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"/>
    </mc:Choice>
  </mc:AlternateContent>
  <xr:revisionPtr revIDLastSave="0" documentId="13_ncr:1_{D61E483C-EEE1-486C-AF2D-1B4BF1A627E9}" xr6:coauthVersionLast="47" xr6:coauthVersionMax="47" xr10:uidLastSave="{00000000-0000-0000-0000-000000000000}"/>
  <bookViews>
    <workbookView xWindow="-38520" yWindow="1590" windowWidth="38640" windowHeight="15720" activeTab="1" xr2:uid="{0BC3B3EC-CB40-4BC3-B892-70D07853AD7E}"/>
  </bookViews>
  <sheets>
    <sheet name="Index" sheetId="1" r:id="rId1"/>
    <sheet name="Standings_Daily" sheetId="2" r:id="rId2"/>
    <sheet name="Division_League" sheetId="3" r:id="rId3"/>
    <sheet name="Standings (10_7_25)" sheetId="38" r:id="rId4"/>
    <sheet name="Standings (10_8_25)" sheetId="39" r:id="rId5"/>
    <sheet name="Standings (10_9_25)" sheetId="40" r:id="rId6"/>
    <sheet name="Standings (10_11_25)" sheetId="41" r:id="rId7"/>
    <sheet name="Standings (10_12_25)" sheetId="42" r:id="rId8"/>
    <sheet name="Standings (10_13_25)" sheetId="43" r:id="rId9"/>
    <sheet name="Standings (10_14_25)" sheetId="44" r:id="rId10"/>
    <sheet name="Standings (10_15_25)" sheetId="45" r:id="rId11"/>
    <sheet name="Standings (10_16_25)" sheetId="46" r:id="rId12"/>
    <sheet name="Standings (10_17_25)" sheetId="47" r:id="rId13"/>
    <sheet name="Standings (10_18_25)" sheetId="48" r:id="rId14"/>
    <sheet name="Standings (10_19_25)" sheetId="49" r:id="rId15"/>
    <sheet name="Standings (10_20_25)" sheetId="50" r:id="rId16"/>
    <sheet name="Standings (10_21_25)" sheetId="51" r:id="rId17"/>
    <sheet name="Standings (10_22_25)" sheetId="52" r:id="rId18"/>
    <sheet name="Standings (10_23_25)" sheetId="53" r:id="rId19"/>
    <sheet name="Standings (10_24_25)" sheetId="54" r:id="rId20"/>
    <sheet name="Standings (10_25_25)" sheetId="55" r:id="rId21"/>
    <sheet name="Standings (10_26_25)" sheetId="56" r:id="rId22"/>
    <sheet name="Standings (10_27_25)" sheetId="57" r:id="rId23"/>
    <sheet name="Standings (10_28_25)" sheetId="58" r:id="rId24"/>
    <sheet name="Standings (10_29_25)" sheetId="59" r:id="rId25"/>
    <sheet name="Standings (10_30_25)" sheetId="60" r:id="rId26"/>
    <sheet name="Standings (10_31_25)" sheetId="61" r:id="rId27"/>
    <sheet name="Standings (11_1_25)" sheetId="62" r:id="rId28"/>
    <sheet name="Standings (11_2_25)" sheetId="63" r:id="rId29"/>
    <sheet name="Standings (11_3_25)" sheetId="64" r:id="rId30"/>
    <sheet name="Standings (11_4_25)" sheetId="65" r:id="rId31"/>
    <sheet name="Standings (11_5_25)" sheetId="66" r:id="rId32"/>
    <sheet name="Standings (11_6_25)" sheetId="67" r:id="rId33"/>
    <sheet name="Standings (11_7_25)" sheetId="68" r:id="rId34"/>
    <sheet name="Standings (11_8_25)" sheetId="69" r:id="rId35"/>
    <sheet name="Standings (11_9_25)" sheetId="70" r:id="rId36"/>
    <sheet name="Standings (11_10_25)" sheetId="71" r:id="rId37"/>
    <sheet name="Standings (11_11_25)" sheetId="72" r:id="rId38"/>
    <sheet name="Standings (11_12_25)" sheetId="73" r:id="rId39"/>
    <sheet name="Standings (11_13_25)" sheetId="74" r:id="rId40"/>
    <sheet name="Standings (11_14_25)" sheetId="75" r:id="rId41"/>
    <sheet name="Standings (11_15_25)" sheetId="76" r:id="rId42"/>
    <sheet name="Standings (11_16_25)" sheetId="77" r:id="rId43"/>
    <sheet name="Standings (11_17_25)" sheetId="78" r:id="rId44"/>
    <sheet name="Standings (11_18_25)" sheetId="79" r:id="rId45"/>
    <sheet name="Standings (11_19_25)" sheetId="80" r:id="rId46"/>
    <sheet name="Standings (11_20_25)" sheetId="81" r:id="rId47"/>
    <sheet name="Standings (11_21_25)" sheetId="82" r:id="rId48"/>
    <sheet name="Standings (11_22_25)" sheetId="83" r:id="rId49"/>
    <sheet name="Standings (11_23_25)" sheetId="84" r:id="rId50"/>
    <sheet name="Standings (11_24_25)" sheetId="85" r:id="rId51"/>
    <sheet name="Standings (11_25_25)" sheetId="86" r:id="rId52"/>
    <sheet name="Standings (11_26_25)" sheetId="87" r:id="rId53"/>
    <sheet name="Standings (11_28_25)" sheetId="88" r:id="rId54"/>
    <sheet name="Standings (11_29_25)" sheetId="89" r:id="rId55"/>
    <sheet name="Standings (11_30_25)" sheetId="90" r:id="rId56"/>
    <sheet name="Standings (12_1_25)" sheetId="91" r:id="rId57"/>
    <sheet name="Standings (12_2_25)" sheetId="92" r:id="rId58"/>
    <sheet name="Standings (12_3_25)" sheetId="93" r:id="rId59"/>
    <sheet name="Standings (12_4_25)" sheetId="94" r:id="rId60"/>
    <sheet name="Standings (12_5_25)" sheetId="95" r:id="rId61"/>
    <sheet name="Standings (12_6_25)" sheetId="96" r:id="rId62"/>
    <sheet name="Standings (12_7_25)" sheetId="97" r:id="rId63"/>
    <sheet name="Standings (12_8_25)" sheetId="98" r:id="rId64"/>
    <sheet name="Standings (12_9_25)" sheetId="99" r:id="rId65"/>
    <sheet name="Standings (12_10_25)" sheetId="100" r:id="rId66"/>
    <sheet name="Standings (12_11_25)" sheetId="101" r:id="rId67"/>
    <sheet name="Standings (12_12_25)" sheetId="102" r:id="rId68"/>
    <sheet name="Standings (12_13_25)" sheetId="103" r:id="rId69"/>
    <sheet name="Standings (12_14_25)" sheetId="104" r:id="rId70"/>
    <sheet name="Standings (12_15_25)" sheetId="105" r:id="rId71"/>
    <sheet name="Standings (12_16_25)" sheetId="106" r:id="rId72"/>
    <sheet name="Standings (12_17_25)" sheetId="107" r:id="rId73"/>
    <sheet name="Standings (12_18_25)" sheetId="108" r:id="rId74"/>
    <sheet name="Standings (12_19_25)" sheetId="109" r:id="rId75"/>
    <sheet name="Standings (12_20_25)" sheetId="110" r:id="rId76"/>
    <sheet name="Standings (12_21_25)" sheetId="111" r:id="rId77"/>
    <sheet name="Standings (12_22_25)" sheetId="112" r:id="rId78"/>
    <sheet name="Standings (12_23_25)" sheetId="113" r:id="rId79"/>
    <sheet name="Standings (12_27_25)" sheetId="114" r:id="rId80"/>
    <sheet name="Standings (12_28_25)" sheetId="115" r:id="rId81"/>
    <sheet name="Standings (12_29_25)" sheetId="116" r:id="rId82"/>
    <sheet name="Standings (12_30_25)" sheetId="117" r:id="rId83"/>
    <sheet name="Standings (12_31_25)" sheetId="118" r:id="rId84"/>
    <sheet name="Standings (1_1_26)" sheetId="119" r:id="rId85"/>
    <sheet name="Standings (1_2_26)" sheetId="120" r:id="rId86"/>
    <sheet name="Standings (1_3_26)" sheetId="121" r:id="rId87"/>
    <sheet name="Standings (1_4_26)" sheetId="122" r:id="rId88"/>
    <sheet name="Standings (1_5_26)" sheetId="123" r:id="rId89"/>
    <sheet name="Standings (1_6_26)" sheetId="124" r:id="rId90"/>
    <sheet name="Standings (1_7_26)" sheetId="125" r:id="rId91"/>
    <sheet name="Standings (1_8_26)" sheetId="126" r:id="rId92"/>
    <sheet name="Standings (1_9_26)" sheetId="127" r:id="rId93"/>
    <sheet name="Standings (1_10_26)" sheetId="128" r:id="rId94"/>
    <sheet name="Standings (1_11_26)" sheetId="129" r:id="rId95"/>
    <sheet name="Standings (1_12_26)" sheetId="130" r:id="rId96"/>
    <sheet name="Standings (1_13_26)" sheetId="131" r:id="rId97"/>
    <sheet name="Standings (1_14_26)" sheetId="132" r:id="rId98"/>
    <sheet name="Standings (1_15_26)" sheetId="133" r:id="rId99"/>
    <sheet name="Standings (1_16_26)" sheetId="134" r:id="rId100"/>
    <sheet name="Standings (1_17_26)" sheetId="135" r:id="rId101"/>
    <sheet name="Standings (1_18_26)" sheetId="136" r:id="rId102"/>
    <sheet name="Standings (1_19_26)" sheetId="137" r:id="rId103"/>
    <sheet name="Standings (1_20_26)" sheetId="138" r:id="rId104"/>
    <sheet name="Standings (1_21_26)" sheetId="139" r:id="rId105"/>
    <sheet name="Standings (1_22_26)" sheetId="140" r:id="rId106"/>
    <sheet name="Standings (1_23_26)" sheetId="141" r:id="rId107"/>
    <sheet name="Standings (1_24_26)" sheetId="142" r:id="rId108"/>
    <sheet name="Standings (1_25_26)" sheetId="143" r:id="rId109"/>
    <sheet name="Standings (1_26_26)" sheetId="144" r:id="rId110"/>
    <sheet name="Standings (1_27_26)" sheetId="145" r:id="rId111"/>
    <sheet name="Standings (1_28_26)" sheetId="146" r:id="rId112"/>
    <sheet name="Standings (1_29_26)" sheetId="147" r:id="rId113"/>
    <sheet name="Standings (1_30_26)" sheetId="148" r:id="rId114"/>
    <sheet name="Standings (1_31_26)" sheetId="149" r:id="rId115"/>
    <sheet name="Standings (2_1_26)" sheetId="150" r:id="rId116"/>
    <sheet name="Standings (2_2_26)" sheetId="151" r:id="rId117"/>
    <sheet name="Standings (2_3_26)" sheetId="152" r:id="rId118"/>
    <sheet name="Standings (2_4_26)" sheetId="153" r:id="rId119"/>
    <sheet name="Standings (2_5_26)" sheetId="154" r:id="rId120"/>
    <sheet name="Standings (2_25_26)" sheetId="155" r:id="rId121"/>
    <sheet name="Standings (2_26_26)" sheetId="156" r:id="rId122"/>
    <sheet name="Standings (2_27_26)" sheetId="157" r:id="rId123"/>
    <sheet name="Standings (2_28_26)" sheetId="158" r:id="rId124"/>
    <sheet name="Standings (3_1_26)" sheetId="159" r:id="rId125"/>
    <sheet name="Standings (3_2_26)" sheetId="160" r:id="rId126"/>
    <sheet name="Standings (3_3_26)" sheetId="161" r:id="rId127"/>
    <sheet name="Standings (3_4_26)" sheetId="162" r:id="rId128"/>
    <sheet name="Standings (3_5_26)" sheetId="163" r:id="rId129"/>
    <sheet name="Standings (3_6_26)" sheetId="164" r:id="rId130"/>
    <sheet name="Standings (3_7_26)" sheetId="165" r:id="rId131"/>
    <sheet name="Standings (3_8_26)" sheetId="166" r:id="rId132"/>
    <sheet name="Standings (3_9_26)" sheetId="167" r:id="rId133"/>
    <sheet name="Standings (3_10_26)" sheetId="168" r:id="rId134"/>
    <sheet name="Standings (3_11_26)" sheetId="169" r:id="rId135"/>
    <sheet name="Standings (3_12_26)" sheetId="170" r:id="rId136"/>
    <sheet name="Standings (3_13_26)" sheetId="171" r:id="rId137"/>
    <sheet name="Standings (3_14_26)" sheetId="172" r:id="rId138"/>
    <sheet name="Standings (3_15_26)" sheetId="173" r:id="rId139"/>
    <sheet name="Standings (3_16_26)" sheetId="174" r:id="rId140"/>
    <sheet name="Standings (3_17_26)" sheetId="175" r:id="rId141"/>
    <sheet name="Standings (3_18_26)" sheetId="176" r:id="rId142"/>
    <sheet name="Standings (3_19_26)" sheetId="177" r:id="rId143"/>
    <sheet name="Standings (3_20_26)" sheetId="178" r:id="rId144"/>
    <sheet name="Standings (3_21_26)" sheetId="179" r:id="rId145"/>
    <sheet name="Standings (3_22_26)" sheetId="180" r:id="rId146"/>
    <sheet name="Standings (3_23_26)" sheetId="181" r:id="rId147"/>
    <sheet name="Standings (3_24_26)" sheetId="182" r:id="rId148"/>
    <sheet name="Standings (3_25_26)" sheetId="183" r:id="rId149"/>
    <sheet name="Standings (3_26_26)" sheetId="184" r:id="rId150"/>
    <sheet name="Standings (3_27_26)" sheetId="185" r:id="rId151"/>
    <sheet name="Standings (3_28_26)" sheetId="186" r:id="rId152"/>
    <sheet name="Standings (3_29_26)" sheetId="187" r:id="rId153"/>
    <sheet name="Standings (3_30_26)" sheetId="188" r:id="rId154"/>
    <sheet name="Standings (3_31_26)" sheetId="189" r:id="rId155"/>
    <sheet name="Standings (4_1_26)" sheetId="190" r:id="rId156"/>
    <sheet name="Standings (4_2_26)" sheetId="191" r:id="rId157"/>
    <sheet name="Standings (4_3_26)" sheetId="192" r:id="rId158"/>
    <sheet name="Standings (4_4_26)" sheetId="193" r:id="rId159"/>
    <sheet name="Standings (4_5_26)" sheetId="194" r:id="rId160"/>
    <sheet name="Standings (4_6_26)" sheetId="195" r:id="rId161"/>
    <sheet name="Standings (4_7_26)" sheetId="196" r:id="rId162"/>
    <sheet name="Standings (4_8_26)" sheetId="197" r:id="rId163"/>
    <sheet name="Standings (4_9_26)" sheetId="198" r:id="rId164"/>
    <sheet name="Standings (4_11_26)" sheetId="199" r:id="rId165"/>
    <sheet name="Standings (4_12_26)" sheetId="200" r:id="rId166"/>
    <sheet name="Standings (4_13_26)" sheetId="201" r:id="rId167"/>
    <sheet name="Standings (4_14_26)" sheetId="202" r:id="rId168"/>
    <sheet name="Standings (4_15_26)" sheetId="203" r:id="rId169"/>
    <sheet name="Standings (4_16_26)" sheetId="204" r:id="rId170"/>
    <sheet name="Standings" sheetId="4" r:id="rId171"/>
    <sheet name="Anaheim_Ducks" sheetId="5" r:id="rId172"/>
    <sheet name="Boston_Bruins" sheetId="7" r:id="rId173"/>
    <sheet name="Buffalo_Sabres" sheetId="8" r:id="rId174"/>
    <sheet name="Calgary_Flames" sheetId="9" r:id="rId175"/>
    <sheet name="Carolina_Hurricanes" sheetId="10" r:id="rId176"/>
    <sheet name="Chicago_Blackhawks" sheetId="11" r:id="rId177"/>
    <sheet name="Colorado_Avalanche" sheetId="12" r:id="rId178"/>
    <sheet name="Columbus_Blue_Jackets" sheetId="13" r:id="rId179"/>
    <sheet name="Dallas_Stars" sheetId="14" r:id="rId180"/>
    <sheet name="Detroit_Red_Wings" sheetId="15" r:id="rId181"/>
    <sheet name="Edmonton_Oilers" sheetId="16" r:id="rId182"/>
    <sheet name="Florida_Panthers" sheetId="17" r:id="rId183"/>
    <sheet name="Los_Angeles_Kings" sheetId="18" r:id="rId184"/>
    <sheet name="Minnesota_Wild" sheetId="19" r:id="rId185"/>
    <sheet name="Montreal_Canadiens" sheetId="20" r:id="rId186"/>
    <sheet name="Nashville_Predators" sheetId="21" r:id="rId187"/>
    <sheet name="New_Jersey_Devils" sheetId="22" r:id="rId188"/>
    <sheet name="New_York_Islanders" sheetId="23" r:id="rId189"/>
    <sheet name="New_York_Rangers" sheetId="24" r:id="rId190"/>
    <sheet name="Ottawa_Senators" sheetId="25" r:id="rId191"/>
    <sheet name="Philadelphia_Flyers" sheetId="26" r:id="rId192"/>
    <sheet name="Pittsburgh_Penguins" sheetId="27" r:id="rId193"/>
    <sheet name="San_Jose_Sharks" sheetId="28" r:id="rId194"/>
    <sheet name="Seattle_Kraken" sheetId="29" r:id="rId195"/>
    <sheet name="St_Louis_Blues" sheetId="30" r:id="rId196"/>
    <sheet name="Tampa_Bay_Lightning" sheetId="31" r:id="rId197"/>
    <sheet name="Toronto_Maple_Leafs" sheetId="32" r:id="rId198"/>
    <sheet name="Utah_Mammoth" sheetId="6" r:id="rId199"/>
    <sheet name="Vancouver_Canucks" sheetId="33" r:id="rId200"/>
    <sheet name="Vegas_Golden_Knights" sheetId="34" r:id="rId201"/>
    <sheet name="Washington_Capitals" sheetId="35" r:id="rId202"/>
    <sheet name="Winnipeg_Jets" sheetId="36" r:id="rId20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3" l="1"/>
  <c r="B15" i="4" s="1"/>
  <c r="D86" i="14"/>
  <c r="B27" i="4" s="1"/>
  <c r="D86" i="15"/>
  <c r="B6" i="4" s="1"/>
  <c r="D86" i="16"/>
  <c r="B37" i="4" s="1"/>
  <c r="D86" i="17"/>
  <c r="B7" i="4" s="1"/>
  <c r="D86" i="18"/>
  <c r="B38" i="4" s="1"/>
  <c r="D86" i="19"/>
  <c r="B28" i="4" s="1"/>
  <c r="D86" i="20"/>
  <c r="B8" i="4" s="1"/>
  <c r="D86" i="21"/>
  <c r="B29" i="4" s="1"/>
  <c r="D86" i="22"/>
  <c r="B16" i="4" s="1"/>
  <c r="D86" i="23"/>
  <c r="B17" i="4" s="1"/>
  <c r="D86" i="24"/>
  <c r="B18" i="4" s="1"/>
  <c r="D86" i="25"/>
  <c r="B9" i="4" s="1"/>
  <c r="D86" i="26"/>
  <c r="B19" i="4" s="1"/>
  <c r="D86" i="27"/>
  <c r="B20" i="4" s="1"/>
  <c r="D86" i="28"/>
  <c r="B39" i="4" s="1"/>
  <c r="D86" i="29"/>
  <c r="B40" i="4" s="1"/>
  <c r="D86" i="30"/>
  <c r="B30" i="4" s="1"/>
  <c r="D86" i="31"/>
  <c r="B10" i="4" s="1"/>
  <c r="D86" i="32"/>
  <c r="B11" i="4" s="1"/>
  <c r="D86" i="6"/>
  <c r="B31" i="4" s="1"/>
  <c r="D86" i="33"/>
  <c r="B41" i="4" s="1"/>
  <c r="D86" i="34"/>
  <c r="B42" i="4" s="1"/>
  <c r="D86" i="35"/>
  <c r="B21" i="4" s="1"/>
  <c r="D86" i="36"/>
  <c r="B32" i="4" s="1"/>
  <c r="D86" i="12"/>
  <c r="B26" i="4" s="1"/>
  <c r="D86" i="8"/>
  <c r="B5" i="4" s="1"/>
  <c r="D86" i="9"/>
  <c r="B36" i="4" s="1"/>
  <c r="D86" i="10"/>
  <c r="B14" i="4" s="1"/>
  <c r="D86" i="7"/>
  <c r="B4" i="4" s="1"/>
  <c r="D86" i="5"/>
  <c r="B35" i="4" s="1"/>
  <c r="D86" i="11"/>
  <c r="B25" i="4" s="1"/>
  <c r="U3" i="36"/>
  <c r="V3" i="36"/>
  <c r="W3" i="36"/>
  <c r="U4" i="36"/>
  <c r="V4" i="36"/>
  <c r="W4" i="36"/>
  <c r="U5" i="36"/>
  <c r="V5" i="36"/>
  <c r="W5" i="36"/>
  <c r="U6" i="36"/>
  <c r="V6" i="36"/>
  <c r="W6" i="36"/>
  <c r="U7" i="36"/>
  <c r="V7" i="36"/>
  <c r="W7" i="36"/>
  <c r="U8" i="36"/>
  <c r="V8" i="36"/>
  <c r="W8" i="36"/>
  <c r="U9" i="36"/>
  <c r="V9" i="36"/>
  <c r="W9" i="36"/>
  <c r="U10" i="36"/>
  <c r="V10" i="36"/>
  <c r="W10" i="36"/>
  <c r="U11" i="36"/>
  <c r="V11" i="36"/>
  <c r="W11" i="36"/>
  <c r="U12" i="36"/>
  <c r="V12" i="36"/>
  <c r="W12" i="36"/>
  <c r="U13" i="36"/>
  <c r="V13" i="36"/>
  <c r="W13" i="36"/>
  <c r="U14" i="36"/>
  <c r="V14" i="36"/>
  <c r="W14" i="36"/>
  <c r="U15" i="36"/>
  <c r="V15" i="36"/>
  <c r="W15" i="36"/>
  <c r="U16" i="36"/>
  <c r="V16" i="36"/>
  <c r="W16" i="36"/>
  <c r="U17" i="36"/>
  <c r="V17" i="36"/>
  <c r="W17" i="36"/>
  <c r="U18" i="36"/>
  <c r="V18" i="36"/>
  <c r="W18" i="36"/>
  <c r="U19" i="36"/>
  <c r="V19" i="36"/>
  <c r="W19" i="36"/>
  <c r="U20" i="36"/>
  <c r="V20" i="36"/>
  <c r="W20" i="36"/>
  <c r="U21" i="36"/>
  <c r="V21" i="36"/>
  <c r="W21" i="36"/>
  <c r="U22" i="36"/>
  <c r="V22" i="36"/>
  <c r="W22" i="36"/>
  <c r="U23" i="36"/>
  <c r="V23" i="36"/>
  <c r="W23" i="36"/>
  <c r="U24" i="36"/>
  <c r="V24" i="36"/>
  <c r="W24" i="36"/>
  <c r="U25" i="36"/>
  <c r="V25" i="36"/>
  <c r="W25" i="36"/>
  <c r="U26" i="36"/>
  <c r="V26" i="36"/>
  <c r="W26" i="36"/>
  <c r="U27" i="36"/>
  <c r="V27" i="36"/>
  <c r="W27" i="36"/>
  <c r="U28" i="36"/>
  <c r="V28" i="36"/>
  <c r="W28" i="36"/>
  <c r="U29" i="36"/>
  <c r="V29" i="36"/>
  <c r="W29" i="36"/>
  <c r="U30" i="36"/>
  <c r="V30" i="36"/>
  <c r="W30" i="36"/>
  <c r="U31" i="36"/>
  <c r="V31" i="36"/>
  <c r="W31" i="36"/>
  <c r="U32" i="36"/>
  <c r="V32" i="36"/>
  <c r="W32" i="36"/>
  <c r="U33" i="36"/>
  <c r="V33" i="36"/>
  <c r="W33" i="36"/>
  <c r="U34" i="36"/>
  <c r="V34" i="36"/>
  <c r="W34" i="36"/>
  <c r="U35" i="36"/>
  <c r="V35" i="36"/>
  <c r="W35" i="36"/>
  <c r="U36" i="36"/>
  <c r="V36" i="36"/>
  <c r="W36" i="36"/>
  <c r="U37" i="36"/>
  <c r="V37" i="36"/>
  <c r="W37" i="36"/>
  <c r="U38" i="36"/>
  <c r="V38" i="36"/>
  <c r="W38" i="36"/>
  <c r="U39" i="36"/>
  <c r="V39" i="36"/>
  <c r="W39" i="36"/>
  <c r="U40" i="36"/>
  <c r="V40" i="36"/>
  <c r="W40" i="36"/>
  <c r="U41" i="36"/>
  <c r="V41" i="36"/>
  <c r="W41" i="36"/>
  <c r="U42" i="36"/>
  <c r="V42" i="36"/>
  <c r="W42" i="36"/>
  <c r="U43" i="36"/>
  <c r="V43" i="36"/>
  <c r="W43" i="36"/>
  <c r="U44" i="36"/>
  <c r="V44" i="36"/>
  <c r="W44" i="36"/>
  <c r="U45" i="36"/>
  <c r="V45" i="36"/>
  <c r="W45" i="36"/>
  <c r="U46" i="36"/>
  <c r="V46" i="36"/>
  <c r="W46" i="36"/>
  <c r="U47" i="36"/>
  <c r="V47" i="36"/>
  <c r="W47" i="36"/>
  <c r="U48" i="36"/>
  <c r="V48" i="36"/>
  <c r="W48" i="36"/>
  <c r="U49" i="36"/>
  <c r="V49" i="36"/>
  <c r="W49" i="36"/>
  <c r="U50" i="36"/>
  <c r="V50" i="36"/>
  <c r="W50" i="36"/>
  <c r="U51" i="36"/>
  <c r="V51" i="36"/>
  <c r="W51" i="36"/>
  <c r="U52" i="36"/>
  <c r="V52" i="36"/>
  <c r="W52" i="36"/>
  <c r="U53" i="36"/>
  <c r="V53" i="36"/>
  <c r="W53" i="36"/>
  <c r="U54" i="36"/>
  <c r="V54" i="36"/>
  <c r="W54" i="36"/>
  <c r="U55" i="36"/>
  <c r="V55" i="36"/>
  <c r="W55" i="36"/>
  <c r="U56" i="36"/>
  <c r="V56" i="36"/>
  <c r="W56" i="36"/>
  <c r="U57" i="36"/>
  <c r="V57" i="36"/>
  <c r="W57" i="36"/>
  <c r="U58" i="36"/>
  <c r="V58" i="36"/>
  <c r="W58" i="36"/>
  <c r="U59" i="36"/>
  <c r="V59" i="36"/>
  <c r="W59" i="36"/>
  <c r="U60" i="36"/>
  <c r="V60" i="36"/>
  <c r="W60" i="36"/>
  <c r="U61" i="36"/>
  <c r="V61" i="36"/>
  <c r="W61" i="36"/>
  <c r="U62" i="36"/>
  <c r="V62" i="36"/>
  <c r="W62" i="36"/>
  <c r="U63" i="36"/>
  <c r="V63" i="36"/>
  <c r="W63" i="36"/>
  <c r="U64" i="36"/>
  <c r="V64" i="36"/>
  <c r="W64" i="36"/>
  <c r="U65" i="36"/>
  <c r="V65" i="36"/>
  <c r="W65" i="36"/>
  <c r="U66" i="36"/>
  <c r="V66" i="36"/>
  <c r="W66" i="36"/>
  <c r="U67" i="36"/>
  <c r="V67" i="36"/>
  <c r="W67" i="36"/>
  <c r="U68" i="36"/>
  <c r="V68" i="36"/>
  <c r="W68" i="36"/>
  <c r="U69" i="36"/>
  <c r="V69" i="36"/>
  <c r="W69" i="36"/>
  <c r="U70" i="36"/>
  <c r="V70" i="36"/>
  <c r="W70" i="36"/>
  <c r="U71" i="36"/>
  <c r="V71" i="36"/>
  <c r="W71" i="36"/>
  <c r="U72" i="36"/>
  <c r="V72" i="36"/>
  <c r="W72" i="36"/>
  <c r="U73" i="36"/>
  <c r="V73" i="36"/>
  <c r="W73" i="36"/>
  <c r="U74" i="36"/>
  <c r="V74" i="36"/>
  <c r="W74" i="36"/>
  <c r="U75" i="36"/>
  <c r="V75" i="36"/>
  <c r="W75" i="36"/>
  <c r="U76" i="36"/>
  <c r="V76" i="36"/>
  <c r="W76" i="36"/>
  <c r="U77" i="36"/>
  <c r="V77" i="36"/>
  <c r="W77" i="36"/>
  <c r="U78" i="36"/>
  <c r="V78" i="36"/>
  <c r="W78" i="36"/>
  <c r="U79" i="36"/>
  <c r="V79" i="36"/>
  <c r="W79" i="36"/>
  <c r="U80" i="36"/>
  <c r="V80" i="36"/>
  <c r="W80" i="36"/>
  <c r="U81" i="36"/>
  <c r="V81" i="36"/>
  <c r="W81" i="36"/>
  <c r="U82" i="36"/>
  <c r="V82" i="36"/>
  <c r="W82" i="36"/>
  <c r="U83" i="36"/>
  <c r="V83" i="36"/>
  <c r="W83" i="36"/>
  <c r="W2" i="36"/>
  <c r="V2" i="36"/>
  <c r="U2" i="36"/>
  <c r="O2" i="5"/>
  <c r="I2" i="36"/>
  <c r="I3" i="36" s="1"/>
  <c r="J2" i="36"/>
  <c r="J3" i="36" s="1"/>
  <c r="K2" i="36"/>
  <c r="K3" i="36" s="1"/>
  <c r="K4" i="36" s="1"/>
  <c r="L2" i="36"/>
  <c r="L3" i="36" s="1"/>
  <c r="M2" i="36"/>
  <c r="M3" i="36" s="1"/>
  <c r="M4" i="36" s="1"/>
  <c r="N2" i="36"/>
  <c r="N3" i="36" s="1"/>
  <c r="N4" i="36" s="1"/>
  <c r="N5" i="36" s="1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O2" i="36"/>
  <c r="P2" i="36"/>
  <c r="Q2" i="36"/>
  <c r="Q3" i="36" s="1"/>
  <c r="Q4" i="36" s="1"/>
  <c r="Q5" i="36" s="1"/>
  <c r="Q6" i="36" s="1"/>
  <c r="Q7" i="36" s="1"/>
  <c r="Q8" i="36" s="1"/>
  <c r="Q9" i="36" s="1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40" i="36" s="1"/>
  <c r="Q41" i="36" s="1"/>
  <c r="Q42" i="36" s="1"/>
  <c r="Q43" i="36" s="1"/>
  <c r="Q44" i="36" s="1"/>
  <c r="Q45" i="36" s="1"/>
  <c r="Q46" i="36" s="1"/>
  <c r="Q47" i="36" s="1"/>
  <c r="Q48" i="36" s="1"/>
  <c r="Q49" i="36" s="1"/>
  <c r="Q50" i="36" s="1"/>
  <c r="Q51" i="36" s="1"/>
  <c r="Q52" i="36" s="1"/>
  <c r="Q53" i="36" s="1"/>
  <c r="Q54" i="36" s="1"/>
  <c r="Q55" i="36" s="1"/>
  <c r="Q56" i="36" s="1"/>
  <c r="Q57" i="36" s="1"/>
  <c r="Q58" i="36" s="1"/>
  <c r="Q59" i="36" s="1"/>
  <c r="Q60" i="36" s="1"/>
  <c r="Q61" i="36" s="1"/>
  <c r="Q62" i="36" s="1"/>
  <c r="Q63" i="36" s="1"/>
  <c r="Q64" i="36" s="1"/>
  <c r="Q65" i="36" s="1"/>
  <c r="Q66" i="36" s="1"/>
  <c r="Q67" i="36" s="1"/>
  <c r="Q68" i="36" s="1"/>
  <c r="Q69" i="36" s="1"/>
  <c r="Q70" i="36" s="1"/>
  <c r="Q71" i="36" s="1"/>
  <c r="Q72" i="36" s="1"/>
  <c r="Q73" i="36" s="1"/>
  <c r="Q74" i="36" s="1"/>
  <c r="Q75" i="36" s="1"/>
  <c r="Q76" i="36" s="1"/>
  <c r="Q77" i="36" s="1"/>
  <c r="Q78" i="36" s="1"/>
  <c r="Q79" i="36" s="1"/>
  <c r="Q80" i="36" s="1"/>
  <c r="Q81" i="36" s="1"/>
  <c r="Q82" i="36" s="1"/>
  <c r="Q83" i="36" s="1"/>
  <c r="R2" i="36"/>
  <c r="S2" i="36"/>
  <c r="T2" i="36"/>
  <c r="X2" i="36"/>
  <c r="Y2" i="36"/>
  <c r="Z2" i="36"/>
  <c r="AA2" i="36"/>
  <c r="AB2" i="36" s="1"/>
  <c r="AC2" i="36"/>
  <c r="AD2" i="36" s="1"/>
  <c r="P3" i="36"/>
  <c r="P4" i="36" s="1"/>
  <c r="S3" i="36"/>
  <c r="S4" i="36" s="1"/>
  <c r="S5" i="36" s="1"/>
  <c r="S6" i="36" s="1"/>
  <c r="S7" i="36" s="1"/>
  <c r="S8" i="36" s="1"/>
  <c r="S9" i="36" s="1"/>
  <c r="S10" i="36" s="1"/>
  <c r="S11" i="36" s="1"/>
  <c r="S12" i="36" s="1"/>
  <c r="S13" i="36" s="1"/>
  <c r="S14" i="36" s="1"/>
  <c r="S15" i="36" s="1"/>
  <c r="S16" i="36" s="1"/>
  <c r="S17" i="36" s="1"/>
  <c r="S18" i="36" s="1"/>
  <c r="S19" i="36" s="1"/>
  <c r="S20" i="36" s="1"/>
  <c r="S21" i="36" s="1"/>
  <c r="S22" i="36" s="1"/>
  <c r="S23" i="36" s="1"/>
  <c r="S24" i="36" s="1"/>
  <c r="S25" i="36" s="1"/>
  <c r="S26" i="36" s="1"/>
  <c r="X3" i="36"/>
  <c r="X4" i="36" s="1"/>
  <c r="X5" i="36" s="1"/>
  <c r="X6" i="36" s="1"/>
  <c r="X7" i="36" s="1"/>
  <c r="X8" i="36" s="1"/>
  <c r="X9" i="36" s="1"/>
  <c r="X10" i="36" s="1"/>
  <c r="X11" i="36" s="1"/>
  <c r="X12" i="36" s="1"/>
  <c r="X13" i="36" s="1"/>
  <c r="X14" i="36" s="1"/>
  <c r="X15" i="36" s="1"/>
  <c r="X16" i="36" s="1"/>
  <c r="X17" i="36" s="1"/>
  <c r="X18" i="36" s="1"/>
  <c r="X19" i="36" s="1"/>
  <c r="X20" i="36" s="1"/>
  <c r="X21" i="36" s="1"/>
  <c r="X22" i="36" s="1"/>
  <c r="X23" i="36" s="1"/>
  <c r="X24" i="36" s="1"/>
  <c r="X25" i="36" s="1"/>
  <c r="X26" i="36" s="1"/>
  <c r="X27" i="36" s="1"/>
  <c r="X28" i="36" s="1"/>
  <c r="X29" i="36" s="1"/>
  <c r="X30" i="36" s="1"/>
  <c r="X31" i="36" s="1"/>
  <c r="X32" i="36" s="1"/>
  <c r="X33" i="36" s="1"/>
  <c r="X34" i="36" s="1"/>
  <c r="X35" i="36" s="1"/>
  <c r="X36" i="36" s="1"/>
  <c r="X37" i="36" s="1"/>
  <c r="X38" i="36" s="1"/>
  <c r="X39" i="36" s="1"/>
  <c r="X40" i="36" s="1"/>
  <c r="X41" i="36" s="1"/>
  <c r="X42" i="36" s="1"/>
  <c r="X43" i="36" s="1"/>
  <c r="X44" i="36" s="1"/>
  <c r="X45" i="36" s="1"/>
  <c r="X46" i="36" s="1"/>
  <c r="X47" i="36" s="1"/>
  <c r="X48" i="36" s="1"/>
  <c r="X49" i="36" s="1"/>
  <c r="X50" i="36" s="1"/>
  <c r="X51" i="36" s="1"/>
  <c r="X52" i="36" s="1"/>
  <c r="X53" i="36" s="1"/>
  <c r="X54" i="36" s="1"/>
  <c r="X55" i="36" s="1"/>
  <c r="X56" i="36" s="1"/>
  <c r="X57" i="36" s="1"/>
  <c r="X58" i="36" s="1"/>
  <c r="X59" i="36" s="1"/>
  <c r="X60" i="36" s="1"/>
  <c r="X61" i="36" s="1"/>
  <c r="X62" i="36" s="1"/>
  <c r="X63" i="36" s="1"/>
  <c r="X64" i="36" s="1"/>
  <c r="X65" i="36" s="1"/>
  <c r="X66" i="36" s="1"/>
  <c r="X67" i="36" s="1"/>
  <c r="X68" i="36" s="1"/>
  <c r="X69" i="36" s="1"/>
  <c r="X70" i="36" s="1"/>
  <c r="X71" i="36" s="1"/>
  <c r="X72" i="36" s="1"/>
  <c r="X73" i="36" s="1"/>
  <c r="X74" i="36" s="1"/>
  <c r="X75" i="36" s="1"/>
  <c r="X76" i="36" s="1"/>
  <c r="X77" i="36" s="1"/>
  <c r="X78" i="36" s="1"/>
  <c r="X79" i="36" s="1"/>
  <c r="X80" i="36" s="1"/>
  <c r="X81" i="36" s="1"/>
  <c r="X82" i="36" s="1"/>
  <c r="X83" i="36" s="1"/>
  <c r="Y3" i="36"/>
  <c r="Y4" i="36" s="1"/>
  <c r="Y5" i="36" s="1"/>
  <c r="Y6" i="36" s="1"/>
  <c r="Y7" i="36" s="1"/>
  <c r="Y8" i="36" s="1"/>
  <c r="Y9" i="36" s="1"/>
  <c r="Y10" i="36" s="1"/>
  <c r="Y11" i="36" s="1"/>
  <c r="Y12" i="36" s="1"/>
  <c r="Y13" i="36" s="1"/>
  <c r="Y14" i="36" s="1"/>
  <c r="Y15" i="36" s="1"/>
  <c r="Y16" i="36" s="1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Y33" i="36" s="1"/>
  <c r="Y34" i="36" s="1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Y45" i="36" s="1"/>
  <c r="Y46" i="36" s="1"/>
  <c r="Y47" i="36" s="1"/>
  <c r="Y48" i="36" s="1"/>
  <c r="Y49" i="36" s="1"/>
  <c r="Y50" i="36" s="1"/>
  <c r="Y51" i="36" s="1"/>
  <c r="Y52" i="36" s="1"/>
  <c r="Y53" i="36" s="1"/>
  <c r="Y54" i="36" s="1"/>
  <c r="Y55" i="36" s="1"/>
  <c r="Y56" i="36" s="1"/>
  <c r="Y57" i="36" s="1"/>
  <c r="Y58" i="36" s="1"/>
  <c r="Y59" i="36" s="1"/>
  <c r="Y60" i="36" s="1"/>
  <c r="Y61" i="36" s="1"/>
  <c r="Y62" i="36" s="1"/>
  <c r="Y63" i="36" s="1"/>
  <c r="Y64" i="36" s="1"/>
  <c r="Y65" i="36" s="1"/>
  <c r="Y66" i="36" s="1"/>
  <c r="Y67" i="36" s="1"/>
  <c r="Y68" i="36" s="1"/>
  <c r="Y69" i="36" s="1"/>
  <c r="Y70" i="36" s="1"/>
  <c r="Y71" i="36" s="1"/>
  <c r="Y72" i="36" s="1"/>
  <c r="Y73" i="36" s="1"/>
  <c r="Y74" i="36" s="1"/>
  <c r="Y75" i="36" s="1"/>
  <c r="Y76" i="36" s="1"/>
  <c r="Y77" i="36" s="1"/>
  <c r="Y78" i="36" s="1"/>
  <c r="Y79" i="36" s="1"/>
  <c r="Y80" i="36" s="1"/>
  <c r="Y81" i="36" s="1"/>
  <c r="Y82" i="36" s="1"/>
  <c r="Y83" i="36" s="1"/>
  <c r="Z3" i="36"/>
  <c r="Z4" i="36" s="1"/>
  <c r="Z5" i="36" s="1"/>
  <c r="AA3" i="36"/>
  <c r="AC3" i="36"/>
  <c r="AA4" i="36"/>
  <c r="AC4" i="36"/>
  <c r="AA5" i="36"/>
  <c r="AC5" i="36"/>
  <c r="AA6" i="36"/>
  <c r="AC6" i="36"/>
  <c r="AA7" i="36"/>
  <c r="AC7" i="36"/>
  <c r="AA8" i="36"/>
  <c r="AC8" i="36"/>
  <c r="AA9" i="36"/>
  <c r="AC9" i="36"/>
  <c r="AA10" i="36"/>
  <c r="AC10" i="36"/>
  <c r="AA11" i="36"/>
  <c r="AC11" i="36"/>
  <c r="AA12" i="36"/>
  <c r="AC12" i="36"/>
  <c r="AA13" i="36"/>
  <c r="AC13" i="36"/>
  <c r="AA14" i="36"/>
  <c r="AC14" i="36"/>
  <c r="AA15" i="36"/>
  <c r="AC15" i="36"/>
  <c r="AA16" i="36"/>
  <c r="AC16" i="36"/>
  <c r="AA17" i="36"/>
  <c r="AC17" i="36"/>
  <c r="AA18" i="36"/>
  <c r="AC18" i="36"/>
  <c r="AA19" i="36"/>
  <c r="AC19" i="36"/>
  <c r="AA20" i="36"/>
  <c r="AC20" i="36"/>
  <c r="AA21" i="36"/>
  <c r="AC21" i="36"/>
  <c r="AA22" i="36"/>
  <c r="AC22" i="36"/>
  <c r="AA23" i="36"/>
  <c r="AC23" i="36"/>
  <c r="AA24" i="36"/>
  <c r="AC24" i="36"/>
  <c r="AA25" i="36"/>
  <c r="AC25" i="36"/>
  <c r="AA26" i="36"/>
  <c r="AC26" i="36"/>
  <c r="AA27" i="36"/>
  <c r="AC27" i="36"/>
  <c r="AA28" i="36"/>
  <c r="AC28" i="36"/>
  <c r="AA29" i="36"/>
  <c r="AC29" i="36"/>
  <c r="AA30" i="36"/>
  <c r="AC30" i="36"/>
  <c r="AA31" i="36"/>
  <c r="AC31" i="36"/>
  <c r="AA32" i="36"/>
  <c r="AC32" i="36"/>
  <c r="AA33" i="36"/>
  <c r="AC33" i="36"/>
  <c r="AA34" i="36"/>
  <c r="AC34" i="36"/>
  <c r="AA35" i="36"/>
  <c r="AC35" i="36"/>
  <c r="AA36" i="36"/>
  <c r="AC36" i="36"/>
  <c r="AA37" i="36"/>
  <c r="AC37" i="36"/>
  <c r="AA38" i="36"/>
  <c r="AC38" i="36"/>
  <c r="AA39" i="36"/>
  <c r="AC39" i="36"/>
  <c r="AA40" i="36"/>
  <c r="AC40" i="36"/>
  <c r="AA41" i="36"/>
  <c r="AC41" i="36"/>
  <c r="AA42" i="36"/>
  <c r="AC42" i="36"/>
  <c r="AA43" i="36"/>
  <c r="AC43" i="36"/>
  <c r="AA44" i="36"/>
  <c r="AC44" i="36"/>
  <c r="AA45" i="36"/>
  <c r="AC45" i="36"/>
  <c r="AA46" i="36"/>
  <c r="AC46" i="36"/>
  <c r="AA47" i="36"/>
  <c r="AC47" i="36"/>
  <c r="AA48" i="36"/>
  <c r="AC48" i="36"/>
  <c r="AA49" i="36"/>
  <c r="AC49" i="36"/>
  <c r="AA50" i="36"/>
  <c r="AC50" i="36"/>
  <c r="AA51" i="36"/>
  <c r="AC51" i="36"/>
  <c r="AA52" i="36"/>
  <c r="AC52" i="36"/>
  <c r="AA53" i="36"/>
  <c r="AC53" i="36"/>
  <c r="AA54" i="36"/>
  <c r="AC54" i="36"/>
  <c r="AA55" i="36"/>
  <c r="AC55" i="36"/>
  <c r="AA56" i="36"/>
  <c r="AC56" i="36"/>
  <c r="AA57" i="36"/>
  <c r="AC57" i="36"/>
  <c r="AA58" i="36"/>
  <c r="AC58" i="36"/>
  <c r="AA59" i="36"/>
  <c r="AC59" i="36"/>
  <c r="AA60" i="36"/>
  <c r="AC60" i="36"/>
  <c r="AA61" i="36"/>
  <c r="AC61" i="36"/>
  <c r="AA62" i="36"/>
  <c r="AC62" i="36"/>
  <c r="AA63" i="36"/>
  <c r="AC63" i="36"/>
  <c r="AA64" i="36"/>
  <c r="AC64" i="36"/>
  <c r="AA65" i="36"/>
  <c r="AC65" i="36"/>
  <c r="AA66" i="36"/>
  <c r="AC66" i="36"/>
  <c r="AA67" i="36"/>
  <c r="AC67" i="36"/>
  <c r="AA68" i="36"/>
  <c r="AC68" i="36"/>
  <c r="AA69" i="36"/>
  <c r="AC69" i="36"/>
  <c r="AA70" i="36"/>
  <c r="AC70" i="36"/>
  <c r="AA71" i="36"/>
  <c r="AC71" i="36"/>
  <c r="AA72" i="36"/>
  <c r="AC72" i="36"/>
  <c r="AA73" i="36"/>
  <c r="AC73" i="36"/>
  <c r="AA74" i="36"/>
  <c r="AC74" i="36"/>
  <c r="AA75" i="36"/>
  <c r="AC75" i="36"/>
  <c r="AA76" i="36"/>
  <c r="AC76" i="36"/>
  <c r="AA77" i="36"/>
  <c r="AC77" i="36"/>
  <c r="AA78" i="36"/>
  <c r="AC78" i="36"/>
  <c r="AA79" i="36"/>
  <c r="AC79" i="36"/>
  <c r="AA80" i="36"/>
  <c r="AC80" i="36"/>
  <c r="AA81" i="36"/>
  <c r="AC81" i="36"/>
  <c r="AA82" i="36"/>
  <c r="AC82" i="36"/>
  <c r="AA83" i="36"/>
  <c r="AC83" i="36"/>
  <c r="C84" i="36"/>
  <c r="C85" i="36"/>
  <c r="E85" i="36"/>
  <c r="O32" i="4" s="1"/>
  <c r="F85" i="36"/>
  <c r="P32" i="4" s="1"/>
  <c r="I2" i="35"/>
  <c r="I3" i="35" s="1"/>
  <c r="I4" i="35" s="1"/>
  <c r="I5" i="35" s="1"/>
  <c r="I6" i="35" s="1"/>
  <c r="I7" i="35" s="1"/>
  <c r="I8" i="35" s="1"/>
  <c r="I9" i="35" s="1"/>
  <c r="I10" i="35" s="1"/>
  <c r="I11" i="35" s="1"/>
  <c r="I12" i="35" s="1"/>
  <c r="I13" i="35" s="1"/>
  <c r="I14" i="35" s="1"/>
  <c r="I15" i="35" s="1"/>
  <c r="I16" i="35" s="1"/>
  <c r="I17" i="35" s="1"/>
  <c r="I18" i="35" s="1"/>
  <c r="I19" i="35" s="1"/>
  <c r="I20" i="35" s="1"/>
  <c r="J2" i="35"/>
  <c r="K2" i="35"/>
  <c r="K3" i="35" s="1"/>
  <c r="K4" i="35" s="1"/>
  <c r="L2" i="35"/>
  <c r="L3" i="35" s="1"/>
  <c r="L4" i="35" s="1"/>
  <c r="L5" i="35" s="1"/>
  <c r="L6" i="35" s="1"/>
  <c r="L7" i="35" s="1"/>
  <c r="L8" i="35" s="1"/>
  <c r="M2" i="35"/>
  <c r="M3" i="35" s="1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43" i="35" s="1"/>
  <c r="M44" i="35" s="1"/>
  <c r="M45" i="35" s="1"/>
  <c r="M46" i="35" s="1"/>
  <c r="M47" i="35" s="1"/>
  <c r="M48" i="35" s="1"/>
  <c r="M49" i="35" s="1"/>
  <c r="M50" i="35" s="1"/>
  <c r="M51" i="35" s="1"/>
  <c r="M52" i="35" s="1"/>
  <c r="M53" i="35" s="1"/>
  <c r="M54" i="35" s="1"/>
  <c r="M55" i="35" s="1"/>
  <c r="M56" i="35" s="1"/>
  <c r="M57" i="35" s="1"/>
  <c r="M58" i="35" s="1"/>
  <c r="M59" i="35" s="1"/>
  <c r="M60" i="35" s="1"/>
  <c r="M61" i="35" s="1"/>
  <c r="M62" i="35" s="1"/>
  <c r="M63" i="35" s="1"/>
  <c r="M64" i="35" s="1"/>
  <c r="M65" i="35" s="1"/>
  <c r="M66" i="35" s="1"/>
  <c r="M67" i="35" s="1"/>
  <c r="M68" i="35" s="1"/>
  <c r="M69" i="35" s="1"/>
  <c r="M70" i="35" s="1"/>
  <c r="M71" i="35" s="1"/>
  <c r="M72" i="35" s="1"/>
  <c r="M73" i="35" s="1"/>
  <c r="M74" i="35" s="1"/>
  <c r="M75" i="35" s="1"/>
  <c r="M76" i="35" s="1"/>
  <c r="M77" i="35" s="1"/>
  <c r="M78" i="35" s="1"/>
  <c r="M79" i="35" s="1"/>
  <c r="M80" i="35" s="1"/>
  <c r="M81" i="35" s="1"/>
  <c r="M82" i="35" s="1"/>
  <c r="M83" i="35" s="1"/>
  <c r="N2" i="35"/>
  <c r="N3" i="35" s="1"/>
  <c r="N4" i="35" s="1"/>
  <c r="N5" i="35" s="1"/>
  <c r="N6" i="35" s="1"/>
  <c r="N7" i="35" s="1"/>
  <c r="N8" i="35" s="1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O2" i="35"/>
  <c r="O3" i="35" s="1"/>
  <c r="P2" i="35"/>
  <c r="P3" i="35" s="1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Q2" i="35"/>
  <c r="Q3" i="35" s="1"/>
  <c r="R2" i="35"/>
  <c r="R3" i="35" s="1"/>
  <c r="R4" i="35" s="1"/>
  <c r="S2" i="35"/>
  <c r="S3" i="35" s="1"/>
  <c r="S4" i="35" s="1"/>
  <c r="S5" i="35" s="1"/>
  <c r="S6" i="35" s="1"/>
  <c r="S7" i="35" s="1"/>
  <c r="S8" i="35" s="1"/>
  <c r="S9" i="35" s="1"/>
  <c r="S10" i="35" s="1"/>
  <c r="S11" i="35" s="1"/>
  <c r="S12" i="35" s="1"/>
  <c r="S13" i="35" s="1"/>
  <c r="S14" i="35" s="1"/>
  <c r="S15" i="35" s="1"/>
  <c r="S16" i="35" s="1"/>
  <c r="T2" i="35"/>
  <c r="T3" i="35" s="1"/>
  <c r="T4" i="35" s="1"/>
  <c r="T5" i="35" s="1"/>
  <c r="T6" i="35" s="1"/>
  <c r="T7" i="35" s="1"/>
  <c r="T8" i="35" s="1"/>
  <c r="T9" i="35" s="1"/>
  <c r="T10" i="35" s="1"/>
  <c r="T11" i="35" s="1"/>
  <c r="T12" i="35" s="1"/>
  <c r="T13" i="35" s="1"/>
  <c r="T14" i="35" s="1"/>
  <c r="T15" i="35" s="1"/>
  <c r="T16" i="35" s="1"/>
  <c r="T17" i="35" s="1"/>
  <c r="T18" i="35" s="1"/>
  <c r="T19" i="35" s="1"/>
  <c r="T20" i="35" s="1"/>
  <c r="T21" i="35" s="1"/>
  <c r="T22" i="35" s="1"/>
  <c r="T23" i="35" s="1"/>
  <c r="T24" i="35" s="1"/>
  <c r="T25" i="35" s="1"/>
  <c r="T26" i="35" s="1"/>
  <c r="T27" i="35" s="1"/>
  <c r="T28" i="35" s="1"/>
  <c r="U2" i="35"/>
  <c r="V2" i="35"/>
  <c r="W2" i="35"/>
  <c r="W3" i="35" s="1"/>
  <c r="X2" i="35"/>
  <c r="X3" i="35" s="1"/>
  <c r="X4" i="35" s="1"/>
  <c r="Y2" i="35"/>
  <c r="Y3" i="35" s="1"/>
  <c r="Y4" i="35" s="1"/>
  <c r="Y5" i="35" s="1"/>
  <c r="Y6" i="35" s="1"/>
  <c r="Y7" i="35" s="1"/>
  <c r="Y8" i="35" s="1"/>
  <c r="Y9" i="35" s="1"/>
  <c r="Y10" i="35" s="1"/>
  <c r="Y11" i="35" s="1"/>
  <c r="Y12" i="35" s="1"/>
  <c r="Y13" i="35" s="1"/>
  <c r="Y14" i="35" s="1"/>
  <c r="Y15" i="35" s="1"/>
  <c r="Y16" i="35" s="1"/>
  <c r="Y17" i="35" s="1"/>
  <c r="Y18" i="35" s="1"/>
  <c r="Y19" i="35" s="1"/>
  <c r="Y20" i="35" s="1"/>
  <c r="Y21" i="35" s="1"/>
  <c r="Y22" i="35" s="1"/>
  <c r="Y23" i="35" s="1"/>
  <c r="Y24" i="35" s="1"/>
  <c r="Y25" i="35" s="1"/>
  <c r="Y26" i="35" s="1"/>
  <c r="Y27" i="35" s="1"/>
  <c r="Y28" i="35" s="1"/>
  <c r="Y29" i="35" s="1"/>
  <c r="Y30" i="35" s="1"/>
  <c r="Y31" i="35" s="1"/>
  <c r="Y32" i="35" s="1"/>
  <c r="Y33" i="35" s="1"/>
  <c r="Y34" i="35" s="1"/>
  <c r="Y35" i="35" s="1"/>
  <c r="Y36" i="35" s="1"/>
  <c r="Y37" i="35" s="1"/>
  <c r="Y38" i="35" s="1"/>
  <c r="Y39" i="35" s="1"/>
  <c r="Y40" i="35" s="1"/>
  <c r="Y41" i="35" s="1"/>
  <c r="Y42" i="35" s="1"/>
  <c r="Y43" i="35" s="1"/>
  <c r="Y44" i="35" s="1"/>
  <c r="Y45" i="35" s="1"/>
  <c r="Y46" i="35" s="1"/>
  <c r="Y47" i="35" s="1"/>
  <c r="Y48" i="35" s="1"/>
  <c r="Y49" i="35" s="1"/>
  <c r="Y50" i="35" s="1"/>
  <c r="Y51" i="35" s="1"/>
  <c r="Y52" i="35" s="1"/>
  <c r="Y53" i="35" s="1"/>
  <c r="Y54" i="35" s="1"/>
  <c r="Y55" i="35" s="1"/>
  <c r="Y56" i="35" s="1"/>
  <c r="Y57" i="35" s="1"/>
  <c r="Y58" i="35" s="1"/>
  <c r="Y59" i="35" s="1"/>
  <c r="Y60" i="35" s="1"/>
  <c r="Y61" i="35" s="1"/>
  <c r="Y62" i="35" s="1"/>
  <c r="Y63" i="35" s="1"/>
  <c r="Y64" i="35" s="1"/>
  <c r="Y65" i="35" s="1"/>
  <c r="Y66" i="35" s="1"/>
  <c r="Y67" i="35" s="1"/>
  <c r="Y68" i="35" s="1"/>
  <c r="Y69" i="35" s="1"/>
  <c r="Y70" i="35" s="1"/>
  <c r="Y71" i="35" s="1"/>
  <c r="Y72" i="35" s="1"/>
  <c r="Y73" i="35" s="1"/>
  <c r="Y74" i="35" s="1"/>
  <c r="Y75" i="35" s="1"/>
  <c r="Y76" i="35" s="1"/>
  <c r="Y77" i="35" s="1"/>
  <c r="Y78" i="35" s="1"/>
  <c r="Y79" i="35" s="1"/>
  <c r="Y80" i="35" s="1"/>
  <c r="Y81" i="35" s="1"/>
  <c r="Y82" i="35" s="1"/>
  <c r="Y83" i="35" s="1"/>
  <c r="Z2" i="35"/>
  <c r="Z3" i="35" s="1"/>
  <c r="AA2" i="35"/>
  <c r="AC2" i="35"/>
  <c r="AD2" i="35" s="1"/>
  <c r="J3" i="35"/>
  <c r="J4" i="35" s="1"/>
  <c r="J5" i="35" s="1"/>
  <c r="J6" i="35" s="1"/>
  <c r="J7" i="35" s="1"/>
  <c r="J8" i="35" s="1"/>
  <c r="J9" i="35" s="1"/>
  <c r="J10" i="35" s="1"/>
  <c r="AA3" i="35"/>
  <c r="AC3" i="35"/>
  <c r="O4" i="35"/>
  <c r="O5" i="35" s="1"/>
  <c r="O6" i="35" s="1"/>
  <c r="O7" i="35" s="1"/>
  <c r="O8" i="35" s="1"/>
  <c r="O9" i="35" s="1"/>
  <c r="O10" i="35" s="1"/>
  <c r="O11" i="35" s="1"/>
  <c r="O12" i="35" s="1"/>
  <c r="O13" i="35" s="1"/>
  <c r="O14" i="35" s="1"/>
  <c r="O15" i="35" s="1"/>
  <c r="O16" i="35" s="1"/>
  <c r="O17" i="35" s="1"/>
  <c r="O18" i="35" s="1"/>
  <c r="O19" i="35" s="1"/>
  <c r="O20" i="35" s="1"/>
  <c r="O21" i="35" s="1"/>
  <c r="O22" i="35" s="1"/>
  <c r="O23" i="35" s="1"/>
  <c r="O24" i="35" s="1"/>
  <c r="O25" i="35" s="1"/>
  <c r="O26" i="35" s="1"/>
  <c r="O27" i="35" s="1"/>
  <c r="O28" i="35" s="1"/>
  <c r="O29" i="35" s="1"/>
  <c r="O30" i="35" s="1"/>
  <c r="O31" i="35" s="1"/>
  <c r="O32" i="35" s="1"/>
  <c r="O33" i="35" s="1"/>
  <c r="O34" i="35" s="1"/>
  <c r="O35" i="35" s="1"/>
  <c r="O36" i="35" s="1"/>
  <c r="O37" i="35" s="1"/>
  <c r="O38" i="35" s="1"/>
  <c r="O39" i="35" s="1"/>
  <c r="O40" i="35" s="1"/>
  <c r="O41" i="35" s="1"/>
  <c r="O42" i="35" s="1"/>
  <c r="O43" i="35" s="1"/>
  <c r="O44" i="35" s="1"/>
  <c r="O45" i="35" s="1"/>
  <c r="O46" i="35" s="1"/>
  <c r="O47" i="35" s="1"/>
  <c r="O48" i="35" s="1"/>
  <c r="O49" i="35" s="1"/>
  <c r="O50" i="35" s="1"/>
  <c r="O51" i="35" s="1"/>
  <c r="O52" i="35" s="1"/>
  <c r="O53" i="35" s="1"/>
  <c r="O54" i="35" s="1"/>
  <c r="O55" i="35" s="1"/>
  <c r="O56" i="35" s="1"/>
  <c r="O57" i="35" s="1"/>
  <c r="O58" i="35" s="1"/>
  <c r="O59" i="35" s="1"/>
  <c r="O60" i="35" s="1"/>
  <c r="O61" i="35" s="1"/>
  <c r="O62" i="35" s="1"/>
  <c r="O63" i="35" s="1"/>
  <c r="O64" i="35" s="1"/>
  <c r="O65" i="35" s="1"/>
  <c r="O66" i="35" s="1"/>
  <c r="O67" i="35" s="1"/>
  <c r="O68" i="35" s="1"/>
  <c r="O69" i="35" s="1"/>
  <c r="O70" i="35" s="1"/>
  <c r="O71" i="35" s="1"/>
  <c r="O72" i="35" s="1"/>
  <c r="O73" i="35" s="1"/>
  <c r="O74" i="35" s="1"/>
  <c r="O75" i="35" s="1"/>
  <c r="O76" i="35" s="1"/>
  <c r="O77" i="35" s="1"/>
  <c r="O78" i="35" s="1"/>
  <c r="O79" i="35" s="1"/>
  <c r="O80" i="35" s="1"/>
  <c r="O81" i="35" s="1"/>
  <c r="O82" i="35" s="1"/>
  <c r="O83" i="35" s="1"/>
  <c r="Q4" i="35"/>
  <c r="Q5" i="35" s="1"/>
  <c r="Q6" i="35" s="1"/>
  <c r="Q7" i="35" s="1"/>
  <c r="Q8" i="35" s="1"/>
  <c r="Q9" i="35" s="1"/>
  <c r="Q10" i="35" s="1"/>
  <c r="Q11" i="35" s="1"/>
  <c r="Q12" i="35" s="1"/>
  <c r="Q13" i="35" s="1"/>
  <c r="Q14" i="35" s="1"/>
  <c r="Q15" i="35" s="1"/>
  <c r="Q16" i="35" s="1"/>
  <c r="Q17" i="35" s="1"/>
  <c r="Q18" i="35" s="1"/>
  <c r="Q19" i="35" s="1"/>
  <c r="Q20" i="35" s="1"/>
  <c r="Q21" i="35" s="1"/>
  <c r="Q22" i="35" s="1"/>
  <c r="Q23" i="35" s="1"/>
  <c r="Q24" i="35" s="1"/>
  <c r="Q25" i="35" s="1"/>
  <c r="Q26" i="35" s="1"/>
  <c r="Q27" i="35" s="1"/>
  <c r="Q28" i="35" s="1"/>
  <c r="Q29" i="35" s="1"/>
  <c r="Q30" i="35" s="1"/>
  <c r="Q31" i="35" s="1"/>
  <c r="Q32" i="35" s="1"/>
  <c r="Q33" i="35" s="1"/>
  <c r="Q34" i="35" s="1"/>
  <c r="Q35" i="35" s="1"/>
  <c r="Q36" i="35" s="1"/>
  <c r="Q37" i="35" s="1"/>
  <c r="Q38" i="35" s="1"/>
  <c r="Q39" i="35" s="1"/>
  <c r="Q40" i="35" s="1"/>
  <c r="Q41" i="35" s="1"/>
  <c r="Q42" i="35" s="1"/>
  <c r="Q43" i="35" s="1"/>
  <c r="Q44" i="35" s="1"/>
  <c r="Q45" i="35" s="1"/>
  <c r="Q46" i="35" s="1"/>
  <c r="Q47" i="35" s="1"/>
  <c r="Q48" i="35" s="1"/>
  <c r="Q49" i="35" s="1"/>
  <c r="Q50" i="35" s="1"/>
  <c r="Q51" i="35" s="1"/>
  <c r="Q52" i="35" s="1"/>
  <c r="Q53" i="35" s="1"/>
  <c r="Q54" i="35" s="1"/>
  <c r="Q55" i="35" s="1"/>
  <c r="Q56" i="35" s="1"/>
  <c r="Q57" i="35" s="1"/>
  <c r="Q58" i="35" s="1"/>
  <c r="Q59" i="35" s="1"/>
  <c r="Q60" i="35" s="1"/>
  <c r="Q61" i="35" s="1"/>
  <c r="Q62" i="35" s="1"/>
  <c r="Q63" i="35" s="1"/>
  <c r="Q64" i="35" s="1"/>
  <c r="Q65" i="35" s="1"/>
  <c r="Q66" i="35" s="1"/>
  <c r="Q67" i="35" s="1"/>
  <c r="Q68" i="35" s="1"/>
  <c r="Q69" i="35" s="1"/>
  <c r="Q70" i="35" s="1"/>
  <c r="Q71" i="35" s="1"/>
  <c r="Q72" i="35" s="1"/>
  <c r="Q73" i="35" s="1"/>
  <c r="Q74" i="35" s="1"/>
  <c r="Q75" i="35" s="1"/>
  <c r="Q76" i="35" s="1"/>
  <c r="Q77" i="35" s="1"/>
  <c r="Q78" i="35" s="1"/>
  <c r="Q79" i="35" s="1"/>
  <c r="Q80" i="35" s="1"/>
  <c r="Q81" i="35" s="1"/>
  <c r="Q82" i="35" s="1"/>
  <c r="Q83" i="35" s="1"/>
  <c r="AA4" i="35"/>
  <c r="AC4" i="35"/>
  <c r="R5" i="35"/>
  <c r="AA5" i="35"/>
  <c r="AB5" i="35" s="1"/>
  <c r="AC5" i="35"/>
  <c r="AA6" i="35"/>
  <c r="AC6" i="35"/>
  <c r="AA7" i="35"/>
  <c r="AC7" i="35"/>
  <c r="AA8" i="35"/>
  <c r="AC8" i="35"/>
  <c r="AA9" i="35"/>
  <c r="AC9" i="35"/>
  <c r="AA10" i="35"/>
  <c r="AC10" i="35"/>
  <c r="AA11" i="35"/>
  <c r="AC11" i="35"/>
  <c r="AA12" i="35"/>
  <c r="AC12" i="35"/>
  <c r="AA13" i="35"/>
  <c r="AC13" i="35"/>
  <c r="AA14" i="35"/>
  <c r="AC14" i="35"/>
  <c r="AA15" i="35"/>
  <c r="AC15" i="35"/>
  <c r="AA16" i="35"/>
  <c r="AC16" i="35"/>
  <c r="AA17" i="35"/>
  <c r="AC17" i="35"/>
  <c r="AA18" i="35"/>
  <c r="AC18" i="35"/>
  <c r="AA19" i="35"/>
  <c r="AC19" i="35"/>
  <c r="AA20" i="35"/>
  <c r="AC20" i="35"/>
  <c r="AA21" i="35"/>
  <c r="AC21" i="35"/>
  <c r="AF21" i="35" s="1"/>
  <c r="AA22" i="35"/>
  <c r="AC22" i="35"/>
  <c r="AA23" i="35"/>
  <c r="AC23" i="35"/>
  <c r="AA24" i="35"/>
  <c r="AC24" i="35"/>
  <c r="AA25" i="35"/>
  <c r="AC25" i="35"/>
  <c r="AF25" i="35" s="1"/>
  <c r="AA26" i="35"/>
  <c r="AC26" i="35"/>
  <c r="AA27" i="35"/>
  <c r="AB27" i="35" s="1"/>
  <c r="AC27" i="35"/>
  <c r="AA28" i="35"/>
  <c r="AB28" i="35"/>
  <c r="AC28" i="35"/>
  <c r="AA29" i="35"/>
  <c r="AC29" i="35"/>
  <c r="AA30" i="35"/>
  <c r="AC30" i="35"/>
  <c r="AA31" i="35"/>
  <c r="AC31" i="35"/>
  <c r="AA32" i="35"/>
  <c r="AC32" i="35"/>
  <c r="AA33" i="35"/>
  <c r="AC33" i="35"/>
  <c r="AA34" i="35"/>
  <c r="AC34" i="35"/>
  <c r="AA35" i="35"/>
  <c r="AC35" i="35"/>
  <c r="AA36" i="35"/>
  <c r="AC36" i="35"/>
  <c r="AA37" i="35"/>
  <c r="AC37" i="35"/>
  <c r="AA38" i="35"/>
  <c r="AC38" i="35"/>
  <c r="AA39" i="35"/>
  <c r="AC39" i="35"/>
  <c r="AA40" i="35"/>
  <c r="AC40" i="35"/>
  <c r="AA41" i="35"/>
  <c r="AC41" i="35"/>
  <c r="AA42" i="35"/>
  <c r="AC42" i="35"/>
  <c r="AA43" i="35"/>
  <c r="AC43" i="35"/>
  <c r="AA44" i="35"/>
  <c r="AC44" i="35"/>
  <c r="AA45" i="35"/>
  <c r="AC45" i="35"/>
  <c r="AA46" i="35"/>
  <c r="AC46" i="35"/>
  <c r="AA47" i="35"/>
  <c r="AC47" i="35"/>
  <c r="AA48" i="35"/>
  <c r="AC48" i="35"/>
  <c r="AA49" i="35"/>
  <c r="AC49" i="35"/>
  <c r="AA50" i="35"/>
  <c r="AC50" i="35"/>
  <c r="AA51" i="35"/>
  <c r="AC51" i="35"/>
  <c r="AD51" i="35" s="1"/>
  <c r="AA52" i="35"/>
  <c r="AC52" i="35"/>
  <c r="AA53" i="35"/>
  <c r="AC53" i="35"/>
  <c r="AE53" i="35" s="1"/>
  <c r="AA54" i="35"/>
  <c r="AC54" i="35"/>
  <c r="AA55" i="35"/>
  <c r="AC55" i="35"/>
  <c r="AA56" i="35"/>
  <c r="AC56" i="35"/>
  <c r="AD56" i="35" s="1"/>
  <c r="AA57" i="35"/>
  <c r="AC57" i="35"/>
  <c r="AA58" i="35"/>
  <c r="AC58" i="35"/>
  <c r="AA59" i="35"/>
  <c r="AC59" i="35"/>
  <c r="AA60" i="35"/>
  <c r="AC60" i="35"/>
  <c r="AA61" i="35"/>
  <c r="AC61" i="35"/>
  <c r="AA62" i="35"/>
  <c r="AC62" i="35"/>
  <c r="AA63" i="35"/>
  <c r="AC63" i="35"/>
  <c r="AF63" i="35" s="1"/>
  <c r="AA64" i="35"/>
  <c r="AC64" i="35"/>
  <c r="AA65" i="35"/>
  <c r="AC65" i="35"/>
  <c r="AA66" i="35"/>
  <c r="AC66" i="35"/>
  <c r="AA67" i="35"/>
  <c r="AC67" i="35"/>
  <c r="AA68" i="35"/>
  <c r="AC68" i="35"/>
  <c r="AA69" i="35"/>
  <c r="AC69" i="35"/>
  <c r="AA70" i="35"/>
  <c r="AC70" i="35"/>
  <c r="AA71" i="35"/>
  <c r="AC71" i="35"/>
  <c r="AA72" i="35"/>
  <c r="AC72" i="35"/>
  <c r="AA73" i="35"/>
  <c r="AC73" i="35"/>
  <c r="AA74" i="35"/>
  <c r="AC74" i="35"/>
  <c r="AA75" i="35"/>
  <c r="AC75" i="35"/>
  <c r="AA76" i="35"/>
  <c r="AC76" i="35"/>
  <c r="AA77" i="35"/>
  <c r="AC77" i="35"/>
  <c r="AA78" i="35"/>
  <c r="AC78" i="35"/>
  <c r="AA79" i="35"/>
  <c r="AC79" i="35"/>
  <c r="AA80" i="35"/>
  <c r="AC80" i="35"/>
  <c r="AF80" i="35" s="1"/>
  <c r="AA81" i="35"/>
  <c r="AC81" i="35"/>
  <c r="AE81" i="35" s="1"/>
  <c r="AA82" i="35"/>
  <c r="AC82" i="35"/>
  <c r="AA83" i="35"/>
  <c r="AC83" i="35"/>
  <c r="C84" i="35"/>
  <c r="C85" i="35"/>
  <c r="E85" i="35"/>
  <c r="O21" i="4" s="1"/>
  <c r="F85" i="35"/>
  <c r="P21" i="4" s="1"/>
  <c r="I2" i="34"/>
  <c r="I3" i="34" s="1"/>
  <c r="I4" i="34" s="1"/>
  <c r="I5" i="34" s="1"/>
  <c r="I6" i="34" s="1"/>
  <c r="I7" i="34" s="1"/>
  <c r="I8" i="34" s="1"/>
  <c r="I9" i="34" s="1"/>
  <c r="I10" i="34" s="1"/>
  <c r="I11" i="34" s="1"/>
  <c r="I12" i="34" s="1"/>
  <c r="I13" i="34" s="1"/>
  <c r="I14" i="34" s="1"/>
  <c r="I15" i="34" s="1"/>
  <c r="I16" i="34" s="1"/>
  <c r="I17" i="34" s="1"/>
  <c r="I18" i="34" s="1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I29" i="34" s="1"/>
  <c r="I30" i="34" s="1"/>
  <c r="I31" i="34" s="1"/>
  <c r="I32" i="34" s="1"/>
  <c r="I33" i="34" s="1"/>
  <c r="I34" i="34" s="1"/>
  <c r="I35" i="34" s="1"/>
  <c r="I36" i="34" s="1"/>
  <c r="I37" i="34" s="1"/>
  <c r="I38" i="34" s="1"/>
  <c r="I39" i="34" s="1"/>
  <c r="I40" i="34" s="1"/>
  <c r="I41" i="34" s="1"/>
  <c r="I42" i="34" s="1"/>
  <c r="I43" i="34" s="1"/>
  <c r="I44" i="34" s="1"/>
  <c r="I45" i="34" s="1"/>
  <c r="I46" i="34" s="1"/>
  <c r="I47" i="34" s="1"/>
  <c r="I48" i="34" s="1"/>
  <c r="I49" i="34" s="1"/>
  <c r="I50" i="34" s="1"/>
  <c r="I51" i="34" s="1"/>
  <c r="I52" i="34" s="1"/>
  <c r="I53" i="34" s="1"/>
  <c r="I54" i="34" s="1"/>
  <c r="I55" i="34" s="1"/>
  <c r="I56" i="34" s="1"/>
  <c r="I57" i="34" s="1"/>
  <c r="I58" i="34" s="1"/>
  <c r="I59" i="34" s="1"/>
  <c r="I60" i="34" s="1"/>
  <c r="I61" i="34" s="1"/>
  <c r="I62" i="34" s="1"/>
  <c r="I63" i="34" s="1"/>
  <c r="I64" i="34" s="1"/>
  <c r="I65" i="34" s="1"/>
  <c r="I66" i="34" s="1"/>
  <c r="I67" i="34" s="1"/>
  <c r="I68" i="34" s="1"/>
  <c r="I69" i="34" s="1"/>
  <c r="I70" i="34" s="1"/>
  <c r="I71" i="34" s="1"/>
  <c r="I72" i="34" s="1"/>
  <c r="I73" i="34" s="1"/>
  <c r="I74" i="34" s="1"/>
  <c r="I75" i="34" s="1"/>
  <c r="I76" i="34" s="1"/>
  <c r="I77" i="34" s="1"/>
  <c r="I78" i="34" s="1"/>
  <c r="I79" i="34" s="1"/>
  <c r="I80" i="34" s="1"/>
  <c r="I81" i="34" s="1"/>
  <c r="I82" i="34" s="1"/>
  <c r="I83" i="34" s="1"/>
  <c r="J2" i="34"/>
  <c r="J3" i="34" s="1"/>
  <c r="J4" i="34" s="1"/>
  <c r="K2" i="34"/>
  <c r="L2" i="34"/>
  <c r="L3" i="34" s="1"/>
  <c r="L4" i="34" s="1"/>
  <c r="L5" i="34" s="1"/>
  <c r="L6" i="34" s="1"/>
  <c r="L7" i="34" s="1"/>
  <c r="L8" i="34" s="1"/>
  <c r="L9" i="34" s="1"/>
  <c r="L10" i="34" s="1"/>
  <c r="L11" i="34" s="1"/>
  <c r="L12" i="34" s="1"/>
  <c r="L13" i="34" s="1"/>
  <c r="L14" i="34" s="1"/>
  <c r="L15" i="34" s="1"/>
  <c r="L16" i="34" s="1"/>
  <c r="L17" i="34" s="1"/>
  <c r="L18" i="34" s="1"/>
  <c r="L19" i="34" s="1"/>
  <c r="L20" i="34" s="1"/>
  <c r="L21" i="34" s="1"/>
  <c r="L22" i="34" s="1"/>
  <c r="L23" i="34" s="1"/>
  <c r="L24" i="34" s="1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M2" i="34"/>
  <c r="M3" i="34" s="1"/>
  <c r="N2" i="34"/>
  <c r="N3" i="34" s="1"/>
  <c r="N4" i="34" s="1"/>
  <c r="N5" i="34" s="1"/>
  <c r="N6" i="34" s="1"/>
  <c r="N7" i="34" s="1"/>
  <c r="N8" i="34" s="1"/>
  <c r="N9" i="34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31" i="34" s="1"/>
  <c r="N32" i="34" s="1"/>
  <c r="N33" i="34" s="1"/>
  <c r="N34" i="34" s="1"/>
  <c r="N35" i="34" s="1"/>
  <c r="N36" i="34" s="1"/>
  <c r="N37" i="34" s="1"/>
  <c r="N38" i="34" s="1"/>
  <c r="N39" i="34" s="1"/>
  <c r="N40" i="34" s="1"/>
  <c r="N41" i="34" s="1"/>
  <c r="N42" i="34" s="1"/>
  <c r="N43" i="34" s="1"/>
  <c r="N44" i="34" s="1"/>
  <c r="N45" i="34" s="1"/>
  <c r="N46" i="34" s="1"/>
  <c r="N47" i="34" s="1"/>
  <c r="N48" i="34" s="1"/>
  <c r="N49" i="34" s="1"/>
  <c r="N50" i="34" s="1"/>
  <c r="N51" i="34" s="1"/>
  <c r="N52" i="34" s="1"/>
  <c r="N53" i="34" s="1"/>
  <c r="N54" i="34" s="1"/>
  <c r="N55" i="34" s="1"/>
  <c r="N56" i="34" s="1"/>
  <c r="N57" i="34" s="1"/>
  <c r="N58" i="34" s="1"/>
  <c r="N59" i="34" s="1"/>
  <c r="N60" i="34" s="1"/>
  <c r="N61" i="34" s="1"/>
  <c r="N62" i="34" s="1"/>
  <c r="N63" i="34" s="1"/>
  <c r="N64" i="34" s="1"/>
  <c r="N65" i="34" s="1"/>
  <c r="N66" i="34" s="1"/>
  <c r="N67" i="34" s="1"/>
  <c r="N68" i="34" s="1"/>
  <c r="N69" i="34" s="1"/>
  <c r="N70" i="34" s="1"/>
  <c r="N71" i="34" s="1"/>
  <c r="N72" i="34" s="1"/>
  <c r="N73" i="34" s="1"/>
  <c r="N74" i="34" s="1"/>
  <c r="N75" i="34" s="1"/>
  <c r="N76" i="34" s="1"/>
  <c r="N77" i="34" s="1"/>
  <c r="N78" i="34" s="1"/>
  <c r="N79" i="34" s="1"/>
  <c r="N80" i="34" s="1"/>
  <c r="N81" i="34" s="1"/>
  <c r="N82" i="34" s="1"/>
  <c r="N83" i="34" s="1"/>
  <c r="O2" i="34"/>
  <c r="O3" i="34" s="1"/>
  <c r="O4" i="34" s="1"/>
  <c r="O5" i="34" s="1"/>
  <c r="O6" i="34" s="1"/>
  <c r="O7" i="34" s="1"/>
  <c r="O8" i="34" s="1"/>
  <c r="O9" i="34" s="1"/>
  <c r="O10" i="34" s="1"/>
  <c r="O11" i="34" s="1"/>
  <c r="O12" i="34" s="1"/>
  <c r="O13" i="34" s="1"/>
  <c r="O14" i="34" s="1"/>
  <c r="O15" i="34" s="1"/>
  <c r="O16" i="34" s="1"/>
  <c r="O17" i="34" s="1"/>
  <c r="O18" i="34" s="1"/>
  <c r="O19" i="34" s="1"/>
  <c r="O20" i="34" s="1"/>
  <c r="O21" i="34" s="1"/>
  <c r="O22" i="34" s="1"/>
  <c r="O23" i="34" s="1"/>
  <c r="O24" i="34" s="1"/>
  <c r="O25" i="34" s="1"/>
  <c r="O26" i="34" s="1"/>
  <c r="O27" i="34" s="1"/>
  <c r="O28" i="34" s="1"/>
  <c r="O29" i="34" s="1"/>
  <c r="O30" i="34" s="1"/>
  <c r="O31" i="34" s="1"/>
  <c r="O32" i="34" s="1"/>
  <c r="O33" i="34" s="1"/>
  <c r="O34" i="34" s="1"/>
  <c r="O35" i="34" s="1"/>
  <c r="O36" i="34" s="1"/>
  <c r="O37" i="34" s="1"/>
  <c r="O38" i="34" s="1"/>
  <c r="O39" i="34" s="1"/>
  <c r="O40" i="34" s="1"/>
  <c r="O41" i="34" s="1"/>
  <c r="O42" i="34" s="1"/>
  <c r="O43" i="34" s="1"/>
  <c r="O44" i="34" s="1"/>
  <c r="O45" i="34" s="1"/>
  <c r="O46" i="34" s="1"/>
  <c r="O47" i="34" s="1"/>
  <c r="O48" i="34" s="1"/>
  <c r="O49" i="34" s="1"/>
  <c r="O50" i="34" s="1"/>
  <c r="O51" i="34" s="1"/>
  <c r="O52" i="34" s="1"/>
  <c r="O53" i="34" s="1"/>
  <c r="O54" i="34" s="1"/>
  <c r="O55" i="34" s="1"/>
  <c r="O56" i="34" s="1"/>
  <c r="O57" i="34" s="1"/>
  <c r="O58" i="34" s="1"/>
  <c r="O59" i="34" s="1"/>
  <c r="O60" i="34" s="1"/>
  <c r="O61" i="34" s="1"/>
  <c r="O62" i="34" s="1"/>
  <c r="O63" i="34" s="1"/>
  <c r="O64" i="34" s="1"/>
  <c r="O65" i="34" s="1"/>
  <c r="O66" i="34" s="1"/>
  <c r="O67" i="34" s="1"/>
  <c r="O68" i="34" s="1"/>
  <c r="O69" i="34" s="1"/>
  <c r="O70" i="34" s="1"/>
  <c r="O71" i="34" s="1"/>
  <c r="O72" i="34" s="1"/>
  <c r="O73" i="34" s="1"/>
  <c r="O74" i="34" s="1"/>
  <c r="O75" i="34" s="1"/>
  <c r="O76" i="34" s="1"/>
  <c r="O77" i="34" s="1"/>
  <c r="O78" i="34" s="1"/>
  <c r="O79" i="34" s="1"/>
  <c r="O80" i="34" s="1"/>
  <c r="O81" i="34" s="1"/>
  <c r="O82" i="34" s="1"/>
  <c r="O83" i="34" s="1"/>
  <c r="P2" i="34"/>
  <c r="Q2" i="34"/>
  <c r="Q3" i="34" s="1"/>
  <c r="Q4" i="34" s="1"/>
  <c r="Q5" i="34" s="1"/>
  <c r="Q6" i="34" s="1"/>
  <c r="Q7" i="34" s="1"/>
  <c r="Q8" i="34" s="1"/>
  <c r="Q9" i="34" s="1"/>
  <c r="Q10" i="34" s="1"/>
  <c r="Q11" i="34" s="1"/>
  <c r="Q12" i="34" s="1"/>
  <c r="Q13" i="34" s="1"/>
  <c r="Q14" i="34" s="1"/>
  <c r="Q15" i="34" s="1"/>
  <c r="Q16" i="34" s="1"/>
  <c r="Q17" i="34" s="1"/>
  <c r="Q18" i="34" s="1"/>
  <c r="Q19" i="34" s="1"/>
  <c r="Q20" i="34" s="1"/>
  <c r="Q21" i="34" s="1"/>
  <c r="Q22" i="34" s="1"/>
  <c r="Q23" i="34" s="1"/>
  <c r="Q24" i="34" s="1"/>
  <c r="Q25" i="34" s="1"/>
  <c r="Q26" i="34" s="1"/>
  <c r="Q27" i="34" s="1"/>
  <c r="Q28" i="34" s="1"/>
  <c r="Q29" i="34" s="1"/>
  <c r="Q30" i="34" s="1"/>
  <c r="Q31" i="34" s="1"/>
  <c r="Q32" i="34" s="1"/>
  <c r="Q33" i="34" s="1"/>
  <c r="Q34" i="34" s="1"/>
  <c r="Q35" i="34" s="1"/>
  <c r="Q36" i="34" s="1"/>
  <c r="Q37" i="34" s="1"/>
  <c r="Q38" i="34" s="1"/>
  <c r="Q39" i="34" s="1"/>
  <c r="Q40" i="34" s="1"/>
  <c r="Q41" i="34" s="1"/>
  <c r="Q42" i="34" s="1"/>
  <c r="Q43" i="34" s="1"/>
  <c r="Q44" i="34" s="1"/>
  <c r="Q45" i="34" s="1"/>
  <c r="Q46" i="34" s="1"/>
  <c r="Q47" i="34" s="1"/>
  <c r="Q48" i="34" s="1"/>
  <c r="Q49" i="34" s="1"/>
  <c r="Q50" i="34" s="1"/>
  <c r="Q51" i="34" s="1"/>
  <c r="Q52" i="34" s="1"/>
  <c r="Q53" i="34" s="1"/>
  <c r="Q54" i="34" s="1"/>
  <c r="Q55" i="34" s="1"/>
  <c r="Q56" i="34" s="1"/>
  <c r="Q57" i="34" s="1"/>
  <c r="Q58" i="34" s="1"/>
  <c r="Q59" i="34" s="1"/>
  <c r="Q60" i="34" s="1"/>
  <c r="Q61" i="34" s="1"/>
  <c r="Q62" i="34" s="1"/>
  <c r="Q63" i="34" s="1"/>
  <c r="Q64" i="34" s="1"/>
  <c r="Q65" i="34" s="1"/>
  <c r="Q66" i="34" s="1"/>
  <c r="Q67" i="34" s="1"/>
  <c r="Q68" i="34" s="1"/>
  <c r="Q69" i="34" s="1"/>
  <c r="Q70" i="34" s="1"/>
  <c r="Q71" i="34" s="1"/>
  <c r="Q72" i="34" s="1"/>
  <c r="Q73" i="34" s="1"/>
  <c r="Q74" i="34" s="1"/>
  <c r="Q75" i="34" s="1"/>
  <c r="Q76" i="34" s="1"/>
  <c r="Q77" i="34" s="1"/>
  <c r="Q78" i="34" s="1"/>
  <c r="Q79" i="34" s="1"/>
  <c r="Q80" i="34" s="1"/>
  <c r="Q81" i="34" s="1"/>
  <c r="Q82" i="34" s="1"/>
  <c r="Q83" i="34" s="1"/>
  <c r="R2" i="34"/>
  <c r="S2" i="34"/>
  <c r="T2" i="34"/>
  <c r="U2" i="34"/>
  <c r="V2" i="34"/>
  <c r="V3" i="34" s="1"/>
  <c r="V4" i="34" s="1"/>
  <c r="V5" i="34" s="1"/>
  <c r="W2" i="34"/>
  <c r="X2" i="34"/>
  <c r="Y2" i="34"/>
  <c r="Z2" i="34"/>
  <c r="AA2" i="34"/>
  <c r="AB2" i="34" s="1"/>
  <c r="AC2" i="34"/>
  <c r="AD2" i="34" s="1"/>
  <c r="R3" i="34"/>
  <c r="R4" i="34" s="1"/>
  <c r="R5" i="34" s="1"/>
  <c r="R6" i="34" s="1"/>
  <c r="R7" i="34" s="1"/>
  <c r="R8" i="34" s="1"/>
  <c r="R9" i="34" s="1"/>
  <c r="R10" i="34" s="1"/>
  <c r="R11" i="34" s="1"/>
  <c r="R12" i="34" s="1"/>
  <c r="R13" i="34" s="1"/>
  <c r="R14" i="34" s="1"/>
  <c r="R15" i="34" s="1"/>
  <c r="R16" i="34" s="1"/>
  <c r="R17" i="34" s="1"/>
  <c r="R18" i="34" s="1"/>
  <c r="R19" i="34" s="1"/>
  <c r="R20" i="34" s="1"/>
  <c r="R21" i="34" s="1"/>
  <c r="R22" i="34" s="1"/>
  <c r="R23" i="34" s="1"/>
  <c r="R24" i="34" s="1"/>
  <c r="R25" i="34" s="1"/>
  <c r="R26" i="34" s="1"/>
  <c r="R27" i="34" s="1"/>
  <c r="R28" i="34" s="1"/>
  <c r="R29" i="34" s="1"/>
  <c r="R30" i="34" s="1"/>
  <c r="R31" i="34" s="1"/>
  <c r="R32" i="34" s="1"/>
  <c r="R33" i="34" s="1"/>
  <c r="R34" i="34" s="1"/>
  <c r="R35" i="34" s="1"/>
  <c r="R36" i="34" s="1"/>
  <c r="R37" i="34" s="1"/>
  <c r="R38" i="34" s="1"/>
  <c r="R39" i="34" s="1"/>
  <c r="R40" i="34" s="1"/>
  <c r="R41" i="34" s="1"/>
  <c r="R42" i="34" s="1"/>
  <c r="R43" i="34" s="1"/>
  <c r="R44" i="34" s="1"/>
  <c r="R45" i="34" s="1"/>
  <c r="R46" i="34" s="1"/>
  <c r="R47" i="34" s="1"/>
  <c r="R48" i="34" s="1"/>
  <c r="R49" i="34" s="1"/>
  <c r="R50" i="34" s="1"/>
  <c r="R51" i="34" s="1"/>
  <c r="R52" i="34" s="1"/>
  <c r="R53" i="34" s="1"/>
  <c r="R54" i="34" s="1"/>
  <c r="R55" i="34" s="1"/>
  <c r="R56" i="34" s="1"/>
  <c r="R57" i="34" s="1"/>
  <c r="R58" i="34" s="1"/>
  <c r="R59" i="34" s="1"/>
  <c r="R60" i="34" s="1"/>
  <c r="R61" i="34" s="1"/>
  <c r="R62" i="34" s="1"/>
  <c r="R63" i="34" s="1"/>
  <c r="R64" i="34" s="1"/>
  <c r="R65" i="34" s="1"/>
  <c r="R66" i="34" s="1"/>
  <c r="R67" i="34" s="1"/>
  <c r="R68" i="34" s="1"/>
  <c r="R69" i="34" s="1"/>
  <c r="R70" i="34" s="1"/>
  <c r="R71" i="34" s="1"/>
  <c r="R72" i="34" s="1"/>
  <c r="R73" i="34" s="1"/>
  <c r="R74" i="34" s="1"/>
  <c r="R75" i="34" s="1"/>
  <c r="R76" i="34" s="1"/>
  <c r="R77" i="34" s="1"/>
  <c r="R78" i="34" s="1"/>
  <c r="R79" i="34" s="1"/>
  <c r="R80" i="34" s="1"/>
  <c r="R81" i="34" s="1"/>
  <c r="R82" i="34" s="1"/>
  <c r="R83" i="34" s="1"/>
  <c r="U3" i="34"/>
  <c r="U4" i="34" s="1"/>
  <c r="U5" i="34" s="1"/>
  <c r="U6" i="34" s="1"/>
  <c r="U7" i="34" s="1"/>
  <c r="U8" i="34" s="1"/>
  <c r="U9" i="34" s="1"/>
  <c r="U10" i="34" s="1"/>
  <c r="U11" i="34" s="1"/>
  <c r="U12" i="34" s="1"/>
  <c r="U13" i="34" s="1"/>
  <c r="U14" i="34" s="1"/>
  <c r="U15" i="34" s="1"/>
  <c r="U16" i="34" s="1"/>
  <c r="U17" i="34" s="1"/>
  <c r="U18" i="34" s="1"/>
  <c r="U19" i="34" s="1"/>
  <c r="U20" i="34" s="1"/>
  <c r="U21" i="34" s="1"/>
  <c r="U22" i="34" s="1"/>
  <c r="U23" i="34" s="1"/>
  <c r="U24" i="34" s="1"/>
  <c r="U25" i="34" s="1"/>
  <c r="U26" i="34" s="1"/>
  <c r="U27" i="34" s="1"/>
  <c r="U28" i="34" s="1"/>
  <c r="U29" i="34" s="1"/>
  <c r="U30" i="34" s="1"/>
  <c r="U31" i="34" s="1"/>
  <c r="U32" i="34" s="1"/>
  <c r="U33" i="34" s="1"/>
  <c r="U34" i="34" s="1"/>
  <c r="U35" i="34" s="1"/>
  <c r="U36" i="34" s="1"/>
  <c r="U37" i="34" s="1"/>
  <c r="U38" i="34" s="1"/>
  <c r="U39" i="34" s="1"/>
  <c r="U40" i="34" s="1"/>
  <c r="U41" i="34" s="1"/>
  <c r="U42" i="34" s="1"/>
  <c r="U43" i="34" s="1"/>
  <c r="U44" i="34" s="1"/>
  <c r="U45" i="34" s="1"/>
  <c r="U46" i="34" s="1"/>
  <c r="U47" i="34" s="1"/>
  <c r="U48" i="34" s="1"/>
  <c r="U49" i="34" s="1"/>
  <c r="U50" i="34" s="1"/>
  <c r="U51" i="34" s="1"/>
  <c r="U52" i="34" s="1"/>
  <c r="U53" i="34" s="1"/>
  <c r="U54" i="34" s="1"/>
  <c r="U55" i="34" s="1"/>
  <c r="U56" i="34" s="1"/>
  <c r="U57" i="34" s="1"/>
  <c r="U58" i="34" s="1"/>
  <c r="U59" i="34" s="1"/>
  <c r="U60" i="34" s="1"/>
  <c r="U61" i="34" s="1"/>
  <c r="U62" i="34" s="1"/>
  <c r="U63" i="34" s="1"/>
  <c r="U64" i="34" s="1"/>
  <c r="U65" i="34" s="1"/>
  <c r="U66" i="34" s="1"/>
  <c r="U67" i="34" s="1"/>
  <c r="U68" i="34" s="1"/>
  <c r="U69" i="34" s="1"/>
  <c r="U70" i="34" s="1"/>
  <c r="U71" i="34" s="1"/>
  <c r="U72" i="34" s="1"/>
  <c r="U73" i="34" s="1"/>
  <c r="U74" i="34" s="1"/>
  <c r="U75" i="34" s="1"/>
  <c r="U76" i="34" s="1"/>
  <c r="U77" i="34" s="1"/>
  <c r="U78" i="34" s="1"/>
  <c r="U79" i="34" s="1"/>
  <c r="U80" i="34" s="1"/>
  <c r="U81" i="34" s="1"/>
  <c r="U82" i="34" s="1"/>
  <c r="U83" i="34" s="1"/>
  <c r="W3" i="34"/>
  <c r="W4" i="34" s="1"/>
  <c r="W5" i="34" s="1"/>
  <c r="W6" i="34" s="1"/>
  <c r="W7" i="34" s="1"/>
  <c r="W8" i="34" s="1"/>
  <c r="W9" i="34" s="1"/>
  <c r="W10" i="34" s="1"/>
  <c r="W11" i="34" s="1"/>
  <c r="W12" i="34" s="1"/>
  <c r="W13" i="34" s="1"/>
  <c r="W14" i="34" s="1"/>
  <c r="W15" i="34" s="1"/>
  <c r="W16" i="34" s="1"/>
  <c r="W17" i="34" s="1"/>
  <c r="W18" i="34" s="1"/>
  <c r="W19" i="34" s="1"/>
  <c r="W20" i="34" s="1"/>
  <c r="W21" i="34" s="1"/>
  <c r="W22" i="34" s="1"/>
  <c r="W23" i="34" s="1"/>
  <c r="W24" i="34" s="1"/>
  <c r="W25" i="34" s="1"/>
  <c r="W26" i="34" s="1"/>
  <c r="W27" i="34" s="1"/>
  <c r="W28" i="34" s="1"/>
  <c r="W29" i="34" s="1"/>
  <c r="W30" i="34" s="1"/>
  <c r="W31" i="34" s="1"/>
  <c r="W32" i="34" s="1"/>
  <c r="W33" i="34" s="1"/>
  <c r="W34" i="34" s="1"/>
  <c r="W35" i="34" s="1"/>
  <c r="W36" i="34" s="1"/>
  <c r="W37" i="34" s="1"/>
  <c r="W38" i="34" s="1"/>
  <c r="W39" i="34" s="1"/>
  <c r="W40" i="34" s="1"/>
  <c r="W41" i="34" s="1"/>
  <c r="W42" i="34" s="1"/>
  <c r="W43" i="34" s="1"/>
  <c r="W44" i="34" s="1"/>
  <c r="W45" i="34" s="1"/>
  <c r="W46" i="34" s="1"/>
  <c r="W47" i="34" s="1"/>
  <c r="W48" i="34" s="1"/>
  <c r="W49" i="34" s="1"/>
  <c r="W50" i="34" s="1"/>
  <c r="W51" i="34" s="1"/>
  <c r="W52" i="34" s="1"/>
  <c r="W53" i="34" s="1"/>
  <c r="W54" i="34" s="1"/>
  <c r="W55" i="34" s="1"/>
  <c r="W56" i="34" s="1"/>
  <c r="W57" i="34" s="1"/>
  <c r="W58" i="34" s="1"/>
  <c r="W59" i="34" s="1"/>
  <c r="W60" i="34" s="1"/>
  <c r="W61" i="34" s="1"/>
  <c r="W62" i="34" s="1"/>
  <c r="W63" i="34" s="1"/>
  <c r="W64" i="34" s="1"/>
  <c r="W65" i="34" s="1"/>
  <c r="W66" i="34" s="1"/>
  <c r="W67" i="34" s="1"/>
  <c r="W68" i="34" s="1"/>
  <c r="W69" i="34" s="1"/>
  <c r="W70" i="34" s="1"/>
  <c r="W71" i="34" s="1"/>
  <c r="W72" i="34" s="1"/>
  <c r="W73" i="34" s="1"/>
  <c r="W74" i="34" s="1"/>
  <c r="W75" i="34" s="1"/>
  <c r="W76" i="34" s="1"/>
  <c r="W77" i="34" s="1"/>
  <c r="W78" i="34" s="1"/>
  <c r="W79" i="34" s="1"/>
  <c r="W80" i="34" s="1"/>
  <c r="W81" i="34" s="1"/>
  <c r="W82" i="34" s="1"/>
  <c r="W83" i="34" s="1"/>
  <c r="X3" i="34"/>
  <c r="Y3" i="34"/>
  <c r="Y4" i="34" s="1"/>
  <c r="Y5" i="34" s="1"/>
  <c r="Y6" i="34" s="1"/>
  <c r="Y7" i="34" s="1"/>
  <c r="Y8" i="34" s="1"/>
  <c r="Y9" i="34" s="1"/>
  <c r="Y10" i="34" s="1"/>
  <c r="Y11" i="34" s="1"/>
  <c r="Y12" i="34" s="1"/>
  <c r="Y13" i="34" s="1"/>
  <c r="Y14" i="34" s="1"/>
  <c r="Y15" i="34" s="1"/>
  <c r="Y16" i="34" s="1"/>
  <c r="Y17" i="34" s="1"/>
  <c r="Y18" i="34" s="1"/>
  <c r="Y19" i="34" s="1"/>
  <c r="Y20" i="34" s="1"/>
  <c r="Y21" i="34" s="1"/>
  <c r="Y22" i="34" s="1"/>
  <c r="Y23" i="34" s="1"/>
  <c r="Y24" i="34" s="1"/>
  <c r="Y25" i="34" s="1"/>
  <c r="Y26" i="34" s="1"/>
  <c r="Y27" i="34" s="1"/>
  <c r="Y28" i="34" s="1"/>
  <c r="Y29" i="34" s="1"/>
  <c r="Y30" i="34" s="1"/>
  <c r="Y31" i="34" s="1"/>
  <c r="Y32" i="34" s="1"/>
  <c r="Y33" i="34" s="1"/>
  <c r="Y34" i="34" s="1"/>
  <c r="Y35" i="34" s="1"/>
  <c r="Y36" i="34" s="1"/>
  <c r="Y37" i="34" s="1"/>
  <c r="Y38" i="34" s="1"/>
  <c r="Y39" i="34" s="1"/>
  <c r="Y40" i="34" s="1"/>
  <c r="Y41" i="34" s="1"/>
  <c r="Y42" i="34" s="1"/>
  <c r="Y43" i="34" s="1"/>
  <c r="Y44" i="34" s="1"/>
  <c r="Y45" i="34" s="1"/>
  <c r="Y46" i="34" s="1"/>
  <c r="Y47" i="34" s="1"/>
  <c r="Y48" i="34" s="1"/>
  <c r="Y49" i="34" s="1"/>
  <c r="Y50" i="34" s="1"/>
  <c r="Y51" i="34" s="1"/>
  <c r="Y52" i="34" s="1"/>
  <c r="Y53" i="34" s="1"/>
  <c r="Y54" i="34" s="1"/>
  <c r="Y55" i="34" s="1"/>
  <c r="Y56" i="34" s="1"/>
  <c r="Y57" i="34" s="1"/>
  <c r="Y58" i="34" s="1"/>
  <c r="Y59" i="34" s="1"/>
  <c r="Y60" i="34" s="1"/>
  <c r="Y61" i="34" s="1"/>
  <c r="Y62" i="34" s="1"/>
  <c r="Y63" i="34" s="1"/>
  <c r="Y64" i="34" s="1"/>
  <c r="Y65" i="34" s="1"/>
  <c r="Y66" i="34" s="1"/>
  <c r="Y67" i="34" s="1"/>
  <c r="Y68" i="34" s="1"/>
  <c r="Y69" i="34" s="1"/>
  <c r="Y70" i="34" s="1"/>
  <c r="Y71" i="34" s="1"/>
  <c r="Y72" i="34" s="1"/>
  <c r="Y73" i="34" s="1"/>
  <c r="Y74" i="34" s="1"/>
  <c r="Y75" i="34" s="1"/>
  <c r="Y76" i="34" s="1"/>
  <c r="Y77" i="34" s="1"/>
  <c r="Y78" i="34" s="1"/>
  <c r="Y79" i="34" s="1"/>
  <c r="Y80" i="34" s="1"/>
  <c r="Y81" i="34" s="1"/>
  <c r="Y82" i="34" s="1"/>
  <c r="Y83" i="34" s="1"/>
  <c r="Z3" i="34"/>
  <c r="AA3" i="34"/>
  <c r="AC3" i="34"/>
  <c r="M4" i="34"/>
  <c r="AA4" i="34"/>
  <c r="AC4" i="34"/>
  <c r="J5" i="34"/>
  <c r="J6" i="34" s="1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J52" i="34" s="1"/>
  <c r="J53" i="34" s="1"/>
  <c r="J54" i="34" s="1"/>
  <c r="J55" i="34" s="1"/>
  <c r="J56" i="34" s="1"/>
  <c r="J57" i="34" s="1"/>
  <c r="J58" i="34" s="1"/>
  <c r="J59" i="34" s="1"/>
  <c r="J60" i="34" s="1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AA5" i="34"/>
  <c r="AC5" i="34"/>
  <c r="AA6" i="34"/>
  <c r="AC6" i="34"/>
  <c r="AA7" i="34"/>
  <c r="AC7" i="34"/>
  <c r="AA8" i="34"/>
  <c r="AC8" i="34"/>
  <c r="AA9" i="34"/>
  <c r="AC9" i="34"/>
  <c r="AA10" i="34"/>
  <c r="AC10" i="34"/>
  <c r="AA11" i="34"/>
  <c r="AC11" i="34"/>
  <c r="AA12" i="34"/>
  <c r="AC12" i="34"/>
  <c r="AA13" i="34"/>
  <c r="AC13" i="34"/>
  <c r="AA14" i="34"/>
  <c r="AC14" i="34"/>
  <c r="AA15" i="34"/>
  <c r="AC15" i="34"/>
  <c r="AA16" i="34"/>
  <c r="AC16" i="34"/>
  <c r="AA17" i="34"/>
  <c r="AB17" i="34" s="1"/>
  <c r="AC17" i="34"/>
  <c r="AA18" i="34"/>
  <c r="AC18" i="34"/>
  <c r="AE18" i="34" s="1"/>
  <c r="AA19" i="34"/>
  <c r="AC19" i="34"/>
  <c r="AA20" i="34"/>
  <c r="AC20" i="34"/>
  <c r="AA21" i="34"/>
  <c r="AC21" i="34"/>
  <c r="AA22" i="34"/>
  <c r="AC22" i="34"/>
  <c r="AA23" i="34"/>
  <c r="AC23" i="34"/>
  <c r="AD23" i="34" s="1"/>
  <c r="AA24" i="34"/>
  <c r="AC24" i="34"/>
  <c r="AA25" i="34"/>
  <c r="AC25" i="34"/>
  <c r="AA26" i="34"/>
  <c r="AC26" i="34"/>
  <c r="AA27" i="34"/>
  <c r="AC27" i="34"/>
  <c r="AA28" i="34"/>
  <c r="AC28" i="34"/>
  <c r="AA29" i="34"/>
  <c r="AC29" i="34"/>
  <c r="AA30" i="34"/>
  <c r="AC30" i="34"/>
  <c r="AA31" i="34"/>
  <c r="AC31" i="34"/>
  <c r="AF31" i="34" s="1"/>
  <c r="AA32" i="34"/>
  <c r="AC32" i="34"/>
  <c r="AA33" i="34"/>
  <c r="AC33" i="34"/>
  <c r="AA34" i="34"/>
  <c r="AC34" i="34"/>
  <c r="AA35" i="34"/>
  <c r="AC35" i="34"/>
  <c r="AA36" i="34"/>
  <c r="AC36" i="34"/>
  <c r="AA37" i="34"/>
  <c r="AC37" i="34"/>
  <c r="AE37" i="34" s="1"/>
  <c r="AA38" i="34"/>
  <c r="AC38" i="34"/>
  <c r="AA39" i="34"/>
  <c r="AC39" i="34"/>
  <c r="AA40" i="34"/>
  <c r="AC40" i="34"/>
  <c r="AA41" i="34"/>
  <c r="AC41" i="34"/>
  <c r="AA42" i="34"/>
  <c r="AC42" i="34"/>
  <c r="AA43" i="34"/>
  <c r="AC43" i="34"/>
  <c r="AA44" i="34"/>
  <c r="AC44" i="34"/>
  <c r="AA45" i="34"/>
  <c r="AC45" i="34"/>
  <c r="AA46" i="34"/>
  <c r="AC46" i="34"/>
  <c r="AA47" i="34"/>
  <c r="AC47" i="34"/>
  <c r="AA48" i="34"/>
  <c r="AC48" i="34"/>
  <c r="AA49" i="34"/>
  <c r="AC49" i="34"/>
  <c r="AA50" i="34"/>
  <c r="AC50" i="34"/>
  <c r="AA51" i="34"/>
  <c r="AC51" i="34"/>
  <c r="AA52" i="34"/>
  <c r="AC52" i="34"/>
  <c r="AA53" i="34"/>
  <c r="AC53" i="34"/>
  <c r="AA54" i="34"/>
  <c r="AC54" i="34"/>
  <c r="AA55" i="34"/>
  <c r="AC55" i="34"/>
  <c r="AA56" i="34"/>
  <c r="AC56" i="34"/>
  <c r="AA57" i="34"/>
  <c r="AC57" i="34"/>
  <c r="AA58" i="34"/>
  <c r="AC58" i="34"/>
  <c r="AA59" i="34"/>
  <c r="AC59" i="34"/>
  <c r="AA60" i="34"/>
  <c r="AC60" i="34"/>
  <c r="AA61" i="34"/>
  <c r="AC61" i="34"/>
  <c r="AD61" i="34" s="1"/>
  <c r="AA62" i="34"/>
  <c r="AC62" i="34"/>
  <c r="AA63" i="34"/>
  <c r="AC63" i="34"/>
  <c r="AE63" i="34" s="1"/>
  <c r="AA64" i="34"/>
  <c r="AC64" i="34"/>
  <c r="AA65" i="34"/>
  <c r="AC65" i="34"/>
  <c r="AA66" i="34"/>
  <c r="AC66" i="34"/>
  <c r="AA67" i="34"/>
  <c r="AC67" i="34"/>
  <c r="AA68" i="34"/>
  <c r="AC68" i="34"/>
  <c r="AA69" i="34"/>
  <c r="AC69" i="34"/>
  <c r="AA70" i="34"/>
  <c r="AC70" i="34"/>
  <c r="AA71" i="34"/>
  <c r="AC71" i="34"/>
  <c r="AA72" i="34"/>
  <c r="AC72" i="34"/>
  <c r="AA73" i="34"/>
  <c r="AC73" i="34"/>
  <c r="AA74" i="34"/>
  <c r="AC74" i="34"/>
  <c r="AA75" i="34"/>
  <c r="AC75" i="34"/>
  <c r="AA76" i="34"/>
  <c r="AC76" i="34"/>
  <c r="AA77" i="34"/>
  <c r="AC77" i="34"/>
  <c r="AA78" i="34"/>
  <c r="AC78" i="34"/>
  <c r="AA79" i="34"/>
  <c r="AC79" i="34"/>
  <c r="AA80" i="34"/>
  <c r="AC80" i="34"/>
  <c r="AA81" i="34"/>
  <c r="AC81" i="34"/>
  <c r="AA82" i="34"/>
  <c r="AC82" i="34"/>
  <c r="AA83" i="34"/>
  <c r="AC83" i="34"/>
  <c r="C84" i="34"/>
  <c r="C85" i="34"/>
  <c r="E85" i="34"/>
  <c r="O42" i="4" s="1"/>
  <c r="F85" i="34"/>
  <c r="P42" i="4" s="1"/>
  <c r="I2" i="33"/>
  <c r="J2" i="33"/>
  <c r="K2" i="33"/>
  <c r="L2" i="33"/>
  <c r="L3" i="33" s="1"/>
  <c r="L4" i="33" s="1"/>
  <c r="M2" i="33"/>
  <c r="M3" i="33" s="1"/>
  <c r="M4" i="33" s="1"/>
  <c r="M5" i="33" s="1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 s="1"/>
  <c r="M45" i="33" s="1"/>
  <c r="M46" i="33" s="1"/>
  <c r="M47" i="33" s="1"/>
  <c r="M48" i="33" s="1"/>
  <c r="M49" i="33" s="1"/>
  <c r="M50" i="33" s="1"/>
  <c r="M51" i="33" s="1"/>
  <c r="M52" i="33" s="1"/>
  <c r="M53" i="33" s="1"/>
  <c r="M54" i="33" s="1"/>
  <c r="M55" i="33" s="1"/>
  <c r="M56" i="33" s="1"/>
  <c r="M57" i="33" s="1"/>
  <c r="M58" i="33" s="1"/>
  <c r="M59" i="33" s="1"/>
  <c r="M60" i="33" s="1"/>
  <c r="M61" i="33" s="1"/>
  <c r="M62" i="33" s="1"/>
  <c r="M63" i="33" s="1"/>
  <c r="M64" i="33" s="1"/>
  <c r="M65" i="33" s="1"/>
  <c r="M66" i="33" s="1"/>
  <c r="M67" i="33" s="1"/>
  <c r="M68" i="33" s="1"/>
  <c r="M69" i="33" s="1"/>
  <c r="M70" i="33" s="1"/>
  <c r="M71" i="33" s="1"/>
  <c r="M72" i="33" s="1"/>
  <c r="M73" i="33" s="1"/>
  <c r="M74" i="33" s="1"/>
  <c r="M75" i="33" s="1"/>
  <c r="M76" i="33" s="1"/>
  <c r="M77" i="33" s="1"/>
  <c r="M78" i="33" s="1"/>
  <c r="M79" i="33" s="1"/>
  <c r="M80" i="33" s="1"/>
  <c r="M81" i="33" s="1"/>
  <c r="M82" i="33" s="1"/>
  <c r="M83" i="33" s="1"/>
  <c r="N2" i="33"/>
  <c r="O2" i="33"/>
  <c r="O3" i="33" s="1"/>
  <c r="O4" i="33" s="1"/>
  <c r="O5" i="33" s="1"/>
  <c r="O6" i="33" s="1"/>
  <c r="O7" i="33" s="1"/>
  <c r="O8" i="33" s="1"/>
  <c r="O9" i="33" s="1"/>
  <c r="O10" i="33" s="1"/>
  <c r="O11" i="33" s="1"/>
  <c r="O12" i="33" s="1"/>
  <c r="O13" i="33" s="1"/>
  <c r="O14" i="33" s="1"/>
  <c r="O15" i="33" s="1"/>
  <c r="O16" i="33" s="1"/>
  <c r="O17" i="33" s="1"/>
  <c r="O18" i="33" s="1"/>
  <c r="O19" i="33" s="1"/>
  <c r="O20" i="33" s="1"/>
  <c r="O21" i="33" s="1"/>
  <c r="O22" i="33" s="1"/>
  <c r="O23" i="33" s="1"/>
  <c r="O24" i="33" s="1"/>
  <c r="O25" i="33" s="1"/>
  <c r="O26" i="33" s="1"/>
  <c r="O27" i="33" s="1"/>
  <c r="O28" i="33" s="1"/>
  <c r="O29" i="33" s="1"/>
  <c r="O30" i="33" s="1"/>
  <c r="O31" i="33" s="1"/>
  <c r="O32" i="33" s="1"/>
  <c r="O33" i="33" s="1"/>
  <c r="O34" i="33" s="1"/>
  <c r="O35" i="33" s="1"/>
  <c r="O36" i="33" s="1"/>
  <c r="O37" i="33" s="1"/>
  <c r="O38" i="33" s="1"/>
  <c r="O39" i="33" s="1"/>
  <c r="O40" i="33" s="1"/>
  <c r="O41" i="33" s="1"/>
  <c r="O42" i="33" s="1"/>
  <c r="O43" i="33" s="1"/>
  <c r="O44" i="33" s="1"/>
  <c r="O45" i="33" s="1"/>
  <c r="O46" i="33" s="1"/>
  <c r="O47" i="33" s="1"/>
  <c r="O48" i="33" s="1"/>
  <c r="O49" i="33" s="1"/>
  <c r="O50" i="33" s="1"/>
  <c r="O51" i="33" s="1"/>
  <c r="O52" i="33" s="1"/>
  <c r="O53" i="33" s="1"/>
  <c r="O54" i="33" s="1"/>
  <c r="O55" i="33" s="1"/>
  <c r="O56" i="33" s="1"/>
  <c r="O57" i="33" s="1"/>
  <c r="O58" i="33" s="1"/>
  <c r="O59" i="33" s="1"/>
  <c r="O60" i="33" s="1"/>
  <c r="O61" i="33" s="1"/>
  <c r="O62" i="33" s="1"/>
  <c r="O63" i="33" s="1"/>
  <c r="O64" i="33" s="1"/>
  <c r="O65" i="33" s="1"/>
  <c r="O66" i="33" s="1"/>
  <c r="O67" i="33" s="1"/>
  <c r="O68" i="33" s="1"/>
  <c r="O69" i="33" s="1"/>
  <c r="O70" i="33" s="1"/>
  <c r="O71" i="33" s="1"/>
  <c r="O72" i="33" s="1"/>
  <c r="O73" i="33" s="1"/>
  <c r="O74" i="33" s="1"/>
  <c r="O75" i="33" s="1"/>
  <c r="O76" i="33" s="1"/>
  <c r="O77" i="33" s="1"/>
  <c r="O78" i="33" s="1"/>
  <c r="O79" i="33" s="1"/>
  <c r="O80" i="33" s="1"/>
  <c r="O81" i="33" s="1"/>
  <c r="O82" i="33" s="1"/>
  <c r="O83" i="33" s="1"/>
  <c r="P2" i="33"/>
  <c r="Q2" i="33"/>
  <c r="R2" i="33"/>
  <c r="S2" i="33"/>
  <c r="S3" i="33" s="1"/>
  <c r="S4" i="33" s="1"/>
  <c r="T2" i="33"/>
  <c r="T3" i="33" s="1"/>
  <c r="T4" i="33" s="1"/>
  <c r="U2" i="33"/>
  <c r="U3" i="33" s="1"/>
  <c r="U4" i="33" s="1"/>
  <c r="U5" i="33" s="1"/>
  <c r="U6" i="33" s="1"/>
  <c r="U7" i="33" s="1"/>
  <c r="U8" i="33" s="1"/>
  <c r="U9" i="33" s="1"/>
  <c r="U10" i="33" s="1"/>
  <c r="U11" i="33" s="1"/>
  <c r="U12" i="33" s="1"/>
  <c r="U13" i="33" s="1"/>
  <c r="U14" i="33" s="1"/>
  <c r="U15" i="33" s="1"/>
  <c r="U16" i="33" s="1"/>
  <c r="U17" i="33" s="1"/>
  <c r="U18" i="33" s="1"/>
  <c r="U19" i="33" s="1"/>
  <c r="U20" i="33" s="1"/>
  <c r="U21" i="33" s="1"/>
  <c r="U22" i="33" s="1"/>
  <c r="U23" i="33" s="1"/>
  <c r="U24" i="33" s="1"/>
  <c r="U25" i="33" s="1"/>
  <c r="U26" i="33" s="1"/>
  <c r="U27" i="33" s="1"/>
  <c r="U28" i="33" s="1"/>
  <c r="U29" i="33" s="1"/>
  <c r="U30" i="33" s="1"/>
  <c r="U31" i="33" s="1"/>
  <c r="U32" i="33" s="1"/>
  <c r="U33" i="33" s="1"/>
  <c r="U34" i="33" s="1"/>
  <c r="U35" i="33" s="1"/>
  <c r="U36" i="33" s="1"/>
  <c r="U37" i="33" s="1"/>
  <c r="U38" i="33" s="1"/>
  <c r="U39" i="33" s="1"/>
  <c r="U40" i="33" s="1"/>
  <c r="U41" i="33" s="1"/>
  <c r="U42" i="33" s="1"/>
  <c r="U43" i="33" s="1"/>
  <c r="U44" i="33" s="1"/>
  <c r="U45" i="33" s="1"/>
  <c r="U46" i="33" s="1"/>
  <c r="U47" i="33" s="1"/>
  <c r="U48" i="33" s="1"/>
  <c r="U49" i="33" s="1"/>
  <c r="U50" i="33" s="1"/>
  <c r="U51" i="33" s="1"/>
  <c r="U52" i="33" s="1"/>
  <c r="U53" i="33" s="1"/>
  <c r="U54" i="33" s="1"/>
  <c r="U55" i="33" s="1"/>
  <c r="U56" i="33" s="1"/>
  <c r="U57" i="33" s="1"/>
  <c r="U58" i="33" s="1"/>
  <c r="U59" i="33" s="1"/>
  <c r="U60" i="33" s="1"/>
  <c r="U61" i="33" s="1"/>
  <c r="U62" i="33" s="1"/>
  <c r="U63" i="33" s="1"/>
  <c r="U64" i="33" s="1"/>
  <c r="U65" i="33" s="1"/>
  <c r="U66" i="33" s="1"/>
  <c r="U67" i="33" s="1"/>
  <c r="U68" i="33" s="1"/>
  <c r="U69" i="33" s="1"/>
  <c r="U70" i="33" s="1"/>
  <c r="U71" i="33" s="1"/>
  <c r="U72" i="33" s="1"/>
  <c r="U73" i="33" s="1"/>
  <c r="U74" i="33" s="1"/>
  <c r="U75" i="33" s="1"/>
  <c r="U76" i="33" s="1"/>
  <c r="U77" i="33" s="1"/>
  <c r="U78" i="33" s="1"/>
  <c r="U79" i="33" s="1"/>
  <c r="U80" i="33" s="1"/>
  <c r="U81" i="33" s="1"/>
  <c r="U82" i="33" s="1"/>
  <c r="U83" i="33" s="1"/>
  <c r="V2" i="33"/>
  <c r="V3" i="33" s="1"/>
  <c r="V4" i="33" s="1"/>
  <c r="V5" i="33" s="1"/>
  <c r="V6" i="33" s="1"/>
  <c r="W2" i="33"/>
  <c r="W3" i="33" s="1"/>
  <c r="X2" i="33"/>
  <c r="X3" i="33" s="1"/>
  <c r="X4" i="33" s="1"/>
  <c r="X5" i="33" s="1"/>
  <c r="Y2" i="33"/>
  <c r="Y3" i="33" s="1"/>
  <c r="Y4" i="33" s="1"/>
  <c r="Y5" i="33" s="1"/>
  <c r="Y6" i="33" s="1"/>
  <c r="Y7" i="33" s="1"/>
  <c r="Y8" i="33" s="1"/>
  <c r="Y9" i="33" s="1"/>
  <c r="Y10" i="33" s="1"/>
  <c r="Y11" i="33" s="1"/>
  <c r="Y12" i="33" s="1"/>
  <c r="Y13" i="33" s="1"/>
  <c r="Y14" i="33" s="1"/>
  <c r="Y15" i="33" s="1"/>
  <c r="Y16" i="33" s="1"/>
  <c r="Y17" i="33" s="1"/>
  <c r="Y18" i="33" s="1"/>
  <c r="Y19" i="33" s="1"/>
  <c r="Y20" i="33" s="1"/>
  <c r="Y21" i="33" s="1"/>
  <c r="Y22" i="33" s="1"/>
  <c r="Y23" i="33" s="1"/>
  <c r="Y24" i="33" s="1"/>
  <c r="Y25" i="33" s="1"/>
  <c r="Y26" i="33" s="1"/>
  <c r="Y27" i="33" s="1"/>
  <c r="Y28" i="33" s="1"/>
  <c r="Y29" i="33" s="1"/>
  <c r="Y30" i="33" s="1"/>
  <c r="Y31" i="33" s="1"/>
  <c r="Y32" i="33" s="1"/>
  <c r="Y33" i="33" s="1"/>
  <c r="Y34" i="33" s="1"/>
  <c r="Y35" i="33" s="1"/>
  <c r="Y36" i="33" s="1"/>
  <c r="Y37" i="33" s="1"/>
  <c r="Y38" i="33" s="1"/>
  <c r="Y39" i="33" s="1"/>
  <c r="Y40" i="33" s="1"/>
  <c r="Y41" i="33" s="1"/>
  <c r="Y42" i="33" s="1"/>
  <c r="Y43" i="33" s="1"/>
  <c r="Y44" i="33" s="1"/>
  <c r="Y45" i="33" s="1"/>
  <c r="Y46" i="33" s="1"/>
  <c r="Y47" i="33" s="1"/>
  <c r="Y48" i="33" s="1"/>
  <c r="Y49" i="33" s="1"/>
  <c r="Y50" i="33" s="1"/>
  <c r="Y51" i="33" s="1"/>
  <c r="Y52" i="33" s="1"/>
  <c r="Y53" i="33" s="1"/>
  <c r="Y54" i="33" s="1"/>
  <c r="Y55" i="33" s="1"/>
  <c r="Y56" i="33" s="1"/>
  <c r="Y57" i="33" s="1"/>
  <c r="Y58" i="33" s="1"/>
  <c r="Y59" i="33" s="1"/>
  <c r="Y60" i="33" s="1"/>
  <c r="Y61" i="33" s="1"/>
  <c r="Y62" i="33" s="1"/>
  <c r="Y63" i="33" s="1"/>
  <c r="Y64" i="33" s="1"/>
  <c r="Y65" i="33" s="1"/>
  <c r="Y66" i="33" s="1"/>
  <c r="Y67" i="33" s="1"/>
  <c r="Y68" i="33" s="1"/>
  <c r="Y69" i="33" s="1"/>
  <c r="Y70" i="33" s="1"/>
  <c r="Y71" i="33" s="1"/>
  <c r="Y72" i="33" s="1"/>
  <c r="Y73" i="33" s="1"/>
  <c r="Y74" i="33" s="1"/>
  <c r="Y75" i="33" s="1"/>
  <c r="Y76" i="33" s="1"/>
  <c r="Y77" i="33" s="1"/>
  <c r="Y78" i="33" s="1"/>
  <c r="Y79" i="33" s="1"/>
  <c r="Y80" i="33" s="1"/>
  <c r="Y81" i="33" s="1"/>
  <c r="Y82" i="33" s="1"/>
  <c r="Y83" i="33" s="1"/>
  <c r="Z2" i="33"/>
  <c r="AA2" i="33"/>
  <c r="AC2" i="33"/>
  <c r="AF2" i="33" s="1"/>
  <c r="I3" i="33"/>
  <c r="I4" i="33" s="1"/>
  <c r="K3" i="33"/>
  <c r="P3" i="33"/>
  <c r="P4" i="33" s="1"/>
  <c r="P5" i="33" s="1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62" i="33" s="1"/>
  <c r="P63" i="33" s="1"/>
  <c r="P64" i="33" s="1"/>
  <c r="P65" i="33" s="1"/>
  <c r="P66" i="33" s="1"/>
  <c r="P67" i="33" s="1"/>
  <c r="P68" i="33" s="1"/>
  <c r="P69" i="33" s="1"/>
  <c r="P70" i="33" s="1"/>
  <c r="P71" i="33" s="1"/>
  <c r="P72" i="33" s="1"/>
  <c r="P73" i="33" s="1"/>
  <c r="P74" i="33" s="1"/>
  <c r="P75" i="33" s="1"/>
  <c r="P76" i="33" s="1"/>
  <c r="P77" i="33" s="1"/>
  <c r="P78" i="33" s="1"/>
  <c r="P79" i="33" s="1"/>
  <c r="P80" i="33" s="1"/>
  <c r="P81" i="33" s="1"/>
  <c r="P82" i="33" s="1"/>
  <c r="P83" i="33" s="1"/>
  <c r="Q3" i="33"/>
  <c r="Q4" i="33" s="1"/>
  <c r="Q5" i="33" s="1"/>
  <c r="Q6" i="33" s="1"/>
  <c r="Q7" i="33" s="1"/>
  <c r="Q8" i="33" s="1"/>
  <c r="Q9" i="33" s="1"/>
  <c r="Q10" i="33" s="1"/>
  <c r="Q11" i="33" s="1"/>
  <c r="Q12" i="33" s="1"/>
  <c r="Q13" i="33" s="1"/>
  <c r="Q14" i="33" s="1"/>
  <c r="Q15" i="33" s="1"/>
  <c r="Q16" i="33" s="1"/>
  <c r="Q17" i="33" s="1"/>
  <c r="Q18" i="33" s="1"/>
  <c r="Q19" i="33" s="1"/>
  <c r="Q20" i="33" s="1"/>
  <c r="Q21" i="33" s="1"/>
  <c r="Q22" i="33" s="1"/>
  <c r="Q23" i="33" s="1"/>
  <c r="Q24" i="33" s="1"/>
  <c r="Q25" i="33" s="1"/>
  <c r="Q26" i="33" s="1"/>
  <c r="Q27" i="33" s="1"/>
  <c r="Q28" i="33" s="1"/>
  <c r="Q29" i="33" s="1"/>
  <c r="Q30" i="33" s="1"/>
  <c r="Q31" i="33" s="1"/>
  <c r="Q32" i="33" s="1"/>
  <c r="Q33" i="33" s="1"/>
  <c r="Q34" i="33" s="1"/>
  <c r="Q35" i="33" s="1"/>
  <c r="Q36" i="33" s="1"/>
  <c r="Q37" i="33" s="1"/>
  <c r="Q38" i="33" s="1"/>
  <c r="Q39" i="33" s="1"/>
  <c r="Q40" i="33" s="1"/>
  <c r="Q41" i="33" s="1"/>
  <c r="Q42" i="33" s="1"/>
  <c r="Q43" i="33" s="1"/>
  <c r="Q44" i="33" s="1"/>
  <c r="Q45" i="33" s="1"/>
  <c r="Q46" i="33" s="1"/>
  <c r="Q47" i="33" s="1"/>
  <c r="Q48" i="33" s="1"/>
  <c r="Q49" i="33" s="1"/>
  <c r="Q50" i="33" s="1"/>
  <c r="Q51" i="33" s="1"/>
  <c r="Q52" i="33" s="1"/>
  <c r="Q53" i="33" s="1"/>
  <c r="Q54" i="33" s="1"/>
  <c r="Q55" i="33" s="1"/>
  <c r="Q56" i="33" s="1"/>
  <c r="Q57" i="33" s="1"/>
  <c r="Q58" i="33" s="1"/>
  <c r="Q59" i="33" s="1"/>
  <c r="Q60" i="33" s="1"/>
  <c r="Q61" i="33" s="1"/>
  <c r="Q62" i="33" s="1"/>
  <c r="Q63" i="33" s="1"/>
  <c r="Q64" i="33" s="1"/>
  <c r="Q65" i="33" s="1"/>
  <c r="Q66" i="33" s="1"/>
  <c r="Q67" i="33" s="1"/>
  <c r="Q68" i="33" s="1"/>
  <c r="Q69" i="33" s="1"/>
  <c r="Q70" i="33" s="1"/>
  <c r="Q71" i="33" s="1"/>
  <c r="Q72" i="33" s="1"/>
  <c r="Q73" i="33" s="1"/>
  <c r="Q74" i="33" s="1"/>
  <c r="Q75" i="33" s="1"/>
  <c r="Q76" i="33" s="1"/>
  <c r="Q77" i="33" s="1"/>
  <c r="Q78" i="33" s="1"/>
  <c r="Q79" i="33" s="1"/>
  <c r="Q80" i="33" s="1"/>
  <c r="Q81" i="33" s="1"/>
  <c r="Q82" i="33" s="1"/>
  <c r="Q83" i="33" s="1"/>
  <c r="R3" i="33"/>
  <c r="R4" i="33" s="1"/>
  <c r="R5" i="33" s="1"/>
  <c r="R6" i="33" s="1"/>
  <c r="AA3" i="33"/>
  <c r="AC3" i="33"/>
  <c r="AA4" i="33"/>
  <c r="AC4" i="33"/>
  <c r="AA5" i="33"/>
  <c r="AC5" i="33"/>
  <c r="AA6" i="33"/>
  <c r="AC6" i="33"/>
  <c r="AA7" i="33"/>
  <c r="AC7" i="33"/>
  <c r="AA8" i="33"/>
  <c r="AC8" i="33"/>
  <c r="AA9" i="33"/>
  <c r="AC9" i="33"/>
  <c r="AA10" i="33"/>
  <c r="AC10" i="33"/>
  <c r="AA11" i="33"/>
  <c r="AC11" i="33"/>
  <c r="AA12" i="33"/>
  <c r="AC12" i="33"/>
  <c r="AA13" i="33"/>
  <c r="AC13" i="33"/>
  <c r="AA14" i="33"/>
  <c r="AC14" i="33"/>
  <c r="AA15" i="33"/>
  <c r="AC15" i="33"/>
  <c r="AA16" i="33"/>
  <c r="AC16" i="33"/>
  <c r="AA17" i="33"/>
  <c r="AC17" i="33"/>
  <c r="AA18" i="33"/>
  <c r="AC18" i="33"/>
  <c r="AA19" i="33"/>
  <c r="AC19" i="33"/>
  <c r="AA20" i="33"/>
  <c r="AC20" i="33"/>
  <c r="AA21" i="33"/>
  <c r="AC21" i="33"/>
  <c r="AA22" i="33"/>
  <c r="AC22" i="33"/>
  <c r="AA23" i="33"/>
  <c r="AC23" i="33"/>
  <c r="AA24" i="33"/>
  <c r="AC24" i="33"/>
  <c r="AA25" i="33"/>
  <c r="AC25" i="33"/>
  <c r="AA26" i="33"/>
  <c r="AC26" i="33"/>
  <c r="AA27" i="33"/>
  <c r="AC27" i="33"/>
  <c r="AA28" i="33"/>
  <c r="AC28" i="33"/>
  <c r="AA29" i="33"/>
  <c r="AC29" i="33"/>
  <c r="AA30" i="33"/>
  <c r="AC30" i="33"/>
  <c r="AA31" i="33"/>
  <c r="AC31" i="33"/>
  <c r="AE31" i="33" s="1"/>
  <c r="AA32" i="33"/>
  <c r="AC32" i="33"/>
  <c r="AA33" i="33"/>
  <c r="AC33" i="33"/>
  <c r="AA34" i="33"/>
  <c r="AC34" i="33"/>
  <c r="AA35" i="33"/>
  <c r="AC35" i="33"/>
  <c r="AA36" i="33"/>
  <c r="AB36" i="33" s="1"/>
  <c r="AC36" i="33"/>
  <c r="AA37" i="33"/>
  <c r="AC37" i="33"/>
  <c r="AA38" i="33"/>
  <c r="AC38" i="33"/>
  <c r="AA39" i="33"/>
  <c r="AC39" i="33"/>
  <c r="AA40" i="33"/>
  <c r="AC40" i="33"/>
  <c r="AA41" i="33"/>
  <c r="AC41" i="33"/>
  <c r="AA42" i="33"/>
  <c r="AC42" i="33"/>
  <c r="AA43" i="33"/>
  <c r="AC43" i="33"/>
  <c r="AA44" i="33"/>
  <c r="AC44" i="33"/>
  <c r="AA45" i="33"/>
  <c r="AC45" i="33"/>
  <c r="AA46" i="33"/>
  <c r="AC46" i="33"/>
  <c r="AA47" i="33"/>
  <c r="AC47" i="33"/>
  <c r="AA48" i="33"/>
  <c r="AC48" i="33"/>
  <c r="AA49" i="33"/>
  <c r="AC49" i="33"/>
  <c r="AA50" i="33"/>
  <c r="AC50" i="33"/>
  <c r="AA51" i="33"/>
  <c r="AC51" i="33"/>
  <c r="AA52" i="33"/>
  <c r="AC52" i="33"/>
  <c r="AA53" i="33"/>
  <c r="AC53" i="33"/>
  <c r="AA54" i="33"/>
  <c r="AC54" i="33"/>
  <c r="AA55" i="33"/>
  <c r="AC55" i="33"/>
  <c r="AA56" i="33"/>
  <c r="AC56" i="33"/>
  <c r="AA57" i="33"/>
  <c r="AC57" i="33"/>
  <c r="AF57" i="33" s="1"/>
  <c r="AA58" i="33"/>
  <c r="AC58" i="33"/>
  <c r="AA59" i="33"/>
  <c r="AC59" i="33"/>
  <c r="AA60" i="33"/>
  <c r="AC60" i="33"/>
  <c r="AA61" i="33"/>
  <c r="AC61" i="33"/>
  <c r="AA62" i="33"/>
  <c r="AC62" i="33"/>
  <c r="AA63" i="33"/>
  <c r="AC63" i="33"/>
  <c r="AA64" i="33"/>
  <c r="AC64" i="33"/>
  <c r="AA65" i="33"/>
  <c r="AC65" i="33"/>
  <c r="AA66" i="33"/>
  <c r="AC66" i="33"/>
  <c r="AD66" i="33" s="1"/>
  <c r="AA67" i="33"/>
  <c r="AC67" i="33"/>
  <c r="AA68" i="33"/>
  <c r="AC68" i="33"/>
  <c r="AA69" i="33"/>
  <c r="AC69" i="33"/>
  <c r="AA70" i="33"/>
  <c r="AC70" i="33"/>
  <c r="AA71" i="33"/>
  <c r="AC71" i="33"/>
  <c r="AA72" i="33"/>
  <c r="AC72" i="33"/>
  <c r="AF72" i="33" s="1"/>
  <c r="AA73" i="33"/>
  <c r="AC73" i="33"/>
  <c r="AA74" i="33"/>
  <c r="AC74" i="33"/>
  <c r="AA75" i="33"/>
  <c r="AC75" i="33"/>
  <c r="AA76" i="33"/>
  <c r="AC76" i="33"/>
  <c r="AA77" i="33"/>
  <c r="AC77" i="33"/>
  <c r="AA78" i="33"/>
  <c r="AC78" i="33"/>
  <c r="AA79" i="33"/>
  <c r="AC79" i="33"/>
  <c r="AA80" i="33"/>
  <c r="AC80" i="33"/>
  <c r="AA81" i="33"/>
  <c r="AC81" i="33"/>
  <c r="AD81" i="33" s="1"/>
  <c r="AA82" i="33"/>
  <c r="AC82" i="33"/>
  <c r="AA83" i="33"/>
  <c r="AC83" i="33"/>
  <c r="C84" i="33"/>
  <c r="C85" i="33"/>
  <c r="E85" i="33"/>
  <c r="O41" i="4" s="1"/>
  <c r="F85" i="33"/>
  <c r="P41" i="4" s="1"/>
  <c r="I2" i="32"/>
  <c r="I3" i="32" s="1"/>
  <c r="I4" i="32" s="1"/>
  <c r="I5" i="32" s="1"/>
  <c r="I6" i="32" s="1"/>
  <c r="I7" i="32" s="1"/>
  <c r="I8" i="32" s="1"/>
  <c r="I9" i="32" s="1"/>
  <c r="I10" i="32" s="1"/>
  <c r="J2" i="32"/>
  <c r="J3" i="32" s="1"/>
  <c r="J4" i="32" s="1"/>
  <c r="J5" i="32" s="1"/>
  <c r="J6" i="32" s="1"/>
  <c r="J7" i="32" s="1"/>
  <c r="K2" i="32"/>
  <c r="L2" i="32"/>
  <c r="M2" i="32"/>
  <c r="N2" i="32"/>
  <c r="N3" i="32" s="1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O2" i="32"/>
  <c r="O3" i="32" s="1"/>
  <c r="O4" i="32" s="1"/>
  <c r="O5" i="32" s="1"/>
  <c r="O6" i="32" s="1"/>
  <c r="O7" i="32" s="1"/>
  <c r="O8" i="32" s="1"/>
  <c r="P2" i="32"/>
  <c r="P3" i="32" s="1"/>
  <c r="P4" i="32" s="1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Q2" i="32"/>
  <c r="Q3" i="32" s="1"/>
  <c r="Q4" i="32" s="1"/>
  <c r="Q5" i="32" s="1"/>
  <c r="Q6" i="32" s="1"/>
  <c r="Q7" i="32" s="1"/>
  <c r="Q8" i="32" s="1"/>
  <c r="Q9" i="32" s="1"/>
  <c r="Q10" i="32" s="1"/>
  <c r="Q11" i="32" s="1"/>
  <c r="Q12" i="32" s="1"/>
  <c r="Q13" i="32" s="1"/>
  <c r="Q14" i="32" s="1"/>
  <c r="Q15" i="32" s="1"/>
  <c r="Q16" i="32" s="1"/>
  <c r="Q17" i="32" s="1"/>
  <c r="Q18" i="32" s="1"/>
  <c r="Q19" i="32" s="1"/>
  <c r="Q20" i="32" s="1"/>
  <c r="Q21" i="32" s="1"/>
  <c r="Q22" i="32" s="1"/>
  <c r="Q23" i="32" s="1"/>
  <c r="Q24" i="32" s="1"/>
  <c r="Q25" i="32" s="1"/>
  <c r="Q26" i="32" s="1"/>
  <c r="Q27" i="32" s="1"/>
  <c r="Q28" i="32" s="1"/>
  <c r="Q29" i="32" s="1"/>
  <c r="Q30" i="32" s="1"/>
  <c r="Q31" i="32" s="1"/>
  <c r="Q32" i="32" s="1"/>
  <c r="Q33" i="32" s="1"/>
  <c r="Q34" i="32" s="1"/>
  <c r="Q35" i="32" s="1"/>
  <c r="Q36" i="32" s="1"/>
  <c r="Q37" i="32" s="1"/>
  <c r="Q38" i="32" s="1"/>
  <c r="Q39" i="32" s="1"/>
  <c r="Q40" i="32" s="1"/>
  <c r="Q41" i="32" s="1"/>
  <c r="Q42" i="32" s="1"/>
  <c r="Q43" i="32" s="1"/>
  <c r="Q44" i="32" s="1"/>
  <c r="Q45" i="32" s="1"/>
  <c r="Q46" i="32" s="1"/>
  <c r="Q47" i="32" s="1"/>
  <c r="Q48" i="32" s="1"/>
  <c r="Q49" i="32" s="1"/>
  <c r="Q50" i="32" s="1"/>
  <c r="Q51" i="32" s="1"/>
  <c r="Q52" i="32" s="1"/>
  <c r="Q53" i="32" s="1"/>
  <c r="Q54" i="32" s="1"/>
  <c r="Q55" i="32" s="1"/>
  <c r="Q56" i="32" s="1"/>
  <c r="Q57" i="32" s="1"/>
  <c r="Q58" i="32" s="1"/>
  <c r="Q59" i="32" s="1"/>
  <c r="Q60" i="32" s="1"/>
  <c r="Q61" i="32" s="1"/>
  <c r="Q62" i="32" s="1"/>
  <c r="Q63" i="32" s="1"/>
  <c r="Q64" i="32" s="1"/>
  <c r="Q65" i="32" s="1"/>
  <c r="Q66" i="32" s="1"/>
  <c r="Q67" i="32" s="1"/>
  <c r="Q68" i="32" s="1"/>
  <c r="Q69" i="32" s="1"/>
  <c r="Q70" i="32" s="1"/>
  <c r="Q71" i="32" s="1"/>
  <c r="Q72" i="32" s="1"/>
  <c r="Q73" i="32" s="1"/>
  <c r="Q74" i="32" s="1"/>
  <c r="Q75" i="32" s="1"/>
  <c r="Q76" i="32" s="1"/>
  <c r="Q77" i="32" s="1"/>
  <c r="Q78" i="32" s="1"/>
  <c r="Q79" i="32" s="1"/>
  <c r="Q80" i="32" s="1"/>
  <c r="Q81" i="32" s="1"/>
  <c r="Q82" i="32" s="1"/>
  <c r="Q83" i="32" s="1"/>
  <c r="R2" i="32"/>
  <c r="R3" i="32" s="1"/>
  <c r="R4" i="32" s="1"/>
  <c r="R5" i="32" s="1"/>
  <c r="R6" i="32" s="1"/>
  <c r="R7" i="32" s="1"/>
  <c r="R8" i="32" s="1"/>
  <c r="R9" i="32" s="1"/>
  <c r="R10" i="32" s="1"/>
  <c r="R11" i="32" s="1"/>
  <c r="R12" i="32" s="1"/>
  <c r="R13" i="32" s="1"/>
  <c r="R14" i="32" s="1"/>
  <c r="R15" i="32" s="1"/>
  <c r="R16" i="32" s="1"/>
  <c r="R17" i="32" s="1"/>
  <c r="R18" i="32" s="1"/>
  <c r="R19" i="32" s="1"/>
  <c r="R20" i="32" s="1"/>
  <c r="R21" i="32" s="1"/>
  <c r="R22" i="32" s="1"/>
  <c r="R23" i="32" s="1"/>
  <c r="R24" i="32" s="1"/>
  <c r="R25" i="32" s="1"/>
  <c r="R26" i="32" s="1"/>
  <c r="R27" i="32" s="1"/>
  <c r="R28" i="32" s="1"/>
  <c r="R29" i="32" s="1"/>
  <c r="R30" i="32" s="1"/>
  <c r="R31" i="32" s="1"/>
  <c r="R32" i="32" s="1"/>
  <c r="R33" i="32" s="1"/>
  <c r="R34" i="32" s="1"/>
  <c r="R35" i="32" s="1"/>
  <c r="R36" i="32" s="1"/>
  <c r="R37" i="32" s="1"/>
  <c r="R38" i="32" s="1"/>
  <c r="R39" i="32" s="1"/>
  <c r="R40" i="32" s="1"/>
  <c r="R41" i="32" s="1"/>
  <c r="R42" i="32" s="1"/>
  <c r="R43" i="32" s="1"/>
  <c r="R44" i="32" s="1"/>
  <c r="R45" i="32" s="1"/>
  <c r="R46" i="32" s="1"/>
  <c r="R47" i="32" s="1"/>
  <c r="R48" i="32" s="1"/>
  <c r="R49" i="32" s="1"/>
  <c r="R50" i="32" s="1"/>
  <c r="R51" i="32" s="1"/>
  <c r="R52" i="32" s="1"/>
  <c r="R53" i="32" s="1"/>
  <c r="R54" i="32" s="1"/>
  <c r="R55" i="32" s="1"/>
  <c r="R56" i="32" s="1"/>
  <c r="R57" i="32" s="1"/>
  <c r="R58" i="32" s="1"/>
  <c r="R59" i="32" s="1"/>
  <c r="R60" i="32" s="1"/>
  <c r="R61" i="32" s="1"/>
  <c r="R62" i="32" s="1"/>
  <c r="R63" i="32" s="1"/>
  <c r="R64" i="32" s="1"/>
  <c r="R65" i="32" s="1"/>
  <c r="R66" i="32" s="1"/>
  <c r="R67" i="32" s="1"/>
  <c r="R68" i="32" s="1"/>
  <c r="R69" i="32" s="1"/>
  <c r="R70" i="32" s="1"/>
  <c r="R71" i="32" s="1"/>
  <c r="R72" i="32" s="1"/>
  <c r="R73" i="32" s="1"/>
  <c r="R74" i="32" s="1"/>
  <c r="R75" i="32" s="1"/>
  <c r="R76" i="32" s="1"/>
  <c r="R77" i="32" s="1"/>
  <c r="R78" i="32" s="1"/>
  <c r="R79" i="32" s="1"/>
  <c r="R80" i="32" s="1"/>
  <c r="R81" i="32" s="1"/>
  <c r="R82" i="32" s="1"/>
  <c r="R83" i="32" s="1"/>
  <c r="S2" i="32"/>
  <c r="T2" i="32"/>
  <c r="U2" i="32"/>
  <c r="U3" i="32" s="1"/>
  <c r="V2" i="32"/>
  <c r="W2" i="32"/>
  <c r="W3" i="32" s="1"/>
  <c r="W4" i="32" s="1"/>
  <c r="W5" i="32" s="1"/>
  <c r="W6" i="32" s="1"/>
  <c r="W7" i="32" s="1"/>
  <c r="W8" i="32" s="1"/>
  <c r="W9" i="32" s="1"/>
  <c r="W10" i="32" s="1"/>
  <c r="W11" i="32" s="1"/>
  <c r="W12" i="32" s="1"/>
  <c r="W13" i="32" s="1"/>
  <c r="W14" i="32" s="1"/>
  <c r="W15" i="32" s="1"/>
  <c r="W16" i="32" s="1"/>
  <c r="W17" i="32" s="1"/>
  <c r="W18" i="32" s="1"/>
  <c r="W19" i="32" s="1"/>
  <c r="W20" i="32" s="1"/>
  <c r="W21" i="32" s="1"/>
  <c r="W22" i="32" s="1"/>
  <c r="W23" i="32" s="1"/>
  <c r="W24" i="32" s="1"/>
  <c r="W25" i="32" s="1"/>
  <c r="W26" i="32" s="1"/>
  <c r="W27" i="32" s="1"/>
  <c r="W28" i="32" s="1"/>
  <c r="W29" i="32" s="1"/>
  <c r="W30" i="32" s="1"/>
  <c r="W31" i="32" s="1"/>
  <c r="W32" i="32" s="1"/>
  <c r="W33" i="32" s="1"/>
  <c r="W34" i="32" s="1"/>
  <c r="W35" i="32" s="1"/>
  <c r="W36" i="32" s="1"/>
  <c r="W37" i="32" s="1"/>
  <c r="W38" i="32" s="1"/>
  <c r="W39" i="32" s="1"/>
  <c r="W40" i="32" s="1"/>
  <c r="W41" i="32" s="1"/>
  <c r="W42" i="32" s="1"/>
  <c r="W43" i="32" s="1"/>
  <c r="W44" i="32" s="1"/>
  <c r="W45" i="32" s="1"/>
  <c r="W46" i="32" s="1"/>
  <c r="W47" i="32" s="1"/>
  <c r="W48" i="32" s="1"/>
  <c r="W49" i="32" s="1"/>
  <c r="W50" i="32" s="1"/>
  <c r="W51" i="32" s="1"/>
  <c r="W52" i="32" s="1"/>
  <c r="W53" i="32" s="1"/>
  <c r="W54" i="32" s="1"/>
  <c r="W55" i="32" s="1"/>
  <c r="W56" i="32" s="1"/>
  <c r="W57" i="32" s="1"/>
  <c r="W58" i="32" s="1"/>
  <c r="W59" i="32" s="1"/>
  <c r="W60" i="32" s="1"/>
  <c r="W61" i="32" s="1"/>
  <c r="W62" i="32" s="1"/>
  <c r="W63" i="32" s="1"/>
  <c r="W64" i="32" s="1"/>
  <c r="W65" i="32" s="1"/>
  <c r="W66" i="32" s="1"/>
  <c r="W67" i="32" s="1"/>
  <c r="W68" i="32" s="1"/>
  <c r="W69" i="32" s="1"/>
  <c r="W70" i="32" s="1"/>
  <c r="W71" i="32" s="1"/>
  <c r="W72" i="32" s="1"/>
  <c r="W73" i="32" s="1"/>
  <c r="W74" i="32" s="1"/>
  <c r="W75" i="32" s="1"/>
  <c r="W76" i="32" s="1"/>
  <c r="W77" i="32" s="1"/>
  <c r="W78" i="32" s="1"/>
  <c r="W79" i="32" s="1"/>
  <c r="W80" i="32" s="1"/>
  <c r="W81" i="32" s="1"/>
  <c r="W82" i="32" s="1"/>
  <c r="W83" i="32" s="1"/>
  <c r="X2" i="32"/>
  <c r="X3" i="32" s="1"/>
  <c r="X4" i="32" s="1"/>
  <c r="X5" i="32" s="1"/>
  <c r="X6" i="32" s="1"/>
  <c r="X7" i="32" s="1"/>
  <c r="X8" i="32" s="1"/>
  <c r="X9" i="32" s="1"/>
  <c r="X10" i="32" s="1"/>
  <c r="X11" i="32" s="1"/>
  <c r="X12" i="32" s="1"/>
  <c r="X13" i="32" s="1"/>
  <c r="X14" i="32" s="1"/>
  <c r="X15" i="32" s="1"/>
  <c r="X16" i="32" s="1"/>
  <c r="X17" i="32" s="1"/>
  <c r="X18" i="32" s="1"/>
  <c r="X19" i="32" s="1"/>
  <c r="X20" i="32" s="1"/>
  <c r="X21" i="32" s="1"/>
  <c r="X22" i="32" s="1"/>
  <c r="X23" i="32" s="1"/>
  <c r="X24" i="32" s="1"/>
  <c r="X25" i="32" s="1"/>
  <c r="X26" i="32" s="1"/>
  <c r="X27" i="32" s="1"/>
  <c r="X28" i="32" s="1"/>
  <c r="X29" i="32" s="1"/>
  <c r="X30" i="32" s="1"/>
  <c r="X31" i="32" s="1"/>
  <c r="X32" i="32" s="1"/>
  <c r="X33" i="32" s="1"/>
  <c r="X34" i="32" s="1"/>
  <c r="X35" i="32" s="1"/>
  <c r="X36" i="32" s="1"/>
  <c r="X37" i="32" s="1"/>
  <c r="X38" i="32" s="1"/>
  <c r="X39" i="32" s="1"/>
  <c r="X40" i="32" s="1"/>
  <c r="X41" i="32" s="1"/>
  <c r="X42" i="32" s="1"/>
  <c r="X43" i="32" s="1"/>
  <c r="X44" i="32" s="1"/>
  <c r="X45" i="32" s="1"/>
  <c r="X46" i="32" s="1"/>
  <c r="X47" i="32" s="1"/>
  <c r="X48" i="32" s="1"/>
  <c r="X49" i="32" s="1"/>
  <c r="X50" i="32" s="1"/>
  <c r="X51" i="32" s="1"/>
  <c r="X52" i="32" s="1"/>
  <c r="X53" i="32" s="1"/>
  <c r="X54" i="32" s="1"/>
  <c r="X55" i="32" s="1"/>
  <c r="X56" i="32" s="1"/>
  <c r="X57" i="32" s="1"/>
  <c r="X58" i="32" s="1"/>
  <c r="X59" i="32" s="1"/>
  <c r="X60" i="32" s="1"/>
  <c r="X61" i="32" s="1"/>
  <c r="X62" i="32" s="1"/>
  <c r="X63" i="32" s="1"/>
  <c r="X64" i="32" s="1"/>
  <c r="X65" i="32" s="1"/>
  <c r="X66" i="32" s="1"/>
  <c r="X67" i="32" s="1"/>
  <c r="X68" i="32" s="1"/>
  <c r="X69" i="32" s="1"/>
  <c r="X70" i="32" s="1"/>
  <c r="X71" i="32" s="1"/>
  <c r="X72" i="32" s="1"/>
  <c r="X73" i="32" s="1"/>
  <c r="X74" i="32" s="1"/>
  <c r="X75" i="32" s="1"/>
  <c r="X76" i="32" s="1"/>
  <c r="X77" i="32" s="1"/>
  <c r="X78" i="32" s="1"/>
  <c r="X79" i="32" s="1"/>
  <c r="X80" i="32" s="1"/>
  <c r="X81" i="32" s="1"/>
  <c r="X82" i="32" s="1"/>
  <c r="X83" i="32" s="1"/>
  <c r="Y2" i="32"/>
  <c r="Y3" i="32" s="1"/>
  <c r="Y4" i="32" s="1"/>
  <c r="Y5" i="32" s="1"/>
  <c r="Y6" i="32" s="1"/>
  <c r="Y7" i="32" s="1"/>
  <c r="Y8" i="32" s="1"/>
  <c r="Z2" i="32"/>
  <c r="Z3" i="32" s="1"/>
  <c r="Z4" i="32" s="1"/>
  <c r="Z5" i="32" s="1"/>
  <c r="Z6" i="32" s="1"/>
  <c r="Z7" i="32" s="1"/>
  <c r="Z8" i="32" s="1"/>
  <c r="Z9" i="32" s="1"/>
  <c r="Z10" i="32" s="1"/>
  <c r="Z11" i="32" s="1"/>
  <c r="Z12" i="32" s="1"/>
  <c r="Z13" i="32" s="1"/>
  <c r="Z14" i="32" s="1"/>
  <c r="Z15" i="32" s="1"/>
  <c r="Z16" i="32" s="1"/>
  <c r="Z17" i="32" s="1"/>
  <c r="Z18" i="32" s="1"/>
  <c r="Z19" i="32" s="1"/>
  <c r="Z20" i="32" s="1"/>
  <c r="Z21" i="32" s="1"/>
  <c r="Z22" i="32" s="1"/>
  <c r="Z23" i="32" s="1"/>
  <c r="Z24" i="32" s="1"/>
  <c r="Z25" i="32" s="1"/>
  <c r="Z26" i="32" s="1"/>
  <c r="Z27" i="32" s="1"/>
  <c r="Z28" i="32" s="1"/>
  <c r="Z29" i="32" s="1"/>
  <c r="Z30" i="32" s="1"/>
  <c r="Z31" i="32" s="1"/>
  <c r="Z32" i="32" s="1"/>
  <c r="Z33" i="32" s="1"/>
  <c r="Z34" i="32" s="1"/>
  <c r="Z35" i="32" s="1"/>
  <c r="Z36" i="32" s="1"/>
  <c r="Z37" i="32" s="1"/>
  <c r="Z38" i="32" s="1"/>
  <c r="Z39" i="32" s="1"/>
  <c r="Z40" i="32" s="1"/>
  <c r="Z41" i="32" s="1"/>
  <c r="Z42" i="32" s="1"/>
  <c r="Z43" i="32" s="1"/>
  <c r="Z44" i="32" s="1"/>
  <c r="Z45" i="32" s="1"/>
  <c r="Z46" i="32" s="1"/>
  <c r="Z47" i="32" s="1"/>
  <c r="Z48" i="32" s="1"/>
  <c r="Z49" i="32" s="1"/>
  <c r="Z50" i="32" s="1"/>
  <c r="Z51" i="32" s="1"/>
  <c r="Z52" i="32" s="1"/>
  <c r="Z53" i="32" s="1"/>
  <c r="Z54" i="32" s="1"/>
  <c r="Z55" i="32" s="1"/>
  <c r="Z56" i="32" s="1"/>
  <c r="Z57" i="32" s="1"/>
  <c r="Z58" i="32" s="1"/>
  <c r="Z59" i="32" s="1"/>
  <c r="Z60" i="32" s="1"/>
  <c r="Z61" i="32" s="1"/>
  <c r="Z62" i="32" s="1"/>
  <c r="Z63" i="32" s="1"/>
  <c r="Z64" i="32" s="1"/>
  <c r="Z65" i="32" s="1"/>
  <c r="Z66" i="32" s="1"/>
  <c r="Z67" i="32" s="1"/>
  <c r="Z68" i="32" s="1"/>
  <c r="Z69" i="32" s="1"/>
  <c r="Z70" i="32" s="1"/>
  <c r="Z71" i="32" s="1"/>
  <c r="Z72" i="32" s="1"/>
  <c r="Z73" i="32" s="1"/>
  <c r="Z74" i="32" s="1"/>
  <c r="Z75" i="32" s="1"/>
  <c r="Z76" i="32" s="1"/>
  <c r="Z77" i="32" s="1"/>
  <c r="Z78" i="32" s="1"/>
  <c r="Z79" i="32" s="1"/>
  <c r="Z80" i="32" s="1"/>
  <c r="Z81" i="32" s="1"/>
  <c r="Z82" i="32" s="1"/>
  <c r="Z83" i="32" s="1"/>
  <c r="AA2" i="32"/>
  <c r="AB2" i="32" s="1"/>
  <c r="AC2" i="32"/>
  <c r="AD2" i="32" s="1"/>
  <c r="L3" i="32"/>
  <c r="AA3" i="32"/>
  <c r="AC3" i="32"/>
  <c r="L4" i="32"/>
  <c r="AA4" i="32"/>
  <c r="AC4" i="32"/>
  <c r="L5" i="32"/>
  <c r="L6" i="32" s="1"/>
  <c r="L7" i="32" s="1"/>
  <c r="L8" i="32" s="1"/>
  <c r="L9" i="32" s="1"/>
  <c r="L10" i="32" s="1"/>
  <c r="L11" i="32" s="1"/>
  <c r="L12" i="32" s="1"/>
  <c r="L13" i="32" s="1"/>
  <c r="L14" i="32" s="1"/>
  <c r="L15" i="32" s="1"/>
  <c r="L16" i="32" s="1"/>
  <c r="L17" i="32" s="1"/>
  <c r="L18" i="32" s="1"/>
  <c r="L19" i="32" s="1"/>
  <c r="L20" i="32" s="1"/>
  <c r="L21" i="32" s="1"/>
  <c r="L22" i="32" s="1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L38" i="32" s="1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L55" i="32" s="1"/>
  <c r="L56" i="32" s="1"/>
  <c r="L57" i="32" s="1"/>
  <c r="L58" i="32" s="1"/>
  <c r="L59" i="32" s="1"/>
  <c r="L60" i="32" s="1"/>
  <c r="L61" i="32" s="1"/>
  <c r="L62" i="32" s="1"/>
  <c r="L63" i="32" s="1"/>
  <c r="L64" i="32" s="1"/>
  <c r="L65" i="32" s="1"/>
  <c r="L66" i="32" s="1"/>
  <c r="L67" i="32" s="1"/>
  <c r="L68" i="32" s="1"/>
  <c r="L69" i="32" s="1"/>
  <c r="L70" i="32" s="1"/>
  <c r="L71" i="32" s="1"/>
  <c r="L72" i="32" s="1"/>
  <c r="L73" i="32" s="1"/>
  <c r="L74" i="32" s="1"/>
  <c r="L75" i="32" s="1"/>
  <c r="L76" i="32" s="1"/>
  <c r="L77" i="32" s="1"/>
  <c r="L78" i="32" s="1"/>
  <c r="L79" i="32" s="1"/>
  <c r="L80" i="32" s="1"/>
  <c r="L81" i="32" s="1"/>
  <c r="L82" i="32" s="1"/>
  <c r="L83" i="32" s="1"/>
  <c r="AA5" i="32"/>
  <c r="AC5" i="32"/>
  <c r="AA6" i="32"/>
  <c r="AB6" i="32" s="1"/>
  <c r="AC6" i="32"/>
  <c r="AA7" i="32"/>
  <c r="AC7" i="32"/>
  <c r="AA8" i="32"/>
  <c r="AC8" i="32"/>
  <c r="AA9" i="32"/>
  <c r="AC9" i="32"/>
  <c r="AA10" i="32"/>
  <c r="AC10" i="32"/>
  <c r="AA11" i="32"/>
  <c r="AC11" i="32"/>
  <c r="AA12" i="32"/>
  <c r="AC12" i="32"/>
  <c r="AA13" i="32"/>
  <c r="AC13" i="32"/>
  <c r="AE13" i="32" s="1"/>
  <c r="AA14" i="32"/>
  <c r="AC14" i="32"/>
  <c r="AA15" i="32"/>
  <c r="AC15" i="32"/>
  <c r="AA16" i="32"/>
  <c r="AC16" i="32"/>
  <c r="AA17" i="32"/>
  <c r="AC17" i="32"/>
  <c r="AA18" i="32"/>
  <c r="AC18" i="32"/>
  <c r="AE18" i="32" s="1"/>
  <c r="AA19" i="32"/>
  <c r="AC19" i="32"/>
  <c r="AA20" i="32"/>
  <c r="AC20" i="32"/>
  <c r="AA21" i="32"/>
  <c r="AC21" i="32"/>
  <c r="AA22" i="32"/>
  <c r="AC22" i="32"/>
  <c r="AA23" i="32"/>
  <c r="AC23" i="32"/>
  <c r="AF23" i="32" s="1"/>
  <c r="AA24" i="32"/>
  <c r="AC24" i="32"/>
  <c r="AA25" i="32"/>
  <c r="AC25" i="32"/>
  <c r="AA26" i="32"/>
  <c r="AC26" i="32"/>
  <c r="AA27" i="32"/>
  <c r="AC27" i="32"/>
  <c r="AA28" i="32"/>
  <c r="AC28" i="32"/>
  <c r="AA29" i="32"/>
  <c r="AC29" i="32"/>
  <c r="AA30" i="32"/>
  <c r="AC30" i="32"/>
  <c r="AA31" i="32"/>
  <c r="AC31" i="32"/>
  <c r="AA32" i="32"/>
  <c r="AC32" i="32"/>
  <c r="AA33" i="32"/>
  <c r="AC33" i="32"/>
  <c r="AA34" i="32"/>
  <c r="AC34" i="32"/>
  <c r="AA35" i="32"/>
  <c r="AC35" i="32"/>
  <c r="AA36" i="32"/>
  <c r="AC36" i="32"/>
  <c r="AA37" i="32"/>
  <c r="AC37" i="32"/>
  <c r="AA38" i="32"/>
  <c r="AC38" i="32"/>
  <c r="AA39" i="32"/>
  <c r="AC39" i="32"/>
  <c r="AA40" i="32"/>
  <c r="AC40" i="32"/>
  <c r="AA41" i="32"/>
  <c r="AC41" i="32"/>
  <c r="AA42" i="32"/>
  <c r="AC42" i="32"/>
  <c r="AA43" i="32"/>
  <c r="AC43" i="32"/>
  <c r="AA44" i="32"/>
  <c r="AC44" i="32"/>
  <c r="AA45" i="32"/>
  <c r="AC45" i="32"/>
  <c r="AA46" i="32"/>
  <c r="AC46" i="32"/>
  <c r="AA47" i="32"/>
  <c r="AC47" i="32"/>
  <c r="AA48" i="32"/>
  <c r="AC48" i="32"/>
  <c r="AA49" i="32"/>
  <c r="AC49" i="32"/>
  <c r="AA50" i="32"/>
  <c r="AC50" i="32"/>
  <c r="AA51" i="32"/>
  <c r="AC51" i="32"/>
  <c r="AA52" i="32"/>
  <c r="AC52" i="32"/>
  <c r="AA53" i="32"/>
  <c r="AC53" i="32"/>
  <c r="AA54" i="32"/>
  <c r="AC54" i="32"/>
  <c r="AA55" i="32"/>
  <c r="AC55" i="32"/>
  <c r="AA56" i="32"/>
  <c r="AC56" i="32"/>
  <c r="AA57" i="32"/>
  <c r="AC57" i="32"/>
  <c r="AA58" i="32"/>
  <c r="AC58" i="32"/>
  <c r="AA59" i="32"/>
  <c r="AC59" i="32"/>
  <c r="AA60" i="32"/>
  <c r="AC60" i="32"/>
  <c r="AA61" i="32"/>
  <c r="AC61" i="32"/>
  <c r="AA62" i="32"/>
  <c r="AC62" i="32"/>
  <c r="AA63" i="32"/>
  <c r="AC63" i="32"/>
  <c r="AA64" i="32"/>
  <c r="AC64" i="32"/>
  <c r="AA65" i="32"/>
  <c r="AB65" i="32" s="1"/>
  <c r="AC65" i="32"/>
  <c r="AA66" i="32"/>
  <c r="AC66" i="32"/>
  <c r="AA67" i="32"/>
  <c r="AC67" i="32"/>
  <c r="AA68" i="32"/>
  <c r="AC68" i="32"/>
  <c r="AA69" i="32"/>
  <c r="AC69" i="32"/>
  <c r="AA70" i="32"/>
  <c r="AC70" i="32"/>
  <c r="AA71" i="32"/>
  <c r="AB71" i="32" s="1"/>
  <c r="AC71" i="32"/>
  <c r="AF71" i="32" s="1"/>
  <c r="AA72" i="32"/>
  <c r="AC72" i="32"/>
  <c r="AA73" i="32"/>
  <c r="AC73" i="32"/>
  <c r="AA74" i="32"/>
  <c r="AC74" i="32"/>
  <c r="AA75" i="32"/>
  <c r="AC75" i="32"/>
  <c r="AA76" i="32"/>
  <c r="AC76" i="32"/>
  <c r="AA77" i="32"/>
  <c r="AC77" i="32"/>
  <c r="AA78" i="32"/>
  <c r="AC78" i="32"/>
  <c r="AA79" i="32"/>
  <c r="AC79" i="32"/>
  <c r="AA80" i="32"/>
  <c r="AC80" i="32"/>
  <c r="AA81" i="32"/>
  <c r="AC81" i="32"/>
  <c r="AF81" i="32" s="1"/>
  <c r="AA82" i="32"/>
  <c r="AC82" i="32"/>
  <c r="AA83" i="32"/>
  <c r="AC83" i="32"/>
  <c r="C84" i="32"/>
  <c r="C85" i="32"/>
  <c r="C86" i="32" s="1"/>
  <c r="E85" i="32"/>
  <c r="O11" i="4" s="1"/>
  <c r="F85" i="32"/>
  <c r="P11" i="4" s="1"/>
  <c r="I2" i="31"/>
  <c r="I3" i="31" s="1"/>
  <c r="I4" i="31" s="1"/>
  <c r="I5" i="31" s="1"/>
  <c r="I6" i="31" s="1"/>
  <c r="I7" i="31" s="1"/>
  <c r="I8" i="31" s="1"/>
  <c r="J2" i="31"/>
  <c r="J3" i="31" s="1"/>
  <c r="J4" i="31" s="1"/>
  <c r="J5" i="31" s="1"/>
  <c r="J6" i="31" s="1"/>
  <c r="J7" i="31" s="1"/>
  <c r="J8" i="31" s="1"/>
  <c r="J9" i="31" s="1"/>
  <c r="J10" i="31" s="1"/>
  <c r="J11" i="31" s="1"/>
  <c r="J12" i="31" s="1"/>
  <c r="J13" i="31" s="1"/>
  <c r="J14" i="31" s="1"/>
  <c r="K2" i="31"/>
  <c r="K3" i="31" s="1"/>
  <c r="K4" i="31" s="1"/>
  <c r="K5" i="31" s="1"/>
  <c r="K6" i="31" s="1"/>
  <c r="K7" i="31" s="1"/>
  <c r="K8" i="31" s="1"/>
  <c r="L2" i="31"/>
  <c r="L3" i="31" s="1"/>
  <c r="M2" i="31"/>
  <c r="M3" i="31" s="1"/>
  <c r="M4" i="31" s="1"/>
  <c r="N2" i="31"/>
  <c r="N3" i="31" s="1"/>
  <c r="N4" i="31" s="1"/>
  <c r="N5" i="31" s="1"/>
  <c r="N6" i="31" s="1"/>
  <c r="N7" i="31" s="1"/>
  <c r="N8" i="31" s="1"/>
  <c r="O2" i="31"/>
  <c r="O3" i="31" s="1"/>
  <c r="P2" i="31"/>
  <c r="P3" i="31" s="1"/>
  <c r="P4" i="31" s="1"/>
  <c r="P5" i="31" s="1"/>
  <c r="P6" i="31" s="1"/>
  <c r="Q2" i="31"/>
  <c r="R2" i="31"/>
  <c r="S2" i="31"/>
  <c r="T2" i="31"/>
  <c r="U2" i="31"/>
  <c r="U3" i="31" s="1"/>
  <c r="U4" i="31" s="1"/>
  <c r="U5" i="31" s="1"/>
  <c r="U6" i="31" s="1"/>
  <c r="U7" i="31" s="1"/>
  <c r="U8" i="31" s="1"/>
  <c r="U9" i="31" s="1"/>
  <c r="U10" i="31" s="1"/>
  <c r="U11" i="31" s="1"/>
  <c r="U12" i="31" s="1"/>
  <c r="U13" i="31" s="1"/>
  <c r="U14" i="31" s="1"/>
  <c r="U15" i="31" s="1"/>
  <c r="U16" i="31" s="1"/>
  <c r="U17" i="31" s="1"/>
  <c r="U18" i="31" s="1"/>
  <c r="U19" i="31" s="1"/>
  <c r="U20" i="31" s="1"/>
  <c r="U21" i="31" s="1"/>
  <c r="U22" i="31" s="1"/>
  <c r="U23" i="31" s="1"/>
  <c r="V2" i="31"/>
  <c r="V3" i="31" s="1"/>
  <c r="V4" i="31" s="1"/>
  <c r="V5" i="31" s="1"/>
  <c r="V6" i="31" s="1"/>
  <c r="V7" i="31" s="1"/>
  <c r="V8" i="31" s="1"/>
  <c r="V9" i="31" s="1"/>
  <c r="V10" i="31" s="1"/>
  <c r="V11" i="31" s="1"/>
  <c r="V12" i="31" s="1"/>
  <c r="V13" i="31" s="1"/>
  <c r="V14" i="31" s="1"/>
  <c r="V15" i="31" s="1"/>
  <c r="V16" i="31" s="1"/>
  <c r="V17" i="31" s="1"/>
  <c r="W2" i="31"/>
  <c r="W3" i="31" s="1"/>
  <c r="W4" i="31" s="1"/>
  <c r="W5" i="31" s="1"/>
  <c r="W6" i="31" s="1"/>
  <c r="W7" i="31" s="1"/>
  <c r="X2" i="31"/>
  <c r="X3" i="31" s="1"/>
  <c r="X4" i="31" s="1"/>
  <c r="X5" i="31" s="1"/>
  <c r="Y2" i="31"/>
  <c r="Z2" i="31"/>
  <c r="Z3" i="31" s="1"/>
  <c r="Z4" i="31" s="1"/>
  <c r="Z5" i="31" s="1"/>
  <c r="AA2" i="31"/>
  <c r="AB2" i="31" s="1"/>
  <c r="AC2" i="31"/>
  <c r="AD2" i="31" s="1"/>
  <c r="Q3" i="31"/>
  <c r="Q4" i="31" s="1"/>
  <c r="Q5" i="31" s="1"/>
  <c r="Q6" i="31" s="1"/>
  <c r="Q7" i="31" s="1"/>
  <c r="Q8" i="31" s="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Q19" i="31" s="1"/>
  <c r="Q20" i="31" s="1"/>
  <c r="Q21" i="31" s="1"/>
  <c r="Q22" i="31" s="1"/>
  <c r="Q23" i="31" s="1"/>
  <c r="Q24" i="31" s="1"/>
  <c r="Q25" i="31" s="1"/>
  <c r="Q26" i="31" s="1"/>
  <c r="Q27" i="31" s="1"/>
  <c r="Q28" i="31" s="1"/>
  <c r="Q29" i="31" s="1"/>
  <c r="Q30" i="31" s="1"/>
  <c r="Q31" i="31" s="1"/>
  <c r="Q32" i="31" s="1"/>
  <c r="Q33" i="31" s="1"/>
  <c r="Q34" i="31" s="1"/>
  <c r="Q35" i="31" s="1"/>
  <c r="Q36" i="31" s="1"/>
  <c r="Q37" i="31" s="1"/>
  <c r="Q38" i="31" s="1"/>
  <c r="Q39" i="31" s="1"/>
  <c r="Q40" i="31" s="1"/>
  <c r="Q41" i="31" s="1"/>
  <c r="Q42" i="31" s="1"/>
  <c r="Q43" i="31" s="1"/>
  <c r="Q44" i="31" s="1"/>
  <c r="Q45" i="31" s="1"/>
  <c r="Q46" i="31" s="1"/>
  <c r="Q47" i="31" s="1"/>
  <c r="Q48" i="31" s="1"/>
  <c r="Q49" i="31" s="1"/>
  <c r="Q50" i="31" s="1"/>
  <c r="Q51" i="31" s="1"/>
  <c r="Q52" i="31" s="1"/>
  <c r="Q53" i="31" s="1"/>
  <c r="Q54" i="31" s="1"/>
  <c r="Q55" i="31" s="1"/>
  <c r="Q56" i="31" s="1"/>
  <c r="Q57" i="31" s="1"/>
  <c r="Q58" i="31" s="1"/>
  <c r="Q59" i="31" s="1"/>
  <c r="Q60" i="31" s="1"/>
  <c r="Q61" i="31" s="1"/>
  <c r="Q62" i="31" s="1"/>
  <c r="Q63" i="31" s="1"/>
  <c r="Q64" i="31" s="1"/>
  <c r="Q65" i="31" s="1"/>
  <c r="Q66" i="31" s="1"/>
  <c r="Q67" i="31" s="1"/>
  <c r="Q68" i="31" s="1"/>
  <c r="Q69" i="31" s="1"/>
  <c r="Q70" i="31" s="1"/>
  <c r="Q71" i="31" s="1"/>
  <c r="Q72" i="31" s="1"/>
  <c r="Q73" i="31" s="1"/>
  <c r="Q74" i="31" s="1"/>
  <c r="Q75" i="31" s="1"/>
  <c r="Q76" i="31" s="1"/>
  <c r="Q77" i="31" s="1"/>
  <c r="Q78" i="31" s="1"/>
  <c r="Q79" i="31" s="1"/>
  <c r="Q80" i="31" s="1"/>
  <c r="Q81" i="31" s="1"/>
  <c r="Q82" i="31" s="1"/>
  <c r="Q83" i="31" s="1"/>
  <c r="R3" i="31"/>
  <c r="R4" i="31" s="1"/>
  <c r="R5" i="31" s="1"/>
  <c r="R6" i="31" s="1"/>
  <c r="R7" i="31" s="1"/>
  <c r="R8" i="31" s="1"/>
  <c r="R9" i="31" s="1"/>
  <c r="R10" i="31" s="1"/>
  <c r="R11" i="31" s="1"/>
  <c r="R12" i="31" s="1"/>
  <c r="R13" i="31" s="1"/>
  <c r="R14" i="31" s="1"/>
  <c r="R15" i="31" s="1"/>
  <c r="R16" i="31" s="1"/>
  <c r="R17" i="31" s="1"/>
  <c r="R18" i="31" s="1"/>
  <c r="R19" i="31" s="1"/>
  <c r="R20" i="31" s="1"/>
  <c r="R21" i="31" s="1"/>
  <c r="R22" i="31" s="1"/>
  <c r="R23" i="31" s="1"/>
  <c r="R24" i="31" s="1"/>
  <c r="R25" i="31" s="1"/>
  <c r="R26" i="31" s="1"/>
  <c r="R27" i="31" s="1"/>
  <c r="R28" i="31" s="1"/>
  <c r="R29" i="31" s="1"/>
  <c r="R30" i="31" s="1"/>
  <c r="R31" i="31" s="1"/>
  <c r="R32" i="31" s="1"/>
  <c r="R33" i="31" s="1"/>
  <c r="R34" i="31" s="1"/>
  <c r="R35" i="31" s="1"/>
  <c r="R36" i="31" s="1"/>
  <c r="R37" i="31" s="1"/>
  <c r="R38" i="31" s="1"/>
  <c r="R39" i="31" s="1"/>
  <c r="R40" i="31" s="1"/>
  <c r="R41" i="31" s="1"/>
  <c r="R42" i="31" s="1"/>
  <c r="R43" i="31" s="1"/>
  <c r="R44" i="31" s="1"/>
  <c r="R45" i="31" s="1"/>
  <c r="R46" i="31" s="1"/>
  <c r="R47" i="31" s="1"/>
  <c r="R48" i="31" s="1"/>
  <c r="R49" i="31" s="1"/>
  <c r="R50" i="31" s="1"/>
  <c r="R51" i="31" s="1"/>
  <c r="R52" i="31" s="1"/>
  <c r="R53" i="31" s="1"/>
  <c r="R54" i="31" s="1"/>
  <c r="R55" i="31" s="1"/>
  <c r="R56" i="31" s="1"/>
  <c r="R57" i="31" s="1"/>
  <c r="R58" i="31" s="1"/>
  <c r="R59" i="31" s="1"/>
  <c r="R60" i="31" s="1"/>
  <c r="R61" i="31" s="1"/>
  <c r="R62" i="31" s="1"/>
  <c r="R63" i="31" s="1"/>
  <c r="R64" i="31" s="1"/>
  <c r="R65" i="31" s="1"/>
  <c r="R66" i="31" s="1"/>
  <c r="R67" i="31" s="1"/>
  <c r="R68" i="31" s="1"/>
  <c r="R69" i="31" s="1"/>
  <c r="R70" i="31" s="1"/>
  <c r="R71" i="31" s="1"/>
  <c r="R72" i="31" s="1"/>
  <c r="R73" i="31" s="1"/>
  <c r="R74" i="31" s="1"/>
  <c r="R75" i="31" s="1"/>
  <c r="R76" i="31" s="1"/>
  <c r="R77" i="31" s="1"/>
  <c r="R78" i="31" s="1"/>
  <c r="R79" i="31" s="1"/>
  <c r="R80" i="31" s="1"/>
  <c r="R81" i="31" s="1"/>
  <c r="R82" i="31" s="1"/>
  <c r="R83" i="31" s="1"/>
  <c r="S3" i="31"/>
  <c r="S4" i="31" s="1"/>
  <c r="S5" i="31" s="1"/>
  <c r="S6" i="31" s="1"/>
  <c r="S7" i="31" s="1"/>
  <c r="S8" i="31" s="1"/>
  <c r="S9" i="31" s="1"/>
  <c r="S10" i="31" s="1"/>
  <c r="S11" i="31" s="1"/>
  <c r="S12" i="31" s="1"/>
  <c r="S13" i="31" s="1"/>
  <c r="T3" i="31"/>
  <c r="T4" i="31" s="1"/>
  <c r="T5" i="31" s="1"/>
  <c r="T6" i="31" s="1"/>
  <c r="T7" i="31" s="1"/>
  <c r="T8" i="31" s="1"/>
  <c r="T9" i="31" s="1"/>
  <c r="T10" i="31" s="1"/>
  <c r="T11" i="31" s="1"/>
  <c r="T12" i="31" s="1"/>
  <c r="T13" i="31" s="1"/>
  <c r="T14" i="31" s="1"/>
  <c r="T15" i="31" s="1"/>
  <c r="T16" i="31" s="1"/>
  <c r="T17" i="31" s="1"/>
  <c r="T18" i="31" s="1"/>
  <c r="T19" i="31" s="1"/>
  <c r="T20" i="31" s="1"/>
  <c r="T21" i="31" s="1"/>
  <c r="T22" i="31" s="1"/>
  <c r="T23" i="31" s="1"/>
  <c r="T24" i="31" s="1"/>
  <c r="T25" i="31" s="1"/>
  <c r="T26" i="31" s="1"/>
  <c r="T27" i="31" s="1"/>
  <c r="T28" i="31" s="1"/>
  <c r="T29" i="31" s="1"/>
  <c r="T30" i="31" s="1"/>
  <c r="T31" i="31" s="1"/>
  <c r="T32" i="31" s="1"/>
  <c r="T33" i="31" s="1"/>
  <c r="T34" i="31" s="1"/>
  <c r="T35" i="31" s="1"/>
  <c r="T36" i="31" s="1"/>
  <c r="T37" i="31" s="1"/>
  <c r="T38" i="31" s="1"/>
  <c r="T39" i="31" s="1"/>
  <c r="T40" i="31" s="1"/>
  <c r="T41" i="31" s="1"/>
  <c r="T42" i="31" s="1"/>
  <c r="T43" i="31" s="1"/>
  <c r="T44" i="31" s="1"/>
  <c r="T45" i="31" s="1"/>
  <c r="T46" i="31" s="1"/>
  <c r="T47" i="31" s="1"/>
  <c r="T48" i="31" s="1"/>
  <c r="T49" i="31" s="1"/>
  <c r="T50" i="31" s="1"/>
  <c r="T51" i="31" s="1"/>
  <c r="T52" i="31" s="1"/>
  <c r="T53" i="31" s="1"/>
  <c r="T54" i="31" s="1"/>
  <c r="T55" i="31" s="1"/>
  <c r="T56" i="31" s="1"/>
  <c r="T57" i="31" s="1"/>
  <c r="T58" i="31" s="1"/>
  <c r="T59" i="31" s="1"/>
  <c r="T60" i="31" s="1"/>
  <c r="T61" i="31" s="1"/>
  <c r="T62" i="31" s="1"/>
  <c r="T63" i="31" s="1"/>
  <c r="T64" i="31" s="1"/>
  <c r="T65" i="31" s="1"/>
  <c r="T66" i="31" s="1"/>
  <c r="T67" i="31" s="1"/>
  <c r="T68" i="31" s="1"/>
  <c r="T69" i="31" s="1"/>
  <c r="T70" i="31" s="1"/>
  <c r="T71" i="31" s="1"/>
  <c r="T72" i="31" s="1"/>
  <c r="T73" i="31" s="1"/>
  <c r="T74" i="31" s="1"/>
  <c r="T75" i="31" s="1"/>
  <c r="T76" i="31" s="1"/>
  <c r="T77" i="31" s="1"/>
  <c r="T78" i="31" s="1"/>
  <c r="T79" i="31" s="1"/>
  <c r="T80" i="31" s="1"/>
  <c r="T81" i="31" s="1"/>
  <c r="T82" i="31" s="1"/>
  <c r="T83" i="31" s="1"/>
  <c r="AA3" i="31"/>
  <c r="AB3" i="31" s="1"/>
  <c r="AC3" i="31"/>
  <c r="L4" i="31"/>
  <c r="AA4" i="31"/>
  <c r="AC4" i="31"/>
  <c r="L5" i="31"/>
  <c r="L6" i="31" s="1"/>
  <c r="L7" i="31" s="1"/>
  <c r="L8" i="31" s="1"/>
  <c r="L9" i="31" s="1"/>
  <c r="L10" i="31" s="1"/>
  <c r="L11" i="31" s="1"/>
  <c r="L12" i="31" s="1"/>
  <c r="L13" i="31" s="1"/>
  <c r="L14" i="31" s="1"/>
  <c r="L15" i="31" s="1"/>
  <c r="L16" i="31" s="1"/>
  <c r="L17" i="31" s="1"/>
  <c r="L18" i="31" s="1"/>
  <c r="L19" i="31" s="1"/>
  <c r="L20" i="31" s="1"/>
  <c r="L21" i="31" s="1"/>
  <c r="L22" i="31" s="1"/>
  <c r="L23" i="31" s="1"/>
  <c r="L24" i="31" s="1"/>
  <c r="L25" i="31" s="1"/>
  <c r="L26" i="31" s="1"/>
  <c r="L27" i="31" s="1"/>
  <c r="L28" i="31" s="1"/>
  <c r="L29" i="31" s="1"/>
  <c r="L30" i="31" s="1"/>
  <c r="L31" i="31" s="1"/>
  <c r="L32" i="31" s="1"/>
  <c r="L33" i="31" s="1"/>
  <c r="L34" i="31" s="1"/>
  <c r="L35" i="31" s="1"/>
  <c r="L36" i="31" s="1"/>
  <c r="L37" i="31" s="1"/>
  <c r="L38" i="31" s="1"/>
  <c r="L39" i="31" s="1"/>
  <c r="L40" i="31" s="1"/>
  <c r="L41" i="31" s="1"/>
  <c r="L42" i="31" s="1"/>
  <c r="L43" i="31" s="1"/>
  <c r="L44" i="31" s="1"/>
  <c r="L45" i="31" s="1"/>
  <c r="L46" i="31" s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L57" i="31" s="1"/>
  <c r="L58" i="31" s="1"/>
  <c r="L59" i="31" s="1"/>
  <c r="L60" i="31" s="1"/>
  <c r="L61" i="31" s="1"/>
  <c r="L62" i="31" s="1"/>
  <c r="L63" i="31" s="1"/>
  <c r="L64" i="31" s="1"/>
  <c r="L65" i="31" s="1"/>
  <c r="L66" i="31" s="1"/>
  <c r="L67" i="31" s="1"/>
  <c r="L68" i="31" s="1"/>
  <c r="L69" i="31" s="1"/>
  <c r="L70" i="31" s="1"/>
  <c r="L71" i="31" s="1"/>
  <c r="L72" i="31" s="1"/>
  <c r="L73" i="31" s="1"/>
  <c r="L74" i="31" s="1"/>
  <c r="L75" i="31" s="1"/>
  <c r="L76" i="31" s="1"/>
  <c r="L77" i="31" s="1"/>
  <c r="L78" i="31" s="1"/>
  <c r="L79" i="31" s="1"/>
  <c r="L80" i="31" s="1"/>
  <c r="L81" i="31" s="1"/>
  <c r="L82" i="31" s="1"/>
  <c r="L83" i="31" s="1"/>
  <c r="M5" i="31"/>
  <c r="M6" i="31" s="1"/>
  <c r="M7" i="31" s="1"/>
  <c r="M8" i="31" s="1"/>
  <c r="M9" i="31" s="1"/>
  <c r="M10" i="31" s="1"/>
  <c r="M11" i="31" s="1"/>
  <c r="M12" i="31" s="1"/>
  <c r="AA5" i="31"/>
  <c r="AC5" i="31"/>
  <c r="AA6" i="31"/>
  <c r="AC6" i="31"/>
  <c r="AA7" i="31"/>
  <c r="AC7" i="31"/>
  <c r="AA8" i="31"/>
  <c r="AC8" i="31"/>
  <c r="AA9" i="31"/>
  <c r="AC9" i="31"/>
  <c r="AA10" i="31"/>
  <c r="AC10" i="31"/>
  <c r="AA11" i="31"/>
  <c r="AC11" i="31"/>
  <c r="AA12" i="31"/>
  <c r="AC12" i="31"/>
  <c r="AA13" i="31"/>
  <c r="AC13" i="31"/>
  <c r="AA14" i="31"/>
  <c r="AC14" i="31"/>
  <c r="AA15" i="31"/>
  <c r="AC15" i="31"/>
  <c r="AA16" i="31"/>
  <c r="AC16" i="31"/>
  <c r="AA17" i="31"/>
  <c r="AC17" i="31"/>
  <c r="AA18" i="31"/>
  <c r="AC18" i="31"/>
  <c r="AA19" i="31"/>
  <c r="AC19" i="31"/>
  <c r="AA20" i="31"/>
  <c r="AC20" i="31"/>
  <c r="AA21" i="31"/>
  <c r="AC21" i="31"/>
  <c r="AA22" i="31"/>
  <c r="AC22" i="31"/>
  <c r="AA23" i="31"/>
  <c r="AC23" i="31"/>
  <c r="AA24" i="31"/>
  <c r="AC24" i="31"/>
  <c r="AA25" i="31"/>
  <c r="AC25" i="31"/>
  <c r="AD32" i="31" s="1"/>
  <c r="AA26" i="31"/>
  <c r="AC26" i="31"/>
  <c r="AA27" i="31"/>
  <c r="AC27" i="31"/>
  <c r="AA28" i="31"/>
  <c r="AB28" i="31" s="1"/>
  <c r="AC28" i="31"/>
  <c r="AA29" i="31"/>
  <c r="AB29" i="31" s="1"/>
  <c r="AC29" i="31"/>
  <c r="AA30" i="31"/>
  <c r="AC30" i="31"/>
  <c r="AA31" i="31"/>
  <c r="AC31" i="31"/>
  <c r="AD31" i="31" s="1"/>
  <c r="AA32" i="31"/>
  <c r="AC32" i="31"/>
  <c r="AA33" i="31"/>
  <c r="AB33" i="31" s="1"/>
  <c r="AC33" i="31"/>
  <c r="AF33" i="31" s="1"/>
  <c r="AA34" i="31"/>
  <c r="AC34" i="31"/>
  <c r="AA35" i="31"/>
  <c r="AC35" i="31"/>
  <c r="AA36" i="31"/>
  <c r="AC36" i="31"/>
  <c r="AA37" i="31"/>
  <c r="AC37" i="31"/>
  <c r="AA38" i="31"/>
  <c r="AC38" i="31"/>
  <c r="AA39" i="31"/>
  <c r="AC39" i="31"/>
  <c r="AA40" i="31"/>
  <c r="AC40" i="31"/>
  <c r="AA41" i="31"/>
  <c r="AC41" i="31"/>
  <c r="AA42" i="31"/>
  <c r="AC42" i="31"/>
  <c r="AA43" i="31"/>
  <c r="AC43" i="31"/>
  <c r="AA44" i="31"/>
  <c r="AC44" i="31"/>
  <c r="AA45" i="31"/>
  <c r="AC45" i="31"/>
  <c r="AA46" i="31"/>
  <c r="AC46" i="31"/>
  <c r="AA47" i="31"/>
  <c r="AC47" i="31"/>
  <c r="AA48" i="31"/>
  <c r="AC48" i="31"/>
  <c r="AA49" i="31"/>
  <c r="AC49" i="31"/>
  <c r="AA50" i="31"/>
  <c r="AC50" i="31"/>
  <c r="AA51" i="31"/>
  <c r="AC51" i="31"/>
  <c r="AF51" i="31" s="1"/>
  <c r="AA52" i="31"/>
  <c r="AC52" i="31"/>
  <c r="AA53" i="31"/>
  <c r="AC53" i="31"/>
  <c r="AA54" i="31"/>
  <c r="AC54" i="31"/>
  <c r="AA55" i="31"/>
  <c r="AC55" i="31"/>
  <c r="AA56" i="31"/>
  <c r="AC56" i="31"/>
  <c r="AA57" i="31"/>
  <c r="AC57" i="31"/>
  <c r="AA58" i="31"/>
  <c r="AC58" i="31"/>
  <c r="AA59" i="31"/>
  <c r="AC59" i="31"/>
  <c r="AA60" i="31"/>
  <c r="AC60" i="31"/>
  <c r="AA61" i="31"/>
  <c r="AC61" i="31"/>
  <c r="AA62" i="31"/>
  <c r="AC62" i="31"/>
  <c r="AA63" i="31"/>
  <c r="AC63" i="31"/>
  <c r="AD63" i="31" s="1"/>
  <c r="AA64" i="31"/>
  <c r="AC64" i="31"/>
  <c r="AA65" i="31"/>
  <c r="AC65" i="31"/>
  <c r="AA66" i="31"/>
  <c r="AC66" i="31"/>
  <c r="AA67" i="31"/>
  <c r="AC67" i="31"/>
  <c r="AA68" i="31"/>
  <c r="AC68" i="31"/>
  <c r="AE68" i="31" s="1"/>
  <c r="AA69" i="31"/>
  <c r="AC69" i="31"/>
  <c r="AA70" i="31"/>
  <c r="AC70" i="31"/>
  <c r="AA71" i="31"/>
  <c r="AC71" i="31"/>
  <c r="AE71" i="31" s="1"/>
  <c r="AA72" i="31"/>
  <c r="AC72" i="31"/>
  <c r="AA73" i="31"/>
  <c r="AC73" i="31"/>
  <c r="AA74" i="31"/>
  <c r="AC74" i="31"/>
  <c r="AA75" i="31"/>
  <c r="AC75" i="31"/>
  <c r="AA76" i="31"/>
  <c r="AC76" i="31"/>
  <c r="AA77" i="31"/>
  <c r="AC77" i="31"/>
  <c r="AA78" i="31"/>
  <c r="AC78" i="31"/>
  <c r="AA79" i="31"/>
  <c r="AC79" i="31"/>
  <c r="AA80" i="31"/>
  <c r="AC80" i="31"/>
  <c r="AA81" i="31"/>
  <c r="AC81" i="31"/>
  <c r="AA82" i="31"/>
  <c r="AC82" i="31"/>
  <c r="AA83" i="31"/>
  <c r="AB83" i="31" s="1"/>
  <c r="AC83" i="31"/>
  <c r="C84" i="31"/>
  <c r="C86" i="31" s="1"/>
  <c r="C85" i="31"/>
  <c r="E85" i="31"/>
  <c r="O10" i="4" s="1"/>
  <c r="F85" i="31"/>
  <c r="P10" i="4" s="1"/>
  <c r="I2" i="30"/>
  <c r="J2" i="30"/>
  <c r="K2" i="30"/>
  <c r="L2" i="30"/>
  <c r="M2" i="30"/>
  <c r="N2" i="30"/>
  <c r="O2" i="30"/>
  <c r="P2" i="30"/>
  <c r="P3" i="30" s="1"/>
  <c r="P4" i="30" s="1"/>
  <c r="P5" i="30" s="1"/>
  <c r="P6" i="30" s="1"/>
  <c r="P7" i="30" s="1"/>
  <c r="P8" i="30" s="1"/>
  <c r="P9" i="30" s="1"/>
  <c r="P10" i="30" s="1"/>
  <c r="P11" i="30" s="1"/>
  <c r="P12" i="30" s="1"/>
  <c r="P13" i="30" s="1"/>
  <c r="P14" i="30" s="1"/>
  <c r="P15" i="30" s="1"/>
  <c r="P16" i="30" s="1"/>
  <c r="P17" i="30" s="1"/>
  <c r="P18" i="30" s="1"/>
  <c r="P19" i="30" s="1"/>
  <c r="P20" i="30" s="1"/>
  <c r="P21" i="30" s="1"/>
  <c r="P22" i="30" s="1"/>
  <c r="P23" i="30" s="1"/>
  <c r="P24" i="30" s="1"/>
  <c r="P25" i="30" s="1"/>
  <c r="P26" i="30" s="1"/>
  <c r="P27" i="30" s="1"/>
  <c r="P28" i="30" s="1"/>
  <c r="P29" i="30" s="1"/>
  <c r="P30" i="30" s="1"/>
  <c r="P31" i="30" s="1"/>
  <c r="P32" i="30" s="1"/>
  <c r="P33" i="30" s="1"/>
  <c r="P34" i="30" s="1"/>
  <c r="P35" i="30" s="1"/>
  <c r="P36" i="30" s="1"/>
  <c r="P37" i="30" s="1"/>
  <c r="P38" i="30" s="1"/>
  <c r="P39" i="30" s="1"/>
  <c r="P40" i="30" s="1"/>
  <c r="P41" i="30" s="1"/>
  <c r="P42" i="30" s="1"/>
  <c r="P43" i="30" s="1"/>
  <c r="P44" i="30" s="1"/>
  <c r="P45" i="30" s="1"/>
  <c r="P46" i="30" s="1"/>
  <c r="P47" i="30" s="1"/>
  <c r="P48" i="30" s="1"/>
  <c r="P49" i="30" s="1"/>
  <c r="P50" i="30" s="1"/>
  <c r="P51" i="30" s="1"/>
  <c r="P52" i="30" s="1"/>
  <c r="P53" i="30" s="1"/>
  <c r="P54" i="30" s="1"/>
  <c r="P55" i="30" s="1"/>
  <c r="P56" i="30" s="1"/>
  <c r="P57" i="30" s="1"/>
  <c r="P58" i="30" s="1"/>
  <c r="P59" i="30" s="1"/>
  <c r="P60" i="30" s="1"/>
  <c r="P61" i="30" s="1"/>
  <c r="P62" i="30" s="1"/>
  <c r="P63" i="30" s="1"/>
  <c r="P64" i="30" s="1"/>
  <c r="P65" i="30" s="1"/>
  <c r="P66" i="30" s="1"/>
  <c r="P67" i="30" s="1"/>
  <c r="P68" i="30" s="1"/>
  <c r="P69" i="30" s="1"/>
  <c r="P70" i="30" s="1"/>
  <c r="P71" i="30" s="1"/>
  <c r="P72" i="30" s="1"/>
  <c r="P73" i="30" s="1"/>
  <c r="P74" i="30" s="1"/>
  <c r="P75" i="30" s="1"/>
  <c r="P76" i="30" s="1"/>
  <c r="P77" i="30" s="1"/>
  <c r="P78" i="30" s="1"/>
  <c r="P79" i="30" s="1"/>
  <c r="P80" i="30" s="1"/>
  <c r="P81" i="30" s="1"/>
  <c r="P82" i="30" s="1"/>
  <c r="P83" i="30" s="1"/>
  <c r="Q2" i="30"/>
  <c r="Q3" i="30" s="1"/>
  <c r="Q4" i="30" s="1"/>
  <c r="Q5" i="30" s="1"/>
  <c r="Q6" i="30" s="1"/>
  <c r="Q7" i="30" s="1"/>
  <c r="Q8" i="30" s="1"/>
  <c r="Q9" i="30" s="1"/>
  <c r="Q10" i="30" s="1"/>
  <c r="Q11" i="30" s="1"/>
  <c r="Q12" i="30" s="1"/>
  <c r="Q13" i="30" s="1"/>
  <c r="Q14" i="30" s="1"/>
  <c r="Q15" i="30" s="1"/>
  <c r="Q16" i="30" s="1"/>
  <c r="Q17" i="30" s="1"/>
  <c r="Q18" i="30" s="1"/>
  <c r="Q19" i="30" s="1"/>
  <c r="Q20" i="30" s="1"/>
  <c r="Q21" i="30" s="1"/>
  <c r="Q22" i="30" s="1"/>
  <c r="Q23" i="30" s="1"/>
  <c r="Q24" i="30" s="1"/>
  <c r="Q25" i="30" s="1"/>
  <c r="Q26" i="30" s="1"/>
  <c r="Q27" i="30" s="1"/>
  <c r="Q28" i="30" s="1"/>
  <c r="Q29" i="30" s="1"/>
  <c r="Q30" i="30" s="1"/>
  <c r="Q31" i="30" s="1"/>
  <c r="Q32" i="30" s="1"/>
  <c r="Q33" i="30" s="1"/>
  <c r="Q34" i="30" s="1"/>
  <c r="Q35" i="30" s="1"/>
  <c r="Q36" i="30" s="1"/>
  <c r="Q37" i="30" s="1"/>
  <c r="Q38" i="30" s="1"/>
  <c r="Q39" i="30" s="1"/>
  <c r="Q40" i="30" s="1"/>
  <c r="Q41" i="30" s="1"/>
  <c r="Q42" i="30" s="1"/>
  <c r="Q43" i="30" s="1"/>
  <c r="Q44" i="30" s="1"/>
  <c r="Q45" i="30" s="1"/>
  <c r="Q46" i="30" s="1"/>
  <c r="Q47" i="30" s="1"/>
  <c r="Q48" i="30" s="1"/>
  <c r="Q49" i="30" s="1"/>
  <c r="Q50" i="30" s="1"/>
  <c r="Q51" i="30" s="1"/>
  <c r="Q52" i="30" s="1"/>
  <c r="Q53" i="30" s="1"/>
  <c r="Q54" i="30" s="1"/>
  <c r="Q55" i="30" s="1"/>
  <c r="Q56" i="30" s="1"/>
  <c r="Q57" i="30" s="1"/>
  <c r="Q58" i="30" s="1"/>
  <c r="Q59" i="30" s="1"/>
  <c r="Q60" i="30" s="1"/>
  <c r="Q61" i="30" s="1"/>
  <c r="Q62" i="30" s="1"/>
  <c r="Q63" i="30" s="1"/>
  <c r="Q64" i="30" s="1"/>
  <c r="Q65" i="30" s="1"/>
  <c r="Q66" i="30" s="1"/>
  <c r="Q67" i="30" s="1"/>
  <c r="Q68" i="30" s="1"/>
  <c r="Q69" i="30" s="1"/>
  <c r="Q70" i="30" s="1"/>
  <c r="Q71" i="30" s="1"/>
  <c r="Q72" i="30" s="1"/>
  <c r="Q73" i="30" s="1"/>
  <c r="Q74" i="30" s="1"/>
  <c r="Q75" i="30" s="1"/>
  <c r="Q76" i="30" s="1"/>
  <c r="Q77" i="30" s="1"/>
  <c r="Q78" i="30" s="1"/>
  <c r="Q79" i="30" s="1"/>
  <c r="Q80" i="30" s="1"/>
  <c r="Q81" i="30" s="1"/>
  <c r="Q82" i="30" s="1"/>
  <c r="Q83" i="30" s="1"/>
  <c r="R2" i="30"/>
  <c r="S2" i="30"/>
  <c r="S3" i="30" s="1"/>
  <c r="S4" i="30" s="1"/>
  <c r="S5" i="30" s="1"/>
  <c r="S6" i="30" s="1"/>
  <c r="S7" i="30" s="1"/>
  <c r="S8" i="30" s="1"/>
  <c r="S9" i="30" s="1"/>
  <c r="S10" i="30" s="1"/>
  <c r="S11" i="30" s="1"/>
  <c r="S12" i="30" s="1"/>
  <c r="S13" i="30" s="1"/>
  <c r="S14" i="30" s="1"/>
  <c r="S15" i="30" s="1"/>
  <c r="S16" i="30" s="1"/>
  <c r="S17" i="30" s="1"/>
  <c r="S18" i="30" s="1"/>
  <c r="S19" i="30" s="1"/>
  <c r="S20" i="30" s="1"/>
  <c r="S21" i="30" s="1"/>
  <c r="S22" i="30" s="1"/>
  <c r="S23" i="30" s="1"/>
  <c r="S24" i="30" s="1"/>
  <c r="S25" i="30" s="1"/>
  <c r="S26" i="30" s="1"/>
  <c r="S27" i="30" s="1"/>
  <c r="S28" i="30" s="1"/>
  <c r="S29" i="30" s="1"/>
  <c r="S30" i="30" s="1"/>
  <c r="S31" i="30" s="1"/>
  <c r="S32" i="30" s="1"/>
  <c r="S33" i="30" s="1"/>
  <c r="S34" i="30" s="1"/>
  <c r="S35" i="30" s="1"/>
  <c r="S36" i="30" s="1"/>
  <c r="S37" i="30" s="1"/>
  <c r="S38" i="30" s="1"/>
  <c r="S39" i="30" s="1"/>
  <c r="S40" i="30" s="1"/>
  <c r="S41" i="30" s="1"/>
  <c r="S42" i="30" s="1"/>
  <c r="S43" i="30" s="1"/>
  <c r="S44" i="30" s="1"/>
  <c r="S45" i="30" s="1"/>
  <c r="S46" i="30" s="1"/>
  <c r="S47" i="30" s="1"/>
  <c r="S48" i="30" s="1"/>
  <c r="S49" i="30" s="1"/>
  <c r="S50" i="30" s="1"/>
  <c r="S51" i="30" s="1"/>
  <c r="S52" i="30" s="1"/>
  <c r="S53" i="30" s="1"/>
  <c r="S54" i="30" s="1"/>
  <c r="S55" i="30" s="1"/>
  <c r="S56" i="30" s="1"/>
  <c r="S57" i="30" s="1"/>
  <c r="S58" i="30" s="1"/>
  <c r="S59" i="30" s="1"/>
  <c r="S60" i="30" s="1"/>
  <c r="S61" i="30" s="1"/>
  <c r="S62" i="30" s="1"/>
  <c r="S63" i="30" s="1"/>
  <c r="S64" i="30" s="1"/>
  <c r="S65" i="30" s="1"/>
  <c r="S66" i="30" s="1"/>
  <c r="S67" i="30" s="1"/>
  <c r="S68" i="30" s="1"/>
  <c r="S69" i="30" s="1"/>
  <c r="S70" i="30" s="1"/>
  <c r="S71" i="30" s="1"/>
  <c r="S72" i="30" s="1"/>
  <c r="S73" i="30" s="1"/>
  <c r="S74" i="30" s="1"/>
  <c r="S75" i="30" s="1"/>
  <c r="S76" i="30" s="1"/>
  <c r="S77" i="30" s="1"/>
  <c r="S78" i="30" s="1"/>
  <c r="S79" i="30" s="1"/>
  <c r="S80" i="30" s="1"/>
  <c r="S81" i="30" s="1"/>
  <c r="S82" i="30" s="1"/>
  <c r="S83" i="30" s="1"/>
  <c r="T2" i="30"/>
  <c r="T3" i="30" s="1"/>
  <c r="T4" i="30" s="1"/>
  <c r="T5" i="30" s="1"/>
  <c r="T6" i="30" s="1"/>
  <c r="T7" i="30" s="1"/>
  <c r="T8" i="30" s="1"/>
  <c r="T9" i="30" s="1"/>
  <c r="T10" i="30" s="1"/>
  <c r="T11" i="30" s="1"/>
  <c r="U2" i="30"/>
  <c r="U3" i="30" s="1"/>
  <c r="U4" i="30" s="1"/>
  <c r="U5" i="30" s="1"/>
  <c r="U6" i="30" s="1"/>
  <c r="U7" i="30" s="1"/>
  <c r="V2" i="30"/>
  <c r="W2" i="30"/>
  <c r="W3" i="30" s="1"/>
  <c r="W4" i="30" s="1"/>
  <c r="W5" i="30" s="1"/>
  <c r="W6" i="30" s="1"/>
  <c r="W7" i="30" s="1"/>
  <c r="W8" i="30" s="1"/>
  <c r="W9" i="30" s="1"/>
  <c r="W10" i="30" s="1"/>
  <c r="W11" i="30" s="1"/>
  <c r="W12" i="30" s="1"/>
  <c r="W13" i="30" s="1"/>
  <c r="W14" i="30" s="1"/>
  <c r="W15" i="30" s="1"/>
  <c r="W16" i="30" s="1"/>
  <c r="W17" i="30" s="1"/>
  <c r="W18" i="30" s="1"/>
  <c r="W19" i="30" s="1"/>
  <c r="W20" i="30" s="1"/>
  <c r="W21" i="30" s="1"/>
  <c r="W22" i="30" s="1"/>
  <c r="W23" i="30" s="1"/>
  <c r="W24" i="30" s="1"/>
  <c r="W25" i="30" s="1"/>
  <c r="W26" i="30" s="1"/>
  <c r="W27" i="30" s="1"/>
  <c r="W28" i="30" s="1"/>
  <c r="W29" i="30" s="1"/>
  <c r="W30" i="30" s="1"/>
  <c r="W31" i="30" s="1"/>
  <c r="W32" i="30" s="1"/>
  <c r="W33" i="30" s="1"/>
  <c r="W34" i="30" s="1"/>
  <c r="W35" i="30" s="1"/>
  <c r="W36" i="30" s="1"/>
  <c r="W37" i="30" s="1"/>
  <c r="W38" i="30" s="1"/>
  <c r="W39" i="30" s="1"/>
  <c r="W40" i="30" s="1"/>
  <c r="W41" i="30" s="1"/>
  <c r="W42" i="30" s="1"/>
  <c r="W43" i="30" s="1"/>
  <c r="W44" i="30" s="1"/>
  <c r="W45" i="30" s="1"/>
  <c r="W46" i="30" s="1"/>
  <c r="W47" i="30" s="1"/>
  <c r="W48" i="30" s="1"/>
  <c r="W49" i="30" s="1"/>
  <c r="W50" i="30" s="1"/>
  <c r="W51" i="30" s="1"/>
  <c r="W52" i="30" s="1"/>
  <c r="W53" i="30" s="1"/>
  <c r="W54" i="30" s="1"/>
  <c r="W55" i="30" s="1"/>
  <c r="W56" i="30" s="1"/>
  <c r="W57" i="30" s="1"/>
  <c r="W58" i="30" s="1"/>
  <c r="W59" i="30" s="1"/>
  <c r="W60" i="30" s="1"/>
  <c r="W61" i="30" s="1"/>
  <c r="W62" i="30" s="1"/>
  <c r="W63" i="30" s="1"/>
  <c r="W64" i="30" s="1"/>
  <c r="W65" i="30" s="1"/>
  <c r="W66" i="30" s="1"/>
  <c r="W67" i="30" s="1"/>
  <c r="W68" i="30" s="1"/>
  <c r="W69" i="30" s="1"/>
  <c r="W70" i="30" s="1"/>
  <c r="W71" i="30" s="1"/>
  <c r="W72" i="30" s="1"/>
  <c r="W73" i="30" s="1"/>
  <c r="W74" i="30" s="1"/>
  <c r="W75" i="30" s="1"/>
  <c r="W76" i="30" s="1"/>
  <c r="W77" i="30" s="1"/>
  <c r="W78" i="30" s="1"/>
  <c r="W79" i="30" s="1"/>
  <c r="W80" i="30" s="1"/>
  <c r="W81" i="30" s="1"/>
  <c r="W82" i="30" s="1"/>
  <c r="W83" i="30" s="1"/>
  <c r="X2" i="30"/>
  <c r="X3" i="30" s="1"/>
  <c r="X4" i="30" s="1"/>
  <c r="X5" i="30" s="1"/>
  <c r="X6" i="30" s="1"/>
  <c r="X7" i="30" s="1"/>
  <c r="X8" i="30" s="1"/>
  <c r="X9" i="30" s="1"/>
  <c r="X10" i="30" s="1"/>
  <c r="X11" i="30" s="1"/>
  <c r="X12" i="30" s="1"/>
  <c r="X13" i="30" s="1"/>
  <c r="X14" i="30" s="1"/>
  <c r="X15" i="30" s="1"/>
  <c r="X16" i="30" s="1"/>
  <c r="X17" i="30" s="1"/>
  <c r="X18" i="30" s="1"/>
  <c r="X19" i="30" s="1"/>
  <c r="X20" i="30" s="1"/>
  <c r="X21" i="30" s="1"/>
  <c r="X22" i="30" s="1"/>
  <c r="Y2" i="30"/>
  <c r="Y3" i="30" s="1"/>
  <c r="Y4" i="30" s="1"/>
  <c r="Y5" i="30" s="1"/>
  <c r="Y6" i="30" s="1"/>
  <c r="Y7" i="30" s="1"/>
  <c r="Y8" i="30" s="1"/>
  <c r="Y9" i="30" s="1"/>
  <c r="Y10" i="30" s="1"/>
  <c r="Y11" i="30" s="1"/>
  <c r="Y12" i="30" s="1"/>
  <c r="Y13" i="30" s="1"/>
  <c r="Y14" i="30" s="1"/>
  <c r="Y15" i="30" s="1"/>
  <c r="Y16" i="30" s="1"/>
  <c r="Y17" i="30" s="1"/>
  <c r="Y18" i="30" s="1"/>
  <c r="Z2" i="30"/>
  <c r="Z3" i="30" s="1"/>
  <c r="Z4" i="30" s="1"/>
  <c r="Z5" i="30" s="1"/>
  <c r="Z6" i="30" s="1"/>
  <c r="Z7" i="30" s="1"/>
  <c r="Z8" i="30" s="1"/>
  <c r="Z9" i="30" s="1"/>
  <c r="Z10" i="30" s="1"/>
  <c r="Z11" i="30" s="1"/>
  <c r="Z12" i="30" s="1"/>
  <c r="Z13" i="30" s="1"/>
  <c r="Z14" i="30" s="1"/>
  <c r="Z15" i="30" s="1"/>
  <c r="Z16" i="30" s="1"/>
  <c r="Z17" i="30" s="1"/>
  <c r="Z18" i="30" s="1"/>
  <c r="Z19" i="30" s="1"/>
  <c r="Z20" i="30" s="1"/>
  <c r="Z21" i="30" s="1"/>
  <c r="Z22" i="30" s="1"/>
  <c r="Z23" i="30" s="1"/>
  <c r="Z24" i="30" s="1"/>
  <c r="Z25" i="30" s="1"/>
  <c r="Z26" i="30" s="1"/>
  <c r="Z27" i="30" s="1"/>
  <c r="Z28" i="30" s="1"/>
  <c r="Z29" i="30" s="1"/>
  <c r="Z30" i="30" s="1"/>
  <c r="Z31" i="30" s="1"/>
  <c r="Z32" i="30" s="1"/>
  <c r="Z33" i="30" s="1"/>
  <c r="Z34" i="30" s="1"/>
  <c r="Z35" i="30" s="1"/>
  <c r="Z36" i="30" s="1"/>
  <c r="Z37" i="30" s="1"/>
  <c r="Z38" i="30" s="1"/>
  <c r="Z39" i="30" s="1"/>
  <c r="Z40" i="30" s="1"/>
  <c r="Z41" i="30" s="1"/>
  <c r="Z42" i="30" s="1"/>
  <c r="Z43" i="30" s="1"/>
  <c r="Z44" i="30" s="1"/>
  <c r="Z45" i="30" s="1"/>
  <c r="Z46" i="30" s="1"/>
  <c r="Z47" i="30" s="1"/>
  <c r="Z48" i="30" s="1"/>
  <c r="Z49" i="30" s="1"/>
  <c r="Z50" i="30" s="1"/>
  <c r="Z51" i="30" s="1"/>
  <c r="Z52" i="30" s="1"/>
  <c r="Z53" i="30" s="1"/>
  <c r="Z54" i="30" s="1"/>
  <c r="Z55" i="30" s="1"/>
  <c r="Z56" i="30" s="1"/>
  <c r="Z57" i="30" s="1"/>
  <c r="Z58" i="30" s="1"/>
  <c r="Z59" i="30" s="1"/>
  <c r="Z60" i="30" s="1"/>
  <c r="Z61" i="30" s="1"/>
  <c r="Z62" i="30" s="1"/>
  <c r="Z63" i="30" s="1"/>
  <c r="Z64" i="30" s="1"/>
  <c r="Z65" i="30" s="1"/>
  <c r="Z66" i="30" s="1"/>
  <c r="Z67" i="30" s="1"/>
  <c r="Z68" i="30" s="1"/>
  <c r="Z69" i="30" s="1"/>
  <c r="Z70" i="30" s="1"/>
  <c r="Z71" i="30" s="1"/>
  <c r="Z72" i="30" s="1"/>
  <c r="Z73" i="30" s="1"/>
  <c r="Z74" i="30" s="1"/>
  <c r="Z75" i="30" s="1"/>
  <c r="Z76" i="30" s="1"/>
  <c r="Z77" i="30" s="1"/>
  <c r="Z78" i="30" s="1"/>
  <c r="Z79" i="30" s="1"/>
  <c r="Z80" i="30" s="1"/>
  <c r="Z81" i="30" s="1"/>
  <c r="Z82" i="30" s="1"/>
  <c r="Z83" i="30" s="1"/>
  <c r="AA2" i="30"/>
  <c r="AB2" i="30" s="1"/>
  <c r="AC2" i="30"/>
  <c r="AD2" i="30" s="1"/>
  <c r="J3" i="30"/>
  <c r="N3" i="30"/>
  <c r="N4" i="30" s="1"/>
  <c r="N5" i="30" s="1"/>
  <c r="N6" i="30" s="1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N17" i="30" s="1"/>
  <c r="N18" i="30" s="1"/>
  <c r="N19" i="30" s="1"/>
  <c r="O3" i="30"/>
  <c r="AA3" i="30"/>
  <c r="AC3" i="30"/>
  <c r="AA4" i="30"/>
  <c r="AC4" i="30"/>
  <c r="AA5" i="30"/>
  <c r="AC5" i="30"/>
  <c r="AA6" i="30"/>
  <c r="AC6" i="30"/>
  <c r="AA7" i="30"/>
  <c r="AC7" i="30"/>
  <c r="AA8" i="30"/>
  <c r="AC8" i="30"/>
  <c r="AA9" i="30"/>
  <c r="AC9" i="30"/>
  <c r="AA10" i="30"/>
  <c r="AC10" i="30"/>
  <c r="AA11" i="30"/>
  <c r="AC11" i="30"/>
  <c r="AA12" i="30"/>
  <c r="AC12" i="30"/>
  <c r="AA13" i="30"/>
  <c r="AC13" i="30"/>
  <c r="AA14" i="30"/>
  <c r="AC14" i="30"/>
  <c r="AA15" i="30"/>
  <c r="AC15" i="30"/>
  <c r="AA16" i="30"/>
  <c r="AC16" i="30"/>
  <c r="AA17" i="30"/>
  <c r="AC17" i="30"/>
  <c r="AA18" i="30"/>
  <c r="AC18" i="30"/>
  <c r="AD18" i="30" s="1"/>
  <c r="AA19" i="30"/>
  <c r="AC19" i="30"/>
  <c r="AA20" i="30"/>
  <c r="AC20" i="30"/>
  <c r="AA21" i="30"/>
  <c r="AC21" i="30"/>
  <c r="AA22" i="30"/>
  <c r="AC22" i="30"/>
  <c r="AF22" i="30" s="1"/>
  <c r="AA23" i="30"/>
  <c r="AB23" i="30" s="1"/>
  <c r="AC23" i="30"/>
  <c r="AA24" i="30"/>
  <c r="AC24" i="30"/>
  <c r="AE24" i="30" s="1"/>
  <c r="AA25" i="30"/>
  <c r="AB25" i="30" s="1"/>
  <c r="AC25" i="30"/>
  <c r="AA26" i="30"/>
  <c r="AC26" i="30"/>
  <c r="AA27" i="30"/>
  <c r="AC27" i="30"/>
  <c r="AA28" i="30"/>
  <c r="AC28" i="30"/>
  <c r="AA29" i="30"/>
  <c r="AC29" i="30"/>
  <c r="AE29" i="30" s="1"/>
  <c r="AA30" i="30"/>
  <c r="AC30" i="30"/>
  <c r="AA31" i="30"/>
  <c r="AC31" i="30"/>
  <c r="AA32" i="30"/>
  <c r="AC32" i="30"/>
  <c r="AA33" i="30"/>
  <c r="AC33" i="30"/>
  <c r="AA34" i="30"/>
  <c r="AC34" i="30"/>
  <c r="AA35" i="30"/>
  <c r="AC35" i="30"/>
  <c r="AA36" i="30"/>
  <c r="AC36" i="30"/>
  <c r="AA37" i="30"/>
  <c r="AC37" i="30"/>
  <c r="AA38" i="30"/>
  <c r="AC38" i="30"/>
  <c r="AA39" i="30"/>
  <c r="AC39" i="30"/>
  <c r="AA40" i="30"/>
  <c r="AC40" i="30"/>
  <c r="AA41" i="30"/>
  <c r="AC41" i="30"/>
  <c r="AA42" i="30"/>
  <c r="AC42" i="30"/>
  <c r="AA43" i="30"/>
  <c r="AC43" i="30"/>
  <c r="AA44" i="30"/>
  <c r="AC44" i="30"/>
  <c r="AA45" i="30"/>
  <c r="AC45" i="30"/>
  <c r="AA46" i="30"/>
  <c r="AC46" i="30"/>
  <c r="AA47" i="30"/>
  <c r="AC47" i="30"/>
  <c r="AA48" i="30"/>
  <c r="AC48" i="30"/>
  <c r="AA49" i="30"/>
  <c r="AC49" i="30"/>
  <c r="AA50" i="30"/>
  <c r="AC50" i="30"/>
  <c r="AA51" i="30"/>
  <c r="AC51" i="30"/>
  <c r="AA52" i="30"/>
  <c r="AC52" i="30"/>
  <c r="AA53" i="30"/>
  <c r="AC53" i="30"/>
  <c r="AA54" i="30"/>
  <c r="AC54" i="30"/>
  <c r="AA55" i="30"/>
  <c r="AC55" i="30"/>
  <c r="AA56" i="30"/>
  <c r="AC56" i="30"/>
  <c r="AA57" i="30"/>
  <c r="AC57" i="30"/>
  <c r="AA58" i="30"/>
  <c r="AC58" i="30"/>
  <c r="AA59" i="30"/>
  <c r="AC59" i="30"/>
  <c r="AA60" i="30"/>
  <c r="AC60" i="30"/>
  <c r="AA61" i="30"/>
  <c r="AC61" i="30"/>
  <c r="AA62" i="30"/>
  <c r="AC62" i="30"/>
  <c r="AA63" i="30"/>
  <c r="AC63" i="30"/>
  <c r="AA64" i="30"/>
  <c r="AC64" i="30"/>
  <c r="AD64" i="30" s="1"/>
  <c r="AA65" i="30"/>
  <c r="AC65" i="30"/>
  <c r="AA66" i="30"/>
  <c r="AB66" i="30" s="1"/>
  <c r="AC66" i="30"/>
  <c r="AE66" i="30" s="1"/>
  <c r="AA67" i="30"/>
  <c r="AC67" i="30"/>
  <c r="AA68" i="30"/>
  <c r="AC68" i="30"/>
  <c r="AA69" i="30"/>
  <c r="AC69" i="30"/>
  <c r="AA70" i="30"/>
  <c r="AC70" i="30"/>
  <c r="AA71" i="30"/>
  <c r="AC71" i="30"/>
  <c r="AA72" i="30"/>
  <c r="AC72" i="30"/>
  <c r="AA73" i="30"/>
  <c r="AC73" i="30"/>
  <c r="AA74" i="30"/>
  <c r="AC74" i="30"/>
  <c r="AA75" i="30"/>
  <c r="AC75" i="30"/>
  <c r="AA76" i="30"/>
  <c r="AC76" i="30"/>
  <c r="AA77" i="30"/>
  <c r="AC77" i="30"/>
  <c r="AA78" i="30"/>
  <c r="AC78" i="30"/>
  <c r="AA79" i="30"/>
  <c r="AC79" i="30"/>
  <c r="AA80" i="30"/>
  <c r="AC80" i="30"/>
  <c r="AA81" i="30"/>
  <c r="AC81" i="30"/>
  <c r="AA82" i="30"/>
  <c r="AC82" i="30"/>
  <c r="AA83" i="30"/>
  <c r="AC83" i="30"/>
  <c r="C84" i="30"/>
  <c r="C85" i="30"/>
  <c r="E85" i="30"/>
  <c r="O30" i="4" s="1"/>
  <c r="F85" i="30"/>
  <c r="P30" i="4" s="1"/>
  <c r="I2" i="29"/>
  <c r="I3" i="29" s="1"/>
  <c r="I4" i="29" s="1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J2" i="29"/>
  <c r="J3" i="29" s="1"/>
  <c r="J4" i="29" s="1"/>
  <c r="J5" i="29" s="1"/>
  <c r="J6" i="29" s="1"/>
  <c r="J7" i="29" s="1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J55" i="29" s="1"/>
  <c r="J56" i="29" s="1"/>
  <c r="J57" i="29" s="1"/>
  <c r="J58" i="29" s="1"/>
  <c r="J59" i="29" s="1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J70" i="29" s="1"/>
  <c r="J71" i="29" s="1"/>
  <c r="J72" i="29" s="1"/>
  <c r="J73" i="29" s="1"/>
  <c r="J74" i="29" s="1"/>
  <c r="J75" i="29" s="1"/>
  <c r="J76" i="29" s="1"/>
  <c r="J77" i="29" s="1"/>
  <c r="J78" i="29" s="1"/>
  <c r="J79" i="29" s="1"/>
  <c r="J80" i="29" s="1"/>
  <c r="J81" i="29" s="1"/>
  <c r="J82" i="29" s="1"/>
  <c r="J83" i="29" s="1"/>
  <c r="K2" i="29"/>
  <c r="K3" i="29" s="1"/>
  <c r="K4" i="29" s="1"/>
  <c r="K5" i="29" s="1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K73" i="29" s="1"/>
  <c r="K74" i="29" s="1"/>
  <c r="K75" i="29" s="1"/>
  <c r="K76" i="29" s="1"/>
  <c r="K77" i="29" s="1"/>
  <c r="K78" i="29" s="1"/>
  <c r="K79" i="29" s="1"/>
  <c r="K80" i="29" s="1"/>
  <c r="K81" i="29" s="1"/>
  <c r="K82" i="29" s="1"/>
  <c r="K83" i="29" s="1"/>
  <c r="L2" i="29"/>
  <c r="M2" i="29"/>
  <c r="M3" i="29" s="1"/>
  <c r="M4" i="29" s="1"/>
  <c r="N2" i="29"/>
  <c r="N3" i="29" s="1"/>
  <c r="N4" i="29" s="1"/>
  <c r="N5" i="29" s="1"/>
  <c r="N6" i="29" s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O2" i="29"/>
  <c r="O3" i="29" s="1"/>
  <c r="O4" i="29" s="1"/>
  <c r="O5" i="29" s="1"/>
  <c r="O6" i="29" s="1"/>
  <c r="O7" i="29" s="1"/>
  <c r="O8" i="29" s="1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O19" i="29" s="1"/>
  <c r="O20" i="29" s="1"/>
  <c r="O21" i="29" s="1"/>
  <c r="O22" i="29" s="1"/>
  <c r="O23" i="29" s="1"/>
  <c r="O24" i="29" s="1"/>
  <c r="O25" i="29" s="1"/>
  <c r="O26" i="29" s="1"/>
  <c r="O27" i="29" s="1"/>
  <c r="O28" i="29" s="1"/>
  <c r="O29" i="29" s="1"/>
  <c r="O30" i="29" s="1"/>
  <c r="O31" i="29" s="1"/>
  <c r="O32" i="29" s="1"/>
  <c r="O33" i="29" s="1"/>
  <c r="O34" i="29" s="1"/>
  <c r="O35" i="29" s="1"/>
  <c r="O36" i="29" s="1"/>
  <c r="O37" i="29" s="1"/>
  <c r="O38" i="29" s="1"/>
  <c r="O39" i="29" s="1"/>
  <c r="O40" i="29" s="1"/>
  <c r="O41" i="29" s="1"/>
  <c r="O42" i="29" s="1"/>
  <c r="O43" i="29" s="1"/>
  <c r="O44" i="29" s="1"/>
  <c r="O45" i="29" s="1"/>
  <c r="O46" i="29" s="1"/>
  <c r="O47" i="29" s="1"/>
  <c r="O48" i="29" s="1"/>
  <c r="O49" i="29" s="1"/>
  <c r="O50" i="29" s="1"/>
  <c r="O51" i="29" s="1"/>
  <c r="O52" i="29" s="1"/>
  <c r="O53" i="29" s="1"/>
  <c r="O54" i="29" s="1"/>
  <c r="O55" i="29" s="1"/>
  <c r="O56" i="29" s="1"/>
  <c r="O57" i="29" s="1"/>
  <c r="O58" i="29" s="1"/>
  <c r="O59" i="29" s="1"/>
  <c r="O60" i="29" s="1"/>
  <c r="O61" i="29" s="1"/>
  <c r="O62" i="29" s="1"/>
  <c r="O63" i="29" s="1"/>
  <c r="O64" i="29" s="1"/>
  <c r="O65" i="29" s="1"/>
  <c r="O66" i="29" s="1"/>
  <c r="O67" i="29" s="1"/>
  <c r="O68" i="29" s="1"/>
  <c r="O69" i="29" s="1"/>
  <c r="O70" i="29" s="1"/>
  <c r="O71" i="29" s="1"/>
  <c r="O72" i="29" s="1"/>
  <c r="O73" i="29" s="1"/>
  <c r="O74" i="29" s="1"/>
  <c r="O75" i="29" s="1"/>
  <c r="O76" i="29" s="1"/>
  <c r="O77" i="29" s="1"/>
  <c r="O78" i="29" s="1"/>
  <c r="O79" i="29" s="1"/>
  <c r="O80" i="29" s="1"/>
  <c r="O81" i="29" s="1"/>
  <c r="O82" i="29" s="1"/>
  <c r="O83" i="29" s="1"/>
  <c r="P2" i="29"/>
  <c r="P3" i="29" s="1"/>
  <c r="P4" i="29" s="1"/>
  <c r="P5" i="29" s="1"/>
  <c r="P6" i="29" s="1"/>
  <c r="P7" i="29" s="1"/>
  <c r="P8" i="29" s="1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P19" i="29" s="1"/>
  <c r="P20" i="29" s="1"/>
  <c r="P21" i="29" s="1"/>
  <c r="P22" i="29" s="1"/>
  <c r="P23" i="29" s="1"/>
  <c r="P24" i="29" s="1"/>
  <c r="P25" i="29" s="1"/>
  <c r="P26" i="29" s="1"/>
  <c r="P27" i="29" s="1"/>
  <c r="P28" i="29" s="1"/>
  <c r="P29" i="29" s="1"/>
  <c r="P30" i="29" s="1"/>
  <c r="P31" i="29" s="1"/>
  <c r="P32" i="29" s="1"/>
  <c r="P33" i="29" s="1"/>
  <c r="P34" i="29" s="1"/>
  <c r="P35" i="29" s="1"/>
  <c r="P36" i="29" s="1"/>
  <c r="P37" i="29" s="1"/>
  <c r="P38" i="29" s="1"/>
  <c r="P39" i="29" s="1"/>
  <c r="P40" i="29" s="1"/>
  <c r="P41" i="29" s="1"/>
  <c r="P42" i="29" s="1"/>
  <c r="P43" i="29" s="1"/>
  <c r="P44" i="29" s="1"/>
  <c r="P45" i="29" s="1"/>
  <c r="P46" i="29" s="1"/>
  <c r="P47" i="29" s="1"/>
  <c r="P48" i="29" s="1"/>
  <c r="P49" i="29" s="1"/>
  <c r="P50" i="29" s="1"/>
  <c r="P51" i="29" s="1"/>
  <c r="P52" i="29" s="1"/>
  <c r="P53" i="29" s="1"/>
  <c r="P54" i="29" s="1"/>
  <c r="P55" i="29" s="1"/>
  <c r="P56" i="29" s="1"/>
  <c r="P57" i="29" s="1"/>
  <c r="P58" i="29" s="1"/>
  <c r="P59" i="29" s="1"/>
  <c r="P60" i="29" s="1"/>
  <c r="P61" i="29" s="1"/>
  <c r="P62" i="29" s="1"/>
  <c r="P63" i="29" s="1"/>
  <c r="P64" i="29" s="1"/>
  <c r="P65" i="29" s="1"/>
  <c r="P66" i="29" s="1"/>
  <c r="P67" i="29" s="1"/>
  <c r="P68" i="29" s="1"/>
  <c r="P69" i="29" s="1"/>
  <c r="P70" i="29" s="1"/>
  <c r="P71" i="29" s="1"/>
  <c r="P72" i="29" s="1"/>
  <c r="P73" i="29" s="1"/>
  <c r="P74" i="29" s="1"/>
  <c r="P75" i="29" s="1"/>
  <c r="P76" i="29" s="1"/>
  <c r="P77" i="29" s="1"/>
  <c r="P78" i="29" s="1"/>
  <c r="P79" i="29" s="1"/>
  <c r="P80" i="29" s="1"/>
  <c r="P81" i="29" s="1"/>
  <c r="P82" i="29" s="1"/>
  <c r="P83" i="29" s="1"/>
  <c r="Q2" i="29"/>
  <c r="Q3" i="29" s="1"/>
  <c r="Q4" i="29" s="1"/>
  <c r="Q5" i="29" s="1"/>
  <c r="Q6" i="29" s="1"/>
  <c r="Q7" i="29" s="1"/>
  <c r="Q8" i="29" s="1"/>
  <c r="Q9" i="29" s="1"/>
  <c r="R2" i="29"/>
  <c r="R3" i="29" s="1"/>
  <c r="R4" i="29" s="1"/>
  <c r="R5" i="29" s="1"/>
  <c r="R6" i="29" s="1"/>
  <c r="R7" i="29" s="1"/>
  <c r="R8" i="29" s="1"/>
  <c r="R9" i="29" s="1"/>
  <c r="S2" i="29"/>
  <c r="S3" i="29" s="1"/>
  <c r="S4" i="29" s="1"/>
  <c r="S5" i="29" s="1"/>
  <c r="S6" i="29" s="1"/>
  <c r="S7" i="29" s="1"/>
  <c r="S8" i="29" s="1"/>
  <c r="S9" i="29" s="1"/>
  <c r="T2" i="29"/>
  <c r="T3" i="29" s="1"/>
  <c r="T4" i="29" s="1"/>
  <c r="T5" i="29" s="1"/>
  <c r="T6" i="29" s="1"/>
  <c r="T7" i="29" s="1"/>
  <c r="T8" i="29" s="1"/>
  <c r="T9" i="29" s="1"/>
  <c r="T10" i="29" s="1"/>
  <c r="T11" i="29" s="1"/>
  <c r="T12" i="29" s="1"/>
  <c r="T13" i="29" s="1"/>
  <c r="T14" i="29" s="1"/>
  <c r="T15" i="29" s="1"/>
  <c r="T16" i="29" s="1"/>
  <c r="T17" i="29" s="1"/>
  <c r="T18" i="29" s="1"/>
  <c r="T19" i="29" s="1"/>
  <c r="T20" i="29" s="1"/>
  <c r="T21" i="29" s="1"/>
  <c r="T22" i="29" s="1"/>
  <c r="T23" i="29" s="1"/>
  <c r="T24" i="29" s="1"/>
  <c r="T25" i="29" s="1"/>
  <c r="T26" i="29" s="1"/>
  <c r="T27" i="29" s="1"/>
  <c r="T28" i="29" s="1"/>
  <c r="T29" i="29" s="1"/>
  <c r="T30" i="29" s="1"/>
  <c r="T31" i="29" s="1"/>
  <c r="T32" i="29" s="1"/>
  <c r="T33" i="29" s="1"/>
  <c r="T34" i="29" s="1"/>
  <c r="T35" i="29" s="1"/>
  <c r="T36" i="29" s="1"/>
  <c r="T37" i="29" s="1"/>
  <c r="T38" i="29" s="1"/>
  <c r="T39" i="29" s="1"/>
  <c r="T40" i="29" s="1"/>
  <c r="T41" i="29" s="1"/>
  <c r="T42" i="29" s="1"/>
  <c r="T43" i="29" s="1"/>
  <c r="T44" i="29" s="1"/>
  <c r="T45" i="29" s="1"/>
  <c r="T46" i="29" s="1"/>
  <c r="T47" i="29" s="1"/>
  <c r="T48" i="29" s="1"/>
  <c r="T49" i="29" s="1"/>
  <c r="T50" i="29" s="1"/>
  <c r="T51" i="29" s="1"/>
  <c r="T52" i="29" s="1"/>
  <c r="T53" i="29" s="1"/>
  <c r="T54" i="29" s="1"/>
  <c r="T55" i="29" s="1"/>
  <c r="T56" i="29" s="1"/>
  <c r="T57" i="29" s="1"/>
  <c r="T58" i="29" s="1"/>
  <c r="T59" i="29" s="1"/>
  <c r="T60" i="29" s="1"/>
  <c r="T61" i="29" s="1"/>
  <c r="T62" i="29" s="1"/>
  <c r="T63" i="29" s="1"/>
  <c r="T64" i="29" s="1"/>
  <c r="T65" i="29" s="1"/>
  <c r="T66" i="29" s="1"/>
  <c r="T67" i="29" s="1"/>
  <c r="T68" i="29" s="1"/>
  <c r="T69" i="29" s="1"/>
  <c r="T70" i="29" s="1"/>
  <c r="T71" i="29" s="1"/>
  <c r="T72" i="29" s="1"/>
  <c r="T73" i="29" s="1"/>
  <c r="T74" i="29" s="1"/>
  <c r="T75" i="29" s="1"/>
  <c r="T76" i="29" s="1"/>
  <c r="T77" i="29" s="1"/>
  <c r="T78" i="29" s="1"/>
  <c r="T79" i="29" s="1"/>
  <c r="T80" i="29" s="1"/>
  <c r="T81" i="29" s="1"/>
  <c r="T82" i="29" s="1"/>
  <c r="T83" i="29" s="1"/>
  <c r="U2" i="29"/>
  <c r="U3" i="29" s="1"/>
  <c r="U4" i="29" s="1"/>
  <c r="U5" i="29" s="1"/>
  <c r="U6" i="29" s="1"/>
  <c r="U7" i="29" s="1"/>
  <c r="U8" i="29" s="1"/>
  <c r="U9" i="29" s="1"/>
  <c r="U10" i="29" s="1"/>
  <c r="U11" i="29" s="1"/>
  <c r="U12" i="29" s="1"/>
  <c r="U13" i="29" s="1"/>
  <c r="U14" i="29" s="1"/>
  <c r="U15" i="29" s="1"/>
  <c r="U16" i="29" s="1"/>
  <c r="U17" i="29" s="1"/>
  <c r="U18" i="29" s="1"/>
  <c r="U19" i="29" s="1"/>
  <c r="U20" i="29" s="1"/>
  <c r="U21" i="29" s="1"/>
  <c r="U22" i="29" s="1"/>
  <c r="U23" i="29" s="1"/>
  <c r="U24" i="29" s="1"/>
  <c r="U25" i="29" s="1"/>
  <c r="U26" i="29" s="1"/>
  <c r="U27" i="29" s="1"/>
  <c r="U28" i="29" s="1"/>
  <c r="U29" i="29" s="1"/>
  <c r="U30" i="29" s="1"/>
  <c r="U31" i="29" s="1"/>
  <c r="U32" i="29" s="1"/>
  <c r="U33" i="29" s="1"/>
  <c r="U34" i="29" s="1"/>
  <c r="U35" i="29" s="1"/>
  <c r="U36" i="29" s="1"/>
  <c r="U37" i="29" s="1"/>
  <c r="U38" i="29" s="1"/>
  <c r="U39" i="29" s="1"/>
  <c r="U40" i="29" s="1"/>
  <c r="U41" i="29" s="1"/>
  <c r="U42" i="29" s="1"/>
  <c r="U43" i="29" s="1"/>
  <c r="U44" i="29" s="1"/>
  <c r="U45" i="29" s="1"/>
  <c r="U46" i="29" s="1"/>
  <c r="U47" i="29" s="1"/>
  <c r="U48" i="29" s="1"/>
  <c r="U49" i="29" s="1"/>
  <c r="U50" i="29" s="1"/>
  <c r="U51" i="29" s="1"/>
  <c r="U52" i="29" s="1"/>
  <c r="U53" i="29" s="1"/>
  <c r="U54" i="29" s="1"/>
  <c r="U55" i="29" s="1"/>
  <c r="U56" i="29" s="1"/>
  <c r="U57" i="29" s="1"/>
  <c r="U58" i="29" s="1"/>
  <c r="U59" i="29" s="1"/>
  <c r="U60" i="29" s="1"/>
  <c r="U61" i="29" s="1"/>
  <c r="U62" i="29" s="1"/>
  <c r="U63" i="29" s="1"/>
  <c r="U64" i="29" s="1"/>
  <c r="U65" i="29" s="1"/>
  <c r="U66" i="29" s="1"/>
  <c r="U67" i="29" s="1"/>
  <c r="U68" i="29" s="1"/>
  <c r="U69" i="29" s="1"/>
  <c r="U70" i="29" s="1"/>
  <c r="U71" i="29" s="1"/>
  <c r="U72" i="29" s="1"/>
  <c r="U73" i="29" s="1"/>
  <c r="U74" i="29" s="1"/>
  <c r="U75" i="29" s="1"/>
  <c r="U76" i="29" s="1"/>
  <c r="U77" i="29" s="1"/>
  <c r="U78" i="29" s="1"/>
  <c r="U79" i="29" s="1"/>
  <c r="U80" i="29" s="1"/>
  <c r="U81" i="29" s="1"/>
  <c r="U82" i="29" s="1"/>
  <c r="U83" i="29" s="1"/>
  <c r="V2" i="29"/>
  <c r="V3" i="29" s="1"/>
  <c r="V4" i="29" s="1"/>
  <c r="V5" i="29" s="1"/>
  <c r="V6" i="29" s="1"/>
  <c r="V7" i="29" s="1"/>
  <c r="V8" i="29" s="1"/>
  <c r="V9" i="29" s="1"/>
  <c r="V10" i="29" s="1"/>
  <c r="V11" i="29" s="1"/>
  <c r="V12" i="29" s="1"/>
  <c r="V13" i="29" s="1"/>
  <c r="V14" i="29" s="1"/>
  <c r="V15" i="29" s="1"/>
  <c r="V16" i="29" s="1"/>
  <c r="V17" i="29" s="1"/>
  <c r="V18" i="29" s="1"/>
  <c r="V19" i="29" s="1"/>
  <c r="V20" i="29" s="1"/>
  <c r="V21" i="29" s="1"/>
  <c r="V22" i="29" s="1"/>
  <c r="V23" i="29" s="1"/>
  <c r="V24" i="29" s="1"/>
  <c r="V25" i="29" s="1"/>
  <c r="V26" i="29" s="1"/>
  <c r="V27" i="29" s="1"/>
  <c r="V28" i="29" s="1"/>
  <c r="V29" i="29" s="1"/>
  <c r="V30" i="29" s="1"/>
  <c r="V31" i="29" s="1"/>
  <c r="V32" i="29" s="1"/>
  <c r="V33" i="29" s="1"/>
  <c r="V34" i="29" s="1"/>
  <c r="V35" i="29" s="1"/>
  <c r="V36" i="29" s="1"/>
  <c r="V37" i="29" s="1"/>
  <c r="V38" i="29" s="1"/>
  <c r="V39" i="29" s="1"/>
  <c r="V40" i="29" s="1"/>
  <c r="V41" i="29" s="1"/>
  <c r="V42" i="29" s="1"/>
  <c r="V43" i="29" s="1"/>
  <c r="V44" i="29" s="1"/>
  <c r="V45" i="29" s="1"/>
  <c r="V46" i="29" s="1"/>
  <c r="V47" i="29" s="1"/>
  <c r="V48" i="29" s="1"/>
  <c r="V49" i="29" s="1"/>
  <c r="V50" i="29" s="1"/>
  <c r="V51" i="29" s="1"/>
  <c r="V52" i="29" s="1"/>
  <c r="V53" i="29" s="1"/>
  <c r="V54" i="29" s="1"/>
  <c r="V55" i="29" s="1"/>
  <c r="V56" i="29" s="1"/>
  <c r="V57" i="29" s="1"/>
  <c r="V58" i="29" s="1"/>
  <c r="V59" i="29" s="1"/>
  <c r="V60" i="29" s="1"/>
  <c r="V61" i="29" s="1"/>
  <c r="V62" i="29" s="1"/>
  <c r="V63" i="29" s="1"/>
  <c r="V64" i="29" s="1"/>
  <c r="V65" i="29" s="1"/>
  <c r="V66" i="29" s="1"/>
  <c r="V67" i="29" s="1"/>
  <c r="V68" i="29" s="1"/>
  <c r="V69" i="29" s="1"/>
  <c r="V70" i="29" s="1"/>
  <c r="V71" i="29" s="1"/>
  <c r="V72" i="29" s="1"/>
  <c r="V73" i="29" s="1"/>
  <c r="V74" i="29" s="1"/>
  <c r="V75" i="29" s="1"/>
  <c r="V76" i="29" s="1"/>
  <c r="V77" i="29" s="1"/>
  <c r="V78" i="29" s="1"/>
  <c r="V79" i="29" s="1"/>
  <c r="V80" i="29" s="1"/>
  <c r="V81" i="29" s="1"/>
  <c r="V82" i="29" s="1"/>
  <c r="V83" i="29" s="1"/>
  <c r="W2" i="29"/>
  <c r="W3" i="29" s="1"/>
  <c r="W4" i="29" s="1"/>
  <c r="W5" i="29" s="1"/>
  <c r="W6" i="29" s="1"/>
  <c r="W7" i="29" s="1"/>
  <c r="W8" i="29" s="1"/>
  <c r="W9" i="29" s="1"/>
  <c r="W10" i="29" s="1"/>
  <c r="W11" i="29" s="1"/>
  <c r="W12" i="29" s="1"/>
  <c r="X2" i="29"/>
  <c r="X3" i="29" s="1"/>
  <c r="X4" i="29" s="1"/>
  <c r="X5" i="29" s="1"/>
  <c r="X6" i="29" s="1"/>
  <c r="X7" i="29" s="1"/>
  <c r="X8" i="29" s="1"/>
  <c r="X9" i="29" s="1"/>
  <c r="X10" i="29" s="1"/>
  <c r="X11" i="29" s="1"/>
  <c r="X12" i="29" s="1"/>
  <c r="X13" i="29" s="1"/>
  <c r="X14" i="29" s="1"/>
  <c r="X15" i="29" s="1"/>
  <c r="Y2" i="29"/>
  <c r="Y3" i="29" s="1"/>
  <c r="Y4" i="29" s="1"/>
  <c r="Y5" i="29" s="1"/>
  <c r="Z2" i="29"/>
  <c r="Z3" i="29" s="1"/>
  <c r="Z4" i="29" s="1"/>
  <c r="Z5" i="29" s="1"/>
  <c r="AA2" i="29"/>
  <c r="AC2" i="29"/>
  <c r="AD2" i="29" s="1"/>
  <c r="L3" i="29"/>
  <c r="L4" i="29" s="1"/>
  <c r="L5" i="29" s="1"/>
  <c r="L6" i="29" s="1"/>
  <c r="L7" i="29" s="1"/>
  <c r="L8" i="29" s="1"/>
  <c r="L9" i="29" s="1"/>
  <c r="L10" i="29" s="1"/>
  <c r="L11" i="29" s="1"/>
  <c r="L12" i="29" s="1"/>
  <c r="L13" i="29" s="1"/>
  <c r="L14" i="29" s="1"/>
  <c r="L15" i="29" s="1"/>
  <c r="L16" i="29" s="1"/>
  <c r="L17" i="29" s="1"/>
  <c r="L18" i="29" s="1"/>
  <c r="L19" i="29" s="1"/>
  <c r="L20" i="29" s="1"/>
  <c r="L21" i="29" s="1"/>
  <c r="L22" i="29" s="1"/>
  <c r="L23" i="29" s="1"/>
  <c r="AA3" i="29"/>
  <c r="AC3" i="29"/>
  <c r="AA4" i="29"/>
  <c r="AC4" i="29"/>
  <c r="M5" i="29"/>
  <c r="M6" i="29" s="1"/>
  <c r="M7" i="29" s="1"/>
  <c r="AA5" i="29"/>
  <c r="AC5" i="29"/>
  <c r="AA6" i="29"/>
  <c r="AC6" i="29"/>
  <c r="AA7" i="29"/>
  <c r="AC7" i="29"/>
  <c r="AA8" i="29"/>
  <c r="AC8" i="29"/>
  <c r="AA9" i="29"/>
  <c r="AC9" i="29"/>
  <c r="AA10" i="29"/>
  <c r="AC10" i="29"/>
  <c r="AA11" i="29"/>
  <c r="AC11" i="29"/>
  <c r="AA12" i="29"/>
  <c r="AC12" i="29"/>
  <c r="AA13" i="29"/>
  <c r="AB13" i="29" s="1"/>
  <c r="AC13" i="29"/>
  <c r="AA14" i="29"/>
  <c r="AC14" i="29"/>
  <c r="AA15" i="29"/>
  <c r="AC15" i="29"/>
  <c r="AA16" i="29"/>
  <c r="AC16" i="29"/>
  <c r="AA17" i="29"/>
  <c r="AC17" i="29"/>
  <c r="AA18" i="29"/>
  <c r="AC18" i="29"/>
  <c r="AA19" i="29"/>
  <c r="AC19" i="29"/>
  <c r="AA20" i="29"/>
  <c r="AC20" i="29"/>
  <c r="AA21" i="29"/>
  <c r="AC21" i="29"/>
  <c r="AA22" i="29"/>
  <c r="AC22" i="29"/>
  <c r="AA23" i="29"/>
  <c r="AC23" i="29"/>
  <c r="L24" i="29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AA24" i="29"/>
  <c r="AC24" i="29"/>
  <c r="AA25" i="29"/>
  <c r="AC25" i="29"/>
  <c r="AA26" i="29"/>
  <c r="AC26" i="29"/>
  <c r="AA27" i="29"/>
  <c r="AC27" i="29"/>
  <c r="AA28" i="29"/>
  <c r="AC28" i="29"/>
  <c r="AA29" i="29"/>
  <c r="AC29" i="29"/>
  <c r="AA30" i="29"/>
  <c r="AC30" i="29"/>
  <c r="AA31" i="29"/>
  <c r="AC31" i="29"/>
  <c r="AA32" i="29"/>
  <c r="AC32" i="29"/>
  <c r="AA33" i="29"/>
  <c r="AC33" i="29"/>
  <c r="AD33" i="29" s="1"/>
  <c r="AA34" i="29"/>
  <c r="AC34" i="29"/>
  <c r="AA35" i="29"/>
  <c r="AC35" i="29"/>
  <c r="AA36" i="29"/>
  <c r="AC36" i="29"/>
  <c r="AA37" i="29"/>
  <c r="AC37" i="29"/>
  <c r="AA38" i="29"/>
  <c r="AC38" i="29"/>
  <c r="AA39" i="29"/>
  <c r="AC39" i="29"/>
  <c r="AA40" i="29"/>
  <c r="AC40" i="29"/>
  <c r="AA41" i="29"/>
  <c r="AC41" i="29"/>
  <c r="AA42" i="29"/>
  <c r="AC42" i="29"/>
  <c r="AA43" i="29"/>
  <c r="AC43" i="29"/>
  <c r="AA44" i="29"/>
  <c r="AC44" i="29"/>
  <c r="AA45" i="29"/>
  <c r="AC45" i="29"/>
  <c r="AA46" i="29"/>
  <c r="AC46" i="29"/>
  <c r="AA47" i="29"/>
  <c r="AC47" i="29"/>
  <c r="AA48" i="29"/>
  <c r="AC48" i="29"/>
  <c r="AA49" i="29"/>
  <c r="AC49" i="29"/>
  <c r="AA50" i="29"/>
  <c r="AC50" i="29"/>
  <c r="AA51" i="29"/>
  <c r="AC51" i="29"/>
  <c r="AA52" i="29"/>
  <c r="AC52" i="29"/>
  <c r="AA53" i="29"/>
  <c r="AC53" i="29"/>
  <c r="AA54" i="29"/>
  <c r="AC54" i="29"/>
  <c r="AA55" i="29"/>
  <c r="AC55" i="29"/>
  <c r="AD55" i="29" s="1"/>
  <c r="AA56" i="29"/>
  <c r="AC56" i="29"/>
  <c r="AA57" i="29"/>
  <c r="AC57" i="29"/>
  <c r="AA58" i="29"/>
  <c r="AC58" i="29"/>
  <c r="AA59" i="29"/>
  <c r="AC59" i="29"/>
  <c r="AA60" i="29"/>
  <c r="AC60" i="29"/>
  <c r="AA61" i="29"/>
  <c r="AC61" i="29"/>
  <c r="AA62" i="29"/>
  <c r="AC62" i="29"/>
  <c r="AA63" i="29"/>
  <c r="AC63" i="29"/>
  <c r="AA64" i="29"/>
  <c r="AC64" i="29"/>
  <c r="AA65" i="29"/>
  <c r="AC65" i="29"/>
  <c r="AA66" i="29"/>
  <c r="AC66" i="29"/>
  <c r="AE66" i="29"/>
  <c r="AA67" i="29"/>
  <c r="AC67" i="29"/>
  <c r="AA68" i="29"/>
  <c r="AC68" i="29"/>
  <c r="AA69" i="29"/>
  <c r="AC69" i="29"/>
  <c r="AA70" i="29"/>
  <c r="AC70" i="29"/>
  <c r="AA71" i="29"/>
  <c r="AC71" i="29"/>
  <c r="AA72" i="29"/>
  <c r="AC72" i="29"/>
  <c r="AA73" i="29"/>
  <c r="AC73" i="29"/>
  <c r="AA74" i="29"/>
  <c r="AC74" i="29"/>
  <c r="AA75" i="29"/>
  <c r="AC75" i="29"/>
  <c r="AA76" i="29"/>
  <c r="AC76" i="29"/>
  <c r="AA77" i="29"/>
  <c r="AC77" i="29"/>
  <c r="AA78" i="29"/>
  <c r="AC78" i="29"/>
  <c r="AA79" i="29"/>
  <c r="AC79" i="29"/>
  <c r="AA80" i="29"/>
  <c r="AC80" i="29"/>
  <c r="AA81" i="29"/>
  <c r="AC81" i="29"/>
  <c r="AA82" i="29"/>
  <c r="AC82" i="29"/>
  <c r="AA83" i="29"/>
  <c r="AC83" i="29"/>
  <c r="C84" i="29"/>
  <c r="C85" i="29"/>
  <c r="E85" i="29"/>
  <c r="O40" i="4" s="1"/>
  <c r="F85" i="29"/>
  <c r="P40" i="4" s="1"/>
  <c r="I2" i="28"/>
  <c r="J2" i="28"/>
  <c r="K2" i="28"/>
  <c r="L2" i="28"/>
  <c r="M2" i="28"/>
  <c r="N2" i="28"/>
  <c r="N3" i="28" s="1"/>
  <c r="N4" i="28" s="1"/>
  <c r="O2" i="28"/>
  <c r="P2" i="28"/>
  <c r="Q2" i="28"/>
  <c r="R2" i="28"/>
  <c r="S2" i="28"/>
  <c r="S3" i="28" s="1"/>
  <c r="S4" i="28" s="1"/>
  <c r="S5" i="28" s="1"/>
  <c r="S6" i="28" s="1"/>
  <c r="S7" i="28" s="1"/>
  <c r="S8" i="28" s="1"/>
  <c r="S9" i="28" s="1"/>
  <c r="S10" i="28" s="1"/>
  <c r="T2" i="28"/>
  <c r="T3" i="28" s="1"/>
  <c r="U2" i="28"/>
  <c r="U3" i="28" s="1"/>
  <c r="U4" i="28" s="1"/>
  <c r="U5" i="28" s="1"/>
  <c r="U6" i="28" s="1"/>
  <c r="V2" i="28"/>
  <c r="V3" i="28" s="1"/>
  <c r="V4" i="28" s="1"/>
  <c r="V5" i="28" s="1"/>
  <c r="V6" i="28" s="1"/>
  <c r="V7" i="28" s="1"/>
  <c r="V8" i="28" s="1"/>
  <c r="V9" i="28" s="1"/>
  <c r="V10" i="28" s="1"/>
  <c r="V11" i="28" s="1"/>
  <c r="W2" i="28"/>
  <c r="W3" i="28" s="1"/>
  <c r="X2" i="28"/>
  <c r="X3" i="28" s="1"/>
  <c r="X4" i="28" s="1"/>
  <c r="X5" i="28" s="1"/>
  <c r="X6" i="28" s="1"/>
  <c r="X7" i="28" s="1"/>
  <c r="X8" i="28" s="1"/>
  <c r="X9" i="28" s="1"/>
  <c r="X10" i="28" s="1"/>
  <c r="X11" i="28" s="1"/>
  <c r="X12" i="28" s="1"/>
  <c r="X13" i="28" s="1"/>
  <c r="X14" i="28" s="1"/>
  <c r="X15" i="28" s="1"/>
  <c r="X16" i="28" s="1"/>
  <c r="X17" i="28" s="1"/>
  <c r="X18" i="28" s="1"/>
  <c r="X19" i="28" s="1"/>
  <c r="X20" i="28" s="1"/>
  <c r="X21" i="28" s="1"/>
  <c r="X22" i="28" s="1"/>
  <c r="X23" i="28" s="1"/>
  <c r="X24" i="28" s="1"/>
  <c r="X25" i="28" s="1"/>
  <c r="X26" i="28" s="1"/>
  <c r="Y2" i="28"/>
  <c r="Y3" i="28" s="1"/>
  <c r="Y4" i="28" s="1"/>
  <c r="Z2" i="28"/>
  <c r="Z3" i="28" s="1"/>
  <c r="Z4" i="28" s="1"/>
  <c r="Z5" i="28" s="1"/>
  <c r="Z6" i="28" s="1"/>
  <c r="Z7" i="28" s="1"/>
  <c r="Z8" i="28" s="1"/>
  <c r="Z9" i="28" s="1"/>
  <c r="Z10" i="28" s="1"/>
  <c r="Z11" i="28" s="1"/>
  <c r="Z12" i="28" s="1"/>
  <c r="Z13" i="28" s="1"/>
  <c r="Z14" i="28" s="1"/>
  <c r="Z15" i="28" s="1"/>
  <c r="Z16" i="28" s="1"/>
  <c r="Z17" i="28" s="1"/>
  <c r="Z18" i="28" s="1"/>
  <c r="Z19" i="28" s="1"/>
  <c r="Z20" i="28" s="1"/>
  <c r="Z21" i="28" s="1"/>
  <c r="Z22" i="28" s="1"/>
  <c r="Z23" i="28" s="1"/>
  <c r="Z24" i="28" s="1"/>
  <c r="Z25" i="28" s="1"/>
  <c r="Z26" i="28" s="1"/>
  <c r="Z27" i="28" s="1"/>
  <c r="Z28" i="28" s="1"/>
  <c r="Z29" i="28" s="1"/>
  <c r="Z30" i="28" s="1"/>
  <c r="Z31" i="28" s="1"/>
  <c r="Z32" i="28" s="1"/>
  <c r="Z33" i="28" s="1"/>
  <c r="Z34" i="28" s="1"/>
  <c r="Z35" i="28" s="1"/>
  <c r="AA2" i="28"/>
  <c r="AB2" i="28" s="1"/>
  <c r="AC2" i="28"/>
  <c r="AE2" i="28" s="1"/>
  <c r="K3" i="28"/>
  <c r="L3" i="28"/>
  <c r="L4" i="28" s="1"/>
  <c r="L5" i="28" s="1"/>
  <c r="L6" i="28" s="1"/>
  <c r="L7" i="28" s="1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L75" i="28" s="1"/>
  <c r="L76" i="28" s="1"/>
  <c r="L77" i="28" s="1"/>
  <c r="L78" i="28" s="1"/>
  <c r="L79" i="28" s="1"/>
  <c r="L80" i="28" s="1"/>
  <c r="L81" i="28" s="1"/>
  <c r="L82" i="28" s="1"/>
  <c r="L83" i="28" s="1"/>
  <c r="Q3" i="28"/>
  <c r="Q4" i="28" s="1"/>
  <c r="Q5" i="28" s="1"/>
  <c r="Q6" i="28" s="1"/>
  <c r="Q7" i="28" s="1"/>
  <c r="Q8" i="28" s="1"/>
  <c r="Q9" i="28" s="1"/>
  <c r="Q10" i="28" s="1"/>
  <c r="Q11" i="28" s="1"/>
  <c r="Q12" i="28" s="1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Q32" i="28" s="1"/>
  <c r="Q33" i="28" s="1"/>
  <c r="Q34" i="28" s="1"/>
  <c r="Q35" i="28" s="1"/>
  <c r="Q36" i="28" s="1"/>
  <c r="Q37" i="28" s="1"/>
  <c r="Q38" i="28" s="1"/>
  <c r="Q39" i="28" s="1"/>
  <c r="Q40" i="28" s="1"/>
  <c r="Q41" i="28" s="1"/>
  <c r="Q42" i="28" s="1"/>
  <c r="Q43" i="28" s="1"/>
  <c r="Q44" i="28" s="1"/>
  <c r="Q45" i="28" s="1"/>
  <c r="Q46" i="28" s="1"/>
  <c r="Q47" i="28" s="1"/>
  <c r="Q48" i="28" s="1"/>
  <c r="Q49" i="28" s="1"/>
  <c r="Q50" i="28" s="1"/>
  <c r="Q51" i="28" s="1"/>
  <c r="Q52" i="28" s="1"/>
  <c r="Q53" i="28" s="1"/>
  <c r="Q54" i="28" s="1"/>
  <c r="Q55" i="28" s="1"/>
  <c r="Q56" i="28" s="1"/>
  <c r="Q57" i="28" s="1"/>
  <c r="Q58" i="28" s="1"/>
  <c r="Q59" i="28" s="1"/>
  <c r="Q60" i="28" s="1"/>
  <c r="Q61" i="28" s="1"/>
  <c r="Q62" i="28" s="1"/>
  <c r="Q63" i="28" s="1"/>
  <c r="Q64" i="28" s="1"/>
  <c r="Q65" i="28" s="1"/>
  <c r="Q66" i="28" s="1"/>
  <c r="Q67" i="28" s="1"/>
  <c r="Q68" i="28" s="1"/>
  <c r="Q69" i="28" s="1"/>
  <c r="Q70" i="28" s="1"/>
  <c r="Q71" i="28" s="1"/>
  <c r="Q72" i="28" s="1"/>
  <c r="Q73" i="28" s="1"/>
  <c r="Q74" i="28" s="1"/>
  <c r="Q75" i="28" s="1"/>
  <c r="Q76" i="28" s="1"/>
  <c r="Q77" i="28" s="1"/>
  <c r="Q78" i="28" s="1"/>
  <c r="Q79" i="28" s="1"/>
  <c r="Q80" i="28" s="1"/>
  <c r="Q81" i="28" s="1"/>
  <c r="Q82" i="28" s="1"/>
  <c r="Q83" i="28" s="1"/>
  <c r="R3" i="28"/>
  <c r="R4" i="28" s="1"/>
  <c r="R5" i="28" s="1"/>
  <c r="R6" i="28" s="1"/>
  <c r="R7" i="28" s="1"/>
  <c r="R8" i="28" s="1"/>
  <c r="R9" i="28" s="1"/>
  <c r="R10" i="28" s="1"/>
  <c r="R11" i="28" s="1"/>
  <c r="R12" i="28" s="1"/>
  <c r="R13" i="28" s="1"/>
  <c r="R14" i="28" s="1"/>
  <c r="R15" i="28" s="1"/>
  <c r="R16" i="28" s="1"/>
  <c r="R17" i="28" s="1"/>
  <c r="R18" i="28" s="1"/>
  <c r="R19" i="28" s="1"/>
  <c r="R20" i="28" s="1"/>
  <c r="R21" i="28" s="1"/>
  <c r="R22" i="28" s="1"/>
  <c r="R23" i="28" s="1"/>
  <c r="R24" i="28" s="1"/>
  <c r="R25" i="28" s="1"/>
  <c r="R26" i="28" s="1"/>
  <c r="R27" i="28" s="1"/>
  <c r="R28" i="28" s="1"/>
  <c r="R29" i="28" s="1"/>
  <c r="R30" i="28" s="1"/>
  <c r="R31" i="28" s="1"/>
  <c r="R32" i="28" s="1"/>
  <c r="R33" i="28" s="1"/>
  <c r="R34" i="28" s="1"/>
  <c r="R35" i="28" s="1"/>
  <c r="R36" i="28" s="1"/>
  <c r="R37" i="28" s="1"/>
  <c r="R38" i="28" s="1"/>
  <c r="R39" i="28" s="1"/>
  <c r="R40" i="28" s="1"/>
  <c r="R41" i="28" s="1"/>
  <c r="R42" i="28" s="1"/>
  <c r="R43" i="28" s="1"/>
  <c r="R44" i="28" s="1"/>
  <c r="R45" i="28" s="1"/>
  <c r="R46" i="28" s="1"/>
  <c r="R47" i="28" s="1"/>
  <c r="R48" i="28" s="1"/>
  <c r="R49" i="28" s="1"/>
  <c r="R50" i="28" s="1"/>
  <c r="R51" i="28" s="1"/>
  <c r="R52" i="28" s="1"/>
  <c r="R53" i="28" s="1"/>
  <c r="R54" i="28" s="1"/>
  <c r="R55" i="28" s="1"/>
  <c r="R56" i="28" s="1"/>
  <c r="R57" i="28" s="1"/>
  <c r="R58" i="28" s="1"/>
  <c r="R59" i="28" s="1"/>
  <c r="R60" i="28" s="1"/>
  <c r="R61" i="28" s="1"/>
  <c r="R62" i="28" s="1"/>
  <c r="R63" i="28" s="1"/>
  <c r="R64" i="28" s="1"/>
  <c r="R65" i="28" s="1"/>
  <c r="R66" i="28" s="1"/>
  <c r="R67" i="28" s="1"/>
  <c r="R68" i="28" s="1"/>
  <c r="R69" i="28" s="1"/>
  <c r="R70" i="28" s="1"/>
  <c r="R71" i="28" s="1"/>
  <c r="R72" i="28" s="1"/>
  <c r="R73" i="28" s="1"/>
  <c r="R74" i="28" s="1"/>
  <c r="R75" i="28" s="1"/>
  <c r="R76" i="28" s="1"/>
  <c r="R77" i="28" s="1"/>
  <c r="R78" i="28" s="1"/>
  <c r="R79" i="28" s="1"/>
  <c r="R80" i="28" s="1"/>
  <c r="R81" i="28" s="1"/>
  <c r="R82" i="28" s="1"/>
  <c r="R83" i="28" s="1"/>
  <c r="AA3" i="28"/>
  <c r="AC3" i="28"/>
  <c r="AA4" i="28"/>
  <c r="AC4" i="28"/>
  <c r="N5" i="28"/>
  <c r="N6" i="28" s="1"/>
  <c r="N7" i="28" s="1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N38" i="28" s="1"/>
  <c r="N39" i="28" s="1"/>
  <c r="N40" i="28" s="1"/>
  <c r="N41" i="28" s="1"/>
  <c r="N42" i="28" s="1"/>
  <c r="N43" i="28" s="1"/>
  <c r="N44" i="28" s="1"/>
  <c r="N45" i="28" s="1"/>
  <c r="N46" i="28" s="1"/>
  <c r="N47" i="28" s="1"/>
  <c r="N48" i="28" s="1"/>
  <c r="N49" i="28" s="1"/>
  <c r="N50" i="28" s="1"/>
  <c r="N51" i="28" s="1"/>
  <c r="N52" i="28" s="1"/>
  <c r="N53" i="28" s="1"/>
  <c r="N54" i="28" s="1"/>
  <c r="N55" i="28" s="1"/>
  <c r="N56" i="28" s="1"/>
  <c r="N57" i="28" s="1"/>
  <c r="N58" i="28" s="1"/>
  <c r="N59" i="28" s="1"/>
  <c r="N60" i="28" s="1"/>
  <c r="N61" i="28" s="1"/>
  <c r="N62" i="28" s="1"/>
  <c r="N63" i="28" s="1"/>
  <c r="N64" i="28" s="1"/>
  <c r="N65" i="28" s="1"/>
  <c r="N66" i="28" s="1"/>
  <c r="N67" i="28" s="1"/>
  <c r="N68" i="28" s="1"/>
  <c r="N69" i="28" s="1"/>
  <c r="N70" i="28" s="1"/>
  <c r="N71" i="28" s="1"/>
  <c r="N72" i="28" s="1"/>
  <c r="N73" i="28" s="1"/>
  <c r="N74" i="28" s="1"/>
  <c r="N75" i="28" s="1"/>
  <c r="N76" i="28" s="1"/>
  <c r="N77" i="28" s="1"/>
  <c r="N78" i="28" s="1"/>
  <c r="N79" i="28" s="1"/>
  <c r="N80" i="28" s="1"/>
  <c r="N81" i="28" s="1"/>
  <c r="N82" i="28" s="1"/>
  <c r="N83" i="28" s="1"/>
  <c r="AA5" i="28"/>
  <c r="AC5" i="28"/>
  <c r="AA6" i="28"/>
  <c r="AC6" i="28"/>
  <c r="AA7" i="28"/>
  <c r="AC7" i="28"/>
  <c r="AA8" i="28"/>
  <c r="AC8" i="28"/>
  <c r="AA9" i="28"/>
  <c r="AC9" i="28"/>
  <c r="AA10" i="28"/>
  <c r="AC10" i="28"/>
  <c r="AA11" i="28"/>
  <c r="AC11" i="28"/>
  <c r="AA12" i="28"/>
  <c r="AC12" i="28"/>
  <c r="AA13" i="28"/>
  <c r="AC13" i="28"/>
  <c r="AE13" i="28" s="1"/>
  <c r="AA14" i="28"/>
  <c r="AC14" i="28"/>
  <c r="AA15" i="28"/>
  <c r="AC15" i="28"/>
  <c r="AA16" i="28"/>
  <c r="AC16" i="28"/>
  <c r="AA17" i="28"/>
  <c r="AC17" i="28"/>
  <c r="AA18" i="28"/>
  <c r="AC18" i="28"/>
  <c r="AD27" i="28" s="1"/>
  <c r="AA19" i="28"/>
  <c r="AC19" i="28"/>
  <c r="AA20" i="28"/>
  <c r="AC20" i="28"/>
  <c r="AA21" i="28"/>
  <c r="AC21" i="28"/>
  <c r="AA22" i="28"/>
  <c r="AC22" i="28"/>
  <c r="AD29" i="28" s="1"/>
  <c r="AA23" i="28"/>
  <c r="AC23" i="28"/>
  <c r="AA24" i="28"/>
  <c r="AC24" i="28"/>
  <c r="AF24" i="28" s="1"/>
  <c r="AA25" i="28"/>
  <c r="AC25" i="28"/>
  <c r="AA26" i="28"/>
  <c r="AC26" i="28"/>
  <c r="AA27" i="28"/>
  <c r="AC27" i="28"/>
  <c r="AA28" i="28"/>
  <c r="AC28" i="28"/>
  <c r="AA29" i="28"/>
  <c r="AC29" i="28"/>
  <c r="AA30" i="28"/>
  <c r="AC30" i="28"/>
  <c r="AA31" i="28"/>
  <c r="AC31" i="28"/>
  <c r="AA32" i="28"/>
  <c r="AC32" i="28"/>
  <c r="AA33" i="28"/>
  <c r="AC33" i="28"/>
  <c r="AA34" i="28"/>
  <c r="AC34" i="28"/>
  <c r="AA35" i="28"/>
  <c r="AC35" i="28"/>
  <c r="AD35" i="28" s="1"/>
  <c r="AA36" i="28"/>
  <c r="AC36" i="28"/>
  <c r="AA37" i="28"/>
  <c r="AC37" i="28"/>
  <c r="AA38" i="28"/>
  <c r="AC38" i="28"/>
  <c r="AA39" i="28"/>
  <c r="AC39" i="28"/>
  <c r="AA40" i="28"/>
  <c r="AC40" i="28"/>
  <c r="AA41" i="28"/>
  <c r="AC41" i="28"/>
  <c r="AA42" i="28"/>
  <c r="AC42" i="28"/>
  <c r="AA43" i="28"/>
  <c r="AC43" i="28"/>
  <c r="AA44" i="28"/>
  <c r="AC44" i="28"/>
  <c r="AA45" i="28"/>
  <c r="AC45" i="28"/>
  <c r="AA46" i="28"/>
  <c r="AC46" i="28"/>
  <c r="AA47" i="28"/>
  <c r="AC47" i="28"/>
  <c r="AA48" i="28"/>
  <c r="AC48" i="28"/>
  <c r="AA49" i="28"/>
  <c r="AC49" i="28"/>
  <c r="AA50" i="28"/>
  <c r="AC50" i="28"/>
  <c r="AA51" i="28"/>
  <c r="AC51" i="28"/>
  <c r="AA52" i="28"/>
  <c r="AB52" i="28" s="1"/>
  <c r="AC52" i="28"/>
  <c r="AA53" i="28"/>
  <c r="AC53" i="28"/>
  <c r="AA54" i="28"/>
  <c r="AC54" i="28"/>
  <c r="AA55" i="28"/>
  <c r="AC55" i="28"/>
  <c r="AA56" i="28"/>
  <c r="AC56" i="28"/>
  <c r="AA57" i="28"/>
  <c r="AC57" i="28"/>
  <c r="AF57" i="28" s="1"/>
  <c r="AA58" i="28"/>
  <c r="AC58" i="28"/>
  <c r="AA59" i="28"/>
  <c r="AC59" i="28"/>
  <c r="AA60" i="28"/>
  <c r="AC60" i="28"/>
  <c r="AA61" i="28"/>
  <c r="AC61" i="28"/>
  <c r="AA62" i="28"/>
  <c r="AC62" i="28"/>
  <c r="AA63" i="28"/>
  <c r="AC63" i="28"/>
  <c r="AA64" i="28"/>
  <c r="AC64" i="28"/>
  <c r="AA65" i="28"/>
  <c r="AC65" i="28"/>
  <c r="AA66" i="28"/>
  <c r="AC66" i="28"/>
  <c r="AA67" i="28"/>
  <c r="AC67" i="28"/>
  <c r="AA68" i="28"/>
  <c r="AC68" i="28"/>
  <c r="AA69" i="28"/>
  <c r="AC69" i="28"/>
  <c r="AA70" i="28"/>
  <c r="AC70" i="28"/>
  <c r="AA71" i="28"/>
  <c r="AC71" i="28"/>
  <c r="AA72" i="28"/>
  <c r="AC72" i="28"/>
  <c r="AA73" i="28"/>
  <c r="AC73" i="28"/>
  <c r="AA74" i="28"/>
  <c r="AC74" i="28"/>
  <c r="AA75" i="28"/>
  <c r="AC75" i="28"/>
  <c r="AA76" i="28"/>
  <c r="AC76" i="28"/>
  <c r="AA77" i="28"/>
  <c r="AC77" i="28"/>
  <c r="AA78" i="28"/>
  <c r="AC78" i="28"/>
  <c r="AA79" i="28"/>
  <c r="AC79" i="28"/>
  <c r="AA80" i="28"/>
  <c r="AC80" i="28"/>
  <c r="AA81" i="28"/>
  <c r="AC81" i="28"/>
  <c r="AA82" i="28"/>
  <c r="AC82" i="28"/>
  <c r="AA83" i="28"/>
  <c r="AC83" i="28"/>
  <c r="C84" i="28"/>
  <c r="C85" i="28"/>
  <c r="E85" i="28"/>
  <c r="O39" i="4" s="1"/>
  <c r="F85" i="28"/>
  <c r="P39" i="4" s="1"/>
  <c r="I2" i="27"/>
  <c r="I3" i="27" s="1"/>
  <c r="I4" i="27" s="1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J2" i="27"/>
  <c r="J3" i="27" s="1"/>
  <c r="J4" i="27" s="1"/>
  <c r="J5" i="27" s="1"/>
  <c r="J6" i="27" s="1"/>
  <c r="J7" i="27" s="1"/>
  <c r="J8" i="27" s="1"/>
  <c r="J9" i="27" s="1"/>
  <c r="J10" i="27" s="1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K2" i="27"/>
  <c r="L2" i="27"/>
  <c r="M2" i="27"/>
  <c r="M3" i="27" s="1"/>
  <c r="M4" i="27" s="1"/>
  <c r="M5" i="27" s="1"/>
  <c r="M6" i="27" s="1"/>
  <c r="M7" i="27" s="1"/>
  <c r="M8" i="27" s="1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M25" i="27" s="1"/>
  <c r="M26" i="27" s="1"/>
  <c r="M27" i="27" s="1"/>
  <c r="M28" i="27" s="1"/>
  <c r="M29" i="27" s="1"/>
  <c r="M30" i="27" s="1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42" i="27" s="1"/>
  <c r="M43" i="27" s="1"/>
  <c r="M44" i="27" s="1"/>
  <c r="M45" i="27" s="1"/>
  <c r="M46" i="27" s="1"/>
  <c r="M47" i="27" s="1"/>
  <c r="M48" i="27" s="1"/>
  <c r="M49" i="27" s="1"/>
  <c r="M50" i="27" s="1"/>
  <c r="M51" i="27" s="1"/>
  <c r="M52" i="27" s="1"/>
  <c r="M53" i="27" s="1"/>
  <c r="M54" i="27" s="1"/>
  <c r="M55" i="27" s="1"/>
  <c r="M56" i="27" s="1"/>
  <c r="M57" i="27" s="1"/>
  <c r="M58" i="27" s="1"/>
  <c r="M59" i="27" s="1"/>
  <c r="M60" i="27" s="1"/>
  <c r="M61" i="27" s="1"/>
  <c r="M62" i="27" s="1"/>
  <c r="M63" i="27" s="1"/>
  <c r="M64" i="27" s="1"/>
  <c r="M65" i="27" s="1"/>
  <c r="M66" i="27" s="1"/>
  <c r="M67" i="27" s="1"/>
  <c r="M68" i="27" s="1"/>
  <c r="M69" i="27" s="1"/>
  <c r="M70" i="27" s="1"/>
  <c r="M71" i="27" s="1"/>
  <c r="M72" i="27" s="1"/>
  <c r="M73" i="27" s="1"/>
  <c r="M74" i="27" s="1"/>
  <c r="M75" i="27" s="1"/>
  <c r="M76" i="27" s="1"/>
  <c r="M77" i="27" s="1"/>
  <c r="M78" i="27" s="1"/>
  <c r="M79" i="27" s="1"/>
  <c r="M80" i="27" s="1"/>
  <c r="M81" i="27" s="1"/>
  <c r="M82" i="27" s="1"/>
  <c r="M83" i="27" s="1"/>
  <c r="N2" i="27"/>
  <c r="N3" i="27" s="1"/>
  <c r="N4" i="27" s="1"/>
  <c r="N5" i="27" s="1"/>
  <c r="N6" i="27" s="1"/>
  <c r="N7" i="27" s="1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N35" i="27" s="1"/>
  <c r="N36" i="27" s="1"/>
  <c r="N37" i="27" s="1"/>
  <c r="N38" i="27" s="1"/>
  <c r="N39" i="27" s="1"/>
  <c r="N40" i="27" s="1"/>
  <c r="N41" i="27" s="1"/>
  <c r="N42" i="27" s="1"/>
  <c r="N43" i="27" s="1"/>
  <c r="N44" i="27" s="1"/>
  <c r="N45" i="27" s="1"/>
  <c r="N46" i="27" s="1"/>
  <c r="N47" i="27" s="1"/>
  <c r="N48" i="27" s="1"/>
  <c r="N49" i="27" s="1"/>
  <c r="N50" i="27" s="1"/>
  <c r="N51" i="27" s="1"/>
  <c r="N52" i="27" s="1"/>
  <c r="N53" i="27" s="1"/>
  <c r="N54" i="27" s="1"/>
  <c r="N55" i="27" s="1"/>
  <c r="N56" i="27" s="1"/>
  <c r="N57" i="27" s="1"/>
  <c r="N58" i="27" s="1"/>
  <c r="N59" i="27" s="1"/>
  <c r="N60" i="27" s="1"/>
  <c r="N61" i="27" s="1"/>
  <c r="N62" i="27" s="1"/>
  <c r="N63" i="27" s="1"/>
  <c r="N64" i="27" s="1"/>
  <c r="N65" i="27" s="1"/>
  <c r="N66" i="27" s="1"/>
  <c r="N67" i="27" s="1"/>
  <c r="N68" i="27" s="1"/>
  <c r="N69" i="27" s="1"/>
  <c r="N70" i="27" s="1"/>
  <c r="N71" i="27" s="1"/>
  <c r="N72" i="27" s="1"/>
  <c r="N73" i="27" s="1"/>
  <c r="N74" i="27" s="1"/>
  <c r="N75" i="27" s="1"/>
  <c r="N76" i="27" s="1"/>
  <c r="N77" i="27" s="1"/>
  <c r="N78" i="27" s="1"/>
  <c r="N79" i="27" s="1"/>
  <c r="N80" i="27" s="1"/>
  <c r="N81" i="27" s="1"/>
  <c r="N82" i="27" s="1"/>
  <c r="N83" i="27" s="1"/>
  <c r="O2" i="27"/>
  <c r="O3" i="27" s="1"/>
  <c r="O4" i="27" s="1"/>
  <c r="O5" i="27" s="1"/>
  <c r="O6" i="27" s="1"/>
  <c r="O7" i="27" s="1"/>
  <c r="O8" i="27" s="1"/>
  <c r="O9" i="27" s="1"/>
  <c r="O10" i="27" s="1"/>
  <c r="O11" i="27" s="1"/>
  <c r="O12" i="27" s="1"/>
  <c r="O13" i="27" s="1"/>
  <c r="O14" i="27" s="1"/>
  <c r="O15" i="27" s="1"/>
  <c r="O16" i="27" s="1"/>
  <c r="O17" i="27" s="1"/>
  <c r="O18" i="27" s="1"/>
  <c r="O19" i="27" s="1"/>
  <c r="O20" i="27" s="1"/>
  <c r="O21" i="27" s="1"/>
  <c r="O22" i="27" s="1"/>
  <c r="O23" i="27" s="1"/>
  <c r="P2" i="27"/>
  <c r="Q2" i="27"/>
  <c r="Q3" i="27" s="1"/>
  <c r="Q4" i="27" s="1"/>
  <c r="Q5" i="27" s="1"/>
  <c r="Q6" i="27" s="1"/>
  <c r="Q7" i="27" s="1"/>
  <c r="Q8" i="27" s="1"/>
  <c r="Q9" i="27" s="1"/>
  <c r="Q10" i="27" s="1"/>
  <c r="Q11" i="27" s="1"/>
  <c r="Q12" i="27" s="1"/>
  <c r="Q13" i="27" s="1"/>
  <c r="Q14" i="27" s="1"/>
  <c r="Q15" i="27" s="1"/>
  <c r="Q16" i="27" s="1"/>
  <c r="Q17" i="27" s="1"/>
  <c r="Q18" i="27" s="1"/>
  <c r="Q19" i="27" s="1"/>
  <c r="Q20" i="27" s="1"/>
  <c r="Q21" i="27" s="1"/>
  <c r="Q22" i="27" s="1"/>
  <c r="Q23" i="27" s="1"/>
  <c r="Q24" i="27" s="1"/>
  <c r="Q25" i="27" s="1"/>
  <c r="Q26" i="27" s="1"/>
  <c r="Q27" i="27" s="1"/>
  <c r="Q28" i="27" s="1"/>
  <c r="Q29" i="27" s="1"/>
  <c r="Q30" i="27" s="1"/>
  <c r="Q31" i="27" s="1"/>
  <c r="Q32" i="27" s="1"/>
  <c r="Q33" i="27" s="1"/>
  <c r="Q34" i="27" s="1"/>
  <c r="Q35" i="27" s="1"/>
  <c r="Q36" i="27" s="1"/>
  <c r="Q37" i="27" s="1"/>
  <c r="Q38" i="27" s="1"/>
  <c r="Q39" i="27" s="1"/>
  <c r="Q40" i="27" s="1"/>
  <c r="Q41" i="27" s="1"/>
  <c r="Q42" i="27" s="1"/>
  <c r="Q43" i="27" s="1"/>
  <c r="Q44" i="27" s="1"/>
  <c r="Q45" i="27" s="1"/>
  <c r="Q46" i="27" s="1"/>
  <c r="Q47" i="27" s="1"/>
  <c r="Q48" i="27" s="1"/>
  <c r="Q49" i="27" s="1"/>
  <c r="Q50" i="27" s="1"/>
  <c r="Q51" i="27" s="1"/>
  <c r="Q52" i="27" s="1"/>
  <c r="Q53" i="27" s="1"/>
  <c r="Q54" i="27" s="1"/>
  <c r="Q55" i="27" s="1"/>
  <c r="Q56" i="27" s="1"/>
  <c r="Q57" i="27" s="1"/>
  <c r="Q58" i="27" s="1"/>
  <c r="Q59" i="27" s="1"/>
  <c r="Q60" i="27" s="1"/>
  <c r="Q61" i="27" s="1"/>
  <c r="Q62" i="27" s="1"/>
  <c r="Q63" i="27" s="1"/>
  <c r="Q64" i="27" s="1"/>
  <c r="Q65" i="27" s="1"/>
  <c r="Q66" i="27" s="1"/>
  <c r="Q67" i="27" s="1"/>
  <c r="Q68" i="27" s="1"/>
  <c r="Q69" i="27" s="1"/>
  <c r="Q70" i="27" s="1"/>
  <c r="Q71" i="27" s="1"/>
  <c r="Q72" i="27" s="1"/>
  <c r="Q73" i="27" s="1"/>
  <c r="Q74" i="27" s="1"/>
  <c r="Q75" i="27" s="1"/>
  <c r="Q76" i="27" s="1"/>
  <c r="Q77" i="27" s="1"/>
  <c r="Q78" i="27" s="1"/>
  <c r="Q79" i="27" s="1"/>
  <c r="Q80" i="27" s="1"/>
  <c r="Q81" i="27" s="1"/>
  <c r="Q82" i="27" s="1"/>
  <c r="Q83" i="27" s="1"/>
  <c r="R2" i="27"/>
  <c r="S2" i="27"/>
  <c r="T2" i="27"/>
  <c r="U2" i="27"/>
  <c r="U3" i="27" s="1"/>
  <c r="U4" i="27" s="1"/>
  <c r="U5" i="27" s="1"/>
  <c r="U6" i="27" s="1"/>
  <c r="U7" i="27" s="1"/>
  <c r="U8" i="27" s="1"/>
  <c r="U9" i="27" s="1"/>
  <c r="U10" i="27" s="1"/>
  <c r="U11" i="27" s="1"/>
  <c r="U12" i="27" s="1"/>
  <c r="U13" i="27" s="1"/>
  <c r="U14" i="27" s="1"/>
  <c r="U15" i="27" s="1"/>
  <c r="U16" i="27" s="1"/>
  <c r="U17" i="27" s="1"/>
  <c r="U18" i="27" s="1"/>
  <c r="U19" i="27" s="1"/>
  <c r="U20" i="27" s="1"/>
  <c r="U21" i="27" s="1"/>
  <c r="U22" i="27" s="1"/>
  <c r="U23" i="27" s="1"/>
  <c r="U24" i="27" s="1"/>
  <c r="U25" i="27" s="1"/>
  <c r="U26" i="27" s="1"/>
  <c r="U27" i="27" s="1"/>
  <c r="U28" i="27" s="1"/>
  <c r="U29" i="27" s="1"/>
  <c r="U30" i="27" s="1"/>
  <c r="U31" i="27" s="1"/>
  <c r="U32" i="27" s="1"/>
  <c r="U33" i="27" s="1"/>
  <c r="U34" i="27" s="1"/>
  <c r="U35" i="27" s="1"/>
  <c r="U36" i="27" s="1"/>
  <c r="U37" i="27" s="1"/>
  <c r="U38" i="27" s="1"/>
  <c r="U39" i="27" s="1"/>
  <c r="U40" i="27" s="1"/>
  <c r="U41" i="27" s="1"/>
  <c r="U42" i="27" s="1"/>
  <c r="U43" i="27" s="1"/>
  <c r="U44" i="27" s="1"/>
  <c r="U45" i="27" s="1"/>
  <c r="U46" i="27" s="1"/>
  <c r="U47" i="27" s="1"/>
  <c r="U48" i="27" s="1"/>
  <c r="U49" i="27" s="1"/>
  <c r="U50" i="27" s="1"/>
  <c r="U51" i="27" s="1"/>
  <c r="U52" i="27" s="1"/>
  <c r="U53" i="27" s="1"/>
  <c r="U54" i="27" s="1"/>
  <c r="U55" i="27" s="1"/>
  <c r="U56" i="27" s="1"/>
  <c r="U57" i="27" s="1"/>
  <c r="U58" i="27" s="1"/>
  <c r="U59" i="27" s="1"/>
  <c r="U60" i="27" s="1"/>
  <c r="U61" i="27" s="1"/>
  <c r="U62" i="27" s="1"/>
  <c r="U63" i="27" s="1"/>
  <c r="U64" i="27" s="1"/>
  <c r="U65" i="27" s="1"/>
  <c r="U66" i="27" s="1"/>
  <c r="U67" i="27" s="1"/>
  <c r="U68" i="27" s="1"/>
  <c r="U69" i="27" s="1"/>
  <c r="U70" i="27" s="1"/>
  <c r="U71" i="27" s="1"/>
  <c r="U72" i="27" s="1"/>
  <c r="U73" i="27" s="1"/>
  <c r="U74" i="27" s="1"/>
  <c r="U75" i="27" s="1"/>
  <c r="U76" i="27" s="1"/>
  <c r="U77" i="27" s="1"/>
  <c r="U78" i="27" s="1"/>
  <c r="U79" i="27" s="1"/>
  <c r="U80" i="27" s="1"/>
  <c r="U81" i="27" s="1"/>
  <c r="U82" i="27" s="1"/>
  <c r="U83" i="27" s="1"/>
  <c r="V2" i="27"/>
  <c r="W2" i="27"/>
  <c r="W3" i="27" s="1"/>
  <c r="W4" i="27" s="1"/>
  <c r="W5" i="27" s="1"/>
  <c r="W6" i="27" s="1"/>
  <c r="W7" i="27" s="1"/>
  <c r="W8" i="27" s="1"/>
  <c r="W9" i="27" s="1"/>
  <c r="W10" i="27" s="1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X2" i="27"/>
  <c r="Y2" i="27"/>
  <c r="Z2" i="27"/>
  <c r="AA2" i="27"/>
  <c r="AB2" i="27" s="1"/>
  <c r="AC2" i="27"/>
  <c r="AD2" i="27" s="1"/>
  <c r="P3" i="27"/>
  <c r="P4" i="27" s="1"/>
  <c r="S3" i="27"/>
  <c r="S4" i="27" s="1"/>
  <c r="S5" i="27" s="1"/>
  <c r="S6" i="27" s="1"/>
  <c r="S7" i="27" s="1"/>
  <c r="S8" i="27" s="1"/>
  <c r="S9" i="27" s="1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S26" i="27" s="1"/>
  <c r="S27" i="27" s="1"/>
  <c r="S28" i="27" s="1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S42" i="27" s="1"/>
  <c r="S43" i="27" s="1"/>
  <c r="S44" i="27" s="1"/>
  <c r="S45" i="27" s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S70" i="27" s="1"/>
  <c r="S71" i="27" s="1"/>
  <c r="S72" i="27" s="1"/>
  <c r="S73" i="27" s="1"/>
  <c r="S74" i="27" s="1"/>
  <c r="S75" i="27" s="1"/>
  <c r="S76" i="27" s="1"/>
  <c r="S77" i="27" s="1"/>
  <c r="S78" i="27" s="1"/>
  <c r="S79" i="27" s="1"/>
  <c r="S80" i="27" s="1"/>
  <c r="S81" i="27" s="1"/>
  <c r="S82" i="27" s="1"/>
  <c r="S83" i="27" s="1"/>
  <c r="T3" i="27"/>
  <c r="T4" i="27" s="1"/>
  <c r="T5" i="27" s="1"/>
  <c r="T6" i="27" s="1"/>
  <c r="T7" i="27" s="1"/>
  <c r="T8" i="27" s="1"/>
  <c r="V3" i="27"/>
  <c r="V4" i="27" s="1"/>
  <c r="V5" i="27" s="1"/>
  <c r="V6" i="27" s="1"/>
  <c r="V7" i="27" s="1"/>
  <c r="V8" i="27" s="1"/>
  <c r="V9" i="27" s="1"/>
  <c r="V10" i="27" s="1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X3" i="27"/>
  <c r="X4" i="27" s="1"/>
  <c r="X5" i="27" s="1"/>
  <c r="X6" i="27" s="1"/>
  <c r="X7" i="27" s="1"/>
  <c r="Y3" i="27"/>
  <c r="Y4" i="27" s="1"/>
  <c r="Y5" i="27" s="1"/>
  <c r="Y6" i="27" s="1"/>
  <c r="Y7" i="27" s="1"/>
  <c r="Y8" i="27" s="1"/>
  <c r="Y9" i="27" s="1"/>
  <c r="Y10" i="27" s="1"/>
  <c r="Y11" i="27" s="1"/>
  <c r="Y12" i="27" s="1"/>
  <c r="Y13" i="27" s="1"/>
  <c r="Y14" i="27" s="1"/>
  <c r="Y15" i="27" s="1"/>
  <c r="Y16" i="27" s="1"/>
  <c r="Y17" i="27" s="1"/>
  <c r="Y18" i="27" s="1"/>
  <c r="Y19" i="27" s="1"/>
  <c r="Y20" i="27" s="1"/>
  <c r="Y21" i="27" s="1"/>
  <c r="Y22" i="27" s="1"/>
  <c r="Y23" i="27" s="1"/>
  <c r="Y24" i="27" s="1"/>
  <c r="Y25" i="27" s="1"/>
  <c r="Y26" i="27" s="1"/>
  <c r="Y27" i="27" s="1"/>
  <c r="Y28" i="27" s="1"/>
  <c r="Y29" i="27" s="1"/>
  <c r="Y30" i="27" s="1"/>
  <c r="Y31" i="27" s="1"/>
  <c r="Y32" i="27" s="1"/>
  <c r="Y33" i="27" s="1"/>
  <c r="Y34" i="27" s="1"/>
  <c r="Y35" i="27" s="1"/>
  <c r="Y36" i="27" s="1"/>
  <c r="Y37" i="27" s="1"/>
  <c r="Y38" i="27" s="1"/>
  <c r="Y39" i="27" s="1"/>
  <c r="Y40" i="27" s="1"/>
  <c r="Y41" i="27" s="1"/>
  <c r="Y42" i="27" s="1"/>
  <c r="Y43" i="27" s="1"/>
  <c r="Y44" i="27" s="1"/>
  <c r="Y45" i="27" s="1"/>
  <c r="Y46" i="27" s="1"/>
  <c r="Y47" i="27" s="1"/>
  <c r="Y48" i="27" s="1"/>
  <c r="Y49" i="27" s="1"/>
  <c r="Y50" i="27" s="1"/>
  <c r="Y51" i="27" s="1"/>
  <c r="Y52" i="27" s="1"/>
  <c r="Y53" i="27" s="1"/>
  <c r="Y54" i="27" s="1"/>
  <c r="Y55" i="27" s="1"/>
  <c r="Y56" i="27" s="1"/>
  <c r="Y57" i="27" s="1"/>
  <c r="Y58" i="27" s="1"/>
  <c r="Y59" i="27" s="1"/>
  <c r="Y60" i="27" s="1"/>
  <c r="Y61" i="27" s="1"/>
  <c r="Y62" i="27" s="1"/>
  <c r="Y63" i="27" s="1"/>
  <c r="Y64" i="27" s="1"/>
  <c r="Y65" i="27" s="1"/>
  <c r="Y66" i="27" s="1"/>
  <c r="Y67" i="27" s="1"/>
  <c r="Y68" i="27" s="1"/>
  <c r="Y69" i="27" s="1"/>
  <c r="Y70" i="27" s="1"/>
  <c r="Y71" i="27" s="1"/>
  <c r="Y72" i="27" s="1"/>
  <c r="Y73" i="27" s="1"/>
  <c r="Y74" i="27" s="1"/>
  <c r="Y75" i="27" s="1"/>
  <c r="Y76" i="27" s="1"/>
  <c r="Y77" i="27" s="1"/>
  <c r="Y78" i="27" s="1"/>
  <c r="Y79" i="27" s="1"/>
  <c r="Y80" i="27" s="1"/>
  <c r="Y81" i="27" s="1"/>
  <c r="Y82" i="27" s="1"/>
  <c r="Y83" i="27" s="1"/>
  <c r="AA3" i="27"/>
  <c r="AC3" i="27"/>
  <c r="AA4" i="27"/>
  <c r="AC4" i="27"/>
  <c r="P5" i="27"/>
  <c r="P6" i="27" s="1"/>
  <c r="P7" i="27" s="1"/>
  <c r="P8" i="27" s="1"/>
  <c r="AA5" i="27"/>
  <c r="AC5" i="27"/>
  <c r="AA6" i="27"/>
  <c r="AC6" i="27"/>
  <c r="AA7" i="27"/>
  <c r="AC7" i="27"/>
  <c r="AA8" i="27"/>
  <c r="AC8" i="27"/>
  <c r="AA9" i="27"/>
  <c r="AC9" i="27"/>
  <c r="AA10" i="27"/>
  <c r="AC10" i="27"/>
  <c r="AA11" i="27"/>
  <c r="AC11" i="27"/>
  <c r="AA12" i="27"/>
  <c r="AC12" i="27"/>
  <c r="AA13" i="27"/>
  <c r="AC13" i="27"/>
  <c r="AA14" i="27"/>
  <c r="AC14" i="27"/>
  <c r="AA15" i="27"/>
  <c r="AC15" i="27"/>
  <c r="AA16" i="27"/>
  <c r="AC16" i="27"/>
  <c r="AA17" i="27"/>
  <c r="AC17" i="27"/>
  <c r="AA18" i="27"/>
  <c r="AC18" i="27"/>
  <c r="AA19" i="27"/>
  <c r="AC19" i="27"/>
  <c r="AA20" i="27"/>
  <c r="AC20" i="27"/>
  <c r="AA21" i="27"/>
  <c r="AC21" i="27"/>
  <c r="AA22" i="27"/>
  <c r="AC22" i="27"/>
  <c r="AA23" i="27"/>
  <c r="AC23" i="27"/>
  <c r="AA24" i="27"/>
  <c r="AC24" i="27"/>
  <c r="AA25" i="27"/>
  <c r="AC25" i="27"/>
  <c r="AA26" i="27"/>
  <c r="AC26" i="27"/>
  <c r="AF26" i="27" s="1"/>
  <c r="AA27" i="27"/>
  <c r="AC27" i="27"/>
  <c r="AA28" i="27"/>
  <c r="AC28" i="27"/>
  <c r="AA29" i="27"/>
  <c r="AC29" i="27"/>
  <c r="AA30" i="27"/>
  <c r="AC30" i="27"/>
  <c r="AF30" i="27" s="1"/>
  <c r="AA31" i="27"/>
  <c r="AC31" i="27"/>
  <c r="AA32" i="27"/>
  <c r="AC32" i="27"/>
  <c r="AA33" i="27"/>
  <c r="AC33" i="27"/>
  <c r="AA34" i="27"/>
  <c r="AC34" i="27"/>
  <c r="AA35" i="27"/>
  <c r="AC35" i="27"/>
  <c r="AA36" i="27"/>
  <c r="AC36" i="27"/>
  <c r="AA37" i="27"/>
  <c r="AC37" i="27"/>
  <c r="AA38" i="27"/>
  <c r="AC38" i="27"/>
  <c r="AA39" i="27"/>
  <c r="AC39" i="27"/>
  <c r="AA40" i="27"/>
  <c r="AC40" i="27"/>
  <c r="AA41" i="27"/>
  <c r="AC41" i="27"/>
  <c r="AA42" i="27"/>
  <c r="AC42" i="27"/>
  <c r="AA43" i="27"/>
  <c r="AC43" i="27"/>
  <c r="AA44" i="27"/>
  <c r="AC44" i="27"/>
  <c r="AA45" i="27"/>
  <c r="AC45" i="27"/>
  <c r="AA46" i="27"/>
  <c r="AC46" i="27"/>
  <c r="AA47" i="27"/>
  <c r="AC47" i="27"/>
  <c r="AE47" i="27" s="1"/>
  <c r="AA48" i="27"/>
  <c r="AC48" i="27"/>
  <c r="AA49" i="27"/>
  <c r="AC49" i="27"/>
  <c r="AA50" i="27"/>
  <c r="AC50" i="27"/>
  <c r="AF50" i="27" s="1"/>
  <c r="AA51" i="27"/>
  <c r="AC51" i="27"/>
  <c r="AA52" i="27"/>
  <c r="AC52" i="27"/>
  <c r="AA53" i="27"/>
  <c r="AC53" i="27"/>
  <c r="AA54" i="27"/>
  <c r="AB54" i="27" s="1"/>
  <c r="AC54" i="27"/>
  <c r="AA55" i="27"/>
  <c r="AC55" i="27"/>
  <c r="AA56" i="27"/>
  <c r="AC56" i="27"/>
  <c r="AA57" i="27"/>
  <c r="AC57" i="27"/>
  <c r="AA58" i="27"/>
  <c r="AC58" i="27"/>
  <c r="AA59" i="27"/>
  <c r="AC59" i="27"/>
  <c r="AA60" i="27"/>
  <c r="AC60" i="27"/>
  <c r="AA61" i="27"/>
  <c r="AC61" i="27"/>
  <c r="AA62" i="27"/>
  <c r="AC62" i="27"/>
  <c r="AA63" i="27"/>
  <c r="AC63" i="27"/>
  <c r="AA64" i="27"/>
  <c r="AC64" i="27"/>
  <c r="AA65" i="27"/>
  <c r="AC65" i="27"/>
  <c r="AA66" i="27"/>
  <c r="AC66" i="27"/>
  <c r="AA67" i="27"/>
  <c r="AC67" i="27"/>
  <c r="AE67" i="27" s="1"/>
  <c r="AA68" i="27"/>
  <c r="AC68" i="27"/>
  <c r="AA69" i="27"/>
  <c r="AC69" i="27"/>
  <c r="AA70" i="27"/>
  <c r="AC70" i="27"/>
  <c r="AA71" i="27"/>
  <c r="AC71" i="27"/>
  <c r="AA72" i="27"/>
  <c r="AC72" i="27"/>
  <c r="AA73" i="27"/>
  <c r="AC73" i="27"/>
  <c r="AA74" i="27"/>
  <c r="AC74" i="27"/>
  <c r="AA75" i="27"/>
  <c r="AC75" i="27"/>
  <c r="AA76" i="27"/>
  <c r="AB76" i="27" s="1"/>
  <c r="AC76" i="27"/>
  <c r="AA77" i="27"/>
  <c r="AC77" i="27"/>
  <c r="AA78" i="27"/>
  <c r="AC78" i="27"/>
  <c r="AA79" i="27"/>
  <c r="AC79" i="27"/>
  <c r="AA80" i="27"/>
  <c r="AC80" i="27"/>
  <c r="AA81" i="27"/>
  <c r="AC81" i="27"/>
  <c r="AA82" i="27"/>
  <c r="AC82" i="27"/>
  <c r="AA83" i="27"/>
  <c r="AC83" i="27"/>
  <c r="C84" i="27"/>
  <c r="C85" i="27"/>
  <c r="E85" i="27"/>
  <c r="O20" i="4" s="1"/>
  <c r="F85" i="27"/>
  <c r="P20" i="4" s="1"/>
  <c r="I2" i="26"/>
  <c r="J2" i="26"/>
  <c r="K2" i="26"/>
  <c r="K3" i="26" s="1"/>
  <c r="L2" i="26"/>
  <c r="L3" i="26" s="1"/>
  <c r="L4" i="26" s="1"/>
  <c r="L5" i="26" s="1"/>
  <c r="L6" i="26" s="1"/>
  <c r="L7" i="26" s="1"/>
  <c r="L8" i="26" s="1"/>
  <c r="L9" i="26" s="1"/>
  <c r="L10" i="26" s="1"/>
  <c r="L11" i="26" s="1"/>
  <c r="L12" i="26" s="1"/>
  <c r="L13" i="26" s="1"/>
  <c r="L14" i="26" s="1"/>
  <c r="L15" i="26" s="1"/>
  <c r="L16" i="26" s="1"/>
  <c r="L17" i="26" s="1"/>
  <c r="L18" i="26" s="1"/>
  <c r="L19" i="26" s="1"/>
  <c r="L20" i="26" s="1"/>
  <c r="L21" i="26" s="1"/>
  <c r="L22" i="26" s="1"/>
  <c r="L23" i="26" s="1"/>
  <c r="L24" i="26" s="1"/>
  <c r="L25" i="26" s="1"/>
  <c r="L26" i="26" s="1"/>
  <c r="L27" i="26" s="1"/>
  <c r="L28" i="26" s="1"/>
  <c r="M2" i="26"/>
  <c r="M3" i="26" s="1"/>
  <c r="M4" i="26" s="1"/>
  <c r="M5" i="26" s="1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N2" i="26"/>
  <c r="N3" i="26" s="1"/>
  <c r="N4" i="26" s="1"/>
  <c r="N5" i="26" s="1"/>
  <c r="N6" i="26" s="1"/>
  <c r="N7" i="26" s="1"/>
  <c r="N8" i="26" s="1"/>
  <c r="O2" i="26"/>
  <c r="O3" i="26" s="1"/>
  <c r="O4" i="26" s="1"/>
  <c r="O5" i="26" s="1"/>
  <c r="O6" i="26" s="1"/>
  <c r="O7" i="26" s="1"/>
  <c r="O8" i="26" s="1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O19" i="26" s="1"/>
  <c r="O20" i="26" s="1"/>
  <c r="O21" i="26" s="1"/>
  <c r="O22" i="26" s="1"/>
  <c r="O23" i="26" s="1"/>
  <c r="O24" i="26" s="1"/>
  <c r="O25" i="26" s="1"/>
  <c r="O26" i="26" s="1"/>
  <c r="O27" i="26" s="1"/>
  <c r="O28" i="26" s="1"/>
  <c r="O29" i="26" s="1"/>
  <c r="O30" i="26" s="1"/>
  <c r="O31" i="26" s="1"/>
  <c r="O32" i="26" s="1"/>
  <c r="O33" i="26" s="1"/>
  <c r="O34" i="26" s="1"/>
  <c r="O35" i="26" s="1"/>
  <c r="O36" i="26" s="1"/>
  <c r="O37" i="26" s="1"/>
  <c r="O38" i="26" s="1"/>
  <c r="O39" i="26" s="1"/>
  <c r="O40" i="26" s="1"/>
  <c r="O41" i="26" s="1"/>
  <c r="O42" i="26" s="1"/>
  <c r="O43" i="26" s="1"/>
  <c r="O44" i="26" s="1"/>
  <c r="O45" i="26" s="1"/>
  <c r="O46" i="26" s="1"/>
  <c r="O47" i="26" s="1"/>
  <c r="O48" i="26" s="1"/>
  <c r="O49" i="26" s="1"/>
  <c r="O50" i="26" s="1"/>
  <c r="O51" i="26" s="1"/>
  <c r="O52" i="26" s="1"/>
  <c r="O53" i="26" s="1"/>
  <c r="O54" i="26" s="1"/>
  <c r="O55" i="26" s="1"/>
  <c r="O56" i="26" s="1"/>
  <c r="O57" i="26" s="1"/>
  <c r="O58" i="26" s="1"/>
  <c r="O59" i="26" s="1"/>
  <c r="O60" i="26" s="1"/>
  <c r="O61" i="26" s="1"/>
  <c r="O62" i="26" s="1"/>
  <c r="O63" i="26" s="1"/>
  <c r="O64" i="26" s="1"/>
  <c r="O65" i="26" s="1"/>
  <c r="O66" i="26" s="1"/>
  <c r="O67" i="26" s="1"/>
  <c r="O68" i="26" s="1"/>
  <c r="O69" i="26" s="1"/>
  <c r="O70" i="26" s="1"/>
  <c r="O71" i="26" s="1"/>
  <c r="O72" i="26" s="1"/>
  <c r="O73" i="26" s="1"/>
  <c r="O74" i="26" s="1"/>
  <c r="O75" i="26" s="1"/>
  <c r="O76" i="26" s="1"/>
  <c r="O77" i="26" s="1"/>
  <c r="O78" i="26" s="1"/>
  <c r="O79" i="26" s="1"/>
  <c r="O80" i="26" s="1"/>
  <c r="O81" i="26" s="1"/>
  <c r="O82" i="26" s="1"/>
  <c r="O83" i="26" s="1"/>
  <c r="P2" i="26"/>
  <c r="P3" i="26" s="1"/>
  <c r="Q2" i="26"/>
  <c r="Q3" i="26" s="1"/>
  <c r="Q4" i="26" s="1"/>
  <c r="Q5" i="26" s="1"/>
  <c r="Q6" i="26" s="1"/>
  <c r="Q7" i="26" s="1"/>
  <c r="Q8" i="26" s="1"/>
  <c r="Q9" i="26" s="1"/>
  <c r="Q10" i="26" s="1"/>
  <c r="Q11" i="26" s="1"/>
  <c r="Q12" i="26" s="1"/>
  <c r="Q13" i="26" s="1"/>
  <c r="Q14" i="26" s="1"/>
  <c r="Q15" i="26" s="1"/>
  <c r="Q16" i="26" s="1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Q29" i="26" s="1"/>
  <c r="Q30" i="26" s="1"/>
  <c r="Q31" i="26" s="1"/>
  <c r="Q32" i="26" s="1"/>
  <c r="Q33" i="26" s="1"/>
  <c r="Q34" i="26" s="1"/>
  <c r="Q35" i="26" s="1"/>
  <c r="R2" i="26"/>
  <c r="R3" i="26" s="1"/>
  <c r="R4" i="26" s="1"/>
  <c r="R5" i="26" s="1"/>
  <c r="R6" i="26" s="1"/>
  <c r="R7" i="26" s="1"/>
  <c r="R8" i="26" s="1"/>
  <c r="R9" i="26" s="1"/>
  <c r="R10" i="26" s="1"/>
  <c r="R11" i="26" s="1"/>
  <c r="R12" i="26" s="1"/>
  <c r="R13" i="26" s="1"/>
  <c r="R14" i="26" s="1"/>
  <c r="R15" i="26" s="1"/>
  <c r="S2" i="26"/>
  <c r="S3" i="26" s="1"/>
  <c r="S4" i="26" s="1"/>
  <c r="T2" i="26"/>
  <c r="T3" i="26" s="1"/>
  <c r="T4" i="26" s="1"/>
  <c r="T5" i="26" s="1"/>
  <c r="T6" i="26" s="1"/>
  <c r="T7" i="26" s="1"/>
  <c r="T8" i="26" s="1"/>
  <c r="U2" i="26"/>
  <c r="U3" i="26" s="1"/>
  <c r="U4" i="26" s="1"/>
  <c r="U5" i="26" s="1"/>
  <c r="U6" i="26" s="1"/>
  <c r="U7" i="26" s="1"/>
  <c r="U8" i="26" s="1"/>
  <c r="U9" i="26" s="1"/>
  <c r="U10" i="26" s="1"/>
  <c r="U11" i="26" s="1"/>
  <c r="U12" i="26" s="1"/>
  <c r="U13" i="26" s="1"/>
  <c r="U14" i="26" s="1"/>
  <c r="U15" i="26" s="1"/>
  <c r="U16" i="26" s="1"/>
  <c r="U17" i="26" s="1"/>
  <c r="U18" i="26" s="1"/>
  <c r="U19" i="26" s="1"/>
  <c r="U20" i="26" s="1"/>
  <c r="U21" i="26" s="1"/>
  <c r="U22" i="26" s="1"/>
  <c r="U23" i="26" s="1"/>
  <c r="U24" i="26" s="1"/>
  <c r="U25" i="26" s="1"/>
  <c r="U26" i="26" s="1"/>
  <c r="U27" i="26" s="1"/>
  <c r="U28" i="26" s="1"/>
  <c r="U29" i="26" s="1"/>
  <c r="U30" i="26" s="1"/>
  <c r="U31" i="26" s="1"/>
  <c r="U32" i="26" s="1"/>
  <c r="U33" i="26" s="1"/>
  <c r="U34" i="26" s="1"/>
  <c r="U35" i="26" s="1"/>
  <c r="U36" i="26" s="1"/>
  <c r="U37" i="26" s="1"/>
  <c r="U38" i="26" s="1"/>
  <c r="U39" i="26" s="1"/>
  <c r="U40" i="26" s="1"/>
  <c r="U41" i="26" s="1"/>
  <c r="U42" i="26" s="1"/>
  <c r="U43" i="26" s="1"/>
  <c r="U44" i="26" s="1"/>
  <c r="U45" i="26" s="1"/>
  <c r="U46" i="26" s="1"/>
  <c r="U47" i="26" s="1"/>
  <c r="U48" i="26" s="1"/>
  <c r="U49" i="26" s="1"/>
  <c r="U50" i="26" s="1"/>
  <c r="U51" i="26" s="1"/>
  <c r="U52" i="26" s="1"/>
  <c r="U53" i="26" s="1"/>
  <c r="U54" i="26" s="1"/>
  <c r="U55" i="26" s="1"/>
  <c r="U56" i="26" s="1"/>
  <c r="U57" i="26" s="1"/>
  <c r="U58" i="26" s="1"/>
  <c r="U59" i="26" s="1"/>
  <c r="U60" i="26" s="1"/>
  <c r="U61" i="26" s="1"/>
  <c r="U62" i="26" s="1"/>
  <c r="U63" i="26" s="1"/>
  <c r="U64" i="26" s="1"/>
  <c r="U65" i="26" s="1"/>
  <c r="U66" i="26" s="1"/>
  <c r="U67" i="26" s="1"/>
  <c r="U68" i="26" s="1"/>
  <c r="U69" i="26" s="1"/>
  <c r="U70" i="26" s="1"/>
  <c r="U71" i="26" s="1"/>
  <c r="U72" i="26" s="1"/>
  <c r="U73" i="26" s="1"/>
  <c r="U74" i="26" s="1"/>
  <c r="U75" i="26" s="1"/>
  <c r="U76" i="26" s="1"/>
  <c r="U77" i="26" s="1"/>
  <c r="U78" i="26" s="1"/>
  <c r="U79" i="26" s="1"/>
  <c r="U80" i="26" s="1"/>
  <c r="U81" i="26" s="1"/>
  <c r="U82" i="26" s="1"/>
  <c r="U83" i="26" s="1"/>
  <c r="V2" i="26"/>
  <c r="W2" i="26"/>
  <c r="W3" i="26" s="1"/>
  <c r="W4" i="26" s="1"/>
  <c r="W5" i="26" s="1"/>
  <c r="W6" i="26" s="1"/>
  <c r="W7" i="26" s="1"/>
  <c r="W8" i="26" s="1"/>
  <c r="W9" i="26" s="1"/>
  <c r="W10" i="26" s="1"/>
  <c r="W11" i="26" s="1"/>
  <c r="W12" i="26" s="1"/>
  <c r="W13" i="26" s="1"/>
  <c r="W14" i="26" s="1"/>
  <c r="W15" i="26" s="1"/>
  <c r="W16" i="26" s="1"/>
  <c r="W17" i="26" s="1"/>
  <c r="W18" i="26" s="1"/>
  <c r="W19" i="26" s="1"/>
  <c r="W20" i="26" s="1"/>
  <c r="W21" i="26" s="1"/>
  <c r="W22" i="26" s="1"/>
  <c r="W23" i="26" s="1"/>
  <c r="W24" i="26" s="1"/>
  <c r="W25" i="26" s="1"/>
  <c r="W26" i="26" s="1"/>
  <c r="W27" i="26" s="1"/>
  <c r="W28" i="26" s="1"/>
  <c r="W29" i="26" s="1"/>
  <c r="W30" i="26" s="1"/>
  <c r="X2" i="26"/>
  <c r="Y2" i="26"/>
  <c r="Y3" i="26" s="1"/>
  <c r="Y4" i="26" s="1"/>
  <c r="Y5" i="26" s="1"/>
  <c r="Y6" i="26" s="1"/>
  <c r="Y7" i="26" s="1"/>
  <c r="Y8" i="26" s="1"/>
  <c r="Y9" i="26" s="1"/>
  <c r="Y10" i="26" s="1"/>
  <c r="Y11" i="26" s="1"/>
  <c r="Y12" i="26" s="1"/>
  <c r="Y13" i="26" s="1"/>
  <c r="Y14" i="26" s="1"/>
  <c r="Y15" i="26" s="1"/>
  <c r="Y16" i="26" s="1"/>
  <c r="Y17" i="26" s="1"/>
  <c r="Y18" i="26" s="1"/>
  <c r="Y19" i="26" s="1"/>
  <c r="Y20" i="26" s="1"/>
  <c r="Y21" i="26" s="1"/>
  <c r="Y22" i="26" s="1"/>
  <c r="Y23" i="26" s="1"/>
  <c r="Y24" i="26" s="1"/>
  <c r="Y25" i="26" s="1"/>
  <c r="Y26" i="26" s="1"/>
  <c r="Y27" i="26" s="1"/>
  <c r="Y28" i="26" s="1"/>
  <c r="Y29" i="26" s="1"/>
  <c r="Y30" i="26" s="1"/>
  <c r="Y31" i="26" s="1"/>
  <c r="Y32" i="26" s="1"/>
  <c r="Y33" i="26" s="1"/>
  <c r="Y34" i="26" s="1"/>
  <c r="Y35" i="26" s="1"/>
  <c r="Y36" i="26" s="1"/>
  <c r="Y37" i="26" s="1"/>
  <c r="Y38" i="26" s="1"/>
  <c r="Y39" i="26" s="1"/>
  <c r="Y40" i="26" s="1"/>
  <c r="Y41" i="26" s="1"/>
  <c r="Y42" i="26" s="1"/>
  <c r="Y43" i="26" s="1"/>
  <c r="Y44" i="26" s="1"/>
  <c r="Y45" i="26" s="1"/>
  <c r="Y46" i="26" s="1"/>
  <c r="Y47" i="26" s="1"/>
  <c r="Y48" i="26" s="1"/>
  <c r="Y49" i="26" s="1"/>
  <c r="Y50" i="26" s="1"/>
  <c r="Y51" i="26" s="1"/>
  <c r="Y52" i="26" s="1"/>
  <c r="Y53" i="26" s="1"/>
  <c r="Y54" i="26" s="1"/>
  <c r="Y55" i="26" s="1"/>
  <c r="Y56" i="26" s="1"/>
  <c r="Y57" i="26" s="1"/>
  <c r="Y58" i="26" s="1"/>
  <c r="Y59" i="26" s="1"/>
  <c r="Y60" i="26" s="1"/>
  <c r="Y61" i="26" s="1"/>
  <c r="Y62" i="26" s="1"/>
  <c r="Y63" i="26" s="1"/>
  <c r="Y64" i="26" s="1"/>
  <c r="Y65" i="26" s="1"/>
  <c r="Y66" i="26" s="1"/>
  <c r="Y67" i="26" s="1"/>
  <c r="Y68" i="26" s="1"/>
  <c r="Y69" i="26" s="1"/>
  <c r="Y70" i="26" s="1"/>
  <c r="Y71" i="26" s="1"/>
  <c r="Y72" i="26" s="1"/>
  <c r="Y73" i="26" s="1"/>
  <c r="Y74" i="26" s="1"/>
  <c r="Y75" i="26" s="1"/>
  <c r="Y76" i="26" s="1"/>
  <c r="Y77" i="26" s="1"/>
  <c r="Y78" i="26" s="1"/>
  <c r="Y79" i="26" s="1"/>
  <c r="Y80" i="26" s="1"/>
  <c r="Y81" i="26" s="1"/>
  <c r="Y82" i="26" s="1"/>
  <c r="Y83" i="26" s="1"/>
  <c r="Z2" i="26"/>
  <c r="AA2" i="26"/>
  <c r="AC2" i="26"/>
  <c r="AD2" i="26" s="1"/>
  <c r="I3" i="26"/>
  <c r="I4" i="26" s="1"/>
  <c r="I5" i="26" s="1"/>
  <c r="I6" i="26" s="1"/>
  <c r="I7" i="26" s="1"/>
  <c r="I8" i="26" s="1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I33" i="26" s="1"/>
  <c r="I34" i="26" s="1"/>
  <c r="I35" i="26" s="1"/>
  <c r="I36" i="26" s="1"/>
  <c r="I37" i="26" s="1"/>
  <c r="I38" i="26" s="1"/>
  <c r="I39" i="26" s="1"/>
  <c r="I40" i="26" s="1"/>
  <c r="I41" i="26" s="1"/>
  <c r="I42" i="26" s="1"/>
  <c r="I43" i="26" s="1"/>
  <c r="I44" i="26" s="1"/>
  <c r="I45" i="26" s="1"/>
  <c r="I46" i="26" s="1"/>
  <c r="I47" i="26" s="1"/>
  <c r="I48" i="26" s="1"/>
  <c r="I49" i="26" s="1"/>
  <c r="I50" i="26" s="1"/>
  <c r="I51" i="26" s="1"/>
  <c r="I52" i="26" s="1"/>
  <c r="I53" i="26" s="1"/>
  <c r="I54" i="26" s="1"/>
  <c r="I55" i="26" s="1"/>
  <c r="I56" i="26" s="1"/>
  <c r="I57" i="26" s="1"/>
  <c r="I58" i="26" s="1"/>
  <c r="I59" i="26" s="1"/>
  <c r="I60" i="26" s="1"/>
  <c r="I61" i="26" s="1"/>
  <c r="I62" i="26" s="1"/>
  <c r="I63" i="26" s="1"/>
  <c r="I64" i="26" s="1"/>
  <c r="I65" i="26" s="1"/>
  <c r="I66" i="26" s="1"/>
  <c r="I67" i="26" s="1"/>
  <c r="I68" i="26" s="1"/>
  <c r="I69" i="26" s="1"/>
  <c r="I70" i="26" s="1"/>
  <c r="I71" i="26" s="1"/>
  <c r="I72" i="26" s="1"/>
  <c r="I73" i="26" s="1"/>
  <c r="I74" i="26" s="1"/>
  <c r="I75" i="26" s="1"/>
  <c r="I76" i="26" s="1"/>
  <c r="I77" i="26" s="1"/>
  <c r="I78" i="26" s="1"/>
  <c r="I79" i="26" s="1"/>
  <c r="I80" i="26" s="1"/>
  <c r="I81" i="26" s="1"/>
  <c r="I82" i="26" s="1"/>
  <c r="I83" i="26" s="1"/>
  <c r="J3" i="26"/>
  <c r="V3" i="26"/>
  <c r="V4" i="26" s="1"/>
  <c r="V5" i="26" s="1"/>
  <c r="X3" i="26"/>
  <c r="X4" i="26" s="1"/>
  <c r="X5" i="26" s="1"/>
  <c r="X6" i="26" s="1"/>
  <c r="X7" i="26" s="1"/>
  <c r="X8" i="26" s="1"/>
  <c r="X9" i="26" s="1"/>
  <c r="X10" i="26" s="1"/>
  <c r="X11" i="26" s="1"/>
  <c r="X12" i="26" s="1"/>
  <c r="X13" i="26" s="1"/>
  <c r="X14" i="26" s="1"/>
  <c r="X15" i="26" s="1"/>
  <c r="X16" i="26" s="1"/>
  <c r="X17" i="26" s="1"/>
  <c r="X18" i="26" s="1"/>
  <c r="X19" i="26" s="1"/>
  <c r="X20" i="26" s="1"/>
  <c r="X21" i="26" s="1"/>
  <c r="X22" i="26" s="1"/>
  <c r="X23" i="26" s="1"/>
  <c r="X24" i="26" s="1"/>
  <c r="X25" i="26" s="1"/>
  <c r="X26" i="26" s="1"/>
  <c r="X27" i="26" s="1"/>
  <c r="X28" i="26" s="1"/>
  <c r="X29" i="26" s="1"/>
  <c r="X30" i="26" s="1"/>
  <c r="X31" i="26" s="1"/>
  <c r="X32" i="26" s="1"/>
  <c r="X33" i="26" s="1"/>
  <c r="X34" i="26" s="1"/>
  <c r="X35" i="26" s="1"/>
  <c r="X36" i="26" s="1"/>
  <c r="X37" i="26" s="1"/>
  <c r="X38" i="26" s="1"/>
  <c r="X39" i="26" s="1"/>
  <c r="X40" i="26" s="1"/>
  <c r="X41" i="26" s="1"/>
  <c r="X42" i="26" s="1"/>
  <c r="X43" i="26" s="1"/>
  <c r="X44" i="26" s="1"/>
  <c r="X45" i="26" s="1"/>
  <c r="X46" i="26" s="1"/>
  <c r="X47" i="26" s="1"/>
  <c r="X48" i="26" s="1"/>
  <c r="X49" i="26" s="1"/>
  <c r="X50" i="26" s="1"/>
  <c r="X51" i="26" s="1"/>
  <c r="X52" i="26" s="1"/>
  <c r="X53" i="26" s="1"/>
  <c r="X54" i="26" s="1"/>
  <c r="X55" i="26" s="1"/>
  <c r="X56" i="26" s="1"/>
  <c r="X57" i="26" s="1"/>
  <c r="X58" i="26" s="1"/>
  <c r="X59" i="26" s="1"/>
  <c r="X60" i="26" s="1"/>
  <c r="X61" i="26" s="1"/>
  <c r="X62" i="26" s="1"/>
  <c r="X63" i="26" s="1"/>
  <c r="X64" i="26" s="1"/>
  <c r="X65" i="26" s="1"/>
  <c r="X66" i="26" s="1"/>
  <c r="X67" i="26" s="1"/>
  <c r="X68" i="26" s="1"/>
  <c r="X69" i="26" s="1"/>
  <c r="X70" i="26" s="1"/>
  <c r="X71" i="26" s="1"/>
  <c r="X72" i="26" s="1"/>
  <c r="X73" i="26" s="1"/>
  <c r="X74" i="26" s="1"/>
  <c r="X75" i="26" s="1"/>
  <c r="X76" i="26" s="1"/>
  <c r="X77" i="26" s="1"/>
  <c r="X78" i="26" s="1"/>
  <c r="X79" i="26" s="1"/>
  <c r="X80" i="26" s="1"/>
  <c r="X81" i="26" s="1"/>
  <c r="X82" i="26" s="1"/>
  <c r="X83" i="26" s="1"/>
  <c r="Z3" i="26"/>
  <c r="Z4" i="26" s="1"/>
  <c r="Z5" i="26" s="1"/>
  <c r="Z6" i="26" s="1"/>
  <c r="Z7" i="26" s="1"/>
  <c r="Z8" i="26" s="1"/>
  <c r="Z9" i="26" s="1"/>
  <c r="Z10" i="26" s="1"/>
  <c r="Z11" i="26" s="1"/>
  <c r="Z12" i="26" s="1"/>
  <c r="Z13" i="26" s="1"/>
  <c r="Z14" i="26" s="1"/>
  <c r="Z15" i="26" s="1"/>
  <c r="Z16" i="26" s="1"/>
  <c r="Z17" i="26" s="1"/>
  <c r="Z18" i="26" s="1"/>
  <c r="Z19" i="26" s="1"/>
  <c r="Z20" i="26" s="1"/>
  <c r="Z21" i="26" s="1"/>
  <c r="Z22" i="26" s="1"/>
  <c r="Z23" i="26" s="1"/>
  <c r="Z24" i="26" s="1"/>
  <c r="Z25" i="26" s="1"/>
  <c r="Z26" i="26" s="1"/>
  <c r="Z27" i="26" s="1"/>
  <c r="Z28" i="26" s="1"/>
  <c r="Z29" i="26" s="1"/>
  <c r="Z30" i="26" s="1"/>
  <c r="Z31" i="26" s="1"/>
  <c r="Z32" i="26" s="1"/>
  <c r="Z33" i="26" s="1"/>
  <c r="Z34" i="26" s="1"/>
  <c r="Z35" i="26" s="1"/>
  <c r="Z36" i="26" s="1"/>
  <c r="Z37" i="26" s="1"/>
  <c r="Z38" i="26" s="1"/>
  <c r="Z39" i="26" s="1"/>
  <c r="Z40" i="26" s="1"/>
  <c r="Z41" i="26" s="1"/>
  <c r="Z42" i="26" s="1"/>
  <c r="Z43" i="26" s="1"/>
  <c r="Z44" i="26" s="1"/>
  <c r="Z45" i="26" s="1"/>
  <c r="Z46" i="26" s="1"/>
  <c r="Z47" i="26" s="1"/>
  <c r="Z48" i="26" s="1"/>
  <c r="Z49" i="26" s="1"/>
  <c r="Z50" i="26" s="1"/>
  <c r="Z51" i="26" s="1"/>
  <c r="Z52" i="26" s="1"/>
  <c r="Z53" i="26" s="1"/>
  <c r="Z54" i="26" s="1"/>
  <c r="Z55" i="26" s="1"/>
  <c r="Z56" i="26" s="1"/>
  <c r="Z57" i="26" s="1"/>
  <c r="Z58" i="26" s="1"/>
  <c r="Z59" i="26" s="1"/>
  <c r="Z60" i="26" s="1"/>
  <c r="Z61" i="26" s="1"/>
  <c r="Z62" i="26" s="1"/>
  <c r="Z63" i="26" s="1"/>
  <c r="Z64" i="26" s="1"/>
  <c r="Z65" i="26" s="1"/>
  <c r="Z66" i="26" s="1"/>
  <c r="Z67" i="26" s="1"/>
  <c r="Z68" i="26" s="1"/>
  <c r="Z69" i="26" s="1"/>
  <c r="Z70" i="26" s="1"/>
  <c r="Z71" i="26" s="1"/>
  <c r="Z72" i="26" s="1"/>
  <c r="Z73" i="26" s="1"/>
  <c r="Z74" i="26" s="1"/>
  <c r="Z75" i="26" s="1"/>
  <c r="Z76" i="26" s="1"/>
  <c r="Z77" i="26" s="1"/>
  <c r="Z78" i="26" s="1"/>
  <c r="Z79" i="26" s="1"/>
  <c r="Z80" i="26" s="1"/>
  <c r="Z81" i="26" s="1"/>
  <c r="Z82" i="26" s="1"/>
  <c r="Z83" i="26" s="1"/>
  <c r="AA3" i="26"/>
  <c r="AC3" i="26"/>
  <c r="J4" i="26"/>
  <c r="J5" i="26" s="1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K4" i="26"/>
  <c r="K5" i="26" s="1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P4" i="26"/>
  <c r="P5" i="26" s="1"/>
  <c r="P6" i="26" s="1"/>
  <c r="P7" i="26" s="1"/>
  <c r="P8" i="26" s="1"/>
  <c r="AA4" i="26"/>
  <c r="AC4" i="26"/>
  <c r="AA5" i="26"/>
  <c r="AC5" i="26"/>
  <c r="AA6" i="26"/>
  <c r="AC6" i="26"/>
  <c r="AA7" i="26"/>
  <c r="AC7" i="26"/>
  <c r="AA8" i="26"/>
  <c r="AC8" i="26"/>
  <c r="AA9" i="26"/>
  <c r="AB9" i="26" s="1"/>
  <c r="AC9" i="26"/>
  <c r="AA10" i="26"/>
  <c r="AC10" i="26"/>
  <c r="AA11" i="26"/>
  <c r="AC11" i="26"/>
  <c r="AA12" i="26"/>
  <c r="AC12" i="26"/>
  <c r="AA13" i="26"/>
  <c r="AC13" i="26"/>
  <c r="AA14" i="26"/>
  <c r="AC14" i="26"/>
  <c r="AA15" i="26"/>
  <c r="AC15" i="26"/>
  <c r="AA16" i="26"/>
  <c r="AC16" i="26"/>
  <c r="AA17" i="26"/>
  <c r="AC17" i="26"/>
  <c r="AA18" i="26"/>
  <c r="AC18" i="26"/>
  <c r="AA19" i="26"/>
  <c r="AC19" i="26"/>
  <c r="AA20" i="26"/>
  <c r="AC20" i="26"/>
  <c r="AA21" i="26"/>
  <c r="AC21" i="26"/>
  <c r="AA22" i="26"/>
  <c r="AC22" i="26"/>
  <c r="AD22" i="26" s="1"/>
  <c r="AA23" i="26"/>
  <c r="AC23" i="26"/>
  <c r="AE23" i="26" s="1"/>
  <c r="AA24" i="26"/>
  <c r="AB24" i="26" s="1"/>
  <c r="AC24" i="26"/>
  <c r="AA25" i="26"/>
  <c r="AB25" i="26" s="1"/>
  <c r="AC25" i="26"/>
  <c r="AD25" i="26" s="1"/>
  <c r="AA26" i="26"/>
  <c r="AC26" i="26"/>
  <c r="AE26" i="26" s="1"/>
  <c r="AA27" i="26"/>
  <c r="AC27" i="26"/>
  <c r="AA28" i="26"/>
  <c r="AC28" i="26"/>
  <c r="AA29" i="26"/>
  <c r="AC29" i="26"/>
  <c r="AA30" i="26"/>
  <c r="AC30" i="26"/>
  <c r="AA31" i="26"/>
  <c r="AC31" i="26"/>
  <c r="AA32" i="26"/>
  <c r="AC32" i="26"/>
  <c r="AA33" i="26"/>
  <c r="AC33" i="26"/>
  <c r="AA34" i="26"/>
  <c r="AC34" i="26"/>
  <c r="AA35" i="26"/>
  <c r="AB35" i="26" s="1"/>
  <c r="AC35" i="26"/>
  <c r="AA36" i="26"/>
  <c r="AB36" i="26" s="1"/>
  <c r="AC36" i="26"/>
  <c r="AA37" i="26"/>
  <c r="AC37" i="26"/>
  <c r="AA38" i="26"/>
  <c r="AC38" i="26"/>
  <c r="AA39" i="26"/>
  <c r="AC39" i="26"/>
  <c r="AA40" i="26"/>
  <c r="AC40" i="26"/>
  <c r="AA41" i="26"/>
  <c r="AC41" i="26"/>
  <c r="AA42" i="26"/>
  <c r="AC42" i="26"/>
  <c r="AA43" i="26"/>
  <c r="AC43" i="26"/>
  <c r="AA44" i="26"/>
  <c r="AC44" i="26"/>
  <c r="AA45" i="26"/>
  <c r="AC45" i="26"/>
  <c r="AA46" i="26"/>
  <c r="AC46" i="26"/>
  <c r="AE46" i="26" s="1"/>
  <c r="AA47" i="26"/>
  <c r="AC47" i="26"/>
  <c r="AA48" i="26"/>
  <c r="AC48" i="26"/>
  <c r="AA49" i="26"/>
  <c r="AC49" i="26"/>
  <c r="AA50" i="26"/>
  <c r="AC50" i="26"/>
  <c r="AE50" i="26" s="1"/>
  <c r="AA51" i="26"/>
  <c r="AC51" i="26"/>
  <c r="AA52" i="26"/>
  <c r="AC52" i="26"/>
  <c r="AA53" i="26"/>
  <c r="AB53" i="26" s="1"/>
  <c r="AC53" i="26"/>
  <c r="AA54" i="26"/>
  <c r="AC54" i="26"/>
  <c r="AE54" i="26" s="1"/>
  <c r="AA55" i="26"/>
  <c r="AC55" i="26"/>
  <c r="AA56" i="26"/>
  <c r="AC56" i="26"/>
  <c r="AA57" i="26"/>
  <c r="AC57" i="26"/>
  <c r="AA58" i="26"/>
  <c r="AC58" i="26"/>
  <c r="AA59" i="26"/>
  <c r="AC59" i="26"/>
  <c r="AA60" i="26"/>
  <c r="AC60" i="26"/>
  <c r="AA61" i="26"/>
  <c r="AC61" i="26"/>
  <c r="AA62" i="26"/>
  <c r="AC62" i="26"/>
  <c r="AA63" i="26"/>
  <c r="AC63" i="26"/>
  <c r="AA64" i="26"/>
  <c r="AC64" i="26"/>
  <c r="AA65" i="26"/>
  <c r="AC65" i="26"/>
  <c r="AA66" i="26"/>
  <c r="AC66" i="26"/>
  <c r="AA67" i="26"/>
  <c r="AC67" i="26"/>
  <c r="AA68" i="26"/>
  <c r="AC68" i="26"/>
  <c r="AA69" i="26"/>
  <c r="AC69" i="26"/>
  <c r="AA70" i="26"/>
  <c r="AC70" i="26"/>
  <c r="AA71" i="26"/>
  <c r="AC71" i="26"/>
  <c r="AA72" i="26"/>
  <c r="AC72" i="26"/>
  <c r="AA73" i="26"/>
  <c r="AC73" i="26"/>
  <c r="AA74" i="26"/>
  <c r="AC74" i="26"/>
  <c r="AA75" i="26"/>
  <c r="AC75" i="26"/>
  <c r="AA76" i="26"/>
  <c r="AC76" i="26"/>
  <c r="AA77" i="26"/>
  <c r="AC77" i="26"/>
  <c r="AA78" i="26"/>
  <c r="AC78" i="26"/>
  <c r="AA79" i="26"/>
  <c r="AC79" i="26"/>
  <c r="AA80" i="26"/>
  <c r="AC80" i="26"/>
  <c r="AA81" i="26"/>
  <c r="AC81" i="26"/>
  <c r="AA82" i="26"/>
  <c r="AC82" i="26"/>
  <c r="AA83" i="26"/>
  <c r="AC83" i="26"/>
  <c r="C84" i="26"/>
  <c r="C85" i="26"/>
  <c r="E85" i="26"/>
  <c r="O19" i="4" s="1"/>
  <c r="F85" i="26"/>
  <c r="P19" i="4" s="1"/>
  <c r="I2" i="25"/>
  <c r="J2" i="25"/>
  <c r="J3" i="25" s="1"/>
  <c r="J4" i="25" s="1"/>
  <c r="K2" i="25"/>
  <c r="K3" i="25" s="1"/>
  <c r="K4" i="25" s="1"/>
  <c r="K5" i="25" s="1"/>
  <c r="K6" i="25" s="1"/>
  <c r="K7" i="25" s="1"/>
  <c r="K8" i="25" s="1"/>
  <c r="K9" i="25" s="1"/>
  <c r="K10" i="25" s="1"/>
  <c r="K11" i="25" s="1"/>
  <c r="K12" i="25" s="1"/>
  <c r="L2" i="25"/>
  <c r="L3" i="25" s="1"/>
  <c r="L4" i="25" s="1"/>
  <c r="L5" i="25" s="1"/>
  <c r="L6" i="25" s="1"/>
  <c r="L7" i="25" s="1"/>
  <c r="L8" i="25" s="1"/>
  <c r="L9" i="25" s="1"/>
  <c r="L10" i="25" s="1"/>
  <c r="L11" i="25" s="1"/>
  <c r="L12" i="25" s="1"/>
  <c r="M2" i="25"/>
  <c r="M3" i="25" s="1"/>
  <c r="M4" i="25" s="1"/>
  <c r="M5" i="25" s="1"/>
  <c r="M6" i="25" s="1"/>
  <c r="M7" i="25" s="1"/>
  <c r="M8" i="25" s="1"/>
  <c r="M9" i="25" s="1"/>
  <c r="M10" i="25" s="1"/>
  <c r="N2" i="25"/>
  <c r="N3" i="25" s="1"/>
  <c r="N4" i="25" s="1"/>
  <c r="N5" i="25" s="1"/>
  <c r="N6" i="25" s="1"/>
  <c r="N7" i="25" s="1"/>
  <c r="N8" i="25" s="1"/>
  <c r="N9" i="25" s="1"/>
  <c r="N10" i="25" s="1"/>
  <c r="N11" i="25" s="1"/>
  <c r="N12" i="25" s="1"/>
  <c r="N13" i="25" s="1"/>
  <c r="N14" i="25" s="1"/>
  <c r="N15" i="25" s="1"/>
  <c r="N16" i="25" s="1"/>
  <c r="N17" i="25" s="1"/>
  <c r="N18" i="25" s="1"/>
  <c r="N19" i="25" s="1"/>
  <c r="N20" i="25" s="1"/>
  <c r="N21" i="25" s="1"/>
  <c r="N22" i="25" s="1"/>
  <c r="N23" i="25" s="1"/>
  <c r="N24" i="25" s="1"/>
  <c r="N25" i="25" s="1"/>
  <c r="N26" i="25" s="1"/>
  <c r="N27" i="25" s="1"/>
  <c r="N28" i="25" s="1"/>
  <c r="N29" i="25" s="1"/>
  <c r="N30" i="25" s="1"/>
  <c r="N31" i="25" s="1"/>
  <c r="N32" i="25" s="1"/>
  <c r="N33" i="25" s="1"/>
  <c r="N34" i="25" s="1"/>
  <c r="N35" i="25" s="1"/>
  <c r="N36" i="25" s="1"/>
  <c r="N37" i="25" s="1"/>
  <c r="N38" i="25" s="1"/>
  <c r="N39" i="25" s="1"/>
  <c r="N40" i="25" s="1"/>
  <c r="N41" i="25" s="1"/>
  <c r="N42" i="25" s="1"/>
  <c r="N43" i="25" s="1"/>
  <c r="N44" i="25" s="1"/>
  <c r="N45" i="25" s="1"/>
  <c r="N46" i="25" s="1"/>
  <c r="N47" i="25" s="1"/>
  <c r="N48" i="25" s="1"/>
  <c r="N49" i="25" s="1"/>
  <c r="N50" i="25" s="1"/>
  <c r="N51" i="25" s="1"/>
  <c r="N52" i="25" s="1"/>
  <c r="N53" i="25" s="1"/>
  <c r="N54" i="25" s="1"/>
  <c r="N55" i="25" s="1"/>
  <c r="N56" i="25" s="1"/>
  <c r="N57" i="25" s="1"/>
  <c r="N58" i="25" s="1"/>
  <c r="N59" i="25" s="1"/>
  <c r="N60" i="25" s="1"/>
  <c r="N61" i="25" s="1"/>
  <c r="N62" i="25" s="1"/>
  <c r="N63" i="25" s="1"/>
  <c r="N64" i="25" s="1"/>
  <c r="N65" i="25" s="1"/>
  <c r="N66" i="25" s="1"/>
  <c r="N67" i="25" s="1"/>
  <c r="N68" i="25" s="1"/>
  <c r="N69" i="25" s="1"/>
  <c r="N70" i="25" s="1"/>
  <c r="N71" i="25" s="1"/>
  <c r="N72" i="25" s="1"/>
  <c r="N73" i="25" s="1"/>
  <c r="N74" i="25" s="1"/>
  <c r="N75" i="25" s="1"/>
  <c r="N76" i="25" s="1"/>
  <c r="N77" i="25" s="1"/>
  <c r="N78" i="25" s="1"/>
  <c r="N79" i="25" s="1"/>
  <c r="N80" i="25" s="1"/>
  <c r="N81" i="25" s="1"/>
  <c r="N82" i="25" s="1"/>
  <c r="N83" i="25" s="1"/>
  <c r="O2" i="25"/>
  <c r="P2" i="25"/>
  <c r="P3" i="25" s="1"/>
  <c r="Q2" i="25"/>
  <c r="R2" i="25"/>
  <c r="R3" i="25" s="1"/>
  <c r="R4" i="25" s="1"/>
  <c r="R5" i="25" s="1"/>
  <c r="R6" i="25" s="1"/>
  <c r="R7" i="25" s="1"/>
  <c r="S2" i="25"/>
  <c r="T2" i="25"/>
  <c r="U2" i="25"/>
  <c r="V2" i="25"/>
  <c r="W2" i="25"/>
  <c r="X2" i="25"/>
  <c r="X3" i="25" s="1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X54" i="25" s="1"/>
  <c r="X55" i="25" s="1"/>
  <c r="X56" i="25" s="1"/>
  <c r="X57" i="25" s="1"/>
  <c r="X58" i="25" s="1"/>
  <c r="X59" i="25" s="1"/>
  <c r="X60" i="25" s="1"/>
  <c r="X61" i="25" s="1"/>
  <c r="X62" i="25" s="1"/>
  <c r="X63" i="25" s="1"/>
  <c r="X64" i="25" s="1"/>
  <c r="X65" i="25" s="1"/>
  <c r="X66" i="25" s="1"/>
  <c r="X67" i="25" s="1"/>
  <c r="X68" i="25" s="1"/>
  <c r="X69" i="25" s="1"/>
  <c r="X70" i="25" s="1"/>
  <c r="X71" i="25" s="1"/>
  <c r="X72" i="25" s="1"/>
  <c r="X73" i="25" s="1"/>
  <c r="X74" i="25" s="1"/>
  <c r="X75" i="25" s="1"/>
  <c r="X76" i="25" s="1"/>
  <c r="X77" i="25" s="1"/>
  <c r="X78" i="25" s="1"/>
  <c r="X79" i="25" s="1"/>
  <c r="X80" i="25" s="1"/>
  <c r="X81" i="25" s="1"/>
  <c r="X82" i="25" s="1"/>
  <c r="X83" i="25" s="1"/>
  <c r="Y2" i="25"/>
  <c r="Z2" i="25"/>
  <c r="AA2" i="25"/>
  <c r="AB2" i="25" s="1"/>
  <c r="AC2" i="25"/>
  <c r="AF2" i="25" s="1"/>
  <c r="I3" i="25"/>
  <c r="I4" i="25" s="1"/>
  <c r="I5" i="25" s="1"/>
  <c r="O3" i="25"/>
  <c r="O4" i="25" s="1"/>
  <c r="O5" i="25" s="1"/>
  <c r="O6" i="25" s="1"/>
  <c r="O7" i="25" s="1"/>
  <c r="O8" i="25" s="1"/>
  <c r="O9" i="25" s="1"/>
  <c r="O10" i="25" s="1"/>
  <c r="O11" i="25" s="1"/>
  <c r="O12" i="25" s="1"/>
  <c r="O13" i="25" s="1"/>
  <c r="O14" i="25" s="1"/>
  <c r="O15" i="25" s="1"/>
  <c r="O16" i="25" s="1"/>
  <c r="O17" i="25" s="1"/>
  <c r="O18" i="25" s="1"/>
  <c r="O19" i="25" s="1"/>
  <c r="O20" i="25" s="1"/>
  <c r="O21" i="25" s="1"/>
  <c r="O22" i="25" s="1"/>
  <c r="O23" i="25" s="1"/>
  <c r="O24" i="25" s="1"/>
  <c r="O25" i="25" s="1"/>
  <c r="O26" i="25" s="1"/>
  <c r="O27" i="25" s="1"/>
  <c r="O28" i="25" s="1"/>
  <c r="O29" i="25" s="1"/>
  <c r="O30" i="25" s="1"/>
  <c r="O31" i="25" s="1"/>
  <c r="O32" i="25" s="1"/>
  <c r="O33" i="25" s="1"/>
  <c r="O34" i="25" s="1"/>
  <c r="O35" i="25" s="1"/>
  <c r="O36" i="25" s="1"/>
  <c r="O37" i="25" s="1"/>
  <c r="O38" i="25" s="1"/>
  <c r="O39" i="25" s="1"/>
  <c r="O40" i="25" s="1"/>
  <c r="O41" i="25" s="1"/>
  <c r="O42" i="25" s="1"/>
  <c r="O43" i="25" s="1"/>
  <c r="O44" i="25" s="1"/>
  <c r="O45" i="25" s="1"/>
  <c r="O46" i="25" s="1"/>
  <c r="O47" i="25" s="1"/>
  <c r="O48" i="25" s="1"/>
  <c r="O49" i="25" s="1"/>
  <c r="O50" i="25" s="1"/>
  <c r="O51" i="25" s="1"/>
  <c r="O52" i="25" s="1"/>
  <c r="O53" i="25" s="1"/>
  <c r="O54" i="25" s="1"/>
  <c r="O55" i="25" s="1"/>
  <c r="O56" i="25" s="1"/>
  <c r="O57" i="25" s="1"/>
  <c r="O58" i="25" s="1"/>
  <c r="O59" i="25" s="1"/>
  <c r="O60" i="25" s="1"/>
  <c r="O61" i="25" s="1"/>
  <c r="O62" i="25" s="1"/>
  <c r="O63" i="25" s="1"/>
  <c r="O64" i="25" s="1"/>
  <c r="O65" i="25" s="1"/>
  <c r="O66" i="25" s="1"/>
  <c r="O67" i="25" s="1"/>
  <c r="O68" i="25" s="1"/>
  <c r="O69" i="25" s="1"/>
  <c r="O70" i="25" s="1"/>
  <c r="O71" i="25" s="1"/>
  <c r="O72" i="25" s="1"/>
  <c r="O73" i="25" s="1"/>
  <c r="O74" i="25" s="1"/>
  <c r="O75" i="25" s="1"/>
  <c r="O76" i="25" s="1"/>
  <c r="O77" i="25" s="1"/>
  <c r="O78" i="25" s="1"/>
  <c r="O79" i="25" s="1"/>
  <c r="O80" i="25" s="1"/>
  <c r="O81" i="25" s="1"/>
  <c r="O82" i="25" s="1"/>
  <c r="O83" i="25" s="1"/>
  <c r="S3" i="25"/>
  <c r="S4" i="25" s="1"/>
  <c r="S5" i="25" s="1"/>
  <c r="S6" i="25" s="1"/>
  <c r="S7" i="25" s="1"/>
  <c r="S8" i="25" s="1"/>
  <c r="S9" i="25" s="1"/>
  <c r="S10" i="25" s="1"/>
  <c r="S11" i="25" s="1"/>
  <c r="S12" i="25" s="1"/>
  <c r="S13" i="25" s="1"/>
  <c r="S14" i="25" s="1"/>
  <c r="S15" i="25" s="1"/>
  <c r="S16" i="25" s="1"/>
  <c r="S17" i="25" s="1"/>
  <c r="S18" i="25" s="1"/>
  <c r="S19" i="25" s="1"/>
  <c r="S20" i="25" s="1"/>
  <c r="S21" i="25" s="1"/>
  <c r="S22" i="25" s="1"/>
  <c r="S23" i="25" s="1"/>
  <c r="S24" i="25" s="1"/>
  <c r="S25" i="25" s="1"/>
  <c r="S26" i="25" s="1"/>
  <c r="S27" i="25" s="1"/>
  <c r="S28" i="25" s="1"/>
  <c r="S29" i="25" s="1"/>
  <c r="S30" i="25" s="1"/>
  <c r="S31" i="25" s="1"/>
  <c r="S32" i="25" s="1"/>
  <c r="S33" i="25" s="1"/>
  <c r="S34" i="25" s="1"/>
  <c r="S35" i="25" s="1"/>
  <c r="S36" i="25" s="1"/>
  <c r="S37" i="25" s="1"/>
  <c r="S38" i="25" s="1"/>
  <c r="S39" i="25" s="1"/>
  <c r="S40" i="25" s="1"/>
  <c r="S41" i="25" s="1"/>
  <c r="S42" i="25" s="1"/>
  <c r="S43" i="25" s="1"/>
  <c r="S44" i="25" s="1"/>
  <c r="S45" i="25" s="1"/>
  <c r="S46" i="25" s="1"/>
  <c r="S47" i="25" s="1"/>
  <c r="S48" i="25" s="1"/>
  <c r="S49" i="25" s="1"/>
  <c r="S50" i="25" s="1"/>
  <c r="S51" i="25" s="1"/>
  <c r="S52" i="25" s="1"/>
  <c r="S53" i="25" s="1"/>
  <c r="S54" i="25" s="1"/>
  <c r="S55" i="25" s="1"/>
  <c r="S56" i="25" s="1"/>
  <c r="S57" i="25" s="1"/>
  <c r="S58" i="25" s="1"/>
  <c r="S59" i="25" s="1"/>
  <c r="S60" i="25" s="1"/>
  <c r="S61" i="25" s="1"/>
  <c r="S62" i="25" s="1"/>
  <c r="S63" i="25" s="1"/>
  <c r="S64" i="25" s="1"/>
  <c r="S65" i="25" s="1"/>
  <c r="S66" i="25" s="1"/>
  <c r="S67" i="25" s="1"/>
  <c r="S68" i="25" s="1"/>
  <c r="S69" i="25" s="1"/>
  <c r="S70" i="25" s="1"/>
  <c r="S71" i="25" s="1"/>
  <c r="S72" i="25" s="1"/>
  <c r="S73" i="25" s="1"/>
  <c r="S74" i="25" s="1"/>
  <c r="S75" i="25" s="1"/>
  <c r="S76" i="25" s="1"/>
  <c r="S77" i="25" s="1"/>
  <c r="S78" i="25" s="1"/>
  <c r="S79" i="25" s="1"/>
  <c r="S80" i="25" s="1"/>
  <c r="S81" i="25" s="1"/>
  <c r="S82" i="25" s="1"/>
  <c r="S83" i="25" s="1"/>
  <c r="T3" i="25"/>
  <c r="T4" i="25" s="1"/>
  <c r="T5" i="25" s="1"/>
  <c r="T6" i="25" s="1"/>
  <c r="T7" i="25" s="1"/>
  <c r="T8" i="25" s="1"/>
  <c r="T9" i="25" s="1"/>
  <c r="T10" i="25" s="1"/>
  <c r="T11" i="25" s="1"/>
  <c r="T12" i="25" s="1"/>
  <c r="T13" i="25" s="1"/>
  <c r="T14" i="25" s="1"/>
  <c r="T15" i="25" s="1"/>
  <c r="T16" i="25" s="1"/>
  <c r="T17" i="25" s="1"/>
  <c r="T18" i="25" s="1"/>
  <c r="T19" i="25" s="1"/>
  <c r="T20" i="25" s="1"/>
  <c r="T21" i="25" s="1"/>
  <c r="T22" i="25" s="1"/>
  <c r="T23" i="25" s="1"/>
  <c r="T24" i="25" s="1"/>
  <c r="T25" i="25" s="1"/>
  <c r="T26" i="25" s="1"/>
  <c r="T27" i="25" s="1"/>
  <c r="T28" i="25" s="1"/>
  <c r="T29" i="25" s="1"/>
  <c r="T30" i="25" s="1"/>
  <c r="T31" i="25" s="1"/>
  <c r="T32" i="25" s="1"/>
  <c r="T33" i="25" s="1"/>
  <c r="T34" i="25" s="1"/>
  <c r="T35" i="25" s="1"/>
  <c r="T36" i="25" s="1"/>
  <c r="T37" i="25" s="1"/>
  <c r="T38" i="25" s="1"/>
  <c r="T39" i="25" s="1"/>
  <c r="T40" i="25" s="1"/>
  <c r="T41" i="25" s="1"/>
  <c r="T42" i="25" s="1"/>
  <c r="T43" i="25" s="1"/>
  <c r="T44" i="25" s="1"/>
  <c r="T45" i="25" s="1"/>
  <c r="T46" i="25" s="1"/>
  <c r="T47" i="25" s="1"/>
  <c r="T48" i="25" s="1"/>
  <c r="T49" i="25" s="1"/>
  <c r="T50" i="25" s="1"/>
  <c r="T51" i="25" s="1"/>
  <c r="T52" i="25" s="1"/>
  <c r="T53" i="25" s="1"/>
  <c r="T54" i="25" s="1"/>
  <c r="T55" i="25" s="1"/>
  <c r="T56" i="25" s="1"/>
  <c r="T57" i="25" s="1"/>
  <c r="T58" i="25" s="1"/>
  <c r="T59" i="25" s="1"/>
  <c r="T60" i="25" s="1"/>
  <c r="T61" i="25" s="1"/>
  <c r="T62" i="25" s="1"/>
  <c r="T63" i="25" s="1"/>
  <c r="T64" i="25" s="1"/>
  <c r="T65" i="25" s="1"/>
  <c r="T66" i="25" s="1"/>
  <c r="T67" i="25" s="1"/>
  <c r="T68" i="25" s="1"/>
  <c r="T69" i="25" s="1"/>
  <c r="T70" i="25" s="1"/>
  <c r="T71" i="25" s="1"/>
  <c r="T72" i="25" s="1"/>
  <c r="T73" i="25" s="1"/>
  <c r="T74" i="25" s="1"/>
  <c r="T75" i="25" s="1"/>
  <c r="T76" i="25" s="1"/>
  <c r="T77" i="25" s="1"/>
  <c r="T78" i="25" s="1"/>
  <c r="T79" i="25" s="1"/>
  <c r="T80" i="25" s="1"/>
  <c r="T81" i="25" s="1"/>
  <c r="T82" i="25" s="1"/>
  <c r="T83" i="25" s="1"/>
  <c r="W3" i="25"/>
  <c r="Y3" i="25"/>
  <c r="AA3" i="25"/>
  <c r="AC3" i="25"/>
  <c r="AA4" i="25"/>
  <c r="AC4" i="25"/>
  <c r="AA5" i="25"/>
  <c r="AC5" i="25"/>
  <c r="AA6" i="25"/>
  <c r="AC6" i="25"/>
  <c r="AA7" i="25"/>
  <c r="AC7" i="25"/>
  <c r="AA8" i="25"/>
  <c r="AC8" i="25"/>
  <c r="AA9" i="25"/>
  <c r="AC9" i="25"/>
  <c r="AA10" i="25"/>
  <c r="AC10" i="25"/>
  <c r="AA11" i="25"/>
  <c r="AC11" i="25"/>
  <c r="AA12" i="25"/>
  <c r="AC12" i="25"/>
  <c r="K13" i="25"/>
  <c r="K14" i="25" s="1"/>
  <c r="K15" i="25" s="1"/>
  <c r="K16" i="25" s="1"/>
  <c r="K17" i="25" s="1"/>
  <c r="K18" i="25" s="1"/>
  <c r="K19" i="25" s="1"/>
  <c r="K20" i="25" s="1"/>
  <c r="K21" i="25" s="1"/>
  <c r="K22" i="25" s="1"/>
  <c r="K23" i="25" s="1"/>
  <c r="K24" i="25" s="1"/>
  <c r="K25" i="25" s="1"/>
  <c r="K26" i="25" s="1"/>
  <c r="K27" i="25" s="1"/>
  <c r="K28" i="25" s="1"/>
  <c r="K29" i="25" s="1"/>
  <c r="K30" i="25" s="1"/>
  <c r="K31" i="25" s="1"/>
  <c r="K32" i="25" s="1"/>
  <c r="K33" i="25" s="1"/>
  <c r="K34" i="25" s="1"/>
  <c r="K35" i="25" s="1"/>
  <c r="K36" i="25" s="1"/>
  <c r="K37" i="25" s="1"/>
  <c r="K38" i="25" s="1"/>
  <c r="K39" i="25" s="1"/>
  <c r="K40" i="25" s="1"/>
  <c r="K41" i="25" s="1"/>
  <c r="K42" i="25" s="1"/>
  <c r="K43" i="25" s="1"/>
  <c r="K44" i="25" s="1"/>
  <c r="K45" i="25" s="1"/>
  <c r="K46" i="25" s="1"/>
  <c r="K47" i="25" s="1"/>
  <c r="K48" i="25" s="1"/>
  <c r="K49" i="25" s="1"/>
  <c r="K50" i="25" s="1"/>
  <c r="K51" i="25" s="1"/>
  <c r="K52" i="25" s="1"/>
  <c r="K53" i="25" s="1"/>
  <c r="K54" i="25" s="1"/>
  <c r="K55" i="25" s="1"/>
  <c r="K56" i="25" s="1"/>
  <c r="K57" i="25" s="1"/>
  <c r="K58" i="25" s="1"/>
  <c r="K59" i="25" s="1"/>
  <c r="K60" i="25" s="1"/>
  <c r="K61" i="25" s="1"/>
  <c r="K62" i="25" s="1"/>
  <c r="K63" i="25" s="1"/>
  <c r="K64" i="25" s="1"/>
  <c r="K65" i="25" s="1"/>
  <c r="K66" i="25" s="1"/>
  <c r="K67" i="25" s="1"/>
  <c r="K68" i="25" s="1"/>
  <c r="K69" i="25" s="1"/>
  <c r="K70" i="25" s="1"/>
  <c r="K71" i="25" s="1"/>
  <c r="K72" i="25" s="1"/>
  <c r="K73" i="25" s="1"/>
  <c r="K74" i="25" s="1"/>
  <c r="K75" i="25" s="1"/>
  <c r="K76" i="25" s="1"/>
  <c r="K77" i="25" s="1"/>
  <c r="K78" i="25" s="1"/>
  <c r="K79" i="25" s="1"/>
  <c r="K80" i="25" s="1"/>
  <c r="K81" i="25" s="1"/>
  <c r="K82" i="25" s="1"/>
  <c r="K83" i="25" s="1"/>
  <c r="AA13" i="25"/>
  <c r="AC13" i="25"/>
  <c r="AA14" i="25"/>
  <c r="AC14" i="25"/>
  <c r="AA15" i="25"/>
  <c r="AC15" i="25"/>
  <c r="AA16" i="25"/>
  <c r="AC16" i="25"/>
  <c r="AA17" i="25"/>
  <c r="AC17" i="25"/>
  <c r="AA18" i="25"/>
  <c r="AC18" i="25"/>
  <c r="AA19" i="25"/>
  <c r="AC19" i="25"/>
  <c r="AA20" i="25"/>
  <c r="AC20" i="25"/>
  <c r="AA21" i="25"/>
  <c r="AC21" i="25"/>
  <c r="AA22" i="25"/>
  <c r="AC22" i="25"/>
  <c r="AA23" i="25"/>
  <c r="AC23" i="25"/>
  <c r="AA24" i="25"/>
  <c r="AC24" i="25"/>
  <c r="AA25" i="25"/>
  <c r="AC25" i="25"/>
  <c r="AA26" i="25"/>
  <c r="AC26" i="25"/>
  <c r="AA27" i="25"/>
  <c r="AC27" i="25"/>
  <c r="AA28" i="25"/>
  <c r="AC28" i="25"/>
  <c r="AA29" i="25"/>
  <c r="AC29" i="25"/>
  <c r="AA30" i="25"/>
  <c r="AC30" i="25"/>
  <c r="AA31" i="25"/>
  <c r="AC31" i="25"/>
  <c r="AA32" i="25"/>
  <c r="AC32" i="25"/>
  <c r="AA33" i="25"/>
  <c r="AC33" i="25"/>
  <c r="AA34" i="25"/>
  <c r="AC34" i="25"/>
  <c r="AA35" i="25"/>
  <c r="AC35" i="25"/>
  <c r="AA36" i="25"/>
  <c r="AC36" i="25"/>
  <c r="AA37" i="25"/>
  <c r="AC37" i="25"/>
  <c r="AA38" i="25"/>
  <c r="AC38" i="25"/>
  <c r="AA39" i="25"/>
  <c r="AC39" i="25"/>
  <c r="AA40" i="25"/>
  <c r="AC40" i="25"/>
  <c r="AA41" i="25"/>
  <c r="AC41" i="25"/>
  <c r="AD41" i="25" s="1"/>
  <c r="AA42" i="25"/>
  <c r="AC42" i="25"/>
  <c r="AA43" i="25"/>
  <c r="AC43" i="25"/>
  <c r="AA44" i="25"/>
  <c r="AC44" i="25"/>
  <c r="AA45" i="25"/>
  <c r="AC45" i="25"/>
  <c r="AA46" i="25"/>
  <c r="AC46" i="25"/>
  <c r="AA47" i="25"/>
  <c r="AC47" i="25"/>
  <c r="AA48" i="25"/>
  <c r="AC48" i="25"/>
  <c r="AA49" i="25"/>
  <c r="AC49" i="25"/>
  <c r="AA50" i="25"/>
  <c r="AC50" i="25"/>
  <c r="AA51" i="25"/>
  <c r="AC51" i="25"/>
  <c r="AA52" i="25"/>
  <c r="AC52" i="25"/>
  <c r="AA53" i="25"/>
  <c r="AC53" i="25"/>
  <c r="AE53" i="25" s="1"/>
  <c r="AA54" i="25"/>
  <c r="AC54" i="25"/>
  <c r="AA55" i="25"/>
  <c r="AC55" i="25"/>
  <c r="AA56" i="25"/>
  <c r="AC56" i="25"/>
  <c r="AA57" i="25"/>
  <c r="AC57" i="25"/>
  <c r="AA58" i="25"/>
  <c r="AC58" i="25"/>
  <c r="AA59" i="25"/>
  <c r="AC59" i="25"/>
  <c r="AA60" i="25"/>
  <c r="AC60" i="25"/>
  <c r="AA61" i="25"/>
  <c r="AC61" i="25"/>
  <c r="AA62" i="25"/>
  <c r="AC62" i="25"/>
  <c r="AA63" i="25"/>
  <c r="AC63" i="25"/>
  <c r="AA64" i="25"/>
  <c r="AC64" i="25"/>
  <c r="AF64" i="25" s="1"/>
  <c r="AA65" i="25"/>
  <c r="AC65" i="25"/>
  <c r="AA66" i="25"/>
  <c r="AC66" i="25"/>
  <c r="AA67" i="25"/>
  <c r="AC67" i="25"/>
  <c r="AA68" i="25"/>
  <c r="AC68" i="25"/>
  <c r="AA69" i="25"/>
  <c r="AB69" i="25" s="1"/>
  <c r="AC69" i="25"/>
  <c r="AA70" i="25"/>
  <c r="AC70" i="25"/>
  <c r="AA71" i="25"/>
  <c r="AC71" i="25"/>
  <c r="AA72" i="25"/>
  <c r="AC72" i="25"/>
  <c r="AA73" i="25"/>
  <c r="AC73" i="25"/>
  <c r="AA74" i="25"/>
  <c r="AC74" i="25"/>
  <c r="AA75" i="25"/>
  <c r="AC75" i="25"/>
  <c r="AA76" i="25"/>
  <c r="AC76" i="25"/>
  <c r="AA77" i="25"/>
  <c r="AC77" i="25"/>
  <c r="AA78" i="25"/>
  <c r="AC78" i="25"/>
  <c r="AA79" i="25"/>
  <c r="AC79" i="25"/>
  <c r="AA80" i="25"/>
  <c r="AC80" i="25"/>
  <c r="AA81" i="25"/>
  <c r="AC81" i="25"/>
  <c r="AA82" i="25"/>
  <c r="AC82" i="25"/>
  <c r="AA83" i="25"/>
  <c r="AC83" i="25"/>
  <c r="C84" i="25"/>
  <c r="C85" i="25"/>
  <c r="E85" i="25"/>
  <c r="O9" i="4" s="1"/>
  <c r="F85" i="25"/>
  <c r="P9" i="4" s="1"/>
  <c r="I2" i="24"/>
  <c r="I3" i="24" s="1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J2" i="24"/>
  <c r="K2" i="24"/>
  <c r="K3" i="24" s="1"/>
  <c r="K4" i="24" s="1"/>
  <c r="K5" i="24" s="1"/>
  <c r="K6" i="24" s="1"/>
  <c r="K7" i="24" s="1"/>
  <c r="K8" i="24" s="1"/>
  <c r="K9" i="24" s="1"/>
  <c r="K10" i="24" s="1"/>
  <c r="K11" i="24" s="1"/>
  <c r="K12" i="24" s="1"/>
  <c r="K13" i="24" s="1"/>
  <c r="K14" i="24" s="1"/>
  <c r="K15" i="24" s="1"/>
  <c r="K16" i="24" s="1"/>
  <c r="K17" i="24" s="1"/>
  <c r="K18" i="24" s="1"/>
  <c r="K19" i="24" s="1"/>
  <c r="K20" i="24" s="1"/>
  <c r="K21" i="24" s="1"/>
  <c r="K22" i="24" s="1"/>
  <c r="K23" i="24" s="1"/>
  <c r="K24" i="24" s="1"/>
  <c r="K25" i="24" s="1"/>
  <c r="K26" i="24" s="1"/>
  <c r="K27" i="24" s="1"/>
  <c r="K28" i="24" s="1"/>
  <c r="K29" i="24" s="1"/>
  <c r="K30" i="24" s="1"/>
  <c r="K31" i="24" s="1"/>
  <c r="K32" i="24" s="1"/>
  <c r="K33" i="24" s="1"/>
  <c r="K34" i="24" s="1"/>
  <c r="K35" i="24" s="1"/>
  <c r="K36" i="24" s="1"/>
  <c r="K37" i="24" s="1"/>
  <c r="K38" i="24" s="1"/>
  <c r="K39" i="24" s="1"/>
  <c r="K40" i="24" s="1"/>
  <c r="K41" i="24" s="1"/>
  <c r="K42" i="24" s="1"/>
  <c r="K43" i="24" s="1"/>
  <c r="K44" i="24" s="1"/>
  <c r="K45" i="24" s="1"/>
  <c r="K46" i="24" s="1"/>
  <c r="K47" i="24" s="1"/>
  <c r="K48" i="24" s="1"/>
  <c r="K49" i="24" s="1"/>
  <c r="K50" i="24" s="1"/>
  <c r="K51" i="24" s="1"/>
  <c r="K52" i="24" s="1"/>
  <c r="K53" i="24" s="1"/>
  <c r="K54" i="24" s="1"/>
  <c r="K55" i="24" s="1"/>
  <c r="K56" i="24" s="1"/>
  <c r="K57" i="24" s="1"/>
  <c r="K58" i="24" s="1"/>
  <c r="K59" i="24" s="1"/>
  <c r="K60" i="24" s="1"/>
  <c r="K61" i="24" s="1"/>
  <c r="K62" i="24" s="1"/>
  <c r="K63" i="24" s="1"/>
  <c r="K64" i="24" s="1"/>
  <c r="K65" i="24" s="1"/>
  <c r="K66" i="24" s="1"/>
  <c r="K67" i="24" s="1"/>
  <c r="K68" i="24" s="1"/>
  <c r="K69" i="24" s="1"/>
  <c r="K70" i="24" s="1"/>
  <c r="K71" i="24" s="1"/>
  <c r="K72" i="24" s="1"/>
  <c r="K73" i="24" s="1"/>
  <c r="K74" i="24" s="1"/>
  <c r="K75" i="24" s="1"/>
  <c r="K76" i="24" s="1"/>
  <c r="K77" i="24" s="1"/>
  <c r="K78" i="24" s="1"/>
  <c r="K79" i="24" s="1"/>
  <c r="K80" i="24" s="1"/>
  <c r="K81" i="24" s="1"/>
  <c r="K82" i="24" s="1"/>
  <c r="K83" i="24" s="1"/>
  <c r="L2" i="24"/>
  <c r="L3" i="24" s="1"/>
  <c r="L4" i="24" s="1"/>
  <c r="L5" i="24" s="1"/>
  <c r="L6" i="24" s="1"/>
  <c r="L7" i="24" s="1"/>
  <c r="L8" i="24" s="1"/>
  <c r="L9" i="24" s="1"/>
  <c r="L10" i="24" s="1"/>
  <c r="L11" i="24" s="1"/>
  <c r="L12" i="24" s="1"/>
  <c r="L13" i="24" s="1"/>
  <c r="L14" i="24" s="1"/>
  <c r="L15" i="24" s="1"/>
  <c r="L16" i="24" s="1"/>
  <c r="L17" i="24" s="1"/>
  <c r="L18" i="24" s="1"/>
  <c r="L19" i="24" s="1"/>
  <c r="L20" i="24" s="1"/>
  <c r="L21" i="24" s="1"/>
  <c r="L22" i="24" s="1"/>
  <c r="L23" i="24" s="1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40" i="24" s="1"/>
  <c r="L41" i="24" s="1"/>
  <c r="L42" i="24" s="1"/>
  <c r="L43" i="24" s="1"/>
  <c r="L44" i="24" s="1"/>
  <c r="L45" i="24" s="1"/>
  <c r="L46" i="24" s="1"/>
  <c r="L47" i="24" s="1"/>
  <c r="L48" i="24" s="1"/>
  <c r="L49" i="24" s="1"/>
  <c r="L50" i="24" s="1"/>
  <c r="L51" i="24" s="1"/>
  <c r="L52" i="24" s="1"/>
  <c r="L53" i="24" s="1"/>
  <c r="L54" i="24" s="1"/>
  <c r="L55" i="24" s="1"/>
  <c r="L56" i="24" s="1"/>
  <c r="L57" i="24" s="1"/>
  <c r="L58" i="24" s="1"/>
  <c r="L59" i="24" s="1"/>
  <c r="L60" i="24" s="1"/>
  <c r="L61" i="24" s="1"/>
  <c r="L62" i="24" s="1"/>
  <c r="L63" i="24" s="1"/>
  <c r="L64" i="24" s="1"/>
  <c r="L65" i="24" s="1"/>
  <c r="L66" i="24" s="1"/>
  <c r="L67" i="24" s="1"/>
  <c r="L68" i="24" s="1"/>
  <c r="L69" i="24" s="1"/>
  <c r="L70" i="24" s="1"/>
  <c r="L71" i="24" s="1"/>
  <c r="L72" i="24" s="1"/>
  <c r="L73" i="24" s="1"/>
  <c r="L74" i="24" s="1"/>
  <c r="L75" i="24" s="1"/>
  <c r="L76" i="24" s="1"/>
  <c r="L77" i="24" s="1"/>
  <c r="L78" i="24" s="1"/>
  <c r="L79" i="24" s="1"/>
  <c r="L80" i="24" s="1"/>
  <c r="L81" i="24" s="1"/>
  <c r="L82" i="24" s="1"/>
  <c r="L83" i="24" s="1"/>
  <c r="M2" i="24"/>
  <c r="N2" i="24"/>
  <c r="N3" i="24" s="1"/>
  <c r="O2" i="24"/>
  <c r="O3" i="24" s="1"/>
  <c r="O4" i="24" s="1"/>
  <c r="O5" i="24" s="1"/>
  <c r="O6" i="24" s="1"/>
  <c r="O7" i="24" s="1"/>
  <c r="O8" i="24" s="1"/>
  <c r="O9" i="24" s="1"/>
  <c r="O10" i="24" s="1"/>
  <c r="O11" i="24" s="1"/>
  <c r="O12" i="24" s="1"/>
  <c r="O13" i="24" s="1"/>
  <c r="O14" i="24" s="1"/>
  <c r="O15" i="24" s="1"/>
  <c r="O16" i="24" s="1"/>
  <c r="O17" i="24" s="1"/>
  <c r="O18" i="24" s="1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O29" i="24" s="1"/>
  <c r="O30" i="24" s="1"/>
  <c r="O31" i="24" s="1"/>
  <c r="O32" i="24" s="1"/>
  <c r="O33" i="24" s="1"/>
  <c r="O34" i="24" s="1"/>
  <c r="O35" i="24" s="1"/>
  <c r="O36" i="24" s="1"/>
  <c r="O37" i="24" s="1"/>
  <c r="O38" i="24" s="1"/>
  <c r="O39" i="24" s="1"/>
  <c r="O40" i="24" s="1"/>
  <c r="O41" i="24" s="1"/>
  <c r="O42" i="24" s="1"/>
  <c r="O43" i="24" s="1"/>
  <c r="O44" i="24" s="1"/>
  <c r="O45" i="24" s="1"/>
  <c r="O46" i="24" s="1"/>
  <c r="O47" i="24" s="1"/>
  <c r="O48" i="24" s="1"/>
  <c r="O49" i="24" s="1"/>
  <c r="O50" i="24" s="1"/>
  <c r="O51" i="24" s="1"/>
  <c r="O52" i="24" s="1"/>
  <c r="O53" i="24" s="1"/>
  <c r="O54" i="24" s="1"/>
  <c r="O55" i="24" s="1"/>
  <c r="O56" i="24" s="1"/>
  <c r="O57" i="24" s="1"/>
  <c r="O58" i="24" s="1"/>
  <c r="O59" i="24" s="1"/>
  <c r="O60" i="24" s="1"/>
  <c r="O61" i="24" s="1"/>
  <c r="O62" i="24" s="1"/>
  <c r="O63" i="24" s="1"/>
  <c r="O64" i="24" s="1"/>
  <c r="O65" i="24" s="1"/>
  <c r="O66" i="24" s="1"/>
  <c r="O67" i="24" s="1"/>
  <c r="O68" i="24" s="1"/>
  <c r="O69" i="24" s="1"/>
  <c r="O70" i="24" s="1"/>
  <c r="O71" i="24" s="1"/>
  <c r="O72" i="24" s="1"/>
  <c r="O73" i="24" s="1"/>
  <c r="O74" i="24" s="1"/>
  <c r="O75" i="24" s="1"/>
  <c r="O76" i="24" s="1"/>
  <c r="O77" i="24" s="1"/>
  <c r="O78" i="24" s="1"/>
  <c r="O79" i="24" s="1"/>
  <c r="O80" i="24" s="1"/>
  <c r="O81" i="24" s="1"/>
  <c r="O82" i="24" s="1"/>
  <c r="O83" i="24" s="1"/>
  <c r="P2" i="24"/>
  <c r="P3" i="24" s="1"/>
  <c r="P4" i="24" s="1"/>
  <c r="P5" i="24" s="1"/>
  <c r="P6" i="24" s="1"/>
  <c r="P7" i="24" s="1"/>
  <c r="P8" i="24" s="1"/>
  <c r="P9" i="24" s="1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P28" i="24" s="1"/>
  <c r="P29" i="24" s="1"/>
  <c r="P30" i="24" s="1"/>
  <c r="P31" i="24" s="1"/>
  <c r="P32" i="24" s="1"/>
  <c r="P33" i="24" s="1"/>
  <c r="P34" i="24" s="1"/>
  <c r="P35" i="24" s="1"/>
  <c r="P36" i="24" s="1"/>
  <c r="P37" i="24" s="1"/>
  <c r="P38" i="24" s="1"/>
  <c r="P39" i="24" s="1"/>
  <c r="P40" i="24" s="1"/>
  <c r="P41" i="24" s="1"/>
  <c r="P42" i="24" s="1"/>
  <c r="P43" i="24" s="1"/>
  <c r="P44" i="24" s="1"/>
  <c r="P45" i="24" s="1"/>
  <c r="P46" i="24" s="1"/>
  <c r="P47" i="24" s="1"/>
  <c r="P48" i="24" s="1"/>
  <c r="P49" i="24" s="1"/>
  <c r="P50" i="24" s="1"/>
  <c r="P51" i="24" s="1"/>
  <c r="P52" i="24" s="1"/>
  <c r="P53" i="24" s="1"/>
  <c r="P54" i="24" s="1"/>
  <c r="P55" i="24" s="1"/>
  <c r="P56" i="24" s="1"/>
  <c r="P57" i="24" s="1"/>
  <c r="P58" i="24" s="1"/>
  <c r="P59" i="24" s="1"/>
  <c r="P60" i="24" s="1"/>
  <c r="P61" i="24" s="1"/>
  <c r="P62" i="24" s="1"/>
  <c r="P63" i="24" s="1"/>
  <c r="P64" i="24" s="1"/>
  <c r="P65" i="24" s="1"/>
  <c r="P66" i="24" s="1"/>
  <c r="P67" i="24" s="1"/>
  <c r="P68" i="24" s="1"/>
  <c r="P69" i="24" s="1"/>
  <c r="P70" i="24" s="1"/>
  <c r="P71" i="24" s="1"/>
  <c r="P72" i="24" s="1"/>
  <c r="P73" i="24" s="1"/>
  <c r="P74" i="24" s="1"/>
  <c r="P75" i="24" s="1"/>
  <c r="P76" i="24" s="1"/>
  <c r="P77" i="24" s="1"/>
  <c r="P78" i="24" s="1"/>
  <c r="P79" i="24" s="1"/>
  <c r="P80" i="24" s="1"/>
  <c r="P81" i="24" s="1"/>
  <c r="P82" i="24" s="1"/>
  <c r="P83" i="24" s="1"/>
  <c r="Q2" i="24"/>
  <c r="R2" i="24"/>
  <c r="S2" i="24"/>
  <c r="T2" i="24"/>
  <c r="T3" i="24" s="1"/>
  <c r="T4" i="24" s="1"/>
  <c r="T5" i="24" s="1"/>
  <c r="T6" i="24" s="1"/>
  <c r="T7" i="24" s="1"/>
  <c r="T8" i="24" s="1"/>
  <c r="T9" i="24" s="1"/>
  <c r="T10" i="24" s="1"/>
  <c r="T11" i="24" s="1"/>
  <c r="T12" i="24" s="1"/>
  <c r="T13" i="24" s="1"/>
  <c r="T14" i="24" s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T30" i="24" s="1"/>
  <c r="T31" i="24" s="1"/>
  <c r="T32" i="24" s="1"/>
  <c r="T33" i="24" s="1"/>
  <c r="T34" i="24" s="1"/>
  <c r="T35" i="24" s="1"/>
  <c r="T36" i="24" s="1"/>
  <c r="T37" i="24" s="1"/>
  <c r="T38" i="24" s="1"/>
  <c r="T39" i="24" s="1"/>
  <c r="T40" i="24" s="1"/>
  <c r="T41" i="24" s="1"/>
  <c r="T42" i="24" s="1"/>
  <c r="T43" i="24" s="1"/>
  <c r="T44" i="24" s="1"/>
  <c r="T45" i="24" s="1"/>
  <c r="T46" i="24" s="1"/>
  <c r="T47" i="24" s="1"/>
  <c r="T48" i="24" s="1"/>
  <c r="T49" i="24" s="1"/>
  <c r="T50" i="24" s="1"/>
  <c r="T51" i="24" s="1"/>
  <c r="T52" i="24" s="1"/>
  <c r="T53" i="24" s="1"/>
  <c r="T54" i="24" s="1"/>
  <c r="T55" i="24" s="1"/>
  <c r="T56" i="24" s="1"/>
  <c r="T57" i="24" s="1"/>
  <c r="T58" i="24" s="1"/>
  <c r="T59" i="24" s="1"/>
  <c r="T60" i="24" s="1"/>
  <c r="T61" i="24" s="1"/>
  <c r="T62" i="24" s="1"/>
  <c r="T63" i="24" s="1"/>
  <c r="T64" i="24" s="1"/>
  <c r="T65" i="24" s="1"/>
  <c r="T66" i="24" s="1"/>
  <c r="T67" i="24" s="1"/>
  <c r="T68" i="24" s="1"/>
  <c r="T69" i="24" s="1"/>
  <c r="T70" i="24" s="1"/>
  <c r="T71" i="24" s="1"/>
  <c r="T72" i="24" s="1"/>
  <c r="T73" i="24" s="1"/>
  <c r="T74" i="24" s="1"/>
  <c r="T75" i="24" s="1"/>
  <c r="T76" i="24" s="1"/>
  <c r="T77" i="24" s="1"/>
  <c r="T78" i="24" s="1"/>
  <c r="T79" i="24" s="1"/>
  <c r="T80" i="24" s="1"/>
  <c r="T81" i="24" s="1"/>
  <c r="T82" i="24" s="1"/>
  <c r="T83" i="24" s="1"/>
  <c r="U2" i="24"/>
  <c r="U3" i="24" s="1"/>
  <c r="U4" i="24" s="1"/>
  <c r="U5" i="24" s="1"/>
  <c r="U6" i="24" s="1"/>
  <c r="U7" i="24" s="1"/>
  <c r="U8" i="24" s="1"/>
  <c r="U9" i="24" s="1"/>
  <c r="U10" i="24" s="1"/>
  <c r="U11" i="24" s="1"/>
  <c r="U12" i="24" s="1"/>
  <c r="U13" i="24" s="1"/>
  <c r="U14" i="24" s="1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U36" i="24" s="1"/>
  <c r="U37" i="24" s="1"/>
  <c r="U38" i="24" s="1"/>
  <c r="U39" i="24" s="1"/>
  <c r="U40" i="24" s="1"/>
  <c r="U41" i="24" s="1"/>
  <c r="U42" i="24" s="1"/>
  <c r="U43" i="24" s="1"/>
  <c r="U44" i="24" s="1"/>
  <c r="U45" i="24" s="1"/>
  <c r="U46" i="24" s="1"/>
  <c r="U47" i="24" s="1"/>
  <c r="U48" i="24" s="1"/>
  <c r="U49" i="24" s="1"/>
  <c r="U50" i="24" s="1"/>
  <c r="U51" i="24" s="1"/>
  <c r="U52" i="24" s="1"/>
  <c r="U53" i="24" s="1"/>
  <c r="U54" i="24" s="1"/>
  <c r="U55" i="24" s="1"/>
  <c r="U56" i="24" s="1"/>
  <c r="U57" i="24" s="1"/>
  <c r="U58" i="24" s="1"/>
  <c r="U59" i="24" s="1"/>
  <c r="U60" i="24" s="1"/>
  <c r="U61" i="24" s="1"/>
  <c r="U62" i="24" s="1"/>
  <c r="U63" i="24" s="1"/>
  <c r="U64" i="24" s="1"/>
  <c r="U65" i="24" s="1"/>
  <c r="U66" i="24" s="1"/>
  <c r="U67" i="24" s="1"/>
  <c r="U68" i="24" s="1"/>
  <c r="U69" i="24" s="1"/>
  <c r="U70" i="24" s="1"/>
  <c r="U71" i="24" s="1"/>
  <c r="U72" i="24" s="1"/>
  <c r="U73" i="24" s="1"/>
  <c r="U74" i="24" s="1"/>
  <c r="U75" i="24" s="1"/>
  <c r="U76" i="24" s="1"/>
  <c r="U77" i="24" s="1"/>
  <c r="U78" i="24" s="1"/>
  <c r="U79" i="24" s="1"/>
  <c r="U80" i="24" s="1"/>
  <c r="U81" i="24" s="1"/>
  <c r="U82" i="24" s="1"/>
  <c r="U83" i="24" s="1"/>
  <c r="V2" i="24"/>
  <c r="V3" i="24" s="1"/>
  <c r="W2" i="24"/>
  <c r="X2" i="24"/>
  <c r="X3" i="24" s="1"/>
  <c r="X4" i="24" s="1"/>
  <c r="X5" i="24" s="1"/>
  <c r="X6" i="24" s="1"/>
  <c r="X7" i="24" s="1"/>
  <c r="X8" i="24" s="1"/>
  <c r="X9" i="24" s="1"/>
  <c r="X10" i="24" s="1"/>
  <c r="X11" i="24" s="1"/>
  <c r="X12" i="24" s="1"/>
  <c r="X13" i="24" s="1"/>
  <c r="X14" i="24" s="1"/>
  <c r="X15" i="24" s="1"/>
  <c r="X16" i="24" s="1"/>
  <c r="X17" i="24" s="1"/>
  <c r="X18" i="24" s="1"/>
  <c r="X19" i="24" s="1"/>
  <c r="X20" i="24" s="1"/>
  <c r="X21" i="24" s="1"/>
  <c r="X22" i="24" s="1"/>
  <c r="X23" i="24" s="1"/>
  <c r="X24" i="24" s="1"/>
  <c r="X25" i="24" s="1"/>
  <c r="X26" i="24" s="1"/>
  <c r="X27" i="24" s="1"/>
  <c r="X28" i="24" s="1"/>
  <c r="X29" i="24" s="1"/>
  <c r="X30" i="24" s="1"/>
  <c r="X31" i="24" s="1"/>
  <c r="X32" i="24" s="1"/>
  <c r="X33" i="24" s="1"/>
  <c r="X34" i="24" s="1"/>
  <c r="X35" i="24" s="1"/>
  <c r="X36" i="24" s="1"/>
  <c r="X37" i="24" s="1"/>
  <c r="X38" i="24" s="1"/>
  <c r="X39" i="24" s="1"/>
  <c r="X40" i="24" s="1"/>
  <c r="X41" i="24" s="1"/>
  <c r="X42" i="24" s="1"/>
  <c r="X43" i="24" s="1"/>
  <c r="X44" i="24" s="1"/>
  <c r="X45" i="24" s="1"/>
  <c r="X46" i="24" s="1"/>
  <c r="X47" i="24" s="1"/>
  <c r="X48" i="24" s="1"/>
  <c r="X49" i="24" s="1"/>
  <c r="X50" i="24" s="1"/>
  <c r="X51" i="24" s="1"/>
  <c r="X52" i="24" s="1"/>
  <c r="X53" i="24" s="1"/>
  <c r="X54" i="24" s="1"/>
  <c r="X55" i="24" s="1"/>
  <c r="X56" i="24" s="1"/>
  <c r="X57" i="24" s="1"/>
  <c r="X58" i="24" s="1"/>
  <c r="X59" i="24" s="1"/>
  <c r="X60" i="24" s="1"/>
  <c r="X61" i="24" s="1"/>
  <c r="X62" i="24" s="1"/>
  <c r="X63" i="24" s="1"/>
  <c r="X64" i="24" s="1"/>
  <c r="X65" i="24" s="1"/>
  <c r="X66" i="24" s="1"/>
  <c r="X67" i="24" s="1"/>
  <c r="X68" i="24" s="1"/>
  <c r="X69" i="24" s="1"/>
  <c r="X70" i="24" s="1"/>
  <c r="X71" i="24" s="1"/>
  <c r="X72" i="24" s="1"/>
  <c r="X73" i="24" s="1"/>
  <c r="X74" i="24" s="1"/>
  <c r="X75" i="24" s="1"/>
  <c r="X76" i="24" s="1"/>
  <c r="X77" i="24" s="1"/>
  <c r="X78" i="24" s="1"/>
  <c r="X79" i="24" s="1"/>
  <c r="X80" i="24" s="1"/>
  <c r="X81" i="24" s="1"/>
  <c r="X82" i="24" s="1"/>
  <c r="X83" i="24" s="1"/>
  <c r="Y2" i="24"/>
  <c r="Y3" i="24" s="1"/>
  <c r="Y4" i="24" s="1"/>
  <c r="Y5" i="24" s="1"/>
  <c r="Y6" i="24" s="1"/>
  <c r="Y7" i="24" s="1"/>
  <c r="Y8" i="24" s="1"/>
  <c r="Y9" i="24" s="1"/>
  <c r="Y10" i="24" s="1"/>
  <c r="Y11" i="24" s="1"/>
  <c r="Y12" i="24" s="1"/>
  <c r="Y13" i="24" s="1"/>
  <c r="Y14" i="24" s="1"/>
  <c r="Y15" i="24" s="1"/>
  <c r="Y16" i="24" s="1"/>
  <c r="Y17" i="24" s="1"/>
  <c r="Y18" i="24" s="1"/>
  <c r="Y19" i="24" s="1"/>
  <c r="Y20" i="24" s="1"/>
  <c r="Y21" i="24" s="1"/>
  <c r="Y22" i="24" s="1"/>
  <c r="Y23" i="24" s="1"/>
  <c r="Y24" i="24" s="1"/>
  <c r="Y25" i="24" s="1"/>
  <c r="Y26" i="24" s="1"/>
  <c r="Y27" i="24" s="1"/>
  <c r="Y28" i="24" s="1"/>
  <c r="Y29" i="24" s="1"/>
  <c r="Y30" i="24" s="1"/>
  <c r="Y31" i="24" s="1"/>
  <c r="Y32" i="24" s="1"/>
  <c r="Y33" i="24" s="1"/>
  <c r="Y34" i="24" s="1"/>
  <c r="Y35" i="24" s="1"/>
  <c r="Y36" i="24" s="1"/>
  <c r="Y37" i="24" s="1"/>
  <c r="Y38" i="24" s="1"/>
  <c r="Y39" i="24" s="1"/>
  <c r="Y40" i="24" s="1"/>
  <c r="Y41" i="24" s="1"/>
  <c r="Y42" i="24" s="1"/>
  <c r="Y43" i="24" s="1"/>
  <c r="Y44" i="24" s="1"/>
  <c r="Y45" i="24" s="1"/>
  <c r="Y46" i="24" s="1"/>
  <c r="Y47" i="24" s="1"/>
  <c r="Y48" i="24" s="1"/>
  <c r="Y49" i="24" s="1"/>
  <c r="Y50" i="24" s="1"/>
  <c r="Y51" i="24" s="1"/>
  <c r="Y52" i="24" s="1"/>
  <c r="Y53" i="24" s="1"/>
  <c r="Y54" i="24" s="1"/>
  <c r="Y55" i="24" s="1"/>
  <c r="Y56" i="24" s="1"/>
  <c r="Y57" i="24" s="1"/>
  <c r="Y58" i="24" s="1"/>
  <c r="Y59" i="24" s="1"/>
  <c r="Y60" i="24" s="1"/>
  <c r="Y61" i="24" s="1"/>
  <c r="Y62" i="24" s="1"/>
  <c r="Y63" i="24" s="1"/>
  <c r="Y64" i="24" s="1"/>
  <c r="Y65" i="24" s="1"/>
  <c r="Y66" i="24" s="1"/>
  <c r="Y67" i="24" s="1"/>
  <c r="Y68" i="24" s="1"/>
  <c r="Y69" i="24" s="1"/>
  <c r="Y70" i="24" s="1"/>
  <c r="Y71" i="24" s="1"/>
  <c r="Y72" i="24" s="1"/>
  <c r="Y73" i="24" s="1"/>
  <c r="Y74" i="24" s="1"/>
  <c r="Y75" i="24" s="1"/>
  <c r="Y76" i="24" s="1"/>
  <c r="Y77" i="24" s="1"/>
  <c r="Y78" i="24" s="1"/>
  <c r="Y79" i="24" s="1"/>
  <c r="Y80" i="24" s="1"/>
  <c r="Y81" i="24" s="1"/>
  <c r="Y82" i="24" s="1"/>
  <c r="Y83" i="24" s="1"/>
  <c r="Z2" i="24"/>
  <c r="Z3" i="24" s="1"/>
  <c r="Z4" i="24" s="1"/>
  <c r="Z5" i="24" s="1"/>
  <c r="Z6" i="24" s="1"/>
  <c r="Z7" i="24" s="1"/>
  <c r="Z8" i="24" s="1"/>
  <c r="Z9" i="24" s="1"/>
  <c r="Z10" i="24" s="1"/>
  <c r="Z11" i="24" s="1"/>
  <c r="Z12" i="24" s="1"/>
  <c r="Z13" i="24" s="1"/>
  <c r="Z14" i="24" s="1"/>
  <c r="Z15" i="24" s="1"/>
  <c r="Z16" i="24" s="1"/>
  <c r="Z17" i="24" s="1"/>
  <c r="Z18" i="24" s="1"/>
  <c r="Z19" i="24" s="1"/>
  <c r="Z20" i="24" s="1"/>
  <c r="Z21" i="24" s="1"/>
  <c r="Z22" i="24" s="1"/>
  <c r="Z23" i="24" s="1"/>
  <c r="Z24" i="24" s="1"/>
  <c r="Z25" i="24" s="1"/>
  <c r="Z26" i="24" s="1"/>
  <c r="Z27" i="24" s="1"/>
  <c r="Z28" i="24" s="1"/>
  <c r="Z29" i="24" s="1"/>
  <c r="Z30" i="24" s="1"/>
  <c r="Z31" i="24" s="1"/>
  <c r="Z32" i="24" s="1"/>
  <c r="Z33" i="24" s="1"/>
  <c r="Z34" i="24" s="1"/>
  <c r="Z35" i="24" s="1"/>
  <c r="Z36" i="24" s="1"/>
  <c r="Z37" i="24" s="1"/>
  <c r="Z38" i="24" s="1"/>
  <c r="Z39" i="24" s="1"/>
  <c r="Z40" i="24" s="1"/>
  <c r="Z41" i="24" s="1"/>
  <c r="Z42" i="24" s="1"/>
  <c r="Z43" i="24" s="1"/>
  <c r="Z44" i="24" s="1"/>
  <c r="Z45" i="24" s="1"/>
  <c r="Z46" i="24" s="1"/>
  <c r="Z47" i="24" s="1"/>
  <c r="Z48" i="24" s="1"/>
  <c r="Z49" i="24" s="1"/>
  <c r="Z50" i="24" s="1"/>
  <c r="Z51" i="24" s="1"/>
  <c r="Z52" i="24" s="1"/>
  <c r="Z53" i="24" s="1"/>
  <c r="Z54" i="24" s="1"/>
  <c r="Z55" i="24" s="1"/>
  <c r="Z56" i="24" s="1"/>
  <c r="Z57" i="24" s="1"/>
  <c r="Z58" i="24" s="1"/>
  <c r="Z59" i="24" s="1"/>
  <c r="Z60" i="24" s="1"/>
  <c r="Z61" i="24" s="1"/>
  <c r="Z62" i="24" s="1"/>
  <c r="Z63" i="24" s="1"/>
  <c r="Z64" i="24" s="1"/>
  <c r="Z65" i="24" s="1"/>
  <c r="Z66" i="24" s="1"/>
  <c r="Z67" i="24" s="1"/>
  <c r="Z68" i="24" s="1"/>
  <c r="Z69" i="24" s="1"/>
  <c r="Z70" i="24" s="1"/>
  <c r="Z71" i="24" s="1"/>
  <c r="Z72" i="24" s="1"/>
  <c r="Z73" i="24" s="1"/>
  <c r="Z74" i="24" s="1"/>
  <c r="Z75" i="24" s="1"/>
  <c r="Z76" i="24" s="1"/>
  <c r="Z77" i="24" s="1"/>
  <c r="Z78" i="24" s="1"/>
  <c r="Z79" i="24" s="1"/>
  <c r="Z80" i="24" s="1"/>
  <c r="Z81" i="24" s="1"/>
  <c r="Z82" i="24" s="1"/>
  <c r="Z83" i="24" s="1"/>
  <c r="AA2" i="24"/>
  <c r="AB2" i="24" s="1"/>
  <c r="AC2" i="24"/>
  <c r="AE2" i="24" s="1"/>
  <c r="J3" i="24"/>
  <c r="J4" i="24" s="1"/>
  <c r="Q3" i="24"/>
  <c r="R3" i="24"/>
  <c r="R4" i="24" s="1"/>
  <c r="R5" i="24" s="1"/>
  <c r="R6" i="24" s="1"/>
  <c r="R7" i="24" s="1"/>
  <c r="R8" i="24" s="1"/>
  <c r="R9" i="24" s="1"/>
  <c r="R10" i="24" s="1"/>
  <c r="R11" i="24" s="1"/>
  <c r="R12" i="24" s="1"/>
  <c r="R13" i="24" s="1"/>
  <c r="R14" i="24" s="1"/>
  <c r="R15" i="24" s="1"/>
  <c r="R16" i="24" s="1"/>
  <c r="R17" i="24" s="1"/>
  <c r="R18" i="24" s="1"/>
  <c r="R19" i="24" s="1"/>
  <c r="R20" i="24" s="1"/>
  <c r="R21" i="24" s="1"/>
  <c r="R22" i="24" s="1"/>
  <c r="R23" i="24" s="1"/>
  <c r="R24" i="24" s="1"/>
  <c r="R25" i="24" s="1"/>
  <c r="R26" i="24" s="1"/>
  <c r="R27" i="24" s="1"/>
  <c r="R28" i="24" s="1"/>
  <c r="R29" i="24" s="1"/>
  <c r="R30" i="24" s="1"/>
  <c r="R31" i="24" s="1"/>
  <c r="R32" i="24" s="1"/>
  <c r="R33" i="24" s="1"/>
  <c r="R34" i="24" s="1"/>
  <c r="R35" i="24" s="1"/>
  <c r="R36" i="24" s="1"/>
  <c r="R37" i="24" s="1"/>
  <c r="R38" i="24" s="1"/>
  <c r="R39" i="24" s="1"/>
  <c r="R40" i="24" s="1"/>
  <c r="R41" i="24" s="1"/>
  <c r="R42" i="24" s="1"/>
  <c r="R43" i="24" s="1"/>
  <c r="R44" i="24" s="1"/>
  <c r="R45" i="24" s="1"/>
  <c r="R46" i="24" s="1"/>
  <c r="R47" i="24" s="1"/>
  <c r="R48" i="24" s="1"/>
  <c r="R49" i="24" s="1"/>
  <c r="R50" i="24" s="1"/>
  <c r="R51" i="24" s="1"/>
  <c r="R52" i="24" s="1"/>
  <c r="R53" i="24" s="1"/>
  <c r="R54" i="24" s="1"/>
  <c r="R55" i="24" s="1"/>
  <c r="R56" i="24" s="1"/>
  <c r="R57" i="24" s="1"/>
  <c r="R58" i="24" s="1"/>
  <c r="R59" i="24" s="1"/>
  <c r="R60" i="24" s="1"/>
  <c r="R61" i="24" s="1"/>
  <c r="R62" i="24" s="1"/>
  <c r="R63" i="24" s="1"/>
  <c r="R64" i="24" s="1"/>
  <c r="R65" i="24" s="1"/>
  <c r="R66" i="24" s="1"/>
  <c r="R67" i="24" s="1"/>
  <c r="R68" i="24" s="1"/>
  <c r="R69" i="24" s="1"/>
  <c r="R70" i="24" s="1"/>
  <c r="R71" i="24" s="1"/>
  <c r="R72" i="24" s="1"/>
  <c r="R73" i="24" s="1"/>
  <c r="R74" i="24" s="1"/>
  <c r="R75" i="24" s="1"/>
  <c r="R76" i="24" s="1"/>
  <c r="R77" i="24" s="1"/>
  <c r="R78" i="24" s="1"/>
  <c r="R79" i="24" s="1"/>
  <c r="R80" i="24" s="1"/>
  <c r="R81" i="24" s="1"/>
  <c r="R82" i="24" s="1"/>
  <c r="R83" i="24" s="1"/>
  <c r="AA3" i="24"/>
  <c r="AB3" i="24" s="1"/>
  <c r="AC3" i="24"/>
  <c r="V4" i="24"/>
  <c r="V5" i="24" s="1"/>
  <c r="V6" i="24" s="1"/>
  <c r="V7" i="24" s="1"/>
  <c r="V8" i="24" s="1"/>
  <c r="V9" i="24" s="1"/>
  <c r="V10" i="24" s="1"/>
  <c r="V11" i="24" s="1"/>
  <c r="V12" i="24" s="1"/>
  <c r="V13" i="24" s="1"/>
  <c r="V14" i="24" s="1"/>
  <c r="V15" i="24" s="1"/>
  <c r="V16" i="24" s="1"/>
  <c r="V17" i="24" s="1"/>
  <c r="V18" i="24" s="1"/>
  <c r="V19" i="24" s="1"/>
  <c r="V20" i="24" s="1"/>
  <c r="V21" i="24" s="1"/>
  <c r="V22" i="24" s="1"/>
  <c r="V23" i="24" s="1"/>
  <c r="V24" i="24" s="1"/>
  <c r="V25" i="24" s="1"/>
  <c r="V26" i="24" s="1"/>
  <c r="V27" i="24" s="1"/>
  <c r="V28" i="24" s="1"/>
  <c r="V29" i="24" s="1"/>
  <c r="V30" i="24" s="1"/>
  <c r="V31" i="24" s="1"/>
  <c r="V32" i="24" s="1"/>
  <c r="V33" i="24" s="1"/>
  <c r="V34" i="24" s="1"/>
  <c r="V35" i="24" s="1"/>
  <c r="V36" i="24" s="1"/>
  <c r="V37" i="24" s="1"/>
  <c r="V38" i="24" s="1"/>
  <c r="V39" i="24" s="1"/>
  <c r="V40" i="24" s="1"/>
  <c r="V41" i="24" s="1"/>
  <c r="V42" i="24" s="1"/>
  <c r="V43" i="24" s="1"/>
  <c r="V44" i="24" s="1"/>
  <c r="V45" i="24" s="1"/>
  <c r="V46" i="24" s="1"/>
  <c r="V47" i="24" s="1"/>
  <c r="V48" i="24" s="1"/>
  <c r="V49" i="24" s="1"/>
  <c r="V50" i="24" s="1"/>
  <c r="V51" i="24" s="1"/>
  <c r="V52" i="24" s="1"/>
  <c r="V53" i="24" s="1"/>
  <c r="V54" i="24" s="1"/>
  <c r="V55" i="24" s="1"/>
  <c r="V56" i="24" s="1"/>
  <c r="V57" i="24" s="1"/>
  <c r="V58" i="24" s="1"/>
  <c r="V59" i="24" s="1"/>
  <c r="V60" i="24" s="1"/>
  <c r="V61" i="24" s="1"/>
  <c r="V62" i="24" s="1"/>
  <c r="V63" i="24" s="1"/>
  <c r="V64" i="24" s="1"/>
  <c r="V65" i="24" s="1"/>
  <c r="V66" i="24" s="1"/>
  <c r="V67" i="24" s="1"/>
  <c r="V68" i="24" s="1"/>
  <c r="V69" i="24" s="1"/>
  <c r="V70" i="24" s="1"/>
  <c r="V71" i="24" s="1"/>
  <c r="V72" i="24" s="1"/>
  <c r="V73" i="24" s="1"/>
  <c r="V74" i="24" s="1"/>
  <c r="V75" i="24" s="1"/>
  <c r="V76" i="24" s="1"/>
  <c r="V77" i="24" s="1"/>
  <c r="V78" i="24" s="1"/>
  <c r="V79" i="24" s="1"/>
  <c r="V80" i="24" s="1"/>
  <c r="V81" i="24" s="1"/>
  <c r="V82" i="24" s="1"/>
  <c r="V83" i="24" s="1"/>
  <c r="AA4" i="24"/>
  <c r="AC4" i="24"/>
  <c r="J5" i="24"/>
  <c r="AA5" i="24"/>
  <c r="AC5" i="24"/>
  <c r="AA6" i="24"/>
  <c r="AC6" i="24"/>
  <c r="AA7" i="24"/>
  <c r="AC7" i="24"/>
  <c r="AA8" i="24"/>
  <c r="AC8" i="24"/>
  <c r="AA9" i="24"/>
  <c r="AC9" i="24"/>
  <c r="AA10" i="24"/>
  <c r="AC10" i="24"/>
  <c r="AA11" i="24"/>
  <c r="AC11" i="24"/>
  <c r="AA12" i="24"/>
  <c r="AC12" i="24"/>
  <c r="AA13" i="24"/>
  <c r="AC13" i="24"/>
  <c r="AA14" i="24"/>
  <c r="AC14" i="24"/>
  <c r="AA15" i="24"/>
  <c r="AC15" i="24"/>
  <c r="AA16" i="24"/>
  <c r="AC16" i="24"/>
  <c r="AA17" i="24"/>
  <c r="AB17" i="24" s="1"/>
  <c r="AC17" i="24"/>
  <c r="AA18" i="24"/>
  <c r="AB18" i="24" s="1"/>
  <c r="AC18" i="24"/>
  <c r="AE18" i="24" s="1"/>
  <c r="AA19" i="24"/>
  <c r="AC19" i="24"/>
  <c r="AA20" i="24"/>
  <c r="AC20" i="24"/>
  <c r="AA21" i="24"/>
  <c r="AC21" i="24"/>
  <c r="AA22" i="24"/>
  <c r="AC22" i="24"/>
  <c r="AA23" i="24"/>
  <c r="AC23" i="24"/>
  <c r="AA24" i="24"/>
  <c r="AC24" i="24"/>
  <c r="AA25" i="24"/>
  <c r="AC25" i="24"/>
  <c r="AA26" i="24"/>
  <c r="AC26" i="24"/>
  <c r="AA27" i="24"/>
  <c r="AC27" i="24"/>
  <c r="AA28" i="24"/>
  <c r="AC28" i="24"/>
  <c r="AA29" i="24"/>
  <c r="AC29" i="24"/>
  <c r="AA30" i="24"/>
  <c r="AC30" i="24"/>
  <c r="AA31" i="24"/>
  <c r="AC31" i="24"/>
  <c r="AA32" i="24"/>
  <c r="AC32" i="24"/>
  <c r="AA33" i="24"/>
  <c r="AC33" i="24"/>
  <c r="AA34" i="24"/>
  <c r="AC34" i="24"/>
  <c r="AA35" i="24"/>
  <c r="AC35" i="24"/>
  <c r="AA36" i="24"/>
  <c r="AC36" i="24"/>
  <c r="AA37" i="24"/>
  <c r="AC37" i="24"/>
  <c r="AA38" i="24"/>
  <c r="AC38" i="24"/>
  <c r="AA39" i="24"/>
  <c r="AC39" i="24"/>
  <c r="AA40" i="24"/>
  <c r="AC40" i="24"/>
  <c r="AA41" i="24"/>
  <c r="AC41" i="24"/>
  <c r="AA42" i="24"/>
  <c r="AC42" i="24"/>
  <c r="AA43" i="24"/>
  <c r="AC43" i="24"/>
  <c r="AA44" i="24"/>
  <c r="AC44" i="24"/>
  <c r="AA45" i="24"/>
  <c r="AC45" i="24"/>
  <c r="AA46" i="24"/>
  <c r="AC46" i="24"/>
  <c r="AA47" i="24"/>
  <c r="AC47" i="24"/>
  <c r="AA48" i="24"/>
  <c r="AC48" i="24"/>
  <c r="AA49" i="24"/>
  <c r="AC49" i="24"/>
  <c r="AA50" i="24"/>
  <c r="AC50" i="24"/>
  <c r="AD50" i="24" s="1"/>
  <c r="AA51" i="24"/>
  <c r="AC51" i="24"/>
  <c r="AA52" i="24"/>
  <c r="AC52" i="24"/>
  <c r="AA53" i="24"/>
  <c r="AC53" i="24"/>
  <c r="AA54" i="24"/>
  <c r="AC54" i="24"/>
  <c r="AA55" i="24"/>
  <c r="AC55" i="24"/>
  <c r="AA56" i="24"/>
  <c r="AC56" i="24"/>
  <c r="AA57" i="24"/>
  <c r="AC57" i="24"/>
  <c r="AA58" i="24"/>
  <c r="AC58" i="24"/>
  <c r="AA59" i="24"/>
  <c r="AC59" i="24"/>
  <c r="AA60" i="24"/>
  <c r="AC60" i="24"/>
  <c r="AA61" i="24"/>
  <c r="AC61" i="24"/>
  <c r="AA62" i="24"/>
  <c r="AC62" i="24"/>
  <c r="AA63" i="24"/>
  <c r="AC63" i="24"/>
  <c r="AA64" i="24"/>
  <c r="AC64" i="24"/>
  <c r="AA65" i="24"/>
  <c r="AC65" i="24"/>
  <c r="AA66" i="24"/>
  <c r="AC66" i="24"/>
  <c r="AA67" i="24"/>
  <c r="AC67" i="24"/>
  <c r="AA68" i="24"/>
  <c r="AC68" i="24"/>
  <c r="AA69" i="24"/>
  <c r="AC69" i="24"/>
  <c r="AA70" i="24"/>
  <c r="AC70" i="24"/>
  <c r="AA71" i="24"/>
  <c r="AC71" i="24"/>
  <c r="AA72" i="24"/>
  <c r="AC72" i="24"/>
  <c r="AA73" i="24"/>
  <c r="AC73" i="24"/>
  <c r="AA74" i="24"/>
  <c r="AC74" i="24"/>
  <c r="AA75" i="24"/>
  <c r="AC75" i="24"/>
  <c r="AA76" i="24"/>
  <c r="AC76" i="24"/>
  <c r="AA77" i="24"/>
  <c r="AC77" i="24"/>
  <c r="AA78" i="24"/>
  <c r="AC78" i="24"/>
  <c r="AF78" i="24" s="1"/>
  <c r="AA79" i="24"/>
  <c r="AC79" i="24"/>
  <c r="AA80" i="24"/>
  <c r="AC80" i="24"/>
  <c r="AA81" i="24"/>
  <c r="AC81" i="24"/>
  <c r="AA82" i="24"/>
  <c r="AC82" i="24"/>
  <c r="AA83" i="24"/>
  <c r="AC83" i="24"/>
  <c r="C84" i="24"/>
  <c r="C85" i="24"/>
  <c r="E85" i="24"/>
  <c r="O18" i="4" s="1"/>
  <c r="F85" i="24"/>
  <c r="P18" i="4" s="1"/>
  <c r="I2" i="23"/>
  <c r="J2" i="23"/>
  <c r="J3" i="23" s="1"/>
  <c r="J4" i="23" s="1"/>
  <c r="J5" i="23" s="1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J36" i="23" s="1"/>
  <c r="J37" i="23" s="1"/>
  <c r="J38" i="23" s="1"/>
  <c r="J39" i="23" s="1"/>
  <c r="J40" i="23" s="1"/>
  <c r="J41" i="23" s="1"/>
  <c r="J42" i="23" s="1"/>
  <c r="J43" i="23" s="1"/>
  <c r="J44" i="23" s="1"/>
  <c r="J45" i="23" s="1"/>
  <c r="J46" i="23" s="1"/>
  <c r="J47" i="23" s="1"/>
  <c r="J48" i="23" s="1"/>
  <c r="J49" i="23" s="1"/>
  <c r="J50" i="23" s="1"/>
  <c r="J51" i="23" s="1"/>
  <c r="J52" i="23" s="1"/>
  <c r="J53" i="23" s="1"/>
  <c r="J54" i="23" s="1"/>
  <c r="J55" i="23" s="1"/>
  <c r="J56" i="23" s="1"/>
  <c r="J57" i="23" s="1"/>
  <c r="J58" i="23" s="1"/>
  <c r="J59" i="23" s="1"/>
  <c r="J60" i="23" s="1"/>
  <c r="J61" i="23" s="1"/>
  <c r="J62" i="23" s="1"/>
  <c r="J63" i="23" s="1"/>
  <c r="J64" i="23" s="1"/>
  <c r="J65" i="23" s="1"/>
  <c r="J66" i="23" s="1"/>
  <c r="J67" i="23" s="1"/>
  <c r="J68" i="23" s="1"/>
  <c r="J69" i="23" s="1"/>
  <c r="J70" i="23" s="1"/>
  <c r="J71" i="23" s="1"/>
  <c r="J72" i="23" s="1"/>
  <c r="J73" i="23" s="1"/>
  <c r="J74" i="23" s="1"/>
  <c r="J75" i="23" s="1"/>
  <c r="J76" i="23" s="1"/>
  <c r="J77" i="23" s="1"/>
  <c r="J78" i="23" s="1"/>
  <c r="J79" i="23" s="1"/>
  <c r="J80" i="23" s="1"/>
  <c r="J81" i="23" s="1"/>
  <c r="J82" i="23" s="1"/>
  <c r="J83" i="23" s="1"/>
  <c r="K2" i="23"/>
  <c r="K3" i="23" s="1"/>
  <c r="L2" i="23"/>
  <c r="L3" i="23" s="1"/>
  <c r="L4" i="23" s="1"/>
  <c r="L5" i="23" s="1"/>
  <c r="M2" i="23"/>
  <c r="M3" i="23" s="1"/>
  <c r="M4" i="23" s="1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N2" i="23"/>
  <c r="N3" i="23" s="1"/>
  <c r="O2" i="23"/>
  <c r="O3" i="23" s="1"/>
  <c r="O4" i="23" s="1"/>
  <c r="O5" i="23" s="1"/>
  <c r="O6" i="23" s="1"/>
  <c r="O7" i="23" s="1"/>
  <c r="O8" i="23" s="1"/>
  <c r="P2" i="23"/>
  <c r="P3" i="23" s="1"/>
  <c r="P4" i="23" s="1"/>
  <c r="P5" i="23" s="1"/>
  <c r="P6" i="23" s="1"/>
  <c r="P7" i="23" s="1"/>
  <c r="P8" i="23" s="1"/>
  <c r="P9" i="23" s="1"/>
  <c r="P10" i="23" s="1"/>
  <c r="P11" i="23" s="1"/>
  <c r="P12" i="23" s="1"/>
  <c r="P13" i="23" s="1"/>
  <c r="P14" i="23" s="1"/>
  <c r="P15" i="23" s="1"/>
  <c r="P16" i="23" s="1"/>
  <c r="P17" i="23" s="1"/>
  <c r="P18" i="23" s="1"/>
  <c r="P19" i="23" s="1"/>
  <c r="P20" i="23" s="1"/>
  <c r="P21" i="23" s="1"/>
  <c r="P22" i="23" s="1"/>
  <c r="P23" i="23" s="1"/>
  <c r="P24" i="23" s="1"/>
  <c r="P25" i="23" s="1"/>
  <c r="P26" i="23" s="1"/>
  <c r="P27" i="23" s="1"/>
  <c r="P28" i="23" s="1"/>
  <c r="P29" i="23" s="1"/>
  <c r="P30" i="23" s="1"/>
  <c r="P31" i="23" s="1"/>
  <c r="P32" i="23" s="1"/>
  <c r="P33" i="23" s="1"/>
  <c r="P34" i="23" s="1"/>
  <c r="P35" i="23" s="1"/>
  <c r="P36" i="23" s="1"/>
  <c r="P37" i="23" s="1"/>
  <c r="P38" i="23" s="1"/>
  <c r="P39" i="23" s="1"/>
  <c r="P40" i="23" s="1"/>
  <c r="P41" i="23" s="1"/>
  <c r="P42" i="23" s="1"/>
  <c r="P43" i="23" s="1"/>
  <c r="P44" i="23" s="1"/>
  <c r="P45" i="23" s="1"/>
  <c r="P46" i="23" s="1"/>
  <c r="P47" i="23" s="1"/>
  <c r="P48" i="23" s="1"/>
  <c r="P49" i="23" s="1"/>
  <c r="P50" i="23" s="1"/>
  <c r="P51" i="23" s="1"/>
  <c r="P52" i="23" s="1"/>
  <c r="P53" i="23" s="1"/>
  <c r="P54" i="23" s="1"/>
  <c r="P55" i="23" s="1"/>
  <c r="P56" i="23" s="1"/>
  <c r="P57" i="23" s="1"/>
  <c r="P58" i="23" s="1"/>
  <c r="P59" i="23" s="1"/>
  <c r="P60" i="23" s="1"/>
  <c r="P61" i="23" s="1"/>
  <c r="P62" i="23" s="1"/>
  <c r="P63" i="23" s="1"/>
  <c r="P64" i="23" s="1"/>
  <c r="P65" i="23" s="1"/>
  <c r="P66" i="23" s="1"/>
  <c r="P67" i="23" s="1"/>
  <c r="P68" i="23" s="1"/>
  <c r="P69" i="23" s="1"/>
  <c r="P70" i="23" s="1"/>
  <c r="P71" i="23" s="1"/>
  <c r="P72" i="23" s="1"/>
  <c r="P73" i="23" s="1"/>
  <c r="P74" i="23" s="1"/>
  <c r="P75" i="23" s="1"/>
  <c r="P76" i="23" s="1"/>
  <c r="P77" i="23" s="1"/>
  <c r="P78" i="23" s="1"/>
  <c r="P79" i="23" s="1"/>
  <c r="P80" i="23" s="1"/>
  <c r="P81" i="23" s="1"/>
  <c r="P82" i="23" s="1"/>
  <c r="P83" i="23" s="1"/>
  <c r="Q2" i="23"/>
  <c r="Q3" i="23" s="1"/>
  <c r="Q4" i="23" s="1"/>
  <c r="Q5" i="23" s="1"/>
  <c r="R2" i="23"/>
  <c r="R3" i="23" s="1"/>
  <c r="R4" i="23" s="1"/>
  <c r="R5" i="23" s="1"/>
  <c r="R6" i="23" s="1"/>
  <c r="R7" i="23" s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R26" i="23" s="1"/>
  <c r="R27" i="23" s="1"/>
  <c r="R28" i="23" s="1"/>
  <c r="R29" i="23" s="1"/>
  <c r="R30" i="23" s="1"/>
  <c r="R31" i="23" s="1"/>
  <c r="R32" i="23" s="1"/>
  <c r="R33" i="23" s="1"/>
  <c r="R34" i="23" s="1"/>
  <c r="R35" i="23" s="1"/>
  <c r="R36" i="23" s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S2" i="23"/>
  <c r="T2" i="23"/>
  <c r="U2" i="23"/>
  <c r="U3" i="23" s="1"/>
  <c r="U4" i="23" s="1"/>
  <c r="U5" i="23" s="1"/>
  <c r="U6" i="23" s="1"/>
  <c r="U7" i="23" s="1"/>
  <c r="U8" i="23" s="1"/>
  <c r="U9" i="23" s="1"/>
  <c r="U10" i="23" s="1"/>
  <c r="U11" i="23" s="1"/>
  <c r="U12" i="23" s="1"/>
  <c r="U13" i="23" s="1"/>
  <c r="U14" i="23" s="1"/>
  <c r="U15" i="23" s="1"/>
  <c r="U16" i="23" s="1"/>
  <c r="U17" i="23" s="1"/>
  <c r="U18" i="23" s="1"/>
  <c r="U19" i="23" s="1"/>
  <c r="U20" i="23" s="1"/>
  <c r="U21" i="23" s="1"/>
  <c r="U22" i="23" s="1"/>
  <c r="U23" i="23" s="1"/>
  <c r="U24" i="23" s="1"/>
  <c r="U25" i="23" s="1"/>
  <c r="U26" i="23" s="1"/>
  <c r="U27" i="23" s="1"/>
  <c r="U28" i="23" s="1"/>
  <c r="U29" i="23" s="1"/>
  <c r="U30" i="23" s="1"/>
  <c r="U31" i="23" s="1"/>
  <c r="U32" i="23" s="1"/>
  <c r="U33" i="23" s="1"/>
  <c r="U34" i="23" s="1"/>
  <c r="U35" i="23" s="1"/>
  <c r="U36" i="23" s="1"/>
  <c r="U37" i="23" s="1"/>
  <c r="U38" i="23" s="1"/>
  <c r="U39" i="23" s="1"/>
  <c r="U40" i="23" s="1"/>
  <c r="U41" i="23" s="1"/>
  <c r="U42" i="23" s="1"/>
  <c r="U43" i="23" s="1"/>
  <c r="U44" i="23" s="1"/>
  <c r="U45" i="23" s="1"/>
  <c r="U46" i="23" s="1"/>
  <c r="U47" i="23" s="1"/>
  <c r="U48" i="23" s="1"/>
  <c r="U49" i="23" s="1"/>
  <c r="U50" i="23" s="1"/>
  <c r="U51" i="23" s="1"/>
  <c r="U52" i="23" s="1"/>
  <c r="U53" i="23" s="1"/>
  <c r="U54" i="23" s="1"/>
  <c r="U55" i="23" s="1"/>
  <c r="U56" i="23" s="1"/>
  <c r="U57" i="23" s="1"/>
  <c r="U58" i="23" s="1"/>
  <c r="U59" i="23" s="1"/>
  <c r="U60" i="23" s="1"/>
  <c r="U61" i="23" s="1"/>
  <c r="U62" i="23" s="1"/>
  <c r="U63" i="23" s="1"/>
  <c r="U64" i="23" s="1"/>
  <c r="U65" i="23" s="1"/>
  <c r="U66" i="23" s="1"/>
  <c r="U67" i="23" s="1"/>
  <c r="U68" i="23" s="1"/>
  <c r="U69" i="23" s="1"/>
  <c r="U70" i="23" s="1"/>
  <c r="U71" i="23" s="1"/>
  <c r="U72" i="23" s="1"/>
  <c r="U73" i="23" s="1"/>
  <c r="U74" i="23" s="1"/>
  <c r="U75" i="23" s="1"/>
  <c r="U76" i="23" s="1"/>
  <c r="U77" i="23" s="1"/>
  <c r="U78" i="23" s="1"/>
  <c r="U79" i="23" s="1"/>
  <c r="U80" i="23" s="1"/>
  <c r="U81" i="23" s="1"/>
  <c r="U82" i="23" s="1"/>
  <c r="U83" i="23" s="1"/>
  <c r="V2" i="23"/>
  <c r="V3" i="23" s="1"/>
  <c r="V4" i="23" s="1"/>
  <c r="V5" i="23" s="1"/>
  <c r="V6" i="23" s="1"/>
  <c r="V7" i="23" s="1"/>
  <c r="V8" i="23" s="1"/>
  <c r="V9" i="23" s="1"/>
  <c r="V10" i="23" s="1"/>
  <c r="V11" i="23" s="1"/>
  <c r="V12" i="23" s="1"/>
  <c r="V13" i="23" s="1"/>
  <c r="V14" i="23" s="1"/>
  <c r="V15" i="23" s="1"/>
  <c r="V16" i="23" s="1"/>
  <c r="V17" i="23" s="1"/>
  <c r="V18" i="23" s="1"/>
  <c r="V19" i="23" s="1"/>
  <c r="V20" i="23" s="1"/>
  <c r="V21" i="23" s="1"/>
  <c r="V22" i="23" s="1"/>
  <c r="V23" i="23" s="1"/>
  <c r="V24" i="23" s="1"/>
  <c r="V25" i="23" s="1"/>
  <c r="V26" i="23" s="1"/>
  <c r="V27" i="23" s="1"/>
  <c r="V28" i="23" s="1"/>
  <c r="V29" i="23" s="1"/>
  <c r="V30" i="23" s="1"/>
  <c r="V31" i="23" s="1"/>
  <c r="V32" i="23" s="1"/>
  <c r="V33" i="23" s="1"/>
  <c r="V34" i="23" s="1"/>
  <c r="V35" i="23" s="1"/>
  <c r="V36" i="23" s="1"/>
  <c r="V37" i="23" s="1"/>
  <c r="V38" i="23" s="1"/>
  <c r="V39" i="23" s="1"/>
  <c r="V40" i="23" s="1"/>
  <c r="V41" i="23" s="1"/>
  <c r="V42" i="23" s="1"/>
  <c r="V43" i="23" s="1"/>
  <c r="V44" i="23" s="1"/>
  <c r="V45" i="23" s="1"/>
  <c r="V46" i="23" s="1"/>
  <c r="V47" i="23" s="1"/>
  <c r="V48" i="23" s="1"/>
  <c r="V49" i="23" s="1"/>
  <c r="V50" i="23" s="1"/>
  <c r="V51" i="23" s="1"/>
  <c r="V52" i="23" s="1"/>
  <c r="V53" i="23" s="1"/>
  <c r="V54" i="23" s="1"/>
  <c r="V55" i="23" s="1"/>
  <c r="V56" i="23" s="1"/>
  <c r="V57" i="23" s="1"/>
  <c r="V58" i="23" s="1"/>
  <c r="V59" i="23" s="1"/>
  <c r="V60" i="23" s="1"/>
  <c r="V61" i="23" s="1"/>
  <c r="V62" i="23" s="1"/>
  <c r="V63" i="23" s="1"/>
  <c r="V64" i="23" s="1"/>
  <c r="V65" i="23" s="1"/>
  <c r="V66" i="23" s="1"/>
  <c r="V67" i="23" s="1"/>
  <c r="V68" i="23" s="1"/>
  <c r="V69" i="23" s="1"/>
  <c r="V70" i="23" s="1"/>
  <c r="V71" i="23" s="1"/>
  <c r="V72" i="23" s="1"/>
  <c r="V73" i="23" s="1"/>
  <c r="V74" i="23" s="1"/>
  <c r="V75" i="23" s="1"/>
  <c r="V76" i="23" s="1"/>
  <c r="V77" i="23" s="1"/>
  <c r="V78" i="23" s="1"/>
  <c r="V79" i="23" s="1"/>
  <c r="V80" i="23" s="1"/>
  <c r="V81" i="23" s="1"/>
  <c r="V82" i="23" s="1"/>
  <c r="V83" i="23" s="1"/>
  <c r="W2" i="23"/>
  <c r="W3" i="23" s="1"/>
  <c r="W4" i="23" s="1"/>
  <c r="W5" i="23" s="1"/>
  <c r="X2" i="23"/>
  <c r="Y2" i="23"/>
  <c r="Y3" i="23" s="1"/>
  <c r="Z2" i="23"/>
  <c r="Z3" i="23" s="1"/>
  <c r="Z4" i="23" s="1"/>
  <c r="Z5" i="23" s="1"/>
  <c r="Z6" i="23" s="1"/>
  <c r="Z7" i="23" s="1"/>
  <c r="Z8" i="23" s="1"/>
  <c r="Z9" i="23" s="1"/>
  <c r="Z10" i="23" s="1"/>
  <c r="Z11" i="23" s="1"/>
  <c r="Z12" i="23" s="1"/>
  <c r="Z13" i="23" s="1"/>
  <c r="Z14" i="23" s="1"/>
  <c r="Z15" i="23" s="1"/>
  <c r="Z16" i="23" s="1"/>
  <c r="Z17" i="23" s="1"/>
  <c r="Z18" i="23" s="1"/>
  <c r="Z19" i="23" s="1"/>
  <c r="Z20" i="23" s="1"/>
  <c r="Z21" i="23" s="1"/>
  <c r="Z22" i="23" s="1"/>
  <c r="Z23" i="23" s="1"/>
  <c r="Z24" i="23" s="1"/>
  <c r="Z25" i="23" s="1"/>
  <c r="Z26" i="23" s="1"/>
  <c r="Z27" i="23" s="1"/>
  <c r="Z28" i="23" s="1"/>
  <c r="Z29" i="23" s="1"/>
  <c r="Z30" i="23" s="1"/>
  <c r="Z31" i="23" s="1"/>
  <c r="Z32" i="23" s="1"/>
  <c r="Z33" i="23" s="1"/>
  <c r="Z34" i="23" s="1"/>
  <c r="Z35" i="23" s="1"/>
  <c r="Z36" i="23" s="1"/>
  <c r="Z37" i="23" s="1"/>
  <c r="Z38" i="23" s="1"/>
  <c r="Z39" i="23" s="1"/>
  <c r="Z40" i="23" s="1"/>
  <c r="Z41" i="23" s="1"/>
  <c r="Z42" i="23" s="1"/>
  <c r="Z43" i="23" s="1"/>
  <c r="Z44" i="23" s="1"/>
  <c r="Z45" i="23" s="1"/>
  <c r="Z46" i="23" s="1"/>
  <c r="Z47" i="23" s="1"/>
  <c r="Z48" i="23" s="1"/>
  <c r="Z49" i="23" s="1"/>
  <c r="Z50" i="23" s="1"/>
  <c r="Z51" i="23" s="1"/>
  <c r="Z52" i="23" s="1"/>
  <c r="Z53" i="23" s="1"/>
  <c r="Z54" i="23" s="1"/>
  <c r="Z55" i="23" s="1"/>
  <c r="Z56" i="23" s="1"/>
  <c r="Z57" i="23" s="1"/>
  <c r="Z58" i="23" s="1"/>
  <c r="Z59" i="23" s="1"/>
  <c r="Z60" i="23" s="1"/>
  <c r="Z61" i="23" s="1"/>
  <c r="Z62" i="23" s="1"/>
  <c r="Z63" i="23" s="1"/>
  <c r="Z64" i="23" s="1"/>
  <c r="Z65" i="23" s="1"/>
  <c r="Z66" i="23" s="1"/>
  <c r="Z67" i="23" s="1"/>
  <c r="Z68" i="23" s="1"/>
  <c r="Z69" i="23" s="1"/>
  <c r="Z70" i="23" s="1"/>
  <c r="Z71" i="23" s="1"/>
  <c r="Z72" i="23" s="1"/>
  <c r="Z73" i="23" s="1"/>
  <c r="Z74" i="23" s="1"/>
  <c r="Z75" i="23" s="1"/>
  <c r="Z76" i="23" s="1"/>
  <c r="Z77" i="23" s="1"/>
  <c r="Z78" i="23" s="1"/>
  <c r="Z79" i="23" s="1"/>
  <c r="Z80" i="23" s="1"/>
  <c r="Z81" i="23" s="1"/>
  <c r="Z82" i="23" s="1"/>
  <c r="Z83" i="23" s="1"/>
  <c r="AA2" i="23"/>
  <c r="AB2" i="23" s="1"/>
  <c r="AC2" i="23"/>
  <c r="AD2" i="23" s="1"/>
  <c r="I3" i="23"/>
  <c r="I4" i="23" s="1"/>
  <c r="I5" i="23" s="1"/>
  <c r="I6" i="23" s="1"/>
  <c r="I7" i="23" s="1"/>
  <c r="I8" i="23" s="1"/>
  <c r="I9" i="23" s="1"/>
  <c r="I10" i="23" s="1"/>
  <c r="I11" i="23" s="1"/>
  <c r="I12" i="23" s="1"/>
  <c r="I13" i="23" s="1"/>
  <c r="I14" i="23" s="1"/>
  <c r="I15" i="23" s="1"/>
  <c r="I16" i="23" s="1"/>
  <c r="I17" i="23" s="1"/>
  <c r="I18" i="23" s="1"/>
  <c r="I19" i="23" s="1"/>
  <c r="I20" i="23" s="1"/>
  <c r="I21" i="23" s="1"/>
  <c r="I22" i="23" s="1"/>
  <c r="I23" i="23" s="1"/>
  <c r="I24" i="23" s="1"/>
  <c r="I25" i="23" s="1"/>
  <c r="I26" i="23" s="1"/>
  <c r="I27" i="23" s="1"/>
  <c r="I28" i="23" s="1"/>
  <c r="I29" i="23" s="1"/>
  <c r="I30" i="23" s="1"/>
  <c r="I31" i="23" s="1"/>
  <c r="I32" i="23" s="1"/>
  <c r="I33" i="23" s="1"/>
  <c r="I34" i="23" s="1"/>
  <c r="I35" i="23" s="1"/>
  <c r="I36" i="23" s="1"/>
  <c r="I37" i="23" s="1"/>
  <c r="I38" i="23" s="1"/>
  <c r="I39" i="23" s="1"/>
  <c r="I40" i="23" s="1"/>
  <c r="I41" i="23" s="1"/>
  <c r="I42" i="23" s="1"/>
  <c r="I43" i="23" s="1"/>
  <c r="I44" i="23" s="1"/>
  <c r="I45" i="23" s="1"/>
  <c r="I46" i="23" s="1"/>
  <c r="I47" i="23" s="1"/>
  <c r="I48" i="23" s="1"/>
  <c r="I49" i="23" s="1"/>
  <c r="I50" i="23" s="1"/>
  <c r="I51" i="23" s="1"/>
  <c r="I52" i="23" s="1"/>
  <c r="I53" i="23" s="1"/>
  <c r="I54" i="23" s="1"/>
  <c r="I55" i="23" s="1"/>
  <c r="I56" i="23" s="1"/>
  <c r="I57" i="23" s="1"/>
  <c r="I58" i="23" s="1"/>
  <c r="I59" i="23" s="1"/>
  <c r="I60" i="23" s="1"/>
  <c r="I61" i="23" s="1"/>
  <c r="I62" i="23" s="1"/>
  <c r="I63" i="23" s="1"/>
  <c r="I64" i="23" s="1"/>
  <c r="I65" i="23" s="1"/>
  <c r="I66" i="23" s="1"/>
  <c r="I67" i="23" s="1"/>
  <c r="I68" i="23" s="1"/>
  <c r="I69" i="23" s="1"/>
  <c r="I70" i="23" s="1"/>
  <c r="I71" i="23" s="1"/>
  <c r="I72" i="23" s="1"/>
  <c r="I73" i="23" s="1"/>
  <c r="I74" i="23" s="1"/>
  <c r="I75" i="23" s="1"/>
  <c r="I76" i="23" s="1"/>
  <c r="I77" i="23" s="1"/>
  <c r="I78" i="23" s="1"/>
  <c r="I79" i="23" s="1"/>
  <c r="I80" i="23" s="1"/>
  <c r="I81" i="23" s="1"/>
  <c r="I82" i="23" s="1"/>
  <c r="I83" i="23" s="1"/>
  <c r="AA3" i="23"/>
  <c r="AC3" i="23"/>
  <c r="AA4" i="23"/>
  <c r="AC4" i="23"/>
  <c r="AA5" i="23"/>
  <c r="AC5" i="23"/>
  <c r="AA6" i="23"/>
  <c r="AC6" i="23"/>
  <c r="AA7" i="23"/>
  <c r="AC7" i="23"/>
  <c r="AA8" i="23"/>
  <c r="AC8" i="23"/>
  <c r="AA9" i="23"/>
  <c r="AC9" i="23"/>
  <c r="AA10" i="23"/>
  <c r="AC10" i="23"/>
  <c r="AA11" i="23"/>
  <c r="AC11" i="23"/>
  <c r="AA12" i="23"/>
  <c r="AC12" i="23"/>
  <c r="AA13" i="23"/>
  <c r="AC13" i="23"/>
  <c r="AA14" i="23"/>
  <c r="AC14" i="23"/>
  <c r="AA15" i="23"/>
  <c r="AC15" i="23"/>
  <c r="AF15" i="23" s="1"/>
  <c r="AA16" i="23"/>
  <c r="AC16" i="23"/>
  <c r="AA17" i="23"/>
  <c r="AC17" i="23"/>
  <c r="AA18" i="23"/>
  <c r="AC18" i="23"/>
  <c r="AA19" i="23"/>
  <c r="AC19" i="23"/>
  <c r="AA20" i="23"/>
  <c r="AC20" i="23"/>
  <c r="AA21" i="23"/>
  <c r="AC21" i="23"/>
  <c r="AA22" i="23"/>
  <c r="AC22" i="23"/>
  <c r="AA23" i="23"/>
  <c r="AC23" i="23"/>
  <c r="AA24" i="23"/>
  <c r="AC24" i="23"/>
  <c r="AA25" i="23"/>
  <c r="AC25" i="23"/>
  <c r="AE25" i="23" s="1"/>
  <c r="AA26" i="23"/>
  <c r="AC26" i="23"/>
  <c r="AA27" i="23"/>
  <c r="AC27" i="23"/>
  <c r="AA28" i="23"/>
  <c r="AC28" i="23"/>
  <c r="AA29" i="23"/>
  <c r="AC29" i="23"/>
  <c r="AE37" i="23" s="1"/>
  <c r="AA30" i="23"/>
  <c r="AC30" i="23"/>
  <c r="AA31" i="23"/>
  <c r="AC31" i="23"/>
  <c r="AF31" i="23" s="1"/>
  <c r="AA32" i="23"/>
  <c r="AC32" i="23"/>
  <c r="AA33" i="23"/>
  <c r="AC33" i="23"/>
  <c r="AA34" i="23"/>
  <c r="AC34" i="23"/>
  <c r="AA35" i="23"/>
  <c r="AC35" i="23"/>
  <c r="AE35" i="23"/>
  <c r="AA36" i="23"/>
  <c r="AC36" i="23"/>
  <c r="AA37" i="23"/>
  <c r="AC37" i="23"/>
  <c r="AA38" i="23"/>
  <c r="AC38" i="23"/>
  <c r="AA39" i="23"/>
  <c r="AC39" i="23"/>
  <c r="AA40" i="23"/>
  <c r="AB40" i="23" s="1"/>
  <c r="AC40" i="23"/>
  <c r="AA41" i="23"/>
  <c r="AC41" i="23"/>
  <c r="AA42" i="23"/>
  <c r="AC42" i="23"/>
  <c r="AA43" i="23"/>
  <c r="AC43" i="23"/>
  <c r="AA44" i="23"/>
  <c r="AC44" i="23"/>
  <c r="AA45" i="23"/>
  <c r="AC45" i="23"/>
  <c r="AA46" i="23"/>
  <c r="AC46" i="23"/>
  <c r="AA47" i="23"/>
  <c r="AC47" i="23"/>
  <c r="AA48" i="23"/>
  <c r="AC48" i="23"/>
  <c r="AA49" i="23"/>
  <c r="AC49" i="23"/>
  <c r="AA50" i="23"/>
  <c r="AC50" i="23"/>
  <c r="AA51" i="23"/>
  <c r="AC51" i="23"/>
  <c r="AA52" i="23"/>
  <c r="AC52" i="23"/>
  <c r="AE52" i="23" s="1"/>
  <c r="AA53" i="23"/>
  <c r="AC53" i="23"/>
  <c r="AA54" i="23"/>
  <c r="AB54" i="23" s="1"/>
  <c r="AC54" i="23"/>
  <c r="AA55" i="23"/>
  <c r="AC55" i="23"/>
  <c r="AA56" i="23"/>
  <c r="AB56" i="23" s="1"/>
  <c r="AC56" i="23"/>
  <c r="AF64" i="23" s="1"/>
  <c r="AA57" i="23"/>
  <c r="AC57" i="23"/>
  <c r="AA58" i="23"/>
  <c r="AC58" i="23"/>
  <c r="AA59" i="23"/>
  <c r="AC59" i="23"/>
  <c r="AA60" i="23"/>
  <c r="AC60" i="23"/>
  <c r="AA61" i="23"/>
  <c r="AC61" i="23"/>
  <c r="AA62" i="23"/>
  <c r="AC62" i="23"/>
  <c r="AA63" i="23"/>
  <c r="AC63" i="23"/>
  <c r="AA64" i="23"/>
  <c r="AC64" i="23"/>
  <c r="AD64" i="23" s="1"/>
  <c r="AA65" i="23"/>
  <c r="AC65" i="23"/>
  <c r="AA66" i="23"/>
  <c r="AC66" i="23"/>
  <c r="AA67" i="23"/>
  <c r="AC67" i="23"/>
  <c r="AA68" i="23"/>
  <c r="AC68" i="23"/>
  <c r="AA69" i="23"/>
  <c r="AC69" i="23"/>
  <c r="AA70" i="23"/>
  <c r="AC70" i="23"/>
  <c r="AA71" i="23"/>
  <c r="AC71" i="23"/>
  <c r="AA72" i="23"/>
  <c r="AC72" i="23"/>
  <c r="AA73" i="23"/>
  <c r="AC73" i="23"/>
  <c r="AA74" i="23"/>
  <c r="AC74" i="23"/>
  <c r="AA75" i="23"/>
  <c r="AC75" i="23"/>
  <c r="AA76" i="23"/>
  <c r="AC76" i="23"/>
  <c r="AA77" i="23"/>
  <c r="AC77" i="23"/>
  <c r="AA78" i="23"/>
  <c r="AC78" i="23"/>
  <c r="AA79" i="23"/>
  <c r="AC79" i="23"/>
  <c r="AA80" i="23"/>
  <c r="AC80" i="23"/>
  <c r="AA81" i="23"/>
  <c r="AC81" i="23"/>
  <c r="AA82" i="23"/>
  <c r="AC82" i="23"/>
  <c r="AA83" i="23"/>
  <c r="AC83" i="23"/>
  <c r="C84" i="23"/>
  <c r="C85" i="23"/>
  <c r="E85" i="23"/>
  <c r="O17" i="4" s="1"/>
  <c r="F85" i="23"/>
  <c r="P17" i="4" s="1"/>
  <c r="I2" i="22"/>
  <c r="J2" i="22"/>
  <c r="K2" i="22"/>
  <c r="L2" i="22"/>
  <c r="L3" i="22" s="1"/>
  <c r="M2" i="22"/>
  <c r="M3" i="22" s="1"/>
  <c r="N2" i="22"/>
  <c r="N3" i="22" s="1"/>
  <c r="O2" i="22"/>
  <c r="O3" i="22" s="1"/>
  <c r="O4" i="22" s="1"/>
  <c r="O5" i="22" s="1"/>
  <c r="O6" i="22" s="1"/>
  <c r="O7" i="22" s="1"/>
  <c r="O8" i="22" s="1"/>
  <c r="O9" i="22" s="1"/>
  <c r="O10" i="22" s="1"/>
  <c r="O11" i="22" s="1"/>
  <c r="P2" i="22"/>
  <c r="P3" i="22" s="1"/>
  <c r="Q2" i="22"/>
  <c r="Q3" i="22" s="1"/>
  <c r="Q4" i="22" s="1"/>
  <c r="Q5" i="22" s="1"/>
  <c r="Q6" i="22" s="1"/>
  <c r="R2" i="22"/>
  <c r="S2" i="22"/>
  <c r="T2" i="22"/>
  <c r="T3" i="22" s="1"/>
  <c r="T4" i="22" s="1"/>
  <c r="T5" i="22" s="1"/>
  <c r="T6" i="22" s="1"/>
  <c r="T7" i="22" s="1"/>
  <c r="T8" i="22" s="1"/>
  <c r="T9" i="22" s="1"/>
  <c r="T10" i="22" s="1"/>
  <c r="T11" i="22" s="1"/>
  <c r="U2" i="22"/>
  <c r="U3" i="22" s="1"/>
  <c r="U4" i="22" s="1"/>
  <c r="U5" i="22" s="1"/>
  <c r="U6" i="22" s="1"/>
  <c r="U7" i="22" s="1"/>
  <c r="U8" i="22" s="1"/>
  <c r="U9" i="22" s="1"/>
  <c r="U10" i="22" s="1"/>
  <c r="U11" i="22" s="1"/>
  <c r="U12" i="22" s="1"/>
  <c r="U13" i="22" s="1"/>
  <c r="U14" i="22" s="1"/>
  <c r="U15" i="22" s="1"/>
  <c r="U16" i="22" s="1"/>
  <c r="U17" i="22" s="1"/>
  <c r="U18" i="22" s="1"/>
  <c r="U19" i="22" s="1"/>
  <c r="U20" i="22" s="1"/>
  <c r="U21" i="22" s="1"/>
  <c r="U22" i="22" s="1"/>
  <c r="U23" i="22" s="1"/>
  <c r="U24" i="22" s="1"/>
  <c r="U25" i="22" s="1"/>
  <c r="U26" i="22" s="1"/>
  <c r="U27" i="22" s="1"/>
  <c r="U28" i="22" s="1"/>
  <c r="U29" i="22" s="1"/>
  <c r="U30" i="22" s="1"/>
  <c r="U31" i="22" s="1"/>
  <c r="U32" i="22" s="1"/>
  <c r="U33" i="22" s="1"/>
  <c r="U34" i="22" s="1"/>
  <c r="U35" i="22" s="1"/>
  <c r="U36" i="22" s="1"/>
  <c r="U37" i="22" s="1"/>
  <c r="U38" i="22" s="1"/>
  <c r="U39" i="22" s="1"/>
  <c r="U40" i="22" s="1"/>
  <c r="U41" i="22" s="1"/>
  <c r="U42" i="22" s="1"/>
  <c r="U43" i="22" s="1"/>
  <c r="U44" i="22" s="1"/>
  <c r="U45" i="22" s="1"/>
  <c r="U46" i="22" s="1"/>
  <c r="U47" i="22" s="1"/>
  <c r="U48" i="22" s="1"/>
  <c r="U49" i="22" s="1"/>
  <c r="U50" i="22" s="1"/>
  <c r="U51" i="22" s="1"/>
  <c r="U52" i="22" s="1"/>
  <c r="U53" i="22" s="1"/>
  <c r="U54" i="22" s="1"/>
  <c r="U55" i="22" s="1"/>
  <c r="U56" i="22" s="1"/>
  <c r="U57" i="22" s="1"/>
  <c r="U58" i="22" s="1"/>
  <c r="U59" i="22" s="1"/>
  <c r="U60" i="22" s="1"/>
  <c r="U61" i="22" s="1"/>
  <c r="U62" i="22" s="1"/>
  <c r="U63" i="22" s="1"/>
  <c r="U64" i="22" s="1"/>
  <c r="U65" i="22" s="1"/>
  <c r="U66" i="22" s="1"/>
  <c r="U67" i="22" s="1"/>
  <c r="U68" i="22" s="1"/>
  <c r="U69" i="22" s="1"/>
  <c r="U70" i="22" s="1"/>
  <c r="U71" i="22" s="1"/>
  <c r="U72" i="22" s="1"/>
  <c r="U73" i="22" s="1"/>
  <c r="U74" i="22" s="1"/>
  <c r="U75" i="22" s="1"/>
  <c r="U76" i="22" s="1"/>
  <c r="U77" i="22" s="1"/>
  <c r="U78" i="22" s="1"/>
  <c r="U79" i="22" s="1"/>
  <c r="U80" i="22" s="1"/>
  <c r="U81" i="22" s="1"/>
  <c r="U82" i="22" s="1"/>
  <c r="U83" i="22" s="1"/>
  <c r="V2" i="22"/>
  <c r="V3" i="22" s="1"/>
  <c r="V4" i="22" s="1"/>
  <c r="V5" i="22" s="1"/>
  <c r="V6" i="22" s="1"/>
  <c r="V7" i="22" s="1"/>
  <c r="V8" i="22" s="1"/>
  <c r="V9" i="22" s="1"/>
  <c r="V10" i="22" s="1"/>
  <c r="V11" i="22" s="1"/>
  <c r="V12" i="22" s="1"/>
  <c r="V13" i="22" s="1"/>
  <c r="V14" i="22" s="1"/>
  <c r="W2" i="22"/>
  <c r="W3" i="22" s="1"/>
  <c r="W4" i="22" s="1"/>
  <c r="W5" i="22" s="1"/>
  <c r="W6" i="22" s="1"/>
  <c r="W7" i="22" s="1"/>
  <c r="W8" i="22" s="1"/>
  <c r="X2" i="22"/>
  <c r="X3" i="22" s="1"/>
  <c r="X4" i="22" s="1"/>
  <c r="X5" i="22" s="1"/>
  <c r="X6" i="22" s="1"/>
  <c r="X7" i="22" s="1"/>
  <c r="X8" i="22" s="1"/>
  <c r="X9" i="22" s="1"/>
  <c r="X10" i="22" s="1"/>
  <c r="X11" i="22" s="1"/>
  <c r="X12" i="22" s="1"/>
  <c r="X13" i="22" s="1"/>
  <c r="X14" i="22" s="1"/>
  <c r="X15" i="22" s="1"/>
  <c r="X16" i="22" s="1"/>
  <c r="X17" i="22" s="1"/>
  <c r="X18" i="22" s="1"/>
  <c r="X19" i="22" s="1"/>
  <c r="X20" i="22" s="1"/>
  <c r="X21" i="22" s="1"/>
  <c r="X22" i="22" s="1"/>
  <c r="X23" i="22" s="1"/>
  <c r="Y2" i="22"/>
  <c r="Y3" i="22" s="1"/>
  <c r="Y4" i="22" s="1"/>
  <c r="Y5" i="22" s="1"/>
  <c r="Y6" i="22" s="1"/>
  <c r="Y7" i="22" s="1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42" i="22" s="1"/>
  <c r="Y43" i="22" s="1"/>
  <c r="Y44" i="22" s="1"/>
  <c r="Y45" i="22" s="1"/>
  <c r="Y46" i="22" s="1"/>
  <c r="Y47" i="22" s="1"/>
  <c r="Y48" i="22" s="1"/>
  <c r="Y49" i="22" s="1"/>
  <c r="Y50" i="22" s="1"/>
  <c r="Y51" i="22" s="1"/>
  <c r="Y52" i="22" s="1"/>
  <c r="Y53" i="22" s="1"/>
  <c r="Y54" i="22" s="1"/>
  <c r="Y55" i="22" s="1"/>
  <c r="Y56" i="22" s="1"/>
  <c r="Y57" i="22" s="1"/>
  <c r="Y58" i="22" s="1"/>
  <c r="Y59" i="22" s="1"/>
  <c r="Y60" i="22" s="1"/>
  <c r="Y61" i="22" s="1"/>
  <c r="Y62" i="22" s="1"/>
  <c r="Y63" i="22" s="1"/>
  <c r="Y64" i="22" s="1"/>
  <c r="Y65" i="22" s="1"/>
  <c r="Y66" i="22" s="1"/>
  <c r="Y67" i="22" s="1"/>
  <c r="Y68" i="22" s="1"/>
  <c r="Y69" i="22" s="1"/>
  <c r="Y70" i="22" s="1"/>
  <c r="Y71" i="22" s="1"/>
  <c r="Y72" i="22" s="1"/>
  <c r="Y73" i="22" s="1"/>
  <c r="Y74" i="22" s="1"/>
  <c r="Y75" i="22" s="1"/>
  <c r="Y76" i="22" s="1"/>
  <c r="Y77" i="22" s="1"/>
  <c r="Y78" i="22" s="1"/>
  <c r="Y79" i="22" s="1"/>
  <c r="Y80" i="22" s="1"/>
  <c r="Y81" i="22" s="1"/>
  <c r="Y82" i="22" s="1"/>
  <c r="Y83" i="22" s="1"/>
  <c r="Z2" i="22"/>
  <c r="Z3" i="22" s="1"/>
  <c r="Z4" i="22" s="1"/>
  <c r="Z5" i="22" s="1"/>
  <c r="Z6" i="22" s="1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Z29" i="22" s="1"/>
  <c r="Z30" i="22" s="1"/>
  <c r="Z31" i="22" s="1"/>
  <c r="Z32" i="22" s="1"/>
  <c r="Z33" i="22" s="1"/>
  <c r="Z34" i="22" s="1"/>
  <c r="Z35" i="22" s="1"/>
  <c r="Z36" i="22" s="1"/>
  <c r="Z37" i="22" s="1"/>
  <c r="Z38" i="22" s="1"/>
  <c r="Z39" i="22" s="1"/>
  <c r="Z40" i="22" s="1"/>
  <c r="Z41" i="22" s="1"/>
  <c r="Z42" i="22" s="1"/>
  <c r="Z43" i="22" s="1"/>
  <c r="Z44" i="22" s="1"/>
  <c r="Z45" i="22" s="1"/>
  <c r="Z46" i="22" s="1"/>
  <c r="Z47" i="22" s="1"/>
  <c r="Z48" i="22" s="1"/>
  <c r="Z49" i="22" s="1"/>
  <c r="Z50" i="22" s="1"/>
  <c r="Z51" i="22" s="1"/>
  <c r="Z52" i="22" s="1"/>
  <c r="Z53" i="22" s="1"/>
  <c r="Z54" i="22" s="1"/>
  <c r="Z55" i="22" s="1"/>
  <c r="Z56" i="22" s="1"/>
  <c r="Z57" i="22" s="1"/>
  <c r="Z58" i="22" s="1"/>
  <c r="Z59" i="22" s="1"/>
  <c r="Z60" i="22" s="1"/>
  <c r="Z61" i="22" s="1"/>
  <c r="Z62" i="22" s="1"/>
  <c r="Z63" i="22" s="1"/>
  <c r="Z64" i="22" s="1"/>
  <c r="Z65" i="22" s="1"/>
  <c r="Z66" i="22" s="1"/>
  <c r="Z67" i="22" s="1"/>
  <c r="Z68" i="22" s="1"/>
  <c r="Z69" i="22" s="1"/>
  <c r="Z70" i="22" s="1"/>
  <c r="Z71" i="22" s="1"/>
  <c r="Z72" i="22" s="1"/>
  <c r="Z73" i="22" s="1"/>
  <c r="Z74" i="22" s="1"/>
  <c r="Z75" i="22" s="1"/>
  <c r="Z76" i="22" s="1"/>
  <c r="Z77" i="22" s="1"/>
  <c r="Z78" i="22" s="1"/>
  <c r="Z79" i="22" s="1"/>
  <c r="Z80" i="22" s="1"/>
  <c r="Z81" i="22" s="1"/>
  <c r="Z82" i="22" s="1"/>
  <c r="Z83" i="22" s="1"/>
  <c r="AA2" i="22"/>
  <c r="AB2" i="22" s="1"/>
  <c r="AC2" i="22"/>
  <c r="AF2" i="22" s="1"/>
  <c r="AA3" i="22"/>
  <c r="AC3" i="22"/>
  <c r="AA4" i="22"/>
  <c r="AC4" i="22"/>
  <c r="AA5" i="22"/>
  <c r="AC5" i="22"/>
  <c r="AA6" i="22"/>
  <c r="AC6" i="22"/>
  <c r="AA7" i="22"/>
  <c r="AC7" i="22"/>
  <c r="AA8" i="22"/>
  <c r="AC8" i="22"/>
  <c r="AA9" i="22"/>
  <c r="AC9" i="22"/>
  <c r="AA10" i="22"/>
  <c r="AC10" i="22"/>
  <c r="AA11" i="22"/>
  <c r="AC11" i="22"/>
  <c r="AA12" i="22"/>
  <c r="AC12" i="22"/>
  <c r="AA13" i="22"/>
  <c r="AC13" i="22"/>
  <c r="AA14" i="22"/>
  <c r="AC14" i="22"/>
  <c r="AA15" i="22"/>
  <c r="AC15" i="22"/>
  <c r="AA16" i="22"/>
  <c r="AC16" i="22"/>
  <c r="AA17" i="22"/>
  <c r="AC17" i="22"/>
  <c r="AA18" i="22"/>
  <c r="AC18" i="22"/>
  <c r="AE18" i="22" s="1"/>
  <c r="AA19" i="22"/>
  <c r="AC19" i="22"/>
  <c r="AA20" i="22"/>
  <c r="AC20" i="22"/>
  <c r="AA21" i="22"/>
  <c r="AC21" i="22"/>
  <c r="AA22" i="22"/>
  <c r="AC22" i="22"/>
  <c r="AA23" i="22"/>
  <c r="AC23" i="22"/>
  <c r="AA24" i="22"/>
  <c r="AC24" i="22"/>
  <c r="AA25" i="22"/>
  <c r="AC25" i="22"/>
  <c r="AA26" i="22"/>
  <c r="AC26" i="22"/>
  <c r="AA27" i="22"/>
  <c r="AC27" i="22"/>
  <c r="AA28" i="22"/>
  <c r="AC28" i="22"/>
  <c r="AA29" i="22"/>
  <c r="AC29" i="22"/>
  <c r="AA30" i="22"/>
  <c r="AC30" i="22"/>
  <c r="AA31" i="22"/>
  <c r="AC31" i="22"/>
  <c r="AA32" i="22"/>
  <c r="AC32" i="22"/>
  <c r="AA33" i="22"/>
  <c r="AC33" i="22"/>
  <c r="AA34" i="22"/>
  <c r="AC34" i="22"/>
  <c r="AA35" i="22"/>
  <c r="AC35" i="22"/>
  <c r="AA36" i="22"/>
  <c r="AC36" i="22"/>
  <c r="AA37" i="22"/>
  <c r="AC37" i="22"/>
  <c r="AA38" i="22"/>
  <c r="AC38" i="22"/>
  <c r="AA39" i="22"/>
  <c r="AB39" i="22"/>
  <c r="AC39" i="22"/>
  <c r="AA40" i="22"/>
  <c r="AC40" i="22"/>
  <c r="AA41" i="22"/>
  <c r="AC41" i="22"/>
  <c r="AA42" i="22"/>
  <c r="AC42" i="22"/>
  <c r="AD42" i="22" s="1"/>
  <c r="AA43" i="22"/>
  <c r="AC43" i="22"/>
  <c r="AA44" i="22"/>
  <c r="AB44" i="22" s="1"/>
  <c r="AC44" i="22"/>
  <c r="AA45" i="22"/>
  <c r="AC45" i="22"/>
  <c r="AA46" i="22"/>
  <c r="AC46" i="22"/>
  <c r="AA47" i="22"/>
  <c r="AC47" i="22"/>
  <c r="AA48" i="22"/>
  <c r="AC48" i="22"/>
  <c r="AA49" i="22"/>
  <c r="AC49" i="22"/>
  <c r="AA50" i="22"/>
  <c r="AC50" i="22"/>
  <c r="AA51" i="22"/>
  <c r="AC51" i="22"/>
  <c r="AA52" i="22"/>
  <c r="AC52" i="22"/>
  <c r="AA53" i="22"/>
  <c r="AC53" i="22"/>
  <c r="AF53" i="22" s="1"/>
  <c r="AA54" i="22"/>
  <c r="AC54" i="22"/>
  <c r="AA55" i="22"/>
  <c r="AC55" i="22"/>
  <c r="AA56" i="22"/>
  <c r="AC56" i="22"/>
  <c r="AF56" i="22" s="1"/>
  <c r="AA57" i="22"/>
  <c r="AC57" i="22"/>
  <c r="AA58" i="22"/>
  <c r="AC58" i="22"/>
  <c r="AA59" i="22"/>
  <c r="AC59" i="22"/>
  <c r="AA60" i="22"/>
  <c r="AC60" i="22"/>
  <c r="AA61" i="22"/>
  <c r="AC61" i="22"/>
  <c r="AA62" i="22"/>
  <c r="AC62" i="22"/>
  <c r="AA63" i="22"/>
  <c r="AC63" i="22"/>
  <c r="AE63" i="22" s="1"/>
  <c r="AA64" i="22"/>
  <c r="AC64" i="22"/>
  <c r="AA65" i="22"/>
  <c r="AB65" i="22" s="1"/>
  <c r="AC65" i="22"/>
  <c r="AA66" i="22"/>
  <c r="AC66" i="22"/>
  <c r="AA67" i="22"/>
  <c r="AC67" i="22"/>
  <c r="AE67" i="22" s="1"/>
  <c r="AA68" i="22"/>
  <c r="AC68" i="22"/>
  <c r="AA69" i="22"/>
  <c r="AC69" i="22"/>
  <c r="AA70" i="22"/>
  <c r="AC70" i="22"/>
  <c r="AA71" i="22"/>
  <c r="AC71" i="22"/>
  <c r="AA72" i="22"/>
  <c r="AC72" i="22"/>
  <c r="AA73" i="22"/>
  <c r="AC73" i="22"/>
  <c r="AA74" i="22"/>
  <c r="AC74" i="22"/>
  <c r="AA75" i="22"/>
  <c r="AC75" i="22"/>
  <c r="AA76" i="22"/>
  <c r="AC76" i="22"/>
  <c r="AA77" i="22"/>
  <c r="AC77" i="22"/>
  <c r="AA78" i="22"/>
  <c r="AC78" i="22"/>
  <c r="AA79" i="22"/>
  <c r="AC79" i="22"/>
  <c r="AA80" i="22"/>
  <c r="AC80" i="22"/>
  <c r="AA81" i="22"/>
  <c r="AC81" i="22"/>
  <c r="AA82" i="22"/>
  <c r="AC82" i="22"/>
  <c r="AA83" i="22"/>
  <c r="AC83" i="22"/>
  <c r="C84" i="22"/>
  <c r="C85" i="22"/>
  <c r="E85" i="22"/>
  <c r="O16" i="4" s="1"/>
  <c r="F85" i="22"/>
  <c r="P16" i="4" s="1"/>
  <c r="I2" i="21"/>
  <c r="I3" i="21" s="1"/>
  <c r="I4" i="21" s="1"/>
  <c r="J2" i="21"/>
  <c r="J3" i="21" s="1"/>
  <c r="K2" i="21"/>
  <c r="L2" i="21"/>
  <c r="M2" i="21"/>
  <c r="M3" i="21" s="1"/>
  <c r="M4" i="21" s="1"/>
  <c r="M5" i="21" s="1"/>
  <c r="M6" i="21" s="1"/>
  <c r="M7" i="21" s="1"/>
  <c r="M8" i="21" s="1"/>
  <c r="M9" i="21" s="1"/>
  <c r="M10" i="21" s="1"/>
  <c r="M11" i="21" s="1"/>
  <c r="M12" i="21" s="1"/>
  <c r="M13" i="21" s="1"/>
  <c r="M14" i="21" s="1"/>
  <c r="M15" i="21" s="1"/>
  <c r="N2" i="21"/>
  <c r="N3" i="21" s="1"/>
  <c r="O2" i="21"/>
  <c r="O3" i="21" s="1"/>
  <c r="P2" i="21"/>
  <c r="P3" i="21" s="1"/>
  <c r="P4" i="21" s="1"/>
  <c r="Q2" i="21"/>
  <c r="Q3" i="21" s="1"/>
  <c r="R2" i="21"/>
  <c r="S2" i="21"/>
  <c r="T2" i="21"/>
  <c r="U2" i="21"/>
  <c r="V2" i="21"/>
  <c r="V3" i="21" s="1"/>
  <c r="V4" i="21" s="1"/>
  <c r="V5" i="21" s="1"/>
  <c r="V6" i="21" s="1"/>
  <c r="V7" i="21" s="1"/>
  <c r="V8" i="21" s="1"/>
  <c r="V9" i="21" s="1"/>
  <c r="V10" i="21" s="1"/>
  <c r="V11" i="21" s="1"/>
  <c r="V12" i="21" s="1"/>
  <c r="V13" i="21" s="1"/>
  <c r="V14" i="21" s="1"/>
  <c r="V15" i="21" s="1"/>
  <c r="V16" i="21" s="1"/>
  <c r="V17" i="21" s="1"/>
  <c r="V18" i="21" s="1"/>
  <c r="V19" i="21" s="1"/>
  <c r="V20" i="21" s="1"/>
  <c r="V21" i="21" s="1"/>
  <c r="V22" i="21" s="1"/>
  <c r="V23" i="21" s="1"/>
  <c r="V24" i="21" s="1"/>
  <c r="V25" i="21" s="1"/>
  <c r="V26" i="21" s="1"/>
  <c r="V27" i="21" s="1"/>
  <c r="V28" i="21" s="1"/>
  <c r="V29" i="21" s="1"/>
  <c r="V30" i="21" s="1"/>
  <c r="V31" i="21" s="1"/>
  <c r="V32" i="21" s="1"/>
  <c r="V33" i="21" s="1"/>
  <c r="V34" i="21" s="1"/>
  <c r="V35" i="21" s="1"/>
  <c r="V36" i="21" s="1"/>
  <c r="V37" i="21" s="1"/>
  <c r="V38" i="21" s="1"/>
  <c r="V39" i="21" s="1"/>
  <c r="V40" i="21" s="1"/>
  <c r="V41" i="21" s="1"/>
  <c r="V42" i="21" s="1"/>
  <c r="V43" i="21" s="1"/>
  <c r="V44" i="21" s="1"/>
  <c r="V45" i="21" s="1"/>
  <c r="V46" i="21" s="1"/>
  <c r="V47" i="21" s="1"/>
  <c r="V48" i="21" s="1"/>
  <c r="V49" i="21" s="1"/>
  <c r="V50" i="21" s="1"/>
  <c r="V51" i="21" s="1"/>
  <c r="V52" i="21" s="1"/>
  <c r="V53" i="21" s="1"/>
  <c r="V54" i="21" s="1"/>
  <c r="V55" i="21" s="1"/>
  <c r="V56" i="21" s="1"/>
  <c r="V57" i="21" s="1"/>
  <c r="V58" i="21" s="1"/>
  <c r="V59" i="21" s="1"/>
  <c r="V60" i="21" s="1"/>
  <c r="V61" i="21" s="1"/>
  <c r="V62" i="21" s="1"/>
  <c r="V63" i="21" s="1"/>
  <c r="V64" i="21" s="1"/>
  <c r="V65" i="21" s="1"/>
  <c r="V66" i="21" s="1"/>
  <c r="V67" i="21" s="1"/>
  <c r="V68" i="21" s="1"/>
  <c r="V69" i="21" s="1"/>
  <c r="V70" i="21" s="1"/>
  <c r="V71" i="21" s="1"/>
  <c r="V72" i="21" s="1"/>
  <c r="V73" i="21" s="1"/>
  <c r="V74" i="21" s="1"/>
  <c r="V75" i="21" s="1"/>
  <c r="V76" i="21" s="1"/>
  <c r="V77" i="21" s="1"/>
  <c r="V78" i="21" s="1"/>
  <c r="V79" i="21" s="1"/>
  <c r="V80" i="21" s="1"/>
  <c r="V81" i="21" s="1"/>
  <c r="V82" i="21" s="1"/>
  <c r="V83" i="21" s="1"/>
  <c r="W2" i="21"/>
  <c r="X2" i="21"/>
  <c r="X3" i="21" s="1"/>
  <c r="X4" i="21" s="1"/>
  <c r="X5" i="21" s="1"/>
  <c r="Y2" i="21"/>
  <c r="Z2" i="21"/>
  <c r="Z3" i="21" s="1"/>
  <c r="Z4" i="21" s="1"/>
  <c r="Z5" i="21" s="1"/>
  <c r="Z6" i="21" s="1"/>
  <c r="Z7" i="21" s="1"/>
  <c r="Z8" i="21" s="1"/>
  <c r="Z9" i="21" s="1"/>
  <c r="Z10" i="21" s="1"/>
  <c r="Z11" i="21" s="1"/>
  <c r="Z12" i="21" s="1"/>
  <c r="Z13" i="21" s="1"/>
  <c r="Z14" i="21" s="1"/>
  <c r="Z15" i="21" s="1"/>
  <c r="Z16" i="21" s="1"/>
  <c r="Z17" i="21" s="1"/>
  <c r="Z18" i="21" s="1"/>
  <c r="Z19" i="21" s="1"/>
  <c r="Z20" i="21" s="1"/>
  <c r="Z21" i="21" s="1"/>
  <c r="Z22" i="21" s="1"/>
  <c r="Z23" i="21" s="1"/>
  <c r="Z24" i="21" s="1"/>
  <c r="Z25" i="21" s="1"/>
  <c r="Z26" i="21" s="1"/>
  <c r="Z27" i="21" s="1"/>
  <c r="Z28" i="21" s="1"/>
  <c r="Z29" i="21" s="1"/>
  <c r="Z30" i="21" s="1"/>
  <c r="Z31" i="21" s="1"/>
  <c r="Z32" i="21" s="1"/>
  <c r="Z33" i="21" s="1"/>
  <c r="Z34" i="21" s="1"/>
  <c r="Z35" i="21" s="1"/>
  <c r="Z36" i="21" s="1"/>
  <c r="Z37" i="21" s="1"/>
  <c r="Z38" i="21" s="1"/>
  <c r="Z39" i="21" s="1"/>
  <c r="Z40" i="21" s="1"/>
  <c r="Z41" i="21" s="1"/>
  <c r="Z42" i="21" s="1"/>
  <c r="Z43" i="21" s="1"/>
  <c r="Z44" i="21" s="1"/>
  <c r="Z45" i="21" s="1"/>
  <c r="Z46" i="21" s="1"/>
  <c r="Z47" i="21" s="1"/>
  <c r="Z48" i="21" s="1"/>
  <c r="Z49" i="21" s="1"/>
  <c r="Z50" i="21" s="1"/>
  <c r="Z51" i="21" s="1"/>
  <c r="Z52" i="21" s="1"/>
  <c r="Z53" i="21" s="1"/>
  <c r="Z54" i="21" s="1"/>
  <c r="Z55" i="21" s="1"/>
  <c r="Z56" i="21" s="1"/>
  <c r="Z57" i="21" s="1"/>
  <c r="Z58" i="21" s="1"/>
  <c r="Z59" i="21" s="1"/>
  <c r="Z60" i="21" s="1"/>
  <c r="Z61" i="21" s="1"/>
  <c r="Z62" i="21" s="1"/>
  <c r="Z63" i="21" s="1"/>
  <c r="Z64" i="21" s="1"/>
  <c r="Z65" i="21" s="1"/>
  <c r="Z66" i="21" s="1"/>
  <c r="Z67" i="21" s="1"/>
  <c r="Z68" i="21" s="1"/>
  <c r="Z69" i="21" s="1"/>
  <c r="Z70" i="21" s="1"/>
  <c r="Z71" i="21" s="1"/>
  <c r="Z72" i="21" s="1"/>
  <c r="AA2" i="21"/>
  <c r="AC2" i="21"/>
  <c r="AD2" i="21" s="1"/>
  <c r="K3" i="21"/>
  <c r="K4" i="21" s="1"/>
  <c r="K5" i="21" s="1"/>
  <c r="K6" i="21" s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K51" i="21" s="1"/>
  <c r="K52" i="21" s="1"/>
  <c r="K53" i="21" s="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L3" i="21"/>
  <c r="L4" i="21" s="1"/>
  <c r="L5" i="21" s="1"/>
  <c r="L6" i="21" s="1"/>
  <c r="L7" i="21" s="1"/>
  <c r="L8" i="21" s="1"/>
  <c r="L9" i="21" s="1"/>
  <c r="L10" i="21" s="1"/>
  <c r="L11" i="21" s="1"/>
  <c r="L12" i="21" s="1"/>
  <c r="L13" i="21" s="1"/>
  <c r="L14" i="21" s="1"/>
  <c r="L15" i="21" s="1"/>
  <c r="L16" i="21" s="1"/>
  <c r="L17" i="21" s="1"/>
  <c r="L18" i="21" s="1"/>
  <c r="L19" i="21" s="1"/>
  <c r="L20" i="21" s="1"/>
  <c r="L21" i="21" s="1"/>
  <c r="L22" i="21" s="1"/>
  <c r="L23" i="21" s="1"/>
  <c r="AA3" i="21"/>
  <c r="AC3" i="21"/>
  <c r="N4" i="21"/>
  <c r="N5" i="21" s="1"/>
  <c r="N6" i="21" s="1"/>
  <c r="N7" i="21" s="1"/>
  <c r="N8" i="21" s="1"/>
  <c r="O4" i="21"/>
  <c r="O5" i="21" s="1"/>
  <c r="O6" i="21" s="1"/>
  <c r="O7" i="21" s="1"/>
  <c r="O8" i="21" s="1"/>
  <c r="Q4" i="21"/>
  <c r="Q5" i="21" s="1"/>
  <c r="Q6" i="21" s="1"/>
  <c r="Q7" i="21" s="1"/>
  <c r="Q8" i="21" s="1"/>
  <c r="Q9" i="21" s="1"/>
  <c r="Q10" i="21" s="1"/>
  <c r="Q11" i="21" s="1"/>
  <c r="Q12" i="21" s="1"/>
  <c r="Q13" i="21" s="1"/>
  <c r="Q14" i="21" s="1"/>
  <c r="Q15" i="21" s="1"/>
  <c r="Q16" i="21" s="1"/>
  <c r="Q17" i="21" s="1"/>
  <c r="Q18" i="21" s="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Q32" i="21" s="1"/>
  <c r="Q33" i="21" s="1"/>
  <c r="Q34" i="21" s="1"/>
  <c r="Q35" i="21" s="1"/>
  <c r="Q36" i="21" s="1"/>
  <c r="Q37" i="21" s="1"/>
  <c r="Q38" i="21" s="1"/>
  <c r="Q39" i="21" s="1"/>
  <c r="Q40" i="21" s="1"/>
  <c r="Q41" i="21" s="1"/>
  <c r="Q42" i="21" s="1"/>
  <c r="Q43" i="21" s="1"/>
  <c r="Q44" i="21" s="1"/>
  <c r="Q45" i="21" s="1"/>
  <c r="Q46" i="21" s="1"/>
  <c r="Q47" i="21" s="1"/>
  <c r="Q48" i="21" s="1"/>
  <c r="Q49" i="21" s="1"/>
  <c r="Q50" i="21" s="1"/>
  <c r="Q51" i="21" s="1"/>
  <c r="Q52" i="21" s="1"/>
  <c r="Q53" i="21" s="1"/>
  <c r="Q54" i="21" s="1"/>
  <c r="Q55" i="21" s="1"/>
  <c r="Q56" i="21" s="1"/>
  <c r="Q57" i="21" s="1"/>
  <c r="Q58" i="21" s="1"/>
  <c r="Q59" i="21" s="1"/>
  <c r="Q60" i="21" s="1"/>
  <c r="Q61" i="21" s="1"/>
  <c r="Q62" i="21" s="1"/>
  <c r="Q63" i="21" s="1"/>
  <c r="Q64" i="21" s="1"/>
  <c r="Q65" i="21" s="1"/>
  <c r="Q66" i="21" s="1"/>
  <c r="Q67" i="21" s="1"/>
  <c r="Q68" i="21" s="1"/>
  <c r="Q69" i="21" s="1"/>
  <c r="Q70" i="21" s="1"/>
  <c r="Q71" i="21" s="1"/>
  <c r="Q72" i="21" s="1"/>
  <c r="Q73" i="21" s="1"/>
  <c r="Q74" i="21" s="1"/>
  <c r="Q75" i="21" s="1"/>
  <c r="Q76" i="21" s="1"/>
  <c r="Q77" i="21" s="1"/>
  <c r="Q78" i="21" s="1"/>
  <c r="Q79" i="21" s="1"/>
  <c r="Q80" i="21" s="1"/>
  <c r="Q81" i="21" s="1"/>
  <c r="Q82" i="21" s="1"/>
  <c r="Q83" i="21" s="1"/>
  <c r="AA4" i="21"/>
  <c r="AC4" i="21"/>
  <c r="I5" i="2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I34" i="21" s="1"/>
  <c r="I35" i="21" s="1"/>
  <c r="I36" i="21" s="1"/>
  <c r="I37" i="21" s="1"/>
  <c r="I38" i="21" s="1"/>
  <c r="I39" i="21" s="1"/>
  <c r="I40" i="21" s="1"/>
  <c r="I41" i="21" s="1"/>
  <c r="I42" i="21" s="1"/>
  <c r="I43" i="21" s="1"/>
  <c r="I44" i="21" s="1"/>
  <c r="I45" i="21" s="1"/>
  <c r="I46" i="21" s="1"/>
  <c r="I47" i="21" s="1"/>
  <c r="I48" i="21" s="1"/>
  <c r="I49" i="21" s="1"/>
  <c r="I50" i="21" s="1"/>
  <c r="I51" i="21" s="1"/>
  <c r="I52" i="21" s="1"/>
  <c r="I53" i="21" s="1"/>
  <c r="I54" i="21" s="1"/>
  <c r="I55" i="21" s="1"/>
  <c r="I56" i="21" s="1"/>
  <c r="I57" i="21" s="1"/>
  <c r="I58" i="21" s="1"/>
  <c r="I59" i="21" s="1"/>
  <c r="I60" i="21" s="1"/>
  <c r="I61" i="21" s="1"/>
  <c r="I62" i="21" s="1"/>
  <c r="I63" i="21" s="1"/>
  <c r="I64" i="21" s="1"/>
  <c r="I65" i="21" s="1"/>
  <c r="I66" i="21" s="1"/>
  <c r="I67" i="21" s="1"/>
  <c r="I68" i="21" s="1"/>
  <c r="I69" i="21" s="1"/>
  <c r="I70" i="21" s="1"/>
  <c r="I71" i="21" s="1"/>
  <c r="I72" i="21" s="1"/>
  <c r="I73" i="21" s="1"/>
  <c r="I74" i="21" s="1"/>
  <c r="I75" i="21" s="1"/>
  <c r="I76" i="21" s="1"/>
  <c r="I77" i="21" s="1"/>
  <c r="I78" i="21" s="1"/>
  <c r="I79" i="21" s="1"/>
  <c r="I80" i="21" s="1"/>
  <c r="I81" i="21" s="1"/>
  <c r="I82" i="21" s="1"/>
  <c r="I83" i="21" s="1"/>
  <c r="AA5" i="21"/>
  <c r="AC5" i="21"/>
  <c r="X6" i="21"/>
  <c r="X7" i="21" s="1"/>
  <c r="X8" i="21" s="1"/>
  <c r="X9" i="21" s="1"/>
  <c r="X10" i="21" s="1"/>
  <c r="X11" i="21" s="1"/>
  <c r="X12" i="21" s="1"/>
  <c r="X13" i="21" s="1"/>
  <c r="X14" i="21" s="1"/>
  <c r="X15" i="21" s="1"/>
  <c r="X16" i="21" s="1"/>
  <c r="X17" i="21" s="1"/>
  <c r="X18" i="21" s="1"/>
  <c r="X19" i="21" s="1"/>
  <c r="X20" i="21" s="1"/>
  <c r="X21" i="21" s="1"/>
  <c r="X22" i="21" s="1"/>
  <c r="X23" i="21" s="1"/>
  <c r="X24" i="21" s="1"/>
  <c r="X25" i="21" s="1"/>
  <c r="X26" i="21" s="1"/>
  <c r="X27" i="21" s="1"/>
  <c r="X28" i="21" s="1"/>
  <c r="X29" i="21" s="1"/>
  <c r="X30" i="21" s="1"/>
  <c r="X31" i="21" s="1"/>
  <c r="X32" i="21" s="1"/>
  <c r="X33" i="21" s="1"/>
  <c r="X34" i="21" s="1"/>
  <c r="X35" i="21" s="1"/>
  <c r="X36" i="21" s="1"/>
  <c r="X37" i="21" s="1"/>
  <c r="X38" i="21" s="1"/>
  <c r="X39" i="21" s="1"/>
  <c r="X40" i="21" s="1"/>
  <c r="X41" i="21" s="1"/>
  <c r="X42" i="21" s="1"/>
  <c r="X43" i="21" s="1"/>
  <c r="X44" i="21" s="1"/>
  <c r="X45" i="21" s="1"/>
  <c r="X46" i="21" s="1"/>
  <c r="X47" i="21" s="1"/>
  <c r="X48" i="21" s="1"/>
  <c r="X49" i="21" s="1"/>
  <c r="X50" i="21" s="1"/>
  <c r="X51" i="21" s="1"/>
  <c r="X52" i="21" s="1"/>
  <c r="X53" i="21" s="1"/>
  <c r="X54" i="21" s="1"/>
  <c r="X55" i="21" s="1"/>
  <c r="X56" i="21" s="1"/>
  <c r="X57" i="21" s="1"/>
  <c r="X58" i="21" s="1"/>
  <c r="X59" i="21" s="1"/>
  <c r="X60" i="21" s="1"/>
  <c r="X61" i="21" s="1"/>
  <c r="X62" i="21" s="1"/>
  <c r="X63" i="21" s="1"/>
  <c r="X64" i="21" s="1"/>
  <c r="X65" i="21" s="1"/>
  <c r="X66" i="21" s="1"/>
  <c r="X67" i="21" s="1"/>
  <c r="X68" i="21" s="1"/>
  <c r="X69" i="21" s="1"/>
  <c r="X70" i="21" s="1"/>
  <c r="X71" i="21" s="1"/>
  <c r="X72" i="21" s="1"/>
  <c r="X73" i="21" s="1"/>
  <c r="X74" i="21" s="1"/>
  <c r="X75" i="21" s="1"/>
  <c r="X76" i="21" s="1"/>
  <c r="X77" i="21" s="1"/>
  <c r="X78" i="21" s="1"/>
  <c r="X79" i="21" s="1"/>
  <c r="X80" i="21" s="1"/>
  <c r="X81" i="21" s="1"/>
  <c r="X82" i="21" s="1"/>
  <c r="X83" i="21" s="1"/>
  <c r="AA6" i="21"/>
  <c r="AC6" i="21"/>
  <c r="AA7" i="21"/>
  <c r="AC7" i="21"/>
  <c r="AA8" i="21"/>
  <c r="AC8" i="21"/>
  <c r="AA9" i="21"/>
  <c r="AC9" i="21"/>
  <c r="AA10" i="21"/>
  <c r="AC10" i="21"/>
  <c r="AA11" i="21"/>
  <c r="AC11" i="21"/>
  <c r="AA12" i="21"/>
  <c r="AC12" i="21"/>
  <c r="AA13" i="21"/>
  <c r="AC13" i="21"/>
  <c r="AA14" i="21"/>
  <c r="AC14" i="21"/>
  <c r="AA15" i="21"/>
  <c r="AC15" i="21"/>
  <c r="AA16" i="21"/>
  <c r="AC16" i="21"/>
  <c r="AA17" i="21"/>
  <c r="AC17" i="21"/>
  <c r="AA18" i="21"/>
  <c r="AC18" i="21"/>
  <c r="AA19" i="21"/>
  <c r="AB19" i="21" s="1"/>
  <c r="AC19" i="21"/>
  <c r="AA20" i="21"/>
  <c r="AC20" i="21"/>
  <c r="AA21" i="21"/>
  <c r="AC21" i="21"/>
  <c r="AA22" i="21"/>
  <c r="AC22" i="21"/>
  <c r="AA23" i="21"/>
  <c r="AC23" i="21"/>
  <c r="AA24" i="21"/>
  <c r="AC24" i="21"/>
  <c r="AA25" i="21"/>
  <c r="AC25" i="21"/>
  <c r="AA26" i="21"/>
  <c r="AC26" i="21"/>
  <c r="AA27" i="21"/>
  <c r="AC27" i="21"/>
  <c r="AA28" i="21"/>
  <c r="AC28" i="21"/>
  <c r="AA29" i="21"/>
  <c r="AC29" i="21"/>
  <c r="AA30" i="21"/>
  <c r="AC30" i="21"/>
  <c r="AA31" i="21"/>
  <c r="AC31" i="21"/>
  <c r="AF31" i="21" s="1"/>
  <c r="AA32" i="21"/>
  <c r="AC32" i="21"/>
  <c r="AA33" i="21"/>
  <c r="AC33" i="21"/>
  <c r="AA34" i="21"/>
  <c r="AC34" i="21"/>
  <c r="AA35" i="21"/>
  <c r="AC35" i="21"/>
  <c r="AA36" i="21"/>
  <c r="AC36" i="21"/>
  <c r="AA37" i="21"/>
  <c r="AC37" i="21"/>
  <c r="AA38" i="21"/>
  <c r="AC38" i="21"/>
  <c r="AA39" i="21"/>
  <c r="AC39" i="21"/>
  <c r="AA40" i="21"/>
  <c r="AC40" i="21"/>
  <c r="AA41" i="21"/>
  <c r="AC41" i="21"/>
  <c r="AA42" i="21"/>
  <c r="AC42" i="21"/>
  <c r="AD42" i="21" s="1"/>
  <c r="AA43" i="21"/>
  <c r="AC43" i="21"/>
  <c r="AA44" i="21"/>
  <c r="AC44" i="21"/>
  <c r="AA45" i="21"/>
  <c r="AC45" i="21"/>
  <c r="AA46" i="21"/>
  <c r="AC46" i="21"/>
  <c r="AA47" i="21"/>
  <c r="AC47" i="21"/>
  <c r="AA48" i="21"/>
  <c r="AC48" i="21"/>
  <c r="AA49" i="21"/>
  <c r="AC49" i="21"/>
  <c r="AD49" i="21" s="1"/>
  <c r="AA50" i="21"/>
  <c r="AC50" i="21"/>
  <c r="AA51" i="21"/>
  <c r="AC51" i="21"/>
  <c r="AA52" i="21"/>
  <c r="AC52" i="21"/>
  <c r="AA53" i="21"/>
  <c r="AC53" i="21"/>
  <c r="AA54" i="21"/>
  <c r="AC54" i="21"/>
  <c r="AE54" i="21" s="1"/>
  <c r="AA55" i="21"/>
  <c r="AB55" i="21" s="1"/>
  <c r="AC55" i="21"/>
  <c r="AA56" i="21"/>
  <c r="AC56" i="21"/>
  <c r="AA57" i="21"/>
  <c r="AC57" i="21"/>
  <c r="AA58" i="21"/>
  <c r="AC58" i="21"/>
  <c r="AE58" i="21" s="1"/>
  <c r="AA59" i="21"/>
  <c r="AC59" i="21"/>
  <c r="AA60" i="21"/>
  <c r="AC60" i="21"/>
  <c r="AA61" i="21"/>
  <c r="AC61" i="21"/>
  <c r="AE61" i="21" s="1"/>
  <c r="AA62" i="21"/>
  <c r="AC62" i="21"/>
  <c r="AA63" i="21"/>
  <c r="AC63" i="21"/>
  <c r="AD63" i="21" s="1"/>
  <c r="AA64" i="21"/>
  <c r="AC64" i="21"/>
  <c r="AD64" i="21" s="1"/>
  <c r="AA65" i="21"/>
  <c r="AC65" i="21"/>
  <c r="AA66" i="21"/>
  <c r="AC66" i="21"/>
  <c r="AA67" i="21"/>
  <c r="AC67" i="21"/>
  <c r="AA68" i="21"/>
  <c r="AC68" i="21"/>
  <c r="AA69" i="21"/>
  <c r="AC69" i="21"/>
  <c r="AA70" i="21"/>
  <c r="AC70" i="21"/>
  <c r="AA71" i="21"/>
  <c r="AC71" i="21"/>
  <c r="AA72" i="21"/>
  <c r="AC72" i="21"/>
  <c r="AA73" i="21"/>
  <c r="AC73" i="21"/>
  <c r="AA74" i="21"/>
  <c r="AC74" i="21"/>
  <c r="AA75" i="21"/>
  <c r="AC75" i="21"/>
  <c r="AA76" i="21"/>
  <c r="AC76" i="21"/>
  <c r="AA77" i="21"/>
  <c r="AC77" i="21"/>
  <c r="AA78" i="21"/>
  <c r="AC78" i="21"/>
  <c r="AA79" i="21"/>
  <c r="AC79" i="21"/>
  <c r="AA80" i="21"/>
  <c r="AC80" i="21"/>
  <c r="AA81" i="21"/>
  <c r="AC81" i="21"/>
  <c r="AA82" i="21"/>
  <c r="AC82" i="21"/>
  <c r="AA83" i="21"/>
  <c r="AC83" i="21"/>
  <c r="C84" i="21"/>
  <c r="C85" i="21"/>
  <c r="E85" i="21"/>
  <c r="O29" i="4" s="1"/>
  <c r="F85" i="21"/>
  <c r="P29" i="4" s="1"/>
  <c r="I2" i="20"/>
  <c r="J2" i="20"/>
  <c r="K2" i="20"/>
  <c r="K3" i="20" s="1"/>
  <c r="K4" i="20" s="1"/>
  <c r="L2" i="20"/>
  <c r="M2" i="20"/>
  <c r="N2" i="20"/>
  <c r="O2" i="20"/>
  <c r="P2" i="20"/>
  <c r="P3" i="20" s="1"/>
  <c r="P4" i="20" s="1"/>
  <c r="P5" i="20" s="1"/>
  <c r="Q2" i="20"/>
  <c r="R2" i="20"/>
  <c r="R3" i="20" s="1"/>
  <c r="R4" i="20" s="1"/>
  <c r="R5" i="20" s="1"/>
  <c r="S2" i="20"/>
  <c r="S3" i="20" s="1"/>
  <c r="S4" i="20" s="1"/>
  <c r="S5" i="20" s="1"/>
  <c r="S6" i="20" s="1"/>
  <c r="T2" i="20"/>
  <c r="T3" i="20" s="1"/>
  <c r="T4" i="20" s="1"/>
  <c r="T5" i="20" s="1"/>
  <c r="T6" i="20" s="1"/>
  <c r="T7" i="20" s="1"/>
  <c r="T8" i="20" s="1"/>
  <c r="T9" i="20" s="1"/>
  <c r="T10" i="20" s="1"/>
  <c r="T11" i="20" s="1"/>
  <c r="T12" i="20" s="1"/>
  <c r="T13" i="20" s="1"/>
  <c r="T14" i="20" s="1"/>
  <c r="T15" i="20" s="1"/>
  <c r="T16" i="20" s="1"/>
  <c r="T17" i="20" s="1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T38" i="20" s="1"/>
  <c r="T39" i="20" s="1"/>
  <c r="T40" i="20" s="1"/>
  <c r="T41" i="20" s="1"/>
  <c r="T42" i="20" s="1"/>
  <c r="T43" i="20" s="1"/>
  <c r="T44" i="20" s="1"/>
  <c r="T45" i="20" s="1"/>
  <c r="T46" i="20" s="1"/>
  <c r="T47" i="20" s="1"/>
  <c r="T48" i="20" s="1"/>
  <c r="T49" i="20" s="1"/>
  <c r="T50" i="20" s="1"/>
  <c r="T51" i="20" s="1"/>
  <c r="T52" i="20" s="1"/>
  <c r="T53" i="20" s="1"/>
  <c r="T54" i="20" s="1"/>
  <c r="T55" i="20" s="1"/>
  <c r="T56" i="20" s="1"/>
  <c r="T57" i="20" s="1"/>
  <c r="T58" i="20" s="1"/>
  <c r="T59" i="20" s="1"/>
  <c r="T60" i="20" s="1"/>
  <c r="T61" i="20" s="1"/>
  <c r="T62" i="20" s="1"/>
  <c r="T63" i="20" s="1"/>
  <c r="T64" i="20" s="1"/>
  <c r="T65" i="20" s="1"/>
  <c r="T66" i="20" s="1"/>
  <c r="T67" i="20" s="1"/>
  <c r="T68" i="20" s="1"/>
  <c r="T69" i="20" s="1"/>
  <c r="T70" i="20" s="1"/>
  <c r="T71" i="20" s="1"/>
  <c r="T72" i="20" s="1"/>
  <c r="T73" i="20" s="1"/>
  <c r="T74" i="20" s="1"/>
  <c r="T75" i="20" s="1"/>
  <c r="T76" i="20" s="1"/>
  <c r="T77" i="20" s="1"/>
  <c r="T78" i="20" s="1"/>
  <c r="T79" i="20" s="1"/>
  <c r="T80" i="20" s="1"/>
  <c r="T81" i="20" s="1"/>
  <c r="T82" i="20" s="1"/>
  <c r="T83" i="20" s="1"/>
  <c r="U2" i="20"/>
  <c r="U3" i="20" s="1"/>
  <c r="U4" i="20" s="1"/>
  <c r="U5" i="20" s="1"/>
  <c r="U6" i="20" s="1"/>
  <c r="U7" i="20" s="1"/>
  <c r="U8" i="20" s="1"/>
  <c r="U9" i="20" s="1"/>
  <c r="U10" i="20" s="1"/>
  <c r="U11" i="20" s="1"/>
  <c r="U12" i="20" s="1"/>
  <c r="U13" i="20" s="1"/>
  <c r="U14" i="20" s="1"/>
  <c r="U15" i="20" s="1"/>
  <c r="U16" i="20" s="1"/>
  <c r="U17" i="20" s="1"/>
  <c r="U18" i="20" s="1"/>
  <c r="U19" i="20" s="1"/>
  <c r="U20" i="20" s="1"/>
  <c r="U21" i="20" s="1"/>
  <c r="U22" i="20" s="1"/>
  <c r="U23" i="20" s="1"/>
  <c r="U24" i="20" s="1"/>
  <c r="U25" i="20" s="1"/>
  <c r="U26" i="20" s="1"/>
  <c r="U27" i="20" s="1"/>
  <c r="U28" i="20" s="1"/>
  <c r="U29" i="20" s="1"/>
  <c r="U30" i="20" s="1"/>
  <c r="U31" i="20" s="1"/>
  <c r="U32" i="20" s="1"/>
  <c r="U33" i="20" s="1"/>
  <c r="U34" i="20" s="1"/>
  <c r="U35" i="20" s="1"/>
  <c r="U36" i="20" s="1"/>
  <c r="U37" i="20" s="1"/>
  <c r="U38" i="20" s="1"/>
  <c r="U39" i="20" s="1"/>
  <c r="U40" i="20" s="1"/>
  <c r="U41" i="20" s="1"/>
  <c r="U42" i="20" s="1"/>
  <c r="U43" i="20" s="1"/>
  <c r="U44" i="20" s="1"/>
  <c r="U45" i="20" s="1"/>
  <c r="U46" i="20" s="1"/>
  <c r="U47" i="20" s="1"/>
  <c r="U48" i="20" s="1"/>
  <c r="U49" i="20" s="1"/>
  <c r="U50" i="20" s="1"/>
  <c r="U51" i="20" s="1"/>
  <c r="U52" i="20" s="1"/>
  <c r="U53" i="20" s="1"/>
  <c r="U54" i="20" s="1"/>
  <c r="U55" i="20" s="1"/>
  <c r="U56" i="20" s="1"/>
  <c r="U57" i="20" s="1"/>
  <c r="U58" i="20" s="1"/>
  <c r="U59" i="20" s="1"/>
  <c r="U60" i="20" s="1"/>
  <c r="U61" i="20" s="1"/>
  <c r="U62" i="20" s="1"/>
  <c r="U63" i="20" s="1"/>
  <c r="U64" i="20" s="1"/>
  <c r="U65" i="20" s="1"/>
  <c r="U66" i="20" s="1"/>
  <c r="U67" i="20" s="1"/>
  <c r="U68" i="20" s="1"/>
  <c r="U69" i="20" s="1"/>
  <c r="U70" i="20" s="1"/>
  <c r="U71" i="20" s="1"/>
  <c r="U72" i="20" s="1"/>
  <c r="U73" i="20" s="1"/>
  <c r="U74" i="20" s="1"/>
  <c r="U75" i="20" s="1"/>
  <c r="U76" i="20" s="1"/>
  <c r="U77" i="20" s="1"/>
  <c r="U78" i="20" s="1"/>
  <c r="U79" i="20" s="1"/>
  <c r="U80" i="20" s="1"/>
  <c r="U81" i="20" s="1"/>
  <c r="U82" i="20" s="1"/>
  <c r="U83" i="20" s="1"/>
  <c r="V2" i="20"/>
  <c r="V3" i="20" s="1"/>
  <c r="V4" i="20" s="1"/>
  <c r="V5" i="20" s="1"/>
  <c r="W2" i="20"/>
  <c r="W3" i="20" s="1"/>
  <c r="W4" i="20" s="1"/>
  <c r="W5" i="20" s="1"/>
  <c r="W6" i="20" s="1"/>
  <c r="W7" i="20" s="1"/>
  <c r="W8" i="20" s="1"/>
  <c r="W9" i="20" s="1"/>
  <c r="W10" i="20" s="1"/>
  <c r="W11" i="20" s="1"/>
  <c r="W12" i="20" s="1"/>
  <c r="W13" i="20" s="1"/>
  <c r="W14" i="20" s="1"/>
  <c r="W15" i="20" s="1"/>
  <c r="W16" i="20" s="1"/>
  <c r="W17" i="20" s="1"/>
  <c r="W18" i="20" s="1"/>
  <c r="W19" i="20" s="1"/>
  <c r="W20" i="20" s="1"/>
  <c r="W21" i="20" s="1"/>
  <c r="W22" i="20" s="1"/>
  <c r="W23" i="20" s="1"/>
  <c r="W24" i="20" s="1"/>
  <c r="W25" i="20" s="1"/>
  <c r="W26" i="20" s="1"/>
  <c r="W27" i="20" s="1"/>
  <c r="W28" i="20" s="1"/>
  <c r="W29" i="20" s="1"/>
  <c r="W30" i="20" s="1"/>
  <c r="W31" i="20" s="1"/>
  <c r="W32" i="20" s="1"/>
  <c r="W33" i="20" s="1"/>
  <c r="W34" i="20" s="1"/>
  <c r="W35" i="20" s="1"/>
  <c r="W36" i="20" s="1"/>
  <c r="W37" i="20" s="1"/>
  <c r="W38" i="20" s="1"/>
  <c r="W39" i="20" s="1"/>
  <c r="W40" i="20" s="1"/>
  <c r="W41" i="20" s="1"/>
  <c r="W42" i="20" s="1"/>
  <c r="W43" i="20" s="1"/>
  <c r="W44" i="20" s="1"/>
  <c r="W45" i="20" s="1"/>
  <c r="W46" i="20" s="1"/>
  <c r="W47" i="20" s="1"/>
  <c r="W48" i="20" s="1"/>
  <c r="W49" i="20" s="1"/>
  <c r="W50" i="20" s="1"/>
  <c r="W51" i="20" s="1"/>
  <c r="W52" i="20" s="1"/>
  <c r="W53" i="20" s="1"/>
  <c r="W54" i="20" s="1"/>
  <c r="W55" i="20" s="1"/>
  <c r="W56" i="20" s="1"/>
  <c r="W57" i="20" s="1"/>
  <c r="W58" i="20" s="1"/>
  <c r="W59" i="20" s="1"/>
  <c r="W60" i="20" s="1"/>
  <c r="W61" i="20" s="1"/>
  <c r="W62" i="20" s="1"/>
  <c r="W63" i="20" s="1"/>
  <c r="W64" i="20" s="1"/>
  <c r="W65" i="20" s="1"/>
  <c r="W66" i="20" s="1"/>
  <c r="W67" i="20" s="1"/>
  <c r="W68" i="20" s="1"/>
  <c r="W69" i="20" s="1"/>
  <c r="W70" i="20" s="1"/>
  <c r="W71" i="20" s="1"/>
  <c r="W72" i="20" s="1"/>
  <c r="W73" i="20" s="1"/>
  <c r="W74" i="20" s="1"/>
  <c r="W75" i="20" s="1"/>
  <c r="W76" i="20" s="1"/>
  <c r="W77" i="20" s="1"/>
  <c r="W78" i="20" s="1"/>
  <c r="W79" i="20" s="1"/>
  <c r="W80" i="20" s="1"/>
  <c r="W81" i="20" s="1"/>
  <c r="W82" i="20" s="1"/>
  <c r="W83" i="20" s="1"/>
  <c r="X2" i="20"/>
  <c r="X3" i="20" s="1"/>
  <c r="Y2" i="20"/>
  <c r="Z2" i="20"/>
  <c r="Z3" i="20" s="1"/>
  <c r="Z4" i="20" s="1"/>
  <c r="Z5" i="20" s="1"/>
  <c r="Z6" i="20" s="1"/>
  <c r="Z7" i="20" s="1"/>
  <c r="Z8" i="20" s="1"/>
  <c r="Z9" i="20" s="1"/>
  <c r="Z10" i="20" s="1"/>
  <c r="Z11" i="20" s="1"/>
  <c r="Z12" i="20" s="1"/>
  <c r="Z13" i="20" s="1"/>
  <c r="Z14" i="20" s="1"/>
  <c r="Z15" i="20" s="1"/>
  <c r="Z16" i="20" s="1"/>
  <c r="Z17" i="20" s="1"/>
  <c r="Z18" i="20" s="1"/>
  <c r="Z19" i="20" s="1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Z34" i="20" s="1"/>
  <c r="Z35" i="20" s="1"/>
  <c r="Z36" i="20" s="1"/>
  <c r="Z37" i="20" s="1"/>
  <c r="Z38" i="20" s="1"/>
  <c r="Z39" i="20" s="1"/>
  <c r="Z40" i="20" s="1"/>
  <c r="Z41" i="20" s="1"/>
  <c r="Z42" i="20" s="1"/>
  <c r="Z43" i="20" s="1"/>
  <c r="Z44" i="20" s="1"/>
  <c r="Z45" i="20" s="1"/>
  <c r="Z46" i="20" s="1"/>
  <c r="Z47" i="20" s="1"/>
  <c r="Z48" i="20" s="1"/>
  <c r="Z49" i="20" s="1"/>
  <c r="Z50" i="20" s="1"/>
  <c r="Z51" i="20" s="1"/>
  <c r="Z52" i="20" s="1"/>
  <c r="Z53" i="20" s="1"/>
  <c r="Z54" i="20" s="1"/>
  <c r="Z55" i="20" s="1"/>
  <c r="Z56" i="20" s="1"/>
  <c r="Z57" i="20" s="1"/>
  <c r="Z58" i="20" s="1"/>
  <c r="Z59" i="20" s="1"/>
  <c r="Z60" i="20" s="1"/>
  <c r="Z61" i="20" s="1"/>
  <c r="Z62" i="20" s="1"/>
  <c r="Z63" i="20" s="1"/>
  <c r="Z64" i="20" s="1"/>
  <c r="Z65" i="20" s="1"/>
  <c r="Z66" i="20" s="1"/>
  <c r="Z67" i="20" s="1"/>
  <c r="Z68" i="20" s="1"/>
  <c r="Z69" i="20" s="1"/>
  <c r="Z70" i="20" s="1"/>
  <c r="Z71" i="20" s="1"/>
  <c r="Z72" i="20" s="1"/>
  <c r="Z73" i="20" s="1"/>
  <c r="Z74" i="20" s="1"/>
  <c r="Z75" i="20" s="1"/>
  <c r="Z76" i="20" s="1"/>
  <c r="Z77" i="20" s="1"/>
  <c r="Z78" i="20" s="1"/>
  <c r="Z79" i="20" s="1"/>
  <c r="Z80" i="20" s="1"/>
  <c r="Z81" i="20" s="1"/>
  <c r="Z82" i="20" s="1"/>
  <c r="Z83" i="20" s="1"/>
  <c r="AA2" i="20"/>
  <c r="AB2" i="20" s="1"/>
  <c r="AC2" i="20"/>
  <c r="I3" i="20"/>
  <c r="I4" i="20" s="1"/>
  <c r="J3" i="20"/>
  <c r="N3" i="20"/>
  <c r="N4" i="20" s="1"/>
  <c r="N5" i="20" s="1"/>
  <c r="N6" i="20" s="1"/>
  <c r="N7" i="20" s="1"/>
  <c r="N8" i="20" s="1"/>
  <c r="N9" i="20" s="1"/>
  <c r="N10" i="20" s="1"/>
  <c r="N11" i="20" s="1"/>
  <c r="N12" i="20" s="1"/>
  <c r="N13" i="20" s="1"/>
  <c r="N14" i="20" s="1"/>
  <c r="N15" i="20" s="1"/>
  <c r="N16" i="20" s="1"/>
  <c r="N17" i="20" s="1"/>
  <c r="N18" i="20" s="1"/>
  <c r="N19" i="20" s="1"/>
  <c r="N20" i="20" s="1"/>
  <c r="N21" i="20" s="1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N76" i="20" s="1"/>
  <c r="N77" i="20" s="1"/>
  <c r="N78" i="20" s="1"/>
  <c r="N79" i="20" s="1"/>
  <c r="N80" i="20" s="1"/>
  <c r="N81" i="20" s="1"/>
  <c r="N82" i="20" s="1"/>
  <c r="N83" i="20" s="1"/>
  <c r="O3" i="20"/>
  <c r="Q3" i="20"/>
  <c r="Q4" i="20" s="1"/>
  <c r="Q5" i="20" s="1"/>
  <c r="Q6" i="20" s="1"/>
  <c r="Q7" i="20" s="1"/>
  <c r="Q8" i="20" s="1"/>
  <c r="Q9" i="20" s="1"/>
  <c r="Q10" i="20" s="1"/>
  <c r="Q11" i="20" s="1"/>
  <c r="Q12" i="20" s="1"/>
  <c r="Q13" i="20" s="1"/>
  <c r="Q14" i="20" s="1"/>
  <c r="Q15" i="20" s="1"/>
  <c r="Q16" i="20" s="1"/>
  <c r="Q17" i="20" s="1"/>
  <c r="Q18" i="20" s="1"/>
  <c r="Q19" i="20" s="1"/>
  <c r="Q20" i="20" s="1"/>
  <c r="Q21" i="20" s="1"/>
  <c r="Q22" i="20" s="1"/>
  <c r="Q23" i="20" s="1"/>
  <c r="Q24" i="20" s="1"/>
  <c r="Q25" i="20" s="1"/>
  <c r="Q26" i="20" s="1"/>
  <c r="Q27" i="20" s="1"/>
  <c r="AA3" i="20"/>
  <c r="AC3" i="20"/>
  <c r="AA4" i="20"/>
  <c r="AC4" i="20"/>
  <c r="K5" i="20"/>
  <c r="K6" i="20" s="1"/>
  <c r="K7" i="20" s="1"/>
  <c r="K8" i="20" s="1"/>
  <c r="K9" i="20" s="1"/>
  <c r="K10" i="20" s="1"/>
  <c r="K11" i="20" s="1"/>
  <c r="K12" i="20" s="1"/>
  <c r="K13" i="20" s="1"/>
  <c r="K14" i="20" s="1"/>
  <c r="K15" i="20" s="1"/>
  <c r="K16" i="20" s="1"/>
  <c r="K17" i="20" s="1"/>
  <c r="K18" i="20" s="1"/>
  <c r="K19" i="20" s="1"/>
  <c r="K20" i="20" s="1"/>
  <c r="K21" i="20" s="1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K76" i="20" s="1"/>
  <c r="K77" i="20" s="1"/>
  <c r="K78" i="20" s="1"/>
  <c r="K79" i="20" s="1"/>
  <c r="K80" i="20" s="1"/>
  <c r="K81" i="20" s="1"/>
  <c r="K82" i="20" s="1"/>
  <c r="K83" i="20" s="1"/>
  <c r="AA5" i="20"/>
  <c r="AC5" i="20"/>
  <c r="AA6" i="20"/>
  <c r="AC6" i="20"/>
  <c r="AA7" i="20"/>
  <c r="AC7" i="20"/>
  <c r="AA8" i="20"/>
  <c r="AC8" i="20"/>
  <c r="AA9" i="20"/>
  <c r="AC9" i="20"/>
  <c r="AA10" i="20"/>
  <c r="AC10" i="20"/>
  <c r="AA11" i="20"/>
  <c r="AC11" i="20"/>
  <c r="AA12" i="20"/>
  <c r="AC12" i="20"/>
  <c r="AA13" i="20"/>
  <c r="AC13" i="20"/>
  <c r="AA14" i="20"/>
  <c r="AC14" i="20"/>
  <c r="AA15" i="20"/>
  <c r="AC15" i="20"/>
  <c r="AA16" i="20"/>
  <c r="AC16" i="20"/>
  <c r="AE16" i="20" s="1"/>
  <c r="AA17" i="20"/>
  <c r="AC17" i="20"/>
  <c r="AA18" i="20"/>
  <c r="AC18" i="20"/>
  <c r="AA19" i="20"/>
  <c r="AC19" i="20"/>
  <c r="AA20" i="20"/>
  <c r="AC20" i="20"/>
  <c r="AA21" i="20"/>
  <c r="AC21" i="20"/>
  <c r="AA22" i="20"/>
  <c r="AC22" i="20"/>
  <c r="AA23" i="20"/>
  <c r="AC23" i="20"/>
  <c r="AD23" i="20" s="1"/>
  <c r="AA24" i="20"/>
  <c r="AC24" i="20"/>
  <c r="AA25" i="20"/>
  <c r="AC25" i="20"/>
  <c r="AA26" i="20"/>
  <c r="AC26" i="20"/>
  <c r="AA27" i="20"/>
  <c r="AC27" i="20"/>
  <c r="AA28" i="20"/>
  <c r="AC28" i="20"/>
  <c r="AA29" i="20"/>
  <c r="AC29" i="20"/>
  <c r="AA30" i="20"/>
  <c r="AC30" i="20"/>
  <c r="AA31" i="20"/>
  <c r="AC31" i="20"/>
  <c r="AA32" i="20"/>
  <c r="AB32" i="20" s="1"/>
  <c r="AC32" i="20"/>
  <c r="AA33" i="20"/>
  <c r="AC33" i="20"/>
  <c r="AA34" i="20"/>
  <c r="AC34" i="20"/>
  <c r="AA35" i="20"/>
  <c r="AC35" i="20"/>
  <c r="AA36" i="20"/>
  <c r="AC36" i="20"/>
  <c r="AA37" i="20"/>
  <c r="AC37" i="20"/>
  <c r="AA38" i="20"/>
  <c r="AC38" i="20"/>
  <c r="AA39" i="20"/>
  <c r="AC39" i="20"/>
  <c r="AA40" i="20"/>
  <c r="AC40" i="20"/>
  <c r="AF40" i="20" s="1"/>
  <c r="AA41" i="20"/>
  <c r="AC41" i="20"/>
  <c r="AA42" i="20"/>
  <c r="AC42" i="20"/>
  <c r="AA43" i="20"/>
  <c r="AC43" i="20"/>
  <c r="AA44" i="20"/>
  <c r="AC44" i="20"/>
  <c r="AA45" i="20"/>
  <c r="AC45" i="20"/>
  <c r="AA46" i="20"/>
  <c r="AC46" i="20"/>
  <c r="AA47" i="20"/>
  <c r="AC47" i="20"/>
  <c r="AA48" i="20"/>
  <c r="AC48" i="20"/>
  <c r="AA49" i="20"/>
  <c r="AC49" i="20"/>
  <c r="AA50" i="20"/>
  <c r="AC50" i="20"/>
  <c r="AA51" i="20"/>
  <c r="AC51" i="20"/>
  <c r="AA52" i="20"/>
  <c r="AC52" i="20"/>
  <c r="AA53" i="20"/>
  <c r="AC53" i="20"/>
  <c r="AA54" i="20"/>
  <c r="AC54" i="20"/>
  <c r="AA55" i="20"/>
  <c r="AC55" i="20"/>
  <c r="AA56" i="20"/>
  <c r="AC56" i="20"/>
  <c r="AA57" i="20"/>
  <c r="AC57" i="20"/>
  <c r="AF57" i="20" s="1"/>
  <c r="AA58" i="20"/>
  <c r="AC58" i="20"/>
  <c r="AF58" i="20" s="1"/>
  <c r="AA59" i="20"/>
  <c r="AC59" i="20"/>
  <c r="AF59" i="20" s="1"/>
  <c r="AA60" i="20"/>
  <c r="AB60" i="20" s="1"/>
  <c r="AC60" i="20"/>
  <c r="AA61" i="20"/>
  <c r="AC61" i="20"/>
  <c r="AA62" i="20"/>
  <c r="AC62" i="20"/>
  <c r="AF62" i="20" s="1"/>
  <c r="AA63" i="20"/>
  <c r="AC63" i="20"/>
  <c r="AF63" i="20" s="1"/>
  <c r="AA64" i="20"/>
  <c r="AC64" i="20"/>
  <c r="AA65" i="20"/>
  <c r="AC65" i="20"/>
  <c r="AA66" i="20"/>
  <c r="AC66" i="20"/>
  <c r="AA67" i="20"/>
  <c r="AC67" i="20"/>
  <c r="AF75" i="20" s="1"/>
  <c r="AA68" i="20"/>
  <c r="AC68" i="20"/>
  <c r="AA69" i="20"/>
  <c r="AC69" i="20"/>
  <c r="AA70" i="20"/>
  <c r="AC70" i="20"/>
  <c r="AA71" i="20"/>
  <c r="AC71" i="20"/>
  <c r="AA72" i="20"/>
  <c r="AC72" i="20"/>
  <c r="AA73" i="20"/>
  <c r="AC73" i="20"/>
  <c r="AA74" i="20"/>
  <c r="AC74" i="20"/>
  <c r="AA75" i="20"/>
  <c r="AC75" i="20"/>
  <c r="AA76" i="20"/>
  <c r="AB76" i="20" s="1"/>
  <c r="AC76" i="20"/>
  <c r="AA77" i="20"/>
  <c r="AB77" i="20" s="1"/>
  <c r="AC77" i="20"/>
  <c r="AA78" i="20"/>
  <c r="AC78" i="20"/>
  <c r="AA79" i="20"/>
  <c r="AC79" i="20"/>
  <c r="AA80" i="20"/>
  <c r="AC80" i="20"/>
  <c r="AA81" i="20"/>
  <c r="AC81" i="20"/>
  <c r="AA82" i="20"/>
  <c r="AC82" i="20"/>
  <c r="AA83" i="20"/>
  <c r="AC83" i="20"/>
  <c r="C84" i="20"/>
  <c r="C85" i="20"/>
  <c r="E85" i="20"/>
  <c r="O8" i="4" s="1"/>
  <c r="F85" i="20"/>
  <c r="P8" i="4" s="1"/>
  <c r="I2" i="19"/>
  <c r="I3" i="19" s="1"/>
  <c r="I4" i="19" s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I38" i="19" s="1"/>
  <c r="I39" i="19" s="1"/>
  <c r="I40" i="19" s="1"/>
  <c r="I41" i="19" s="1"/>
  <c r="I42" i="19" s="1"/>
  <c r="I43" i="19" s="1"/>
  <c r="I44" i="19" s="1"/>
  <c r="I45" i="19" s="1"/>
  <c r="I46" i="19" s="1"/>
  <c r="I47" i="19" s="1"/>
  <c r="I48" i="19" s="1"/>
  <c r="I49" i="19" s="1"/>
  <c r="I50" i="19" s="1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I76" i="19" s="1"/>
  <c r="I77" i="19" s="1"/>
  <c r="I78" i="19" s="1"/>
  <c r="I79" i="19" s="1"/>
  <c r="I80" i="19" s="1"/>
  <c r="I81" i="19" s="1"/>
  <c r="I82" i="19" s="1"/>
  <c r="I83" i="19" s="1"/>
  <c r="J2" i="19"/>
  <c r="K2" i="19"/>
  <c r="K3" i="19" s="1"/>
  <c r="K4" i="19" s="1"/>
  <c r="K5" i="19" s="1"/>
  <c r="L2" i="19"/>
  <c r="M2" i="19"/>
  <c r="N2" i="19"/>
  <c r="N3" i="19" s="1"/>
  <c r="O2" i="19"/>
  <c r="P2" i="19"/>
  <c r="P3" i="19" s="1"/>
  <c r="P4" i="19" s="1"/>
  <c r="P5" i="19" s="1"/>
  <c r="P6" i="19" s="1"/>
  <c r="Q2" i="19"/>
  <c r="Q3" i="19" s="1"/>
  <c r="Q4" i="19" s="1"/>
  <c r="Q5" i="19" s="1"/>
  <c r="Q6" i="19" s="1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Q40" i="19" s="1"/>
  <c r="Q41" i="19" s="1"/>
  <c r="Q42" i="19" s="1"/>
  <c r="Q43" i="19" s="1"/>
  <c r="Q44" i="19" s="1"/>
  <c r="Q45" i="19" s="1"/>
  <c r="Q46" i="19" s="1"/>
  <c r="Q47" i="19" s="1"/>
  <c r="Q48" i="19" s="1"/>
  <c r="Q49" i="19" s="1"/>
  <c r="Q50" i="19" s="1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 s="1"/>
  <c r="Q65" i="19" s="1"/>
  <c r="Q66" i="19" s="1"/>
  <c r="Q67" i="19" s="1"/>
  <c r="Q68" i="19" s="1"/>
  <c r="Q69" i="19" s="1"/>
  <c r="Q70" i="19" s="1"/>
  <c r="Q71" i="19" s="1"/>
  <c r="Q72" i="19" s="1"/>
  <c r="Q73" i="19" s="1"/>
  <c r="Q74" i="19" s="1"/>
  <c r="Q75" i="19" s="1"/>
  <c r="Q76" i="19" s="1"/>
  <c r="Q77" i="19" s="1"/>
  <c r="Q78" i="19" s="1"/>
  <c r="Q79" i="19" s="1"/>
  <c r="Q80" i="19" s="1"/>
  <c r="Q81" i="19" s="1"/>
  <c r="Q82" i="19" s="1"/>
  <c r="Q83" i="19" s="1"/>
  <c r="R2" i="19"/>
  <c r="R3" i="19" s="1"/>
  <c r="R4" i="19" s="1"/>
  <c r="R5" i="19" s="1"/>
  <c r="R6" i="19" s="1"/>
  <c r="R7" i="19" s="1"/>
  <c r="R8" i="19" s="1"/>
  <c r="R9" i="19" s="1"/>
  <c r="R10" i="19" s="1"/>
  <c r="R11" i="19" s="1"/>
  <c r="R12" i="19" s="1"/>
  <c r="R13" i="19" s="1"/>
  <c r="R14" i="19" s="1"/>
  <c r="R15" i="19" s="1"/>
  <c r="R16" i="19" s="1"/>
  <c r="R17" i="19" s="1"/>
  <c r="R18" i="19" s="1"/>
  <c r="R19" i="19" s="1"/>
  <c r="R20" i="19" s="1"/>
  <c r="R21" i="19" s="1"/>
  <c r="R22" i="19" s="1"/>
  <c r="R23" i="19" s="1"/>
  <c r="R24" i="19" s="1"/>
  <c r="R25" i="19" s="1"/>
  <c r="R26" i="19" s="1"/>
  <c r="R27" i="19" s="1"/>
  <c r="R28" i="19" s="1"/>
  <c r="R29" i="19" s="1"/>
  <c r="R30" i="19" s="1"/>
  <c r="R31" i="19" s="1"/>
  <c r="R32" i="19" s="1"/>
  <c r="R33" i="19" s="1"/>
  <c r="R34" i="19" s="1"/>
  <c r="R35" i="19" s="1"/>
  <c r="R36" i="19" s="1"/>
  <c r="R37" i="19" s="1"/>
  <c r="R38" i="19" s="1"/>
  <c r="R39" i="19" s="1"/>
  <c r="R40" i="19" s="1"/>
  <c r="R41" i="19" s="1"/>
  <c r="R42" i="19" s="1"/>
  <c r="R43" i="19" s="1"/>
  <c r="R44" i="19" s="1"/>
  <c r="R45" i="19" s="1"/>
  <c r="R46" i="19" s="1"/>
  <c r="R47" i="19" s="1"/>
  <c r="R48" i="19" s="1"/>
  <c r="R49" i="19" s="1"/>
  <c r="R50" i="19" s="1"/>
  <c r="R51" i="19" s="1"/>
  <c r="R52" i="19" s="1"/>
  <c r="R53" i="19" s="1"/>
  <c r="R54" i="19" s="1"/>
  <c r="R55" i="19" s="1"/>
  <c r="R56" i="19" s="1"/>
  <c r="R57" i="19" s="1"/>
  <c r="R58" i="19" s="1"/>
  <c r="R59" i="19" s="1"/>
  <c r="R60" i="19" s="1"/>
  <c r="R61" i="19" s="1"/>
  <c r="R62" i="19" s="1"/>
  <c r="S2" i="19"/>
  <c r="T2" i="19"/>
  <c r="T3" i="19" s="1"/>
  <c r="T4" i="19" s="1"/>
  <c r="T5" i="19" s="1"/>
  <c r="T6" i="19" s="1"/>
  <c r="T7" i="19" s="1"/>
  <c r="T8" i="19" s="1"/>
  <c r="T9" i="19" s="1"/>
  <c r="T10" i="19" s="1"/>
  <c r="T11" i="19" s="1"/>
  <c r="T12" i="19" s="1"/>
  <c r="T13" i="19" s="1"/>
  <c r="T14" i="19" s="1"/>
  <c r="T15" i="19" s="1"/>
  <c r="T16" i="19" s="1"/>
  <c r="T17" i="19" s="1"/>
  <c r="T18" i="19" s="1"/>
  <c r="T19" i="19" s="1"/>
  <c r="T20" i="19" s="1"/>
  <c r="T21" i="19" s="1"/>
  <c r="U2" i="19"/>
  <c r="U3" i="19" s="1"/>
  <c r="U4" i="19" s="1"/>
  <c r="U5" i="19" s="1"/>
  <c r="U6" i="19" s="1"/>
  <c r="U7" i="19" s="1"/>
  <c r="U8" i="19" s="1"/>
  <c r="U9" i="19" s="1"/>
  <c r="U10" i="19" s="1"/>
  <c r="U11" i="19" s="1"/>
  <c r="U12" i="19" s="1"/>
  <c r="U13" i="19" s="1"/>
  <c r="U14" i="19" s="1"/>
  <c r="U15" i="19" s="1"/>
  <c r="U16" i="19" s="1"/>
  <c r="U17" i="19" s="1"/>
  <c r="U18" i="19" s="1"/>
  <c r="U19" i="19" s="1"/>
  <c r="U20" i="19" s="1"/>
  <c r="U21" i="19" s="1"/>
  <c r="U22" i="19" s="1"/>
  <c r="U23" i="19" s="1"/>
  <c r="U24" i="19" s="1"/>
  <c r="U25" i="19" s="1"/>
  <c r="U26" i="19" s="1"/>
  <c r="U27" i="19" s="1"/>
  <c r="U28" i="19" s="1"/>
  <c r="U29" i="19" s="1"/>
  <c r="U30" i="19" s="1"/>
  <c r="U31" i="19" s="1"/>
  <c r="U32" i="19" s="1"/>
  <c r="U33" i="19" s="1"/>
  <c r="U34" i="19" s="1"/>
  <c r="U35" i="19" s="1"/>
  <c r="U36" i="19" s="1"/>
  <c r="U37" i="19" s="1"/>
  <c r="U38" i="19" s="1"/>
  <c r="U39" i="19" s="1"/>
  <c r="U40" i="19" s="1"/>
  <c r="U41" i="19" s="1"/>
  <c r="U42" i="19" s="1"/>
  <c r="U43" i="19" s="1"/>
  <c r="U44" i="19" s="1"/>
  <c r="U45" i="19" s="1"/>
  <c r="U46" i="19" s="1"/>
  <c r="U47" i="19" s="1"/>
  <c r="U48" i="19" s="1"/>
  <c r="U49" i="19" s="1"/>
  <c r="U50" i="19" s="1"/>
  <c r="U51" i="19" s="1"/>
  <c r="U52" i="19" s="1"/>
  <c r="U53" i="19" s="1"/>
  <c r="U54" i="19" s="1"/>
  <c r="U55" i="19" s="1"/>
  <c r="U56" i="19" s="1"/>
  <c r="U57" i="19" s="1"/>
  <c r="U58" i="19" s="1"/>
  <c r="U59" i="19" s="1"/>
  <c r="U60" i="19" s="1"/>
  <c r="U61" i="19" s="1"/>
  <c r="U62" i="19" s="1"/>
  <c r="U63" i="19" s="1"/>
  <c r="U64" i="19" s="1"/>
  <c r="U65" i="19" s="1"/>
  <c r="U66" i="19" s="1"/>
  <c r="U67" i="19" s="1"/>
  <c r="U68" i="19" s="1"/>
  <c r="U69" i="19" s="1"/>
  <c r="U70" i="19" s="1"/>
  <c r="U71" i="19" s="1"/>
  <c r="U72" i="19" s="1"/>
  <c r="U73" i="19" s="1"/>
  <c r="U74" i="19" s="1"/>
  <c r="U75" i="19" s="1"/>
  <c r="U76" i="19" s="1"/>
  <c r="U77" i="19" s="1"/>
  <c r="U78" i="19" s="1"/>
  <c r="U79" i="19" s="1"/>
  <c r="U80" i="19" s="1"/>
  <c r="U81" i="19" s="1"/>
  <c r="U82" i="19" s="1"/>
  <c r="U83" i="19" s="1"/>
  <c r="V2" i="19"/>
  <c r="V3" i="19" s="1"/>
  <c r="V4" i="19" s="1"/>
  <c r="V5" i="19" s="1"/>
  <c r="V6" i="19" s="1"/>
  <c r="V7" i="19" s="1"/>
  <c r="V8" i="19" s="1"/>
  <c r="V9" i="19" s="1"/>
  <c r="V10" i="19" s="1"/>
  <c r="V11" i="19" s="1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V55" i="19" s="1"/>
  <c r="V56" i="19" s="1"/>
  <c r="V57" i="19" s="1"/>
  <c r="V58" i="19" s="1"/>
  <c r="V59" i="19" s="1"/>
  <c r="V60" i="19" s="1"/>
  <c r="V61" i="19" s="1"/>
  <c r="V62" i="19" s="1"/>
  <c r="V63" i="19" s="1"/>
  <c r="V64" i="19" s="1"/>
  <c r="V65" i="19" s="1"/>
  <c r="V66" i="19" s="1"/>
  <c r="V67" i="19" s="1"/>
  <c r="V68" i="19" s="1"/>
  <c r="V69" i="19" s="1"/>
  <c r="V70" i="19" s="1"/>
  <c r="V71" i="19" s="1"/>
  <c r="V72" i="19" s="1"/>
  <c r="V73" i="19" s="1"/>
  <c r="V74" i="19" s="1"/>
  <c r="V75" i="19" s="1"/>
  <c r="V76" i="19" s="1"/>
  <c r="V77" i="19" s="1"/>
  <c r="V78" i="19" s="1"/>
  <c r="V79" i="19" s="1"/>
  <c r="V80" i="19" s="1"/>
  <c r="V81" i="19" s="1"/>
  <c r="V82" i="19" s="1"/>
  <c r="V83" i="19" s="1"/>
  <c r="W2" i="19"/>
  <c r="W3" i="19" s="1"/>
  <c r="W4" i="19" s="1"/>
  <c r="W5" i="19" s="1"/>
  <c r="W6" i="19" s="1"/>
  <c r="W7" i="19" s="1"/>
  <c r="W8" i="19" s="1"/>
  <c r="W9" i="19" s="1"/>
  <c r="W10" i="19" s="1"/>
  <c r="W11" i="19" s="1"/>
  <c r="W12" i="19" s="1"/>
  <c r="W13" i="19" s="1"/>
  <c r="W14" i="19" s="1"/>
  <c r="W15" i="19" s="1"/>
  <c r="W16" i="19" s="1"/>
  <c r="W17" i="19" s="1"/>
  <c r="W18" i="19" s="1"/>
  <c r="W19" i="19" s="1"/>
  <c r="W20" i="19" s="1"/>
  <c r="W21" i="19" s="1"/>
  <c r="W22" i="19" s="1"/>
  <c r="W23" i="19" s="1"/>
  <c r="W24" i="19" s="1"/>
  <c r="W25" i="19" s="1"/>
  <c r="W26" i="19" s="1"/>
  <c r="W27" i="19" s="1"/>
  <c r="W28" i="19" s="1"/>
  <c r="W29" i="19" s="1"/>
  <c r="W30" i="19" s="1"/>
  <c r="W31" i="19" s="1"/>
  <c r="W32" i="19" s="1"/>
  <c r="W33" i="19" s="1"/>
  <c r="W34" i="19" s="1"/>
  <c r="W35" i="19" s="1"/>
  <c r="W36" i="19" s="1"/>
  <c r="W37" i="19" s="1"/>
  <c r="W38" i="19" s="1"/>
  <c r="W39" i="19" s="1"/>
  <c r="W40" i="19" s="1"/>
  <c r="W41" i="19" s="1"/>
  <c r="W42" i="19" s="1"/>
  <c r="W43" i="19" s="1"/>
  <c r="W44" i="19" s="1"/>
  <c r="W45" i="19" s="1"/>
  <c r="W46" i="19" s="1"/>
  <c r="W47" i="19" s="1"/>
  <c r="W48" i="19" s="1"/>
  <c r="W49" i="19" s="1"/>
  <c r="W50" i="19" s="1"/>
  <c r="W51" i="19" s="1"/>
  <c r="W52" i="19" s="1"/>
  <c r="W53" i="19" s="1"/>
  <c r="W54" i="19" s="1"/>
  <c r="W55" i="19" s="1"/>
  <c r="W56" i="19" s="1"/>
  <c r="W57" i="19" s="1"/>
  <c r="W58" i="19" s="1"/>
  <c r="W59" i="19" s="1"/>
  <c r="W60" i="19" s="1"/>
  <c r="W61" i="19" s="1"/>
  <c r="W62" i="19" s="1"/>
  <c r="W63" i="19" s="1"/>
  <c r="W64" i="19" s="1"/>
  <c r="W65" i="19" s="1"/>
  <c r="W66" i="19" s="1"/>
  <c r="W67" i="19" s="1"/>
  <c r="W68" i="19" s="1"/>
  <c r="W69" i="19" s="1"/>
  <c r="W70" i="19" s="1"/>
  <c r="W71" i="19" s="1"/>
  <c r="W72" i="19" s="1"/>
  <c r="W73" i="19" s="1"/>
  <c r="W74" i="19" s="1"/>
  <c r="W75" i="19" s="1"/>
  <c r="W76" i="19" s="1"/>
  <c r="W77" i="19" s="1"/>
  <c r="W78" i="19" s="1"/>
  <c r="W79" i="19" s="1"/>
  <c r="W80" i="19" s="1"/>
  <c r="W81" i="19" s="1"/>
  <c r="W82" i="19" s="1"/>
  <c r="W83" i="19" s="1"/>
  <c r="X2" i="19"/>
  <c r="X3" i="19" s="1"/>
  <c r="X4" i="19" s="1"/>
  <c r="Y2" i="19"/>
  <c r="Z2" i="19"/>
  <c r="Z3" i="19" s="1"/>
  <c r="Z4" i="19" s="1"/>
  <c r="Z5" i="19" s="1"/>
  <c r="Z6" i="19" s="1"/>
  <c r="Z7" i="19" s="1"/>
  <c r="AA2" i="19"/>
  <c r="AB2" i="19" s="1"/>
  <c r="AC2" i="19"/>
  <c r="AD2" i="19" s="1"/>
  <c r="J3" i="19"/>
  <c r="J4" i="19" s="1"/>
  <c r="J5" i="19" s="1"/>
  <c r="O3" i="19"/>
  <c r="O4" i="19" s="1"/>
  <c r="O5" i="19" s="1"/>
  <c r="O6" i="19" s="1"/>
  <c r="O7" i="19" s="1"/>
  <c r="S3" i="19"/>
  <c r="S4" i="19" s="1"/>
  <c r="S5" i="19" s="1"/>
  <c r="S6" i="19" s="1"/>
  <c r="S7" i="19" s="1"/>
  <c r="S8" i="19" s="1"/>
  <c r="S9" i="19" s="1"/>
  <c r="S10" i="19" s="1"/>
  <c r="S11" i="19" s="1"/>
  <c r="S12" i="19" s="1"/>
  <c r="S13" i="19" s="1"/>
  <c r="S14" i="19" s="1"/>
  <c r="S15" i="19" s="1"/>
  <c r="S16" i="19" s="1"/>
  <c r="S17" i="19" s="1"/>
  <c r="S18" i="19" s="1"/>
  <c r="S19" i="19" s="1"/>
  <c r="S20" i="19" s="1"/>
  <c r="S21" i="19" s="1"/>
  <c r="S22" i="19" s="1"/>
  <c r="S23" i="19" s="1"/>
  <c r="S24" i="19" s="1"/>
  <c r="S25" i="19" s="1"/>
  <c r="S26" i="19" s="1"/>
  <c r="S27" i="19" s="1"/>
  <c r="S28" i="19" s="1"/>
  <c r="S29" i="19" s="1"/>
  <c r="S30" i="19" s="1"/>
  <c r="S31" i="19" s="1"/>
  <c r="S32" i="19" s="1"/>
  <c r="S33" i="19" s="1"/>
  <c r="S34" i="19" s="1"/>
  <c r="S35" i="19" s="1"/>
  <c r="S36" i="19" s="1"/>
  <c r="S37" i="19" s="1"/>
  <c r="S38" i="19" s="1"/>
  <c r="S39" i="19" s="1"/>
  <c r="S40" i="19" s="1"/>
  <c r="S41" i="19" s="1"/>
  <c r="S42" i="19" s="1"/>
  <c r="S43" i="19" s="1"/>
  <c r="S44" i="19" s="1"/>
  <c r="S45" i="19" s="1"/>
  <c r="S46" i="19" s="1"/>
  <c r="S47" i="19" s="1"/>
  <c r="S48" i="19" s="1"/>
  <c r="S49" i="19" s="1"/>
  <c r="S50" i="19" s="1"/>
  <c r="S51" i="19" s="1"/>
  <c r="S52" i="19" s="1"/>
  <c r="S53" i="19" s="1"/>
  <c r="S54" i="19" s="1"/>
  <c r="S55" i="19" s="1"/>
  <c r="S56" i="19" s="1"/>
  <c r="S57" i="19" s="1"/>
  <c r="S58" i="19" s="1"/>
  <c r="S59" i="19" s="1"/>
  <c r="S60" i="19" s="1"/>
  <c r="S61" i="19" s="1"/>
  <c r="S62" i="19" s="1"/>
  <c r="S63" i="19" s="1"/>
  <c r="S64" i="19" s="1"/>
  <c r="S65" i="19" s="1"/>
  <c r="S66" i="19" s="1"/>
  <c r="S67" i="19" s="1"/>
  <c r="S68" i="19" s="1"/>
  <c r="S69" i="19" s="1"/>
  <c r="S70" i="19" s="1"/>
  <c r="S71" i="19" s="1"/>
  <c r="S72" i="19" s="1"/>
  <c r="S73" i="19" s="1"/>
  <c r="S74" i="19" s="1"/>
  <c r="S75" i="19" s="1"/>
  <c r="S76" i="19" s="1"/>
  <c r="S77" i="19" s="1"/>
  <c r="S78" i="19" s="1"/>
  <c r="S79" i="19" s="1"/>
  <c r="S80" i="19" s="1"/>
  <c r="S81" i="19" s="1"/>
  <c r="S82" i="19" s="1"/>
  <c r="S83" i="19" s="1"/>
  <c r="AA3" i="19"/>
  <c r="AC3" i="19"/>
  <c r="N4" i="19"/>
  <c r="N5" i="19" s="1"/>
  <c r="AA4" i="19"/>
  <c r="AC4" i="19"/>
  <c r="AA5" i="19"/>
  <c r="AC5" i="19"/>
  <c r="J6" i="19"/>
  <c r="J7" i="19" s="1"/>
  <c r="J8" i="19" s="1"/>
  <c r="J9" i="19" s="1"/>
  <c r="J10" i="19" s="1"/>
  <c r="J11" i="19" s="1"/>
  <c r="J12" i="19" s="1"/>
  <c r="J13" i="19" s="1"/>
  <c r="J14" i="19" s="1"/>
  <c r="J15" i="19" s="1"/>
  <c r="J16" i="19" s="1"/>
  <c r="J17" i="19" s="1"/>
  <c r="J18" i="19" s="1"/>
  <c r="J19" i="19" s="1"/>
  <c r="J20" i="19" s="1"/>
  <c r="J21" i="19" s="1"/>
  <c r="J22" i="19" s="1"/>
  <c r="J23" i="19" s="1"/>
  <c r="J24" i="19" s="1"/>
  <c r="J25" i="19" s="1"/>
  <c r="J26" i="19" s="1"/>
  <c r="J27" i="19" s="1"/>
  <c r="J28" i="19" s="1"/>
  <c r="J29" i="19" s="1"/>
  <c r="J30" i="19" s="1"/>
  <c r="J31" i="19" s="1"/>
  <c r="J32" i="19" s="1"/>
  <c r="J33" i="19" s="1"/>
  <c r="J34" i="19" s="1"/>
  <c r="J35" i="19" s="1"/>
  <c r="J36" i="19" s="1"/>
  <c r="J37" i="19" s="1"/>
  <c r="J38" i="19" s="1"/>
  <c r="J39" i="19" s="1"/>
  <c r="J40" i="19" s="1"/>
  <c r="J41" i="19" s="1"/>
  <c r="J42" i="19" s="1"/>
  <c r="J43" i="19" s="1"/>
  <c r="J44" i="19" s="1"/>
  <c r="J45" i="19" s="1"/>
  <c r="J46" i="19" s="1"/>
  <c r="J47" i="19" s="1"/>
  <c r="J48" i="19" s="1"/>
  <c r="J49" i="19" s="1"/>
  <c r="J50" i="19" s="1"/>
  <c r="J51" i="19" s="1"/>
  <c r="J52" i="19" s="1"/>
  <c r="J53" i="19" s="1"/>
  <c r="J54" i="19" s="1"/>
  <c r="J55" i="19" s="1"/>
  <c r="J56" i="19" s="1"/>
  <c r="J57" i="19" s="1"/>
  <c r="J58" i="19" s="1"/>
  <c r="J59" i="19" s="1"/>
  <c r="J60" i="19" s="1"/>
  <c r="J61" i="19" s="1"/>
  <c r="J62" i="19" s="1"/>
  <c r="J63" i="19" s="1"/>
  <c r="J64" i="19" s="1"/>
  <c r="J65" i="19" s="1"/>
  <c r="J66" i="19" s="1"/>
  <c r="J67" i="19" s="1"/>
  <c r="J68" i="19" s="1"/>
  <c r="J69" i="19" s="1"/>
  <c r="J70" i="19" s="1"/>
  <c r="J71" i="19" s="1"/>
  <c r="J72" i="19" s="1"/>
  <c r="J73" i="19" s="1"/>
  <c r="J74" i="19" s="1"/>
  <c r="J75" i="19" s="1"/>
  <c r="J76" i="19" s="1"/>
  <c r="J77" i="19" s="1"/>
  <c r="J78" i="19" s="1"/>
  <c r="J79" i="19" s="1"/>
  <c r="J80" i="19" s="1"/>
  <c r="J81" i="19" s="1"/>
  <c r="J82" i="19" s="1"/>
  <c r="J83" i="19" s="1"/>
  <c r="N6" i="19"/>
  <c r="AA6" i="19"/>
  <c r="AC6" i="19"/>
  <c r="AA7" i="19"/>
  <c r="AC7" i="19"/>
  <c r="AA8" i="19"/>
  <c r="AC8" i="19"/>
  <c r="AA9" i="19"/>
  <c r="AC9" i="19"/>
  <c r="AA10" i="19"/>
  <c r="AC10" i="19"/>
  <c r="AA11" i="19"/>
  <c r="AC11" i="19"/>
  <c r="AA12" i="19"/>
  <c r="AC12" i="19"/>
  <c r="AA13" i="19"/>
  <c r="AC13" i="19"/>
  <c r="AA14" i="19"/>
  <c r="AC14" i="19"/>
  <c r="AA15" i="19"/>
  <c r="AC15" i="19"/>
  <c r="AA16" i="19"/>
  <c r="AC16" i="19"/>
  <c r="AA17" i="19"/>
  <c r="AB17" i="19" s="1"/>
  <c r="AC17" i="19"/>
  <c r="AA18" i="19"/>
  <c r="AC18" i="19"/>
  <c r="AA19" i="19"/>
  <c r="AC19" i="19"/>
  <c r="AA20" i="19"/>
  <c r="AC20" i="19"/>
  <c r="AA21" i="19"/>
  <c r="AC21" i="19"/>
  <c r="AA22" i="19"/>
  <c r="AC22" i="19"/>
  <c r="AA23" i="19"/>
  <c r="AC23" i="19"/>
  <c r="AA24" i="19"/>
  <c r="AC24" i="19"/>
  <c r="AA25" i="19"/>
  <c r="AC25" i="19"/>
  <c r="AE25" i="19" s="1"/>
  <c r="AA26" i="19"/>
  <c r="AC26" i="19"/>
  <c r="AA27" i="19"/>
  <c r="AC27" i="19"/>
  <c r="AA28" i="19"/>
  <c r="AC28" i="19"/>
  <c r="AA29" i="19"/>
  <c r="AC29" i="19"/>
  <c r="AE29" i="19" s="1"/>
  <c r="AA30" i="19"/>
  <c r="AC30" i="19"/>
  <c r="AA31" i="19"/>
  <c r="AC31" i="19"/>
  <c r="AA32" i="19"/>
  <c r="AC32" i="19"/>
  <c r="AA33" i="19"/>
  <c r="AC33" i="19"/>
  <c r="AA34" i="19"/>
  <c r="AC34" i="19"/>
  <c r="AA35" i="19"/>
  <c r="AC35" i="19"/>
  <c r="AE35" i="19" s="1"/>
  <c r="AA36" i="19"/>
  <c r="AC36" i="19"/>
  <c r="AA37" i="19"/>
  <c r="AC37" i="19"/>
  <c r="AA38" i="19"/>
  <c r="AC38" i="19"/>
  <c r="AF38" i="19" s="1"/>
  <c r="AA39" i="19"/>
  <c r="AC39" i="19"/>
  <c r="AA40" i="19"/>
  <c r="AC40" i="19"/>
  <c r="AA41" i="19"/>
  <c r="AC41" i="19"/>
  <c r="AA42" i="19"/>
  <c r="AC42" i="19"/>
  <c r="AA43" i="19"/>
  <c r="AC43" i="19"/>
  <c r="AA44" i="19"/>
  <c r="AC44" i="19"/>
  <c r="AA45" i="19"/>
  <c r="AC45" i="19"/>
  <c r="AA46" i="19"/>
  <c r="AC46" i="19"/>
  <c r="AD46" i="19" s="1"/>
  <c r="AA47" i="19"/>
  <c r="AC47" i="19"/>
  <c r="AA48" i="19"/>
  <c r="AC48" i="19"/>
  <c r="AA49" i="19"/>
  <c r="AC49" i="19"/>
  <c r="AA50" i="19"/>
  <c r="AC50" i="19"/>
  <c r="AA51" i="19"/>
  <c r="AC51" i="19"/>
  <c r="AA52" i="19"/>
  <c r="AC52" i="19"/>
  <c r="AA53" i="19"/>
  <c r="AC53" i="19"/>
  <c r="AA54" i="19"/>
  <c r="AC54" i="19"/>
  <c r="AA55" i="19"/>
  <c r="AC55" i="19"/>
  <c r="AA56" i="19"/>
  <c r="AC56" i="19"/>
  <c r="AA57" i="19"/>
  <c r="AC57" i="19"/>
  <c r="AD57" i="19" s="1"/>
  <c r="AA58" i="19"/>
  <c r="AC58" i="19"/>
  <c r="AA59" i="19"/>
  <c r="AC59" i="19"/>
  <c r="AE59" i="19" s="1"/>
  <c r="AA60" i="19"/>
  <c r="AC60" i="19"/>
  <c r="AD60" i="19" s="1"/>
  <c r="AA61" i="19"/>
  <c r="AC61" i="19"/>
  <c r="AA62" i="19"/>
  <c r="AC62" i="19"/>
  <c r="AA63" i="19"/>
  <c r="AC63" i="19"/>
  <c r="AA64" i="19"/>
  <c r="AC64" i="19"/>
  <c r="AA65" i="19"/>
  <c r="AC65" i="19"/>
  <c r="AA66" i="19"/>
  <c r="AC66" i="19"/>
  <c r="AA67" i="19"/>
  <c r="AC67" i="19"/>
  <c r="AA68" i="19"/>
  <c r="AC68" i="19"/>
  <c r="AA69" i="19"/>
  <c r="AB69" i="19" s="1"/>
  <c r="AC69" i="19"/>
  <c r="AA70" i="19"/>
  <c r="AC70" i="19"/>
  <c r="AA71" i="19"/>
  <c r="AC71" i="19"/>
  <c r="AF71" i="19" s="1"/>
  <c r="AA72" i="19"/>
  <c r="AC72" i="19"/>
  <c r="AA73" i="19"/>
  <c r="AC73" i="19"/>
  <c r="AA74" i="19"/>
  <c r="AC74" i="19"/>
  <c r="AA75" i="19"/>
  <c r="AC75" i="19"/>
  <c r="AA76" i="19"/>
  <c r="AC76" i="19"/>
  <c r="AA77" i="19"/>
  <c r="AC77" i="19"/>
  <c r="AA78" i="19"/>
  <c r="AC78" i="19"/>
  <c r="AA79" i="19"/>
  <c r="AC79" i="19"/>
  <c r="AA80" i="19"/>
  <c r="AC80" i="19"/>
  <c r="AA81" i="19"/>
  <c r="AC81" i="19"/>
  <c r="AA82" i="19"/>
  <c r="AC82" i="19"/>
  <c r="AE82" i="19" s="1"/>
  <c r="AA83" i="19"/>
  <c r="AC83" i="19"/>
  <c r="C84" i="19"/>
  <c r="C85" i="19"/>
  <c r="E85" i="19"/>
  <c r="O28" i="4" s="1"/>
  <c r="F85" i="19"/>
  <c r="P28" i="4" s="1"/>
  <c r="I2" i="18"/>
  <c r="I3" i="18" s="1"/>
  <c r="I4" i="18" s="1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I61" i="18" s="1"/>
  <c r="I62" i="18" s="1"/>
  <c r="I63" i="18" s="1"/>
  <c r="I64" i="18" s="1"/>
  <c r="I65" i="18" s="1"/>
  <c r="I66" i="18" s="1"/>
  <c r="I67" i="18" s="1"/>
  <c r="I68" i="18" s="1"/>
  <c r="I69" i="18" s="1"/>
  <c r="I70" i="18" s="1"/>
  <c r="I71" i="18" s="1"/>
  <c r="I72" i="18" s="1"/>
  <c r="I73" i="18" s="1"/>
  <c r="I74" i="18" s="1"/>
  <c r="I75" i="18" s="1"/>
  <c r="I76" i="18" s="1"/>
  <c r="I77" i="18" s="1"/>
  <c r="I78" i="18" s="1"/>
  <c r="I79" i="18" s="1"/>
  <c r="I80" i="18" s="1"/>
  <c r="I81" i="18" s="1"/>
  <c r="I82" i="18" s="1"/>
  <c r="I83" i="18" s="1"/>
  <c r="J2" i="18"/>
  <c r="K2" i="18"/>
  <c r="K3" i="18" s="1"/>
  <c r="K4" i="18" s="1"/>
  <c r="K5" i="18" s="1"/>
  <c r="K6" i="18" s="1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L2" i="18"/>
  <c r="M2" i="18"/>
  <c r="N2" i="18"/>
  <c r="N3" i="18" s="1"/>
  <c r="O2" i="18"/>
  <c r="O3" i="18" s="1"/>
  <c r="O4" i="18" s="1"/>
  <c r="O5" i="18" s="1"/>
  <c r="O6" i="18" s="1"/>
  <c r="O7" i="18" s="1"/>
  <c r="P2" i="18"/>
  <c r="P3" i="18" s="1"/>
  <c r="P4" i="18" s="1"/>
  <c r="Q2" i="18"/>
  <c r="Q3" i="18" s="1"/>
  <c r="Q4" i="18" s="1"/>
  <c r="Q5" i="18" s="1"/>
  <c r="Q6" i="18" s="1"/>
  <c r="Q7" i="18" s="1"/>
  <c r="Q8" i="18" s="1"/>
  <c r="Q9" i="18" s="1"/>
  <c r="Q10" i="18" s="1"/>
  <c r="Q11" i="18" s="1"/>
  <c r="Q12" i="18" s="1"/>
  <c r="Q13" i="18" s="1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Q34" i="18" s="1"/>
  <c r="Q35" i="18" s="1"/>
  <c r="Q36" i="18" s="1"/>
  <c r="Q37" i="18" s="1"/>
  <c r="Q38" i="18" s="1"/>
  <c r="Q39" i="18" s="1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Q65" i="18" s="1"/>
  <c r="Q66" i="18" s="1"/>
  <c r="Q67" i="18" s="1"/>
  <c r="Q68" i="18" s="1"/>
  <c r="Q69" i="18" s="1"/>
  <c r="Q70" i="18" s="1"/>
  <c r="Q71" i="18" s="1"/>
  <c r="Q72" i="18" s="1"/>
  <c r="Q73" i="18" s="1"/>
  <c r="Q74" i="18" s="1"/>
  <c r="Q75" i="18" s="1"/>
  <c r="Q76" i="18" s="1"/>
  <c r="Q77" i="18" s="1"/>
  <c r="Q78" i="18" s="1"/>
  <c r="Q79" i="18" s="1"/>
  <c r="Q80" i="18" s="1"/>
  <c r="Q81" i="18" s="1"/>
  <c r="Q82" i="18" s="1"/>
  <c r="Q83" i="18" s="1"/>
  <c r="R2" i="18"/>
  <c r="R3" i="18" s="1"/>
  <c r="R4" i="18" s="1"/>
  <c r="R5" i="18" s="1"/>
  <c r="S2" i="18"/>
  <c r="T2" i="18"/>
  <c r="T3" i="18" s="1"/>
  <c r="T4" i="18" s="1"/>
  <c r="U2" i="18"/>
  <c r="U3" i="18" s="1"/>
  <c r="U4" i="18" s="1"/>
  <c r="U5" i="18" s="1"/>
  <c r="U6" i="18" s="1"/>
  <c r="U7" i="18" s="1"/>
  <c r="U8" i="18" s="1"/>
  <c r="U9" i="18" s="1"/>
  <c r="U10" i="18" s="1"/>
  <c r="U11" i="18" s="1"/>
  <c r="U12" i="18" s="1"/>
  <c r="U13" i="18" s="1"/>
  <c r="U14" i="18" s="1"/>
  <c r="U15" i="18" s="1"/>
  <c r="U16" i="18" s="1"/>
  <c r="U17" i="18" s="1"/>
  <c r="U18" i="18" s="1"/>
  <c r="U19" i="18" s="1"/>
  <c r="U20" i="18" s="1"/>
  <c r="U21" i="18" s="1"/>
  <c r="U22" i="18" s="1"/>
  <c r="U23" i="18" s="1"/>
  <c r="U24" i="18" s="1"/>
  <c r="U25" i="18" s="1"/>
  <c r="U26" i="18" s="1"/>
  <c r="U27" i="18" s="1"/>
  <c r="U28" i="18" s="1"/>
  <c r="U29" i="18" s="1"/>
  <c r="U30" i="18" s="1"/>
  <c r="U31" i="18" s="1"/>
  <c r="U32" i="18" s="1"/>
  <c r="U33" i="18" s="1"/>
  <c r="U34" i="18" s="1"/>
  <c r="U35" i="18" s="1"/>
  <c r="U36" i="18" s="1"/>
  <c r="U37" i="18" s="1"/>
  <c r="U38" i="18" s="1"/>
  <c r="U39" i="18" s="1"/>
  <c r="U40" i="18" s="1"/>
  <c r="U41" i="18" s="1"/>
  <c r="U42" i="18" s="1"/>
  <c r="U43" i="18" s="1"/>
  <c r="U44" i="18" s="1"/>
  <c r="U45" i="18" s="1"/>
  <c r="U46" i="18" s="1"/>
  <c r="U47" i="18" s="1"/>
  <c r="U48" i="18" s="1"/>
  <c r="U49" i="18" s="1"/>
  <c r="U50" i="18" s="1"/>
  <c r="U51" i="18" s="1"/>
  <c r="U52" i="18" s="1"/>
  <c r="U53" i="18" s="1"/>
  <c r="U54" i="18" s="1"/>
  <c r="U55" i="18" s="1"/>
  <c r="U56" i="18" s="1"/>
  <c r="U57" i="18" s="1"/>
  <c r="U58" i="18" s="1"/>
  <c r="U59" i="18" s="1"/>
  <c r="U60" i="18" s="1"/>
  <c r="U61" i="18" s="1"/>
  <c r="U62" i="18" s="1"/>
  <c r="U63" i="18" s="1"/>
  <c r="U64" i="18" s="1"/>
  <c r="U65" i="18" s="1"/>
  <c r="U66" i="18" s="1"/>
  <c r="U67" i="18" s="1"/>
  <c r="U68" i="18" s="1"/>
  <c r="U69" i="18" s="1"/>
  <c r="U70" i="18" s="1"/>
  <c r="U71" i="18" s="1"/>
  <c r="U72" i="18" s="1"/>
  <c r="U73" i="18" s="1"/>
  <c r="U74" i="18" s="1"/>
  <c r="U75" i="18" s="1"/>
  <c r="U76" i="18" s="1"/>
  <c r="U77" i="18" s="1"/>
  <c r="U78" i="18" s="1"/>
  <c r="U79" i="18" s="1"/>
  <c r="U80" i="18" s="1"/>
  <c r="U81" i="18" s="1"/>
  <c r="U82" i="18" s="1"/>
  <c r="U83" i="18" s="1"/>
  <c r="V2" i="18"/>
  <c r="W2" i="18"/>
  <c r="W3" i="18" s="1"/>
  <c r="W4" i="18" s="1"/>
  <c r="W5" i="18" s="1"/>
  <c r="W6" i="18" s="1"/>
  <c r="W7" i="18" s="1"/>
  <c r="W8" i="18" s="1"/>
  <c r="X2" i="18"/>
  <c r="X3" i="18" s="1"/>
  <c r="X4" i="18" s="1"/>
  <c r="X5" i="18" s="1"/>
  <c r="X6" i="18" s="1"/>
  <c r="X7" i="18" s="1"/>
  <c r="X8" i="18" s="1"/>
  <c r="X9" i="18" s="1"/>
  <c r="X10" i="18" s="1"/>
  <c r="X11" i="18" s="1"/>
  <c r="X12" i="18" s="1"/>
  <c r="X13" i="18" s="1"/>
  <c r="X14" i="18" s="1"/>
  <c r="X15" i="18" s="1"/>
  <c r="X16" i="18" s="1"/>
  <c r="X17" i="18" s="1"/>
  <c r="X18" i="18" s="1"/>
  <c r="X19" i="18" s="1"/>
  <c r="X20" i="18" s="1"/>
  <c r="X21" i="18" s="1"/>
  <c r="X22" i="18" s="1"/>
  <c r="X23" i="18" s="1"/>
  <c r="X24" i="18" s="1"/>
  <c r="X25" i="18" s="1"/>
  <c r="X26" i="18" s="1"/>
  <c r="X27" i="18" s="1"/>
  <c r="X28" i="18" s="1"/>
  <c r="X29" i="18" s="1"/>
  <c r="X30" i="18" s="1"/>
  <c r="X31" i="18" s="1"/>
  <c r="X32" i="18" s="1"/>
  <c r="X33" i="18" s="1"/>
  <c r="X34" i="18" s="1"/>
  <c r="X35" i="18" s="1"/>
  <c r="X36" i="18" s="1"/>
  <c r="X37" i="18" s="1"/>
  <c r="X38" i="18" s="1"/>
  <c r="X39" i="18" s="1"/>
  <c r="X40" i="18" s="1"/>
  <c r="X41" i="18" s="1"/>
  <c r="X42" i="18" s="1"/>
  <c r="X43" i="18" s="1"/>
  <c r="X44" i="18" s="1"/>
  <c r="X45" i="18" s="1"/>
  <c r="X46" i="18" s="1"/>
  <c r="X47" i="18" s="1"/>
  <c r="X48" i="18" s="1"/>
  <c r="X49" i="18" s="1"/>
  <c r="X50" i="18" s="1"/>
  <c r="X51" i="18" s="1"/>
  <c r="X52" i="18" s="1"/>
  <c r="X53" i="18" s="1"/>
  <c r="X54" i="18" s="1"/>
  <c r="X55" i="18" s="1"/>
  <c r="X56" i="18" s="1"/>
  <c r="X57" i="18" s="1"/>
  <c r="X58" i="18" s="1"/>
  <c r="X59" i="18" s="1"/>
  <c r="X60" i="18" s="1"/>
  <c r="X61" i="18" s="1"/>
  <c r="X62" i="18" s="1"/>
  <c r="X63" i="18" s="1"/>
  <c r="X64" i="18" s="1"/>
  <c r="X65" i="18" s="1"/>
  <c r="X66" i="18" s="1"/>
  <c r="X67" i="18" s="1"/>
  <c r="X68" i="18" s="1"/>
  <c r="X69" i="18" s="1"/>
  <c r="X70" i="18" s="1"/>
  <c r="X71" i="18" s="1"/>
  <c r="X72" i="18" s="1"/>
  <c r="X73" i="18" s="1"/>
  <c r="X74" i="18" s="1"/>
  <c r="X75" i="18" s="1"/>
  <c r="X76" i="18" s="1"/>
  <c r="X77" i="18" s="1"/>
  <c r="X78" i="18" s="1"/>
  <c r="X79" i="18" s="1"/>
  <c r="X80" i="18" s="1"/>
  <c r="X81" i="18" s="1"/>
  <c r="X82" i="18" s="1"/>
  <c r="X83" i="18" s="1"/>
  <c r="Y2" i="18"/>
  <c r="Y3" i="18" s="1"/>
  <c r="Y4" i="18" s="1"/>
  <c r="Y5" i="18" s="1"/>
  <c r="Y6" i="18" s="1"/>
  <c r="Y7" i="18" s="1"/>
  <c r="Y8" i="18" s="1"/>
  <c r="Y9" i="18" s="1"/>
  <c r="Y10" i="18" s="1"/>
  <c r="Y11" i="18" s="1"/>
  <c r="Y12" i="18" s="1"/>
  <c r="Y13" i="18" s="1"/>
  <c r="Y14" i="18" s="1"/>
  <c r="Y15" i="18" s="1"/>
  <c r="Y16" i="18" s="1"/>
  <c r="Y17" i="18" s="1"/>
  <c r="Y18" i="18" s="1"/>
  <c r="Y19" i="18" s="1"/>
  <c r="Y20" i="18" s="1"/>
  <c r="Y21" i="18" s="1"/>
  <c r="Y22" i="18" s="1"/>
  <c r="Y23" i="18" s="1"/>
  <c r="Y24" i="18" s="1"/>
  <c r="Y25" i="18" s="1"/>
  <c r="Y26" i="18" s="1"/>
  <c r="Y27" i="18" s="1"/>
  <c r="Y28" i="18" s="1"/>
  <c r="Y29" i="18" s="1"/>
  <c r="Y30" i="18" s="1"/>
  <c r="Y31" i="18" s="1"/>
  <c r="Y32" i="18" s="1"/>
  <c r="Y33" i="18" s="1"/>
  <c r="Y34" i="18" s="1"/>
  <c r="Y35" i="18" s="1"/>
  <c r="Y36" i="18" s="1"/>
  <c r="Y37" i="18" s="1"/>
  <c r="Y38" i="18" s="1"/>
  <c r="Y39" i="18" s="1"/>
  <c r="Y40" i="18" s="1"/>
  <c r="Y41" i="18" s="1"/>
  <c r="Y42" i="18" s="1"/>
  <c r="Y43" i="18" s="1"/>
  <c r="Y44" i="18" s="1"/>
  <c r="Y45" i="18" s="1"/>
  <c r="Y46" i="18" s="1"/>
  <c r="Y47" i="18" s="1"/>
  <c r="Y48" i="18" s="1"/>
  <c r="Y49" i="18" s="1"/>
  <c r="Y50" i="18" s="1"/>
  <c r="Y51" i="18" s="1"/>
  <c r="Y52" i="18" s="1"/>
  <c r="Y53" i="18" s="1"/>
  <c r="Y54" i="18" s="1"/>
  <c r="Y55" i="18" s="1"/>
  <c r="Y56" i="18" s="1"/>
  <c r="Y57" i="18" s="1"/>
  <c r="Y58" i="18" s="1"/>
  <c r="Y59" i="18" s="1"/>
  <c r="Y60" i="18" s="1"/>
  <c r="Y61" i="18" s="1"/>
  <c r="Y62" i="18" s="1"/>
  <c r="Y63" i="18" s="1"/>
  <c r="Y64" i="18" s="1"/>
  <c r="Y65" i="18" s="1"/>
  <c r="Y66" i="18" s="1"/>
  <c r="Y67" i="18" s="1"/>
  <c r="Y68" i="18" s="1"/>
  <c r="Y69" i="18" s="1"/>
  <c r="Y70" i="18" s="1"/>
  <c r="Y71" i="18" s="1"/>
  <c r="Y72" i="18" s="1"/>
  <c r="Y73" i="18" s="1"/>
  <c r="Y74" i="18" s="1"/>
  <c r="Y75" i="18" s="1"/>
  <c r="Y76" i="18" s="1"/>
  <c r="Y77" i="18" s="1"/>
  <c r="Y78" i="18" s="1"/>
  <c r="Y79" i="18" s="1"/>
  <c r="Y80" i="18" s="1"/>
  <c r="Y81" i="18" s="1"/>
  <c r="Y82" i="18" s="1"/>
  <c r="Y83" i="18" s="1"/>
  <c r="Z2" i="18"/>
  <c r="Z3" i="18" s="1"/>
  <c r="Z4" i="18" s="1"/>
  <c r="Z5" i="18" s="1"/>
  <c r="Z6" i="18" s="1"/>
  <c r="Z7" i="18" s="1"/>
  <c r="Z8" i="18" s="1"/>
  <c r="Z9" i="18" s="1"/>
  <c r="Z10" i="18" s="1"/>
  <c r="Z11" i="18" s="1"/>
  <c r="Z12" i="18" s="1"/>
  <c r="Z13" i="18" s="1"/>
  <c r="Z14" i="18" s="1"/>
  <c r="Z15" i="18" s="1"/>
  <c r="Z16" i="18" s="1"/>
  <c r="Z17" i="18" s="1"/>
  <c r="Z18" i="18" s="1"/>
  <c r="Z19" i="18" s="1"/>
  <c r="Z20" i="18" s="1"/>
  <c r="Z21" i="18" s="1"/>
  <c r="Z22" i="18" s="1"/>
  <c r="Z23" i="18" s="1"/>
  <c r="Z24" i="18" s="1"/>
  <c r="Z25" i="18" s="1"/>
  <c r="Z26" i="18" s="1"/>
  <c r="Z27" i="18" s="1"/>
  <c r="Z28" i="18" s="1"/>
  <c r="Z29" i="18" s="1"/>
  <c r="Z30" i="18" s="1"/>
  <c r="Z31" i="18" s="1"/>
  <c r="Z32" i="18" s="1"/>
  <c r="Z33" i="18" s="1"/>
  <c r="Z34" i="18" s="1"/>
  <c r="Z35" i="18" s="1"/>
  <c r="Z36" i="18" s="1"/>
  <c r="Z37" i="18" s="1"/>
  <c r="Z38" i="18" s="1"/>
  <c r="Z39" i="18" s="1"/>
  <c r="Z40" i="18" s="1"/>
  <c r="Z41" i="18" s="1"/>
  <c r="Z42" i="18" s="1"/>
  <c r="Z43" i="18" s="1"/>
  <c r="Z44" i="18" s="1"/>
  <c r="Z45" i="18" s="1"/>
  <c r="Z46" i="18" s="1"/>
  <c r="Z47" i="18" s="1"/>
  <c r="Z48" i="18" s="1"/>
  <c r="Z49" i="18" s="1"/>
  <c r="Z50" i="18" s="1"/>
  <c r="Z51" i="18" s="1"/>
  <c r="Z52" i="18" s="1"/>
  <c r="Z53" i="18" s="1"/>
  <c r="Z54" i="18" s="1"/>
  <c r="Z55" i="18" s="1"/>
  <c r="Z56" i="18" s="1"/>
  <c r="Z57" i="18" s="1"/>
  <c r="Z58" i="18" s="1"/>
  <c r="Z59" i="18" s="1"/>
  <c r="Z60" i="18" s="1"/>
  <c r="Z61" i="18" s="1"/>
  <c r="Z62" i="18" s="1"/>
  <c r="Z63" i="18" s="1"/>
  <c r="Z64" i="18" s="1"/>
  <c r="Z65" i="18" s="1"/>
  <c r="Z66" i="18" s="1"/>
  <c r="Z67" i="18" s="1"/>
  <c r="Z68" i="18" s="1"/>
  <c r="Z69" i="18" s="1"/>
  <c r="Z70" i="18" s="1"/>
  <c r="Z71" i="18" s="1"/>
  <c r="Z72" i="18" s="1"/>
  <c r="Z73" i="18" s="1"/>
  <c r="Z74" i="18" s="1"/>
  <c r="Z75" i="18" s="1"/>
  <c r="Z76" i="18" s="1"/>
  <c r="Z77" i="18" s="1"/>
  <c r="Z78" i="18" s="1"/>
  <c r="Z79" i="18" s="1"/>
  <c r="Z80" i="18" s="1"/>
  <c r="Z81" i="18" s="1"/>
  <c r="Z82" i="18" s="1"/>
  <c r="Z83" i="18" s="1"/>
  <c r="AA2" i="18"/>
  <c r="AB2" i="18" s="1"/>
  <c r="AC2" i="18"/>
  <c r="AD2" i="18" s="1"/>
  <c r="J3" i="18"/>
  <c r="J4" i="18" s="1"/>
  <c r="J5" i="18" s="1"/>
  <c r="J6" i="18" s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L3" i="18"/>
  <c r="L4" i="18" s="1"/>
  <c r="L5" i="18" s="1"/>
  <c r="L6" i="18" s="1"/>
  <c r="L7" i="18" s="1"/>
  <c r="L8" i="18" s="1"/>
  <c r="L9" i="18" s="1"/>
  <c r="L10" i="18" s="1"/>
  <c r="L11" i="18" s="1"/>
  <c r="L12" i="18" s="1"/>
  <c r="L13" i="18" s="1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AA3" i="18"/>
  <c r="AC3" i="18"/>
  <c r="N4" i="18"/>
  <c r="N5" i="18" s="1"/>
  <c r="N6" i="18" s="1"/>
  <c r="N7" i="18" s="1"/>
  <c r="N8" i="18" s="1"/>
  <c r="N9" i="18" s="1"/>
  <c r="N10" i="18" s="1"/>
  <c r="N11" i="18" s="1"/>
  <c r="N12" i="18" s="1"/>
  <c r="N13" i="18" s="1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N44" i="18" s="1"/>
  <c r="N45" i="18" s="1"/>
  <c r="N46" i="18" s="1"/>
  <c r="N47" i="18" s="1"/>
  <c r="N48" i="18" s="1"/>
  <c r="N49" i="18" s="1"/>
  <c r="N50" i="18" s="1"/>
  <c r="N51" i="18" s="1"/>
  <c r="N52" i="18" s="1"/>
  <c r="N53" i="18" s="1"/>
  <c r="N54" i="18" s="1"/>
  <c r="N55" i="18" s="1"/>
  <c r="N56" i="18" s="1"/>
  <c r="N57" i="18" s="1"/>
  <c r="N58" i="18" s="1"/>
  <c r="N59" i="18" s="1"/>
  <c r="N60" i="18" s="1"/>
  <c r="N61" i="18" s="1"/>
  <c r="N62" i="18" s="1"/>
  <c r="N63" i="18" s="1"/>
  <c r="N64" i="18" s="1"/>
  <c r="N65" i="18" s="1"/>
  <c r="N66" i="18" s="1"/>
  <c r="N67" i="18" s="1"/>
  <c r="N68" i="18" s="1"/>
  <c r="N69" i="18" s="1"/>
  <c r="N70" i="18" s="1"/>
  <c r="N71" i="18" s="1"/>
  <c r="N72" i="18" s="1"/>
  <c r="N73" i="18" s="1"/>
  <c r="N74" i="18" s="1"/>
  <c r="N75" i="18" s="1"/>
  <c r="N76" i="18" s="1"/>
  <c r="N77" i="18" s="1"/>
  <c r="N78" i="18" s="1"/>
  <c r="N79" i="18" s="1"/>
  <c r="N80" i="18" s="1"/>
  <c r="N81" i="18" s="1"/>
  <c r="N82" i="18" s="1"/>
  <c r="N83" i="18" s="1"/>
  <c r="AA4" i="18"/>
  <c r="AC4" i="18"/>
  <c r="AA5" i="18"/>
  <c r="AC5" i="18"/>
  <c r="AA6" i="18"/>
  <c r="AC6" i="18"/>
  <c r="AA7" i="18"/>
  <c r="AC7" i="18"/>
  <c r="AA8" i="18"/>
  <c r="AC8" i="18"/>
  <c r="AA9" i="18"/>
  <c r="AC9" i="18"/>
  <c r="AA10" i="18"/>
  <c r="AC10" i="18"/>
  <c r="AA11" i="18"/>
  <c r="AC11" i="18"/>
  <c r="AA12" i="18"/>
  <c r="AC12" i="18"/>
  <c r="AE21" i="18" s="1"/>
  <c r="AA13" i="18"/>
  <c r="AC13" i="18"/>
  <c r="AA14" i="18"/>
  <c r="AC14" i="18"/>
  <c r="AA15" i="18"/>
  <c r="AC15" i="18"/>
  <c r="AA16" i="18"/>
  <c r="AC16" i="18"/>
  <c r="AA17" i="18"/>
  <c r="AC17" i="18"/>
  <c r="AA18" i="18"/>
  <c r="AC18" i="18"/>
  <c r="AD18" i="18" s="1"/>
  <c r="AA19" i="18"/>
  <c r="AC19" i="18"/>
  <c r="AA20" i="18"/>
  <c r="AC20" i="18"/>
  <c r="AA21" i="18"/>
  <c r="AC21" i="18"/>
  <c r="AA22" i="18"/>
  <c r="AC22" i="18"/>
  <c r="AA23" i="18"/>
  <c r="AC23" i="18"/>
  <c r="AA24" i="18"/>
  <c r="AC24" i="18"/>
  <c r="AA25" i="18"/>
  <c r="AC25" i="18"/>
  <c r="AF25" i="18" s="1"/>
  <c r="AA26" i="18"/>
  <c r="AC26" i="18"/>
  <c r="AA27" i="18"/>
  <c r="AC27" i="18"/>
  <c r="AA28" i="18"/>
  <c r="AC28" i="18"/>
  <c r="AA29" i="18"/>
  <c r="AC29" i="18"/>
  <c r="AA30" i="18"/>
  <c r="AC30" i="18"/>
  <c r="AA31" i="18"/>
  <c r="AC31" i="18"/>
  <c r="AA32" i="18"/>
  <c r="AC32" i="18"/>
  <c r="AA33" i="18"/>
  <c r="AC33" i="18"/>
  <c r="AA34" i="18"/>
  <c r="AC34" i="18"/>
  <c r="AA35" i="18"/>
  <c r="AC35" i="18"/>
  <c r="AA36" i="18"/>
  <c r="AC36" i="18"/>
  <c r="AA37" i="18"/>
  <c r="AC37" i="18"/>
  <c r="AA38" i="18"/>
  <c r="AC38" i="18"/>
  <c r="AA39" i="18"/>
  <c r="AC39" i="18"/>
  <c r="AA40" i="18"/>
  <c r="AC40" i="18"/>
  <c r="AA41" i="18"/>
  <c r="AC41" i="18"/>
  <c r="AA42" i="18"/>
  <c r="AC42" i="18"/>
  <c r="AA43" i="18"/>
  <c r="AC43" i="18"/>
  <c r="AA44" i="18"/>
  <c r="AC44" i="18"/>
  <c r="AA45" i="18"/>
  <c r="AC45" i="18"/>
  <c r="AA46" i="18"/>
  <c r="AC46" i="18"/>
  <c r="AE46" i="18" s="1"/>
  <c r="AA47" i="18"/>
  <c r="AC47" i="18"/>
  <c r="AA48" i="18"/>
  <c r="AC48" i="18"/>
  <c r="AA49" i="18"/>
  <c r="AC49" i="18"/>
  <c r="AA50" i="18"/>
  <c r="AC50" i="18"/>
  <c r="AA51" i="18"/>
  <c r="AB51" i="18" s="1"/>
  <c r="AC51" i="18"/>
  <c r="AA52" i="18"/>
  <c r="AC52" i="18"/>
  <c r="AA53" i="18"/>
  <c r="AC53" i="18"/>
  <c r="AA54" i="18"/>
  <c r="AC54" i="18"/>
  <c r="AA55" i="18"/>
  <c r="AC55" i="18"/>
  <c r="AA56" i="18"/>
  <c r="AC56" i="18"/>
  <c r="AA57" i="18"/>
  <c r="AC57" i="18"/>
  <c r="AA58" i="18"/>
  <c r="AC58" i="18"/>
  <c r="AA59" i="18"/>
  <c r="AC59" i="18"/>
  <c r="AD59" i="18" s="1"/>
  <c r="AA60" i="18"/>
  <c r="AC60" i="18"/>
  <c r="AA61" i="18"/>
  <c r="AC61" i="18"/>
  <c r="AA62" i="18"/>
  <c r="AC62" i="18"/>
  <c r="AE62" i="18" s="1"/>
  <c r="AA63" i="18"/>
  <c r="AC63" i="18"/>
  <c r="AA64" i="18"/>
  <c r="AC64" i="18"/>
  <c r="AA65" i="18"/>
  <c r="AC65" i="18"/>
  <c r="AA66" i="18"/>
  <c r="AB66" i="18" s="1"/>
  <c r="AC66" i="18"/>
  <c r="AA67" i="18"/>
  <c r="AC67" i="18"/>
  <c r="AE67" i="18" s="1"/>
  <c r="AA68" i="18"/>
  <c r="AB68" i="18" s="1"/>
  <c r="AC68" i="18"/>
  <c r="AF68" i="18" s="1"/>
  <c r="AA69" i="18"/>
  <c r="AC69" i="18"/>
  <c r="AA70" i="18"/>
  <c r="AC70" i="18"/>
  <c r="AD70" i="18" s="1"/>
  <c r="AA71" i="18"/>
  <c r="AC71" i="18"/>
  <c r="AD71" i="18" s="1"/>
  <c r="AA72" i="18"/>
  <c r="AC72" i="18"/>
  <c r="AA73" i="18"/>
  <c r="AC73" i="18"/>
  <c r="AE73" i="18" s="1"/>
  <c r="AA74" i="18"/>
  <c r="AC74" i="18"/>
  <c r="AA75" i="18"/>
  <c r="AC75" i="18"/>
  <c r="AA76" i="18"/>
  <c r="AC76" i="18"/>
  <c r="AA77" i="18"/>
  <c r="AC77" i="18"/>
  <c r="AA78" i="18"/>
  <c r="AC78" i="18"/>
  <c r="AA79" i="18"/>
  <c r="AC79" i="18"/>
  <c r="AA80" i="18"/>
  <c r="AC80" i="18"/>
  <c r="AA81" i="18"/>
  <c r="AC81" i="18"/>
  <c r="AA82" i="18"/>
  <c r="AC82" i="18"/>
  <c r="AA83" i="18"/>
  <c r="AC83" i="18"/>
  <c r="C84" i="18"/>
  <c r="C85" i="18"/>
  <c r="E85" i="18"/>
  <c r="O38" i="4" s="1"/>
  <c r="F85" i="18"/>
  <c r="P38" i="4" s="1"/>
  <c r="I2" i="17"/>
  <c r="I3" i="17" s="1"/>
  <c r="I4" i="17" s="1"/>
  <c r="I5" i="17" s="1"/>
  <c r="I6" i="17" s="1"/>
  <c r="I7" i="17" s="1"/>
  <c r="I8" i="17" s="1"/>
  <c r="I9" i="17" s="1"/>
  <c r="J2" i="17"/>
  <c r="K2" i="17"/>
  <c r="K3" i="17" s="1"/>
  <c r="K4" i="17" s="1"/>
  <c r="K5" i="17" s="1"/>
  <c r="K6" i="17" s="1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L2" i="17"/>
  <c r="L3" i="17" s="1"/>
  <c r="M2" i="17"/>
  <c r="N2" i="17"/>
  <c r="N3" i="17" s="1"/>
  <c r="N4" i="17" s="1"/>
  <c r="O2" i="17"/>
  <c r="P2" i="17"/>
  <c r="Q2" i="17"/>
  <c r="R2" i="17"/>
  <c r="S2" i="17"/>
  <c r="T2" i="17"/>
  <c r="U2" i="17"/>
  <c r="U3" i="17" s="1"/>
  <c r="U4" i="17" s="1"/>
  <c r="U5" i="17" s="1"/>
  <c r="U6" i="17" s="1"/>
  <c r="U7" i="17" s="1"/>
  <c r="U8" i="17" s="1"/>
  <c r="U9" i="17" s="1"/>
  <c r="U10" i="17" s="1"/>
  <c r="U11" i="17" s="1"/>
  <c r="U12" i="17" s="1"/>
  <c r="U13" i="17" s="1"/>
  <c r="U14" i="17" s="1"/>
  <c r="U15" i="17" s="1"/>
  <c r="U16" i="17" s="1"/>
  <c r="U17" i="17" s="1"/>
  <c r="U18" i="17" s="1"/>
  <c r="U19" i="17" s="1"/>
  <c r="U20" i="17" s="1"/>
  <c r="U21" i="17" s="1"/>
  <c r="U22" i="17" s="1"/>
  <c r="U23" i="17" s="1"/>
  <c r="U24" i="17" s="1"/>
  <c r="U25" i="17" s="1"/>
  <c r="U26" i="17" s="1"/>
  <c r="U27" i="17" s="1"/>
  <c r="U28" i="17" s="1"/>
  <c r="U29" i="17" s="1"/>
  <c r="U30" i="17" s="1"/>
  <c r="U31" i="17" s="1"/>
  <c r="U32" i="17" s="1"/>
  <c r="U33" i="17" s="1"/>
  <c r="U34" i="17" s="1"/>
  <c r="U35" i="17" s="1"/>
  <c r="U36" i="17" s="1"/>
  <c r="U37" i="17" s="1"/>
  <c r="U38" i="17" s="1"/>
  <c r="U39" i="17" s="1"/>
  <c r="U40" i="17" s="1"/>
  <c r="U41" i="17" s="1"/>
  <c r="U42" i="17" s="1"/>
  <c r="U43" i="17" s="1"/>
  <c r="U44" i="17" s="1"/>
  <c r="U45" i="17" s="1"/>
  <c r="U46" i="17" s="1"/>
  <c r="U47" i="17" s="1"/>
  <c r="U48" i="17" s="1"/>
  <c r="U49" i="17" s="1"/>
  <c r="U50" i="17" s="1"/>
  <c r="U51" i="17" s="1"/>
  <c r="U52" i="17" s="1"/>
  <c r="U53" i="17" s="1"/>
  <c r="U54" i="17" s="1"/>
  <c r="U55" i="17" s="1"/>
  <c r="U56" i="17" s="1"/>
  <c r="U57" i="17" s="1"/>
  <c r="U58" i="17" s="1"/>
  <c r="U59" i="17" s="1"/>
  <c r="U60" i="17" s="1"/>
  <c r="U61" i="17" s="1"/>
  <c r="U62" i="17" s="1"/>
  <c r="U63" i="17" s="1"/>
  <c r="U64" i="17" s="1"/>
  <c r="U65" i="17" s="1"/>
  <c r="U66" i="17" s="1"/>
  <c r="U67" i="17" s="1"/>
  <c r="U68" i="17" s="1"/>
  <c r="U69" i="17" s="1"/>
  <c r="U70" i="17" s="1"/>
  <c r="U71" i="17" s="1"/>
  <c r="U72" i="17" s="1"/>
  <c r="U73" i="17" s="1"/>
  <c r="U74" i="17" s="1"/>
  <c r="U75" i="17" s="1"/>
  <c r="U76" i="17" s="1"/>
  <c r="U77" i="17" s="1"/>
  <c r="U78" i="17" s="1"/>
  <c r="U79" i="17" s="1"/>
  <c r="U80" i="17" s="1"/>
  <c r="U81" i="17" s="1"/>
  <c r="U82" i="17" s="1"/>
  <c r="U83" i="17" s="1"/>
  <c r="V2" i="17"/>
  <c r="V3" i="17" s="1"/>
  <c r="V4" i="17" s="1"/>
  <c r="V5" i="17" s="1"/>
  <c r="V6" i="17" s="1"/>
  <c r="V7" i="17" s="1"/>
  <c r="V8" i="17" s="1"/>
  <c r="V9" i="17" s="1"/>
  <c r="V10" i="17" s="1"/>
  <c r="V11" i="17" s="1"/>
  <c r="V12" i="17" s="1"/>
  <c r="V13" i="17" s="1"/>
  <c r="V14" i="17" s="1"/>
  <c r="V15" i="17" s="1"/>
  <c r="V16" i="17" s="1"/>
  <c r="V17" i="17" s="1"/>
  <c r="V18" i="17" s="1"/>
  <c r="V19" i="17" s="1"/>
  <c r="V20" i="17" s="1"/>
  <c r="V21" i="17" s="1"/>
  <c r="V22" i="17" s="1"/>
  <c r="V23" i="17" s="1"/>
  <c r="V24" i="17" s="1"/>
  <c r="V25" i="17" s="1"/>
  <c r="V26" i="17" s="1"/>
  <c r="V27" i="17" s="1"/>
  <c r="V28" i="17" s="1"/>
  <c r="V29" i="17" s="1"/>
  <c r="V30" i="17" s="1"/>
  <c r="V31" i="17" s="1"/>
  <c r="V32" i="17" s="1"/>
  <c r="V33" i="17" s="1"/>
  <c r="V34" i="17" s="1"/>
  <c r="V35" i="17" s="1"/>
  <c r="V36" i="17" s="1"/>
  <c r="V37" i="17" s="1"/>
  <c r="V38" i="17" s="1"/>
  <c r="V39" i="17" s="1"/>
  <c r="V40" i="17" s="1"/>
  <c r="V41" i="17" s="1"/>
  <c r="V42" i="17" s="1"/>
  <c r="V43" i="17" s="1"/>
  <c r="V44" i="17" s="1"/>
  <c r="V45" i="17" s="1"/>
  <c r="V46" i="17" s="1"/>
  <c r="V47" i="17" s="1"/>
  <c r="V48" i="17" s="1"/>
  <c r="V49" i="17" s="1"/>
  <c r="V50" i="17" s="1"/>
  <c r="V51" i="17" s="1"/>
  <c r="V52" i="17" s="1"/>
  <c r="V53" i="17" s="1"/>
  <c r="V54" i="17" s="1"/>
  <c r="V55" i="17" s="1"/>
  <c r="V56" i="17" s="1"/>
  <c r="V57" i="17" s="1"/>
  <c r="V58" i="17" s="1"/>
  <c r="V59" i="17" s="1"/>
  <c r="V60" i="17" s="1"/>
  <c r="V61" i="17" s="1"/>
  <c r="V62" i="17" s="1"/>
  <c r="V63" i="17" s="1"/>
  <c r="V64" i="17" s="1"/>
  <c r="V65" i="17" s="1"/>
  <c r="V66" i="17" s="1"/>
  <c r="V67" i="17" s="1"/>
  <c r="V68" i="17" s="1"/>
  <c r="V69" i="17" s="1"/>
  <c r="V70" i="17" s="1"/>
  <c r="V71" i="17" s="1"/>
  <c r="V72" i="17" s="1"/>
  <c r="V73" i="17" s="1"/>
  <c r="V74" i="17" s="1"/>
  <c r="V75" i="17" s="1"/>
  <c r="V76" i="17" s="1"/>
  <c r="V77" i="17" s="1"/>
  <c r="V78" i="17" s="1"/>
  <c r="V79" i="17" s="1"/>
  <c r="V80" i="17" s="1"/>
  <c r="V81" i="17" s="1"/>
  <c r="V82" i="17" s="1"/>
  <c r="V83" i="17" s="1"/>
  <c r="W2" i="17"/>
  <c r="W3" i="17" s="1"/>
  <c r="W4" i="17" s="1"/>
  <c r="W5" i="17" s="1"/>
  <c r="W6" i="17" s="1"/>
  <c r="W7" i="17" s="1"/>
  <c r="W8" i="17" s="1"/>
  <c r="W9" i="17" s="1"/>
  <c r="W10" i="17" s="1"/>
  <c r="X2" i="17"/>
  <c r="X3" i="17" s="1"/>
  <c r="X4" i="17" s="1"/>
  <c r="X5" i="17" s="1"/>
  <c r="X6" i="17" s="1"/>
  <c r="X7" i="17" s="1"/>
  <c r="X8" i="17" s="1"/>
  <c r="X9" i="17" s="1"/>
  <c r="X10" i="17" s="1"/>
  <c r="X11" i="17" s="1"/>
  <c r="X12" i="17" s="1"/>
  <c r="X13" i="17" s="1"/>
  <c r="X14" i="17" s="1"/>
  <c r="X15" i="17" s="1"/>
  <c r="X16" i="17" s="1"/>
  <c r="X17" i="17" s="1"/>
  <c r="X18" i="17" s="1"/>
  <c r="X19" i="17" s="1"/>
  <c r="X20" i="17" s="1"/>
  <c r="X21" i="17" s="1"/>
  <c r="X22" i="17" s="1"/>
  <c r="X23" i="17" s="1"/>
  <c r="X24" i="17" s="1"/>
  <c r="X25" i="17" s="1"/>
  <c r="X26" i="17" s="1"/>
  <c r="X27" i="17" s="1"/>
  <c r="X28" i="17" s="1"/>
  <c r="X29" i="17" s="1"/>
  <c r="X30" i="17" s="1"/>
  <c r="X31" i="17" s="1"/>
  <c r="X32" i="17" s="1"/>
  <c r="X33" i="17" s="1"/>
  <c r="X34" i="17" s="1"/>
  <c r="X35" i="17" s="1"/>
  <c r="X36" i="17" s="1"/>
  <c r="X37" i="17" s="1"/>
  <c r="X38" i="17" s="1"/>
  <c r="X39" i="17" s="1"/>
  <c r="X40" i="17" s="1"/>
  <c r="X41" i="17" s="1"/>
  <c r="X42" i="17" s="1"/>
  <c r="X43" i="17" s="1"/>
  <c r="X44" i="17" s="1"/>
  <c r="X45" i="17" s="1"/>
  <c r="X46" i="17" s="1"/>
  <c r="X47" i="17" s="1"/>
  <c r="X48" i="17" s="1"/>
  <c r="X49" i="17" s="1"/>
  <c r="X50" i="17" s="1"/>
  <c r="X51" i="17" s="1"/>
  <c r="X52" i="17" s="1"/>
  <c r="X53" i="17" s="1"/>
  <c r="X54" i="17" s="1"/>
  <c r="X55" i="17" s="1"/>
  <c r="X56" i="17" s="1"/>
  <c r="X57" i="17" s="1"/>
  <c r="X58" i="17" s="1"/>
  <c r="X59" i="17" s="1"/>
  <c r="X60" i="17" s="1"/>
  <c r="X61" i="17" s="1"/>
  <c r="X62" i="17" s="1"/>
  <c r="X63" i="17" s="1"/>
  <c r="X64" i="17" s="1"/>
  <c r="X65" i="17" s="1"/>
  <c r="X66" i="17" s="1"/>
  <c r="X67" i="17" s="1"/>
  <c r="X68" i="17" s="1"/>
  <c r="X69" i="17" s="1"/>
  <c r="X70" i="17" s="1"/>
  <c r="X71" i="17" s="1"/>
  <c r="X72" i="17" s="1"/>
  <c r="X73" i="17" s="1"/>
  <c r="X74" i="17" s="1"/>
  <c r="X75" i="17" s="1"/>
  <c r="X76" i="17" s="1"/>
  <c r="X77" i="17" s="1"/>
  <c r="X78" i="17" s="1"/>
  <c r="X79" i="17" s="1"/>
  <c r="X80" i="17" s="1"/>
  <c r="X81" i="17" s="1"/>
  <c r="X82" i="17" s="1"/>
  <c r="X83" i="17" s="1"/>
  <c r="Y2" i="17"/>
  <c r="Z2" i="17"/>
  <c r="Z3" i="17" s="1"/>
  <c r="Z4" i="17" s="1"/>
  <c r="AA2" i="17"/>
  <c r="AB2" i="17" s="1"/>
  <c r="AC2" i="17"/>
  <c r="AD2" i="17" s="1"/>
  <c r="J3" i="17"/>
  <c r="J4" i="17" s="1"/>
  <c r="J5" i="17" s="1"/>
  <c r="J6" i="17" s="1"/>
  <c r="J7" i="17" s="1"/>
  <c r="J8" i="17" s="1"/>
  <c r="J9" i="17" s="1"/>
  <c r="P3" i="17"/>
  <c r="P4" i="17" s="1"/>
  <c r="P5" i="17" s="1"/>
  <c r="P6" i="17" s="1"/>
  <c r="P7" i="17" s="1"/>
  <c r="P8" i="17" s="1"/>
  <c r="P9" i="17" s="1"/>
  <c r="P10" i="17" s="1"/>
  <c r="P11" i="17" s="1"/>
  <c r="P12" i="17" s="1"/>
  <c r="P13" i="17" s="1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P30" i="17" s="1"/>
  <c r="P31" i="17" s="1"/>
  <c r="P32" i="17" s="1"/>
  <c r="P33" i="17" s="1"/>
  <c r="P34" i="17" s="1"/>
  <c r="P35" i="17" s="1"/>
  <c r="P36" i="17" s="1"/>
  <c r="P37" i="17" s="1"/>
  <c r="P38" i="17" s="1"/>
  <c r="P39" i="17" s="1"/>
  <c r="P40" i="17" s="1"/>
  <c r="P41" i="17" s="1"/>
  <c r="P42" i="17" s="1"/>
  <c r="P43" i="17" s="1"/>
  <c r="P44" i="17" s="1"/>
  <c r="P45" i="17" s="1"/>
  <c r="P46" i="17" s="1"/>
  <c r="P47" i="17" s="1"/>
  <c r="P48" i="17" s="1"/>
  <c r="P49" i="17" s="1"/>
  <c r="P50" i="17" s="1"/>
  <c r="P51" i="17" s="1"/>
  <c r="P52" i="17" s="1"/>
  <c r="P53" i="17" s="1"/>
  <c r="P54" i="17" s="1"/>
  <c r="P55" i="17" s="1"/>
  <c r="P56" i="17" s="1"/>
  <c r="P57" i="17" s="1"/>
  <c r="P58" i="17" s="1"/>
  <c r="P59" i="17" s="1"/>
  <c r="P60" i="17" s="1"/>
  <c r="P61" i="17" s="1"/>
  <c r="P62" i="17" s="1"/>
  <c r="P63" i="17" s="1"/>
  <c r="P64" i="17" s="1"/>
  <c r="P65" i="17" s="1"/>
  <c r="P66" i="17" s="1"/>
  <c r="P67" i="17" s="1"/>
  <c r="P68" i="17" s="1"/>
  <c r="P69" i="17" s="1"/>
  <c r="P70" i="17" s="1"/>
  <c r="P71" i="17" s="1"/>
  <c r="P72" i="17" s="1"/>
  <c r="P73" i="17" s="1"/>
  <c r="P74" i="17" s="1"/>
  <c r="P75" i="17" s="1"/>
  <c r="P76" i="17" s="1"/>
  <c r="P77" i="17" s="1"/>
  <c r="P78" i="17" s="1"/>
  <c r="P79" i="17" s="1"/>
  <c r="P80" i="17" s="1"/>
  <c r="P81" i="17" s="1"/>
  <c r="P82" i="17" s="1"/>
  <c r="P83" i="17" s="1"/>
  <c r="Q3" i="17"/>
  <c r="Q4" i="17" s="1"/>
  <c r="Q5" i="17" s="1"/>
  <c r="Q6" i="17" s="1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Y3" i="17"/>
  <c r="Y4" i="17" s="1"/>
  <c r="Y5" i="17" s="1"/>
  <c r="Y6" i="17" s="1"/>
  <c r="Y7" i="17" s="1"/>
  <c r="Y8" i="17" s="1"/>
  <c r="Y9" i="17" s="1"/>
  <c r="Y10" i="17" s="1"/>
  <c r="Y11" i="17" s="1"/>
  <c r="Y12" i="17" s="1"/>
  <c r="Y13" i="17" s="1"/>
  <c r="Y14" i="17" s="1"/>
  <c r="Y15" i="17" s="1"/>
  <c r="Y16" i="17" s="1"/>
  <c r="Y17" i="17" s="1"/>
  <c r="Y18" i="17" s="1"/>
  <c r="Y19" i="17" s="1"/>
  <c r="Y20" i="17" s="1"/>
  <c r="Y21" i="17" s="1"/>
  <c r="Y22" i="17" s="1"/>
  <c r="Y23" i="17" s="1"/>
  <c r="Y24" i="17" s="1"/>
  <c r="Y25" i="17" s="1"/>
  <c r="Y26" i="17" s="1"/>
  <c r="Y27" i="17" s="1"/>
  <c r="Y28" i="17" s="1"/>
  <c r="Y29" i="17" s="1"/>
  <c r="Y30" i="17" s="1"/>
  <c r="Y31" i="17" s="1"/>
  <c r="Y32" i="17" s="1"/>
  <c r="Y33" i="17" s="1"/>
  <c r="Y34" i="17" s="1"/>
  <c r="Y35" i="17" s="1"/>
  <c r="Y36" i="17" s="1"/>
  <c r="Y37" i="17" s="1"/>
  <c r="Y38" i="17" s="1"/>
  <c r="Y39" i="17" s="1"/>
  <c r="Y40" i="17" s="1"/>
  <c r="Y41" i="17" s="1"/>
  <c r="Y42" i="17" s="1"/>
  <c r="Y43" i="17" s="1"/>
  <c r="Y44" i="17" s="1"/>
  <c r="Y45" i="17" s="1"/>
  <c r="Y46" i="17" s="1"/>
  <c r="Y47" i="17" s="1"/>
  <c r="Y48" i="17" s="1"/>
  <c r="Y49" i="17" s="1"/>
  <c r="Y50" i="17" s="1"/>
  <c r="Y51" i="17" s="1"/>
  <c r="Y52" i="17" s="1"/>
  <c r="Y53" i="17" s="1"/>
  <c r="Y54" i="17" s="1"/>
  <c r="Y55" i="17" s="1"/>
  <c r="Y56" i="17" s="1"/>
  <c r="Y57" i="17" s="1"/>
  <c r="Y58" i="17" s="1"/>
  <c r="Y59" i="17" s="1"/>
  <c r="Y60" i="17" s="1"/>
  <c r="Y61" i="17" s="1"/>
  <c r="Y62" i="17" s="1"/>
  <c r="Y63" i="17" s="1"/>
  <c r="Y64" i="17" s="1"/>
  <c r="Y65" i="17" s="1"/>
  <c r="Y66" i="17" s="1"/>
  <c r="Y67" i="17" s="1"/>
  <c r="Y68" i="17" s="1"/>
  <c r="Y69" i="17" s="1"/>
  <c r="Y70" i="17" s="1"/>
  <c r="Y71" i="17" s="1"/>
  <c r="Y72" i="17" s="1"/>
  <c r="Y73" i="17" s="1"/>
  <c r="Y74" i="17" s="1"/>
  <c r="Y75" i="17" s="1"/>
  <c r="Y76" i="17" s="1"/>
  <c r="Y77" i="17" s="1"/>
  <c r="Y78" i="17" s="1"/>
  <c r="Y79" i="17" s="1"/>
  <c r="Y80" i="17" s="1"/>
  <c r="Y81" i="17" s="1"/>
  <c r="Y82" i="17" s="1"/>
  <c r="Y83" i="17" s="1"/>
  <c r="AA3" i="17"/>
  <c r="AB3" i="17" s="1"/>
  <c r="AC3" i="17"/>
  <c r="L4" i="17"/>
  <c r="L5" i="17" s="1"/>
  <c r="L6" i="17" s="1"/>
  <c r="L7" i="17" s="1"/>
  <c r="L8" i="17" s="1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AA4" i="17"/>
  <c r="AC4" i="17"/>
  <c r="AA5" i="17"/>
  <c r="AC5" i="17"/>
  <c r="AA6" i="17"/>
  <c r="AC6" i="17"/>
  <c r="AA7" i="17"/>
  <c r="AC7" i="17"/>
  <c r="AA8" i="17"/>
  <c r="AC8" i="17"/>
  <c r="AA9" i="17"/>
  <c r="AC9" i="17"/>
  <c r="AA10" i="17"/>
  <c r="AC10" i="17"/>
  <c r="AA11" i="17"/>
  <c r="AC11" i="17"/>
  <c r="AA12" i="17"/>
  <c r="AC12" i="17"/>
  <c r="AA13" i="17"/>
  <c r="AC13" i="17"/>
  <c r="AA14" i="17"/>
  <c r="AC14" i="17"/>
  <c r="AA15" i="17"/>
  <c r="AC15" i="17"/>
  <c r="AA16" i="17"/>
  <c r="AC16" i="17"/>
  <c r="AA17" i="17"/>
  <c r="AC17" i="17"/>
  <c r="AA18" i="17"/>
  <c r="AC18" i="17"/>
  <c r="AA19" i="17"/>
  <c r="AC19" i="17"/>
  <c r="AA20" i="17"/>
  <c r="AC20" i="17"/>
  <c r="AA21" i="17"/>
  <c r="AC21" i="17"/>
  <c r="AA22" i="17"/>
  <c r="AC22" i="17"/>
  <c r="AA23" i="17"/>
  <c r="AC23" i="17"/>
  <c r="AA24" i="17"/>
  <c r="AC24" i="17"/>
  <c r="AA25" i="17"/>
  <c r="AC25" i="17"/>
  <c r="AA26" i="17"/>
  <c r="AC26" i="17"/>
  <c r="AF26" i="17" s="1"/>
  <c r="AA27" i="17"/>
  <c r="AC27" i="17"/>
  <c r="AA28" i="17"/>
  <c r="AC28" i="17"/>
  <c r="AA29" i="17"/>
  <c r="AC29" i="17"/>
  <c r="AA30" i="17"/>
  <c r="AC30" i="17"/>
  <c r="AA31" i="17"/>
  <c r="AC31" i="17"/>
  <c r="AA32" i="17"/>
  <c r="AC32" i="17"/>
  <c r="AA33" i="17"/>
  <c r="AC33" i="17"/>
  <c r="AA34" i="17"/>
  <c r="AC34" i="17"/>
  <c r="AA35" i="17"/>
  <c r="AC35" i="17"/>
  <c r="AF35" i="17" s="1"/>
  <c r="AA36" i="17"/>
  <c r="AC36" i="17"/>
  <c r="AF36" i="17" s="1"/>
  <c r="AA37" i="17"/>
  <c r="AC37" i="17"/>
  <c r="AD37" i="17" s="1"/>
  <c r="AA38" i="17"/>
  <c r="AC38" i="17"/>
  <c r="AA39" i="17"/>
  <c r="AC39" i="17"/>
  <c r="AA40" i="17"/>
  <c r="AC40" i="17"/>
  <c r="AA41" i="17"/>
  <c r="AC41" i="17"/>
  <c r="AA42" i="17"/>
  <c r="AC42" i="17"/>
  <c r="AA43" i="17"/>
  <c r="AC43" i="17"/>
  <c r="AA44" i="17"/>
  <c r="AC44" i="17"/>
  <c r="AA45" i="17"/>
  <c r="AC45" i="17"/>
  <c r="AA46" i="17"/>
  <c r="AC46" i="17"/>
  <c r="AA47" i="17"/>
  <c r="AC47" i="17"/>
  <c r="AA48" i="17"/>
  <c r="AC48" i="17"/>
  <c r="AA49" i="17"/>
  <c r="AC49" i="17"/>
  <c r="AA50" i="17"/>
  <c r="AC50" i="17"/>
  <c r="AA51" i="17"/>
  <c r="AC51" i="17"/>
  <c r="AA52" i="17"/>
  <c r="AC52" i="17"/>
  <c r="AA53" i="17"/>
  <c r="AC53" i="17"/>
  <c r="AA54" i="17"/>
  <c r="AC54" i="17"/>
  <c r="AA55" i="17"/>
  <c r="AC55" i="17"/>
  <c r="AA56" i="17"/>
  <c r="AC56" i="17"/>
  <c r="AA57" i="17"/>
  <c r="AC57" i="17"/>
  <c r="AA58" i="17"/>
  <c r="AC58" i="17"/>
  <c r="AA59" i="17"/>
  <c r="AC59" i="17"/>
  <c r="AA60" i="17"/>
  <c r="AC60" i="17"/>
  <c r="AA61" i="17"/>
  <c r="AC61" i="17"/>
  <c r="AA62" i="17"/>
  <c r="AC62" i="17"/>
  <c r="AA63" i="17"/>
  <c r="AC63" i="17"/>
  <c r="AF63" i="17" s="1"/>
  <c r="AA64" i="17"/>
  <c r="AC64" i="17"/>
  <c r="AA65" i="17"/>
  <c r="AC65" i="17"/>
  <c r="AE65" i="17" s="1"/>
  <c r="AA66" i="17"/>
  <c r="AC66" i="17"/>
  <c r="AA67" i="17"/>
  <c r="AC67" i="17"/>
  <c r="AA68" i="17"/>
  <c r="AC68" i="17"/>
  <c r="AA69" i="17"/>
  <c r="AC69" i="17"/>
  <c r="AA70" i="17"/>
  <c r="AC70" i="17"/>
  <c r="AA71" i="17"/>
  <c r="AC71" i="17"/>
  <c r="AA72" i="17"/>
  <c r="AC72" i="17"/>
  <c r="AA73" i="17"/>
  <c r="AC73" i="17"/>
  <c r="AA74" i="17"/>
  <c r="AC74" i="17"/>
  <c r="AA75" i="17"/>
  <c r="AC75" i="17"/>
  <c r="AA76" i="17"/>
  <c r="AC76" i="17"/>
  <c r="AA77" i="17"/>
  <c r="AC77" i="17"/>
  <c r="AA78" i="17"/>
  <c r="AC78" i="17"/>
  <c r="AA79" i="17"/>
  <c r="AC79" i="17"/>
  <c r="AA80" i="17"/>
  <c r="AC80" i="17"/>
  <c r="AA81" i="17"/>
  <c r="AC81" i="17"/>
  <c r="AA82" i="17"/>
  <c r="AC82" i="17"/>
  <c r="AA83" i="17"/>
  <c r="AC83" i="17"/>
  <c r="C84" i="17"/>
  <c r="C85" i="17"/>
  <c r="E85" i="17"/>
  <c r="O7" i="4" s="1"/>
  <c r="F85" i="17"/>
  <c r="P7" i="4" s="1"/>
  <c r="I2" i="16"/>
  <c r="I3" i="16" s="1"/>
  <c r="J2" i="16"/>
  <c r="J3" i="16" s="1"/>
  <c r="K2" i="16"/>
  <c r="L2" i="16"/>
  <c r="M2" i="16"/>
  <c r="N2" i="16"/>
  <c r="N3" i="16" s="1"/>
  <c r="O2" i="16"/>
  <c r="O3" i="16" s="1"/>
  <c r="P2" i="16"/>
  <c r="P3" i="16" s="1"/>
  <c r="P4" i="16" s="1"/>
  <c r="Q2" i="16"/>
  <c r="Q3" i="16" s="1"/>
  <c r="Q4" i="16" s="1"/>
  <c r="Q5" i="16" s="1"/>
  <c r="Q6" i="16" s="1"/>
  <c r="Q7" i="16" s="1"/>
  <c r="Q8" i="16" s="1"/>
  <c r="Q9" i="16" s="1"/>
  <c r="R2" i="16"/>
  <c r="R3" i="16" s="1"/>
  <c r="R4" i="16" s="1"/>
  <c r="R5" i="16" s="1"/>
  <c r="S2" i="16"/>
  <c r="T2" i="16"/>
  <c r="U2" i="16"/>
  <c r="U3" i="16" s="1"/>
  <c r="U4" i="16" s="1"/>
  <c r="U5" i="16" s="1"/>
  <c r="U6" i="16" s="1"/>
  <c r="U7" i="16" s="1"/>
  <c r="U8" i="16" s="1"/>
  <c r="U9" i="16" s="1"/>
  <c r="U10" i="16" s="1"/>
  <c r="U11" i="16" s="1"/>
  <c r="U12" i="16" s="1"/>
  <c r="V2" i="16"/>
  <c r="V3" i="16" s="1"/>
  <c r="V4" i="16" s="1"/>
  <c r="V5" i="16" s="1"/>
  <c r="V6" i="16" s="1"/>
  <c r="W2" i="16"/>
  <c r="W3" i="16" s="1"/>
  <c r="W4" i="16" s="1"/>
  <c r="W5" i="16" s="1"/>
  <c r="W6" i="16" s="1"/>
  <c r="W7" i="16" s="1"/>
  <c r="W8" i="16" s="1"/>
  <c r="W9" i="16" s="1"/>
  <c r="W10" i="16" s="1"/>
  <c r="W11" i="16" s="1"/>
  <c r="W12" i="16" s="1"/>
  <c r="W13" i="16" s="1"/>
  <c r="W14" i="16" s="1"/>
  <c r="W15" i="16" s="1"/>
  <c r="W16" i="16" s="1"/>
  <c r="W17" i="16" s="1"/>
  <c r="W18" i="16" s="1"/>
  <c r="W19" i="16" s="1"/>
  <c r="W20" i="16" s="1"/>
  <c r="W21" i="16" s="1"/>
  <c r="W22" i="16" s="1"/>
  <c r="W23" i="16" s="1"/>
  <c r="W24" i="16" s="1"/>
  <c r="W25" i="16" s="1"/>
  <c r="W26" i="16" s="1"/>
  <c r="W27" i="16" s="1"/>
  <c r="W28" i="16" s="1"/>
  <c r="W29" i="16" s="1"/>
  <c r="W30" i="16" s="1"/>
  <c r="W31" i="16" s="1"/>
  <c r="W32" i="16" s="1"/>
  <c r="W33" i="16" s="1"/>
  <c r="W34" i="16" s="1"/>
  <c r="W35" i="16" s="1"/>
  <c r="W36" i="16" s="1"/>
  <c r="W37" i="16" s="1"/>
  <c r="W38" i="16" s="1"/>
  <c r="W39" i="16" s="1"/>
  <c r="W40" i="16" s="1"/>
  <c r="W41" i="16" s="1"/>
  <c r="W42" i="16" s="1"/>
  <c r="W43" i="16" s="1"/>
  <c r="W44" i="16" s="1"/>
  <c r="W45" i="16" s="1"/>
  <c r="W46" i="16" s="1"/>
  <c r="W47" i="16" s="1"/>
  <c r="W48" i="16" s="1"/>
  <c r="W49" i="16" s="1"/>
  <c r="W50" i="16" s="1"/>
  <c r="W51" i="16" s="1"/>
  <c r="W52" i="16" s="1"/>
  <c r="W53" i="16" s="1"/>
  <c r="W54" i="16" s="1"/>
  <c r="W55" i="16" s="1"/>
  <c r="W56" i="16" s="1"/>
  <c r="W57" i="16" s="1"/>
  <c r="W58" i="16" s="1"/>
  <c r="W59" i="16" s="1"/>
  <c r="W60" i="16" s="1"/>
  <c r="W61" i="16" s="1"/>
  <c r="W62" i="16" s="1"/>
  <c r="W63" i="16" s="1"/>
  <c r="W64" i="16" s="1"/>
  <c r="W65" i="16" s="1"/>
  <c r="W66" i="16" s="1"/>
  <c r="W67" i="16" s="1"/>
  <c r="W68" i="16" s="1"/>
  <c r="W69" i="16" s="1"/>
  <c r="W70" i="16" s="1"/>
  <c r="W71" i="16" s="1"/>
  <c r="W72" i="16" s="1"/>
  <c r="W73" i="16" s="1"/>
  <c r="W74" i="16" s="1"/>
  <c r="W75" i="16" s="1"/>
  <c r="W76" i="16" s="1"/>
  <c r="W77" i="16" s="1"/>
  <c r="W78" i="16" s="1"/>
  <c r="W79" i="16" s="1"/>
  <c r="W80" i="16" s="1"/>
  <c r="W81" i="16" s="1"/>
  <c r="W82" i="16" s="1"/>
  <c r="W83" i="16" s="1"/>
  <c r="X2" i="16"/>
  <c r="X3" i="16" s="1"/>
  <c r="Y2" i="16"/>
  <c r="Z2" i="16"/>
  <c r="AA2" i="16"/>
  <c r="AC2" i="16"/>
  <c r="AD2" i="16" s="1"/>
  <c r="K3" i="16"/>
  <c r="K4" i="16" s="1"/>
  <c r="K5" i="16" s="1"/>
  <c r="K6" i="16" s="1"/>
  <c r="L3" i="16"/>
  <c r="L4" i="16" s="1"/>
  <c r="L5" i="16" s="1"/>
  <c r="M3" i="16"/>
  <c r="M4" i="16" s="1"/>
  <c r="M5" i="16" s="1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T3" i="16"/>
  <c r="T4" i="16" s="1"/>
  <c r="T5" i="16" s="1"/>
  <c r="T6" i="16" s="1"/>
  <c r="T7" i="16" s="1"/>
  <c r="T8" i="16" s="1"/>
  <c r="T9" i="16" s="1"/>
  <c r="T10" i="16" s="1"/>
  <c r="T11" i="16" s="1"/>
  <c r="T12" i="16" s="1"/>
  <c r="T13" i="16" s="1"/>
  <c r="T14" i="16" s="1"/>
  <c r="T15" i="16" s="1"/>
  <c r="T16" i="16" s="1"/>
  <c r="T17" i="16" s="1"/>
  <c r="T18" i="16" s="1"/>
  <c r="T19" i="16" s="1"/>
  <c r="T20" i="16" s="1"/>
  <c r="T21" i="16" s="1"/>
  <c r="T22" i="16" s="1"/>
  <c r="T23" i="16" s="1"/>
  <c r="T24" i="16" s="1"/>
  <c r="T25" i="16" s="1"/>
  <c r="T26" i="16" s="1"/>
  <c r="T27" i="16" s="1"/>
  <c r="T28" i="16" s="1"/>
  <c r="T29" i="16" s="1"/>
  <c r="T30" i="16" s="1"/>
  <c r="T31" i="16" s="1"/>
  <c r="T32" i="16" s="1"/>
  <c r="T33" i="16" s="1"/>
  <c r="T34" i="16" s="1"/>
  <c r="T35" i="16" s="1"/>
  <c r="T36" i="16" s="1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T52" i="16" s="1"/>
  <c r="T53" i="16" s="1"/>
  <c r="T54" i="16" s="1"/>
  <c r="T55" i="16" s="1"/>
  <c r="T56" i="16" s="1"/>
  <c r="T57" i="16" s="1"/>
  <c r="T58" i="16" s="1"/>
  <c r="T59" i="16" s="1"/>
  <c r="T60" i="16" s="1"/>
  <c r="T61" i="16" s="1"/>
  <c r="T62" i="16" s="1"/>
  <c r="T63" i="16" s="1"/>
  <c r="T64" i="16" s="1"/>
  <c r="T65" i="16" s="1"/>
  <c r="T66" i="16" s="1"/>
  <c r="T67" i="16" s="1"/>
  <c r="T68" i="16" s="1"/>
  <c r="T69" i="16" s="1"/>
  <c r="T70" i="16" s="1"/>
  <c r="T71" i="16" s="1"/>
  <c r="T72" i="16" s="1"/>
  <c r="T73" i="16" s="1"/>
  <c r="T74" i="16" s="1"/>
  <c r="T75" i="16" s="1"/>
  <c r="T76" i="16" s="1"/>
  <c r="T77" i="16" s="1"/>
  <c r="T78" i="16" s="1"/>
  <c r="T79" i="16" s="1"/>
  <c r="T80" i="16" s="1"/>
  <c r="T81" i="16" s="1"/>
  <c r="T82" i="16" s="1"/>
  <c r="T83" i="16" s="1"/>
  <c r="AA3" i="16"/>
  <c r="AC3" i="16"/>
  <c r="N4" i="16"/>
  <c r="O4" i="16"/>
  <c r="O5" i="16" s="1"/>
  <c r="O6" i="16" s="1"/>
  <c r="O7" i="16" s="1"/>
  <c r="O8" i="16" s="1"/>
  <c r="O9" i="16" s="1"/>
  <c r="O10" i="16" s="1"/>
  <c r="O11" i="16" s="1"/>
  <c r="O12" i="16" s="1"/>
  <c r="O13" i="16" s="1"/>
  <c r="O14" i="16" s="1"/>
  <c r="O15" i="16" s="1"/>
  <c r="O16" i="16" s="1"/>
  <c r="O17" i="16" s="1"/>
  <c r="O18" i="16" s="1"/>
  <c r="O19" i="16" s="1"/>
  <c r="O20" i="16" s="1"/>
  <c r="O21" i="16" s="1"/>
  <c r="O22" i="16" s="1"/>
  <c r="O23" i="16" s="1"/>
  <c r="O24" i="16" s="1"/>
  <c r="O25" i="16" s="1"/>
  <c r="O26" i="16" s="1"/>
  <c r="O27" i="16" s="1"/>
  <c r="O28" i="16" s="1"/>
  <c r="O29" i="16" s="1"/>
  <c r="O30" i="16" s="1"/>
  <c r="O31" i="16" s="1"/>
  <c r="O32" i="16" s="1"/>
  <c r="O33" i="16" s="1"/>
  <c r="O34" i="16" s="1"/>
  <c r="O35" i="16" s="1"/>
  <c r="O36" i="16" s="1"/>
  <c r="O37" i="16" s="1"/>
  <c r="O38" i="16" s="1"/>
  <c r="O39" i="16" s="1"/>
  <c r="O40" i="16" s="1"/>
  <c r="O41" i="16" s="1"/>
  <c r="O42" i="16" s="1"/>
  <c r="O43" i="16" s="1"/>
  <c r="O44" i="16" s="1"/>
  <c r="O45" i="16" s="1"/>
  <c r="O46" i="16" s="1"/>
  <c r="O47" i="16" s="1"/>
  <c r="O48" i="16" s="1"/>
  <c r="O49" i="16" s="1"/>
  <c r="O50" i="16" s="1"/>
  <c r="O51" i="16" s="1"/>
  <c r="O52" i="16" s="1"/>
  <c r="O53" i="16" s="1"/>
  <c r="O54" i="16" s="1"/>
  <c r="O55" i="16" s="1"/>
  <c r="O56" i="16" s="1"/>
  <c r="O57" i="16" s="1"/>
  <c r="O58" i="16" s="1"/>
  <c r="O59" i="16" s="1"/>
  <c r="O60" i="16" s="1"/>
  <c r="O61" i="16" s="1"/>
  <c r="O62" i="16" s="1"/>
  <c r="O63" i="16" s="1"/>
  <c r="O64" i="16" s="1"/>
  <c r="O65" i="16" s="1"/>
  <c r="O66" i="16" s="1"/>
  <c r="O67" i="16" s="1"/>
  <c r="O68" i="16" s="1"/>
  <c r="O69" i="16" s="1"/>
  <c r="O70" i="16" s="1"/>
  <c r="O71" i="16" s="1"/>
  <c r="O72" i="16" s="1"/>
  <c r="O73" i="16" s="1"/>
  <c r="O74" i="16" s="1"/>
  <c r="O75" i="16" s="1"/>
  <c r="O76" i="16" s="1"/>
  <c r="O77" i="16" s="1"/>
  <c r="O78" i="16" s="1"/>
  <c r="O79" i="16" s="1"/>
  <c r="O80" i="16" s="1"/>
  <c r="O81" i="16" s="1"/>
  <c r="O82" i="16" s="1"/>
  <c r="O83" i="16" s="1"/>
  <c r="X4" i="16"/>
  <c r="X5" i="16" s="1"/>
  <c r="X6" i="16" s="1"/>
  <c r="X7" i="16" s="1"/>
  <c r="X8" i="16" s="1"/>
  <c r="X9" i="16" s="1"/>
  <c r="X10" i="16" s="1"/>
  <c r="X11" i="16" s="1"/>
  <c r="AA4" i="16"/>
  <c r="AB4" i="16" s="1"/>
  <c r="AC4" i="16"/>
  <c r="AA5" i="16"/>
  <c r="AB5" i="16" s="1"/>
  <c r="AC5" i="16"/>
  <c r="AA6" i="16"/>
  <c r="AC6" i="16"/>
  <c r="AA7" i="16"/>
  <c r="AC7" i="16"/>
  <c r="AA8" i="16"/>
  <c r="AC8" i="16"/>
  <c r="AA9" i="16"/>
  <c r="AC9" i="16"/>
  <c r="AA10" i="16"/>
  <c r="AC10" i="16"/>
  <c r="AA11" i="16"/>
  <c r="AC11" i="16"/>
  <c r="AA12" i="16"/>
  <c r="AC12" i="16"/>
  <c r="AD12" i="16" s="1"/>
  <c r="AA13" i="16"/>
  <c r="AC13" i="16"/>
  <c r="AA14" i="16"/>
  <c r="AB14" i="16" s="1"/>
  <c r="AC14" i="16"/>
  <c r="AA15" i="16"/>
  <c r="AC15" i="16"/>
  <c r="AA16" i="16"/>
  <c r="AC16" i="16"/>
  <c r="AA17" i="16"/>
  <c r="AC17" i="16"/>
  <c r="AA18" i="16"/>
  <c r="AC18" i="16"/>
  <c r="AA19" i="16"/>
  <c r="AC19" i="16"/>
  <c r="AE19" i="16" s="1"/>
  <c r="AA20" i="16"/>
  <c r="AC20" i="16"/>
  <c r="AA21" i="16"/>
  <c r="AC21" i="16"/>
  <c r="AA22" i="16"/>
  <c r="AC22" i="16"/>
  <c r="AA23" i="16"/>
  <c r="AC23" i="16"/>
  <c r="AA24" i="16"/>
  <c r="AC24" i="16"/>
  <c r="AA25" i="16"/>
  <c r="AC25" i="16"/>
  <c r="AA26" i="16"/>
  <c r="AC26" i="16"/>
  <c r="AD26" i="16" s="1"/>
  <c r="AA27" i="16"/>
  <c r="AC27" i="16"/>
  <c r="AA28" i="16"/>
  <c r="AC28" i="16"/>
  <c r="AA29" i="16"/>
  <c r="AC29" i="16"/>
  <c r="AA30" i="16"/>
  <c r="AC30" i="16"/>
  <c r="AA31" i="16"/>
  <c r="AC31" i="16"/>
  <c r="AA32" i="16"/>
  <c r="AC32" i="16"/>
  <c r="AA33" i="16"/>
  <c r="AC33" i="16"/>
  <c r="AE33" i="16" s="1"/>
  <c r="AA34" i="16"/>
  <c r="AC34" i="16"/>
  <c r="AA35" i="16"/>
  <c r="AC35" i="16"/>
  <c r="AA36" i="16"/>
  <c r="AC36" i="16"/>
  <c r="AA37" i="16"/>
  <c r="AC37" i="16"/>
  <c r="AA38" i="16"/>
  <c r="AC38" i="16"/>
  <c r="AA39" i="16"/>
  <c r="AC39" i="16"/>
  <c r="AA40" i="16"/>
  <c r="AC40" i="16"/>
  <c r="AA41" i="16"/>
  <c r="AC41" i="16"/>
  <c r="AA42" i="16"/>
  <c r="AC42" i="16"/>
  <c r="AA43" i="16"/>
  <c r="AC43" i="16"/>
  <c r="AA44" i="16"/>
  <c r="AC44" i="16"/>
  <c r="AA45" i="16"/>
  <c r="AC45" i="16"/>
  <c r="AA46" i="16"/>
  <c r="AC46" i="16"/>
  <c r="AA47" i="16"/>
  <c r="AC47" i="16"/>
  <c r="AA48" i="16"/>
  <c r="AC48" i="16"/>
  <c r="AA49" i="16"/>
  <c r="AB49" i="16" s="1"/>
  <c r="AC49" i="16"/>
  <c r="AA50" i="16"/>
  <c r="AC50" i="16"/>
  <c r="AD50" i="16" s="1"/>
  <c r="AA51" i="16"/>
  <c r="AC51" i="16"/>
  <c r="AA52" i="16"/>
  <c r="AC52" i="16"/>
  <c r="AA53" i="16"/>
  <c r="AC53" i="16"/>
  <c r="AA54" i="16"/>
  <c r="AC54" i="16"/>
  <c r="AA55" i="16"/>
  <c r="AC55" i="16"/>
  <c r="AA56" i="16"/>
  <c r="AC56" i="16"/>
  <c r="AA57" i="16"/>
  <c r="AC57" i="16"/>
  <c r="AA58" i="16"/>
  <c r="AC58" i="16"/>
  <c r="AA59" i="16"/>
  <c r="AC59" i="16"/>
  <c r="AA60" i="16"/>
  <c r="AC60" i="16"/>
  <c r="AA61" i="16"/>
  <c r="AC61" i="16"/>
  <c r="AA62" i="16"/>
  <c r="AC62" i="16"/>
  <c r="AA63" i="16"/>
  <c r="AC63" i="16"/>
  <c r="AA64" i="16"/>
  <c r="AC64" i="16"/>
  <c r="AA65" i="16"/>
  <c r="AC65" i="16"/>
  <c r="AA66" i="16"/>
  <c r="AC66" i="16"/>
  <c r="AA67" i="16"/>
  <c r="AC67" i="16"/>
  <c r="AA68" i="16"/>
  <c r="AC68" i="16"/>
  <c r="AA69" i="16"/>
  <c r="AC69" i="16"/>
  <c r="AA70" i="16"/>
  <c r="AC70" i="16"/>
  <c r="AA71" i="16"/>
  <c r="AC71" i="16"/>
  <c r="AA72" i="16"/>
  <c r="AC72" i="16"/>
  <c r="AE72" i="16" s="1"/>
  <c r="AA73" i="16"/>
  <c r="AC73" i="16"/>
  <c r="AA74" i="16"/>
  <c r="AC74" i="16"/>
  <c r="AA75" i="16"/>
  <c r="AC75" i="16"/>
  <c r="AA76" i="16"/>
  <c r="AC76" i="16"/>
  <c r="AA77" i="16"/>
  <c r="AC77" i="16"/>
  <c r="AA78" i="16"/>
  <c r="AC78" i="16"/>
  <c r="AA79" i="16"/>
  <c r="AC79" i="16"/>
  <c r="AA80" i="16"/>
  <c r="AC80" i="16"/>
  <c r="AA81" i="16"/>
  <c r="AC81" i="16"/>
  <c r="AA82" i="16"/>
  <c r="AC82" i="16"/>
  <c r="AA83" i="16"/>
  <c r="AC83" i="16"/>
  <c r="C84" i="16"/>
  <c r="C85" i="16"/>
  <c r="E85" i="16"/>
  <c r="O37" i="4" s="1"/>
  <c r="F85" i="16"/>
  <c r="P37" i="4" s="1"/>
  <c r="I2" i="15"/>
  <c r="J2" i="15"/>
  <c r="J3" i="15" s="1"/>
  <c r="J4" i="15" s="1"/>
  <c r="J5" i="15" s="1"/>
  <c r="J6" i="15" s="1"/>
  <c r="J7" i="15" s="1"/>
  <c r="K2" i="15"/>
  <c r="K3" i="15" s="1"/>
  <c r="K4" i="15" s="1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47" i="15" s="1"/>
  <c r="K48" i="15" s="1"/>
  <c r="K49" i="15" s="1"/>
  <c r="K50" i="15" s="1"/>
  <c r="K51" i="15" s="1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L2" i="15"/>
  <c r="L3" i="15" s="1"/>
  <c r="M2" i="15"/>
  <c r="M3" i="15" s="1"/>
  <c r="M4" i="15" s="1"/>
  <c r="M5" i="15" s="1"/>
  <c r="N2" i="15"/>
  <c r="O2" i="15"/>
  <c r="O3" i="15" s="1"/>
  <c r="O4" i="15" s="1"/>
  <c r="O5" i="15" s="1"/>
  <c r="O6" i="15" s="1"/>
  <c r="O7" i="15" s="1"/>
  <c r="P2" i="15"/>
  <c r="P3" i="15" s="1"/>
  <c r="P4" i="15" s="1"/>
  <c r="P5" i="15" s="1"/>
  <c r="P6" i="15" s="1"/>
  <c r="P7" i="15" s="1"/>
  <c r="P8" i="15" s="1"/>
  <c r="P9" i="15" s="1"/>
  <c r="P10" i="15" s="1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Q2" i="15"/>
  <c r="R2" i="15"/>
  <c r="S2" i="15"/>
  <c r="T2" i="15"/>
  <c r="T3" i="15" s="1"/>
  <c r="T4" i="15" s="1"/>
  <c r="T5" i="15" s="1"/>
  <c r="T6" i="15" s="1"/>
  <c r="T7" i="15" s="1"/>
  <c r="T8" i="15" s="1"/>
  <c r="T9" i="15" s="1"/>
  <c r="T10" i="15" s="1"/>
  <c r="T11" i="15" s="1"/>
  <c r="T12" i="15" s="1"/>
  <c r="T13" i="15" s="1"/>
  <c r="T14" i="15" s="1"/>
  <c r="U2" i="15"/>
  <c r="V2" i="15"/>
  <c r="W2" i="15"/>
  <c r="X2" i="15"/>
  <c r="Y2" i="15"/>
  <c r="Y3" i="15" s="1"/>
  <c r="Y4" i="15" s="1"/>
  <c r="Y5" i="15" s="1"/>
  <c r="Y6" i="15" s="1"/>
  <c r="Y7" i="15" s="1"/>
  <c r="Y8" i="15" s="1"/>
  <c r="Y9" i="15" s="1"/>
  <c r="Y10" i="15" s="1"/>
  <c r="Y11" i="15" s="1"/>
  <c r="Y12" i="15" s="1"/>
  <c r="Y13" i="15" s="1"/>
  <c r="Y14" i="15" s="1"/>
  <c r="Y15" i="15" s="1"/>
  <c r="Y16" i="15" s="1"/>
  <c r="Y17" i="15" s="1"/>
  <c r="Y18" i="15" s="1"/>
  <c r="Y19" i="15" s="1"/>
  <c r="Y20" i="15" s="1"/>
  <c r="Y21" i="15" s="1"/>
  <c r="Y22" i="15" s="1"/>
  <c r="Y23" i="15" s="1"/>
  <c r="Y24" i="15" s="1"/>
  <c r="Y25" i="15" s="1"/>
  <c r="Y26" i="15" s="1"/>
  <c r="Y27" i="15" s="1"/>
  <c r="Y28" i="15" s="1"/>
  <c r="Y29" i="15" s="1"/>
  <c r="Y30" i="15" s="1"/>
  <c r="Y31" i="15" s="1"/>
  <c r="Y32" i="15" s="1"/>
  <c r="Y33" i="15" s="1"/>
  <c r="Y34" i="15" s="1"/>
  <c r="Y35" i="15" s="1"/>
  <c r="Y36" i="15" s="1"/>
  <c r="Y37" i="15" s="1"/>
  <c r="Y38" i="15" s="1"/>
  <c r="Y39" i="15" s="1"/>
  <c r="Y40" i="15" s="1"/>
  <c r="Y41" i="15" s="1"/>
  <c r="Y42" i="15" s="1"/>
  <c r="Y43" i="15" s="1"/>
  <c r="Y44" i="15" s="1"/>
  <c r="Y45" i="15" s="1"/>
  <c r="Y46" i="15" s="1"/>
  <c r="Y47" i="15" s="1"/>
  <c r="Y48" i="15" s="1"/>
  <c r="Y49" i="15" s="1"/>
  <c r="Y50" i="15" s="1"/>
  <c r="Y51" i="15" s="1"/>
  <c r="Y52" i="15" s="1"/>
  <c r="Y53" i="15" s="1"/>
  <c r="Y54" i="15" s="1"/>
  <c r="Y55" i="15" s="1"/>
  <c r="Y56" i="15" s="1"/>
  <c r="Y57" i="15" s="1"/>
  <c r="Y58" i="15" s="1"/>
  <c r="Y59" i="15" s="1"/>
  <c r="Y60" i="15" s="1"/>
  <c r="Y61" i="15" s="1"/>
  <c r="Y62" i="15" s="1"/>
  <c r="Y63" i="15" s="1"/>
  <c r="Y64" i="15" s="1"/>
  <c r="Y65" i="15" s="1"/>
  <c r="Y66" i="15" s="1"/>
  <c r="Y67" i="15" s="1"/>
  <c r="Y68" i="15" s="1"/>
  <c r="Y69" i="15" s="1"/>
  <c r="Y70" i="15" s="1"/>
  <c r="Y71" i="15" s="1"/>
  <c r="Y72" i="15" s="1"/>
  <c r="Y73" i="15" s="1"/>
  <c r="Y74" i="15" s="1"/>
  <c r="Y75" i="15" s="1"/>
  <c r="Y76" i="15" s="1"/>
  <c r="Y77" i="15" s="1"/>
  <c r="Y78" i="15" s="1"/>
  <c r="Y79" i="15" s="1"/>
  <c r="Y80" i="15" s="1"/>
  <c r="Y81" i="15" s="1"/>
  <c r="Y82" i="15" s="1"/>
  <c r="Y83" i="15" s="1"/>
  <c r="Z2" i="15"/>
  <c r="Z3" i="15" s="1"/>
  <c r="Z4" i="15" s="1"/>
  <c r="Z5" i="15" s="1"/>
  <c r="Z6" i="15" s="1"/>
  <c r="Z7" i="15" s="1"/>
  <c r="Z8" i="15" s="1"/>
  <c r="Z9" i="15" s="1"/>
  <c r="Z10" i="15" s="1"/>
  <c r="Z11" i="15" s="1"/>
  <c r="Z12" i="15" s="1"/>
  <c r="Z13" i="15" s="1"/>
  <c r="Z14" i="15" s="1"/>
  <c r="Z15" i="15" s="1"/>
  <c r="Z16" i="15" s="1"/>
  <c r="Z17" i="15" s="1"/>
  <c r="Z18" i="15" s="1"/>
  <c r="Z19" i="15" s="1"/>
  <c r="Z20" i="15" s="1"/>
  <c r="Z21" i="15" s="1"/>
  <c r="Z22" i="15" s="1"/>
  <c r="Z23" i="15" s="1"/>
  <c r="Z24" i="15" s="1"/>
  <c r="Z25" i="15" s="1"/>
  <c r="Z26" i="15" s="1"/>
  <c r="Z27" i="15" s="1"/>
  <c r="Z28" i="15" s="1"/>
  <c r="Z29" i="15" s="1"/>
  <c r="Z30" i="15" s="1"/>
  <c r="Z31" i="15" s="1"/>
  <c r="Z32" i="15" s="1"/>
  <c r="Z33" i="15" s="1"/>
  <c r="Z34" i="15" s="1"/>
  <c r="Z35" i="15" s="1"/>
  <c r="Z36" i="15" s="1"/>
  <c r="Z37" i="15" s="1"/>
  <c r="Z38" i="15" s="1"/>
  <c r="Z39" i="15" s="1"/>
  <c r="Z40" i="15" s="1"/>
  <c r="Z41" i="15" s="1"/>
  <c r="Z42" i="15" s="1"/>
  <c r="Z43" i="15" s="1"/>
  <c r="Z44" i="15" s="1"/>
  <c r="Z45" i="15" s="1"/>
  <c r="Z46" i="15" s="1"/>
  <c r="Z47" i="15" s="1"/>
  <c r="Z48" i="15" s="1"/>
  <c r="Z49" i="15" s="1"/>
  <c r="Z50" i="15" s="1"/>
  <c r="Z51" i="15" s="1"/>
  <c r="Z52" i="15" s="1"/>
  <c r="Z53" i="15" s="1"/>
  <c r="Z54" i="15" s="1"/>
  <c r="Z55" i="15" s="1"/>
  <c r="Z56" i="15" s="1"/>
  <c r="Z57" i="15" s="1"/>
  <c r="Z58" i="15" s="1"/>
  <c r="Z59" i="15" s="1"/>
  <c r="Z60" i="15" s="1"/>
  <c r="Z61" i="15" s="1"/>
  <c r="Z62" i="15" s="1"/>
  <c r="Z63" i="15" s="1"/>
  <c r="Z64" i="15" s="1"/>
  <c r="Z65" i="15" s="1"/>
  <c r="Z66" i="15" s="1"/>
  <c r="Z67" i="15" s="1"/>
  <c r="Z68" i="15" s="1"/>
  <c r="Z69" i="15" s="1"/>
  <c r="Z70" i="15" s="1"/>
  <c r="Z71" i="15" s="1"/>
  <c r="Z72" i="15" s="1"/>
  <c r="Z73" i="15" s="1"/>
  <c r="Z74" i="15" s="1"/>
  <c r="Z75" i="15" s="1"/>
  <c r="Z76" i="15" s="1"/>
  <c r="Z77" i="15" s="1"/>
  <c r="Z78" i="15" s="1"/>
  <c r="Z79" i="15" s="1"/>
  <c r="Z80" i="15" s="1"/>
  <c r="Z81" i="15" s="1"/>
  <c r="Z82" i="15" s="1"/>
  <c r="Z83" i="15" s="1"/>
  <c r="AA2" i="15"/>
  <c r="AB2" i="15"/>
  <c r="AC2" i="15"/>
  <c r="AD2" i="15" s="1"/>
  <c r="I3" i="15"/>
  <c r="I4" i="15" s="1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79" i="15" s="1"/>
  <c r="I80" i="15" s="1"/>
  <c r="I81" i="15" s="1"/>
  <c r="I82" i="15" s="1"/>
  <c r="I83" i="15" s="1"/>
  <c r="N3" i="15"/>
  <c r="Q3" i="15"/>
  <c r="Q4" i="15" s="1"/>
  <c r="Q5" i="15" s="1"/>
  <c r="Q6" i="15" s="1"/>
  <c r="Q7" i="15" s="1"/>
  <c r="Q8" i="15" s="1"/>
  <c r="Q9" i="15" s="1"/>
  <c r="Q10" i="15" s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44" i="15" s="1"/>
  <c r="Q45" i="15" s="1"/>
  <c r="Q46" i="15" s="1"/>
  <c r="Q47" i="15" s="1"/>
  <c r="Q48" i="15" s="1"/>
  <c r="Q49" i="15" s="1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5" i="15" s="1"/>
  <c r="Q76" i="15" s="1"/>
  <c r="Q77" i="15" s="1"/>
  <c r="Q78" i="15" s="1"/>
  <c r="Q79" i="15" s="1"/>
  <c r="Q80" i="15" s="1"/>
  <c r="Q81" i="15" s="1"/>
  <c r="Q82" i="15" s="1"/>
  <c r="Q83" i="15" s="1"/>
  <c r="R3" i="15"/>
  <c r="U3" i="15"/>
  <c r="U4" i="15" s="1"/>
  <c r="U5" i="15" s="1"/>
  <c r="U6" i="15" s="1"/>
  <c r="U7" i="15" s="1"/>
  <c r="U8" i="15" s="1"/>
  <c r="U9" i="15" s="1"/>
  <c r="U10" i="15" s="1"/>
  <c r="U11" i="15" s="1"/>
  <c r="U12" i="15" s="1"/>
  <c r="U13" i="15" s="1"/>
  <c r="W3" i="15"/>
  <c r="X3" i="15"/>
  <c r="X4" i="15" s="1"/>
  <c r="AA3" i="15"/>
  <c r="AB3" i="15" s="1"/>
  <c r="AC3" i="15"/>
  <c r="L4" i="15"/>
  <c r="L5" i="15" s="1"/>
  <c r="L6" i="15" s="1"/>
  <c r="L7" i="15" s="1"/>
  <c r="L8" i="15" s="1"/>
  <c r="L9" i="15" s="1"/>
  <c r="L10" i="15" s="1"/>
  <c r="AA4" i="15"/>
  <c r="AB4" i="15" s="1"/>
  <c r="AC4" i="15"/>
  <c r="AA5" i="15"/>
  <c r="AC5" i="15"/>
  <c r="AA6" i="15"/>
  <c r="AC6" i="15"/>
  <c r="AA7" i="15"/>
  <c r="AC7" i="15"/>
  <c r="AA8" i="15"/>
  <c r="AC8" i="15"/>
  <c r="AA9" i="15"/>
  <c r="AC9" i="15"/>
  <c r="AA10" i="15"/>
  <c r="AC10" i="15"/>
  <c r="AA11" i="15"/>
  <c r="AC11" i="15"/>
  <c r="AA12" i="15"/>
  <c r="AC12" i="15"/>
  <c r="AA13" i="15"/>
  <c r="AC13" i="15"/>
  <c r="AA14" i="15"/>
  <c r="AC14" i="15"/>
  <c r="AA15" i="15"/>
  <c r="AC15" i="15"/>
  <c r="AA16" i="15"/>
  <c r="AB16" i="15" s="1"/>
  <c r="AC16" i="15"/>
  <c r="AA17" i="15"/>
  <c r="AC17" i="15"/>
  <c r="AA18" i="15"/>
  <c r="AC18" i="15"/>
  <c r="AA19" i="15"/>
  <c r="AC19" i="15"/>
  <c r="AA20" i="15"/>
  <c r="AC20" i="15"/>
  <c r="AA21" i="15"/>
  <c r="AB22" i="15" s="1"/>
  <c r="AC21" i="15"/>
  <c r="AA22" i="15"/>
  <c r="AC22" i="15"/>
  <c r="AE22" i="15" s="1"/>
  <c r="AA23" i="15"/>
  <c r="AB23" i="15" s="1"/>
  <c r="AC23" i="15"/>
  <c r="AA24" i="15"/>
  <c r="AC24" i="15"/>
  <c r="AA25" i="15"/>
  <c r="AC25" i="15"/>
  <c r="AA26" i="15"/>
  <c r="AC26" i="15"/>
  <c r="AA27" i="15"/>
  <c r="AC27" i="15"/>
  <c r="AA28" i="15"/>
  <c r="AC28" i="15"/>
  <c r="AA29" i="15"/>
  <c r="AC29" i="15"/>
  <c r="AE29" i="15" s="1"/>
  <c r="AA30" i="15"/>
  <c r="AC30" i="15"/>
  <c r="AA31" i="15"/>
  <c r="AC31" i="15"/>
  <c r="AA32" i="15"/>
  <c r="AC32" i="15"/>
  <c r="AA33" i="15"/>
  <c r="AC33" i="15"/>
  <c r="AA34" i="15"/>
  <c r="AC34" i="15"/>
  <c r="AA35" i="15"/>
  <c r="AC35" i="15"/>
  <c r="AD35" i="15" s="1"/>
  <c r="AA36" i="15"/>
  <c r="AC36" i="15"/>
  <c r="AA37" i="15"/>
  <c r="AC37" i="15"/>
  <c r="AA38" i="15"/>
  <c r="AC38" i="15"/>
  <c r="AA39" i="15"/>
  <c r="AC39" i="15"/>
  <c r="AA40" i="15"/>
  <c r="AC40" i="15"/>
  <c r="AA41" i="15"/>
  <c r="AC41" i="15"/>
  <c r="AA42" i="15"/>
  <c r="AC42" i="15"/>
  <c r="AA43" i="15"/>
  <c r="AC43" i="15"/>
  <c r="AA44" i="15"/>
  <c r="AC44" i="15"/>
  <c r="AA45" i="15"/>
  <c r="AC45" i="15"/>
  <c r="AA46" i="15"/>
  <c r="AC46" i="15"/>
  <c r="AA47" i="15"/>
  <c r="AC47" i="15"/>
  <c r="AA48" i="15"/>
  <c r="AC48" i="15"/>
  <c r="AA49" i="15"/>
  <c r="AC49" i="15"/>
  <c r="AA50" i="15"/>
  <c r="AC50" i="15"/>
  <c r="AA51" i="15"/>
  <c r="AC51" i="15"/>
  <c r="AA52" i="15"/>
  <c r="AC52" i="15"/>
  <c r="AA53" i="15"/>
  <c r="AC53" i="15"/>
  <c r="AA54" i="15"/>
  <c r="AC54" i="15"/>
  <c r="AA55" i="15"/>
  <c r="AC55" i="15"/>
  <c r="AF55" i="15" s="1"/>
  <c r="AA56" i="15"/>
  <c r="AC56" i="15"/>
  <c r="AA57" i="15"/>
  <c r="AC57" i="15"/>
  <c r="AA58" i="15"/>
  <c r="AC58" i="15"/>
  <c r="AA59" i="15"/>
  <c r="AC59" i="15"/>
  <c r="AA60" i="15"/>
  <c r="AC60" i="15"/>
  <c r="AA61" i="15"/>
  <c r="AC61" i="15"/>
  <c r="AA62" i="15"/>
  <c r="AC62" i="15"/>
  <c r="AA63" i="15"/>
  <c r="AC63" i="15"/>
  <c r="AF63" i="15" s="1"/>
  <c r="AA64" i="15"/>
  <c r="AC64" i="15"/>
  <c r="AA65" i="15"/>
  <c r="AC65" i="15"/>
  <c r="AA66" i="15"/>
  <c r="AC66" i="15"/>
  <c r="AA67" i="15"/>
  <c r="AC67" i="15"/>
  <c r="AA68" i="15"/>
  <c r="AC68" i="15"/>
  <c r="AA69" i="15"/>
  <c r="AC69" i="15"/>
  <c r="AA70" i="15"/>
  <c r="AC70" i="15"/>
  <c r="AA71" i="15"/>
  <c r="AC71" i="15"/>
  <c r="AA72" i="15"/>
  <c r="AC72" i="15"/>
  <c r="AA73" i="15"/>
  <c r="AC73" i="15"/>
  <c r="AA74" i="15"/>
  <c r="AC74" i="15"/>
  <c r="AA75" i="15"/>
  <c r="AC75" i="15"/>
  <c r="AA76" i="15"/>
  <c r="AC76" i="15"/>
  <c r="AA77" i="15"/>
  <c r="AB78" i="15" s="1"/>
  <c r="AC77" i="15"/>
  <c r="AA78" i="15"/>
  <c r="AC78" i="15"/>
  <c r="AA79" i="15"/>
  <c r="AC79" i="15"/>
  <c r="AA80" i="15"/>
  <c r="AC80" i="15"/>
  <c r="AA81" i="15"/>
  <c r="AC81" i="15"/>
  <c r="AA82" i="15"/>
  <c r="AC82" i="15"/>
  <c r="AA83" i="15"/>
  <c r="AC83" i="15"/>
  <c r="C84" i="15"/>
  <c r="C85" i="15"/>
  <c r="E85" i="15"/>
  <c r="O6" i="4" s="1"/>
  <c r="F85" i="15"/>
  <c r="P6" i="4" s="1"/>
  <c r="I2" i="14"/>
  <c r="I3" i="14" s="1"/>
  <c r="I4" i="14" s="1"/>
  <c r="I5" i="14" s="1"/>
  <c r="I6" i="14" s="1"/>
  <c r="I7" i="14" s="1"/>
  <c r="I8" i="14" s="1"/>
  <c r="I9" i="14" s="1"/>
  <c r="I10" i="14" s="1"/>
  <c r="J2" i="14"/>
  <c r="J3" i="14" s="1"/>
  <c r="J4" i="14" s="1"/>
  <c r="K2" i="14"/>
  <c r="K3" i="14" s="1"/>
  <c r="L2" i="14"/>
  <c r="M2" i="14"/>
  <c r="M3" i="14" s="1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M68" i="14" s="1"/>
  <c r="M69" i="14" s="1"/>
  <c r="M70" i="14" s="1"/>
  <c r="M71" i="14" s="1"/>
  <c r="M72" i="14" s="1"/>
  <c r="M73" i="14" s="1"/>
  <c r="M74" i="14" s="1"/>
  <c r="M75" i="14" s="1"/>
  <c r="M76" i="14" s="1"/>
  <c r="M77" i="14" s="1"/>
  <c r="M78" i="14" s="1"/>
  <c r="M79" i="14" s="1"/>
  <c r="M80" i="14" s="1"/>
  <c r="M81" i="14" s="1"/>
  <c r="M82" i="14" s="1"/>
  <c r="M83" i="14" s="1"/>
  <c r="N2" i="14"/>
  <c r="O2" i="14"/>
  <c r="O3" i="14" s="1"/>
  <c r="O4" i="14" s="1"/>
  <c r="O5" i="14" s="1"/>
  <c r="O6" i="14" s="1"/>
  <c r="O7" i="14" s="1"/>
  <c r="O8" i="14" s="1"/>
  <c r="O9" i="14" s="1"/>
  <c r="O10" i="14" s="1"/>
  <c r="O11" i="14" s="1"/>
  <c r="O12" i="14" s="1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O29" i="14" s="1"/>
  <c r="O30" i="14" s="1"/>
  <c r="O31" i="14" s="1"/>
  <c r="O32" i="14" s="1"/>
  <c r="O33" i="14" s="1"/>
  <c r="O34" i="14" s="1"/>
  <c r="O35" i="14" s="1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P2" i="14"/>
  <c r="Q2" i="14"/>
  <c r="Q3" i="14" s="1"/>
  <c r="Q4" i="14" s="1"/>
  <c r="Q5" i="14" s="1"/>
  <c r="Q6" i="14" s="1"/>
  <c r="Q7" i="14" s="1"/>
  <c r="Q8" i="14" s="1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R2" i="14"/>
  <c r="R3" i="14" s="1"/>
  <c r="R4" i="14" s="1"/>
  <c r="R5" i="14" s="1"/>
  <c r="R6" i="14" s="1"/>
  <c r="R7" i="14" s="1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1" i="14" s="1"/>
  <c r="R42" i="14" s="1"/>
  <c r="R43" i="14" s="1"/>
  <c r="R44" i="14" s="1"/>
  <c r="R45" i="14" s="1"/>
  <c r="R46" i="14" s="1"/>
  <c r="R47" i="14" s="1"/>
  <c r="R48" i="14" s="1"/>
  <c r="R49" i="14" s="1"/>
  <c r="R50" i="14" s="1"/>
  <c r="R51" i="14" s="1"/>
  <c r="R52" i="14" s="1"/>
  <c r="R53" i="14" s="1"/>
  <c r="R54" i="14" s="1"/>
  <c r="R55" i="14" s="1"/>
  <c r="R56" i="14" s="1"/>
  <c r="R57" i="14" s="1"/>
  <c r="R58" i="14" s="1"/>
  <c r="R59" i="14" s="1"/>
  <c r="R60" i="14" s="1"/>
  <c r="R61" i="14" s="1"/>
  <c r="R62" i="14" s="1"/>
  <c r="R63" i="14" s="1"/>
  <c r="R64" i="14" s="1"/>
  <c r="R65" i="14" s="1"/>
  <c r="R66" i="14" s="1"/>
  <c r="R67" i="14" s="1"/>
  <c r="R68" i="14" s="1"/>
  <c r="R69" i="14" s="1"/>
  <c r="R70" i="14" s="1"/>
  <c r="R71" i="14" s="1"/>
  <c r="R72" i="14" s="1"/>
  <c r="R73" i="14" s="1"/>
  <c r="R74" i="14" s="1"/>
  <c r="R75" i="14" s="1"/>
  <c r="R76" i="14" s="1"/>
  <c r="R77" i="14" s="1"/>
  <c r="R78" i="14" s="1"/>
  <c r="R79" i="14" s="1"/>
  <c r="R80" i="14" s="1"/>
  <c r="R81" i="14" s="1"/>
  <c r="R82" i="14" s="1"/>
  <c r="R83" i="14" s="1"/>
  <c r="S2" i="14"/>
  <c r="T2" i="14"/>
  <c r="T3" i="14" s="1"/>
  <c r="T4" i="14" s="1"/>
  <c r="T5" i="14" s="1"/>
  <c r="T6" i="14" s="1"/>
  <c r="U2" i="14"/>
  <c r="U3" i="14" s="1"/>
  <c r="U4" i="14" s="1"/>
  <c r="U5" i="14" s="1"/>
  <c r="U6" i="14" s="1"/>
  <c r="U7" i="14" s="1"/>
  <c r="V2" i="14"/>
  <c r="W2" i="14"/>
  <c r="W3" i="14" s="1"/>
  <c r="W4" i="14" s="1"/>
  <c r="W5" i="14" s="1"/>
  <c r="W6" i="14" s="1"/>
  <c r="W7" i="14" s="1"/>
  <c r="W8" i="14" s="1"/>
  <c r="W9" i="14" s="1"/>
  <c r="W10" i="14" s="1"/>
  <c r="W11" i="14" s="1"/>
  <c r="W12" i="14" s="1"/>
  <c r="X2" i="14"/>
  <c r="X3" i="14" s="1"/>
  <c r="X4" i="14" s="1"/>
  <c r="Y2" i="14"/>
  <c r="Y3" i="14" s="1"/>
  <c r="Y4" i="14" s="1"/>
  <c r="Y5" i="14" s="1"/>
  <c r="Y6" i="14" s="1"/>
  <c r="Y7" i="14" s="1"/>
  <c r="Y8" i="14" s="1"/>
  <c r="Y9" i="14" s="1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Z2" i="14"/>
  <c r="Z3" i="14" s="1"/>
  <c r="Z4" i="14" s="1"/>
  <c r="Z5" i="14" s="1"/>
  <c r="Z6" i="14" s="1"/>
  <c r="Z7" i="14" s="1"/>
  <c r="Z8" i="14" s="1"/>
  <c r="AA2" i="14"/>
  <c r="AB2" i="14" s="1"/>
  <c r="AC2" i="14"/>
  <c r="AD2" i="14" s="1"/>
  <c r="L3" i="14"/>
  <c r="N3" i="14"/>
  <c r="N4" i="14" s="1"/>
  <c r="N5" i="14" s="1"/>
  <c r="N6" i="14" s="1"/>
  <c r="N7" i="14" s="1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N67" i="14" s="1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P3" i="14"/>
  <c r="AA3" i="14"/>
  <c r="AB3" i="14" s="1"/>
  <c r="AC3" i="14"/>
  <c r="AF3" i="14" s="1"/>
  <c r="AA4" i="14"/>
  <c r="AB4" i="14" s="1"/>
  <c r="AC4" i="14"/>
  <c r="J5" i="14"/>
  <c r="J6" i="14" s="1"/>
  <c r="J7" i="14" s="1"/>
  <c r="J8" i="14" s="1"/>
  <c r="AA5" i="14"/>
  <c r="AC5" i="14"/>
  <c r="AA6" i="14"/>
  <c r="AC6" i="14"/>
  <c r="AA7" i="14"/>
  <c r="AC7" i="14"/>
  <c r="AA8" i="14"/>
  <c r="AC8" i="14"/>
  <c r="Z9" i="14"/>
  <c r="Z10" i="14" s="1"/>
  <c r="Z11" i="14" s="1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22" i="14" s="1"/>
  <c r="Z23" i="14" s="1"/>
  <c r="Z24" i="14" s="1"/>
  <c r="Z25" i="14" s="1"/>
  <c r="Z26" i="14" s="1"/>
  <c r="Z27" i="14" s="1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1" i="14" s="1"/>
  <c r="Z42" i="14" s="1"/>
  <c r="Z43" i="14" s="1"/>
  <c r="Z44" i="14" s="1"/>
  <c r="Z45" i="14" s="1"/>
  <c r="Z46" i="14" s="1"/>
  <c r="Z47" i="14" s="1"/>
  <c r="Z48" i="14" s="1"/>
  <c r="Z49" i="14" s="1"/>
  <c r="Z50" i="14" s="1"/>
  <c r="Z51" i="14" s="1"/>
  <c r="Z52" i="14" s="1"/>
  <c r="Z53" i="14" s="1"/>
  <c r="Z54" i="14" s="1"/>
  <c r="Z55" i="14" s="1"/>
  <c r="Z56" i="14" s="1"/>
  <c r="Z57" i="14" s="1"/>
  <c r="Z58" i="14" s="1"/>
  <c r="Z59" i="14" s="1"/>
  <c r="Z60" i="14" s="1"/>
  <c r="Z61" i="14" s="1"/>
  <c r="Z62" i="14" s="1"/>
  <c r="Z63" i="14" s="1"/>
  <c r="Z64" i="14" s="1"/>
  <c r="Z65" i="14" s="1"/>
  <c r="Z66" i="14" s="1"/>
  <c r="Z67" i="14" s="1"/>
  <c r="Z68" i="14" s="1"/>
  <c r="Z69" i="14" s="1"/>
  <c r="Z70" i="14" s="1"/>
  <c r="Z71" i="14" s="1"/>
  <c r="Z72" i="14" s="1"/>
  <c r="Z73" i="14" s="1"/>
  <c r="Z74" i="14" s="1"/>
  <c r="Z75" i="14" s="1"/>
  <c r="Z76" i="14" s="1"/>
  <c r="Z77" i="14" s="1"/>
  <c r="Z78" i="14" s="1"/>
  <c r="Z79" i="14" s="1"/>
  <c r="Z80" i="14" s="1"/>
  <c r="Z81" i="14" s="1"/>
  <c r="Z82" i="14" s="1"/>
  <c r="Z83" i="14" s="1"/>
  <c r="AA9" i="14"/>
  <c r="AC9" i="14"/>
  <c r="AA10" i="14"/>
  <c r="AC10" i="14"/>
  <c r="AA11" i="14"/>
  <c r="AC11" i="14"/>
  <c r="AA12" i="14"/>
  <c r="AC12" i="14"/>
  <c r="AA13" i="14"/>
  <c r="AC13" i="14"/>
  <c r="AA14" i="14"/>
  <c r="AC14" i="14"/>
  <c r="AA15" i="14"/>
  <c r="AC15" i="14"/>
  <c r="AA16" i="14"/>
  <c r="AC16" i="14"/>
  <c r="AA17" i="14"/>
  <c r="AC17" i="14"/>
  <c r="AA18" i="14"/>
  <c r="AC18" i="14"/>
  <c r="AA19" i="14"/>
  <c r="AC19" i="14"/>
  <c r="AA20" i="14"/>
  <c r="AC20" i="14"/>
  <c r="AA21" i="14"/>
  <c r="AC21" i="14"/>
  <c r="AA22" i="14"/>
  <c r="AB22" i="14" s="1"/>
  <c r="AC22" i="14"/>
  <c r="AA23" i="14"/>
  <c r="AC23" i="14"/>
  <c r="AA24" i="14"/>
  <c r="AC24" i="14"/>
  <c r="AA25" i="14"/>
  <c r="AC25" i="14"/>
  <c r="AA26" i="14"/>
  <c r="AC26" i="14"/>
  <c r="AA27" i="14"/>
  <c r="AC27" i="14"/>
  <c r="AA28" i="14"/>
  <c r="AC28" i="14"/>
  <c r="AA29" i="14"/>
  <c r="AC29" i="14"/>
  <c r="AA30" i="14"/>
  <c r="AC30" i="14"/>
  <c r="AA31" i="14"/>
  <c r="AC31" i="14"/>
  <c r="AA32" i="14"/>
  <c r="AC32" i="14"/>
  <c r="AA33" i="14"/>
  <c r="AC33" i="14"/>
  <c r="AA34" i="14"/>
  <c r="AC34" i="14"/>
  <c r="AA35" i="14"/>
  <c r="AC35" i="14"/>
  <c r="AA36" i="14"/>
  <c r="AC36" i="14"/>
  <c r="AA37" i="14"/>
  <c r="AC37" i="14"/>
  <c r="AA38" i="14"/>
  <c r="AC38" i="14"/>
  <c r="AA39" i="14"/>
  <c r="AC39" i="14"/>
  <c r="AA40" i="14"/>
  <c r="AC40" i="14"/>
  <c r="AA41" i="14"/>
  <c r="AC41" i="14"/>
  <c r="AA42" i="14"/>
  <c r="AC42" i="14"/>
  <c r="AA43" i="14"/>
  <c r="AC43" i="14"/>
  <c r="AA44" i="14"/>
  <c r="AC44" i="14"/>
  <c r="AA45" i="14"/>
  <c r="AC45" i="14"/>
  <c r="AA46" i="14"/>
  <c r="AC46" i="14"/>
  <c r="AA47" i="14"/>
  <c r="AC47" i="14"/>
  <c r="AA48" i="14"/>
  <c r="AC48" i="14"/>
  <c r="AA49" i="14"/>
  <c r="AC49" i="14"/>
  <c r="AA50" i="14"/>
  <c r="AC50" i="14"/>
  <c r="AA51" i="14"/>
  <c r="AC51" i="14"/>
  <c r="AA52" i="14"/>
  <c r="AC52" i="14"/>
  <c r="AA53" i="14"/>
  <c r="AC53" i="14"/>
  <c r="AE53" i="14" s="1"/>
  <c r="AA54" i="14"/>
  <c r="AC54" i="14"/>
  <c r="AA55" i="14"/>
  <c r="AC55" i="14"/>
  <c r="AD55" i="14" s="1"/>
  <c r="AA56" i="14"/>
  <c r="AC56" i="14"/>
  <c r="AA57" i="14"/>
  <c r="AC57" i="14"/>
  <c r="AA58" i="14"/>
  <c r="AC58" i="14"/>
  <c r="AA59" i="14"/>
  <c r="AC59" i="14"/>
  <c r="AA60" i="14"/>
  <c r="AC60" i="14"/>
  <c r="AA61" i="14"/>
  <c r="AC61" i="14"/>
  <c r="AA62" i="14"/>
  <c r="AC62" i="14"/>
  <c r="AA63" i="14"/>
  <c r="AC63" i="14"/>
  <c r="AA64" i="14"/>
  <c r="AC64" i="14"/>
  <c r="AA65" i="14"/>
  <c r="AC65" i="14"/>
  <c r="AA66" i="14"/>
  <c r="AC66" i="14"/>
  <c r="AA67" i="14"/>
  <c r="AC67" i="14"/>
  <c r="AA68" i="14"/>
  <c r="AC68" i="14"/>
  <c r="AA69" i="14"/>
  <c r="AC69" i="14"/>
  <c r="AA70" i="14"/>
  <c r="AC70" i="14"/>
  <c r="AA71" i="14"/>
  <c r="AC71" i="14"/>
  <c r="AA72" i="14"/>
  <c r="AC72" i="14"/>
  <c r="AA73" i="14"/>
  <c r="AC73" i="14"/>
  <c r="AA74" i="14"/>
  <c r="AC74" i="14"/>
  <c r="AA75" i="14"/>
  <c r="AC75" i="14"/>
  <c r="AA76" i="14"/>
  <c r="AC76" i="14"/>
  <c r="AA77" i="14"/>
  <c r="AC77" i="14"/>
  <c r="AA78" i="14"/>
  <c r="AC78" i="14"/>
  <c r="AA79" i="14"/>
  <c r="AC79" i="14"/>
  <c r="AA80" i="14"/>
  <c r="AC80" i="14"/>
  <c r="AD80" i="14" s="1"/>
  <c r="AA81" i="14"/>
  <c r="AC81" i="14"/>
  <c r="AA82" i="14"/>
  <c r="AC82" i="14"/>
  <c r="AA83" i="14"/>
  <c r="AC83" i="14"/>
  <c r="C84" i="14"/>
  <c r="C85" i="14"/>
  <c r="E85" i="14"/>
  <c r="O27" i="4" s="1"/>
  <c r="F85" i="14"/>
  <c r="P27" i="4" s="1"/>
  <c r="I2" i="13"/>
  <c r="I3" i="13" s="1"/>
  <c r="J2" i="13"/>
  <c r="J3" i="13" s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K2" i="13"/>
  <c r="L2" i="13"/>
  <c r="L3" i="13" s="1"/>
  <c r="M2" i="13"/>
  <c r="N2" i="13"/>
  <c r="O2" i="13"/>
  <c r="O3" i="13" s="1"/>
  <c r="O4" i="13" s="1"/>
  <c r="P2" i="13"/>
  <c r="Q2" i="13"/>
  <c r="R2" i="13"/>
  <c r="S2" i="13"/>
  <c r="T2" i="13"/>
  <c r="U2" i="13"/>
  <c r="U3" i="13" s="1"/>
  <c r="U4" i="13" s="1"/>
  <c r="U5" i="13" s="1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U26" i="13" s="1"/>
  <c r="U27" i="13" s="1"/>
  <c r="U28" i="13" s="1"/>
  <c r="U29" i="13" s="1"/>
  <c r="U30" i="13" s="1"/>
  <c r="U31" i="13" s="1"/>
  <c r="U32" i="13" s="1"/>
  <c r="U33" i="13" s="1"/>
  <c r="U34" i="13" s="1"/>
  <c r="U35" i="13" s="1"/>
  <c r="U36" i="13" s="1"/>
  <c r="U37" i="13" s="1"/>
  <c r="U38" i="13" s="1"/>
  <c r="U39" i="13" s="1"/>
  <c r="U40" i="13" s="1"/>
  <c r="U41" i="13" s="1"/>
  <c r="U42" i="13" s="1"/>
  <c r="U43" i="13" s="1"/>
  <c r="U44" i="13" s="1"/>
  <c r="U45" i="13" s="1"/>
  <c r="U46" i="13" s="1"/>
  <c r="U47" i="13" s="1"/>
  <c r="U48" i="13" s="1"/>
  <c r="U49" i="13" s="1"/>
  <c r="U50" i="13" s="1"/>
  <c r="U51" i="13" s="1"/>
  <c r="U52" i="13" s="1"/>
  <c r="U53" i="13" s="1"/>
  <c r="U54" i="13" s="1"/>
  <c r="U55" i="13" s="1"/>
  <c r="U56" i="13" s="1"/>
  <c r="U57" i="13" s="1"/>
  <c r="U58" i="13" s="1"/>
  <c r="U59" i="13" s="1"/>
  <c r="U60" i="13" s="1"/>
  <c r="U61" i="13" s="1"/>
  <c r="U62" i="13" s="1"/>
  <c r="U63" i="13" s="1"/>
  <c r="U64" i="13" s="1"/>
  <c r="U65" i="13" s="1"/>
  <c r="U66" i="13" s="1"/>
  <c r="U67" i="13" s="1"/>
  <c r="U68" i="13" s="1"/>
  <c r="U69" i="13" s="1"/>
  <c r="U70" i="13" s="1"/>
  <c r="U71" i="13" s="1"/>
  <c r="U72" i="13" s="1"/>
  <c r="U73" i="13" s="1"/>
  <c r="U74" i="13" s="1"/>
  <c r="U75" i="13" s="1"/>
  <c r="U76" i="13" s="1"/>
  <c r="U77" i="13" s="1"/>
  <c r="U78" i="13" s="1"/>
  <c r="U79" i="13" s="1"/>
  <c r="U80" i="13" s="1"/>
  <c r="U81" i="13" s="1"/>
  <c r="U82" i="13" s="1"/>
  <c r="U83" i="13" s="1"/>
  <c r="V2" i="13"/>
  <c r="W2" i="13"/>
  <c r="X2" i="13"/>
  <c r="X3" i="13" s="1"/>
  <c r="Y2" i="13"/>
  <c r="Y3" i="13" s="1"/>
  <c r="Y4" i="13" s="1"/>
  <c r="Y5" i="13" s="1"/>
  <c r="Y6" i="13" s="1"/>
  <c r="Y7" i="13" s="1"/>
  <c r="Y8" i="13" s="1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Y34" i="13" s="1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49" i="13" s="1"/>
  <c r="Y50" i="13" s="1"/>
  <c r="Y51" i="13" s="1"/>
  <c r="Y52" i="13" s="1"/>
  <c r="Y53" i="13" s="1"/>
  <c r="Y54" i="13" s="1"/>
  <c r="Y55" i="13" s="1"/>
  <c r="Y56" i="13" s="1"/>
  <c r="Y57" i="13" s="1"/>
  <c r="Y58" i="13" s="1"/>
  <c r="Y59" i="13" s="1"/>
  <c r="Y60" i="13" s="1"/>
  <c r="Y61" i="13" s="1"/>
  <c r="Y62" i="13" s="1"/>
  <c r="Y63" i="13" s="1"/>
  <c r="Y64" i="13" s="1"/>
  <c r="Y65" i="13" s="1"/>
  <c r="Y66" i="13" s="1"/>
  <c r="Y67" i="13" s="1"/>
  <c r="Y68" i="13" s="1"/>
  <c r="Y69" i="13" s="1"/>
  <c r="Y70" i="13" s="1"/>
  <c r="Y71" i="13" s="1"/>
  <c r="Y72" i="13" s="1"/>
  <c r="Y73" i="13" s="1"/>
  <c r="Y74" i="13" s="1"/>
  <c r="Y75" i="13" s="1"/>
  <c r="Y76" i="13" s="1"/>
  <c r="Y77" i="13" s="1"/>
  <c r="Y78" i="13" s="1"/>
  <c r="Y79" i="13" s="1"/>
  <c r="Y80" i="13" s="1"/>
  <c r="Y81" i="13" s="1"/>
  <c r="Y82" i="13" s="1"/>
  <c r="Y83" i="13" s="1"/>
  <c r="Z2" i="13"/>
  <c r="AA2" i="13"/>
  <c r="AB2" i="13" s="1"/>
  <c r="AC2" i="13"/>
  <c r="AE2" i="13" s="1"/>
  <c r="K3" i="13"/>
  <c r="K4" i="13" s="1"/>
  <c r="K5" i="13" s="1"/>
  <c r="K6" i="13" s="1"/>
  <c r="K7" i="13" s="1"/>
  <c r="K8" i="13" s="1"/>
  <c r="K9" i="13" s="1"/>
  <c r="K10" i="13" s="1"/>
  <c r="M3" i="13"/>
  <c r="N3" i="13"/>
  <c r="N4" i="13" s="1"/>
  <c r="N5" i="13" s="1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Z3" i="13"/>
  <c r="Z4" i="13" s="1"/>
  <c r="Z5" i="13" s="1"/>
  <c r="Z6" i="13" s="1"/>
  <c r="Z7" i="13" s="1"/>
  <c r="Z8" i="13" s="1"/>
  <c r="Z9" i="13" s="1"/>
  <c r="Z10" i="13" s="1"/>
  <c r="Z11" i="13" s="1"/>
  <c r="Z12" i="13" s="1"/>
  <c r="Z13" i="13" s="1"/>
  <c r="Z14" i="13" s="1"/>
  <c r="Z15" i="13" s="1"/>
  <c r="Z16" i="13" s="1"/>
  <c r="Z17" i="13" s="1"/>
  <c r="Z18" i="13" s="1"/>
  <c r="Z19" i="13" s="1"/>
  <c r="Z20" i="13" s="1"/>
  <c r="Z21" i="13" s="1"/>
  <c r="Z22" i="13" s="1"/>
  <c r="Z23" i="13" s="1"/>
  <c r="Z24" i="13" s="1"/>
  <c r="Z25" i="13" s="1"/>
  <c r="Z26" i="13" s="1"/>
  <c r="Z27" i="13" s="1"/>
  <c r="Z28" i="13" s="1"/>
  <c r="Z29" i="13" s="1"/>
  <c r="Z30" i="13" s="1"/>
  <c r="Z31" i="13" s="1"/>
  <c r="Z32" i="13" s="1"/>
  <c r="Z33" i="13" s="1"/>
  <c r="Z34" i="13" s="1"/>
  <c r="AA3" i="13"/>
  <c r="AC3" i="13"/>
  <c r="AA4" i="13"/>
  <c r="AC4" i="13"/>
  <c r="AA5" i="13"/>
  <c r="AC5" i="13"/>
  <c r="AA6" i="13"/>
  <c r="AC6" i="13"/>
  <c r="AA7" i="13"/>
  <c r="AC7" i="13"/>
  <c r="AA8" i="13"/>
  <c r="AC8" i="13"/>
  <c r="AA9" i="13"/>
  <c r="AC9" i="13"/>
  <c r="AA10" i="13"/>
  <c r="AC10" i="13"/>
  <c r="AA11" i="13"/>
  <c r="AC11" i="13"/>
  <c r="AA12" i="13"/>
  <c r="AC12" i="13"/>
  <c r="AA13" i="13"/>
  <c r="AC13" i="13"/>
  <c r="AA14" i="13"/>
  <c r="AC14" i="13"/>
  <c r="AA15" i="13"/>
  <c r="AC15" i="13"/>
  <c r="AA16" i="13"/>
  <c r="AC16" i="13"/>
  <c r="AA17" i="13"/>
  <c r="AC17" i="13"/>
  <c r="AA18" i="13"/>
  <c r="AC18" i="13"/>
  <c r="AA19" i="13"/>
  <c r="AC19" i="13"/>
  <c r="AA20" i="13"/>
  <c r="AC20" i="13"/>
  <c r="AA21" i="13"/>
  <c r="AC21" i="13"/>
  <c r="AA22" i="13"/>
  <c r="AC22" i="13"/>
  <c r="AA23" i="13"/>
  <c r="AC23" i="13"/>
  <c r="AA24" i="13"/>
  <c r="AC24" i="13"/>
  <c r="AA25" i="13"/>
  <c r="AC25" i="13"/>
  <c r="AA26" i="13"/>
  <c r="AC26" i="13"/>
  <c r="AA27" i="13"/>
  <c r="AC27" i="13"/>
  <c r="AA28" i="13"/>
  <c r="AC28" i="13"/>
  <c r="AA29" i="13"/>
  <c r="AC29" i="13"/>
  <c r="AA30" i="13"/>
  <c r="AC30" i="13"/>
  <c r="AA31" i="13"/>
  <c r="AC31" i="13"/>
  <c r="AA32" i="13"/>
  <c r="AC32" i="13"/>
  <c r="AA33" i="13"/>
  <c r="AC33" i="13"/>
  <c r="AA34" i="13"/>
  <c r="AC34" i="13"/>
  <c r="AA35" i="13"/>
  <c r="AC35" i="13"/>
  <c r="AA36" i="13"/>
  <c r="AC36" i="13"/>
  <c r="AA37" i="13"/>
  <c r="AC37" i="13"/>
  <c r="AF37" i="13" s="1"/>
  <c r="AA38" i="13"/>
  <c r="AC38" i="13"/>
  <c r="AA39" i="13"/>
  <c r="AB39" i="13"/>
  <c r="AC39" i="13"/>
  <c r="AD39" i="13" s="1"/>
  <c r="AA40" i="13"/>
  <c r="AC40" i="13"/>
  <c r="AA41" i="13"/>
  <c r="AC41" i="13"/>
  <c r="AA42" i="13"/>
  <c r="AC42" i="13"/>
  <c r="AA43" i="13"/>
  <c r="AC43" i="13"/>
  <c r="AA44" i="13"/>
  <c r="AC44" i="13"/>
  <c r="AA45" i="13"/>
  <c r="AC45" i="13"/>
  <c r="AA46" i="13"/>
  <c r="AC46" i="13"/>
  <c r="AA47" i="13"/>
  <c r="AC47" i="13"/>
  <c r="AA48" i="13"/>
  <c r="AC48" i="13"/>
  <c r="AA49" i="13"/>
  <c r="AC49" i="13"/>
  <c r="AA50" i="13"/>
  <c r="AC50" i="13"/>
  <c r="AA51" i="13"/>
  <c r="AC51" i="13"/>
  <c r="AA52" i="13"/>
  <c r="AC52" i="13"/>
  <c r="AA53" i="13"/>
  <c r="AC53" i="13"/>
  <c r="AA54" i="13"/>
  <c r="AC54" i="13"/>
  <c r="AA55" i="13"/>
  <c r="AC55" i="13"/>
  <c r="AD55" i="13"/>
  <c r="AA56" i="13"/>
  <c r="AC56" i="13"/>
  <c r="AA57" i="13"/>
  <c r="AC57" i="13"/>
  <c r="AA58" i="13"/>
  <c r="AC58" i="13"/>
  <c r="AA59" i="13"/>
  <c r="AC59" i="13"/>
  <c r="AA60" i="13"/>
  <c r="AC60" i="13"/>
  <c r="AE60" i="13" s="1"/>
  <c r="AA61" i="13"/>
  <c r="AC61" i="13"/>
  <c r="AA62" i="13"/>
  <c r="AB62" i="13" s="1"/>
  <c r="AC62" i="13"/>
  <c r="AA63" i="13"/>
  <c r="AC63" i="13"/>
  <c r="AA64" i="13"/>
  <c r="AC64" i="13"/>
  <c r="AA65" i="13"/>
  <c r="AC65" i="13"/>
  <c r="AA66" i="13"/>
  <c r="AC66" i="13"/>
  <c r="AA67" i="13"/>
  <c r="AC67" i="13"/>
  <c r="AE67" i="13" s="1"/>
  <c r="AA68" i="13"/>
  <c r="AC68" i="13"/>
  <c r="AA69" i="13"/>
  <c r="AC69" i="13"/>
  <c r="AA70" i="13"/>
  <c r="AC70" i="13"/>
  <c r="AA71" i="13"/>
  <c r="AC71" i="13"/>
  <c r="AA72" i="13"/>
  <c r="AC72" i="13"/>
  <c r="AA73" i="13"/>
  <c r="AC73" i="13"/>
  <c r="AA74" i="13"/>
  <c r="AC74" i="13"/>
  <c r="AA75" i="13"/>
  <c r="AC75" i="13"/>
  <c r="AA76" i="13"/>
  <c r="AC76" i="13"/>
  <c r="AA77" i="13"/>
  <c r="AC77" i="13"/>
  <c r="AA78" i="13"/>
  <c r="AC78" i="13"/>
  <c r="AD78" i="13" s="1"/>
  <c r="AA79" i="13"/>
  <c r="AC79" i="13"/>
  <c r="AA80" i="13"/>
  <c r="AC80" i="13"/>
  <c r="AA81" i="13"/>
  <c r="AC81" i="13"/>
  <c r="AA82" i="13"/>
  <c r="AC82" i="13"/>
  <c r="AA83" i="13"/>
  <c r="AC83" i="13"/>
  <c r="C84" i="13"/>
  <c r="C85" i="13"/>
  <c r="E85" i="13"/>
  <c r="O15" i="4" s="1"/>
  <c r="F85" i="13"/>
  <c r="P15" i="4" s="1"/>
  <c r="I2" i="12"/>
  <c r="I3" i="12" s="1"/>
  <c r="J2" i="12"/>
  <c r="J3" i="12" s="1"/>
  <c r="J4" i="12" s="1"/>
  <c r="K2" i="12"/>
  <c r="K3" i="12" s="1"/>
  <c r="K4" i="12" s="1"/>
  <c r="K5" i="12" s="1"/>
  <c r="K6" i="12" s="1"/>
  <c r="K7" i="12" s="1"/>
  <c r="K8" i="12" s="1"/>
  <c r="K9" i="12" s="1"/>
  <c r="K10" i="12" s="1"/>
  <c r="K11" i="12" s="1"/>
  <c r="K12" i="12" s="1"/>
  <c r="L2" i="12"/>
  <c r="M2" i="12"/>
  <c r="N2" i="12"/>
  <c r="O2" i="12"/>
  <c r="O3" i="12" s="1"/>
  <c r="O4" i="12" s="1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3" i="12" s="1"/>
  <c r="O34" i="12" s="1"/>
  <c r="O35" i="12" s="1"/>
  <c r="O36" i="12" s="1"/>
  <c r="O37" i="12" s="1"/>
  <c r="O38" i="12" s="1"/>
  <c r="O39" i="12" s="1"/>
  <c r="O40" i="12" s="1"/>
  <c r="O41" i="12" s="1"/>
  <c r="O42" i="12" s="1"/>
  <c r="O43" i="12" s="1"/>
  <c r="O44" i="12" s="1"/>
  <c r="O45" i="12" s="1"/>
  <c r="O46" i="12" s="1"/>
  <c r="O47" i="12" s="1"/>
  <c r="O48" i="12" s="1"/>
  <c r="O49" i="12" s="1"/>
  <c r="O50" i="12" s="1"/>
  <c r="O51" i="12" s="1"/>
  <c r="O52" i="12" s="1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63" i="12" s="1"/>
  <c r="O64" i="12" s="1"/>
  <c r="O65" i="12" s="1"/>
  <c r="O66" i="12" s="1"/>
  <c r="O67" i="12" s="1"/>
  <c r="O68" i="12" s="1"/>
  <c r="O69" i="12" s="1"/>
  <c r="O70" i="12" s="1"/>
  <c r="O71" i="12" s="1"/>
  <c r="O72" i="12" s="1"/>
  <c r="O73" i="12" s="1"/>
  <c r="O74" i="12" s="1"/>
  <c r="O75" i="12" s="1"/>
  <c r="O76" i="12" s="1"/>
  <c r="O77" i="12" s="1"/>
  <c r="O78" i="12" s="1"/>
  <c r="O79" i="12" s="1"/>
  <c r="O80" i="12" s="1"/>
  <c r="O81" i="12" s="1"/>
  <c r="O82" i="12" s="1"/>
  <c r="O83" i="12" s="1"/>
  <c r="P2" i="12"/>
  <c r="P3" i="12" s="1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Q2" i="12"/>
  <c r="Q3" i="12" s="1"/>
  <c r="Q4" i="12" s="1"/>
  <c r="Q5" i="12" s="1"/>
  <c r="R2" i="12"/>
  <c r="S2" i="12"/>
  <c r="S3" i="12" s="1"/>
  <c r="S4" i="12" s="1"/>
  <c r="S5" i="12" s="1"/>
  <c r="S6" i="12" s="1"/>
  <c r="S7" i="12" s="1"/>
  <c r="S8" i="12" s="1"/>
  <c r="T2" i="12"/>
  <c r="T3" i="12" s="1"/>
  <c r="T4" i="12" s="1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T63" i="12" s="1"/>
  <c r="T64" i="12" s="1"/>
  <c r="T65" i="12" s="1"/>
  <c r="T66" i="12" s="1"/>
  <c r="T67" i="12" s="1"/>
  <c r="T68" i="12" s="1"/>
  <c r="T69" i="12" s="1"/>
  <c r="T70" i="12" s="1"/>
  <c r="T71" i="12" s="1"/>
  <c r="T72" i="12" s="1"/>
  <c r="T73" i="12" s="1"/>
  <c r="T74" i="12" s="1"/>
  <c r="T75" i="12" s="1"/>
  <c r="T76" i="12" s="1"/>
  <c r="T77" i="12" s="1"/>
  <c r="T78" i="12" s="1"/>
  <c r="T79" i="12" s="1"/>
  <c r="T80" i="12" s="1"/>
  <c r="T81" i="12" s="1"/>
  <c r="T82" i="12" s="1"/>
  <c r="T83" i="12" s="1"/>
  <c r="U2" i="12"/>
  <c r="U3" i="12" s="1"/>
  <c r="U4" i="12" s="1"/>
  <c r="U5" i="12" s="1"/>
  <c r="U6" i="12" s="1"/>
  <c r="U7" i="12" s="1"/>
  <c r="U8" i="12" s="1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U31" i="12" s="1"/>
  <c r="U32" i="12" s="1"/>
  <c r="U33" i="12" s="1"/>
  <c r="U34" i="12" s="1"/>
  <c r="U35" i="12" s="1"/>
  <c r="U36" i="12" s="1"/>
  <c r="U37" i="12" s="1"/>
  <c r="U38" i="12" s="1"/>
  <c r="U39" i="12" s="1"/>
  <c r="U40" i="12" s="1"/>
  <c r="U41" i="12" s="1"/>
  <c r="U42" i="12" s="1"/>
  <c r="U43" i="12" s="1"/>
  <c r="U44" i="12" s="1"/>
  <c r="U45" i="12" s="1"/>
  <c r="U46" i="12" s="1"/>
  <c r="U47" i="12" s="1"/>
  <c r="U48" i="12" s="1"/>
  <c r="U49" i="12" s="1"/>
  <c r="U50" i="12" s="1"/>
  <c r="U51" i="12" s="1"/>
  <c r="U52" i="12" s="1"/>
  <c r="U53" i="12" s="1"/>
  <c r="U54" i="12" s="1"/>
  <c r="U55" i="12" s="1"/>
  <c r="U56" i="12" s="1"/>
  <c r="U57" i="12" s="1"/>
  <c r="U58" i="12" s="1"/>
  <c r="U59" i="12" s="1"/>
  <c r="U60" i="12" s="1"/>
  <c r="U61" i="12" s="1"/>
  <c r="U62" i="12" s="1"/>
  <c r="U63" i="12" s="1"/>
  <c r="U64" i="12" s="1"/>
  <c r="U65" i="12" s="1"/>
  <c r="U66" i="12" s="1"/>
  <c r="U67" i="12" s="1"/>
  <c r="U68" i="12" s="1"/>
  <c r="U69" i="12" s="1"/>
  <c r="U70" i="12" s="1"/>
  <c r="U71" i="12" s="1"/>
  <c r="U72" i="12" s="1"/>
  <c r="U73" i="12" s="1"/>
  <c r="U74" i="12" s="1"/>
  <c r="U75" i="12" s="1"/>
  <c r="U76" i="12" s="1"/>
  <c r="U77" i="12" s="1"/>
  <c r="U78" i="12" s="1"/>
  <c r="U79" i="12" s="1"/>
  <c r="U80" i="12" s="1"/>
  <c r="U81" i="12" s="1"/>
  <c r="U82" i="12" s="1"/>
  <c r="U83" i="12" s="1"/>
  <c r="V2" i="12"/>
  <c r="V3" i="12" s="1"/>
  <c r="V4" i="12" s="1"/>
  <c r="V5" i="12" s="1"/>
  <c r="V6" i="12" s="1"/>
  <c r="V7" i="12" s="1"/>
  <c r="V8" i="12" s="1"/>
  <c r="V9" i="12" s="1"/>
  <c r="V10" i="12" s="1"/>
  <c r="V11" i="12" s="1"/>
  <c r="V12" i="12" s="1"/>
  <c r="V13" i="12" s="1"/>
  <c r="V14" i="12" s="1"/>
  <c r="V15" i="12" s="1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V31" i="12" s="1"/>
  <c r="V32" i="12" s="1"/>
  <c r="V33" i="12" s="1"/>
  <c r="V34" i="12" s="1"/>
  <c r="V35" i="12" s="1"/>
  <c r="V36" i="12" s="1"/>
  <c r="V37" i="12" s="1"/>
  <c r="V38" i="12" s="1"/>
  <c r="V39" i="12" s="1"/>
  <c r="V40" i="12" s="1"/>
  <c r="V41" i="12" s="1"/>
  <c r="V42" i="12" s="1"/>
  <c r="V43" i="12" s="1"/>
  <c r="V44" i="12" s="1"/>
  <c r="V45" i="12" s="1"/>
  <c r="V46" i="12" s="1"/>
  <c r="V47" i="12" s="1"/>
  <c r="V48" i="12" s="1"/>
  <c r="V49" i="12" s="1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V61" i="12" s="1"/>
  <c r="V62" i="12" s="1"/>
  <c r="V63" i="12" s="1"/>
  <c r="V64" i="12" s="1"/>
  <c r="V65" i="12" s="1"/>
  <c r="V66" i="12" s="1"/>
  <c r="V67" i="12" s="1"/>
  <c r="V68" i="12" s="1"/>
  <c r="V69" i="12" s="1"/>
  <c r="V70" i="12" s="1"/>
  <c r="V71" i="12" s="1"/>
  <c r="V72" i="12" s="1"/>
  <c r="V73" i="12" s="1"/>
  <c r="V74" i="12" s="1"/>
  <c r="V75" i="12" s="1"/>
  <c r="V76" i="12" s="1"/>
  <c r="V77" i="12" s="1"/>
  <c r="V78" i="12" s="1"/>
  <c r="V79" i="12" s="1"/>
  <c r="V80" i="12" s="1"/>
  <c r="V81" i="12" s="1"/>
  <c r="V82" i="12" s="1"/>
  <c r="V83" i="12" s="1"/>
  <c r="W2" i="12"/>
  <c r="W3" i="12" s="1"/>
  <c r="W4" i="12" s="1"/>
  <c r="W5" i="12" s="1"/>
  <c r="W6" i="12" s="1"/>
  <c r="W7" i="12" s="1"/>
  <c r="W8" i="12" s="1"/>
  <c r="W9" i="12" s="1"/>
  <c r="W10" i="12" s="1"/>
  <c r="W11" i="12" s="1"/>
  <c r="W12" i="12" s="1"/>
  <c r="W13" i="12" s="1"/>
  <c r="W14" i="12" s="1"/>
  <c r="W15" i="12" s="1"/>
  <c r="W16" i="12" s="1"/>
  <c r="W17" i="12" s="1"/>
  <c r="W18" i="12" s="1"/>
  <c r="W19" i="12" s="1"/>
  <c r="W20" i="12" s="1"/>
  <c r="W21" i="12" s="1"/>
  <c r="W22" i="12" s="1"/>
  <c r="W23" i="12" s="1"/>
  <c r="W24" i="12" s="1"/>
  <c r="W25" i="12" s="1"/>
  <c r="W26" i="12" s="1"/>
  <c r="W27" i="12" s="1"/>
  <c r="W28" i="12" s="1"/>
  <c r="W29" i="12" s="1"/>
  <c r="W30" i="12" s="1"/>
  <c r="W31" i="12" s="1"/>
  <c r="W32" i="12" s="1"/>
  <c r="W33" i="12" s="1"/>
  <c r="W34" i="12" s="1"/>
  <c r="W35" i="12" s="1"/>
  <c r="W36" i="12" s="1"/>
  <c r="W37" i="12" s="1"/>
  <c r="W38" i="12" s="1"/>
  <c r="W39" i="12" s="1"/>
  <c r="W40" i="12" s="1"/>
  <c r="W41" i="12" s="1"/>
  <c r="W42" i="12" s="1"/>
  <c r="W43" i="12" s="1"/>
  <c r="W44" i="12" s="1"/>
  <c r="W45" i="12" s="1"/>
  <c r="W46" i="12" s="1"/>
  <c r="W47" i="12" s="1"/>
  <c r="W48" i="12" s="1"/>
  <c r="W49" i="12" s="1"/>
  <c r="W50" i="12" s="1"/>
  <c r="W51" i="12" s="1"/>
  <c r="W52" i="12" s="1"/>
  <c r="W53" i="12" s="1"/>
  <c r="W54" i="12" s="1"/>
  <c r="W55" i="12" s="1"/>
  <c r="W56" i="12" s="1"/>
  <c r="W57" i="12" s="1"/>
  <c r="W58" i="12" s="1"/>
  <c r="W59" i="12" s="1"/>
  <c r="W60" i="12" s="1"/>
  <c r="W61" i="12" s="1"/>
  <c r="W62" i="12" s="1"/>
  <c r="W63" i="12" s="1"/>
  <c r="W64" i="12" s="1"/>
  <c r="W65" i="12" s="1"/>
  <c r="W66" i="12" s="1"/>
  <c r="W67" i="12" s="1"/>
  <c r="W68" i="12" s="1"/>
  <c r="W69" i="12" s="1"/>
  <c r="W70" i="12" s="1"/>
  <c r="W71" i="12" s="1"/>
  <c r="W72" i="12" s="1"/>
  <c r="W73" i="12" s="1"/>
  <c r="W74" i="12" s="1"/>
  <c r="W75" i="12" s="1"/>
  <c r="W76" i="12" s="1"/>
  <c r="W77" i="12" s="1"/>
  <c r="W78" i="12" s="1"/>
  <c r="W79" i="12" s="1"/>
  <c r="W80" i="12" s="1"/>
  <c r="W81" i="12" s="1"/>
  <c r="W82" i="12" s="1"/>
  <c r="W83" i="12" s="1"/>
  <c r="X2" i="12"/>
  <c r="X3" i="12" s="1"/>
  <c r="X4" i="12" s="1"/>
  <c r="X5" i="12" s="1"/>
  <c r="X6" i="12" s="1"/>
  <c r="X7" i="12" s="1"/>
  <c r="X8" i="12" s="1"/>
  <c r="X9" i="12" s="1"/>
  <c r="X10" i="12" s="1"/>
  <c r="X11" i="12" s="1"/>
  <c r="X12" i="12" s="1"/>
  <c r="X13" i="12" s="1"/>
  <c r="X14" i="12" s="1"/>
  <c r="X15" i="12" s="1"/>
  <c r="X16" i="12" s="1"/>
  <c r="X17" i="12" s="1"/>
  <c r="X18" i="12" s="1"/>
  <c r="X19" i="12" s="1"/>
  <c r="X20" i="12" s="1"/>
  <c r="X21" i="12" s="1"/>
  <c r="X22" i="12" s="1"/>
  <c r="X23" i="12" s="1"/>
  <c r="X24" i="12" s="1"/>
  <c r="X25" i="12" s="1"/>
  <c r="X26" i="12" s="1"/>
  <c r="X27" i="12" s="1"/>
  <c r="X28" i="12" s="1"/>
  <c r="X29" i="12" s="1"/>
  <c r="X30" i="12" s="1"/>
  <c r="X31" i="12" s="1"/>
  <c r="X32" i="12" s="1"/>
  <c r="X33" i="12" s="1"/>
  <c r="X34" i="12" s="1"/>
  <c r="X35" i="12" s="1"/>
  <c r="X36" i="12" s="1"/>
  <c r="X37" i="12" s="1"/>
  <c r="X38" i="12" s="1"/>
  <c r="X39" i="12" s="1"/>
  <c r="X40" i="12" s="1"/>
  <c r="X41" i="12" s="1"/>
  <c r="X42" i="12" s="1"/>
  <c r="X43" i="12" s="1"/>
  <c r="X44" i="12" s="1"/>
  <c r="X45" i="12" s="1"/>
  <c r="X46" i="12" s="1"/>
  <c r="X47" i="12" s="1"/>
  <c r="X48" i="12" s="1"/>
  <c r="X49" i="12" s="1"/>
  <c r="X50" i="12" s="1"/>
  <c r="X51" i="12" s="1"/>
  <c r="X52" i="12" s="1"/>
  <c r="X53" i="12" s="1"/>
  <c r="X54" i="12" s="1"/>
  <c r="X55" i="12" s="1"/>
  <c r="X56" i="12" s="1"/>
  <c r="X57" i="12" s="1"/>
  <c r="X58" i="12" s="1"/>
  <c r="X59" i="12" s="1"/>
  <c r="X60" i="12" s="1"/>
  <c r="X61" i="12" s="1"/>
  <c r="X62" i="12" s="1"/>
  <c r="X63" i="12" s="1"/>
  <c r="X64" i="12" s="1"/>
  <c r="X65" i="12" s="1"/>
  <c r="X66" i="12" s="1"/>
  <c r="X67" i="12" s="1"/>
  <c r="X68" i="12" s="1"/>
  <c r="X69" i="12" s="1"/>
  <c r="X70" i="12" s="1"/>
  <c r="X71" i="12" s="1"/>
  <c r="X72" i="12" s="1"/>
  <c r="X73" i="12" s="1"/>
  <c r="X74" i="12" s="1"/>
  <c r="X75" i="12" s="1"/>
  <c r="X76" i="12" s="1"/>
  <c r="X77" i="12" s="1"/>
  <c r="X78" i="12" s="1"/>
  <c r="X79" i="12" s="1"/>
  <c r="X80" i="12" s="1"/>
  <c r="X81" i="12" s="1"/>
  <c r="X82" i="12" s="1"/>
  <c r="X83" i="12" s="1"/>
  <c r="Y2" i="12"/>
  <c r="Z2" i="12"/>
  <c r="Z3" i="12" s="1"/>
  <c r="Z4" i="12" s="1"/>
  <c r="Z5" i="12" s="1"/>
  <c r="Z6" i="12" s="1"/>
  <c r="AA2" i="12"/>
  <c r="AB2" i="12" s="1"/>
  <c r="AC2" i="12"/>
  <c r="AD2" i="12" s="1"/>
  <c r="L3" i="12"/>
  <c r="M3" i="12"/>
  <c r="M4" i="12" s="1"/>
  <c r="N3" i="12"/>
  <c r="N4" i="12" s="1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R3" i="12"/>
  <c r="R4" i="12" s="1"/>
  <c r="R5" i="12" s="1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R31" i="12" s="1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R68" i="12" s="1"/>
  <c r="R69" i="12" s="1"/>
  <c r="R70" i="12" s="1"/>
  <c r="R71" i="12" s="1"/>
  <c r="R72" i="12" s="1"/>
  <c r="R73" i="12" s="1"/>
  <c r="R74" i="12" s="1"/>
  <c r="R75" i="12" s="1"/>
  <c r="R76" i="12" s="1"/>
  <c r="R77" i="12" s="1"/>
  <c r="R78" i="12" s="1"/>
  <c r="R79" i="12" s="1"/>
  <c r="R80" i="12" s="1"/>
  <c r="R81" i="12" s="1"/>
  <c r="R82" i="12" s="1"/>
  <c r="R83" i="12" s="1"/>
  <c r="AA3" i="12"/>
  <c r="AC3" i="12"/>
  <c r="I4" i="12"/>
  <c r="AA4" i="12"/>
  <c r="AC4" i="12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63" i="12" s="1"/>
  <c r="M64" i="12" s="1"/>
  <c r="M65" i="12" s="1"/>
  <c r="M66" i="12" s="1"/>
  <c r="M67" i="12" s="1"/>
  <c r="M68" i="12" s="1"/>
  <c r="M69" i="12" s="1"/>
  <c r="M70" i="12" s="1"/>
  <c r="M71" i="12" s="1"/>
  <c r="M72" i="12" s="1"/>
  <c r="M73" i="12" s="1"/>
  <c r="M74" i="12" s="1"/>
  <c r="M75" i="12" s="1"/>
  <c r="M76" i="12" s="1"/>
  <c r="M77" i="12" s="1"/>
  <c r="M78" i="12" s="1"/>
  <c r="M79" i="12" s="1"/>
  <c r="M80" i="12" s="1"/>
  <c r="M81" i="12" s="1"/>
  <c r="M82" i="12" s="1"/>
  <c r="M83" i="12" s="1"/>
  <c r="AA5" i="12"/>
  <c r="AC5" i="12"/>
  <c r="AA6" i="12"/>
  <c r="AC6" i="12"/>
  <c r="AA7" i="12"/>
  <c r="AC7" i="12"/>
  <c r="AA8" i="12"/>
  <c r="AC8" i="12"/>
  <c r="AA9" i="12"/>
  <c r="AC9" i="12"/>
  <c r="AA10" i="12"/>
  <c r="AC10" i="12"/>
  <c r="AA11" i="12"/>
  <c r="AC11" i="12"/>
  <c r="AA12" i="12"/>
  <c r="AC12" i="12"/>
  <c r="AA13" i="12"/>
  <c r="AC13" i="12"/>
  <c r="AA14" i="12"/>
  <c r="AC14" i="12"/>
  <c r="AA15" i="12"/>
  <c r="AC15" i="12"/>
  <c r="AA16" i="12"/>
  <c r="AC16" i="12"/>
  <c r="AA17" i="12"/>
  <c r="AC17" i="12"/>
  <c r="AA18" i="12"/>
  <c r="AC18" i="12"/>
  <c r="AA19" i="12"/>
  <c r="AC19" i="12"/>
  <c r="AA20" i="12"/>
  <c r="AC20" i="12"/>
  <c r="AA21" i="12"/>
  <c r="AC21" i="12"/>
  <c r="AA22" i="12"/>
  <c r="AC22" i="12"/>
  <c r="AA23" i="12"/>
  <c r="AC23" i="12"/>
  <c r="AA24" i="12"/>
  <c r="AC24" i="12"/>
  <c r="AA25" i="12"/>
  <c r="AC25" i="12"/>
  <c r="AA26" i="12"/>
  <c r="AC26" i="12"/>
  <c r="AA27" i="12"/>
  <c r="AC27" i="12"/>
  <c r="AA28" i="12"/>
  <c r="AC28" i="12"/>
  <c r="AA29" i="12"/>
  <c r="AC29" i="12"/>
  <c r="AA30" i="12"/>
  <c r="AC30" i="12"/>
  <c r="AA31" i="12"/>
  <c r="AC31" i="12"/>
  <c r="AA32" i="12"/>
  <c r="AC32" i="12"/>
  <c r="AA33" i="12"/>
  <c r="AC33" i="12"/>
  <c r="AA34" i="12"/>
  <c r="AC34" i="12"/>
  <c r="AA35" i="12"/>
  <c r="AC35" i="12"/>
  <c r="AA36" i="12"/>
  <c r="AC36" i="12"/>
  <c r="AA37" i="12"/>
  <c r="AC37" i="12"/>
  <c r="AA38" i="12"/>
  <c r="AC38" i="12"/>
  <c r="AA39" i="12"/>
  <c r="AC39" i="12"/>
  <c r="AA40" i="12"/>
  <c r="AC40" i="12"/>
  <c r="AA41" i="12"/>
  <c r="AC41" i="12"/>
  <c r="AA42" i="12"/>
  <c r="AC42" i="12"/>
  <c r="AE47" i="12" s="1"/>
  <c r="AA43" i="12"/>
  <c r="AC43" i="12"/>
  <c r="AA44" i="12"/>
  <c r="AC44" i="12"/>
  <c r="AD44" i="12" s="1"/>
  <c r="AA45" i="12"/>
  <c r="AC45" i="12"/>
  <c r="AA46" i="12"/>
  <c r="AC46" i="12"/>
  <c r="AA47" i="12"/>
  <c r="AC47" i="12"/>
  <c r="AA48" i="12"/>
  <c r="AC48" i="12"/>
  <c r="AA49" i="12"/>
  <c r="AC49" i="12"/>
  <c r="AA50" i="12"/>
  <c r="AC50" i="12"/>
  <c r="AA51" i="12"/>
  <c r="AC51" i="12"/>
  <c r="AA52" i="12"/>
  <c r="AC52" i="12"/>
  <c r="AA53" i="12"/>
  <c r="AC53" i="12"/>
  <c r="AA54" i="12"/>
  <c r="AC54" i="12"/>
  <c r="AA55" i="12"/>
  <c r="AC55" i="12"/>
  <c r="AA56" i="12"/>
  <c r="AC56" i="12"/>
  <c r="AA57" i="12"/>
  <c r="AC57" i="12"/>
  <c r="AA58" i="12"/>
  <c r="AC58" i="12"/>
  <c r="AA59" i="12"/>
  <c r="AC59" i="12"/>
  <c r="AA60" i="12"/>
  <c r="AC60" i="12"/>
  <c r="AA61" i="12"/>
  <c r="AC61" i="12"/>
  <c r="AA62" i="12"/>
  <c r="AC62" i="12"/>
  <c r="AA63" i="12"/>
  <c r="AC63" i="12"/>
  <c r="AD63" i="12" s="1"/>
  <c r="AA64" i="12"/>
  <c r="AC64" i="12"/>
  <c r="AA65" i="12"/>
  <c r="AC65" i="12"/>
  <c r="AA66" i="12"/>
  <c r="AC66" i="12"/>
  <c r="AA67" i="12"/>
  <c r="AC67" i="12"/>
  <c r="AD67" i="12" s="1"/>
  <c r="AA68" i="12"/>
  <c r="AC68" i="12"/>
  <c r="AA69" i="12"/>
  <c r="AC69" i="12"/>
  <c r="AA70" i="12"/>
  <c r="AC70" i="12"/>
  <c r="AA71" i="12"/>
  <c r="AC71" i="12"/>
  <c r="AA72" i="12"/>
  <c r="AC72" i="12"/>
  <c r="AA73" i="12"/>
  <c r="AC73" i="12"/>
  <c r="AA74" i="12"/>
  <c r="AC74" i="12"/>
  <c r="AA75" i="12"/>
  <c r="AC75" i="12"/>
  <c r="AA76" i="12"/>
  <c r="AC76" i="12"/>
  <c r="AA77" i="12"/>
  <c r="AC77" i="12"/>
  <c r="AA78" i="12"/>
  <c r="AC78" i="12"/>
  <c r="AA79" i="12"/>
  <c r="AC79" i="12"/>
  <c r="AA80" i="12"/>
  <c r="AC80" i="12"/>
  <c r="AA81" i="12"/>
  <c r="AC81" i="12"/>
  <c r="AA82" i="12"/>
  <c r="AC82" i="12"/>
  <c r="AA83" i="12"/>
  <c r="AC83" i="12"/>
  <c r="C84" i="12"/>
  <c r="C85" i="12"/>
  <c r="E85" i="12"/>
  <c r="O26" i="4" s="1"/>
  <c r="F85" i="12"/>
  <c r="P26" i="4" s="1"/>
  <c r="I2" i="11"/>
  <c r="J2" i="11"/>
  <c r="K2" i="11"/>
  <c r="L2" i="11"/>
  <c r="M2" i="11"/>
  <c r="N2" i="11"/>
  <c r="N3" i="11" s="1"/>
  <c r="N4" i="11" s="1"/>
  <c r="N5" i="11" s="1"/>
  <c r="N6" i="11" s="1"/>
  <c r="N7" i="11" s="1"/>
  <c r="N8" i="11" s="1"/>
  <c r="N9" i="11" s="1"/>
  <c r="N10" i="11" s="1"/>
  <c r="N11" i="11" s="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O2" i="11"/>
  <c r="P2" i="11"/>
  <c r="P3" i="11" s="1"/>
  <c r="Q2" i="11"/>
  <c r="R2" i="11"/>
  <c r="S2" i="11"/>
  <c r="T2" i="11"/>
  <c r="U2" i="11"/>
  <c r="V2" i="11"/>
  <c r="V3" i="11" s="1"/>
  <c r="V4" i="11" s="1"/>
  <c r="V5" i="11" s="1"/>
  <c r="V6" i="11" s="1"/>
  <c r="V7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W2" i="11"/>
  <c r="X2" i="11"/>
  <c r="X3" i="11" s="1"/>
  <c r="X4" i="11" s="1"/>
  <c r="X5" i="11" s="1"/>
  <c r="X6" i="11" s="1"/>
  <c r="X7" i="11" s="1"/>
  <c r="X8" i="11" s="1"/>
  <c r="X9" i="11" s="1"/>
  <c r="X10" i="11" s="1"/>
  <c r="X11" i="11" s="1"/>
  <c r="X12" i="11" s="1"/>
  <c r="X13" i="11" s="1"/>
  <c r="X14" i="11" s="1"/>
  <c r="X15" i="11" s="1"/>
  <c r="X16" i="11" s="1"/>
  <c r="X17" i="11" s="1"/>
  <c r="X18" i="11" s="1"/>
  <c r="X19" i="11" s="1"/>
  <c r="X20" i="11" s="1"/>
  <c r="X21" i="11" s="1"/>
  <c r="X22" i="11" s="1"/>
  <c r="X23" i="11" s="1"/>
  <c r="X24" i="11" s="1"/>
  <c r="X25" i="11" s="1"/>
  <c r="X26" i="11" s="1"/>
  <c r="X27" i="11" s="1"/>
  <c r="X28" i="11" s="1"/>
  <c r="X29" i="11" s="1"/>
  <c r="X30" i="11" s="1"/>
  <c r="X31" i="11" s="1"/>
  <c r="X32" i="11" s="1"/>
  <c r="X33" i="11" s="1"/>
  <c r="X34" i="11" s="1"/>
  <c r="X35" i="11" s="1"/>
  <c r="X36" i="11" s="1"/>
  <c r="X37" i="11" s="1"/>
  <c r="X38" i="11" s="1"/>
  <c r="X39" i="11" s="1"/>
  <c r="X40" i="11" s="1"/>
  <c r="X41" i="11" s="1"/>
  <c r="X42" i="11" s="1"/>
  <c r="X43" i="11" s="1"/>
  <c r="X44" i="11" s="1"/>
  <c r="X45" i="11" s="1"/>
  <c r="X46" i="11" s="1"/>
  <c r="X47" i="11" s="1"/>
  <c r="X48" i="11" s="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X59" i="11" s="1"/>
  <c r="X60" i="11" s="1"/>
  <c r="X61" i="11" s="1"/>
  <c r="X62" i="11" s="1"/>
  <c r="X63" i="11" s="1"/>
  <c r="X64" i="11" s="1"/>
  <c r="X65" i="11" s="1"/>
  <c r="X66" i="11" s="1"/>
  <c r="X67" i="11" s="1"/>
  <c r="X68" i="11" s="1"/>
  <c r="X69" i="11" s="1"/>
  <c r="X70" i="11" s="1"/>
  <c r="X71" i="11" s="1"/>
  <c r="X72" i="11" s="1"/>
  <c r="X73" i="11" s="1"/>
  <c r="X74" i="11" s="1"/>
  <c r="X75" i="11" s="1"/>
  <c r="X76" i="11" s="1"/>
  <c r="X77" i="11" s="1"/>
  <c r="X78" i="11" s="1"/>
  <c r="X79" i="11" s="1"/>
  <c r="X80" i="11" s="1"/>
  <c r="X81" i="11" s="1"/>
  <c r="X82" i="11" s="1"/>
  <c r="X83" i="11" s="1"/>
  <c r="Y2" i="11"/>
  <c r="Y3" i="11" s="1"/>
  <c r="Y4" i="11" s="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Z2" i="11"/>
  <c r="Z3" i="11" s="1"/>
  <c r="Z4" i="11" s="1"/>
  <c r="Z5" i="11" s="1"/>
  <c r="Z6" i="11" s="1"/>
  <c r="Z7" i="11" s="1"/>
  <c r="Z8" i="11" s="1"/>
  <c r="Z9" i="11" s="1"/>
  <c r="Z10" i="11" s="1"/>
  <c r="Z11" i="11" s="1"/>
  <c r="Z12" i="11" s="1"/>
  <c r="Z13" i="11" s="1"/>
  <c r="Z14" i="11" s="1"/>
  <c r="Z15" i="11" s="1"/>
  <c r="Z16" i="11" s="1"/>
  <c r="Z17" i="11" s="1"/>
  <c r="Z18" i="11" s="1"/>
  <c r="Z19" i="11" s="1"/>
  <c r="Z20" i="11" s="1"/>
  <c r="Z21" i="11" s="1"/>
  <c r="Z22" i="11" s="1"/>
  <c r="Z23" i="11" s="1"/>
  <c r="Z24" i="11" s="1"/>
  <c r="Z25" i="11" s="1"/>
  <c r="Z26" i="11" s="1"/>
  <c r="Z27" i="11" s="1"/>
  <c r="Z28" i="11" s="1"/>
  <c r="Z29" i="11" s="1"/>
  <c r="Z30" i="11" s="1"/>
  <c r="Z31" i="11" s="1"/>
  <c r="Z32" i="11" s="1"/>
  <c r="Z33" i="11" s="1"/>
  <c r="Z34" i="11" s="1"/>
  <c r="Z35" i="11" s="1"/>
  <c r="Z36" i="11" s="1"/>
  <c r="Z37" i="11" s="1"/>
  <c r="Z38" i="11" s="1"/>
  <c r="Z39" i="11" s="1"/>
  <c r="Z40" i="11" s="1"/>
  <c r="Z41" i="11" s="1"/>
  <c r="Z42" i="11" s="1"/>
  <c r="Z43" i="11" s="1"/>
  <c r="Z44" i="11" s="1"/>
  <c r="Z45" i="11" s="1"/>
  <c r="Z46" i="11" s="1"/>
  <c r="Z47" i="11" s="1"/>
  <c r="Z48" i="11" s="1"/>
  <c r="Z49" i="11" s="1"/>
  <c r="Z50" i="11" s="1"/>
  <c r="Z51" i="11" s="1"/>
  <c r="Z52" i="11" s="1"/>
  <c r="Z53" i="11" s="1"/>
  <c r="Z54" i="11" s="1"/>
  <c r="Z55" i="11" s="1"/>
  <c r="Z56" i="11" s="1"/>
  <c r="Z57" i="11" s="1"/>
  <c r="Z58" i="11" s="1"/>
  <c r="Z59" i="11" s="1"/>
  <c r="Z60" i="11" s="1"/>
  <c r="Z61" i="11" s="1"/>
  <c r="Z62" i="11" s="1"/>
  <c r="Z63" i="11" s="1"/>
  <c r="Z64" i="11" s="1"/>
  <c r="Z65" i="11" s="1"/>
  <c r="Z66" i="11" s="1"/>
  <c r="Z67" i="11" s="1"/>
  <c r="Z68" i="11" s="1"/>
  <c r="Z69" i="11" s="1"/>
  <c r="Z70" i="11" s="1"/>
  <c r="Z71" i="11" s="1"/>
  <c r="Z72" i="11" s="1"/>
  <c r="Z73" i="11" s="1"/>
  <c r="Z74" i="11" s="1"/>
  <c r="Z75" i="11" s="1"/>
  <c r="Z76" i="11" s="1"/>
  <c r="Z77" i="11" s="1"/>
  <c r="Z78" i="11" s="1"/>
  <c r="Z79" i="11" s="1"/>
  <c r="Z80" i="11" s="1"/>
  <c r="Z81" i="11" s="1"/>
  <c r="Z82" i="11" s="1"/>
  <c r="Z83" i="11" s="1"/>
  <c r="AA2" i="11"/>
  <c r="AB2" i="11" s="1"/>
  <c r="AC2" i="11"/>
  <c r="AE2" i="11" s="1"/>
  <c r="K3" i="11"/>
  <c r="K4" i="11" s="1"/>
  <c r="K5" i="11" s="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L3" i="11"/>
  <c r="L4" i="11" s="1"/>
  <c r="L5" i="11" s="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O3" i="11"/>
  <c r="W3" i="11"/>
  <c r="W4" i="11" s="1"/>
  <c r="W5" i="11" s="1"/>
  <c r="W6" i="11" s="1"/>
  <c r="W7" i="11" s="1"/>
  <c r="W8" i="11" s="1"/>
  <c r="W9" i="11" s="1"/>
  <c r="W10" i="11" s="1"/>
  <c r="W11" i="11" s="1"/>
  <c r="W12" i="11" s="1"/>
  <c r="W13" i="11" s="1"/>
  <c r="W14" i="11" s="1"/>
  <c r="W15" i="11" s="1"/>
  <c r="W16" i="11" s="1"/>
  <c r="W17" i="11" s="1"/>
  <c r="W18" i="11" s="1"/>
  <c r="W19" i="11" s="1"/>
  <c r="W20" i="11" s="1"/>
  <c r="W21" i="11" s="1"/>
  <c r="W22" i="11" s="1"/>
  <c r="W23" i="11" s="1"/>
  <c r="W24" i="11" s="1"/>
  <c r="W25" i="11" s="1"/>
  <c r="W26" i="11" s="1"/>
  <c r="W27" i="11" s="1"/>
  <c r="W28" i="11" s="1"/>
  <c r="W29" i="11" s="1"/>
  <c r="W30" i="11" s="1"/>
  <c r="W31" i="11" s="1"/>
  <c r="W32" i="11" s="1"/>
  <c r="W33" i="11" s="1"/>
  <c r="W34" i="11" s="1"/>
  <c r="W35" i="11" s="1"/>
  <c r="W36" i="11" s="1"/>
  <c r="W37" i="11" s="1"/>
  <c r="W38" i="11" s="1"/>
  <c r="W39" i="11" s="1"/>
  <c r="W40" i="11" s="1"/>
  <c r="W41" i="11" s="1"/>
  <c r="W42" i="11" s="1"/>
  <c r="W43" i="11" s="1"/>
  <c r="W44" i="11" s="1"/>
  <c r="W45" i="11" s="1"/>
  <c r="W46" i="11" s="1"/>
  <c r="W47" i="11" s="1"/>
  <c r="W48" i="11" s="1"/>
  <c r="W49" i="11" s="1"/>
  <c r="W50" i="11" s="1"/>
  <c r="W51" i="11" s="1"/>
  <c r="W52" i="11" s="1"/>
  <c r="W53" i="11" s="1"/>
  <c r="W54" i="11" s="1"/>
  <c r="W55" i="11" s="1"/>
  <c r="W56" i="11" s="1"/>
  <c r="W57" i="11" s="1"/>
  <c r="W58" i="11" s="1"/>
  <c r="W59" i="11" s="1"/>
  <c r="W60" i="11" s="1"/>
  <c r="W61" i="11" s="1"/>
  <c r="W62" i="11" s="1"/>
  <c r="W63" i="11" s="1"/>
  <c r="W64" i="11" s="1"/>
  <c r="W65" i="11" s="1"/>
  <c r="W66" i="11" s="1"/>
  <c r="W67" i="11" s="1"/>
  <c r="W68" i="11" s="1"/>
  <c r="W69" i="11" s="1"/>
  <c r="W70" i="11" s="1"/>
  <c r="W71" i="11" s="1"/>
  <c r="W72" i="11" s="1"/>
  <c r="W73" i="11" s="1"/>
  <c r="W74" i="11" s="1"/>
  <c r="W75" i="11" s="1"/>
  <c r="W76" i="11" s="1"/>
  <c r="W77" i="11" s="1"/>
  <c r="W78" i="11" s="1"/>
  <c r="W79" i="11" s="1"/>
  <c r="W80" i="11" s="1"/>
  <c r="W81" i="11" s="1"/>
  <c r="W82" i="11" s="1"/>
  <c r="W83" i="11" s="1"/>
  <c r="AA3" i="11"/>
  <c r="AC3" i="11"/>
  <c r="AA4" i="11"/>
  <c r="AC4" i="11"/>
  <c r="AA5" i="11"/>
  <c r="AC5" i="11"/>
  <c r="AA6" i="11"/>
  <c r="AC6" i="11"/>
  <c r="AA7" i="11"/>
  <c r="AC7" i="11"/>
  <c r="AA8" i="11"/>
  <c r="AC8" i="11"/>
  <c r="AA9" i="11"/>
  <c r="AC9" i="11"/>
  <c r="AA10" i="11"/>
  <c r="AC10" i="11"/>
  <c r="AA11" i="11"/>
  <c r="AC11" i="11"/>
  <c r="AA12" i="11"/>
  <c r="AC12" i="11"/>
  <c r="AA13" i="11"/>
  <c r="AC13" i="11"/>
  <c r="AA14" i="11"/>
  <c r="AC14" i="11"/>
  <c r="AA15" i="11"/>
  <c r="AC15" i="11"/>
  <c r="AA16" i="11"/>
  <c r="AC16" i="11"/>
  <c r="AA17" i="11"/>
  <c r="AC17" i="11"/>
  <c r="AA18" i="11"/>
  <c r="AC18" i="11"/>
  <c r="AF18" i="11" s="1"/>
  <c r="AA19" i="11"/>
  <c r="AC19" i="11"/>
  <c r="AA20" i="11"/>
  <c r="AC20" i="11"/>
  <c r="AA21" i="11"/>
  <c r="AC21" i="11"/>
  <c r="AA22" i="11"/>
  <c r="AC22" i="11"/>
  <c r="AA23" i="11"/>
  <c r="AC23" i="11"/>
  <c r="AA24" i="11"/>
  <c r="AC24" i="11"/>
  <c r="AA25" i="11"/>
  <c r="AC25" i="11"/>
  <c r="AA26" i="11"/>
  <c r="AC26" i="11"/>
  <c r="AF26" i="11" s="1"/>
  <c r="AA27" i="11"/>
  <c r="AC27" i="11"/>
  <c r="AE27" i="11" s="1"/>
  <c r="AA28" i="11"/>
  <c r="AC28" i="11"/>
  <c r="AA29" i="11"/>
  <c r="AC29" i="11"/>
  <c r="AA30" i="11"/>
  <c r="AC30" i="11"/>
  <c r="AA31" i="11"/>
  <c r="AC31" i="11"/>
  <c r="AA32" i="11"/>
  <c r="AB32" i="11" s="1"/>
  <c r="AC32" i="11"/>
  <c r="AA33" i="11"/>
  <c r="AC33" i="11"/>
  <c r="AA34" i="11"/>
  <c r="AC34" i="11"/>
  <c r="AA35" i="11"/>
  <c r="AC35" i="11"/>
  <c r="AF35" i="11" s="1"/>
  <c r="AA36" i="11"/>
  <c r="AC36" i="11"/>
  <c r="AA37" i="11"/>
  <c r="AC37" i="11"/>
  <c r="AA38" i="11"/>
  <c r="AC38" i="11"/>
  <c r="AA39" i="11"/>
  <c r="AC39" i="11"/>
  <c r="AA40" i="11"/>
  <c r="AC40" i="11"/>
  <c r="AA41" i="11"/>
  <c r="AB41" i="11" s="1"/>
  <c r="AC41" i="11"/>
  <c r="AD48" i="11" s="1"/>
  <c r="AA42" i="11"/>
  <c r="AC42" i="11"/>
  <c r="AA43" i="11"/>
  <c r="AC43" i="11"/>
  <c r="AA44" i="11"/>
  <c r="AC44" i="11"/>
  <c r="AA45" i="11"/>
  <c r="AC45" i="11"/>
  <c r="AA46" i="11"/>
  <c r="AC46" i="11"/>
  <c r="AA47" i="11"/>
  <c r="AC47" i="11"/>
  <c r="AA48" i="11"/>
  <c r="AC48" i="11"/>
  <c r="AE48" i="11" s="1"/>
  <c r="AA49" i="11"/>
  <c r="AC49" i="11"/>
  <c r="AA50" i="11"/>
  <c r="AC50" i="11"/>
  <c r="AA51" i="11"/>
  <c r="AC51" i="11"/>
  <c r="AA52" i="11"/>
  <c r="AC52" i="11"/>
  <c r="AA53" i="11"/>
  <c r="AC53" i="11"/>
  <c r="AA54" i="11"/>
  <c r="AC54" i="11"/>
  <c r="AA55" i="11"/>
  <c r="AC55" i="11"/>
  <c r="AA56" i="11"/>
  <c r="AC56" i="11"/>
  <c r="AA57" i="11"/>
  <c r="AC57" i="11"/>
  <c r="AA58" i="11"/>
  <c r="AC58" i="11"/>
  <c r="AA59" i="11"/>
  <c r="AC59" i="11"/>
  <c r="AA60" i="11"/>
  <c r="AC60" i="11"/>
  <c r="AA61" i="11"/>
  <c r="AC61" i="11"/>
  <c r="AA62" i="11"/>
  <c r="AC62" i="11"/>
  <c r="AA63" i="11"/>
  <c r="AC63" i="11"/>
  <c r="AD63" i="11" s="1"/>
  <c r="AA64" i="11"/>
  <c r="AC64" i="11"/>
  <c r="AA65" i="11"/>
  <c r="AC65" i="11"/>
  <c r="AA66" i="11"/>
  <c r="AC66" i="11"/>
  <c r="AA67" i="11"/>
  <c r="AC67" i="11"/>
  <c r="AA68" i="11"/>
  <c r="AC68" i="11"/>
  <c r="AA69" i="11"/>
  <c r="AC69" i="11"/>
  <c r="AE69" i="11" s="1"/>
  <c r="AA70" i="11"/>
  <c r="AC70" i="11"/>
  <c r="AA71" i="11"/>
  <c r="AC71" i="11"/>
  <c r="AA72" i="11"/>
  <c r="AB72" i="11"/>
  <c r="AC72" i="11"/>
  <c r="AA73" i="11"/>
  <c r="AB73" i="11" s="1"/>
  <c r="AC73" i="11"/>
  <c r="AA74" i="11"/>
  <c r="AC74" i="11"/>
  <c r="AA75" i="11"/>
  <c r="AC75" i="11"/>
  <c r="AA76" i="11"/>
  <c r="AC76" i="11"/>
  <c r="AA77" i="11"/>
  <c r="AC77" i="11"/>
  <c r="AA78" i="11"/>
  <c r="AC78" i="11"/>
  <c r="AA79" i="11"/>
  <c r="AC79" i="11"/>
  <c r="AA80" i="11"/>
  <c r="AC80" i="11"/>
  <c r="AA81" i="11"/>
  <c r="AC81" i="11"/>
  <c r="AA82" i="11"/>
  <c r="AC82" i="11"/>
  <c r="AA83" i="11"/>
  <c r="AC83" i="11"/>
  <c r="C84" i="11"/>
  <c r="C86" i="11" s="1"/>
  <c r="C85" i="11"/>
  <c r="E85" i="11"/>
  <c r="O25" i="4" s="1"/>
  <c r="F85" i="11"/>
  <c r="P25" i="4" s="1"/>
  <c r="I2" i="10"/>
  <c r="I3" i="10" s="1"/>
  <c r="J2" i="10"/>
  <c r="J3" i="10" s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K2" i="10"/>
  <c r="L2" i="10"/>
  <c r="L3" i="10" s="1"/>
  <c r="L4" i="10" s="1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M2" i="10"/>
  <c r="M3" i="10" s="1"/>
  <c r="N2" i="10"/>
  <c r="O2" i="10"/>
  <c r="O3" i="10" s="1"/>
  <c r="O4" i="10" s="1"/>
  <c r="O5" i="10" s="1"/>
  <c r="O6" i="10" s="1"/>
  <c r="P2" i="10"/>
  <c r="P3" i="10" s="1"/>
  <c r="P4" i="10" s="1"/>
  <c r="Q2" i="10"/>
  <c r="Q3" i="10" s="1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R2" i="10"/>
  <c r="S2" i="10"/>
  <c r="S3" i="10" s="1"/>
  <c r="T2" i="10"/>
  <c r="U2" i="10"/>
  <c r="V2" i="10"/>
  <c r="V3" i="10" s="1"/>
  <c r="W2" i="10"/>
  <c r="W3" i="10" s="1"/>
  <c r="W4" i="10" s="1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X2" i="10"/>
  <c r="Y2" i="10"/>
  <c r="Z2" i="10"/>
  <c r="Z3" i="10" s="1"/>
  <c r="AA2" i="10"/>
  <c r="AB2" i="10" s="1"/>
  <c r="AC2" i="10"/>
  <c r="N3" i="10"/>
  <c r="N4" i="10" s="1"/>
  <c r="R3" i="10"/>
  <c r="R4" i="10" s="1"/>
  <c r="R5" i="10" s="1"/>
  <c r="R6" i="10" s="1"/>
  <c r="R7" i="10" s="1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R72" i="10" s="1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T3" i="10"/>
  <c r="T4" i="10" s="1"/>
  <c r="T5" i="10" s="1"/>
  <c r="T6" i="10" s="1"/>
  <c r="T7" i="10" s="1"/>
  <c r="T8" i="10" s="1"/>
  <c r="T9" i="10" s="1"/>
  <c r="T10" i="10" s="1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AA3" i="10"/>
  <c r="AB3" i="10" s="1"/>
  <c r="AC3" i="10"/>
  <c r="I4" i="10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S4" i="10"/>
  <c r="S5" i="10" s="1"/>
  <c r="S6" i="10" s="1"/>
  <c r="S7" i="10" s="1"/>
  <c r="S8" i="10" s="1"/>
  <c r="S9" i="10" s="1"/>
  <c r="S10" i="10" s="1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V4" i="10"/>
  <c r="V5" i="10" s="1"/>
  <c r="V6" i="10" s="1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V17" i="10" s="1"/>
  <c r="V18" i="10" s="1"/>
  <c r="V19" i="10" s="1"/>
  <c r="V20" i="10" s="1"/>
  <c r="V21" i="10" s="1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5" i="10" s="1"/>
  <c r="V46" i="10" s="1"/>
  <c r="V47" i="10" s="1"/>
  <c r="V48" i="10" s="1"/>
  <c r="V49" i="10" s="1"/>
  <c r="V50" i="10" s="1"/>
  <c r="V51" i="10" s="1"/>
  <c r="V52" i="10" s="1"/>
  <c r="V53" i="10" s="1"/>
  <c r="V54" i="10" s="1"/>
  <c r="V55" i="10" s="1"/>
  <c r="V56" i="10" s="1"/>
  <c r="V57" i="10" s="1"/>
  <c r="V58" i="10" s="1"/>
  <c r="V59" i="10" s="1"/>
  <c r="V60" i="10" s="1"/>
  <c r="V61" i="10" s="1"/>
  <c r="V62" i="10" s="1"/>
  <c r="V63" i="10" s="1"/>
  <c r="V64" i="10" s="1"/>
  <c r="V65" i="10" s="1"/>
  <c r="V66" i="10" s="1"/>
  <c r="V67" i="10" s="1"/>
  <c r="V68" i="10" s="1"/>
  <c r="V69" i="10" s="1"/>
  <c r="V70" i="10" s="1"/>
  <c r="V71" i="10" s="1"/>
  <c r="V72" i="10" s="1"/>
  <c r="V73" i="10" s="1"/>
  <c r="V74" i="10" s="1"/>
  <c r="V75" i="10" s="1"/>
  <c r="V76" i="10" s="1"/>
  <c r="V77" i="10" s="1"/>
  <c r="V78" i="10" s="1"/>
  <c r="V79" i="10" s="1"/>
  <c r="V80" i="10" s="1"/>
  <c r="V81" i="10" s="1"/>
  <c r="V82" i="10" s="1"/>
  <c r="V83" i="10" s="1"/>
  <c r="Z4" i="10"/>
  <c r="Z5" i="10" s="1"/>
  <c r="Z6" i="10" s="1"/>
  <c r="Z7" i="10" s="1"/>
  <c r="Z8" i="10" s="1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Z28" i="10" s="1"/>
  <c r="Z29" i="10" s="1"/>
  <c r="Z30" i="10" s="1"/>
  <c r="Z31" i="10" s="1"/>
  <c r="Z32" i="10" s="1"/>
  <c r="Z33" i="10" s="1"/>
  <c r="Z34" i="10" s="1"/>
  <c r="Z35" i="10" s="1"/>
  <c r="Z36" i="10" s="1"/>
  <c r="Z37" i="10" s="1"/>
  <c r="Z38" i="10" s="1"/>
  <c r="Z39" i="10" s="1"/>
  <c r="Z40" i="10" s="1"/>
  <c r="Z41" i="10" s="1"/>
  <c r="Z42" i="10" s="1"/>
  <c r="Z43" i="10" s="1"/>
  <c r="Z44" i="10" s="1"/>
  <c r="Z45" i="10" s="1"/>
  <c r="Z46" i="10" s="1"/>
  <c r="Z47" i="10" s="1"/>
  <c r="Z48" i="10" s="1"/>
  <c r="Z49" i="10" s="1"/>
  <c r="Z50" i="10" s="1"/>
  <c r="Z51" i="10" s="1"/>
  <c r="Z52" i="10" s="1"/>
  <c r="Z53" i="10" s="1"/>
  <c r="Z54" i="10" s="1"/>
  <c r="Z55" i="10" s="1"/>
  <c r="Z56" i="10" s="1"/>
  <c r="Z57" i="10" s="1"/>
  <c r="Z58" i="10" s="1"/>
  <c r="Z59" i="10" s="1"/>
  <c r="Z60" i="10" s="1"/>
  <c r="Z61" i="10" s="1"/>
  <c r="Z62" i="10" s="1"/>
  <c r="Z63" i="10" s="1"/>
  <c r="Z64" i="10" s="1"/>
  <c r="Z65" i="10" s="1"/>
  <c r="Z66" i="10" s="1"/>
  <c r="Z67" i="10" s="1"/>
  <c r="Z68" i="10" s="1"/>
  <c r="Z69" i="10" s="1"/>
  <c r="Z70" i="10" s="1"/>
  <c r="Z71" i="10" s="1"/>
  <c r="Z72" i="10" s="1"/>
  <c r="Z73" i="10" s="1"/>
  <c r="Z74" i="10" s="1"/>
  <c r="Z75" i="10" s="1"/>
  <c r="Z76" i="10" s="1"/>
  <c r="Z77" i="10" s="1"/>
  <c r="Z78" i="10" s="1"/>
  <c r="Z79" i="10" s="1"/>
  <c r="Z80" i="10" s="1"/>
  <c r="Z81" i="10" s="1"/>
  <c r="Z82" i="10" s="1"/>
  <c r="Z83" i="10" s="1"/>
  <c r="AA4" i="10"/>
  <c r="AB4" i="10" s="1"/>
  <c r="AC4" i="10"/>
  <c r="AA5" i="10"/>
  <c r="AB5" i="10" s="1"/>
  <c r="AC5" i="10"/>
  <c r="AA6" i="10"/>
  <c r="AC6" i="10"/>
  <c r="AA7" i="10"/>
  <c r="AC7" i="10"/>
  <c r="AA8" i="10"/>
  <c r="AC8" i="10"/>
  <c r="AA9" i="10"/>
  <c r="AC9" i="10"/>
  <c r="AA10" i="10"/>
  <c r="AC10" i="10"/>
  <c r="AA11" i="10"/>
  <c r="AC11" i="10"/>
  <c r="AA12" i="10"/>
  <c r="AC12" i="10"/>
  <c r="AA13" i="10"/>
  <c r="AB13" i="10" s="1"/>
  <c r="AC13" i="10"/>
  <c r="AA14" i="10"/>
  <c r="AC14" i="10"/>
  <c r="AA15" i="10"/>
  <c r="AC15" i="10"/>
  <c r="AA16" i="10"/>
  <c r="AC16" i="10"/>
  <c r="AA17" i="10"/>
  <c r="AC17" i="10"/>
  <c r="AA18" i="10"/>
  <c r="AC18" i="10"/>
  <c r="AA19" i="10"/>
  <c r="AC19" i="10"/>
  <c r="AA20" i="10"/>
  <c r="AC20" i="10"/>
  <c r="AA21" i="10"/>
  <c r="AC21" i="10"/>
  <c r="AA22" i="10"/>
  <c r="AC22" i="10"/>
  <c r="AA23" i="10"/>
  <c r="AC23" i="10"/>
  <c r="AA24" i="10"/>
  <c r="AB24" i="10" s="1"/>
  <c r="AC24" i="10"/>
  <c r="AA25" i="10"/>
  <c r="AC25" i="10"/>
  <c r="AA26" i="10"/>
  <c r="AC26" i="10"/>
  <c r="AA27" i="10"/>
  <c r="AC27" i="10"/>
  <c r="AA28" i="10"/>
  <c r="AC28" i="10"/>
  <c r="AA29" i="10"/>
  <c r="AC29" i="10"/>
  <c r="AA30" i="10"/>
  <c r="AC30" i="10"/>
  <c r="AA31" i="10"/>
  <c r="AC31" i="10"/>
  <c r="AA32" i="10"/>
  <c r="AC32" i="10"/>
  <c r="AA33" i="10"/>
  <c r="AC33" i="10"/>
  <c r="AA34" i="10"/>
  <c r="AC34" i="10"/>
  <c r="AA35" i="10"/>
  <c r="AC35" i="10"/>
  <c r="AA36" i="10"/>
  <c r="AC36" i="10"/>
  <c r="AA37" i="10"/>
  <c r="AC37" i="10"/>
  <c r="AA38" i="10"/>
  <c r="AC38" i="10"/>
  <c r="AA39" i="10"/>
  <c r="AC39" i="10"/>
  <c r="AA40" i="10"/>
  <c r="AC40" i="10"/>
  <c r="AA41" i="10"/>
  <c r="AC41" i="10"/>
  <c r="AA42" i="10"/>
  <c r="AC42" i="10"/>
  <c r="AA43" i="10"/>
  <c r="AC43" i="10"/>
  <c r="AA44" i="10"/>
  <c r="AC44" i="10"/>
  <c r="AA45" i="10"/>
  <c r="AC45" i="10"/>
  <c r="AA46" i="10"/>
  <c r="AC46" i="10"/>
  <c r="AA47" i="10"/>
  <c r="AC47" i="10"/>
  <c r="AA48" i="10"/>
  <c r="AC48" i="10"/>
  <c r="AA49" i="10"/>
  <c r="AC49" i="10"/>
  <c r="AA50" i="10"/>
  <c r="AC50" i="10"/>
  <c r="AA51" i="10"/>
  <c r="AC51" i="10"/>
  <c r="AA52" i="10"/>
  <c r="AC52" i="10"/>
  <c r="AA53" i="10"/>
  <c r="AC53" i="10"/>
  <c r="AA54" i="10"/>
  <c r="AC54" i="10"/>
  <c r="AA55" i="10"/>
  <c r="AC55" i="10"/>
  <c r="AA56" i="10"/>
  <c r="AC56" i="10"/>
  <c r="AD56" i="10" s="1"/>
  <c r="AA57" i="10"/>
  <c r="AC57" i="10"/>
  <c r="AA58" i="10"/>
  <c r="AC58" i="10"/>
  <c r="AA59" i="10"/>
  <c r="AC59" i="10"/>
  <c r="AA60" i="10"/>
  <c r="AC60" i="10"/>
  <c r="AA61" i="10"/>
  <c r="AC61" i="10"/>
  <c r="AA62" i="10"/>
  <c r="AC62" i="10"/>
  <c r="AA63" i="10"/>
  <c r="AC63" i="10"/>
  <c r="AA64" i="10"/>
  <c r="AC64" i="10"/>
  <c r="AA65" i="10"/>
  <c r="AC65" i="10"/>
  <c r="AA66" i="10"/>
  <c r="AC66" i="10"/>
  <c r="AA67" i="10"/>
  <c r="AC67" i="10"/>
  <c r="AA68" i="10"/>
  <c r="AC68" i="10"/>
  <c r="AA69" i="10"/>
  <c r="AC69" i="10"/>
  <c r="AA70" i="10"/>
  <c r="AC70" i="10"/>
  <c r="AA71" i="10"/>
  <c r="AC71" i="10"/>
  <c r="AA72" i="10"/>
  <c r="AC72" i="10"/>
  <c r="AA73" i="10"/>
  <c r="AC73" i="10"/>
  <c r="AA74" i="10"/>
  <c r="AC74" i="10"/>
  <c r="AA75" i="10"/>
  <c r="AC75" i="10"/>
  <c r="AA76" i="10"/>
  <c r="AC76" i="10"/>
  <c r="AA77" i="10"/>
  <c r="AC77" i="10"/>
  <c r="AA78" i="10"/>
  <c r="AC78" i="10"/>
  <c r="AA79" i="10"/>
  <c r="AC79" i="10"/>
  <c r="AA80" i="10"/>
  <c r="AC80" i="10"/>
  <c r="AA81" i="10"/>
  <c r="AC81" i="10"/>
  <c r="AA82" i="10"/>
  <c r="AC82" i="10"/>
  <c r="AA83" i="10"/>
  <c r="AB83" i="10" s="1"/>
  <c r="AC83" i="10"/>
  <c r="C84" i="10"/>
  <c r="C86" i="10" s="1"/>
  <c r="C85" i="10"/>
  <c r="E85" i="10"/>
  <c r="O14" i="4" s="1"/>
  <c r="F85" i="10"/>
  <c r="P14" i="4" s="1"/>
  <c r="I2" i="9"/>
  <c r="J2" i="9"/>
  <c r="J3" i="9" s="1"/>
  <c r="J4" i="9" s="1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K2" i="9"/>
  <c r="K3" i="9" s="1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L2" i="9"/>
  <c r="M2" i="9"/>
  <c r="M3" i="9" s="1"/>
  <c r="M4" i="9" s="1"/>
  <c r="N2" i="9"/>
  <c r="O2" i="9"/>
  <c r="P2" i="9"/>
  <c r="P3" i="9" s="1"/>
  <c r="Q2" i="9"/>
  <c r="Q3" i="9" s="1"/>
  <c r="Q4" i="9" s="1"/>
  <c r="Q5" i="9" s="1"/>
  <c r="R2" i="9"/>
  <c r="S2" i="9"/>
  <c r="S3" i="9" s="1"/>
  <c r="T2" i="9"/>
  <c r="T3" i="9" s="1"/>
  <c r="U2" i="9"/>
  <c r="U3" i="9" s="1"/>
  <c r="V2" i="9"/>
  <c r="V3" i="9" s="1"/>
  <c r="W2" i="9"/>
  <c r="W3" i="9" s="1"/>
  <c r="X2" i="9"/>
  <c r="X3" i="9" s="1"/>
  <c r="Y2" i="9"/>
  <c r="Y3" i="9" s="1"/>
  <c r="Y4" i="9" s="1"/>
  <c r="Y5" i="9" s="1"/>
  <c r="Y6" i="9" s="1"/>
  <c r="Y7" i="9" s="1"/>
  <c r="Y8" i="9" s="1"/>
  <c r="Z2" i="9"/>
  <c r="Z3" i="9" s="1"/>
  <c r="Z4" i="9" s="1"/>
  <c r="Z5" i="9" s="1"/>
  <c r="Z6" i="9" s="1"/>
  <c r="Z7" i="9" s="1"/>
  <c r="Z8" i="9" s="1"/>
  <c r="Z9" i="9" s="1"/>
  <c r="Z10" i="9" s="1"/>
  <c r="Z11" i="9" s="1"/>
  <c r="Z12" i="9" s="1"/>
  <c r="Z13" i="9" s="1"/>
  <c r="Z14" i="9" s="1"/>
  <c r="Z15" i="9" s="1"/>
  <c r="Z16" i="9" s="1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Z28" i="9" s="1"/>
  <c r="Z29" i="9" s="1"/>
  <c r="Z30" i="9" s="1"/>
  <c r="Z31" i="9" s="1"/>
  <c r="Z32" i="9" s="1"/>
  <c r="Z33" i="9" s="1"/>
  <c r="Z34" i="9" s="1"/>
  <c r="Z35" i="9" s="1"/>
  <c r="Z36" i="9" s="1"/>
  <c r="Z37" i="9" s="1"/>
  <c r="Z38" i="9" s="1"/>
  <c r="Z39" i="9" s="1"/>
  <c r="Z40" i="9" s="1"/>
  <c r="Z41" i="9" s="1"/>
  <c r="Z42" i="9" s="1"/>
  <c r="Z43" i="9" s="1"/>
  <c r="Z44" i="9" s="1"/>
  <c r="Z45" i="9" s="1"/>
  <c r="Z46" i="9" s="1"/>
  <c r="Z47" i="9" s="1"/>
  <c r="Z48" i="9" s="1"/>
  <c r="Z49" i="9" s="1"/>
  <c r="Z50" i="9" s="1"/>
  <c r="Z51" i="9" s="1"/>
  <c r="Z52" i="9" s="1"/>
  <c r="Z53" i="9" s="1"/>
  <c r="Z54" i="9" s="1"/>
  <c r="Z55" i="9" s="1"/>
  <c r="Z56" i="9" s="1"/>
  <c r="Z57" i="9" s="1"/>
  <c r="Z58" i="9" s="1"/>
  <c r="Z59" i="9" s="1"/>
  <c r="Z60" i="9" s="1"/>
  <c r="Z61" i="9" s="1"/>
  <c r="Z62" i="9" s="1"/>
  <c r="Z63" i="9" s="1"/>
  <c r="Z64" i="9" s="1"/>
  <c r="Z65" i="9" s="1"/>
  <c r="Z66" i="9" s="1"/>
  <c r="Z67" i="9" s="1"/>
  <c r="Z68" i="9" s="1"/>
  <c r="Z69" i="9" s="1"/>
  <c r="Z70" i="9" s="1"/>
  <c r="Z71" i="9" s="1"/>
  <c r="Z72" i="9" s="1"/>
  <c r="Z73" i="9" s="1"/>
  <c r="Z74" i="9" s="1"/>
  <c r="Z75" i="9" s="1"/>
  <c r="Z76" i="9" s="1"/>
  <c r="Z77" i="9" s="1"/>
  <c r="Z78" i="9" s="1"/>
  <c r="Z79" i="9" s="1"/>
  <c r="Z80" i="9" s="1"/>
  <c r="Z81" i="9" s="1"/>
  <c r="Z82" i="9" s="1"/>
  <c r="Z83" i="9" s="1"/>
  <c r="AA2" i="9"/>
  <c r="AB2" i="9" s="1"/>
  <c r="AC2" i="9"/>
  <c r="AD2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O3" i="9"/>
  <c r="AA3" i="9"/>
  <c r="AC3" i="9"/>
  <c r="AD3" i="9" s="1"/>
  <c r="S4" i="9"/>
  <c r="S5" i="9" s="1"/>
  <c r="S6" i="9" s="1"/>
  <c r="S7" i="9" s="1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S67" i="9" s="1"/>
  <c r="S68" i="9" s="1"/>
  <c r="S69" i="9" s="1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S82" i="9" s="1"/>
  <c r="S83" i="9" s="1"/>
  <c r="T4" i="9"/>
  <c r="T5" i="9" s="1"/>
  <c r="T6" i="9" s="1"/>
  <c r="T7" i="9" s="1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AA4" i="9"/>
  <c r="AC4" i="9"/>
  <c r="AA5" i="9"/>
  <c r="AC5" i="9"/>
  <c r="AA6" i="9"/>
  <c r="AC6" i="9"/>
  <c r="AA7" i="9"/>
  <c r="AC7" i="9"/>
  <c r="AA8" i="9"/>
  <c r="AC8" i="9"/>
  <c r="AA9" i="9"/>
  <c r="AC9" i="9"/>
  <c r="AA10" i="9"/>
  <c r="AC10" i="9"/>
  <c r="AA11" i="9"/>
  <c r="AC11" i="9"/>
  <c r="AA12" i="9"/>
  <c r="AC12" i="9"/>
  <c r="AA13" i="9"/>
  <c r="AC13" i="9"/>
  <c r="AA14" i="9"/>
  <c r="AC14" i="9"/>
  <c r="AA15" i="9"/>
  <c r="AC15" i="9"/>
  <c r="AA16" i="9"/>
  <c r="AC16" i="9"/>
  <c r="AA17" i="9"/>
  <c r="AC17" i="9"/>
  <c r="AA18" i="9"/>
  <c r="AC18" i="9"/>
  <c r="AA19" i="9"/>
  <c r="AC19" i="9"/>
  <c r="AA20" i="9"/>
  <c r="AC20" i="9"/>
  <c r="AA21" i="9"/>
  <c r="AC21" i="9"/>
  <c r="AA22" i="9"/>
  <c r="AC22" i="9"/>
  <c r="AA23" i="9"/>
  <c r="AC23" i="9"/>
  <c r="AA24" i="9"/>
  <c r="AC24" i="9"/>
  <c r="AA25" i="9"/>
  <c r="AC25" i="9"/>
  <c r="AA26" i="9"/>
  <c r="AC26" i="9"/>
  <c r="AA27" i="9"/>
  <c r="AC27" i="9"/>
  <c r="AA28" i="9"/>
  <c r="AC28" i="9"/>
  <c r="AA29" i="9"/>
  <c r="AC29" i="9"/>
  <c r="AA30" i="9"/>
  <c r="AC30" i="9"/>
  <c r="AA31" i="9"/>
  <c r="AC31" i="9"/>
  <c r="AA32" i="9"/>
  <c r="AC32" i="9"/>
  <c r="AA33" i="9"/>
  <c r="AC33" i="9"/>
  <c r="AA34" i="9"/>
  <c r="AC34" i="9"/>
  <c r="AE34" i="9" s="1"/>
  <c r="AA35" i="9"/>
  <c r="AC35" i="9"/>
  <c r="AA36" i="9"/>
  <c r="AC36" i="9"/>
  <c r="AA37" i="9"/>
  <c r="AC37" i="9"/>
  <c r="AD37" i="9" s="1"/>
  <c r="AA38" i="9"/>
  <c r="AC38" i="9"/>
  <c r="AA39" i="9"/>
  <c r="AC39" i="9"/>
  <c r="AA40" i="9"/>
  <c r="AC40" i="9"/>
  <c r="AA41" i="9"/>
  <c r="AC41" i="9"/>
  <c r="AA42" i="9"/>
  <c r="AC42" i="9"/>
  <c r="AA43" i="9"/>
  <c r="AC43" i="9"/>
  <c r="AA44" i="9"/>
  <c r="AC44" i="9"/>
  <c r="AA45" i="9"/>
  <c r="AC45" i="9"/>
  <c r="AA46" i="9"/>
  <c r="AC46" i="9"/>
  <c r="AA47" i="9"/>
  <c r="AC47" i="9"/>
  <c r="AA48" i="9"/>
  <c r="AC48" i="9"/>
  <c r="AA49" i="9"/>
  <c r="AC49" i="9"/>
  <c r="AA50" i="9"/>
  <c r="AC50" i="9"/>
  <c r="AA51" i="9"/>
  <c r="AC51" i="9"/>
  <c r="AA52" i="9"/>
  <c r="AC52" i="9"/>
  <c r="AA53" i="9"/>
  <c r="AC53" i="9"/>
  <c r="AA54" i="9"/>
  <c r="AC54" i="9"/>
  <c r="AA55" i="9"/>
  <c r="AC55" i="9"/>
  <c r="AA56" i="9"/>
  <c r="AC56" i="9"/>
  <c r="AA57" i="9"/>
  <c r="AC57" i="9"/>
  <c r="AA58" i="9"/>
  <c r="AC58" i="9"/>
  <c r="AA59" i="9"/>
  <c r="AC59" i="9"/>
  <c r="AA60" i="9"/>
  <c r="AC60" i="9"/>
  <c r="AA61" i="9"/>
  <c r="AC61" i="9"/>
  <c r="AA62" i="9"/>
  <c r="AC62" i="9"/>
  <c r="AA63" i="9"/>
  <c r="AC63" i="9"/>
  <c r="AA64" i="9"/>
  <c r="AC64" i="9"/>
  <c r="AD64" i="9" s="1"/>
  <c r="AA65" i="9"/>
  <c r="AC65" i="9"/>
  <c r="AA66" i="9"/>
  <c r="AC66" i="9"/>
  <c r="AA67" i="9"/>
  <c r="AC67" i="9"/>
  <c r="AA68" i="9"/>
  <c r="AC68" i="9"/>
  <c r="AA69" i="9"/>
  <c r="AC69" i="9"/>
  <c r="AA70" i="9"/>
  <c r="AC70" i="9"/>
  <c r="AD70" i="9" s="1"/>
  <c r="AA71" i="9"/>
  <c r="AC71" i="9"/>
  <c r="AE71" i="9" s="1"/>
  <c r="AA72" i="9"/>
  <c r="AC72" i="9"/>
  <c r="AA73" i="9"/>
  <c r="AC73" i="9"/>
  <c r="AA74" i="9"/>
  <c r="AC74" i="9"/>
  <c r="AA75" i="9"/>
  <c r="AC75" i="9"/>
  <c r="AA76" i="9"/>
  <c r="AC76" i="9"/>
  <c r="AA77" i="9"/>
  <c r="AC77" i="9"/>
  <c r="AA78" i="9"/>
  <c r="AC78" i="9"/>
  <c r="AA79" i="9"/>
  <c r="AC79" i="9"/>
  <c r="AA80" i="9"/>
  <c r="AC80" i="9"/>
  <c r="AA81" i="9"/>
  <c r="AC81" i="9"/>
  <c r="AA82" i="9"/>
  <c r="AC82" i="9"/>
  <c r="AA83" i="9"/>
  <c r="AC83" i="9"/>
  <c r="C84" i="9"/>
  <c r="C85" i="9"/>
  <c r="E85" i="9"/>
  <c r="O36" i="4" s="1"/>
  <c r="F85" i="9"/>
  <c r="P36" i="4" s="1"/>
  <c r="I2" i="8"/>
  <c r="J2" i="8"/>
  <c r="K2" i="8"/>
  <c r="K3" i="8" s="1"/>
  <c r="K4" i="8" s="1"/>
  <c r="K5" i="8" s="1"/>
  <c r="L2" i="8"/>
  <c r="L3" i="8" s="1"/>
  <c r="L4" i="8" s="1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M2" i="8"/>
  <c r="M3" i="8" s="1"/>
  <c r="N2" i="8"/>
  <c r="N3" i="8" s="1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O2" i="8"/>
  <c r="O3" i="8" s="1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P2" i="8"/>
  <c r="P3" i="8" s="1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Q2" i="8"/>
  <c r="Q3" i="8" s="1"/>
  <c r="Q4" i="8" s="1"/>
  <c r="R2" i="8"/>
  <c r="R3" i="8" s="1"/>
  <c r="R4" i="8" s="1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S2" i="8"/>
  <c r="S3" i="8" s="1"/>
  <c r="T2" i="8"/>
  <c r="U2" i="8"/>
  <c r="V2" i="8"/>
  <c r="V3" i="8" s="1"/>
  <c r="V4" i="8" s="1"/>
  <c r="V5" i="8" s="1"/>
  <c r="V6" i="8" s="1"/>
  <c r="W2" i="8"/>
  <c r="W3" i="8" s="1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W54" i="8" s="1"/>
  <c r="W55" i="8" s="1"/>
  <c r="W56" i="8" s="1"/>
  <c r="W57" i="8" s="1"/>
  <c r="W58" i="8" s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X2" i="8"/>
  <c r="X3" i="8" s="1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Y2" i="8"/>
  <c r="Y3" i="8" s="1"/>
  <c r="Z2" i="8"/>
  <c r="AA2" i="8"/>
  <c r="AC2" i="8"/>
  <c r="AD2" i="8" s="1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J3" i="8"/>
  <c r="J4" i="8" s="1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AA3" i="8"/>
  <c r="AC3" i="8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AA4" i="8"/>
  <c r="AC4" i="8"/>
  <c r="AA5" i="8"/>
  <c r="AC5" i="8"/>
  <c r="AA6" i="8"/>
  <c r="AC6" i="8"/>
  <c r="AA7" i="8"/>
  <c r="AC7" i="8"/>
  <c r="AA8" i="8"/>
  <c r="AC8" i="8"/>
  <c r="AA9" i="8"/>
  <c r="AC9" i="8"/>
  <c r="AA10" i="8"/>
  <c r="AC10" i="8"/>
  <c r="AA11" i="8"/>
  <c r="AC11" i="8"/>
  <c r="AA12" i="8"/>
  <c r="AC12" i="8"/>
  <c r="AA13" i="8"/>
  <c r="AC13" i="8"/>
  <c r="AA14" i="8"/>
  <c r="AC14" i="8"/>
  <c r="AA15" i="8"/>
  <c r="AC15" i="8"/>
  <c r="AA16" i="8"/>
  <c r="AC16" i="8"/>
  <c r="AA17" i="8"/>
  <c r="AC17" i="8"/>
  <c r="AA18" i="8"/>
  <c r="AC18" i="8"/>
  <c r="AA19" i="8"/>
  <c r="AC19" i="8"/>
  <c r="AA20" i="8"/>
  <c r="AC20" i="8"/>
  <c r="AA21" i="8"/>
  <c r="AC21" i="8"/>
  <c r="AA22" i="8"/>
  <c r="AC22" i="8"/>
  <c r="AA23" i="8"/>
  <c r="AC23" i="8"/>
  <c r="AA24" i="8"/>
  <c r="AC24" i="8"/>
  <c r="AA25" i="8"/>
  <c r="AC25" i="8"/>
  <c r="AA26" i="8"/>
  <c r="AC26" i="8"/>
  <c r="AA27" i="8"/>
  <c r="AC27" i="8"/>
  <c r="AA28" i="8"/>
  <c r="AC28" i="8"/>
  <c r="AA29" i="8"/>
  <c r="AC29" i="8"/>
  <c r="AA30" i="8"/>
  <c r="AC30" i="8"/>
  <c r="AA31" i="8"/>
  <c r="AC31" i="8"/>
  <c r="AA32" i="8"/>
  <c r="AC32" i="8"/>
  <c r="AA33" i="8"/>
  <c r="AC33" i="8"/>
  <c r="AA34" i="8"/>
  <c r="AC34" i="8"/>
  <c r="AA35" i="8"/>
  <c r="AC35" i="8"/>
  <c r="AA36" i="8"/>
  <c r="AC36" i="8"/>
  <c r="AA37" i="8"/>
  <c r="AC37" i="8"/>
  <c r="AA38" i="8"/>
  <c r="AC38" i="8"/>
  <c r="AA39" i="8"/>
  <c r="AC39" i="8"/>
  <c r="AA40" i="8"/>
  <c r="AC40" i="8"/>
  <c r="AA41" i="8"/>
  <c r="AC41" i="8"/>
  <c r="AA42" i="8"/>
  <c r="AC42" i="8"/>
  <c r="AA43" i="8"/>
  <c r="AC43" i="8"/>
  <c r="AA44" i="8"/>
  <c r="AC44" i="8"/>
  <c r="AA45" i="8"/>
  <c r="AC45" i="8"/>
  <c r="AA46" i="8"/>
  <c r="AC46" i="8"/>
  <c r="AA47" i="8"/>
  <c r="AC47" i="8"/>
  <c r="AA48" i="8"/>
  <c r="AC48" i="8"/>
  <c r="AA49" i="8"/>
  <c r="AC49" i="8"/>
  <c r="AA50" i="8"/>
  <c r="AC50" i="8"/>
  <c r="AA51" i="8"/>
  <c r="AC51" i="8"/>
  <c r="AA52" i="8"/>
  <c r="AC52" i="8"/>
  <c r="AA53" i="8"/>
  <c r="AC53" i="8"/>
  <c r="AA54" i="8"/>
  <c r="AC54" i="8"/>
  <c r="AA55" i="8"/>
  <c r="AC55" i="8"/>
  <c r="AA56" i="8"/>
  <c r="AC56" i="8"/>
  <c r="AA57" i="8"/>
  <c r="AC57" i="8"/>
  <c r="AA58" i="8"/>
  <c r="AC58" i="8"/>
  <c r="AA59" i="8"/>
  <c r="AC59" i="8"/>
  <c r="AA60" i="8"/>
  <c r="AC60" i="8"/>
  <c r="AA61" i="8"/>
  <c r="AC61" i="8"/>
  <c r="AA62" i="8"/>
  <c r="AC62" i="8"/>
  <c r="AA63" i="8"/>
  <c r="AC63" i="8"/>
  <c r="AA64" i="8"/>
  <c r="AC64" i="8"/>
  <c r="AA65" i="8"/>
  <c r="AC65" i="8"/>
  <c r="AA66" i="8"/>
  <c r="AC66" i="8"/>
  <c r="AA67" i="8"/>
  <c r="AC67" i="8"/>
  <c r="AA68" i="8"/>
  <c r="AC68" i="8"/>
  <c r="AA69" i="8"/>
  <c r="AC69" i="8"/>
  <c r="AA70" i="8"/>
  <c r="AC70" i="8"/>
  <c r="AA71" i="8"/>
  <c r="AC71" i="8"/>
  <c r="AA72" i="8"/>
  <c r="AC72" i="8"/>
  <c r="AA73" i="8"/>
  <c r="AC73" i="8"/>
  <c r="AA74" i="8"/>
  <c r="AC74" i="8"/>
  <c r="AA75" i="8"/>
  <c r="AC75" i="8"/>
  <c r="AA76" i="8"/>
  <c r="AC76" i="8"/>
  <c r="AA77" i="8"/>
  <c r="AC77" i="8"/>
  <c r="AA78" i="8"/>
  <c r="AC78" i="8"/>
  <c r="AA79" i="8"/>
  <c r="AC79" i="8"/>
  <c r="AA80" i="8"/>
  <c r="AC80" i="8"/>
  <c r="AA81" i="8"/>
  <c r="AC81" i="8"/>
  <c r="AA82" i="8"/>
  <c r="AC82" i="8"/>
  <c r="AA83" i="8"/>
  <c r="AC83" i="8"/>
  <c r="C84" i="8"/>
  <c r="C85" i="8"/>
  <c r="E85" i="8"/>
  <c r="O5" i="4" s="1"/>
  <c r="F85" i="8"/>
  <c r="P5" i="4" s="1"/>
  <c r="I2" i="7"/>
  <c r="J2" i="7"/>
  <c r="K2" i="7"/>
  <c r="L2" i="7"/>
  <c r="L3" i="7" s="1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M2" i="7"/>
  <c r="M3" i="7" s="1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N2" i="7"/>
  <c r="O2" i="7"/>
  <c r="O3" i="7" s="1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P2" i="7"/>
  <c r="P3" i="7" s="1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Q2" i="7"/>
  <c r="R2" i="7"/>
  <c r="R3" i="7" s="1"/>
  <c r="R4" i="7" s="1"/>
  <c r="R5" i="7" s="1"/>
  <c r="S2" i="7"/>
  <c r="S3" i="7" s="1"/>
  <c r="S4" i="7" s="1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T2" i="7"/>
  <c r="T3" i="7" s="1"/>
  <c r="T4" i="7" s="1"/>
  <c r="T5" i="7" s="1"/>
  <c r="T6" i="7" s="1"/>
  <c r="T7" i="7" s="1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U2" i="7"/>
  <c r="V2" i="7"/>
  <c r="V3" i="7" s="1"/>
  <c r="V4" i="7" s="1"/>
  <c r="V5" i="7" s="1"/>
  <c r="V6" i="7" s="1"/>
  <c r="V7" i="7" s="1"/>
  <c r="V8" i="7" s="1"/>
  <c r="V9" i="7" s="1"/>
  <c r="V10" i="7" s="1"/>
  <c r="V11" i="7" s="1"/>
  <c r="V12" i="7" s="1"/>
  <c r="V13" i="7" s="1"/>
  <c r="V14" i="7" s="1"/>
  <c r="V15" i="7" s="1"/>
  <c r="V16" i="7" s="1"/>
  <c r="V17" i="7" s="1"/>
  <c r="V18" i="7" s="1"/>
  <c r="V19" i="7" s="1"/>
  <c r="V20" i="7" s="1"/>
  <c r="V21" i="7" s="1"/>
  <c r="V22" i="7" s="1"/>
  <c r="V23" i="7" s="1"/>
  <c r="V24" i="7" s="1"/>
  <c r="V25" i="7" s="1"/>
  <c r="V26" i="7" s="1"/>
  <c r="V27" i="7" s="1"/>
  <c r="V28" i="7" s="1"/>
  <c r="V29" i="7" s="1"/>
  <c r="V30" i="7" s="1"/>
  <c r="V31" i="7" s="1"/>
  <c r="V32" i="7" s="1"/>
  <c r="V33" i="7" s="1"/>
  <c r="V34" i="7" s="1"/>
  <c r="V35" i="7" s="1"/>
  <c r="V36" i="7" s="1"/>
  <c r="V37" i="7" s="1"/>
  <c r="V38" i="7" s="1"/>
  <c r="V39" i="7" s="1"/>
  <c r="V40" i="7" s="1"/>
  <c r="V41" i="7" s="1"/>
  <c r="V42" i="7" s="1"/>
  <c r="V43" i="7" s="1"/>
  <c r="V44" i="7" s="1"/>
  <c r="V45" i="7" s="1"/>
  <c r="V46" i="7" s="1"/>
  <c r="V47" i="7" s="1"/>
  <c r="V48" i="7" s="1"/>
  <c r="V49" i="7" s="1"/>
  <c r="V50" i="7" s="1"/>
  <c r="V51" i="7" s="1"/>
  <c r="V52" i="7" s="1"/>
  <c r="V53" i="7" s="1"/>
  <c r="V54" i="7" s="1"/>
  <c r="V55" i="7" s="1"/>
  <c r="V56" i="7" s="1"/>
  <c r="V57" i="7" s="1"/>
  <c r="V58" i="7" s="1"/>
  <c r="V59" i="7" s="1"/>
  <c r="V60" i="7" s="1"/>
  <c r="V61" i="7" s="1"/>
  <c r="V62" i="7" s="1"/>
  <c r="V63" i="7" s="1"/>
  <c r="V64" i="7" s="1"/>
  <c r="V65" i="7" s="1"/>
  <c r="V66" i="7" s="1"/>
  <c r="V67" i="7" s="1"/>
  <c r="V68" i="7" s="1"/>
  <c r="V69" i="7" s="1"/>
  <c r="V70" i="7" s="1"/>
  <c r="V71" i="7" s="1"/>
  <c r="V72" i="7" s="1"/>
  <c r="V73" i="7" s="1"/>
  <c r="V74" i="7" s="1"/>
  <c r="V75" i="7" s="1"/>
  <c r="V76" i="7" s="1"/>
  <c r="V77" i="7" s="1"/>
  <c r="V78" i="7" s="1"/>
  <c r="V79" i="7" s="1"/>
  <c r="V80" i="7" s="1"/>
  <c r="V81" i="7" s="1"/>
  <c r="V82" i="7" s="1"/>
  <c r="V83" i="7" s="1"/>
  <c r="W2" i="7"/>
  <c r="W3" i="7" s="1"/>
  <c r="W4" i="7" s="1"/>
  <c r="W5" i="7" s="1"/>
  <c r="W6" i="7" s="1"/>
  <c r="W7" i="7" s="1"/>
  <c r="W8" i="7" s="1"/>
  <c r="W9" i="7" s="1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W32" i="7" s="1"/>
  <c r="W33" i="7" s="1"/>
  <c r="W34" i="7" s="1"/>
  <c r="W35" i="7" s="1"/>
  <c r="W36" i="7" s="1"/>
  <c r="W37" i="7" s="1"/>
  <c r="W38" i="7" s="1"/>
  <c r="W39" i="7" s="1"/>
  <c r="W40" i="7" s="1"/>
  <c r="W41" i="7" s="1"/>
  <c r="W42" i="7" s="1"/>
  <c r="W43" i="7" s="1"/>
  <c r="W44" i="7" s="1"/>
  <c r="W45" i="7" s="1"/>
  <c r="W46" i="7" s="1"/>
  <c r="W47" i="7" s="1"/>
  <c r="W48" i="7" s="1"/>
  <c r="W49" i="7" s="1"/>
  <c r="W50" i="7" s="1"/>
  <c r="W51" i="7" s="1"/>
  <c r="W52" i="7" s="1"/>
  <c r="W53" i="7" s="1"/>
  <c r="W54" i="7" s="1"/>
  <c r="W55" i="7" s="1"/>
  <c r="W56" i="7" s="1"/>
  <c r="W57" i="7" s="1"/>
  <c r="W58" i="7" s="1"/>
  <c r="W59" i="7" s="1"/>
  <c r="W60" i="7" s="1"/>
  <c r="W61" i="7" s="1"/>
  <c r="W62" i="7" s="1"/>
  <c r="W63" i="7" s="1"/>
  <c r="W64" i="7" s="1"/>
  <c r="W65" i="7" s="1"/>
  <c r="W66" i="7" s="1"/>
  <c r="W67" i="7" s="1"/>
  <c r="W68" i="7" s="1"/>
  <c r="W69" i="7" s="1"/>
  <c r="W70" i="7" s="1"/>
  <c r="W71" i="7" s="1"/>
  <c r="W72" i="7" s="1"/>
  <c r="W73" i="7" s="1"/>
  <c r="W74" i="7" s="1"/>
  <c r="W75" i="7" s="1"/>
  <c r="W76" i="7" s="1"/>
  <c r="W77" i="7" s="1"/>
  <c r="W78" i="7" s="1"/>
  <c r="W79" i="7" s="1"/>
  <c r="W80" i="7" s="1"/>
  <c r="W81" i="7" s="1"/>
  <c r="W82" i="7" s="1"/>
  <c r="W83" i="7" s="1"/>
  <c r="X2" i="7"/>
  <c r="X3" i="7" s="1"/>
  <c r="X4" i="7" s="1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Y2" i="7"/>
  <c r="Y3" i="7" s="1"/>
  <c r="Y4" i="7" s="1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Z2" i="7"/>
  <c r="AA2" i="7"/>
  <c r="AB2" i="7" s="1"/>
  <c r="AC2" i="7"/>
  <c r="AD2" i="7" s="1"/>
  <c r="J3" i="7"/>
  <c r="J4" i="7" s="1"/>
  <c r="J5" i="7" s="1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Q3" i="7"/>
  <c r="Q4" i="7" s="1"/>
  <c r="Q5" i="7" s="1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U3" i="7"/>
  <c r="U4" i="7" s="1"/>
  <c r="U5" i="7" s="1"/>
  <c r="U6" i="7" s="1"/>
  <c r="U7" i="7" s="1"/>
  <c r="U8" i="7" s="1"/>
  <c r="U9" i="7" s="1"/>
  <c r="U10" i="7" s="1"/>
  <c r="U11" i="7" s="1"/>
  <c r="U12" i="7" s="1"/>
  <c r="U13" i="7" s="1"/>
  <c r="U14" i="7" s="1"/>
  <c r="U15" i="7" s="1"/>
  <c r="U16" i="7" s="1"/>
  <c r="U17" i="7" s="1"/>
  <c r="U18" i="7" s="1"/>
  <c r="U19" i="7" s="1"/>
  <c r="U20" i="7" s="1"/>
  <c r="U21" i="7" s="1"/>
  <c r="U22" i="7" s="1"/>
  <c r="U23" i="7" s="1"/>
  <c r="Z3" i="7"/>
  <c r="Z4" i="7" s="1"/>
  <c r="Z5" i="7" s="1"/>
  <c r="Z6" i="7" s="1"/>
  <c r="Z7" i="7" s="1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Z34" i="7" s="1"/>
  <c r="Z35" i="7" s="1"/>
  <c r="Z36" i="7" s="1"/>
  <c r="Z37" i="7" s="1"/>
  <c r="Z38" i="7" s="1"/>
  <c r="Z39" i="7" s="1"/>
  <c r="Z40" i="7" s="1"/>
  <c r="Z41" i="7" s="1"/>
  <c r="Z42" i="7" s="1"/>
  <c r="Z43" i="7" s="1"/>
  <c r="Z44" i="7" s="1"/>
  <c r="Z45" i="7" s="1"/>
  <c r="Z46" i="7" s="1"/>
  <c r="Z47" i="7" s="1"/>
  <c r="Z48" i="7" s="1"/>
  <c r="Z49" i="7" s="1"/>
  <c r="Z50" i="7" s="1"/>
  <c r="Z51" i="7" s="1"/>
  <c r="Z52" i="7" s="1"/>
  <c r="Z53" i="7" s="1"/>
  <c r="Z54" i="7" s="1"/>
  <c r="Z55" i="7" s="1"/>
  <c r="Z56" i="7" s="1"/>
  <c r="Z57" i="7" s="1"/>
  <c r="Z58" i="7" s="1"/>
  <c r="Z59" i="7" s="1"/>
  <c r="Z60" i="7" s="1"/>
  <c r="Z61" i="7" s="1"/>
  <c r="Z62" i="7" s="1"/>
  <c r="Z63" i="7" s="1"/>
  <c r="Z64" i="7" s="1"/>
  <c r="Z65" i="7" s="1"/>
  <c r="Z66" i="7" s="1"/>
  <c r="Z67" i="7" s="1"/>
  <c r="Z68" i="7" s="1"/>
  <c r="Z69" i="7" s="1"/>
  <c r="Z70" i="7" s="1"/>
  <c r="Z71" i="7" s="1"/>
  <c r="Z72" i="7" s="1"/>
  <c r="Z73" i="7" s="1"/>
  <c r="Z74" i="7" s="1"/>
  <c r="Z75" i="7" s="1"/>
  <c r="Z76" i="7" s="1"/>
  <c r="Z77" i="7" s="1"/>
  <c r="Z78" i="7" s="1"/>
  <c r="Z79" i="7" s="1"/>
  <c r="Z80" i="7" s="1"/>
  <c r="Z81" i="7" s="1"/>
  <c r="Z82" i="7" s="1"/>
  <c r="Z83" i="7" s="1"/>
  <c r="AA3" i="7"/>
  <c r="AC3" i="7"/>
  <c r="AA4" i="7"/>
  <c r="AC4" i="7"/>
  <c r="AA5" i="7"/>
  <c r="AC5" i="7"/>
  <c r="J6" i="7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AA6" i="7"/>
  <c r="AC6" i="7"/>
  <c r="AA7" i="7"/>
  <c r="AC7" i="7"/>
  <c r="AA8" i="7"/>
  <c r="AC8" i="7"/>
  <c r="AA9" i="7"/>
  <c r="AC9" i="7"/>
  <c r="AA10" i="7"/>
  <c r="AC10" i="7"/>
  <c r="AA11" i="7"/>
  <c r="AC11" i="7"/>
  <c r="AA12" i="7"/>
  <c r="AC12" i="7"/>
  <c r="AA13" i="7"/>
  <c r="AB13" i="7" s="1"/>
  <c r="AC13" i="7"/>
  <c r="AA14" i="7"/>
  <c r="AB14" i="7" s="1"/>
  <c r="AC14" i="7"/>
  <c r="AA15" i="7"/>
  <c r="AC15" i="7"/>
  <c r="AA16" i="7"/>
  <c r="AB16" i="7" s="1"/>
  <c r="AC16" i="7"/>
  <c r="AA17" i="7"/>
  <c r="AB17" i="7" s="1"/>
  <c r="AC17" i="7"/>
  <c r="AA18" i="7"/>
  <c r="AC18" i="7"/>
  <c r="AA19" i="7"/>
  <c r="AC19" i="7"/>
  <c r="AA20" i="7"/>
  <c r="AC20" i="7"/>
  <c r="AA21" i="7"/>
  <c r="AC21" i="7"/>
  <c r="AF30" i="7" s="1"/>
  <c r="AA22" i="7"/>
  <c r="AC22" i="7"/>
  <c r="AA23" i="7"/>
  <c r="AC23" i="7"/>
  <c r="AA24" i="7"/>
  <c r="AC24" i="7"/>
  <c r="AA25" i="7"/>
  <c r="AC25" i="7"/>
  <c r="AA26" i="7"/>
  <c r="AC26" i="7"/>
  <c r="AA27" i="7"/>
  <c r="AC27" i="7"/>
  <c r="AA28" i="7"/>
  <c r="AB28" i="7" s="1"/>
  <c r="AC28" i="7"/>
  <c r="AA29" i="7"/>
  <c r="AC29" i="7"/>
  <c r="AA30" i="7"/>
  <c r="AC30" i="7"/>
  <c r="AA31" i="7"/>
  <c r="AC31" i="7"/>
  <c r="AA32" i="7"/>
  <c r="AC32" i="7"/>
  <c r="AA33" i="7"/>
  <c r="AC33" i="7"/>
  <c r="AA34" i="7"/>
  <c r="AC34" i="7"/>
  <c r="AA35" i="7"/>
  <c r="AC35" i="7"/>
  <c r="AF35" i="7" s="1"/>
  <c r="AA36" i="7"/>
  <c r="AC36" i="7"/>
  <c r="AA37" i="7"/>
  <c r="AC37" i="7"/>
  <c r="AA38" i="7"/>
  <c r="AC38" i="7"/>
  <c r="AA39" i="7"/>
  <c r="AC39" i="7"/>
  <c r="AA40" i="7"/>
  <c r="AC40" i="7"/>
  <c r="AA41" i="7"/>
  <c r="AC41" i="7"/>
  <c r="AA42" i="7"/>
  <c r="AC42" i="7"/>
  <c r="AA43" i="7"/>
  <c r="AC43" i="7"/>
  <c r="AA44" i="7"/>
  <c r="AC44" i="7"/>
  <c r="AA45" i="7"/>
  <c r="AC45" i="7"/>
  <c r="AA46" i="7"/>
  <c r="AC46" i="7"/>
  <c r="AA47" i="7"/>
  <c r="AC47" i="7"/>
  <c r="AA48" i="7"/>
  <c r="AC48" i="7"/>
  <c r="AA49" i="7"/>
  <c r="AC49" i="7"/>
  <c r="AA50" i="7"/>
  <c r="AC50" i="7"/>
  <c r="AA51" i="7"/>
  <c r="AC51" i="7"/>
  <c r="AD51" i="7" s="1"/>
  <c r="AA52" i="7"/>
  <c r="AC52" i="7"/>
  <c r="AA53" i="7"/>
  <c r="AC53" i="7"/>
  <c r="AA54" i="7"/>
  <c r="AC54" i="7"/>
  <c r="AA55" i="7"/>
  <c r="AC55" i="7"/>
  <c r="AA56" i="7"/>
  <c r="AC56" i="7"/>
  <c r="AA57" i="7"/>
  <c r="AC57" i="7"/>
  <c r="AA58" i="7"/>
  <c r="AC58" i="7"/>
  <c r="AA59" i="7"/>
  <c r="AC59" i="7"/>
  <c r="AA60" i="7"/>
  <c r="AC60" i="7"/>
  <c r="AA61" i="7"/>
  <c r="AC61" i="7"/>
  <c r="AA62" i="7"/>
  <c r="AC62" i="7"/>
  <c r="AA63" i="7"/>
  <c r="AC63" i="7"/>
  <c r="AA64" i="7"/>
  <c r="AC64" i="7"/>
  <c r="AA65" i="7"/>
  <c r="AC65" i="7"/>
  <c r="AA66" i="7"/>
  <c r="AC66" i="7"/>
  <c r="AA67" i="7"/>
  <c r="AC67" i="7"/>
  <c r="AA68" i="7"/>
  <c r="AC68" i="7"/>
  <c r="AF68" i="7" s="1"/>
  <c r="AA69" i="7"/>
  <c r="AC69" i="7"/>
  <c r="AA70" i="7"/>
  <c r="AC70" i="7"/>
  <c r="AA71" i="7"/>
  <c r="AC71" i="7"/>
  <c r="AA72" i="7"/>
  <c r="AC72" i="7"/>
  <c r="AA73" i="7"/>
  <c r="AC73" i="7"/>
  <c r="AA74" i="7"/>
  <c r="AC74" i="7"/>
  <c r="AA75" i="7"/>
  <c r="AC75" i="7"/>
  <c r="AA76" i="7"/>
  <c r="AC76" i="7"/>
  <c r="AA77" i="7"/>
  <c r="AC77" i="7"/>
  <c r="AA78" i="7"/>
  <c r="AC78" i="7"/>
  <c r="AA79" i="7"/>
  <c r="AC79" i="7"/>
  <c r="AA80" i="7"/>
  <c r="AC80" i="7"/>
  <c r="AA81" i="7"/>
  <c r="AC81" i="7"/>
  <c r="AA82" i="7"/>
  <c r="AC82" i="7"/>
  <c r="AA83" i="7"/>
  <c r="AC83" i="7"/>
  <c r="C84" i="7"/>
  <c r="C85" i="7"/>
  <c r="E85" i="7"/>
  <c r="O4" i="4" s="1"/>
  <c r="F85" i="7"/>
  <c r="P4" i="4" s="1"/>
  <c r="I2" i="6"/>
  <c r="I3" i="6" s="1"/>
  <c r="J2" i="6"/>
  <c r="J3" i="6" s="1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L2" i="6"/>
  <c r="L3" i="6" s="1"/>
  <c r="M2" i="6"/>
  <c r="M3" i="6" s="1"/>
  <c r="N2" i="6"/>
  <c r="N3" i="6" s="1"/>
  <c r="N4" i="6" s="1"/>
  <c r="O2" i="6"/>
  <c r="O3" i="6" s="1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P2" i="6"/>
  <c r="P3" i="6" s="1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R2" i="6"/>
  <c r="R3" i="6" s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S2" i="6"/>
  <c r="S3" i="6" s="1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T2" i="6"/>
  <c r="T3" i="6" s="1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U2" i="6"/>
  <c r="U3" i="6" s="1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V2" i="6"/>
  <c r="W2" i="6"/>
  <c r="X2" i="6"/>
  <c r="X3" i="6" s="1"/>
  <c r="X4" i="6" s="1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Y2" i="6"/>
  <c r="Y3" i="6" s="1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Z2" i="6"/>
  <c r="Z3" i="6" s="1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AA2" i="6"/>
  <c r="AB2" i="6" s="1"/>
  <c r="AC2" i="6"/>
  <c r="AA3" i="6"/>
  <c r="AC3" i="6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L4" i="6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M4" i="6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AA4" i="6"/>
  <c r="AC4" i="6"/>
  <c r="N5" i="6"/>
  <c r="N6" i="6" s="1"/>
  <c r="N7" i="6" s="1"/>
  <c r="AA5" i="6"/>
  <c r="AC5" i="6"/>
  <c r="AA6" i="6"/>
  <c r="AC6" i="6"/>
  <c r="AA7" i="6"/>
  <c r="AC7" i="6"/>
  <c r="AA8" i="6"/>
  <c r="AC8" i="6"/>
  <c r="AA9" i="6"/>
  <c r="AC9" i="6"/>
  <c r="AA10" i="6"/>
  <c r="AC10" i="6"/>
  <c r="AA11" i="6"/>
  <c r="AC11" i="6"/>
  <c r="AA12" i="6"/>
  <c r="AC12" i="6"/>
  <c r="AA13" i="6"/>
  <c r="AC13" i="6"/>
  <c r="AA14" i="6"/>
  <c r="AC14" i="6"/>
  <c r="AA15" i="6"/>
  <c r="AC15" i="6"/>
  <c r="AA16" i="6"/>
  <c r="AC16" i="6"/>
  <c r="AA17" i="6"/>
  <c r="AC17" i="6"/>
  <c r="AA18" i="6"/>
  <c r="AC18" i="6"/>
  <c r="AA19" i="6"/>
  <c r="AC19" i="6"/>
  <c r="AA20" i="6"/>
  <c r="AC20" i="6"/>
  <c r="AD20" i="6" s="1"/>
  <c r="AA21" i="6"/>
  <c r="AC21" i="6"/>
  <c r="AD21" i="6" s="1"/>
  <c r="AA22" i="6"/>
  <c r="AC22" i="6"/>
  <c r="AA23" i="6"/>
  <c r="AC23" i="6"/>
  <c r="AA24" i="6"/>
  <c r="AC24" i="6"/>
  <c r="AA25" i="6"/>
  <c r="AC25" i="6"/>
  <c r="AA26" i="6"/>
  <c r="AC26" i="6"/>
  <c r="AA27" i="6"/>
  <c r="AC27" i="6"/>
  <c r="AA28" i="6"/>
  <c r="AC28" i="6"/>
  <c r="AA29" i="6"/>
  <c r="AC29" i="6"/>
  <c r="AA30" i="6"/>
  <c r="AC30" i="6"/>
  <c r="AA31" i="6"/>
  <c r="AC31" i="6"/>
  <c r="AA32" i="6"/>
  <c r="AC32" i="6"/>
  <c r="AA33" i="6"/>
  <c r="AC33" i="6"/>
  <c r="AA34" i="6"/>
  <c r="AC34" i="6"/>
  <c r="AE34" i="6" s="1"/>
  <c r="AA35" i="6"/>
  <c r="AC35" i="6"/>
  <c r="AF35" i="6" s="1"/>
  <c r="AA36" i="6"/>
  <c r="AC36" i="6"/>
  <c r="AA37" i="6"/>
  <c r="AC37" i="6"/>
  <c r="AA38" i="6"/>
  <c r="AC38" i="6"/>
  <c r="AA39" i="6"/>
  <c r="AC39" i="6"/>
  <c r="AA40" i="6"/>
  <c r="AC40" i="6"/>
  <c r="AA41" i="6"/>
  <c r="AC41" i="6"/>
  <c r="AA42" i="6"/>
  <c r="AC42" i="6"/>
  <c r="AA43" i="6"/>
  <c r="AC43" i="6"/>
  <c r="AA44" i="6"/>
  <c r="AC44" i="6"/>
  <c r="AA45" i="6"/>
  <c r="AB45" i="6" s="1"/>
  <c r="AC45" i="6"/>
  <c r="AA46" i="6"/>
  <c r="AC46" i="6"/>
  <c r="AA47" i="6"/>
  <c r="AC47" i="6"/>
  <c r="AA48" i="6"/>
  <c r="AC48" i="6"/>
  <c r="AA49" i="6"/>
  <c r="AC49" i="6"/>
  <c r="AA50" i="6"/>
  <c r="AC50" i="6"/>
  <c r="AA51" i="6"/>
  <c r="AC51" i="6"/>
  <c r="AA52" i="6"/>
  <c r="AC52" i="6"/>
  <c r="AA53" i="6"/>
  <c r="AC53" i="6"/>
  <c r="AA54" i="6"/>
  <c r="AC54" i="6"/>
  <c r="AA55" i="6"/>
  <c r="AC55" i="6"/>
  <c r="AA56" i="6"/>
  <c r="AC56" i="6"/>
  <c r="AA57" i="6"/>
  <c r="AC57" i="6"/>
  <c r="AA58" i="6"/>
  <c r="AC58" i="6"/>
  <c r="AA59" i="6"/>
  <c r="AC59" i="6"/>
  <c r="AA60" i="6"/>
  <c r="AC60" i="6"/>
  <c r="AA61" i="6"/>
  <c r="AC61" i="6"/>
  <c r="AA62" i="6"/>
  <c r="AC62" i="6"/>
  <c r="AA63" i="6"/>
  <c r="AC63" i="6"/>
  <c r="AA64" i="6"/>
  <c r="AC64" i="6"/>
  <c r="AA65" i="6"/>
  <c r="AC65" i="6"/>
  <c r="AA66" i="6"/>
  <c r="AC66" i="6"/>
  <c r="AA67" i="6"/>
  <c r="AC67" i="6"/>
  <c r="AA68" i="6"/>
  <c r="AC68" i="6"/>
  <c r="AA69" i="6"/>
  <c r="AC69" i="6"/>
  <c r="AA70" i="6"/>
  <c r="AC70" i="6"/>
  <c r="AA71" i="6"/>
  <c r="AC71" i="6"/>
  <c r="AA72" i="6"/>
  <c r="AC72" i="6"/>
  <c r="AA73" i="6"/>
  <c r="AC73" i="6"/>
  <c r="AA74" i="6"/>
  <c r="AC74" i="6"/>
  <c r="AA75" i="6"/>
  <c r="AC75" i="6"/>
  <c r="AA76" i="6"/>
  <c r="AC76" i="6"/>
  <c r="AA77" i="6"/>
  <c r="AC77" i="6"/>
  <c r="AA78" i="6"/>
  <c r="AC78" i="6"/>
  <c r="AA79" i="6"/>
  <c r="AC79" i="6"/>
  <c r="AA80" i="6"/>
  <c r="AC80" i="6"/>
  <c r="AA81" i="6"/>
  <c r="AC81" i="6"/>
  <c r="AA82" i="6"/>
  <c r="AC82" i="6"/>
  <c r="AA83" i="6"/>
  <c r="AC83" i="6"/>
  <c r="C84" i="6"/>
  <c r="C85" i="6"/>
  <c r="E85" i="6"/>
  <c r="O31" i="4" s="1"/>
  <c r="F85" i="6"/>
  <c r="P31" i="4" s="1"/>
  <c r="I2" i="5"/>
  <c r="J2" i="5"/>
  <c r="K2" i="5"/>
  <c r="L2" i="5"/>
  <c r="M2" i="5"/>
  <c r="N2" i="5"/>
  <c r="P2" i="5"/>
  <c r="Q2" i="5"/>
  <c r="R2" i="5"/>
  <c r="R3" i="5" s="1"/>
  <c r="R4" i="5" s="1"/>
  <c r="R5" i="5" s="1"/>
  <c r="S2" i="5"/>
  <c r="S3" i="5" s="1"/>
  <c r="T2" i="5"/>
  <c r="T3" i="5" s="1"/>
  <c r="U2" i="5"/>
  <c r="U3" i="5" s="1"/>
  <c r="V2" i="5"/>
  <c r="V3" i="5" s="1"/>
  <c r="V4" i="5" s="1"/>
  <c r="W2" i="5"/>
  <c r="W3" i="5" s="1"/>
  <c r="W4" i="5" s="1"/>
  <c r="X2" i="5"/>
  <c r="Y2" i="5"/>
  <c r="Z2" i="5"/>
  <c r="AA2" i="5"/>
  <c r="AB2" i="5" s="1"/>
  <c r="AC2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L3" i="5"/>
  <c r="L4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N3" i="5"/>
  <c r="O3" i="5"/>
  <c r="O4" i="5" s="1"/>
  <c r="O5" i="5" s="1"/>
  <c r="O6" i="5" s="1"/>
  <c r="O7" i="5" s="1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Q3" i="5"/>
  <c r="Q4" i="5" s="1"/>
  <c r="Q5" i="5" s="1"/>
  <c r="X3" i="5"/>
  <c r="X4" i="5" s="1"/>
  <c r="Y3" i="5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Z3" i="5"/>
  <c r="AA3" i="5"/>
  <c r="AC3" i="5"/>
  <c r="T4" i="5"/>
  <c r="T5" i="5" s="1"/>
  <c r="T6" i="5" s="1"/>
  <c r="T7" i="5" s="1"/>
  <c r="T8" i="5" s="1"/>
  <c r="T9" i="5" s="1"/>
  <c r="T10" i="5" s="1"/>
  <c r="U4" i="5"/>
  <c r="AA4" i="5"/>
  <c r="AC4" i="5"/>
  <c r="U5" i="5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V5" i="5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W5" i="5"/>
  <c r="X5" i="5"/>
  <c r="X6" i="5" s="1"/>
  <c r="X7" i="5" s="1"/>
  <c r="X8" i="5" s="1"/>
  <c r="AA5" i="5"/>
  <c r="AC5" i="5"/>
  <c r="Q6" i="5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R6" i="5"/>
  <c r="R7" i="5" s="1"/>
  <c r="W6" i="5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AA6" i="5"/>
  <c r="AC6" i="5"/>
  <c r="AA7" i="5"/>
  <c r="AB7" i="5" s="1"/>
  <c r="AC7" i="5"/>
  <c r="AA8" i="5"/>
  <c r="AB8" i="5" s="1"/>
  <c r="AC8" i="5"/>
  <c r="X9" i="5"/>
  <c r="AA9" i="5"/>
  <c r="AC9" i="5"/>
  <c r="X10" i="5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AA10" i="5"/>
  <c r="AC10" i="5"/>
  <c r="T11" i="5"/>
  <c r="T12" i="5" s="1"/>
  <c r="T13" i="5" s="1"/>
  <c r="AA11" i="5"/>
  <c r="AC11" i="5"/>
  <c r="AA12" i="5"/>
  <c r="AC12" i="5"/>
  <c r="AA13" i="5"/>
  <c r="AB13" i="5" s="1"/>
  <c r="AC13" i="5"/>
  <c r="AA14" i="5"/>
  <c r="AC14" i="5"/>
  <c r="AD14" i="5" s="1"/>
  <c r="AA15" i="5"/>
  <c r="AC15" i="5"/>
  <c r="AA16" i="5"/>
  <c r="AC16" i="5"/>
  <c r="AA17" i="5"/>
  <c r="AB17" i="5" s="1"/>
  <c r="AC17" i="5"/>
  <c r="AA18" i="5"/>
  <c r="AB18" i="5" s="1"/>
  <c r="AC18" i="5"/>
  <c r="AF18" i="5" s="1"/>
  <c r="AE18" i="5"/>
  <c r="AA19" i="5"/>
  <c r="AC19" i="5"/>
  <c r="AA20" i="5"/>
  <c r="AC20" i="5"/>
  <c r="AA21" i="5"/>
  <c r="AC21" i="5"/>
  <c r="AD21" i="5" s="1"/>
  <c r="AA22" i="5"/>
  <c r="AC22" i="5"/>
  <c r="AD22" i="5" s="1"/>
  <c r="AA23" i="5"/>
  <c r="AC23" i="5"/>
  <c r="AD23" i="5" s="1"/>
  <c r="AA24" i="5"/>
  <c r="AC24" i="5"/>
  <c r="AA25" i="5"/>
  <c r="AC25" i="5"/>
  <c r="AD25" i="5" s="1"/>
  <c r="AA26" i="5"/>
  <c r="AC26" i="5"/>
  <c r="AA27" i="5"/>
  <c r="AC27" i="5"/>
  <c r="AA28" i="5"/>
  <c r="AC28" i="5"/>
  <c r="AA29" i="5"/>
  <c r="AC29" i="5"/>
  <c r="AA30" i="5"/>
  <c r="AC30" i="5"/>
  <c r="AD30" i="5" s="1"/>
  <c r="AE30" i="5"/>
  <c r="AA31" i="5"/>
  <c r="AB31" i="5" s="1"/>
  <c r="AC31" i="5"/>
  <c r="AA32" i="5"/>
  <c r="AC32" i="5"/>
  <c r="AA33" i="5"/>
  <c r="AC33" i="5"/>
  <c r="AA34" i="5"/>
  <c r="AC34" i="5"/>
  <c r="AA35" i="5"/>
  <c r="AC35" i="5"/>
  <c r="AA36" i="5"/>
  <c r="AC36" i="5"/>
  <c r="AA37" i="5"/>
  <c r="AC37" i="5"/>
  <c r="AD37" i="5" s="1"/>
  <c r="AA38" i="5"/>
  <c r="AC38" i="5"/>
  <c r="AA39" i="5"/>
  <c r="AC39" i="5"/>
  <c r="AA40" i="5"/>
  <c r="AC40" i="5"/>
  <c r="AA41" i="5"/>
  <c r="AC41" i="5"/>
  <c r="AA42" i="5"/>
  <c r="AC42" i="5"/>
  <c r="AA43" i="5"/>
  <c r="AC43" i="5"/>
  <c r="AA44" i="5"/>
  <c r="AC44" i="5"/>
  <c r="AA45" i="5"/>
  <c r="AC45" i="5"/>
  <c r="AA46" i="5"/>
  <c r="AC46" i="5"/>
  <c r="AA47" i="5"/>
  <c r="AC47" i="5"/>
  <c r="AA48" i="5"/>
  <c r="AC48" i="5"/>
  <c r="AA49" i="5"/>
  <c r="AC49" i="5"/>
  <c r="AA50" i="5"/>
  <c r="AC50" i="5"/>
  <c r="AA51" i="5"/>
  <c r="AC51" i="5"/>
  <c r="AA52" i="5"/>
  <c r="AC52" i="5"/>
  <c r="AA53" i="5"/>
  <c r="AC53" i="5"/>
  <c r="AF53" i="5" s="1"/>
  <c r="AA54" i="5"/>
  <c r="AC54" i="5"/>
  <c r="AA55" i="5"/>
  <c r="AC55" i="5"/>
  <c r="AA56" i="5"/>
  <c r="AC56" i="5"/>
  <c r="AA57" i="5"/>
  <c r="AC57" i="5"/>
  <c r="AA58" i="5"/>
  <c r="AC58" i="5"/>
  <c r="AA59" i="5"/>
  <c r="AC59" i="5"/>
  <c r="AA60" i="5"/>
  <c r="AC60" i="5"/>
  <c r="AA61" i="5"/>
  <c r="AC61" i="5"/>
  <c r="AA62" i="5"/>
  <c r="AC62" i="5"/>
  <c r="AA63" i="5"/>
  <c r="AC63" i="5"/>
  <c r="AF63" i="5" s="1"/>
  <c r="AA64" i="5"/>
  <c r="AC64" i="5"/>
  <c r="AA65" i="5"/>
  <c r="AC65" i="5"/>
  <c r="AA66" i="5"/>
  <c r="AC66" i="5"/>
  <c r="AD66" i="5" s="1"/>
  <c r="AA67" i="5"/>
  <c r="AC67" i="5"/>
  <c r="AA68" i="5"/>
  <c r="AC68" i="5"/>
  <c r="AA69" i="5"/>
  <c r="AC69" i="5"/>
  <c r="AA70" i="5"/>
  <c r="AC70" i="5"/>
  <c r="AA71" i="5"/>
  <c r="AC71" i="5"/>
  <c r="AA72" i="5"/>
  <c r="AC72" i="5"/>
  <c r="AA73" i="5"/>
  <c r="AC73" i="5"/>
  <c r="AA74" i="5"/>
  <c r="AC74" i="5"/>
  <c r="AA75" i="5"/>
  <c r="AC75" i="5"/>
  <c r="AA76" i="5"/>
  <c r="AC76" i="5"/>
  <c r="AA77" i="5"/>
  <c r="AC77" i="5"/>
  <c r="AA78" i="5"/>
  <c r="AC78" i="5"/>
  <c r="AA79" i="5"/>
  <c r="AC79" i="5"/>
  <c r="AE79" i="5" s="1"/>
  <c r="AA80" i="5"/>
  <c r="AC80" i="5"/>
  <c r="AF80" i="5" s="1"/>
  <c r="AA81" i="5"/>
  <c r="AC81" i="5"/>
  <c r="AA82" i="5"/>
  <c r="AC82" i="5"/>
  <c r="AA83" i="5"/>
  <c r="AC83" i="5"/>
  <c r="C84" i="5"/>
  <c r="C85" i="5"/>
  <c r="E85" i="5"/>
  <c r="O35" i="4" s="1"/>
  <c r="F85" i="5"/>
  <c r="P35" i="4" s="1"/>
  <c r="AF82" i="9" l="1"/>
  <c r="AB82" i="14"/>
  <c r="AD74" i="18"/>
  <c r="AE72" i="33"/>
  <c r="AF70" i="17"/>
  <c r="AE64" i="28"/>
  <c r="AF65" i="26"/>
  <c r="AF65" i="17"/>
  <c r="AF64" i="21"/>
  <c r="AE60" i="28"/>
  <c r="AF61" i="9"/>
  <c r="AD59" i="20"/>
  <c r="AE57" i="18"/>
  <c r="AF58" i="30"/>
  <c r="AF58" i="35"/>
  <c r="AE56" i="33"/>
  <c r="AD54" i="36"/>
  <c r="AF55" i="20"/>
  <c r="AD51" i="31"/>
  <c r="AE52" i="33"/>
  <c r="AF51" i="7"/>
  <c r="AF49" i="29"/>
  <c r="AE49" i="33"/>
  <c r="AF50" i="20"/>
  <c r="AD41" i="10"/>
  <c r="AE39" i="11"/>
  <c r="AE38" i="12"/>
  <c r="AF37" i="18"/>
  <c r="AD32" i="17"/>
  <c r="AE31" i="19"/>
  <c r="AD31" i="14"/>
  <c r="AE31" i="23"/>
  <c r="AD29" i="15"/>
  <c r="AF27" i="28"/>
  <c r="AF27" i="6"/>
  <c r="AF25" i="27"/>
  <c r="AF25" i="19"/>
  <c r="AD21" i="22"/>
  <c r="AD21" i="23"/>
  <c r="AF20" i="6"/>
  <c r="AF19" i="24"/>
  <c r="AE14" i="5"/>
  <c r="AD16" i="33"/>
  <c r="AD15" i="30"/>
  <c r="AF15" i="27"/>
  <c r="AF14" i="25"/>
  <c r="AB6" i="10"/>
  <c r="AD4" i="9"/>
  <c r="C86" i="16"/>
  <c r="AF3" i="33"/>
  <c r="C86" i="19"/>
  <c r="AD3" i="19"/>
  <c r="C86" i="26"/>
  <c r="AB3" i="23"/>
  <c r="C86" i="15"/>
  <c r="C86" i="36"/>
  <c r="AD31" i="36"/>
  <c r="AE54" i="36"/>
  <c r="AF78" i="36"/>
  <c r="AF33" i="36"/>
  <c r="AD3" i="36"/>
  <c r="AF29" i="36"/>
  <c r="AB3" i="36"/>
  <c r="AB4" i="36" s="1"/>
  <c r="AB5" i="36" s="1"/>
  <c r="AB6" i="36" s="1"/>
  <c r="AB7" i="36" s="1"/>
  <c r="AB8" i="36" s="1"/>
  <c r="AB9" i="36" s="1"/>
  <c r="AB10" i="36" s="1"/>
  <c r="AB11" i="36" s="1"/>
  <c r="AB12" i="36" s="1"/>
  <c r="AB13" i="36" s="1"/>
  <c r="AB14" i="36" s="1"/>
  <c r="AB15" i="36" s="1"/>
  <c r="AB16" i="36" s="1"/>
  <c r="AB17" i="36" s="1"/>
  <c r="AB18" i="36" s="1"/>
  <c r="AB19" i="36" s="1"/>
  <c r="AB20" i="36" s="1"/>
  <c r="AB21" i="36" s="1"/>
  <c r="AB22" i="36" s="1"/>
  <c r="AB23" i="36" s="1"/>
  <c r="AB24" i="36" s="1"/>
  <c r="AB25" i="36" s="1"/>
  <c r="AB26" i="36" s="1"/>
  <c r="AB27" i="36" s="1"/>
  <c r="AB28" i="36" s="1"/>
  <c r="AB29" i="36" s="1"/>
  <c r="AB30" i="36" s="1"/>
  <c r="AB31" i="36" s="1"/>
  <c r="AB32" i="36" s="1"/>
  <c r="AB33" i="36" s="1"/>
  <c r="AB34" i="36" s="1"/>
  <c r="AB35" i="36" s="1"/>
  <c r="AB36" i="36" s="1"/>
  <c r="AB37" i="36" s="1"/>
  <c r="AB38" i="36" s="1"/>
  <c r="AB39" i="36" s="1"/>
  <c r="AB40" i="36" s="1"/>
  <c r="AB41" i="36" s="1"/>
  <c r="AB42" i="36" s="1"/>
  <c r="AB43" i="36" s="1"/>
  <c r="AB44" i="36" s="1"/>
  <c r="AB45" i="36" s="1"/>
  <c r="AB46" i="36" s="1"/>
  <c r="AB47" i="36" s="1"/>
  <c r="AB48" i="36" s="1"/>
  <c r="AB49" i="36" s="1"/>
  <c r="AB50" i="36" s="1"/>
  <c r="AB51" i="36" s="1"/>
  <c r="AB52" i="36" s="1"/>
  <c r="AB53" i="36" s="1"/>
  <c r="AB54" i="36" s="1"/>
  <c r="AB55" i="36" s="1"/>
  <c r="AB56" i="36" s="1"/>
  <c r="AB57" i="36" s="1"/>
  <c r="AB58" i="36" s="1"/>
  <c r="AB59" i="36" s="1"/>
  <c r="AB60" i="36" s="1"/>
  <c r="AB61" i="36" s="1"/>
  <c r="AB62" i="36" s="1"/>
  <c r="AB63" i="36" s="1"/>
  <c r="AB64" i="36" s="1"/>
  <c r="AB65" i="36" s="1"/>
  <c r="AB66" i="36" s="1"/>
  <c r="AB67" i="36" s="1"/>
  <c r="AB68" i="36" s="1"/>
  <c r="AB69" i="36" s="1"/>
  <c r="AB70" i="36" s="1"/>
  <c r="AB71" i="36" s="1"/>
  <c r="AB72" i="36" s="1"/>
  <c r="AB73" i="36" s="1"/>
  <c r="AB74" i="36" s="1"/>
  <c r="AB75" i="36" s="1"/>
  <c r="AB76" i="36" s="1"/>
  <c r="AB77" i="36" s="1"/>
  <c r="AB78" i="36" s="1"/>
  <c r="AB79" i="36" s="1"/>
  <c r="AB80" i="36" s="1"/>
  <c r="AB81" i="36" s="1"/>
  <c r="AB82" i="36" s="1"/>
  <c r="AB83" i="36" s="1"/>
  <c r="AE29" i="36"/>
  <c r="AF68" i="36"/>
  <c r="AD66" i="36"/>
  <c r="AD78" i="36"/>
  <c r="AD29" i="36"/>
  <c r="AD19" i="36"/>
  <c r="AF28" i="36"/>
  <c r="AF2" i="36"/>
  <c r="AF3" i="36" s="1"/>
  <c r="AF4" i="36" s="1"/>
  <c r="AF5" i="36" s="1"/>
  <c r="AF6" i="36" s="1"/>
  <c r="AF7" i="36" s="1"/>
  <c r="AF8" i="36" s="1"/>
  <c r="AF9" i="36" s="1"/>
  <c r="AF10" i="36" s="1"/>
  <c r="AF11" i="36" s="1"/>
  <c r="AE2" i="36"/>
  <c r="AE3" i="36" s="1"/>
  <c r="AE62" i="36"/>
  <c r="AD60" i="36"/>
  <c r="AD48" i="36"/>
  <c r="AD75" i="36"/>
  <c r="AD46" i="36"/>
  <c r="AE33" i="36"/>
  <c r="AF27" i="36"/>
  <c r="AE69" i="35"/>
  <c r="AF56" i="35"/>
  <c r="AF76" i="35"/>
  <c r="AE39" i="35"/>
  <c r="AF44" i="35"/>
  <c r="AF38" i="35"/>
  <c r="AB29" i="35"/>
  <c r="AE55" i="35"/>
  <c r="AE77" i="35"/>
  <c r="AD55" i="35"/>
  <c r="AB12" i="35"/>
  <c r="AF55" i="35"/>
  <c r="AB41" i="35"/>
  <c r="AD52" i="35"/>
  <c r="AD61" i="35"/>
  <c r="AD40" i="35"/>
  <c r="AB4" i="35"/>
  <c r="AD72" i="35"/>
  <c r="AD59" i="35"/>
  <c r="AF74" i="35"/>
  <c r="AB59" i="35"/>
  <c r="AB60" i="35" s="1"/>
  <c r="AB61" i="35" s="1"/>
  <c r="AB62" i="35" s="1"/>
  <c r="AB63" i="35" s="1"/>
  <c r="AB64" i="35" s="1"/>
  <c r="AB65" i="35" s="1"/>
  <c r="AB66" i="35" s="1"/>
  <c r="AB67" i="35" s="1"/>
  <c r="AB68" i="35" s="1"/>
  <c r="AB69" i="35" s="1"/>
  <c r="AB70" i="35" s="1"/>
  <c r="AB71" i="35" s="1"/>
  <c r="AB72" i="35" s="1"/>
  <c r="AB73" i="35" s="1"/>
  <c r="AB74" i="35" s="1"/>
  <c r="AB75" i="35" s="1"/>
  <c r="AB76" i="35" s="1"/>
  <c r="AB77" i="35" s="1"/>
  <c r="AB78" i="35" s="1"/>
  <c r="AD3" i="35"/>
  <c r="AE25" i="35"/>
  <c r="AF57" i="35"/>
  <c r="AD47" i="35"/>
  <c r="AD57" i="35"/>
  <c r="AD23" i="35"/>
  <c r="AD53" i="35"/>
  <c r="AE60" i="35"/>
  <c r="AD38" i="35"/>
  <c r="AF61" i="34"/>
  <c r="AF17" i="34"/>
  <c r="Q42" i="4"/>
  <c r="AD71" i="34"/>
  <c r="AF59" i="34"/>
  <c r="AE24" i="34"/>
  <c r="AE58" i="34"/>
  <c r="AD58" i="34"/>
  <c r="AF23" i="34"/>
  <c r="AD22" i="34"/>
  <c r="AB3" i="34"/>
  <c r="AE21" i="34"/>
  <c r="AF30" i="34"/>
  <c r="AF18" i="34"/>
  <c r="AD3" i="34"/>
  <c r="AD4" i="34" s="1"/>
  <c r="AD5" i="34" s="1"/>
  <c r="AD6" i="34" s="1"/>
  <c r="AD7" i="34" s="1"/>
  <c r="AD8" i="34" s="1"/>
  <c r="AD9" i="34" s="1"/>
  <c r="AD10" i="34" s="1"/>
  <c r="AD11" i="34" s="1"/>
  <c r="AD17" i="34"/>
  <c r="AE16" i="34"/>
  <c r="AE60" i="34"/>
  <c r="C86" i="34"/>
  <c r="AF56" i="33"/>
  <c r="AF81" i="33"/>
  <c r="AD70" i="33"/>
  <c r="AE15" i="33"/>
  <c r="AF14" i="33"/>
  <c r="AD31" i="33"/>
  <c r="AD64" i="33"/>
  <c r="AE29" i="33"/>
  <c r="AF52" i="33"/>
  <c r="AE16" i="33"/>
  <c r="AF74" i="33"/>
  <c r="AE74" i="33"/>
  <c r="AD82" i="33"/>
  <c r="AF71" i="33"/>
  <c r="AB50" i="33"/>
  <c r="AF70" i="33"/>
  <c r="AD59" i="33"/>
  <c r="AE70" i="33"/>
  <c r="AD38" i="33"/>
  <c r="AE39" i="6"/>
  <c r="AE14" i="6"/>
  <c r="Q31" i="4"/>
  <c r="AB46" i="6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C86" i="6"/>
  <c r="AD62" i="6"/>
  <c r="AE52" i="6"/>
  <c r="AD76" i="6"/>
  <c r="AD35" i="6"/>
  <c r="AE22" i="6"/>
  <c r="AD74" i="6"/>
  <c r="AB44" i="6"/>
  <c r="AE54" i="6"/>
  <c r="AD40" i="6"/>
  <c r="AF16" i="6"/>
  <c r="AE15" i="6"/>
  <c r="AE76" i="32"/>
  <c r="AE43" i="32"/>
  <c r="AF14" i="32"/>
  <c r="AB72" i="32"/>
  <c r="AF2" i="32"/>
  <c r="AE23" i="32"/>
  <c r="AE46" i="32"/>
  <c r="AE69" i="32"/>
  <c r="AD43" i="32"/>
  <c r="AD30" i="32"/>
  <c r="AB81" i="32"/>
  <c r="AB82" i="32" s="1"/>
  <c r="AB83" i="32" s="1"/>
  <c r="AD18" i="32"/>
  <c r="AB80" i="32"/>
  <c r="AD3" i="32"/>
  <c r="AD4" i="32" s="1"/>
  <c r="AD5" i="32" s="1"/>
  <c r="AB3" i="32"/>
  <c r="AB4" i="32" s="1"/>
  <c r="AB5" i="32" s="1"/>
  <c r="AD52" i="32"/>
  <c r="AE16" i="32"/>
  <c r="AD21" i="32"/>
  <c r="AD15" i="32"/>
  <c r="AB7" i="32"/>
  <c r="AB73" i="32"/>
  <c r="AD62" i="32"/>
  <c r="AF24" i="32"/>
  <c r="AD78" i="31"/>
  <c r="AF55" i="31"/>
  <c r="AF40" i="31"/>
  <c r="AF57" i="31"/>
  <c r="AE80" i="31"/>
  <c r="AD56" i="31"/>
  <c r="AE31" i="31"/>
  <c r="AD3" i="31"/>
  <c r="AE78" i="31"/>
  <c r="AF31" i="31"/>
  <c r="AE65" i="31"/>
  <c r="AD53" i="31"/>
  <c r="AD30" i="31"/>
  <c r="AB30" i="31"/>
  <c r="AB31" i="31" s="1"/>
  <c r="AB32" i="31" s="1"/>
  <c r="AE74" i="31"/>
  <c r="AB4" i="31"/>
  <c r="AB5" i="31" s="1"/>
  <c r="AB6" i="31" s="1"/>
  <c r="AB7" i="31" s="1"/>
  <c r="AB8" i="31" s="1"/>
  <c r="AB9" i="31" s="1"/>
  <c r="AB10" i="31" s="1"/>
  <c r="AB11" i="31" s="1"/>
  <c r="AB12" i="31" s="1"/>
  <c r="AB13" i="31" s="1"/>
  <c r="AB14" i="31" s="1"/>
  <c r="AB15" i="31" s="1"/>
  <c r="AB16" i="31" s="1"/>
  <c r="AF38" i="31"/>
  <c r="AD17" i="31"/>
  <c r="AB18" i="31"/>
  <c r="AB19" i="31" s="1"/>
  <c r="AB20" i="31" s="1"/>
  <c r="AB21" i="31" s="1"/>
  <c r="AB22" i="31" s="1"/>
  <c r="AB23" i="31" s="1"/>
  <c r="AB24" i="31" s="1"/>
  <c r="AB25" i="31" s="1"/>
  <c r="AB26" i="31" s="1"/>
  <c r="AB27" i="31" s="1"/>
  <c r="AF37" i="31"/>
  <c r="AF36" i="31"/>
  <c r="AF16" i="31"/>
  <c r="AD59" i="31"/>
  <c r="AB38" i="30"/>
  <c r="AD38" i="30"/>
  <c r="AF66" i="30"/>
  <c r="AE27" i="30"/>
  <c r="AE25" i="30"/>
  <c r="AD37" i="30"/>
  <c r="AB24" i="30"/>
  <c r="AE14" i="30"/>
  <c r="AE60" i="30"/>
  <c r="AD12" i="30"/>
  <c r="AD70" i="30"/>
  <c r="AE83" i="30"/>
  <c r="AF44" i="30"/>
  <c r="AD82" i="30"/>
  <c r="AE43" i="30"/>
  <c r="AF80" i="30"/>
  <c r="AD55" i="30"/>
  <c r="AF54" i="29"/>
  <c r="AD38" i="29"/>
  <c r="AD41" i="29"/>
  <c r="AF37" i="29"/>
  <c r="AE12" i="29"/>
  <c r="C86" i="29"/>
  <c r="AF55" i="29"/>
  <c r="AF33" i="29"/>
  <c r="AD22" i="29"/>
  <c r="AD54" i="29"/>
  <c r="AD21" i="29"/>
  <c r="AF41" i="29"/>
  <c r="AF30" i="29"/>
  <c r="AE17" i="29"/>
  <c r="AD37" i="29"/>
  <c r="AD58" i="29"/>
  <c r="AD36" i="29"/>
  <c r="AF22" i="29"/>
  <c r="AD57" i="29"/>
  <c r="AE46" i="29"/>
  <c r="AF25" i="29"/>
  <c r="AE69" i="29"/>
  <c r="AE76" i="28"/>
  <c r="AE75" i="28"/>
  <c r="AF12" i="28"/>
  <c r="AB53" i="28"/>
  <c r="C86" i="28"/>
  <c r="AD2" i="28"/>
  <c r="AF75" i="28"/>
  <c r="AB51" i="28"/>
  <c r="AF71" i="28"/>
  <c r="AD75" i="28"/>
  <c r="Q39" i="4"/>
  <c r="AD72" i="28"/>
  <c r="AD13" i="28"/>
  <c r="AE59" i="28"/>
  <c r="AF21" i="28"/>
  <c r="AE21" i="28"/>
  <c r="AD3" i="28"/>
  <c r="AE80" i="28"/>
  <c r="AE28" i="28"/>
  <c r="AE77" i="28"/>
  <c r="AE27" i="28"/>
  <c r="AF76" i="28"/>
  <c r="AF2" i="28"/>
  <c r="AF3" i="28" s="1"/>
  <c r="AD78" i="27"/>
  <c r="AD69" i="27"/>
  <c r="AF78" i="27"/>
  <c r="AF77" i="27"/>
  <c r="AE38" i="27"/>
  <c r="AF41" i="27"/>
  <c r="AE41" i="27"/>
  <c r="AE15" i="27"/>
  <c r="AE12" i="27"/>
  <c r="AE37" i="27"/>
  <c r="AD54" i="27"/>
  <c r="AF16" i="27"/>
  <c r="AF54" i="27"/>
  <c r="AF44" i="27"/>
  <c r="AD76" i="27"/>
  <c r="AF24" i="27"/>
  <c r="AE43" i="27"/>
  <c r="AB75" i="27"/>
  <c r="AF51" i="27"/>
  <c r="AF42" i="27"/>
  <c r="AE83" i="27"/>
  <c r="AD50" i="27"/>
  <c r="AF12" i="27"/>
  <c r="AF82" i="27"/>
  <c r="AD30" i="27"/>
  <c r="AD20" i="27"/>
  <c r="AF47" i="27"/>
  <c r="AE48" i="27"/>
  <c r="AF19" i="27"/>
  <c r="AD38" i="27"/>
  <c r="AD27" i="27"/>
  <c r="C86" i="27"/>
  <c r="AD17" i="26"/>
  <c r="AF32" i="26"/>
  <c r="AF19" i="26"/>
  <c r="AF60" i="26"/>
  <c r="AD60" i="26"/>
  <c r="AF25" i="26"/>
  <c r="AF16" i="26"/>
  <c r="AD81" i="26"/>
  <c r="AF23" i="26"/>
  <c r="AE80" i="26"/>
  <c r="AE48" i="26"/>
  <c r="AD33" i="26"/>
  <c r="AE79" i="26"/>
  <c r="AF22" i="26"/>
  <c r="AE31" i="26"/>
  <c r="AE77" i="26"/>
  <c r="AF2" i="26"/>
  <c r="AB54" i="26"/>
  <c r="AB55" i="26" s="1"/>
  <c r="AB56" i="26" s="1"/>
  <c r="AB57" i="26" s="1"/>
  <c r="AB58" i="26" s="1"/>
  <c r="AE40" i="26"/>
  <c r="AE2" i="26"/>
  <c r="AE3" i="26" s="1"/>
  <c r="AE4" i="26" s="1"/>
  <c r="AE5" i="26" s="1"/>
  <c r="AE6" i="26" s="1"/>
  <c r="AE7" i="26" s="1"/>
  <c r="AE8" i="26" s="1"/>
  <c r="AE9" i="26" s="1"/>
  <c r="AE10" i="26" s="1"/>
  <c r="AE11" i="26" s="1"/>
  <c r="AD64" i="26"/>
  <c r="AF76" i="26"/>
  <c r="AB64" i="26"/>
  <c r="AB52" i="26"/>
  <c r="AD63" i="26"/>
  <c r="AD21" i="26"/>
  <c r="AD62" i="26"/>
  <c r="AE34" i="26"/>
  <c r="AE28" i="26"/>
  <c r="AF50" i="26"/>
  <c r="AF58" i="25"/>
  <c r="AF39" i="25"/>
  <c r="AE46" i="25"/>
  <c r="AF54" i="25"/>
  <c r="Q9" i="4"/>
  <c r="AF76" i="25"/>
  <c r="AD51" i="25"/>
  <c r="AF75" i="25"/>
  <c r="AD17" i="25"/>
  <c r="AE2" i="25"/>
  <c r="AE3" i="25" s="1"/>
  <c r="AE4" i="25" s="1"/>
  <c r="AE5" i="25" s="1"/>
  <c r="AE6" i="25" s="1"/>
  <c r="AE7" i="25" s="1"/>
  <c r="AE8" i="25" s="1"/>
  <c r="AE9" i="25" s="1"/>
  <c r="AE10" i="25" s="1"/>
  <c r="AE11" i="25" s="1"/>
  <c r="AF73" i="25"/>
  <c r="AF48" i="25"/>
  <c r="AF72" i="25"/>
  <c r="AD35" i="25"/>
  <c r="AF59" i="25"/>
  <c r="AB71" i="25"/>
  <c r="AB72" i="25" s="1"/>
  <c r="AD81" i="25"/>
  <c r="AE56" i="25"/>
  <c r="AD44" i="25"/>
  <c r="AD13" i="25"/>
  <c r="AF43" i="25"/>
  <c r="AD20" i="25"/>
  <c r="AD57" i="25"/>
  <c r="AE79" i="24"/>
  <c r="AD46" i="24"/>
  <c r="AD83" i="24"/>
  <c r="AF43" i="24"/>
  <c r="AF57" i="24"/>
  <c r="AF21" i="24"/>
  <c r="AE12" i="24"/>
  <c r="AE81" i="24"/>
  <c r="AD43" i="24"/>
  <c r="AB19" i="24"/>
  <c r="AB20" i="24" s="1"/>
  <c r="AB21" i="24" s="1"/>
  <c r="AB22" i="24" s="1"/>
  <c r="AB23" i="24" s="1"/>
  <c r="AB24" i="24" s="1"/>
  <c r="AB25" i="24" s="1"/>
  <c r="AB26" i="24" s="1"/>
  <c r="AB27" i="24" s="1"/>
  <c r="AB28" i="24" s="1"/>
  <c r="AB29" i="24" s="1"/>
  <c r="AB30" i="24" s="1"/>
  <c r="AB31" i="24" s="1"/>
  <c r="AB32" i="24" s="1"/>
  <c r="AB33" i="24" s="1"/>
  <c r="AB34" i="24" s="1"/>
  <c r="AB35" i="24" s="1"/>
  <c r="AB36" i="24" s="1"/>
  <c r="AB37" i="24" s="1"/>
  <c r="AB38" i="24" s="1"/>
  <c r="AB39" i="24" s="1"/>
  <c r="AB40" i="24" s="1"/>
  <c r="AF18" i="24"/>
  <c r="AD78" i="24"/>
  <c r="AF41" i="24"/>
  <c r="AD65" i="24"/>
  <c r="AD18" i="24"/>
  <c r="AF68" i="24"/>
  <c r="AF49" i="24"/>
  <c r="AF61" i="24"/>
  <c r="AD15" i="24"/>
  <c r="AF60" i="24"/>
  <c r="AF83" i="24"/>
  <c r="AE14" i="24"/>
  <c r="AE83" i="24"/>
  <c r="AF55" i="23"/>
  <c r="AD37" i="23"/>
  <c r="AE39" i="23"/>
  <c r="AD36" i="23"/>
  <c r="AE57" i="23"/>
  <c r="AE45" i="23"/>
  <c r="AF34" i="23"/>
  <c r="AD34" i="23"/>
  <c r="AE64" i="23"/>
  <c r="AF32" i="23"/>
  <c r="AD67" i="23"/>
  <c r="AB4" i="23"/>
  <c r="AB5" i="23" s="1"/>
  <c r="AB6" i="23" s="1"/>
  <c r="AB7" i="23" s="1"/>
  <c r="AB8" i="23" s="1"/>
  <c r="AB9" i="23" s="1"/>
  <c r="AB10" i="23" s="1"/>
  <c r="AB11" i="23" s="1"/>
  <c r="AB12" i="23" s="1"/>
  <c r="AB13" i="23" s="1"/>
  <c r="AB14" i="23" s="1"/>
  <c r="AB15" i="23" s="1"/>
  <c r="AB16" i="23" s="1"/>
  <c r="AB17" i="23" s="1"/>
  <c r="AB18" i="23" s="1"/>
  <c r="AB19" i="23" s="1"/>
  <c r="AB20" i="23" s="1"/>
  <c r="AB21" i="23" s="1"/>
  <c r="AB22" i="23" s="1"/>
  <c r="AB23" i="23" s="1"/>
  <c r="AB24" i="23" s="1"/>
  <c r="AB25" i="23" s="1"/>
  <c r="AB26" i="23" s="1"/>
  <c r="AB27" i="23" s="1"/>
  <c r="AB28" i="23" s="1"/>
  <c r="AB29" i="23" s="1"/>
  <c r="AB30" i="23" s="1"/>
  <c r="AB31" i="23" s="1"/>
  <c r="AB32" i="23" s="1"/>
  <c r="AB33" i="23" s="1"/>
  <c r="AB34" i="23" s="1"/>
  <c r="AB35" i="23" s="1"/>
  <c r="AB36" i="23" s="1"/>
  <c r="AB37" i="23" s="1"/>
  <c r="AB38" i="23" s="1"/>
  <c r="AD31" i="23"/>
  <c r="AD19" i="23"/>
  <c r="AD63" i="23"/>
  <c r="AD40" i="23"/>
  <c r="AD61" i="23"/>
  <c r="AD60" i="23"/>
  <c r="AE17" i="23"/>
  <c r="U84" i="23"/>
  <c r="AF37" i="23"/>
  <c r="AE38" i="23"/>
  <c r="J84" i="23"/>
  <c r="D17" i="4" s="1"/>
  <c r="AE44" i="22"/>
  <c r="AF42" i="22"/>
  <c r="AE13" i="22"/>
  <c r="AB66" i="22"/>
  <c r="AB67" i="22" s="1"/>
  <c r="AB68" i="22" s="1"/>
  <c r="AE21" i="22"/>
  <c r="AB75" i="22"/>
  <c r="AD28" i="22"/>
  <c r="AB17" i="22"/>
  <c r="AE2" i="22"/>
  <c r="AE3" i="22" s="1"/>
  <c r="AE4" i="22" s="1"/>
  <c r="AE5" i="22" s="1"/>
  <c r="AE6" i="22" s="1"/>
  <c r="AE7" i="22" s="1"/>
  <c r="AE8" i="22" s="1"/>
  <c r="AE9" i="22" s="1"/>
  <c r="AE10" i="22" s="1"/>
  <c r="AE11" i="22" s="1"/>
  <c r="AE16" i="22"/>
  <c r="AD2" i="22"/>
  <c r="AD49" i="22"/>
  <c r="AF39" i="22"/>
  <c r="AD48" i="22"/>
  <c r="AF13" i="22"/>
  <c r="AD24" i="22"/>
  <c r="AD70" i="22"/>
  <c r="AF37" i="22"/>
  <c r="AF46" i="22"/>
  <c r="AD23" i="22"/>
  <c r="AE46" i="22"/>
  <c r="AB69" i="22"/>
  <c r="AD46" i="22"/>
  <c r="AD45" i="22"/>
  <c r="AF21" i="22"/>
  <c r="AD55" i="22"/>
  <c r="AD44" i="22"/>
  <c r="AD66" i="22"/>
  <c r="AF50" i="22"/>
  <c r="AD20" i="22"/>
  <c r="AF43" i="22"/>
  <c r="AE42" i="22"/>
  <c r="AE80" i="22"/>
  <c r="AF63" i="22"/>
  <c r="AB18" i="22"/>
  <c r="AE56" i="22"/>
  <c r="C86" i="22"/>
  <c r="AD53" i="21"/>
  <c r="AF14" i="21"/>
  <c r="C86" i="21"/>
  <c r="AF82" i="21"/>
  <c r="AD50" i="21"/>
  <c r="AD81" i="21"/>
  <c r="AD4" i="21"/>
  <c r="AD66" i="21"/>
  <c r="AE34" i="21"/>
  <c r="AD78" i="21"/>
  <c r="AB56" i="21"/>
  <c r="AB57" i="21" s="1"/>
  <c r="AB58" i="21" s="1"/>
  <c r="AB59" i="21" s="1"/>
  <c r="AB60" i="21" s="1"/>
  <c r="AB61" i="21" s="1"/>
  <c r="AB62" i="21" s="1"/>
  <c r="AB63" i="21" s="1"/>
  <c r="AB64" i="21" s="1"/>
  <c r="AB65" i="21" s="1"/>
  <c r="AB66" i="21" s="1"/>
  <c r="AB67" i="21" s="1"/>
  <c r="AB68" i="21" s="1"/>
  <c r="AB69" i="21" s="1"/>
  <c r="AB70" i="21" s="1"/>
  <c r="AB71" i="21" s="1"/>
  <c r="AB72" i="21" s="1"/>
  <c r="AB73" i="21" s="1"/>
  <c r="AB74" i="21" s="1"/>
  <c r="AB75" i="21" s="1"/>
  <c r="AB76" i="21" s="1"/>
  <c r="AB77" i="21" s="1"/>
  <c r="AB78" i="21" s="1"/>
  <c r="AB79" i="21" s="1"/>
  <c r="AB80" i="21" s="1"/>
  <c r="AB81" i="21" s="1"/>
  <c r="AB82" i="21" s="1"/>
  <c r="AB83" i="21" s="1"/>
  <c r="AD77" i="21"/>
  <c r="AB45" i="21"/>
  <c r="AB46" i="21" s="1"/>
  <c r="AB47" i="21" s="1"/>
  <c r="AB48" i="21" s="1"/>
  <c r="AB49" i="21" s="1"/>
  <c r="AB50" i="21" s="1"/>
  <c r="AB51" i="21" s="1"/>
  <c r="AB52" i="21" s="1"/>
  <c r="AB53" i="21" s="1"/>
  <c r="AB54" i="21" s="1"/>
  <c r="AF52" i="21"/>
  <c r="AE52" i="21"/>
  <c r="AD52" i="21"/>
  <c r="AD40" i="21"/>
  <c r="AE70" i="21"/>
  <c r="AD82" i="20"/>
  <c r="AF44" i="20"/>
  <c r="AD12" i="20"/>
  <c r="AB61" i="20"/>
  <c r="AB62" i="20" s="1"/>
  <c r="AB63" i="20" s="1"/>
  <c r="AB64" i="20" s="1"/>
  <c r="AB65" i="20" s="1"/>
  <c r="AB66" i="20" s="1"/>
  <c r="AB67" i="20" s="1"/>
  <c r="AB68" i="20" s="1"/>
  <c r="AB69" i="20" s="1"/>
  <c r="AB70" i="20" s="1"/>
  <c r="AB71" i="20"/>
  <c r="AB72" i="20" s="1"/>
  <c r="AE59" i="20"/>
  <c r="AF76" i="20"/>
  <c r="AF56" i="20"/>
  <c r="AD78" i="20"/>
  <c r="AB33" i="20"/>
  <c r="AB34" i="20" s="1"/>
  <c r="AB35" i="20" s="1"/>
  <c r="AB36" i="20" s="1"/>
  <c r="AB37" i="20" s="1"/>
  <c r="AB38" i="20" s="1"/>
  <c r="AB39" i="20" s="1"/>
  <c r="AB40" i="20" s="1"/>
  <c r="AB41" i="20" s="1"/>
  <c r="AB42" i="20" s="1"/>
  <c r="AB43" i="20" s="1"/>
  <c r="AB44" i="20" s="1"/>
  <c r="AB45" i="20" s="1"/>
  <c r="AB46" i="20" s="1"/>
  <c r="AB47" i="20" s="1"/>
  <c r="AB48" i="20" s="1"/>
  <c r="AB49" i="20" s="1"/>
  <c r="AB50" i="20" s="1"/>
  <c r="AB51" i="20" s="1"/>
  <c r="AB52" i="20" s="1"/>
  <c r="AB53" i="20" s="1"/>
  <c r="AB54" i="20" s="1"/>
  <c r="AB55" i="20" s="1"/>
  <c r="AB56" i="20" s="1"/>
  <c r="AB57" i="20" s="1"/>
  <c r="AB58" i="20" s="1"/>
  <c r="AE55" i="20"/>
  <c r="AD76" i="20"/>
  <c r="AD54" i="20"/>
  <c r="AD37" i="20"/>
  <c r="AB7" i="20"/>
  <c r="AD16" i="20"/>
  <c r="AD49" i="19"/>
  <c r="AD74" i="19"/>
  <c r="AE60" i="19"/>
  <c r="AD39" i="19"/>
  <c r="AE2" i="19"/>
  <c r="AD35" i="19"/>
  <c r="AB70" i="19"/>
  <c r="AB71" i="19" s="1"/>
  <c r="AB72" i="19" s="1"/>
  <c r="AB73" i="19" s="1"/>
  <c r="AB74" i="19" s="1"/>
  <c r="AB75" i="19" s="1"/>
  <c r="AB76" i="19" s="1"/>
  <c r="AB77" i="19" s="1"/>
  <c r="AB78" i="19" s="1"/>
  <c r="AB79" i="19" s="1"/>
  <c r="AB80" i="19" s="1"/>
  <c r="AB81" i="19" s="1"/>
  <c r="AB82" i="19" s="1"/>
  <c r="AB83" i="19" s="1"/>
  <c r="AF79" i="19"/>
  <c r="AF36" i="19"/>
  <c r="AF2" i="19"/>
  <c r="AF3" i="19" s="1"/>
  <c r="AF4" i="19" s="1"/>
  <c r="AF5" i="19" s="1"/>
  <c r="AF6" i="19" s="1"/>
  <c r="AF7" i="19" s="1"/>
  <c r="AF8" i="19" s="1"/>
  <c r="AF9" i="19" s="1"/>
  <c r="AF10" i="19" s="1"/>
  <c r="AF11" i="19" s="1"/>
  <c r="AF57" i="19"/>
  <c r="AD79" i="19"/>
  <c r="AD45" i="19"/>
  <c r="AB4" i="19"/>
  <c r="AF56" i="19"/>
  <c r="AD78" i="19"/>
  <c r="AF23" i="19"/>
  <c r="AD33" i="19"/>
  <c r="AD43" i="19"/>
  <c r="AD42" i="19"/>
  <c r="AD72" i="19"/>
  <c r="AB3" i="19"/>
  <c r="AF52" i="19"/>
  <c r="AE50" i="19"/>
  <c r="AD17" i="19"/>
  <c r="AD18" i="19"/>
  <c r="AF53" i="19"/>
  <c r="AD29" i="19"/>
  <c r="AB5" i="19"/>
  <c r="AB6" i="19" s="1"/>
  <c r="AB7" i="19" s="1"/>
  <c r="AB64" i="18"/>
  <c r="AB52" i="18"/>
  <c r="AF13" i="18"/>
  <c r="AD62" i="18"/>
  <c r="AF71" i="18"/>
  <c r="AE18" i="18"/>
  <c r="AF2" i="18"/>
  <c r="AF70" i="18"/>
  <c r="AE64" i="18"/>
  <c r="AE40" i="18"/>
  <c r="AD60" i="18"/>
  <c r="AD26" i="18"/>
  <c r="AD68" i="18"/>
  <c r="AD77" i="18"/>
  <c r="AD17" i="18"/>
  <c r="AF67" i="18"/>
  <c r="AE33" i="18"/>
  <c r="AF76" i="18"/>
  <c r="AD67" i="18"/>
  <c r="AE24" i="18"/>
  <c r="AF57" i="18"/>
  <c r="AB67" i="18"/>
  <c r="AF23" i="18"/>
  <c r="AD57" i="18"/>
  <c r="AB65" i="18"/>
  <c r="AF72" i="18"/>
  <c r="AE20" i="18"/>
  <c r="AE71" i="18"/>
  <c r="AD63" i="18"/>
  <c r="AA84" i="18"/>
  <c r="AD63" i="17"/>
  <c r="AD41" i="17"/>
  <c r="AD72" i="17"/>
  <c r="AF83" i="17"/>
  <c r="AD69" i="17"/>
  <c r="AF71" i="17"/>
  <c r="AE32" i="17"/>
  <c r="AF30" i="17"/>
  <c r="AB29" i="17"/>
  <c r="AB4" i="17"/>
  <c r="AB5" i="17" s="1"/>
  <c r="AB6" i="17" s="1"/>
  <c r="AB7" i="17" s="1"/>
  <c r="AB8" i="17" s="1"/>
  <c r="AB9" i="17" s="1"/>
  <c r="AB10" i="17" s="1"/>
  <c r="AB11" i="17" s="1"/>
  <c r="AB12" i="17" s="1"/>
  <c r="AB13" i="17" s="1"/>
  <c r="AB14" i="17" s="1"/>
  <c r="AB15" i="17" s="1"/>
  <c r="AB16" i="17" s="1"/>
  <c r="AB17" i="17" s="1"/>
  <c r="AB18" i="17" s="1"/>
  <c r="AB19" i="17" s="1"/>
  <c r="AB20" i="17" s="1"/>
  <c r="AB21" i="17" s="1"/>
  <c r="AB22" i="17" s="1"/>
  <c r="AB23" i="17" s="1"/>
  <c r="AB24" i="17" s="1"/>
  <c r="AB25" i="17" s="1"/>
  <c r="AB26" i="17" s="1"/>
  <c r="AB27" i="17" s="1"/>
  <c r="AB28" i="17" s="1"/>
  <c r="AF49" i="17"/>
  <c r="AB73" i="17"/>
  <c r="AB15" i="16"/>
  <c r="AD3" i="16"/>
  <c r="Q37" i="4"/>
  <c r="AD58" i="16"/>
  <c r="AE71" i="16"/>
  <c r="AD69" i="16"/>
  <c r="AE30" i="16"/>
  <c r="AD54" i="16"/>
  <c r="AF72" i="16"/>
  <c r="AD65" i="16"/>
  <c r="AD36" i="16"/>
  <c r="AE61" i="16"/>
  <c r="AE60" i="16"/>
  <c r="AF59" i="16"/>
  <c r="AD45" i="15"/>
  <c r="AF42" i="15"/>
  <c r="AE41" i="15"/>
  <c r="AF24" i="15"/>
  <c r="AB24" i="15"/>
  <c r="AB79" i="15"/>
  <c r="AB80" i="15" s="1"/>
  <c r="AE56" i="15"/>
  <c r="AD43" i="15"/>
  <c r="AF29" i="15"/>
  <c r="AD54" i="15"/>
  <c r="AD41" i="15"/>
  <c r="AD53" i="15"/>
  <c r="AE78" i="15"/>
  <c r="AE40" i="15"/>
  <c r="AB17" i="15"/>
  <c r="AB18" i="15" s="1"/>
  <c r="AB19" i="15" s="1"/>
  <c r="AE28" i="15"/>
  <c r="AD25" i="15"/>
  <c r="AD51" i="15"/>
  <c r="AE50" i="15"/>
  <c r="AD37" i="15"/>
  <c r="AD26" i="15"/>
  <c r="AB5" i="15"/>
  <c r="AB6" i="15" s="1"/>
  <c r="AB7" i="15" s="1"/>
  <c r="AB8" i="15" s="1"/>
  <c r="AD49" i="15"/>
  <c r="AE36" i="15"/>
  <c r="AF35" i="15"/>
  <c r="AD24" i="15"/>
  <c r="AF12" i="15"/>
  <c r="AD33" i="15"/>
  <c r="AD59" i="15"/>
  <c r="AD82" i="15"/>
  <c r="AE32" i="15"/>
  <c r="AD23" i="15"/>
  <c r="AD81" i="15"/>
  <c r="AB81" i="15"/>
  <c r="AD56" i="15"/>
  <c r="AE76" i="14"/>
  <c r="AF60" i="14"/>
  <c r="AD76" i="14"/>
  <c r="AF2" i="14"/>
  <c r="AD15" i="14"/>
  <c r="C86" i="14"/>
  <c r="AD29" i="14"/>
  <c r="AF4" i="14"/>
  <c r="AF5" i="14" s="1"/>
  <c r="AF6" i="14" s="1"/>
  <c r="AF7" i="14" s="1"/>
  <c r="AF8" i="14" s="1"/>
  <c r="AF9" i="14" s="1"/>
  <c r="AF10" i="14" s="1"/>
  <c r="AF11" i="14" s="1"/>
  <c r="AF65" i="14"/>
  <c r="AD17" i="14"/>
  <c r="AF26" i="14"/>
  <c r="AF76" i="14"/>
  <c r="AD50" i="14"/>
  <c r="AD44" i="14"/>
  <c r="AD24" i="14"/>
  <c r="AE61" i="14"/>
  <c r="AD74" i="14"/>
  <c r="AF34" i="14"/>
  <c r="AB23" i="14"/>
  <c r="AB24" i="14" s="1"/>
  <c r="AB25" i="14" s="1"/>
  <c r="AB26" i="14" s="1"/>
  <c r="AB27" i="14" s="1"/>
  <c r="AD13" i="14"/>
  <c r="AE59" i="14"/>
  <c r="AF83" i="14"/>
  <c r="AE2" i="14"/>
  <c r="AE3" i="14" s="1"/>
  <c r="AE4" i="14" s="1"/>
  <c r="AE5" i="14" s="1"/>
  <c r="AE6" i="14" s="1"/>
  <c r="AE7" i="14" s="1"/>
  <c r="AE8" i="14" s="1"/>
  <c r="AE9" i="14" s="1"/>
  <c r="AE10" i="14" s="1"/>
  <c r="AE11" i="14" s="1"/>
  <c r="AB21" i="14"/>
  <c r="AE69" i="14"/>
  <c r="AD20" i="14"/>
  <c r="AD23" i="14"/>
  <c r="AE80" i="14"/>
  <c r="AB69" i="13"/>
  <c r="AF44" i="13"/>
  <c r="AF14" i="13"/>
  <c r="AB63" i="13"/>
  <c r="AB64" i="13" s="1"/>
  <c r="AB65" i="13" s="1"/>
  <c r="AB66" i="13" s="1"/>
  <c r="AB67" i="13" s="1"/>
  <c r="AB68" i="13" s="1"/>
  <c r="AB38" i="13"/>
  <c r="AD13" i="13"/>
  <c r="AD12" i="13"/>
  <c r="AD35" i="13"/>
  <c r="AE3" i="13"/>
  <c r="AE4" i="13" s="1"/>
  <c r="AE5" i="13" s="1"/>
  <c r="AE6" i="13" s="1"/>
  <c r="AE7" i="13" s="1"/>
  <c r="AE8" i="13" s="1"/>
  <c r="AE9" i="13" s="1"/>
  <c r="AE10" i="13" s="1"/>
  <c r="AE11" i="13" s="1"/>
  <c r="AE80" i="13"/>
  <c r="AD57" i="13"/>
  <c r="AB3" i="13"/>
  <c r="AB4" i="13" s="1"/>
  <c r="AB5" i="13" s="1"/>
  <c r="AB6" i="13" s="1"/>
  <c r="AB7" i="13" s="1"/>
  <c r="AB8" i="13" s="1"/>
  <c r="AB9" i="13" s="1"/>
  <c r="AB10" i="13" s="1"/>
  <c r="AB11" i="13" s="1"/>
  <c r="AB12" i="13" s="1"/>
  <c r="AD34" i="13"/>
  <c r="AE53" i="13"/>
  <c r="AF2" i="13"/>
  <c r="AF3" i="13" s="1"/>
  <c r="AE75" i="13"/>
  <c r="AE39" i="13"/>
  <c r="AD16" i="13"/>
  <c r="AD62" i="13"/>
  <c r="C86" i="13"/>
  <c r="AD79" i="12"/>
  <c r="AE39" i="12"/>
  <c r="AF13" i="12"/>
  <c r="AD72" i="12"/>
  <c r="AF70" i="12"/>
  <c r="AD70" i="12"/>
  <c r="AF2" i="12"/>
  <c r="AF3" i="12" s="1"/>
  <c r="AE2" i="12"/>
  <c r="AF43" i="12"/>
  <c r="AE79" i="12"/>
  <c r="AE41" i="12"/>
  <c r="AE78" i="12"/>
  <c r="AE19" i="12"/>
  <c r="AE64" i="12"/>
  <c r="AF40" i="12"/>
  <c r="AE18" i="12"/>
  <c r="AF39" i="12"/>
  <c r="AD50" i="12"/>
  <c r="AF75" i="12"/>
  <c r="AE61" i="12"/>
  <c r="AD61" i="12"/>
  <c r="AE16" i="12"/>
  <c r="AE3" i="12"/>
  <c r="AB3" i="12"/>
  <c r="AE15" i="12"/>
  <c r="C86" i="12"/>
  <c r="AE83" i="11"/>
  <c r="AB74" i="11"/>
  <c r="AF42" i="11"/>
  <c r="AE21" i="11"/>
  <c r="AD46" i="11"/>
  <c r="AD22" i="11"/>
  <c r="AF53" i="11"/>
  <c r="AD42" i="11"/>
  <c r="AE42" i="11"/>
  <c r="AB42" i="11"/>
  <c r="AB43" i="11" s="1"/>
  <c r="AB44" i="11" s="1"/>
  <c r="AB45" i="11" s="1"/>
  <c r="AB46" i="11" s="1"/>
  <c r="AB47" i="11" s="1"/>
  <c r="AB48" i="11" s="1"/>
  <c r="AB49" i="11" s="1"/>
  <c r="AB50" i="11" s="1"/>
  <c r="AB51" i="11" s="1"/>
  <c r="AB52" i="11" s="1"/>
  <c r="AB53" i="11" s="1"/>
  <c r="AB54" i="11" s="1"/>
  <c r="AB55" i="11" s="1"/>
  <c r="AB56" i="11" s="1"/>
  <c r="AB57" i="11" s="1"/>
  <c r="AB58" i="11" s="1"/>
  <c r="AB59" i="11" s="1"/>
  <c r="AB60" i="11" s="1"/>
  <c r="AB61" i="11" s="1"/>
  <c r="AB62" i="11" s="1"/>
  <c r="AB63" i="11" s="1"/>
  <c r="AB64" i="11" s="1"/>
  <c r="AB65" i="11" s="1"/>
  <c r="AB66" i="11" s="1"/>
  <c r="AB67" i="11" s="1"/>
  <c r="AB68" i="11" s="1"/>
  <c r="AB69" i="11" s="1"/>
  <c r="AB70" i="11" s="1"/>
  <c r="AB71" i="11" s="1"/>
  <c r="AF2" i="11"/>
  <c r="AD2" i="11"/>
  <c r="AD40" i="11"/>
  <c r="AE29" i="11"/>
  <c r="AD62" i="11"/>
  <c r="AD72" i="11"/>
  <c r="AF83" i="11"/>
  <c r="AF48" i="11"/>
  <c r="AF38" i="11"/>
  <c r="AE26" i="11"/>
  <c r="AF47" i="11"/>
  <c r="AE46" i="11"/>
  <c r="AF27" i="11"/>
  <c r="AF69" i="11"/>
  <c r="AF46" i="11"/>
  <c r="AB35" i="11"/>
  <c r="AB36" i="11" s="1"/>
  <c r="AB37" i="11" s="1"/>
  <c r="AB38" i="11" s="1"/>
  <c r="AB39" i="11" s="1"/>
  <c r="AD14" i="11"/>
  <c r="AB3" i="11"/>
  <c r="AD67" i="11"/>
  <c r="AD43" i="11"/>
  <c r="AF22" i="11"/>
  <c r="AE22" i="11"/>
  <c r="AD54" i="10"/>
  <c r="AE53" i="10"/>
  <c r="AD62" i="10"/>
  <c r="AB77" i="10"/>
  <c r="AD21" i="10"/>
  <c r="AD75" i="10"/>
  <c r="AD31" i="10"/>
  <c r="AD20" i="10"/>
  <c r="AE60" i="10"/>
  <c r="AF63" i="10"/>
  <c r="AF27" i="10"/>
  <c r="AB7" i="10"/>
  <c r="AE62" i="10"/>
  <c r="AE39" i="10"/>
  <c r="AD61" i="10"/>
  <c r="AD26" i="10"/>
  <c r="AD49" i="10"/>
  <c r="AD25" i="10"/>
  <c r="AB25" i="10"/>
  <c r="AB26" i="10" s="1"/>
  <c r="AB27" i="10" s="1"/>
  <c r="AB28" i="10" s="1"/>
  <c r="AB29" i="10" s="1"/>
  <c r="AB30" i="10" s="1"/>
  <c r="AB31" i="10" s="1"/>
  <c r="AB32" i="10" s="1"/>
  <c r="AB33" i="10" s="1"/>
  <c r="AB34" i="10" s="1"/>
  <c r="AB35" i="10" s="1"/>
  <c r="AB36" i="10" s="1"/>
  <c r="AB37" i="10" s="1"/>
  <c r="AB38" i="10" s="1"/>
  <c r="AB39" i="10" s="1"/>
  <c r="AB40" i="10" s="1"/>
  <c r="AB41" i="10" s="1"/>
  <c r="AB42" i="10" s="1"/>
  <c r="AD59" i="10"/>
  <c r="AD57" i="10"/>
  <c r="AD13" i="10"/>
  <c r="AD46" i="10"/>
  <c r="AF67" i="10"/>
  <c r="AF56" i="10"/>
  <c r="AE56" i="10"/>
  <c r="AF71" i="9"/>
  <c r="AE60" i="9"/>
  <c r="AF78" i="9"/>
  <c r="AD5" i="9"/>
  <c r="AD6" i="9" s="1"/>
  <c r="AD7" i="9" s="1"/>
  <c r="AD8" i="9" s="1"/>
  <c r="AD9" i="9" s="1"/>
  <c r="AD10" i="9" s="1"/>
  <c r="AD11" i="9" s="1"/>
  <c r="AE43" i="9"/>
  <c r="AE39" i="9"/>
  <c r="AD39" i="9"/>
  <c r="AD30" i="9"/>
  <c r="C86" i="9"/>
  <c r="AD12" i="9"/>
  <c r="AE83" i="9"/>
  <c r="AB12" i="9"/>
  <c r="AE69" i="9"/>
  <c r="AD57" i="9"/>
  <c r="AF43" i="9"/>
  <c r="AD67" i="9"/>
  <c r="AF31" i="9"/>
  <c r="AD66" i="9"/>
  <c r="AD42" i="9"/>
  <c r="AD41" i="9"/>
  <c r="AE64" i="9"/>
  <c r="AF75" i="9"/>
  <c r="AF37" i="9"/>
  <c r="AF39" i="9"/>
  <c r="AF74" i="9"/>
  <c r="AD14" i="9"/>
  <c r="AF50" i="9"/>
  <c r="AB13" i="9"/>
  <c r="AB14" i="9" s="1"/>
  <c r="AB15" i="9" s="1"/>
  <c r="AB16" i="9" s="1"/>
  <c r="AB17" i="9" s="1"/>
  <c r="AB18" i="9" s="1"/>
  <c r="AB19" i="9" s="1"/>
  <c r="AB20" i="9" s="1"/>
  <c r="AB21" i="9" s="1"/>
  <c r="AB22" i="9" s="1"/>
  <c r="AB23" i="9" s="1"/>
  <c r="AB24" i="9" s="1"/>
  <c r="AB25" i="9" s="1"/>
  <c r="AB26" i="9" s="1"/>
  <c r="AB27" i="9" s="1"/>
  <c r="AB28" i="9" s="1"/>
  <c r="AB29" i="9" s="1"/>
  <c r="AB30" i="9" s="1"/>
  <c r="AB31" i="9" s="1"/>
  <c r="AB32" i="9" s="1"/>
  <c r="AB33" i="9" s="1"/>
  <c r="AB34" i="9" s="1"/>
  <c r="AB35" i="9" s="1"/>
  <c r="AB36" i="9" s="1"/>
  <c r="AB37" i="9" s="1"/>
  <c r="AB38" i="9" s="1"/>
  <c r="AB39" i="9" s="1"/>
  <c r="AB40" i="9" s="1"/>
  <c r="AB41" i="9" s="1"/>
  <c r="AB42" i="9" s="1"/>
  <c r="AB43" i="9" s="1"/>
  <c r="AB44" i="9" s="1"/>
  <c r="AB45" i="9" s="1"/>
  <c r="AB46" i="9" s="1"/>
  <c r="AB47" i="9" s="1"/>
  <c r="AB48" i="9" s="1"/>
  <c r="AB49" i="9" s="1"/>
  <c r="AF48" i="9"/>
  <c r="AD3" i="8"/>
  <c r="C86" i="8"/>
  <c r="AE15" i="8"/>
  <c r="AE60" i="8"/>
  <c r="AE72" i="8"/>
  <c r="AF31" i="8"/>
  <c r="AE2" i="8"/>
  <c r="AB52" i="8"/>
  <c r="AE80" i="8"/>
  <c r="AB35" i="8"/>
  <c r="AB76" i="8"/>
  <c r="AF15" i="8"/>
  <c r="AD22" i="8"/>
  <c r="AB81" i="8"/>
  <c r="AB82" i="8" s="1"/>
  <c r="AB83" i="8" s="1"/>
  <c r="AD4" i="8"/>
  <c r="AD5" i="8" s="1"/>
  <c r="AD6" i="8" s="1"/>
  <c r="AD7" i="8" s="1"/>
  <c r="AD8" i="8" s="1"/>
  <c r="AD9" i="8" s="1"/>
  <c r="AD10" i="8" s="1"/>
  <c r="AD11" i="8" s="1"/>
  <c r="AF30" i="8"/>
  <c r="AB77" i="8"/>
  <c r="AB78" i="8" s="1"/>
  <c r="AB79" i="8" s="1"/>
  <c r="AB80" i="8" s="1"/>
  <c r="AF17" i="8"/>
  <c r="AF78" i="7"/>
  <c r="AE77" i="7"/>
  <c r="AD73" i="7"/>
  <c r="AB29" i="7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D32" i="7"/>
  <c r="AD56" i="7"/>
  <c r="AE13" i="7"/>
  <c r="AD55" i="7"/>
  <c r="AF2" i="7"/>
  <c r="AE79" i="7"/>
  <c r="AD68" i="7"/>
  <c r="AE2" i="7"/>
  <c r="AE3" i="7" s="1"/>
  <c r="AE4" i="7" s="1"/>
  <c r="AE5" i="7" s="1"/>
  <c r="AE6" i="7" s="1"/>
  <c r="AE7" i="7" s="1"/>
  <c r="AE8" i="7" s="1"/>
  <c r="AE9" i="7" s="1"/>
  <c r="AE10" i="7" s="1"/>
  <c r="AE11" i="7" s="1"/>
  <c r="AE39" i="7"/>
  <c r="AF74" i="7"/>
  <c r="AB3" i="7"/>
  <c r="AB4" i="7" s="1"/>
  <c r="AE25" i="7"/>
  <c r="AD30" i="7"/>
  <c r="AD46" i="7"/>
  <c r="AD57" i="7"/>
  <c r="AF32" i="7"/>
  <c r="C86" i="7"/>
  <c r="AE38" i="5"/>
  <c r="AD73" i="5"/>
  <c r="AD61" i="5"/>
  <c r="AD77" i="5"/>
  <c r="AF49" i="5"/>
  <c r="AE74" i="5"/>
  <c r="AF46" i="5"/>
  <c r="AF73" i="5"/>
  <c r="AB33" i="5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D60" i="5"/>
  <c r="C86" i="5"/>
  <c r="Q32" i="4"/>
  <c r="Q16" i="4"/>
  <c r="Q6" i="4"/>
  <c r="Q35" i="4"/>
  <c r="AB4" i="5"/>
  <c r="AE54" i="5"/>
  <c r="AB32" i="5"/>
  <c r="AD53" i="5"/>
  <c r="AE52" i="5"/>
  <c r="AB15" i="5"/>
  <c r="Q18" i="4"/>
  <c r="AF40" i="35"/>
  <c r="AB78" i="20"/>
  <c r="AB79" i="20" s="1"/>
  <c r="AB80" i="20" s="1"/>
  <c r="AB81" i="20" s="1"/>
  <c r="AB82" i="20" s="1"/>
  <c r="AB83" i="20" s="1"/>
  <c r="I84" i="21"/>
  <c r="C29" i="4" s="1"/>
  <c r="AA84" i="28"/>
  <c r="AE57" i="35"/>
  <c r="Q7" i="4"/>
  <c r="C86" i="24"/>
  <c r="AA84" i="17"/>
  <c r="AF37" i="17"/>
  <c r="AD47" i="19"/>
  <c r="AA84" i="22"/>
  <c r="AF62" i="23"/>
  <c r="AF39" i="27"/>
  <c r="AE62" i="32"/>
  <c r="AF47" i="35"/>
  <c r="AE78" i="36"/>
  <c r="AF66" i="36"/>
  <c r="AB50" i="18"/>
  <c r="C86" i="17"/>
  <c r="AA84" i="25"/>
  <c r="AE39" i="27"/>
  <c r="AD22" i="27"/>
  <c r="AB50" i="29"/>
  <c r="AF64" i="18"/>
  <c r="AD72" i="20"/>
  <c r="AE2" i="21"/>
  <c r="AE3" i="21" s="1"/>
  <c r="AE4" i="21" s="1"/>
  <c r="AE5" i="21" s="1"/>
  <c r="AE6" i="21" s="1"/>
  <c r="AE7" i="21" s="1"/>
  <c r="AE8" i="21" s="1"/>
  <c r="AE9" i="21" s="1"/>
  <c r="AE10" i="21" s="1"/>
  <c r="AE11" i="21" s="1"/>
  <c r="AF49" i="22"/>
  <c r="AF81" i="24"/>
  <c r="AE30" i="31"/>
  <c r="AF3" i="32"/>
  <c r="AD3" i="27"/>
  <c r="AD4" i="27" s="1"/>
  <c r="AD5" i="27" s="1"/>
  <c r="AD6" i="27" s="1"/>
  <c r="AD3" i="21"/>
  <c r="AF61" i="23"/>
  <c r="AF51" i="25"/>
  <c r="AF31" i="26"/>
  <c r="AF70" i="21"/>
  <c r="AB2" i="21"/>
  <c r="AB3" i="21" s="1"/>
  <c r="AB4" i="21" s="1"/>
  <c r="AB5" i="21" s="1"/>
  <c r="AB6" i="21" s="1"/>
  <c r="AB7" i="21" s="1"/>
  <c r="AB8" i="21" s="1"/>
  <c r="AB9" i="21" s="1"/>
  <c r="AB10" i="21" s="1"/>
  <c r="AB11" i="21" s="1"/>
  <c r="AB12" i="21" s="1"/>
  <c r="AB13" i="21" s="1"/>
  <c r="AB14" i="21" s="1"/>
  <c r="AB15" i="21" s="1"/>
  <c r="AB16" i="21" s="1"/>
  <c r="AB17" i="21" s="1"/>
  <c r="AB18" i="21" s="1"/>
  <c r="C86" i="30"/>
  <c r="AE3" i="24"/>
  <c r="AE62" i="17"/>
  <c r="AD26" i="17"/>
  <c r="AE80" i="18"/>
  <c r="AE71" i="19"/>
  <c r="AF54" i="20"/>
  <c r="AF38" i="23"/>
  <c r="AD81" i="24"/>
  <c r="AF62" i="26"/>
  <c r="AF2" i="30"/>
  <c r="AF3" i="30" s="1"/>
  <c r="AF4" i="30" s="1"/>
  <c r="AF5" i="30" s="1"/>
  <c r="AF6" i="30" s="1"/>
  <c r="AF7" i="30" s="1"/>
  <c r="AF8" i="30" s="1"/>
  <c r="AF9" i="30" s="1"/>
  <c r="AF10" i="30" s="1"/>
  <c r="AF11" i="30" s="1"/>
  <c r="AE58" i="35"/>
  <c r="Q28" i="4"/>
  <c r="AF34" i="24"/>
  <c r="AD45" i="27"/>
  <c r="AE27" i="27"/>
  <c r="AE2" i="30"/>
  <c r="AE3" i="30" s="1"/>
  <c r="AE4" i="30" s="1"/>
  <c r="AE5" i="30" s="1"/>
  <c r="AE6" i="30" s="1"/>
  <c r="AE7" i="30" s="1"/>
  <c r="AE8" i="30" s="1"/>
  <c r="AE9" i="30" s="1"/>
  <c r="AE10" i="30" s="1"/>
  <c r="AE11" i="30" s="1"/>
  <c r="AF2" i="31"/>
  <c r="AF3" i="31" s="1"/>
  <c r="AE23" i="35"/>
  <c r="C86" i="23"/>
  <c r="AE34" i="24"/>
  <c r="AF14" i="24"/>
  <c r="AF82" i="30"/>
  <c r="AE2" i="31"/>
  <c r="AE3" i="31" s="1"/>
  <c r="AE4" i="31" s="1"/>
  <c r="AE5" i="31" s="1"/>
  <c r="AE6" i="31" s="1"/>
  <c r="AE7" i="31" s="1"/>
  <c r="AE8" i="31" s="1"/>
  <c r="AE9" i="31" s="1"/>
  <c r="AE10" i="31" s="1"/>
  <c r="AE11" i="31" s="1"/>
  <c r="AF41" i="17"/>
  <c r="AD76" i="21"/>
  <c r="AB39" i="23"/>
  <c r="AD3" i="22"/>
  <c r="AD4" i="22" s="1"/>
  <c r="AD5" i="22" s="1"/>
  <c r="AD6" i="22" s="1"/>
  <c r="AD7" i="22" s="1"/>
  <c r="AD8" i="22" s="1"/>
  <c r="AD9" i="22" s="1"/>
  <c r="AD10" i="22" s="1"/>
  <c r="AD11" i="22" s="1"/>
  <c r="AD3" i="29"/>
  <c r="AD4" i="29" s="1"/>
  <c r="AD5" i="29" s="1"/>
  <c r="AD6" i="29" s="1"/>
  <c r="AD7" i="29" s="1"/>
  <c r="AD8" i="29" s="1"/>
  <c r="AD9" i="29" s="1"/>
  <c r="AD10" i="29" s="1"/>
  <c r="AD11" i="29" s="1"/>
  <c r="AA84" i="30"/>
  <c r="AD69" i="32"/>
  <c r="C86" i="33"/>
  <c r="AF79" i="26"/>
  <c r="AE3" i="19"/>
  <c r="AE4" i="19" s="1"/>
  <c r="AE5" i="19" s="1"/>
  <c r="AE6" i="19" s="1"/>
  <c r="AE7" i="19" s="1"/>
  <c r="AE8" i="19" s="1"/>
  <c r="AE9" i="19" s="1"/>
  <c r="AE10" i="19" s="1"/>
  <c r="AE11" i="19" s="1"/>
  <c r="AE58" i="20"/>
  <c r="AB70" i="25"/>
  <c r="AF30" i="26"/>
  <c r="AB76" i="22"/>
  <c r="AB77" i="22" s="1"/>
  <c r="AB78" i="22" s="1"/>
  <c r="AB79" i="22" s="1"/>
  <c r="AB80" i="22" s="1"/>
  <c r="AB81" i="22" s="1"/>
  <c r="AB82" i="22" s="1"/>
  <c r="AB83" i="22" s="1"/>
  <c r="Q10" i="4"/>
  <c r="AF20" i="18"/>
  <c r="AF66" i="21"/>
  <c r="AD18" i="23"/>
  <c r="AE78" i="24"/>
  <c r="AD77" i="26"/>
  <c r="AE54" i="29"/>
  <c r="AE33" i="29"/>
  <c r="AE12" i="30"/>
  <c r="AE71" i="34"/>
  <c r="C86" i="35"/>
  <c r="AF19" i="36"/>
  <c r="AB66" i="32"/>
  <c r="AB67" i="32" s="1"/>
  <c r="AB68" i="32" s="1"/>
  <c r="AB69" i="32" s="1"/>
  <c r="AE66" i="21"/>
  <c r="AF57" i="25"/>
  <c r="AE3" i="28"/>
  <c r="AE4" i="28" s="1"/>
  <c r="AE5" i="28" s="1"/>
  <c r="AE6" i="28" s="1"/>
  <c r="AE7" i="28" s="1"/>
  <c r="AE8" i="28" s="1"/>
  <c r="AE9" i="28" s="1"/>
  <c r="AE10" i="28" s="1"/>
  <c r="AE11" i="28" s="1"/>
  <c r="AF17" i="23"/>
  <c r="AE60" i="26"/>
  <c r="AE21" i="32"/>
  <c r="AE2" i="32"/>
  <c r="AE3" i="32" s="1"/>
  <c r="AE4" i="32" s="1"/>
  <c r="AE5" i="32" s="1"/>
  <c r="AE6" i="32" s="1"/>
  <c r="AE7" i="32" s="1"/>
  <c r="AE8" i="32" s="1"/>
  <c r="AE9" i="32" s="1"/>
  <c r="AE10" i="32" s="1"/>
  <c r="AE11" i="32" s="1"/>
  <c r="AE82" i="33"/>
  <c r="AF2" i="34"/>
  <c r="AF3" i="34" s="1"/>
  <c r="AF4" i="34" s="1"/>
  <c r="AE68" i="18"/>
  <c r="AE42" i="19"/>
  <c r="AD17" i="23"/>
  <c r="AF28" i="28"/>
  <c r="AE2" i="34"/>
  <c r="AE3" i="34" s="1"/>
  <c r="AE4" i="34" s="1"/>
  <c r="AE5" i="34" s="1"/>
  <c r="AE6" i="34" s="1"/>
  <c r="AE7" i="34" s="1"/>
  <c r="AE8" i="34" s="1"/>
  <c r="AE9" i="34" s="1"/>
  <c r="AE10" i="34" s="1"/>
  <c r="AE11" i="34" s="1"/>
  <c r="AD35" i="36"/>
  <c r="Q38" i="4"/>
  <c r="Q20" i="4"/>
  <c r="AD28" i="20"/>
  <c r="AF44" i="22"/>
  <c r="AB2" i="26"/>
  <c r="AB3" i="26" s="1"/>
  <c r="AB4" i="26" s="1"/>
  <c r="AB5" i="26" s="1"/>
  <c r="AB6" i="26" s="1"/>
  <c r="AB7" i="26" s="1"/>
  <c r="AB8" i="26" s="1"/>
  <c r="AF2" i="35"/>
  <c r="AF3" i="35" s="1"/>
  <c r="AF4" i="35" s="1"/>
  <c r="AF5" i="35" s="1"/>
  <c r="AF6" i="35" s="1"/>
  <c r="AF7" i="35" s="1"/>
  <c r="AF8" i="35" s="1"/>
  <c r="AF9" i="35" s="1"/>
  <c r="AF10" i="35" s="1"/>
  <c r="AF11" i="35" s="1"/>
  <c r="AF58" i="16"/>
  <c r="AE17" i="16"/>
  <c r="AD36" i="15"/>
  <c r="AF56" i="15"/>
  <c r="AE35" i="15"/>
  <c r="AF33" i="15"/>
  <c r="AF17" i="15"/>
  <c r="AE81" i="15"/>
  <c r="AF28" i="15"/>
  <c r="AF36" i="15"/>
  <c r="AF59" i="14"/>
  <c r="AF24" i="14"/>
  <c r="AF23" i="14"/>
  <c r="AE23" i="14"/>
  <c r="AD71" i="14"/>
  <c r="AF29" i="14"/>
  <c r="Q27" i="4"/>
  <c r="AE29" i="14"/>
  <c r="AD3" i="14"/>
  <c r="AF47" i="13"/>
  <c r="Q15" i="4"/>
  <c r="AA84" i="13"/>
  <c r="AE62" i="13"/>
  <c r="AB28" i="12"/>
  <c r="AB29" i="12" s="1"/>
  <c r="Q26" i="4"/>
  <c r="AD58" i="12"/>
  <c r="Q25" i="4"/>
  <c r="AE40" i="11"/>
  <c r="AF62" i="11"/>
  <c r="AE62" i="11"/>
  <c r="AD58" i="11"/>
  <c r="AB33" i="11"/>
  <c r="AB34" i="11" s="1"/>
  <c r="AE34" i="11"/>
  <c r="AF54" i="10"/>
  <c r="AE54" i="10"/>
  <c r="AF62" i="10"/>
  <c r="AF21" i="10"/>
  <c r="AB12" i="10"/>
  <c r="AF20" i="10"/>
  <c r="AF39" i="10"/>
  <c r="AD34" i="10"/>
  <c r="AE42" i="9"/>
  <c r="AF64" i="9"/>
  <c r="AF2" i="9"/>
  <c r="AF3" i="9" s="1"/>
  <c r="AF4" i="9" s="1"/>
  <c r="AF5" i="9" s="1"/>
  <c r="AF6" i="9" s="1"/>
  <c r="AF7" i="9" s="1"/>
  <c r="AF8" i="9" s="1"/>
  <c r="AF9" i="9" s="1"/>
  <c r="AF10" i="9" s="1"/>
  <c r="AF11" i="9" s="1"/>
  <c r="AB50" i="9"/>
  <c r="AB51" i="9" s="1"/>
  <c r="AB52" i="9" s="1"/>
  <c r="AB53" i="9" s="1"/>
  <c r="AB54" i="9" s="1"/>
  <c r="AB55" i="9" s="1"/>
  <c r="AB56" i="9" s="1"/>
  <c r="AB57" i="9" s="1"/>
  <c r="AB58" i="9" s="1"/>
  <c r="AB59" i="9" s="1"/>
  <c r="AB60" i="9" s="1"/>
  <c r="AB61" i="9" s="1"/>
  <c r="AB62" i="9" s="1"/>
  <c r="AB63" i="9" s="1"/>
  <c r="AB64" i="9" s="1"/>
  <c r="Q36" i="4"/>
  <c r="AD71" i="9"/>
  <c r="AD69" i="9"/>
  <c r="AB5" i="9"/>
  <c r="AB6" i="9" s="1"/>
  <c r="AB7" i="9" s="1"/>
  <c r="AB8" i="9" s="1"/>
  <c r="AB9" i="9" s="1"/>
  <c r="AB10" i="9" s="1"/>
  <c r="AB11" i="9" s="1"/>
  <c r="AB53" i="8"/>
  <c r="AB54" i="8" s="1"/>
  <c r="AB55" i="8" s="1"/>
  <c r="AB56" i="8" s="1"/>
  <c r="AB57" i="8" s="1"/>
  <c r="AB58" i="8" s="1"/>
  <c r="AB59" i="8" s="1"/>
  <c r="AB60" i="8" s="1"/>
  <c r="AB61" i="8" s="1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F2" i="8"/>
  <c r="AF3" i="8" s="1"/>
  <c r="AF4" i="8" s="1"/>
  <c r="AF5" i="8" s="1"/>
  <c r="AE3" i="8"/>
  <c r="AE4" i="8" s="1"/>
  <c r="AE5" i="8" s="1"/>
  <c r="AE6" i="8" s="1"/>
  <c r="AE7" i="8" s="1"/>
  <c r="AE8" i="8" s="1"/>
  <c r="AE9" i="8" s="1"/>
  <c r="AE10" i="8" s="1"/>
  <c r="AE11" i="8" s="1"/>
  <c r="AD17" i="8"/>
  <c r="Q4" i="4"/>
  <c r="AD45" i="7"/>
  <c r="AE68" i="7"/>
  <c r="AB15" i="7"/>
  <c r="AE21" i="7"/>
  <c r="AE74" i="7"/>
  <c r="AD15" i="6"/>
  <c r="AF34" i="6"/>
  <c r="AF22" i="6"/>
  <c r="AB43" i="6"/>
  <c r="AE32" i="6"/>
  <c r="AF52" i="5"/>
  <c r="AE66" i="5"/>
  <c r="AF60" i="5"/>
  <c r="AE60" i="5"/>
  <c r="AB16" i="5"/>
  <c r="AF45" i="5"/>
  <c r="AF74" i="5"/>
  <c r="AE64" i="5"/>
  <c r="AE45" i="5"/>
  <c r="AD45" i="5"/>
  <c r="Q40" i="4"/>
  <c r="Q17" i="4"/>
  <c r="Q21" i="4"/>
  <c r="Q30" i="4"/>
  <c r="Q19" i="4"/>
  <c r="Q41" i="4"/>
  <c r="Q8" i="4"/>
  <c r="T26" i="7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T60" i="7" s="1"/>
  <c r="T61" i="7" s="1"/>
  <c r="T62" i="7" s="1"/>
  <c r="T63" i="7" s="1"/>
  <c r="T64" i="7" s="1"/>
  <c r="T65" i="7" s="1"/>
  <c r="T66" i="7" s="1"/>
  <c r="T67" i="7" s="1"/>
  <c r="T68" i="7" s="1"/>
  <c r="T69" i="7" s="1"/>
  <c r="T70" i="7" s="1"/>
  <c r="T71" i="7" s="1"/>
  <c r="T72" i="7" s="1"/>
  <c r="T73" i="7" s="1"/>
  <c r="T74" i="7" s="1"/>
  <c r="T75" i="7" s="1"/>
  <c r="T76" i="7" s="1"/>
  <c r="T77" i="7" s="1"/>
  <c r="T78" i="7" s="1"/>
  <c r="T79" i="7" s="1"/>
  <c r="T80" i="7" s="1"/>
  <c r="T81" i="7" s="1"/>
  <c r="T82" i="7" s="1"/>
  <c r="T83" i="7" s="1"/>
  <c r="T14" i="5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Q45" i="7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O8" i="5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R8" i="5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M25" i="6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AD44" i="5"/>
  <c r="AE44" i="5"/>
  <c r="AF31" i="5"/>
  <c r="M84" i="5"/>
  <c r="I35" i="4" s="1"/>
  <c r="AD81" i="6"/>
  <c r="AF55" i="6"/>
  <c r="AD41" i="6"/>
  <c r="AE41" i="6"/>
  <c r="AE50" i="6"/>
  <c r="AF50" i="6"/>
  <c r="AD75" i="8"/>
  <c r="AF75" i="8"/>
  <c r="AF74" i="8"/>
  <c r="AD72" i="8"/>
  <c r="AD70" i="8"/>
  <c r="AD66" i="8"/>
  <c r="AF66" i="8"/>
  <c r="AD73" i="8"/>
  <c r="AE66" i="8"/>
  <c r="AE70" i="8"/>
  <c r="AD40" i="5"/>
  <c r="AE40" i="5"/>
  <c r="AF40" i="5"/>
  <c r="AD31" i="5"/>
  <c r="AE31" i="5"/>
  <c r="AB27" i="5"/>
  <c r="AB28" i="5" s="1"/>
  <c r="Z4" i="5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AD50" i="6"/>
  <c r="AE45" i="6"/>
  <c r="AF40" i="7"/>
  <c r="AE40" i="7"/>
  <c r="AE49" i="7"/>
  <c r="AD44" i="7"/>
  <c r="AF48" i="7"/>
  <c r="AD40" i="7"/>
  <c r="U24" i="7"/>
  <c r="U25" i="7" s="1"/>
  <c r="U26" i="7" s="1"/>
  <c r="U27" i="7" s="1"/>
  <c r="U28" i="7" s="1"/>
  <c r="U29" i="7" s="1"/>
  <c r="U30" i="7" s="1"/>
  <c r="U31" i="7" s="1"/>
  <c r="U32" i="7" s="1"/>
  <c r="U33" i="7" s="1"/>
  <c r="U34" i="7" s="1"/>
  <c r="U35" i="7" s="1"/>
  <c r="U36" i="7" s="1"/>
  <c r="U37" i="7" s="1"/>
  <c r="U38" i="7" s="1"/>
  <c r="U39" i="7" s="1"/>
  <c r="U40" i="7" s="1"/>
  <c r="U41" i="7" s="1"/>
  <c r="U42" i="7" s="1"/>
  <c r="U43" i="7" s="1"/>
  <c r="U44" i="7" s="1"/>
  <c r="U45" i="7" s="1"/>
  <c r="U46" i="7" s="1"/>
  <c r="U47" i="7" s="1"/>
  <c r="U48" i="7" s="1"/>
  <c r="U49" i="7" s="1"/>
  <c r="U50" i="7" s="1"/>
  <c r="U51" i="7" s="1"/>
  <c r="U52" i="7" s="1"/>
  <c r="U53" i="7" s="1"/>
  <c r="U54" i="7" s="1"/>
  <c r="U55" i="7" s="1"/>
  <c r="U56" i="7" s="1"/>
  <c r="U57" i="7" s="1"/>
  <c r="U58" i="7" s="1"/>
  <c r="U59" i="7" s="1"/>
  <c r="U60" i="7" s="1"/>
  <c r="U61" i="7" s="1"/>
  <c r="U62" i="7" s="1"/>
  <c r="U63" i="7" s="1"/>
  <c r="U64" i="7" s="1"/>
  <c r="U65" i="7" s="1"/>
  <c r="U66" i="7" s="1"/>
  <c r="U67" i="7" s="1"/>
  <c r="U68" i="7" s="1"/>
  <c r="U69" i="7" s="1"/>
  <c r="U70" i="7" s="1"/>
  <c r="U71" i="7" s="1"/>
  <c r="U72" i="7" s="1"/>
  <c r="U73" i="7" s="1"/>
  <c r="U74" i="7" s="1"/>
  <c r="U75" i="7" s="1"/>
  <c r="U76" i="7" s="1"/>
  <c r="U77" i="7" s="1"/>
  <c r="U78" i="7" s="1"/>
  <c r="U79" i="7" s="1"/>
  <c r="U80" i="7" s="1"/>
  <c r="U81" i="7" s="1"/>
  <c r="U82" i="7" s="1"/>
  <c r="U83" i="7" s="1"/>
  <c r="Y4" i="8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AF40" i="6"/>
  <c r="AE80" i="7"/>
  <c r="AE41" i="8"/>
  <c r="AF41" i="8"/>
  <c r="AD41" i="8"/>
  <c r="AE50" i="8"/>
  <c r="AF50" i="8"/>
  <c r="AE45" i="8"/>
  <c r="AD49" i="8"/>
  <c r="AF45" i="8"/>
  <c r="Q11" i="4"/>
  <c r="AD46" i="5"/>
  <c r="AE46" i="5"/>
  <c r="AE51" i="5"/>
  <c r="AE42" i="5"/>
  <c r="AF42" i="5"/>
  <c r="AF51" i="5"/>
  <c r="AD42" i="5"/>
  <c r="AF38" i="5"/>
  <c r="I84" i="5"/>
  <c r="C35" i="4" s="1"/>
  <c r="AD45" i="6"/>
  <c r="AE40" i="6"/>
  <c r="AE47" i="6"/>
  <c r="AD81" i="5"/>
  <c r="AD70" i="5"/>
  <c r="AD38" i="5"/>
  <c r="AB3" i="6"/>
  <c r="AB4" i="6" s="1"/>
  <c r="AB5" i="6" s="1"/>
  <c r="AB6" i="6" s="1"/>
  <c r="AB7" i="6" s="1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F46" i="7"/>
  <c r="AD83" i="8"/>
  <c r="AF82" i="8"/>
  <c r="AD80" i="8"/>
  <c r="AF80" i="8"/>
  <c r="AF64" i="8"/>
  <c r="AA84" i="5"/>
  <c r="AE63" i="6"/>
  <c r="AD54" i="6"/>
  <c r="AF54" i="6"/>
  <c r="AD58" i="5"/>
  <c r="AE58" i="5"/>
  <c r="AD49" i="5"/>
  <c r="AE49" i="5"/>
  <c r="AE39" i="5"/>
  <c r="AF30" i="5"/>
  <c r="AB14" i="5"/>
  <c r="N4" i="5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AD49" i="6"/>
  <c r="AD33" i="6"/>
  <c r="AE26" i="6"/>
  <c r="AF26" i="6"/>
  <c r="AD32" i="6"/>
  <c r="AF32" i="6"/>
  <c r="AD26" i="6"/>
  <c r="AF79" i="7"/>
  <c r="AE20" i="7"/>
  <c r="AF20" i="7"/>
  <c r="AF26" i="7"/>
  <c r="AD24" i="7"/>
  <c r="AD28" i="7"/>
  <c r="AE24" i="7"/>
  <c r="AE28" i="7"/>
  <c r="AF28" i="7"/>
  <c r="AD22" i="7"/>
  <c r="AD29" i="7"/>
  <c r="AD20" i="7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Q6" i="9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Q61" i="9" s="1"/>
  <c r="Q62" i="9" s="1"/>
  <c r="Q63" i="9" s="1"/>
  <c r="Q64" i="9" s="1"/>
  <c r="Q65" i="9" s="1"/>
  <c r="Q66" i="9" s="1"/>
  <c r="Q67" i="9" s="1"/>
  <c r="Q68" i="9" s="1"/>
  <c r="Q69" i="9" s="1"/>
  <c r="Q70" i="9" s="1"/>
  <c r="Q71" i="9" s="1"/>
  <c r="Q72" i="9" s="1"/>
  <c r="Q73" i="9" s="1"/>
  <c r="Q74" i="9" s="1"/>
  <c r="Q75" i="9" s="1"/>
  <c r="Q76" i="9" s="1"/>
  <c r="Q77" i="9" s="1"/>
  <c r="Q78" i="9" s="1"/>
  <c r="Q79" i="9" s="1"/>
  <c r="Q80" i="9" s="1"/>
  <c r="Q81" i="9" s="1"/>
  <c r="Q82" i="9" s="1"/>
  <c r="Q83" i="9" s="1"/>
  <c r="AE77" i="5"/>
  <c r="AF77" i="5"/>
  <c r="AF43" i="5"/>
  <c r="AD63" i="6"/>
  <c r="AD79" i="7"/>
  <c r="AD71" i="8"/>
  <c r="AF79" i="8"/>
  <c r="AF77" i="8"/>
  <c r="AF71" i="8"/>
  <c r="AE77" i="8"/>
  <c r="AE71" i="8"/>
  <c r="AE79" i="8"/>
  <c r="AF56" i="8"/>
  <c r="AE48" i="8"/>
  <c r="AF48" i="8"/>
  <c r="AD48" i="8"/>
  <c r="Y9" i="9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Y33" i="9" s="1"/>
  <c r="Y34" i="9" s="1"/>
  <c r="Y35" i="9" s="1"/>
  <c r="Y36" i="9" s="1"/>
  <c r="Y37" i="9" s="1"/>
  <c r="Y38" i="9" s="1"/>
  <c r="Y39" i="9" s="1"/>
  <c r="Y40" i="9" s="1"/>
  <c r="Y41" i="9" s="1"/>
  <c r="Y42" i="9" s="1"/>
  <c r="Y43" i="9" s="1"/>
  <c r="Y44" i="9" s="1"/>
  <c r="Y45" i="9" s="1"/>
  <c r="Y46" i="9" s="1"/>
  <c r="Y47" i="9" s="1"/>
  <c r="Y48" i="9" s="1"/>
  <c r="Y49" i="9" s="1"/>
  <c r="Y50" i="9" s="1"/>
  <c r="Y51" i="9" s="1"/>
  <c r="Y52" i="9" s="1"/>
  <c r="Y53" i="9" s="1"/>
  <c r="Y54" i="9" s="1"/>
  <c r="Y55" i="9" s="1"/>
  <c r="Y56" i="9" s="1"/>
  <c r="Y57" i="9" s="1"/>
  <c r="Y58" i="9" s="1"/>
  <c r="Y59" i="9" s="1"/>
  <c r="Y60" i="9" s="1"/>
  <c r="Y61" i="9" s="1"/>
  <c r="Y62" i="9" s="1"/>
  <c r="Y63" i="9" s="1"/>
  <c r="Y64" i="9" s="1"/>
  <c r="Y65" i="9" s="1"/>
  <c r="Y66" i="9" s="1"/>
  <c r="Y67" i="9" s="1"/>
  <c r="Y68" i="9" s="1"/>
  <c r="Y69" i="9" s="1"/>
  <c r="Y70" i="9" s="1"/>
  <c r="Y71" i="9" s="1"/>
  <c r="Y72" i="9" s="1"/>
  <c r="Y73" i="9" s="1"/>
  <c r="Y74" i="9" s="1"/>
  <c r="Y75" i="9" s="1"/>
  <c r="Y76" i="9" s="1"/>
  <c r="Y77" i="9" s="1"/>
  <c r="Y78" i="9" s="1"/>
  <c r="Y79" i="9" s="1"/>
  <c r="Y80" i="9" s="1"/>
  <c r="Y81" i="9" s="1"/>
  <c r="Y82" i="9" s="1"/>
  <c r="Y83" i="9" s="1"/>
  <c r="AE57" i="7"/>
  <c r="AF57" i="7"/>
  <c r="AD62" i="7"/>
  <c r="AF71" i="6"/>
  <c r="AD53" i="6"/>
  <c r="R6" i="7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Q29" i="4"/>
  <c r="AD67" i="6"/>
  <c r="AE67" i="6"/>
  <c r="AF76" i="6"/>
  <c r="P84" i="7"/>
  <c r="AD40" i="8"/>
  <c r="AF40" i="8"/>
  <c r="AE31" i="8"/>
  <c r="AD38" i="8"/>
  <c r="AE38" i="8"/>
  <c r="AF36" i="8"/>
  <c r="AD39" i="8"/>
  <c r="AF39" i="8"/>
  <c r="AD31" i="8"/>
  <c r="AF37" i="8"/>
  <c r="AE39" i="8"/>
  <c r="Q84" i="5"/>
  <c r="AE73" i="5"/>
  <c r="AF66" i="5"/>
  <c r="AD48" i="5"/>
  <c r="AE48" i="5"/>
  <c r="AF48" i="5"/>
  <c r="AD56" i="5"/>
  <c r="AE56" i="5"/>
  <c r="AF56" i="5"/>
  <c r="AF57" i="5"/>
  <c r="AD18" i="5"/>
  <c r="AF2" i="5"/>
  <c r="AD2" i="5"/>
  <c r="AD3" i="5" s="1"/>
  <c r="AD4" i="5" s="1"/>
  <c r="AD5" i="5" s="1"/>
  <c r="AE2" i="5"/>
  <c r="AE3" i="5" s="1"/>
  <c r="AE4" i="5" s="1"/>
  <c r="AE5" i="5" s="1"/>
  <c r="AE6" i="5" s="1"/>
  <c r="AE7" i="5" s="1"/>
  <c r="AE8" i="5" s="1"/>
  <c r="AE9" i="5" s="1"/>
  <c r="AE10" i="5" s="1"/>
  <c r="AE11" i="5" s="1"/>
  <c r="K84" i="6"/>
  <c r="AF55" i="7"/>
  <c r="AE51" i="7"/>
  <c r="AF70" i="8"/>
  <c r="AF67" i="6"/>
  <c r="AD41" i="5"/>
  <c r="AE41" i="5"/>
  <c r="AF41" i="5"/>
  <c r="AE50" i="5"/>
  <c r="AE71" i="6"/>
  <c r="AE53" i="6"/>
  <c r="AF53" i="6"/>
  <c r="AF42" i="6"/>
  <c r="AF45" i="7"/>
  <c r="AD52" i="7"/>
  <c r="AE52" i="7"/>
  <c r="AF52" i="7"/>
  <c r="AD54" i="7"/>
  <c r="AF54" i="7"/>
  <c r="AE54" i="7"/>
  <c r="AD50" i="7"/>
  <c r="AE45" i="7"/>
  <c r="AE53" i="7"/>
  <c r="P84" i="5"/>
  <c r="J84" i="6"/>
  <c r="D31" i="4" s="1"/>
  <c r="AD48" i="6"/>
  <c r="AE83" i="7"/>
  <c r="AF38" i="8"/>
  <c r="AD83" i="5"/>
  <c r="AE83" i="5"/>
  <c r="AF83" i="5"/>
  <c r="AD69" i="5"/>
  <c r="AE69" i="5"/>
  <c r="AF69" i="5"/>
  <c r="AF78" i="5"/>
  <c r="AD78" i="5"/>
  <c r="AE78" i="5"/>
  <c r="AE75" i="5"/>
  <c r="AB18" i="7"/>
  <c r="AB19" i="7" s="1"/>
  <c r="AB20" i="7" s="1"/>
  <c r="AB21" i="7" s="1"/>
  <c r="AB22" i="7" s="1"/>
  <c r="AB23" i="7" s="1"/>
  <c r="AB24" i="7" s="1"/>
  <c r="AB25" i="7" s="1"/>
  <c r="AD26" i="5"/>
  <c r="AE26" i="5"/>
  <c r="AF26" i="5"/>
  <c r="AE17" i="5"/>
  <c r="AF17" i="5"/>
  <c r="AE25" i="5"/>
  <c r="AD17" i="5"/>
  <c r="AD83" i="6"/>
  <c r="AD52" i="6"/>
  <c r="AD62" i="5"/>
  <c r="AE62" i="5"/>
  <c r="AF62" i="5"/>
  <c r="AF64" i="5"/>
  <c r="AD68" i="5"/>
  <c r="AF44" i="5"/>
  <c r="AF25" i="5"/>
  <c r="AD47" i="6"/>
  <c r="AD34" i="6"/>
  <c r="AD81" i="7"/>
  <c r="AF81" i="7"/>
  <c r="AF72" i="7"/>
  <c r="AD80" i="7"/>
  <c r="AD72" i="7"/>
  <c r="AE72" i="7"/>
  <c r="AE73" i="7"/>
  <c r="W84" i="8"/>
  <c r="AF46" i="8"/>
  <c r="AF53" i="8"/>
  <c r="AD46" i="8"/>
  <c r="AE46" i="8"/>
  <c r="AD55" i="8"/>
  <c r="AB26" i="5"/>
  <c r="AB25" i="5"/>
  <c r="AF77" i="7"/>
  <c r="AD77" i="7"/>
  <c r="O84" i="8"/>
  <c r="AF32" i="5"/>
  <c r="AF29" i="6"/>
  <c r="T84" i="6"/>
  <c r="AD37" i="8"/>
  <c r="AD18" i="9"/>
  <c r="AE18" i="9"/>
  <c r="AF18" i="9"/>
  <c r="AE27" i="9"/>
  <c r="AF27" i="9"/>
  <c r="AD25" i="9"/>
  <c r="AD22" i="9"/>
  <c r="AE22" i="9"/>
  <c r="AE62" i="6"/>
  <c r="AF62" i="6"/>
  <c r="AD71" i="6"/>
  <c r="AE74" i="6"/>
  <c r="AE82" i="6"/>
  <c r="AF82" i="6"/>
  <c r="AD82" i="6"/>
  <c r="AF74" i="6"/>
  <c r="AE81" i="6"/>
  <c r="AF81" i="6"/>
  <c r="AF83" i="6"/>
  <c r="AD70" i="6"/>
  <c r="AD43" i="7"/>
  <c r="AE81" i="5"/>
  <c r="AE36" i="5"/>
  <c r="Q5" i="4"/>
  <c r="AD65" i="5"/>
  <c r="AE67" i="5"/>
  <c r="AD36" i="5"/>
  <c r="AD32" i="5"/>
  <c r="AE16" i="5"/>
  <c r="AE42" i="6"/>
  <c r="AF33" i="6"/>
  <c r="AD29" i="6"/>
  <c r="AD23" i="6"/>
  <c r="AE23" i="6"/>
  <c r="AE21" i="6"/>
  <c r="AF21" i="6"/>
  <c r="AD22" i="6"/>
  <c r="AD14" i="6"/>
  <c r="AF14" i="6"/>
  <c r="AD18" i="6"/>
  <c r="AE17" i="6"/>
  <c r="AF17" i="6"/>
  <c r="AE18" i="6"/>
  <c r="AD12" i="6"/>
  <c r="AD16" i="6"/>
  <c r="AF18" i="6"/>
  <c r="AE12" i="6"/>
  <c r="AE16" i="6"/>
  <c r="N8" i="6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AD69" i="7"/>
  <c r="AF69" i="7"/>
  <c r="AE60" i="7"/>
  <c r="AF60" i="7"/>
  <c r="AD60" i="7"/>
  <c r="AE69" i="7"/>
  <c r="AB19" i="5"/>
  <c r="AB20" i="5" s="1"/>
  <c r="AB21" i="5" s="1"/>
  <c r="AB22" i="5" s="1"/>
  <c r="AB23" i="5" s="1"/>
  <c r="AB24" i="5" s="1"/>
  <c r="AD78" i="6"/>
  <c r="AD70" i="7"/>
  <c r="AE70" i="7"/>
  <c r="AF70" i="7"/>
  <c r="AD61" i="7"/>
  <c r="AE61" i="7"/>
  <c r="AF61" i="7"/>
  <c r="AF68" i="5"/>
  <c r="AD74" i="5"/>
  <c r="AE32" i="5"/>
  <c r="AD28" i="5"/>
  <c r="AE28" i="5"/>
  <c r="AF28" i="5"/>
  <c r="AD16" i="5"/>
  <c r="S4" i="5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AE33" i="6"/>
  <c r="AD17" i="7"/>
  <c r="AD19" i="7"/>
  <c r="AE17" i="7"/>
  <c r="AF19" i="7"/>
  <c r="AE18" i="7"/>
  <c r="AF18" i="7"/>
  <c r="AE19" i="7"/>
  <c r="AF17" i="7"/>
  <c r="AE14" i="7"/>
  <c r="AF14" i="7"/>
  <c r="AD18" i="7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A84" i="6"/>
  <c r="I84" i="6"/>
  <c r="C31" i="4" s="1"/>
  <c r="AF47" i="6"/>
  <c r="V3" i="6"/>
  <c r="V4" i="6" s="1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AD66" i="7"/>
  <c r="AF79" i="5"/>
  <c r="AD79" i="5"/>
  <c r="AF65" i="5"/>
  <c r="AF36" i="5"/>
  <c r="AF29" i="5"/>
  <c r="AE21" i="5"/>
  <c r="AF21" i="5"/>
  <c r="AE68" i="5"/>
  <c r="U84" i="5"/>
  <c r="AA84" i="7"/>
  <c r="AD67" i="8"/>
  <c r="AF67" i="8"/>
  <c r="AD76" i="8"/>
  <c r="AF76" i="8"/>
  <c r="AE67" i="8"/>
  <c r="L19" i="8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AE65" i="5"/>
  <c r="AF58" i="5"/>
  <c r="AF82" i="5"/>
  <c r="AD75" i="5"/>
  <c r="AD54" i="5"/>
  <c r="AB29" i="5"/>
  <c r="AB30" i="5" s="1"/>
  <c r="AF60" i="6"/>
  <c r="AE81" i="7"/>
  <c r="AD76" i="7"/>
  <c r="AF29" i="7"/>
  <c r="AD13" i="7"/>
  <c r="AF13" i="7"/>
  <c r="AE82" i="8"/>
  <c r="AD42" i="8"/>
  <c r="P4" i="9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P67" i="9" s="1"/>
  <c r="P68" i="9" s="1"/>
  <c r="P69" i="9" s="1"/>
  <c r="P70" i="9" s="1"/>
  <c r="P71" i="9" s="1"/>
  <c r="P72" i="9" s="1"/>
  <c r="P73" i="9" s="1"/>
  <c r="P74" i="9" s="1"/>
  <c r="P75" i="9" s="1"/>
  <c r="P76" i="9" s="1"/>
  <c r="P77" i="9" s="1"/>
  <c r="P78" i="9" s="1"/>
  <c r="P79" i="9" s="1"/>
  <c r="P80" i="9" s="1"/>
  <c r="P81" i="9" s="1"/>
  <c r="P82" i="9" s="1"/>
  <c r="P83" i="9" s="1"/>
  <c r="I3" i="9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AE56" i="8"/>
  <c r="AF65" i="8"/>
  <c r="AD56" i="8"/>
  <c r="AF61" i="8"/>
  <c r="AD64" i="8"/>
  <c r="AD80" i="5"/>
  <c r="AE80" i="5"/>
  <c r="W84" i="5"/>
  <c r="AE48" i="6"/>
  <c r="AF48" i="6"/>
  <c r="AD57" i="6"/>
  <c r="AE57" i="6"/>
  <c r="AF57" i="6"/>
  <c r="V84" i="5"/>
  <c r="AD43" i="6"/>
  <c r="P84" i="8"/>
  <c r="AD72" i="5"/>
  <c r="AE61" i="6"/>
  <c r="AF61" i="6"/>
  <c r="AD61" i="6"/>
  <c r="AD82" i="7"/>
  <c r="AE82" i="5"/>
  <c r="AF35" i="5"/>
  <c r="AD69" i="6"/>
  <c r="AD68" i="6"/>
  <c r="AE68" i="6"/>
  <c r="AF68" i="6"/>
  <c r="AD60" i="6"/>
  <c r="AE60" i="6"/>
  <c r="AD64" i="6"/>
  <c r="AF64" i="6"/>
  <c r="AF69" i="6"/>
  <c r="AD28" i="6"/>
  <c r="AE29" i="7"/>
  <c r="AF59" i="8"/>
  <c r="AD59" i="7"/>
  <c r="AD48" i="7"/>
  <c r="AD82" i="5"/>
  <c r="AE43" i="5"/>
  <c r="AD39" i="5"/>
  <c r="AE35" i="5"/>
  <c r="AE15" i="5"/>
  <c r="AD59" i="8"/>
  <c r="AD50" i="5"/>
  <c r="AD43" i="5"/>
  <c r="AD35" i="5"/>
  <c r="AF15" i="5"/>
  <c r="AF24" i="5"/>
  <c r="AD24" i="5"/>
  <c r="AE24" i="5"/>
  <c r="AF23" i="5"/>
  <c r="AD15" i="5"/>
  <c r="AB3" i="5"/>
  <c r="AF41" i="6"/>
  <c r="Y84" i="6"/>
  <c r="AD76" i="5"/>
  <c r="AE76" i="5"/>
  <c r="AF76" i="5"/>
  <c r="AE53" i="5"/>
  <c r="AF80" i="6"/>
  <c r="AF66" i="6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AE52" i="9"/>
  <c r="AD54" i="9"/>
  <c r="AE46" i="9"/>
  <c r="AF46" i="9"/>
  <c r="AE43" i="10"/>
  <c r="AF43" i="10"/>
  <c r="AE51" i="10"/>
  <c r="AF51" i="10"/>
  <c r="AF48" i="10"/>
  <c r="AD52" i="10"/>
  <c r="AE47" i="10"/>
  <c r="AF47" i="10"/>
  <c r="AD48" i="10"/>
  <c r="AE48" i="10"/>
  <c r="AD43" i="10"/>
  <c r="AE50" i="10"/>
  <c r="AF50" i="10"/>
  <c r="W18" i="10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39" i="10" s="1"/>
  <c r="W40" i="10" s="1"/>
  <c r="W41" i="10" s="1"/>
  <c r="W42" i="10" s="1"/>
  <c r="W43" i="10" s="1"/>
  <c r="W44" i="10" s="1"/>
  <c r="W45" i="10" s="1"/>
  <c r="W46" i="10" s="1"/>
  <c r="W47" i="10" s="1"/>
  <c r="W48" i="10" s="1"/>
  <c r="W49" i="10" s="1"/>
  <c r="W50" i="10" s="1"/>
  <c r="W51" i="10" s="1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AD59" i="5"/>
  <c r="AE59" i="5"/>
  <c r="AF59" i="5"/>
  <c r="AD20" i="5"/>
  <c r="AE20" i="5"/>
  <c r="AF20" i="5"/>
  <c r="AD13" i="5"/>
  <c r="AE13" i="5"/>
  <c r="AF13" i="5"/>
  <c r="AD12" i="5"/>
  <c r="AE12" i="5"/>
  <c r="AF3" i="5"/>
  <c r="AF4" i="5" s="1"/>
  <c r="AF5" i="5" s="1"/>
  <c r="AF6" i="5" s="1"/>
  <c r="AF7" i="5" s="1"/>
  <c r="AF8" i="5" s="1"/>
  <c r="AF9" i="5" s="1"/>
  <c r="AF10" i="5" s="1"/>
  <c r="AF11" i="5" s="1"/>
  <c r="L84" i="6"/>
  <c r="E31" i="4" s="1"/>
  <c r="AD42" i="6"/>
  <c r="AD19" i="6"/>
  <c r="AE19" i="6"/>
  <c r="AF19" i="6"/>
  <c r="AE82" i="7"/>
  <c r="AF82" i="7"/>
  <c r="AE46" i="7"/>
  <c r="AF43" i="7"/>
  <c r="R84" i="8"/>
  <c r="AE22" i="8"/>
  <c r="AF22" i="8"/>
  <c r="AF28" i="8"/>
  <c r="AE30" i="8"/>
  <c r="AD28" i="8"/>
  <c r="AE28" i="8"/>
  <c r="Q5" i="8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AF15" i="9"/>
  <c r="AE15" i="9"/>
  <c r="AD24" i="9"/>
  <c r="AD19" i="9"/>
  <c r="AE19" i="9"/>
  <c r="AD15" i="9"/>
  <c r="AE24" i="9"/>
  <c r="AF24" i="9"/>
  <c r="AF17" i="9"/>
  <c r="AE73" i="11"/>
  <c r="AE79" i="11"/>
  <c r="AF79" i="11"/>
  <c r="AF73" i="11"/>
  <c r="AD81" i="11"/>
  <c r="AF80" i="11"/>
  <c r="AD77" i="11"/>
  <c r="AD74" i="11"/>
  <c r="AD78" i="11"/>
  <c r="AE78" i="11"/>
  <c r="AE82" i="11"/>
  <c r="AD73" i="11"/>
  <c r="AE76" i="11"/>
  <c r="AF52" i="6"/>
  <c r="AD59" i="6"/>
  <c r="AE59" i="6"/>
  <c r="AD44" i="6"/>
  <c r="AE44" i="6"/>
  <c r="AF44" i="6"/>
  <c r="AE35" i="6"/>
  <c r="AD27" i="6"/>
  <c r="AE20" i="6"/>
  <c r="AB9" i="5"/>
  <c r="AB10" i="5" s="1"/>
  <c r="AB11" i="5" s="1"/>
  <c r="AB12" i="5" s="1"/>
  <c r="AE38" i="6"/>
  <c r="AE62" i="7"/>
  <c r="AF62" i="7"/>
  <c r="AF53" i="7"/>
  <c r="AD53" i="7"/>
  <c r="AD42" i="7"/>
  <c r="AE42" i="7"/>
  <c r="AF42" i="7"/>
  <c r="AF36" i="7"/>
  <c r="AD33" i="7"/>
  <c r="AE33" i="7"/>
  <c r="AF33" i="7"/>
  <c r="AD35" i="7"/>
  <c r="AD37" i="7"/>
  <c r="AF37" i="7"/>
  <c r="AD36" i="7"/>
  <c r="AD27" i="7"/>
  <c r="AB5" i="7"/>
  <c r="AB6" i="7" s="1"/>
  <c r="AB7" i="7" s="1"/>
  <c r="AB8" i="7" s="1"/>
  <c r="AB9" i="7" s="1"/>
  <c r="AB10" i="7" s="1"/>
  <c r="AB11" i="7" s="1"/>
  <c r="AB12" i="7" s="1"/>
  <c r="AE66" i="10"/>
  <c r="AF66" i="10"/>
  <c r="AD74" i="10"/>
  <c r="AD66" i="10"/>
  <c r="AE74" i="10"/>
  <c r="AE75" i="10"/>
  <c r="AF75" i="10"/>
  <c r="N5" i="10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AD83" i="7"/>
  <c r="AF83" i="7"/>
  <c r="AD6" i="5"/>
  <c r="AD7" i="5" s="1"/>
  <c r="AD8" i="5" s="1"/>
  <c r="AD9" i="5" s="1"/>
  <c r="AD10" i="5" s="1"/>
  <c r="AD11" i="5" s="1"/>
  <c r="AD38" i="6"/>
  <c r="AD31" i="6"/>
  <c r="AE31" i="6"/>
  <c r="AF31" i="6"/>
  <c r="AD25" i="6"/>
  <c r="AE25" i="6"/>
  <c r="AF25" i="6"/>
  <c r="AE42" i="8"/>
  <c r="AA84" i="9"/>
  <c r="AD71" i="5"/>
  <c r="AE71" i="5"/>
  <c r="AF71" i="5"/>
  <c r="AE57" i="5"/>
  <c r="AD51" i="5"/>
  <c r="AE23" i="5"/>
  <c r="AE83" i="6"/>
  <c r="AE76" i="6"/>
  <c r="AE69" i="6"/>
  <c r="AF38" i="6"/>
  <c r="AD46" i="6"/>
  <c r="AE46" i="6"/>
  <c r="AF46" i="6"/>
  <c r="AF66" i="7"/>
  <c r="AE55" i="7"/>
  <c r="AF39" i="7"/>
  <c r="AE36" i="7"/>
  <c r="AE50" i="9"/>
  <c r="AD50" i="10"/>
  <c r="AD57" i="5"/>
  <c r="AF54" i="5"/>
  <c r="AF43" i="6"/>
  <c r="AE48" i="7"/>
  <c r="AF51" i="8"/>
  <c r="J9" i="14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5"/>
  <c r="D35" i="4" s="1"/>
  <c r="AE78" i="6"/>
  <c r="AF78" i="6"/>
  <c r="AE43" i="6"/>
  <c r="AD75" i="7"/>
  <c r="AE75" i="7"/>
  <c r="AF75" i="7"/>
  <c r="AE66" i="7"/>
  <c r="AD64" i="7"/>
  <c r="AF64" i="7"/>
  <c r="AD63" i="7"/>
  <c r="AE44" i="7"/>
  <c r="AF44" i="7"/>
  <c r="AD39" i="7"/>
  <c r="AE43" i="7"/>
  <c r="AB43" i="8"/>
  <c r="AA84" i="8"/>
  <c r="AD21" i="9"/>
  <c r="AF74" i="10"/>
  <c r="O7" i="10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AD63" i="5"/>
  <c r="AE55" i="6"/>
  <c r="AE27" i="6"/>
  <c r="AF12" i="6"/>
  <c r="AF59" i="7"/>
  <c r="AD67" i="7"/>
  <c r="AE59" i="7"/>
  <c r="AF3" i="7"/>
  <c r="AF4" i="7" s="1"/>
  <c r="AF5" i="7" s="1"/>
  <c r="AF6" i="7" s="1"/>
  <c r="AF7" i="7" s="1"/>
  <c r="AF8" i="7" s="1"/>
  <c r="AF9" i="7" s="1"/>
  <c r="AF10" i="7" s="1"/>
  <c r="AF11" i="7" s="1"/>
  <c r="AD12" i="7"/>
  <c r="AE12" i="7"/>
  <c r="AF12" i="7"/>
  <c r="AD3" i="7"/>
  <c r="AD4" i="7" s="1"/>
  <c r="AD5" i="7" s="1"/>
  <c r="AD6" i="7" s="1"/>
  <c r="AD7" i="7" s="1"/>
  <c r="AD8" i="7" s="1"/>
  <c r="AD9" i="7" s="1"/>
  <c r="AD10" i="7" s="1"/>
  <c r="AD11" i="7" s="1"/>
  <c r="AD68" i="8"/>
  <c r="AE59" i="8"/>
  <c r="AF68" i="8"/>
  <c r="V7" i="8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AD47" i="5"/>
  <c r="AE47" i="5"/>
  <c r="AF16" i="5"/>
  <c r="AF14" i="5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AD55" i="6"/>
  <c r="AE29" i="6"/>
  <c r="AD13" i="6"/>
  <c r="AE13" i="6"/>
  <c r="AF13" i="6"/>
  <c r="AD20" i="8"/>
  <c r="AF49" i="9"/>
  <c r="AF72" i="5"/>
  <c r="AD52" i="5"/>
  <c r="AD47" i="7"/>
  <c r="AF38" i="7"/>
  <c r="AD15" i="8"/>
  <c r="AD19" i="8"/>
  <c r="AF19" i="8"/>
  <c r="AF12" i="8"/>
  <c r="AB67" i="9"/>
  <c r="AB68" i="9" s="1"/>
  <c r="AB69" i="9" s="1"/>
  <c r="AB70" i="9" s="1"/>
  <c r="AB71" i="9" s="1"/>
  <c r="AB72" i="9" s="1"/>
  <c r="AB73" i="9" s="1"/>
  <c r="AB74" i="9" s="1"/>
  <c r="AB75" i="9" s="1"/>
  <c r="AB76" i="9" s="1"/>
  <c r="AB77" i="9" s="1"/>
  <c r="AB78" i="9" s="1"/>
  <c r="AB79" i="9" s="1"/>
  <c r="AB80" i="9" s="1"/>
  <c r="AB81" i="9" s="1"/>
  <c r="AB82" i="9" s="1"/>
  <c r="AB83" i="9" s="1"/>
  <c r="AE72" i="5"/>
  <c r="AF75" i="5"/>
  <c r="AB5" i="5"/>
  <c r="AB6" i="5" s="1"/>
  <c r="AF39" i="6"/>
  <c r="U84" i="6"/>
  <c r="AE47" i="7"/>
  <c r="AD15" i="7"/>
  <c r="AE15" i="7"/>
  <c r="AF15" i="7"/>
  <c r="S84" i="7"/>
  <c r="AD74" i="8"/>
  <c r="P16" i="12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AF35" i="8"/>
  <c r="AE35" i="8"/>
  <c r="AD35" i="8"/>
  <c r="AF80" i="7"/>
  <c r="AF63" i="7"/>
  <c r="AF49" i="8"/>
  <c r="AD58" i="8"/>
  <c r="AE49" i="8"/>
  <c r="AD30" i="8"/>
  <c r="AD74" i="7"/>
  <c r="AF61" i="5"/>
  <c r="AD64" i="5"/>
  <c r="AE61" i="5"/>
  <c r="AD29" i="5"/>
  <c r="AF12" i="5"/>
  <c r="Z84" i="6"/>
  <c r="AE77" i="6"/>
  <c r="AD75" i="6"/>
  <c r="AF70" i="6"/>
  <c r="AF23" i="6"/>
  <c r="AD2" i="6"/>
  <c r="AD3" i="6" s="1"/>
  <c r="AD4" i="6" s="1"/>
  <c r="AD5" i="6" s="1"/>
  <c r="AD6" i="6" s="1"/>
  <c r="AD7" i="6" s="1"/>
  <c r="AD8" i="6" s="1"/>
  <c r="AD9" i="6" s="1"/>
  <c r="AD10" i="6" s="1"/>
  <c r="AD11" i="6" s="1"/>
  <c r="AE2" i="6"/>
  <c r="AE3" i="6" s="1"/>
  <c r="AE4" i="6" s="1"/>
  <c r="AE5" i="6" s="1"/>
  <c r="AE6" i="6" s="1"/>
  <c r="AE7" i="6" s="1"/>
  <c r="AE8" i="6" s="1"/>
  <c r="AE9" i="6" s="1"/>
  <c r="AE10" i="6" s="1"/>
  <c r="AE11" i="6" s="1"/>
  <c r="AF2" i="6"/>
  <c r="AF3" i="6" s="1"/>
  <c r="AF4" i="6" s="1"/>
  <c r="AF5" i="6" s="1"/>
  <c r="AF6" i="6" s="1"/>
  <c r="AF7" i="6" s="1"/>
  <c r="AF8" i="6" s="1"/>
  <c r="AF9" i="6" s="1"/>
  <c r="AF10" i="6" s="1"/>
  <c r="AF11" i="6" s="1"/>
  <c r="AE63" i="7"/>
  <c r="AE41" i="7"/>
  <c r="AD24" i="8"/>
  <c r="AE14" i="8"/>
  <c r="AE68" i="10"/>
  <c r="AD77" i="6"/>
  <c r="AE75" i="6"/>
  <c r="AF75" i="6"/>
  <c r="AE70" i="6"/>
  <c r="AF56" i="6"/>
  <c r="AF67" i="7"/>
  <c r="AD41" i="7"/>
  <c r="AF41" i="7"/>
  <c r="AF50" i="7"/>
  <c r="AD33" i="8"/>
  <c r="AF24" i="8"/>
  <c r="AF33" i="8"/>
  <c r="AE24" i="8"/>
  <c r="AF32" i="8"/>
  <c r="AD14" i="8"/>
  <c r="K6" i="8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AF53" i="9"/>
  <c r="R3" i="9"/>
  <c r="R4" i="9" s="1"/>
  <c r="R5" i="9" s="1"/>
  <c r="R6" i="9" s="1"/>
  <c r="R7" i="9" s="1"/>
  <c r="R8" i="9" s="1"/>
  <c r="R9" i="9" s="1"/>
  <c r="R10" i="9" s="1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R23" i="9" s="1"/>
  <c r="R24" i="9" s="1"/>
  <c r="R25" i="9" s="1"/>
  <c r="R26" i="9" s="1"/>
  <c r="R27" i="9" s="1"/>
  <c r="R28" i="9" s="1"/>
  <c r="R29" i="9" s="1"/>
  <c r="R30" i="9" s="1"/>
  <c r="R31" i="9" s="1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AE29" i="5"/>
  <c r="AF77" i="6"/>
  <c r="Y84" i="5"/>
  <c r="AF81" i="5"/>
  <c r="AF50" i="5"/>
  <c r="AF47" i="5"/>
  <c r="AF39" i="5"/>
  <c r="AD33" i="5"/>
  <c r="AE33" i="5"/>
  <c r="AF33" i="5"/>
  <c r="R84" i="6"/>
  <c r="AE73" i="6"/>
  <c r="AF63" i="6"/>
  <c r="AE56" i="6"/>
  <c r="AF28" i="6"/>
  <c r="AD17" i="6"/>
  <c r="Y84" i="7"/>
  <c r="AF71" i="7"/>
  <c r="AE67" i="7"/>
  <c r="AE23" i="8"/>
  <c r="AD77" i="9"/>
  <c r="AE77" i="9"/>
  <c r="AD83" i="9"/>
  <c r="AF83" i="9"/>
  <c r="AF77" i="9"/>
  <c r="AD78" i="9"/>
  <c r="AE78" i="9"/>
  <c r="AB65" i="9"/>
  <c r="AB66" i="9" s="1"/>
  <c r="AE53" i="9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AD34" i="5"/>
  <c r="AE34" i="5"/>
  <c r="AF34" i="5"/>
  <c r="AD39" i="6"/>
  <c r="AD27" i="5"/>
  <c r="AE27" i="5"/>
  <c r="AF27" i="5"/>
  <c r="AF22" i="5"/>
  <c r="Q84" i="6"/>
  <c r="AD73" i="6"/>
  <c r="AD79" i="6"/>
  <c r="AE79" i="6"/>
  <c r="AF79" i="6"/>
  <c r="AD56" i="6"/>
  <c r="AE28" i="6"/>
  <c r="X84" i="7"/>
  <c r="AD71" i="7"/>
  <c r="AE56" i="7"/>
  <c r="AD49" i="7"/>
  <c r="AD34" i="7"/>
  <c r="AE34" i="7"/>
  <c r="AF34" i="7"/>
  <c r="AF25" i="7"/>
  <c r="AD25" i="7"/>
  <c r="AF70" i="5"/>
  <c r="AF37" i="5"/>
  <c r="Q14" i="4"/>
  <c r="AE70" i="5"/>
  <c r="AF67" i="5"/>
  <c r="AE63" i="5"/>
  <c r="AE37" i="5"/>
  <c r="AE22" i="5"/>
  <c r="P84" i="6"/>
  <c r="AE80" i="6"/>
  <c r="AF73" i="6"/>
  <c r="AE66" i="6"/>
  <c r="AD65" i="6"/>
  <c r="AE65" i="6"/>
  <c r="AF65" i="6"/>
  <c r="AE64" i="6"/>
  <c r="W84" i="7"/>
  <c r="AE71" i="7"/>
  <c r="AD78" i="7"/>
  <c r="AB26" i="7"/>
  <c r="AB27" i="7" s="1"/>
  <c r="AE53" i="8"/>
  <c r="AD60" i="8"/>
  <c r="AF60" i="8"/>
  <c r="AD53" i="8"/>
  <c r="AE34" i="8"/>
  <c r="AF34" i="8"/>
  <c r="AD43" i="8"/>
  <c r="AE43" i="8"/>
  <c r="AF43" i="8"/>
  <c r="AD34" i="8"/>
  <c r="AD23" i="8"/>
  <c r="AE25" i="9"/>
  <c r="AF34" i="9"/>
  <c r="AF25" i="9"/>
  <c r="AD28" i="9"/>
  <c r="AF30" i="9"/>
  <c r="AD24" i="6"/>
  <c r="AE24" i="6"/>
  <c r="AF24" i="6"/>
  <c r="AF15" i="6"/>
  <c r="X84" i="5"/>
  <c r="AD67" i="5"/>
  <c r="AD19" i="5"/>
  <c r="AE19" i="5"/>
  <c r="AF19" i="5"/>
  <c r="O84" i="6"/>
  <c r="AD80" i="6"/>
  <c r="AD66" i="6"/>
  <c r="AD72" i="6"/>
  <c r="AE72" i="6"/>
  <c r="AF72" i="6"/>
  <c r="AD58" i="6"/>
  <c r="AE58" i="6"/>
  <c r="AF58" i="6"/>
  <c r="AE49" i="6"/>
  <c r="AF49" i="6"/>
  <c r="AD37" i="6"/>
  <c r="AE37" i="6"/>
  <c r="AF37" i="6"/>
  <c r="AD36" i="6"/>
  <c r="AE36" i="6"/>
  <c r="AF36" i="6"/>
  <c r="X84" i="6"/>
  <c r="V84" i="7"/>
  <c r="AF73" i="7"/>
  <c r="AD65" i="7"/>
  <c r="AE65" i="7"/>
  <c r="AF56" i="7"/>
  <c r="AD18" i="8"/>
  <c r="AD46" i="9"/>
  <c r="AB78" i="10"/>
  <c r="AB79" i="10" s="1"/>
  <c r="AB80" i="10" s="1"/>
  <c r="AB81" i="10" s="1"/>
  <c r="AB82" i="10" s="1"/>
  <c r="AE27" i="7"/>
  <c r="AF22" i="9"/>
  <c r="AD82" i="10"/>
  <c r="AE82" i="10"/>
  <c r="AF82" i="10"/>
  <c r="S9" i="12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78" i="12" s="1"/>
  <c r="S79" i="12" s="1"/>
  <c r="S80" i="12" s="1"/>
  <c r="S81" i="12" s="1"/>
  <c r="S82" i="12" s="1"/>
  <c r="S83" i="12" s="1"/>
  <c r="P4" i="1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T15" i="15"/>
  <c r="T16" i="15" s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75" i="15" s="1"/>
  <c r="T76" i="15" s="1"/>
  <c r="T77" i="15" s="1"/>
  <c r="T78" i="15" s="1"/>
  <c r="T79" i="15" s="1"/>
  <c r="T80" i="15" s="1"/>
  <c r="T81" i="15" s="1"/>
  <c r="T82" i="15" s="1"/>
  <c r="T83" i="15" s="1"/>
  <c r="AE23" i="7"/>
  <c r="AD23" i="7"/>
  <c r="AD14" i="7"/>
  <c r="X84" i="8"/>
  <c r="AE64" i="8"/>
  <c r="AE21" i="12"/>
  <c r="AF21" i="12"/>
  <c r="AD30" i="12"/>
  <c r="AE30" i="12"/>
  <c r="AF30" i="12"/>
  <c r="AD28" i="12"/>
  <c r="AF28" i="12"/>
  <c r="AD21" i="12"/>
  <c r="AF27" i="12"/>
  <c r="S84" i="6"/>
  <c r="AE50" i="7"/>
  <c r="AE32" i="7"/>
  <c r="AF23" i="7"/>
  <c r="AF21" i="8"/>
  <c r="AE18" i="8"/>
  <c r="AF18" i="8"/>
  <c r="AE29" i="12"/>
  <c r="AF29" i="12"/>
  <c r="AD38" i="12"/>
  <c r="AE37" i="12"/>
  <c r="AF37" i="12"/>
  <c r="AF35" i="12"/>
  <c r="AD29" i="12"/>
  <c r="AF31" i="12"/>
  <c r="AD36" i="12"/>
  <c r="AE36" i="12"/>
  <c r="AE32" i="12"/>
  <c r="AF32" i="12"/>
  <c r="AD35" i="12"/>
  <c r="L84" i="11"/>
  <c r="AD38" i="7"/>
  <c r="AF14" i="8"/>
  <c r="AD81" i="9"/>
  <c r="AE81" i="9"/>
  <c r="AF81" i="9"/>
  <c r="AD82" i="9"/>
  <c r="AD79" i="10"/>
  <c r="AE70" i="10"/>
  <c r="AF70" i="10"/>
  <c r="AE79" i="10"/>
  <c r="AF79" i="10"/>
  <c r="AD70" i="10"/>
  <c r="AD63" i="8"/>
  <c r="AE63" i="8"/>
  <c r="AF63" i="8"/>
  <c r="AD51" i="8"/>
  <c r="AE51" i="8"/>
  <c r="AF42" i="8"/>
  <c r="AE41" i="9"/>
  <c r="AF41" i="9"/>
  <c r="AD50" i="9"/>
  <c r="AD49" i="9"/>
  <c r="AD48" i="9"/>
  <c r="AE48" i="9"/>
  <c r="AF42" i="9"/>
  <c r="AD33" i="9"/>
  <c r="AE33" i="9"/>
  <c r="AF33" i="9"/>
  <c r="AD64" i="10"/>
  <c r="AE64" i="10"/>
  <c r="AF64" i="10"/>
  <c r="AF45" i="6"/>
  <c r="AD81" i="8"/>
  <c r="AD79" i="8"/>
  <c r="AE55" i="8"/>
  <c r="AF55" i="8"/>
  <c r="AD69" i="10"/>
  <c r="AA84" i="10"/>
  <c r="AD21" i="7"/>
  <c r="AF21" i="7"/>
  <c r="AD26" i="8"/>
  <c r="AF26" i="8"/>
  <c r="AE17" i="8"/>
  <c r="AD80" i="9"/>
  <c r="AD79" i="9"/>
  <c r="AE79" i="9"/>
  <c r="AF79" i="9"/>
  <c r="AE70" i="9"/>
  <c r="AF70" i="9"/>
  <c r="AD55" i="9"/>
  <c r="AF60" i="9"/>
  <c r="AE55" i="9"/>
  <c r="AD62" i="9"/>
  <c r="AF55" i="9"/>
  <c r="AF62" i="9"/>
  <c r="O4" i="9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AB8" i="10"/>
  <c r="AB9" i="10" s="1"/>
  <c r="AB10" i="10" s="1"/>
  <c r="AB11" i="10" s="1"/>
  <c r="AB60" i="13"/>
  <c r="AB61" i="13" s="1"/>
  <c r="AE83" i="8"/>
  <c r="AF83" i="8"/>
  <c r="AF72" i="8"/>
  <c r="AB3" i="8"/>
  <c r="AB4" i="8" s="1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2" i="8"/>
  <c r="AF24" i="7"/>
  <c r="AD50" i="8"/>
  <c r="Z3" i="8"/>
  <c r="Z4" i="8" s="1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AE37" i="9"/>
  <c r="AF28" i="9"/>
  <c r="AE28" i="9"/>
  <c r="AF53" i="12"/>
  <c r="AD62" i="12"/>
  <c r="AE62" i="12"/>
  <c r="AE55" i="12"/>
  <c r="AE57" i="12"/>
  <c r="AF62" i="12"/>
  <c r="AE58" i="12"/>
  <c r="AE53" i="12"/>
  <c r="AD55" i="12"/>
  <c r="AD53" i="12"/>
  <c r="AF61" i="12"/>
  <c r="Z35" i="13"/>
  <c r="Z36" i="13" s="1"/>
  <c r="Z37" i="13" s="1"/>
  <c r="Z38" i="13" s="1"/>
  <c r="Z39" i="13" s="1"/>
  <c r="Z40" i="13" s="1"/>
  <c r="Z41" i="13" s="1"/>
  <c r="Z42" i="13" s="1"/>
  <c r="Z43" i="13" s="1"/>
  <c r="Z44" i="13" s="1"/>
  <c r="Z45" i="13" s="1"/>
  <c r="Z46" i="13" s="1"/>
  <c r="Z47" i="13" s="1"/>
  <c r="Z48" i="13" s="1"/>
  <c r="Z49" i="13" s="1"/>
  <c r="Z50" i="13" s="1"/>
  <c r="Z51" i="13" s="1"/>
  <c r="Z52" i="13" s="1"/>
  <c r="Z53" i="13" s="1"/>
  <c r="Z54" i="13" s="1"/>
  <c r="Z55" i="13" s="1"/>
  <c r="Z56" i="13" s="1"/>
  <c r="Z57" i="13" s="1"/>
  <c r="Z58" i="13" s="1"/>
  <c r="Z59" i="13" s="1"/>
  <c r="Z60" i="13" s="1"/>
  <c r="Z61" i="13" s="1"/>
  <c r="Z62" i="13" s="1"/>
  <c r="Z63" i="13" s="1"/>
  <c r="Z64" i="13" s="1"/>
  <c r="Z65" i="13" s="1"/>
  <c r="Z66" i="13" s="1"/>
  <c r="Z67" i="13" s="1"/>
  <c r="Z68" i="13" s="1"/>
  <c r="Z69" i="13" s="1"/>
  <c r="Z70" i="13" s="1"/>
  <c r="Z71" i="13" s="1"/>
  <c r="Z72" i="13" s="1"/>
  <c r="Z73" i="13" s="1"/>
  <c r="Z74" i="13" s="1"/>
  <c r="Z75" i="13" s="1"/>
  <c r="Z76" i="13" s="1"/>
  <c r="Z77" i="13" s="1"/>
  <c r="Z78" i="13" s="1"/>
  <c r="Z79" i="13" s="1"/>
  <c r="Z80" i="13" s="1"/>
  <c r="Z81" i="13" s="1"/>
  <c r="Z82" i="13" s="1"/>
  <c r="Z83" i="13" s="1"/>
  <c r="AE16" i="7"/>
  <c r="AD16" i="7"/>
  <c r="AF16" i="7"/>
  <c r="M84" i="7"/>
  <c r="I4" i="4" s="1"/>
  <c r="AF23" i="8"/>
  <c r="AE62" i="9"/>
  <c r="AF40" i="9"/>
  <c r="AD23" i="9"/>
  <c r="AE23" i="9"/>
  <c r="AF14" i="9"/>
  <c r="AE14" i="9"/>
  <c r="AD55" i="5"/>
  <c r="AE55" i="5"/>
  <c r="AF55" i="5"/>
  <c r="AD51" i="6"/>
  <c r="AE51" i="6"/>
  <c r="AF51" i="6"/>
  <c r="AD30" i="6"/>
  <c r="AE78" i="7"/>
  <c r="AE76" i="7"/>
  <c r="AF76" i="7"/>
  <c r="AE35" i="7"/>
  <c r="AD26" i="7"/>
  <c r="AE26" i="7"/>
  <c r="L84" i="7"/>
  <c r="E4" i="4" s="1"/>
  <c r="AD69" i="8"/>
  <c r="AF69" i="8"/>
  <c r="AD44" i="8"/>
  <c r="AE44" i="8"/>
  <c r="AD52" i="8"/>
  <c r="AF44" i="8"/>
  <c r="AE52" i="8"/>
  <c r="AD13" i="8"/>
  <c r="AE13" i="8"/>
  <c r="AF13" i="8"/>
  <c r="AD21" i="8"/>
  <c r="AE21" i="8"/>
  <c r="AE40" i="9"/>
  <c r="AD36" i="9"/>
  <c r="AF23" i="9"/>
  <c r="AD17" i="9"/>
  <c r="V84" i="10"/>
  <c r="AF78" i="10"/>
  <c r="AB42" i="6"/>
  <c r="AF30" i="6"/>
  <c r="AB54" i="7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D31" i="7"/>
  <c r="K84" i="7"/>
  <c r="AF52" i="8"/>
  <c r="AB44" i="8"/>
  <c r="AB45" i="8" s="1"/>
  <c r="AB46" i="8" s="1"/>
  <c r="AB47" i="8" s="1"/>
  <c r="AB48" i="8" s="1"/>
  <c r="AB49" i="8" s="1"/>
  <c r="AB50" i="8" s="1"/>
  <c r="AB51" i="8" s="1"/>
  <c r="AD16" i="8"/>
  <c r="AD78" i="10"/>
  <c r="AD16" i="11"/>
  <c r="AE16" i="11"/>
  <c r="AF16" i="11"/>
  <c r="AF13" i="11"/>
  <c r="AF12" i="11"/>
  <c r="AE30" i="6"/>
  <c r="AD58" i="7"/>
  <c r="AE58" i="7"/>
  <c r="AF58" i="7"/>
  <c r="AF49" i="7"/>
  <c r="AF22" i="7"/>
  <c r="J84" i="7"/>
  <c r="D4" i="4" s="1"/>
  <c r="AE74" i="8"/>
  <c r="AD57" i="8"/>
  <c r="AE83" i="10"/>
  <c r="AF83" i="10"/>
  <c r="AB14" i="10"/>
  <c r="AB15" i="10" s="1"/>
  <c r="AB16" i="10" s="1"/>
  <c r="AB17" i="10" s="1"/>
  <c r="AB18" i="10" s="1"/>
  <c r="AB19" i="10" s="1"/>
  <c r="AB20" i="10" s="1"/>
  <c r="AB21" i="10" s="1"/>
  <c r="AB22" i="10" s="1"/>
  <c r="AB23" i="10" s="1"/>
  <c r="AF59" i="6"/>
  <c r="AF65" i="7"/>
  <c r="AE22" i="7"/>
  <c r="I3" i="7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AE62" i="8"/>
  <c r="AF62" i="8"/>
  <c r="AD62" i="8"/>
  <c r="AD13" i="9"/>
  <c r="AE13" i="9"/>
  <c r="AF13" i="9"/>
  <c r="AF19" i="9"/>
  <c r="AD83" i="10"/>
  <c r="AE27" i="8"/>
  <c r="AF27" i="8"/>
  <c r="AD36" i="8"/>
  <c r="AE36" i="8"/>
  <c r="AE19" i="8"/>
  <c r="AF59" i="9"/>
  <c r="AE36" i="10"/>
  <c r="AF36" i="10"/>
  <c r="AD36" i="10"/>
  <c r="R84" i="12"/>
  <c r="AD73" i="13"/>
  <c r="AF73" i="13"/>
  <c r="AE64" i="13"/>
  <c r="AF64" i="13"/>
  <c r="AF72" i="13"/>
  <c r="AE30" i="9"/>
  <c r="AE31" i="9"/>
  <c r="AE78" i="10"/>
  <c r="AE74" i="9"/>
  <c r="AD47" i="9"/>
  <c r="AD80" i="10"/>
  <c r="AD44" i="10"/>
  <c r="AF35" i="10"/>
  <c r="AE44" i="10"/>
  <c r="AF44" i="10"/>
  <c r="AD35" i="10"/>
  <c r="AE35" i="10"/>
  <c r="AD39" i="10"/>
  <c r="AD18" i="10"/>
  <c r="AE18" i="10"/>
  <c r="AF18" i="10"/>
  <c r="AF78" i="11"/>
  <c r="AD23" i="11"/>
  <c r="AE23" i="11"/>
  <c r="AF23" i="11"/>
  <c r="AF17" i="11"/>
  <c r="AF19" i="11"/>
  <c r="AD21" i="11"/>
  <c r="AE14" i="11"/>
  <c r="AF14" i="11"/>
  <c r="AF21" i="11"/>
  <c r="AE79" i="13"/>
  <c r="AD79" i="13"/>
  <c r="AF79" i="13"/>
  <c r="AE82" i="13"/>
  <c r="AE33" i="8"/>
  <c r="AD74" i="9"/>
  <c r="AF69" i="9"/>
  <c r="X4" i="9"/>
  <c r="X5" i="9" s="1"/>
  <c r="X6" i="9" s="1"/>
  <c r="X7" i="9" s="1"/>
  <c r="X8" i="9" s="1"/>
  <c r="X9" i="9" s="1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X54" i="9" s="1"/>
  <c r="X55" i="9" s="1"/>
  <c r="X56" i="9" s="1"/>
  <c r="X57" i="9" s="1"/>
  <c r="X58" i="9" s="1"/>
  <c r="X59" i="9" s="1"/>
  <c r="X60" i="9" s="1"/>
  <c r="X61" i="9" s="1"/>
  <c r="X62" i="9" s="1"/>
  <c r="X63" i="9" s="1"/>
  <c r="X64" i="9" s="1"/>
  <c r="X65" i="9" s="1"/>
  <c r="X66" i="9" s="1"/>
  <c r="X67" i="9" s="1"/>
  <c r="X68" i="9" s="1"/>
  <c r="X69" i="9" s="1"/>
  <c r="X70" i="9" s="1"/>
  <c r="X71" i="9" s="1"/>
  <c r="X72" i="9" s="1"/>
  <c r="X73" i="9" s="1"/>
  <c r="X74" i="9" s="1"/>
  <c r="X75" i="9" s="1"/>
  <c r="X76" i="9" s="1"/>
  <c r="X77" i="9" s="1"/>
  <c r="X78" i="9" s="1"/>
  <c r="X79" i="9" s="1"/>
  <c r="X80" i="9" s="1"/>
  <c r="X81" i="9" s="1"/>
  <c r="X82" i="9" s="1"/>
  <c r="X83" i="9" s="1"/>
  <c r="AD67" i="10"/>
  <c r="AE67" i="10"/>
  <c r="P5" i="10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AE37" i="7"/>
  <c r="N84" i="8"/>
  <c r="J5" i="4" s="1"/>
  <c r="AE76" i="8"/>
  <c r="AD77" i="8"/>
  <c r="AE58" i="8"/>
  <c r="AF58" i="8"/>
  <c r="AD61" i="8"/>
  <c r="AD47" i="8"/>
  <c r="AF47" i="8"/>
  <c r="AE57" i="9"/>
  <c r="AF57" i="9"/>
  <c r="W4" i="9"/>
  <c r="W5" i="9" s="1"/>
  <c r="W6" i="9" s="1"/>
  <c r="W7" i="9" s="1"/>
  <c r="W8" i="9" s="1"/>
  <c r="W9" i="9" s="1"/>
  <c r="W10" i="9" s="1"/>
  <c r="W11" i="9" s="1"/>
  <c r="W12" i="9" s="1"/>
  <c r="W13" i="9" s="1"/>
  <c r="W14" i="9" s="1"/>
  <c r="W15" i="9" s="1"/>
  <c r="W16" i="9" s="1"/>
  <c r="W17" i="9" s="1"/>
  <c r="W18" i="9" s="1"/>
  <c r="W19" i="9" s="1"/>
  <c r="W20" i="9" s="1"/>
  <c r="W21" i="9" s="1"/>
  <c r="W22" i="9" s="1"/>
  <c r="W23" i="9" s="1"/>
  <c r="W24" i="9" s="1"/>
  <c r="W25" i="9" s="1"/>
  <c r="W26" i="9" s="1"/>
  <c r="W27" i="9" s="1"/>
  <c r="W28" i="9" s="1"/>
  <c r="W29" i="9" s="1"/>
  <c r="W30" i="9" s="1"/>
  <c r="W31" i="9" s="1"/>
  <c r="W32" i="9" s="1"/>
  <c r="W33" i="9" s="1"/>
  <c r="W34" i="9" s="1"/>
  <c r="W35" i="9" s="1"/>
  <c r="W36" i="9" s="1"/>
  <c r="W37" i="9" s="1"/>
  <c r="W38" i="9" s="1"/>
  <c r="W39" i="9" s="1"/>
  <c r="W40" i="9" s="1"/>
  <c r="W41" i="9" s="1"/>
  <c r="W42" i="9" s="1"/>
  <c r="W43" i="9" s="1"/>
  <c r="W44" i="9" s="1"/>
  <c r="W45" i="9" s="1"/>
  <c r="W46" i="9" s="1"/>
  <c r="W47" i="9" s="1"/>
  <c r="W48" i="9" s="1"/>
  <c r="W49" i="9" s="1"/>
  <c r="W50" i="9" s="1"/>
  <c r="W51" i="9" s="1"/>
  <c r="W52" i="9" s="1"/>
  <c r="W53" i="9" s="1"/>
  <c r="W54" i="9" s="1"/>
  <c r="W55" i="9" s="1"/>
  <c r="W56" i="9" s="1"/>
  <c r="W57" i="9" s="1"/>
  <c r="W58" i="9" s="1"/>
  <c r="W59" i="9" s="1"/>
  <c r="W60" i="9" s="1"/>
  <c r="W61" i="9" s="1"/>
  <c r="W62" i="9" s="1"/>
  <c r="W63" i="9" s="1"/>
  <c r="W64" i="9" s="1"/>
  <c r="W65" i="9" s="1"/>
  <c r="W66" i="9" s="1"/>
  <c r="W67" i="9" s="1"/>
  <c r="W68" i="9" s="1"/>
  <c r="W69" i="9" s="1"/>
  <c r="W70" i="9" s="1"/>
  <c r="W71" i="9" s="1"/>
  <c r="W72" i="9" s="1"/>
  <c r="W73" i="9" s="1"/>
  <c r="W74" i="9" s="1"/>
  <c r="W75" i="9" s="1"/>
  <c r="W76" i="9" s="1"/>
  <c r="W77" i="9" s="1"/>
  <c r="W78" i="9" s="1"/>
  <c r="W79" i="9" s="1"/>
  <c r="W80" i="9" s="1"/>
  <c r="W81" i="9" s="1"/>
  <c r="W82" i="9" s="1"/>
  <c r="W83" i="9" s="1"/>
  <c r="L84" i="9"/>
  <c r="E36" i="4" s="1"/>
  <c r="AE24" i="10"/>
  <c r="AF24" i="10"/>
  <c r="AD24" i="10"/>
  <c r="AE26" i="10"/>
  <c r="AF26" i="10"/>
  <c r="AD27" i="10"/>
  <c r="AD29" i="10"/>
  <c r="AF33" i="10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AE81" i="12"/>
  <c r="AF81" i="12"/>
  <c r="AD81" i="12"/>
  <c r="AE67" i="9"/>
  <c r="AF67" i="9"/>
  <c r="AD76" i="9"/>
  <c r="AE76" i="9"/>
  <c r="AF76" i="9"/>
  <c r="V4" i="9"/>
  <c r="V5" i="9" s="1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V33" i="9" s="1"/>
  <c r="V34" i="9" s="1"/>
  <c r="V35" i="9" s="1"/>
  <c r="V36" i="9" s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s="1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K84" i="9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82" i="12" s="1"/>
  <c r="I83" i="12" s="1"/>
  <c r="Q10" i="16"/>
  <c r="Q11" i="16" s="1"/>
  <c r="Q12" i="16" s="1"/>
  <c r="Q13" i="16" s="1"/>
  <c r="Q14" i="16" s="1"/>
  <c r="Q15" i="16" s="1"/>
  <c r="Q16" i="16" s="1"/>
  <c r="Q17" i="16" s="1"/>
  <c r="Q18" i="16" s="1"/>
  <c r="Q19" i="16" s="1"/>
  <c r="Q20" i="16" s="1"/>
  <c r="Q21" i="16" s="1"/>
  <c r="Q22" i="16" s="1"/>
  <c r="Q23" i="16" s="1"/>
  <c r="Q24" i="16" s="1"/>
  <c r="Q25" i="16" s="1"/>
  <c r="Q26" i="16" s="1"/>
  <c r="Q27" i="16" s="1"/>
  <c r="Q28" i="16" s="1"/>
  <c r="Q29" i="16" s="1"/>
  <c r="Q30" i="16" s="1"/>
  <c r="Q31" i="16" s="1"/>
  <c r="Q32" i="16" s="1"/>
  <c r="Q33" i="16" s="1"/>
  <c r="Q34" i="16" s="1"/>
  <c r="Q35" i="16" s="1"/>
  <c r="Q36" i="16" s="1"/>
  <c r="Q37" i="16" s="1"/>
  <c r="Q38" i="16" s="1"/>
  <c r="Q39" i="16" s="1"/>
  <c r="Q40" i="16" s="1"/>
  <c r="Q41" i="16" s="1"/>
  <c r="Q42" i="16" s="1"/>
  <c r="Q43" i="16" s="1"/>
  <c r="Q44" i="16" s="1"/>
  <c r="Q45" i="16" s="1"/>
  <c r="Q46" i="16" s="1"/>
  <c r="Q47" i="16" s="1"/>
  <c r="Q48" i="16" s="1"/>
  <c r="Q49" i="16" s="1"/>
  <c r="Q50" i="16" s="1"/>
  <c r="Q51" i="16" s="1"/>
  <c r="Q52" i="16" s="1"/>
  <c r="Q53" i="16" s="1"/>
  <c r="Q54" i="16" s="1"/>
  <c r="Q55" i="16" s="1"/>
  <c r="Q56" i="16" s="1"/>
  <c r="Q57" i="16" s="1"/>
  <c r="Q58" i="16" s="1"/>
  <c r="Q59" i="16" s="1"/>
  <c r="Q60" i="16" s="1"/>
  <c r="Q61" i="16" s="1"/>
  <c r="Q62" i="16" s="1"/>
  <c r="Q63" i="16" s="1"/>
  <c r="Q64" i="16" s="1"/>
  <c r="Q65" i="16" s="1"/>
  <c r="Q66" i="16" s="1"/>
  <c r="Q67" i="16" s="1"/>
  <c r="Q68" i="16" s="1"/>
  <c r="Q69" i="16" s="1"/>
  <c r="Q70" i="16" s="1"/>
  <c r="Q71" i="16" s="1"/>
  <c r="Q72" i="16" s="1"/>
  <c r="Q73" i="16" s="1"/>
  <c r="Q74" i="16" s="1"/>
  <c r="Q75" i="16" s="1"/>
  <c r="Q76" i="16" s="1"/>
  <c r="Q77" i="16" s="1"/>
  <c r="Q78" i="16" s="1"/>
  <c r="Q79" i="16" s="1"/>
  <c r="Q80" i="16" s="1"/>
  <c r="Q81" i="16" s="1"/>
  <c r="Q82" i="16" s="1"/>
  <c r="Q83" i="16" s="1"/>
  <c r="AD82" i="8"/>
  <c r="AE73" i="8"/>
  <c r="AF73" i="8"/>
  <c r="AE61" i="8"/>
  <c r="AD25" i="8"/>
  <c r="AE20" i="8"/>
  <c r="AF20" i="8"/>
  <c r="AE12" i="8"/>
  <c r="AD44" i="9"/>
  <c r="AE44" i="9"/>
  <c r="AF44" i="9"/>
  <c r="AD35" i="9"/>
  <c r="AE35" i="9"/>
  <c r="AF35" i="9"/>
  <c r="U4" i="9"/>
  <c r="U5" i="9" s="1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U27" i="9" s="1"/>
  <c r="U28" i="9" s="1"/>
  <c r="U29" i="9" s="1"/>
  <c r="U30" i="9" s="1"/>
  <c r="U31" i="9" s="1"/>
  <c r="U32" i="9" s="1"/>
  <c r="U33" i="9" s="1"/>
  <c r="U34" i="9" s="1"/>
  <c r="U35" i="9" s="1"/>
  <c r="U36" i="9" s="1"/>
  <c r="U37" i="9" s="1"/>
  <c r="U38" i="9" s="1"/>
  <c r="U39" i="9" s="1"/>
  <c r="U40" i="9" s="1"/>
  <c r="U41" i="9" s="1"/>
  <c r="U42" i="9" s="1"/>
  <c r="U43" i="9" s="1"/>
  <c r="U44" i="9" s="1"/>
  <c r="U45" i="9" s="1"/>
  <c r="U46" i="9" s="1"/>
  <c r="U47" i="9" s="1"/>
  <c r="U48" i="9" s="1"/>
  <c r="U49" i="9" s="1"/>
  <c r="U50" i="9" s="1"/>
  <c r="U51" i="9" s="1"/>
  <c r="U52" i="9" s="1"/>
  <c r="U53" i="9" s="1"/>
  <c r="U54" i="9" s="1"/>
  <c r="U55" i="9" s="1"/>
  <c r="U56" i="9" s="1"/>
  <c r="U57" i="9" s="1"/>
  <c r="U58" i="9" s="1"/>
  <c r="U59" i="9" s="1"/>
  <c r="U60" i="9" s="1"/>
  <c r="U61" i="9" s="1"/>
  <c r="U62" i="9" s="1"/>
  <c r="U63" i="9" s="1"/>
  <c r="U64" i="9" s="1"/>
  <c r="U65" i="9" s="1"/>
  <c r="U66" i="9" s="1"/>
  <c r="U67" i="9" s="1"/>
  <c r="U68" i="9" s="1"/>
  <c r="U69" i="9" s="1"/>
  <c r="U70" i="9" s="1"/>
  <c r="U71" i="9" s="1"/>
  <c r="U72" i="9" s="1"/>
  <c r="U73" i="9" s="1"/>
  <c r="U74" i="9" s="1"/>
  <c r="U75" i="9" s="1"/>
  <c r="U76" i="9" s="1"/>
  <c r="U77" i="9" s="1"/>
  <c r="U78" i="9" s="1"/>
  <c r="U79" i="9" s="1"/>
  <c r="U80" i="9" s="1"/>
  <c r="U81" i="9" s="1"/>
  <c r="U82" i="9" s="1"/>
  <c r="U83" i="9" s="1"/>
  <c r="J84" i="9"/>
  <c r="D36" i="4" s="1"/>
  <c r="AD52" i="11"/>
  <c r="AE52" i="11"/>
  <c r="AD61" i="11"/>
  <c r="AE61" i="11"/>
  <c r="AF58" i="11"/>
  <c r="AD60" i="11"/>
  <c r="AF60" i="11"/>
  <c r="AF52" i="11"/>
  <c r="AF61" i="11"/>
  <c r="AD25" i="11"/>
  <c r="AE25" i="11"/>
  <c r="AF25" i="11"/>
  <c r="AD20" i="11"/>
  <c r="AE20" i="11"/>
  <c r="AF20" i="11"/>
  <c r="AD29" i="11"/>
  <c r="AF29" i="11"/>
  <c r="U8" i="14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U27" i="14" s="1"/>
  <c r="U28" i="14" s="1"/>
  <c r="U29" i="14" s="1"/>
  <c r="U30" i="14" s="1"/>
  <c r="U31" i="14" s="1"/>
  <c r="U32" i="14" s="1"/>
  <c r="U33" i="14" s="1"/>
  <c r="U34" i="14" s="1"/>
  <c r="U35" i="14" s="1"/>
  <c r="U36" i="14" s="1"/>
  <c r="U37" i="14" s="1"/>
  <c r="U38" i="14" s="1"/>
  <c r="U39" i="14" s="1"/>
  <c r="U40" i="14" s="1"/>
  <c r="U41" i="14" s="1"/>
  <c r="U42" i="14" s="1"/>
  <c r="U43" i="14" s="1"/>
  <c r="U44" i="14" s="1"/>
  <c r="U45" i="14" s="1"/>
  <c r="U46" i="14" s="1"/>
  <c r="U47" i="14" s="1"/>
  <c r="U48" i="14" s="1"/>
  <c r="U49" i="14" s="1"/>
  <c r="U50" i="14" s="1"/>
  <c r="U51" i="14" s="1"/>
  <c r="U52" i="14" s="1"/>
  <c r="U53" i="14" s="1"/>
  <c r="U54" i="14" s="1"/>
  <c r="U55" i="14" s="1"/>
  <c r="U56" i="14" s="1"/>
  <c r="U57" i="14" s="1"/>
  <c r="U58" i="14" s="1"/>
  <c r="U59" i="14" s="1"/>
  <c r="U60" i="14" s="1"/>
  <c r="U61" i="14" s="1"/>
  <c r="U62" i="14" s="1"/>
  <c r="U63" i="14" s="1"/>
  <c r="U64" i="14" s="1"/>
  <c r="U65" i="14" s="1"/>
  <c r="U66" i="14" s="1"/>
  <c r="U67" i="14" s="1"/>
  <c r="U68" i="14" s="1"/>
  <c r="U69" i="14" s="1"/>
  <c r="U70" i="14" s="1"/>
  <c r="U71" i="14" s="1"/>
  <c r="U72" i="14" s="1"/>
  <c r="U73" i="14" s="1"/>
  <c r="U74" i="14" s="1"/>
  <c r="U75" i="14" s="1"/>
  <c r="U76" i="14" s="1"/>
  <c r="U77" i="14" s="1"/>
  <c r="U78" i="14" s="1"/>
  <c r="U79" i="14" s="1"/>
  <c r="U80" i="14" s="1"/>
  <c r="U81" i="14" s="1"/>
  <c r="U82" i="14" s="1"/>
  <c r="U83" i="14" s="1"/>
  <c r="AB36" i="8"/>
  <c r="AB37" i="8" s="1"/>
  <c r="AB38" i="8" s="1"/>
  <c r="AB39" i="8" s="1"/>
  <c r="AB40" i="8" s="1"/>
  <c r="AB41" i="8" s="1"/>
  <c r="AB42" i="8" s="1"/>
  <c r="AD53" i="9"/>
  <c r="AD27" i="9"/>
  <c r="AE27" i="10"/>
  <c r="AE15" i="10"/>
  <c r="AF33" i="11"/>
  <c r="AF36" i="11"/>
  <c r="AF34" i="11"/>
  <c r="AD27" i="11"/>
  <c r="AE23" i="13"/>
  <c r="AF31" i="13"/>
  <c r="AF23" i="13"/>
  <c r="AD23" i="13"/>
  <c r="AF30" i="13"/>
  <c r="AD32" i="13"/>
  <c r="AD29" i="9"/>
  <c r="AE29" i="9"/>
  <c r="AF29" i="9"/>
  <c r="AA84" i="11"/>
  <c r="AD57" i="12"/>
  <c r="AD37" i="12"/>
  <c r="AB81" i="14"/>
  <c r="AD32" i="8"/>
  <c r="AE32" i="8"/>
  <c r="AD31" i="9"/>
  <c r="AE14" i="10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AF58" i="12"/>
  <c r="N84" i="12"/>
  <c r="AD67" i="13"/>
  <c r="AE26" i="8"/>
  <c r="AD26" i="9"/>
  <c r="AE26" i="9"/>
  <c r="AF26" i="9"/>
  <c r="AE17" i="9"/>
  <c r="AF41" i="10"/>
  <c r="AD23" i="10"/>
  <c r="AE23" i="10"/>
  <c r="AF23" i="10"/>
  <c r="AD14" i="10"/>
  <c r="AF14" i="10"/>
  <c r="AE18" i="11"/>
  <c r="K84" i="11"/>
  <c r="O84" i="7"/>
  <c r="AE38" i="7"/>
  <c r="AE68" i="8"/>
  <c r="AD65" i="8"/>
  <c r="AD45" i="8"/>
  <c r="AE37" i="8"/>
  <c r="U3" i="8"/>
  <c r="U4" i="8" s="1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U58" i="8" s="1"/>
  <c r="U59" i="8" s="1"/>
  <c r="U60" i="8" s="1"/>
  <c r="U61" i="8" s="1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Z84" i="9"/>
  <c r="AE82" i="9"/>
  <c r="AE75" i="9"/>
  <c r="AF68" i="9"/>
  <c r="AE61" i="9"/>
  <c r="AE49" i="9"/>
  <c r="AD51" i="9"/>
  <c r="AE51" i="9"/>
  <c r="AF51" i="9"/>
  <c r="Q84" i="10"/>
  <c r="AE63" i="10"/>
  <c r="AD54" i="8"/>
  <c r="AE40" i="8"/>
  <c r="AD29" i="8"/>
  <c r="AE29" i="8"/>
  <c r="AF29" i="8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AF80" i="9"/>
  <c r="AE80" i="9"/>
  <c r="AD75" i="9"/>
  <c r="AE68" i="9"/>
  <c r="AD61" i="9"/>
  <c r="AF56" i="9"/>
  <c r="AF47" i="9"/>
  <c r="AE45" i="9"/>
  <c r="AD40" i="9"/>
  <c r="AD16" i="9"/>
  <c r="AF16" i="9"/>
  <c r="AD81" i="10"/>
  <c r="AD63" i="10"/>
  <c r="AE58" i="10"/>
  <c r="AF58" i="10"/>
  <c r="AE13" i="10"/>
  <c r="AE21" i="10"/>
  <c r="AF13" i="10"/>
  <c r="Y3" i="10"/>
  <c r="Y4" i="10" s="1"/>
  <c r="Y5" i="10" s="1"/>
  <c r="Y6" i="10" s="1"/>
  <c r="Y7" i="10" s="1"/>
  <c r="Y8" i="10" s="1"/>
  <c r="Y9" i="10" s="1"/>
  <c r="Y10" i="10" s="1"/>
  <c r="Y11" i="10" s="1"/>
  <c r="Y12" i="10" s="1"/>
  <c r="Y13" i="10" s="1"/>
  <c r="Y14" i="10" s="1"/>
  <c r="Y15" i="10" s="1"/>
  <c r="Y16" i="10" s="1"/>
  <c r="Y17" i="10" s="1"/>
  <c r="Y18" i="10" s="1"/>
  <c r="Y19" i="10" s="1"/>
  <c r="Y20" i="10" s="1"/>
  <c r="Y21" i="10" s="1"/>
  <c r="Y22" i="10" s="1"/>
  <c r="Y23" i="10" s="1"/>
  <c r="Y24" i="10" s="1"/>
  <c r="Y25" i="10" s="1"/>
  <c r="Y26" i="10" s="1"/>
  <c r="Y27" i="10" s="1"/>
  <c r="Y28" i="10" s="1"/>
  <c r="Y29" i="10" s="1"/>
  <c r="Y30" i="10" s="1"/>
  <c r="Y31" i="10" s="1"/>
  <c r="Y32" i="10" s="1"/>
  <c r="Y33" i="10" s="1"/>
  <c r="Y34" i="10" s="1"/>
  <c r="Y35" i="10" s="1"/>
  <c r="Y36" i="10" s="1"/>
  <c r="Y37" i="10" s="1"/>
  <c r="Y38" i="10" s="1"/>
  <c r="Y39" i="10" s="1"/>
  <c r="Y40" i="10" s="1"/>
  <c r="Y41" i="10" s="1"/>
  <c r="Y42" i="10" s="1"/>
  <c r="Y43" i="10" s="1"/>
  <c r="Y44" i="10" s="1"/>
  <c r="Y45" i="10" s="1"/>
  <c r="Y46" i="10" s="1"/>
  <c r="Y47" i="10" s="1"/>
  <c r="Y48" i="10" s="1"/>
  <c r="Y49" i="10" s="1"/>
  <c r="Y50" i="10" s="1"/>
  <c r="Y51" i="10" s="1"/>
  <c r="Y52" i="10" s="1"/>
  <c r="Y53" i="10" s="1"/>
  <c r="Y54" i="10" s="1"/>
  <c r="Y55" i="10" s="1"/>
  <c r="Y56" i="10" s="1"/>
  <c r="Y57" i="10" s="1"/>
  <c r="Y58" i="10" s="1"/>
  <c r="Y59" i="10" s="1"/>
  <c r="Y60" i="10" s="1"/>
  <c r="Y61" i="10" s="1"/>
  <c r="Y62" i="10" s="1"/>
  <c r="Y63" i="10" s="1"/>
  <c r="Y64" i="10" s="1"/>
  <c r="Y65" i="10" s="1"/>
  <c r="Y66" i="10" s="1"/>
  <c r="Y67" i="10" s="1"/>
  <c r="Y68" i="10" s="1"/>
  <c r="Y69" i="10" s="1"/>
  <c r="Y70" i="10" s="1"/>
  <c r="Y71" i="10" s="1"/>
  <c r="Y72" i="10" s="1"/>
  <c r="Y73" i="10" s="1"/>
  <c r="Y74" i="10" s="1"/>
  <c r="Y75" i="10" s="1"/>
  <c r="Y76" i="10" s="1"/>
  <c r="Y77" i="10" s="1"/>
  <c r="Y78" i="10" s="1"/>
  <c r="Y79" i="10" s="1"/>
  <c r="Y80" i="10" s="1"/>
  <c r="Y81" i="10" s="1"/>
  <c r="Y82" i="10" s="1"/>
  <c r="Y83" i="10" s="1"/>
  <c r="AD56" i="11"/>
  <c r="AF24" i="11"/>
  <c r="I3" i="1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AD83" i="13"/>
  <c r="X5" i="14"/>
  <c r="X6" i="14" s="1"/>
  <c r="X7" i="14" s="1"/>
  <c r="X8" i="14" s="1"/>
  <c r="X9" i="14" s="1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AF78" i="8"/>
  <c r="AF6" i="8"/>
  <c r="AF7" i="8" s="1"/>
  <c r="AF8" i="8" s="1"/>
  <c r="AF9" i="8" s="1"/>
  <c r="AF10" i="8" s="1"/>
  <c r="AF11" i="8" s="1"/>
  <c r="AD12" i="8"/>
  <c r="S84" i="8"/>
  <c r="AD68" i="9"/>
  <c r="AE56" i="9"/>
  <c r="AD58" i="9"/>
  <c r="AE58" i="9"/>
  <c r="AF58" i="9"/>
  <c r="AE47" i="9"/>
  <c r="AD45" i="9"/>
  <c r="AF71" i="10"/>
  <c r="AD72" i="10"/>
  <c r="AE72" i="10"/>
  <c r="AF72" i="10"/>
  <c r="AD47" i="10"/>
  <c r="AD22" i="10"/>
  <c r="X3" i="10"/>
  <c r="X4" i="10" s="1"/>
  <c r="X5" i="10" s="1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O4" i="1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O71" i="11" s="1"/>
  <c r="O72" i="11" s="1"/>
  <c r="O73" i="11" s="1"/>
  <c r="O74" i="11" s="1"/>
  <c r="O75" i="11" s="1"/>
  <c r="O76" i="11" s="1"/>
  <c r="O77" i="11" s="1"/>
  <c r="O78" i="11" s="1"/>
  <c r="O79" i="11" s="1"/>
  <c r="O80" i="11" s="1"/>
  <c r="O81" i="11" s="1"/>
  <c r="O82" i="11" s="1"/>
  <c r="O83" i="11" s="1"/>
  <c r="AD68" i="15"/>
  <c r="AE68" i="15"/>
  <c r="AE77" i="15"/>
  <c r="AF68" i="15"/>
  <c r="AF73" i="15"/>
  <c r="AD77" i="15"/>
  <c r="AE71" i="15"/>
  <c r="AF71" i="15"/>
  <c r="AD76" i="15"/>
  <c r="AF47" i="7"/>
  <c r="AF27" i="7"/>
  <c r="AE78" i="8"/>
  <c r="AF57" i="8"/>
  <c r="AF54" i="8"/>
  <c r="AF16" i="8"/>
  <c r="AE73" i="9"/>
  <c r="AD56" i="9"/>
  <c r="AE54" i="9"/>
  <c r="AF54" i="9"/>
  <c r="AD63" i="9"/>
  <c r="AE63" i="9"/>
  <c r="AF63" i="9"/>
  <c r="AF45" i="9"/>
  <c r="AF36" i="9"/>
  <c r="L84" i="10"/>
  <c r="E14" i="4" s="1"/>
  <c r="AF76" i="10"/>
  <c r="AE71" i="10"/>
  <c r="AF68" i="10"/>
  <c r="AF29" i="10"/>
  <c r="AF31" i="11"/>
  <c r="AE64" i="7"/>
  <c r="Z84" i="7"/>
  <c r="AD78" i="8"/>
  <c r="AE57" i="8"/>
  <c r="AE16" i="8"/>
  <c r="AE66" i="9"/>
  <c r="AD65" i="9"/>
  <c r="AE65" i="9"/>
  <c r="AF65" i="9"/>
  <c r="AD52" i="9"/>
  <c r="AE36" i="9"/>
  <c r="J84" i="10"/>
  <c r="D14" i="4" s="1"/>
  <c r="AE76" i="10"/>
  <c r="AD71" i="10"/>
  <c r="AF55" i="10"/>
  <c r="AD40" i="10"/>
  <c r="AE29" i="10"/>
  <c r="K13" i="12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AD82" i="13"/>
  <c r="AE59" i="9"/>
  <c r="AF52" i="9"/>
  <c r="AD60" i="9"/>
  <c r="I84" i="10"/>
  <c r="C14" i="4" s="1"/>
  <c r="AD76" i="10"/>
  <c r="AD77" i="10"/>
  <c r="AD68" i="10"/>
  <c r="AE55" i="10"/>
  <c r="U3" i="10"/>
  <c r="U4" i="10" s="1"/>
  <c r="U5" i="10" s="1"/>
  <c r="U6" i="10" s="1"/>
  <c r="U7" i="10" s="1"/>
  <c r="U8" i="10" s="1"/>
  <c r="U9" i="10" s="1"/>
  <c r="U10" i="10" s="1"/>
  <c r="U11" i="10" s="1"/>
  <c r="U12" i="10" s="1"/>
  <c r="U13" i="10" s="1"/>
  <c r="U14" i="10" s="1"/>
  <c r="U15" i="10" s="1"/>
  <c r="U16" i="10" s="1"/>
  <c r="U17" i="10" s="1"/>
  <c r="U18" i="10" s="1"/>
  <c r="U19" i="10" s="1"/>
  <c r="U20" i="10" s="1"/>
  <c r="U21" i="10" s="1"/>
  <c r="U22" i="10" s="1"/>
  <c r="U23" i="10" s="1"/>
  <c r="U24" i="10" s="1"/>
  <c r="U25" i="10" s="1"/>
  <c r="U26" i="10" s="1"/>
  <c r="U27" i="10" s="1"/>
  <c r="U28" i="10" s="1"/>
  <c r="U29" i="10" s="1"/>
  <c r="U30" i="10" s="1"/>
  <c r="U31" i="10" s="1"/>
  <c r="U32" i="10" s="1"/>
  <c r="U33" i="10" s="1"/>
  <c r="U34" i="10" s="1"/>
  <c r="U35" i="10" s="1"/>
  <c r="U36" i="10" s="1"/>
  <c r="U37" i="10" s="1"/>
  <c r="U38" i="10" s="1"/>
  <c r="U39" i="10" s="1"/>
  <c r="U40" i="10" s="1"/>
  <c r="U41" i="10" s="1"/>
  <c r="U42" i="10" s="1"/>
  <c r="U43" i="10" s="1"/>
  <c r="U44" i="10" s="1"/>
  <c r="U45" i="10" s="1"/>
  <c r="U46" i="10" s="1"/>
  <c r="U47" i="10" s="1"/>
  <c r="U48" i="10" s="1"/>
  <c r="U49" i="10" s="1"/>
  <c r="U50" i="10" s="1"/>
  <c r="U51" i="10" s="1"/>
  <c r="U52" i="10" s="1"/>
  <c r="U53" i="10" s="1"/>
  <c r="U54" i="10" s="1"/>
  <c r="U55" i="10" s="1"/>
  <c r="U56" i="10" s="1"/>
  <c r="U57" i="10" s="1"/>
  <c r="U58" i="10" s="1"/>
  <c r="U59" i="10" s="1"/>
  <c r="U60" i="10" s="1"/>
  <c r="U61" i="10" s="1"/>
  <c r="U62" i="10" s="1"/>
  <c r="U63" i="10" s="1"/>
  <c r="U64" i="10" s="1"/>
  <c r="U65" i="10" s="1"/>
  <c r="U66" i="10" s="1"/>
  <c r="U67" i="10" s="1"/>
  <c r="U68" i="10" s="1"/>
  <c r="U69" i="10" s="1"/>
  <c r="U70" i="10" s="1"/>
  <c r="U71" i="10" s="1"/>
  <c r="U72" i="10" s="1"/>
  <c r="U73" i="10" s="1"/>
  <c r="U74" i="10" s="1"/>
  <c r="U75" i="10" s="1"/>
  <c r="U76" i="10" s="1"/>
  <c r="U77" i="10" s="1"/>
  <c r="U78" i="10" s="1"/>
  <c r="U79" i="10" s="1"/>
  <c r="U80" i="10" s="1"/>
  <c r="U81" i="10" s="1"/>
  <c r="U82" i="10" s="1"/>
  <c r="U83" i="10" s="1"/>
  <c r="AF76" i="11"/>
  <c r="AD76" i="11"/>
  <c r="AD83" i="11"/>
  <c r="AE31" i="7"/>
  <c r="AF31" i="7"/>
  <c r="AE81" i="8"/>
  <c r="AF81" i="8"/>
  <c r="AE75" i="8"/>
  <c r="AD27" i="8"/>
  <c r="AF25" i="8"/>
  <c r="N84" i="9"/>
  <c r="J36" i="4" s="1"/>
  <c r="AF66" i="9"/>
  <c r="AD73" i="9"/>
  <c r="AD59" i="9"/>
  <c r="AD34" i="9"/>
  <c r="AD43" i="9"/>
  <c r="AE12" i="9"/>
  <c r="AF12" i="9"/>
  <c r="AF20" i="9"/>
  <c r="AD73" i="10"/>
  <c r="AF60" i="10"/>
  <c r="AD55" i="10"/>
  <c r="AE25" i="10"/>
  <c r="AD17" i="10"/>
  <c r="AD64" i="13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AE37" i="11"/>
  <c r="AD37" i="11"/>
  <c r="AF37" i="11"/>
  <c r="AF28" i="11"/>
  <c r="AD28" i="11"/>
  <c r="AE28" i="11"/>
  <c r="AE70" i="13"/>
  <c r="AD70" i="13"/>
  <c r="AF70" i="13"/>
  <c r="I11" i="14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N84" i="11"/>
  <c r="AE59" i="12"/>
  <c r="AE44" i="12"/>
  <c r="AB70" i="13"/>
  <c r="AB71" i="13" s="1"/>
  <c r="AB72" i="13" s="1"/>
  <c r="AB73" i="13" s="1"/>
  <c r="AB74" i="13" s="1"/>
  <c r="AB75" i="13" s="1"/>
  <c r="AB76" i="13" s="1"/>
  <c r="AB77" i="13" s="1"/>
  <c r="AB78" i="13" s="1"/>
  <c r="AB79" i="13" s="1"/>
  <c r="AB80" i="13" s="1"/>
  <c r="AB81" i="13" s="1"/>
  <c r="AB82" i="13" s="1"/>
  <c r="AB83" i="13" s="1"/>
  <c r="AF40" i="14"/>
  <c r="AD40" i="14"/>
  <c r="AF47" i="14"/>
  <c r="AE40" i="14"/>
  <c r="AD12" i="12"/>
  <c r="AE12" i="12"/>
  <c r="AF12" i="12"/>
  <c r="AD3" i="12"/>
  <c r="AD75" i="13"/>
  <c r="AF75" i="13"/>
  <c r="AE83" i="13"/>
  <c r="AF83" i="13"/>
  <c r="AD19" i="13"/>
  <c r="AE19" i="13"/>
  <c r="AF19" i="13"/>
  <c r="AD27" i="13"/>
  <c r="AE27" i="13"/>
  <c r="AF27" i="13"/>
  <c r="AF24" i="13"/>
  <c r="AE28" i="13"/>
  <c r="AD49" i="14"/>
  <c r="AE49" i="14"/>
  <c r="AF49" i="14"/>
  <c r="AD57" i="14"/>
  <c r="AE57" i="14"/>
  <c r="AF57" i="14"/>
  <c r="AD65" i="10"/>
  <c r="AE65" i="10"/>
  <c r="AF65" i="10"/>
  <c r="AE71" i="11"/>
  <c r="AD64" i="11"/>
  <c r="AE64" i="11"/>
  <c r="AF64" i="11"/>
  <c r="AE67" i="11"/>
  <c r="AF67" i="11"/>
  <c r="AD35" i="11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AE81" i="16"/>
  <c r="S3" i="14"/>
  <c r="S4" i="14" s="1"/>
  <c r="S5" i="14" s="1"/>
  <c r="S6" i="14" s="1"/>
  <c r="S7" i="14" s="1"/>
  <c r="S8" i="14" s="1"/>
  <c r="S9" i="14" s="1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S32" i="14" s="1"/>
  <c r="S33" i="14" s="1"/>
  <c r="S34" i="14" s="1"/>
  <c r="S35" i="14" s="1"/>
  <c r="S36" i="14" s="1"/>
  <c r="S37" i="14" s="1"/>
  <c r="S38" i="14" s="1"/>
  <c r="S39" i="14" s="1"/>
  <c r="S40" i="14" s="1"/>
  <c r="S41" i="14" s="1"/>
  <c r="S42" i="14" s="1"/>
  <c r="S43" i="14" s="1"/>
  <c r="S44" i="14" s="1"/>
  <c r="S45" i="14" s="1"/>
  <c r="S46" i="14" s="1"/>
  <c r="S47" i="14" s="1"/>
  <c r="S48" i="14" s="1"/>
  <c r="S49" i="14" s="1"/>
  <c r="S50" i="14" s="1"/>
  <c r="S51" i="14" s="1"/>
  <c r="S52" i="14" s="1"/>
  <c r="S53" i="14" s="1"/>
  <c r="S54" i="14" s="1"/>
  <c r="S55" i="14" s="1"/>
  <c r="S56" i="14" s="1"/>
  <c r="S57" i="14" s="1"/>
  <c r="S58" i="14" s="1"/>
  <c r="S59" i="14" s="1"/>
  <c r="S60" i="14" s="1"/>
  <c r="S61" i="14" s="1"/>
  <c r="S62" i="14" s="1"/>
  <c r="S63" i="14" s="1"/>
  <c r="S64" i="14" s="1"/>
  <c r="S65" i="14" s="1"/>
  <c r="S66" i="14" s="1"/>
  <c r="S67" i="14" s="1"/>
  <c r="S68" i="14" s="1"/>
  <c r="S69" i="14" s="1"/>
  <c r="S70" i="14" s="1"/>
  <c r="S71" i="14" s="1"/>
  <c r="S72" i="14" s="1"/>
  <c r="S73" i="14" s="1"/>
  <c r="S74" i="14" s="1"/>
  <c r="S75" i="14" s="1"/>
  <c r="S76" i="14" s="1"/>
  <c r="S77" i="14" s="1"/>
  <c r="S78" i="14" s="1"/>
  <c r="S79" i="14" s="1"/>
  <c r="S80" i="14" s="1"/>
  <c r="S81" i="14" s="1"/>
  <c r="S82" i="14" s="1"/>
  <c r="S83" i="14" s="1"/>
  <c r="AB3" i="9"/>
  <c r="AB4" i="9" s="1"/>
  <c r="AE80" i="10"/>
  <c r="AF80" i="10"/>
  <c r="AE59" i="10"/>
  <c r="AF59" i="10"/>
  <c r="S3" i="13"/>
  <c r="S4" i="13" s="1"/>
  <c r="S5" i="13" s="1"/>
  <c r="S6" i="13" s="1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AE80" i="16"/>
  <c r="AE31" i="10"/>
  <c r="AF31" i="10"/>
  <c r="AD49" i="12"/>
  <c r="AF49" i="12"/>
  <c r="AD47" i="12"/>
  <c r="AD43" i="12"/>
  <c r="AE43" i="12"/>
  <c r="AE50" i="12"/>
  <c r="AD48" i="12"/>
  <c r="AF50" i="12"/>
  <c r="AE48" i="12"/>
  <c r="AF48" i="12"/>
  <c r="AD19" i="12"/>
  <c r="AF19" i="12"/>
  <c r="AF15" i="12"/>
  <c r="AE13" i="12"/>
  <c r="AD14" i="12"/>
  <c r="M84" i="12"/>
  <c r="AE52" i="10"/>
  <c r="AF52" i="10"/>
  <c r="AE45" i="10"/>
  <c r="AF45" i="10"/>
  <c r="AD45" i="10"/>
  <c r="AF53" i="10"/>
  <c r="AD33" i="10"/>
  <c r="AE33" i="10"/>
  <c r="AD82" i="11"/>
  <c r="AF72" i="11"/>
  <c r="AE60" i="11"/>
  <c r="J3" i="11"/>
  <c r="J4" i="11" s="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AE66" i="12"/>
  <c r="AF66" i="12"/>
  <c r="AD66" i="12"/>
  <c r="AD75" i="12"/>
  <c r="AE75" i="12"/>
  <c r="L4" i="12"/>
  <c r="L5" i="12" s="1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AF32" i="13"/>
  <c r="AE32" i="13"/>
  <c r="AD41" i="13"/>
  <c r="K25" i="17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Z7" i="12"/>
  <c r="Z8" i="12" s="1"/>
  <c r="Z9" i="12" s="1"/>
  <c r="Z10" i="12" s="1"/>
  <c r="Z11" i="12" s="1"/>
  <c r="Z12" i="12" s="1"/>
  <c r="Z13" i="12" s="1"/>
  <c r="Z14" i="12" s="1"/>
  <c r="Z15" i="12" s="1"/>
  <c r="Z16" i="12" s="1"/>
  <c r="Z17" i="12" s="1"/>
  <c r="Z18" i="12" s="1"/>
  <c r="Z19" i="12" s="1"/>
  <c r="Z20" i="12" s="1"/>
  <c r="Z21" i="12" s="1"/>
  <c r="Z22" i="12" s="1"/>
  <c r="Z23" i="12" s="1"/>
  <c r="Z24" i="12" s="1"/>
  <c r="Z25" i="12" s="1"/>
  <c r="Z26" i="12" s="1"/>
  <c r="Z27" i="12" s="1"/>
  <c r="Z28" i="12" s="1"/>
  <c r="Z29" i="12" s="1"/>
  <c r="Z30" i="12" s="1"/>
  <c r="Z31" i="12" s="1"/>
  <c r="Z32" i="12" s="1"/>
  <c r="Z33" i="12" s="1"/>
  <c r="Z34" i="12" s="1"/>
  <c r="Z35" i="12" s="1"/>
  <c r="Z36" i="12" s="1"/>
  <c r="Z37" i="12" s="1"/>
  <c r="Z38" i="12" s="1"/>
  <c r="Z39" i="12" s="1"/>
  <c r="Z40" i="12" s="1"/>
  <c r="Z41" i="12" s="1"/>
  <c r="Z42" i="12" s="1"/>
  <c r="Z43" i="12" s="1"/>
  <c r="Z44" i="12" s="1"/>
  <c r="Z45" i="12" s="1"/>
  <c r="Z46" i="12" s="1"/>
  <c r="Z47" i="12" s="1"/>
  <c r="Z48" i="12" s="1"/>
  <c r="Z49" i="12" s="1"/>
  <c r="Z50" i="12" s="1"/>
  <c r="Z51" i="12" s="1"/>
  <c r="Z52" i="12" s="1"/>
  <c r="Z53" i="12" s="1"/>
  <c r="Z54" i="12" s="1"/>
  <c r="Z55" i="12" s="1"/>
  <c r="Z56" i="12" s="1"/>
  <c r="Z57" i="12" s="1"/>
  <c r="Z58" i="12" s="1"/>
  <c r="Z59" i="12" s="1"/>
  <c r="Z60" i="12" s="1"/>
  <c r="Z61" i="12" s="1"/>
  <c r="Z62" i="12" s="1"/>
  <c r="Z63" i="12" s="1"/>
  <c r="Z64" i="12" s="1"/>
  <c r="Z65" i="12" s="1"/>
  <c r="Z66" i="12" s="1"/>
  <c r="Z67" i="12" s="1"/>
  <c r="Z68" i="12" s="1"/>
  <c r="Z69" i="12" s="1"/>
  <c r="Z70" i="12" s="1"/>
  <c r="Z71" i="12" s="1"/>
  <c r="Z72" i="12" s="1"/>
  <c r="Z73" i="12" s="1"/>
  <c r="Z74" i="12" s="1"/>
  <c r="Z75" i="12" s="1"/>
  <c r="Z76" i="12" s="1"/>
  <c r="Z77" i="12" s="1"/>
  <c r="Z78" i="12" s="1"/>
  <c r="Z79" i="12" s="1"/>
  <c r="Z80" i="12" s="1"/>
  <c r="Z81" i="12" s="1"/>
  <c r="Z82" i="12" s="1"/>
  <c r="Z83" i="12" s="1"/>
  <c r="AF62" i="13"/>
  <c r="AF68" i="13"/>
  <c r="AF69" i="13"/>
  <c r="O84" i="12"/>
  <c r="AF56" i="12"/>
  <c r="AF67" i="13"/>
  <c r="AF59" i="11"/>
  <c r="AD74" i="12"/>
  <c r="AF23" i="12"/>
  <c r="Q6" i="12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AD63" i="13"/>
  <c r="AE63" i="13"/>
  <c r="AF63" i="13"/>
  <c r="AE55" i="13"/>
  <c r="AF55" i="13"/>
  <c r="AE44" i="13"/>
  <c r="AF52" i="13"/>
  <c r="AD44" i="13"/>
  <c r="AD50" i="13"/>
  <c r="AD53" i="13"/>
  <c r="AD37" i="13"/>
  <c r="AD30" i="13"/>
  <c r="AE22" i="10"/>
  <c r="AF22" i="10"/>
  <c r="AE13" i="11"/>
  <c r="AD23" i="12"/>
  <c r="AD27" i="12"/>
  <c r="AE27" i="12"/>
  <c r="AD18" i="12"/>
  <c r="AD26" i="12"/>
  <c r="AE26" i="12"/>
  <c r="AF26" i="12"/>
  <c r="AE22" i="12"/>
  <c r="AF18" i="12"/>
  <c r="AD25" i="12"/>
  <c r="AE25" i="12"/>
  <c r="Y3" i="12"/>
  <c r="Y4" i="12" s="1"/>
  <c r="Y5" i="12" s="1"/>
  <c r="Y6" i="12" s="1"/>
  <c r="Y7" i="12" s="1"/>
  <c r="Y8" i="12" s="1"/>
  <c r="Y9" i="12" s="1"/>
  <c r="Y10" i="12" s="1"/>
  <c r="Y11" i="12" s="1"/>
  <c r="Y12" i="12" s="1"/>
  <c r="Y13" i="12" s="1"/>
  <c r="Y14" i="12" s="1"/>
  <c r="Y15" i="12" s="1"/>
  <c r="Y16" i="12" s="1"/>
  <c r="Y17" i="12" s="1"/>
  <c r="Y18" i="12" s="1"/>
  <c r="Y19" i="12" s="1"/>
  <c r="Y20" i="12" s="1"/>
  <c r="Y21" i="12" s="1"/>
  <c r="Y22" i="12" s="1"/>
  <c r="Y23" i="12" s="1"/>
  <c r="Y24" i="12" s="1"/>
  <c r="Y25" i="12" s="1"/>
  <c r="Y26" i="12" s="1"/>
  <c r="Y27" i="12" s="1"/>
  <c r="Y28" i="12" s="1"/>
  <c r="Y29" i="12" s="1"/>
  <c r="Y30" i="12" s="1"/>
  <c r="Y31" i="12" s="1"/>
  <c r="Y32" i="12" s="1"/>
  <c r="Y33" i="12" s="1"/>
  <c r="Y34" i="12" s="1"/>
  <c r="Y35" i="12" s="1"/>
  <c r="Y36" i="12" s="1"/>
  <c r="Y37" i="12" s="1"/>
  <c r="Y38" i="12" s="1"/>
  <c r="Y39" i="12" s="1"/>
  <c r="Y40" i="12" s="1"/>
  <c r="Y41" i="12" s="1"/>
  <c r="Y42" i="12" s="1"/>
  <c r="Y43" i="12" s="1"/>
  <c r="Y44" i="12" s="1"/>
  <c r="Y45" i="12" s="1"/>
  <c r="Y46" i="12" s="1"/>
  <c r="Y47" i="12" s="1"/>
  <c r="Y48" i="12" s="1"/>
  <c r="Y49" i="12" s="1"/>
  <c r="Y50" i="12" s="1"/>
  <c r="Y51" i="12" s="1"/>
  <c r="Y52" i="12" s="1"/>
  <c r="Y53" i="12" s="1"/>
  <c r="Y54" i="12" s="1"/>
  <c r="Y55" i="12" s="1"/>
  <c r="Y56" i="12" s="1"/>
  <c r="Y57" i="12" s="1"/>
  <c r="Y58" i="12" s="1"/>
  <c r="Y59" i="12" s="1"/>
  <c r="Y60" i="12" s="1"/>
  <c r="Y61" i="12" s="1"/>
  <c r="Y62" i="12" s="1"/>
  <c r="Y63" i="12" s="1"/>
  <c r="Y64" i="12" s="1"/>
  <c r="Y65" i="12" s="1"/>
  <c r="Y66" i="12" s="1"/>
  <c r="Y67" i="12" s="1"/>
  <c r="Y68" i="12" s="1"/>
  <c r="Y69" i="12" s="1"/>
  <c r="Y70" i="12" s="1"/>
  <c r="Y71" i="12" s="1"/>
  <c r="Y72" i="12" s="1"/>
  <c r="Y73" i="12" s="1"/>
  <c r="Y74" i="12" s="1"/>
  <c r="Y75" i="12" s="1"/>
  <c r="Y76" i="12" s="1"/>
  <c r="Y77" i="12" s="1"/>
  <c r="Y78" i="12" s="1"/>
  <c r="Y79" i="12" s="1"/>
  <c r="Y80" i="12" s="1"/>
  <c r="Y81" i="12" s="1"/>
  <c r="Y82" i="12" s="1"/>
  <c r="Y83" i="12" s="1"/>
  <c r="AE78" i="14"/>
  <c r="AD78" i="14"/>
  <c r="AF78" i="14"/>
  <c r="AE79" i="14"/>
  <c r="AD83" i="14"/>
  <c r="L24" i="2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AE46" i="10"/>
  <c r="AF46" i="10"/>
  <c r="AD55" i="11"/>
  <c r="AD42" i="14"/>
  <c r="AF42" i="14"/>
  <c r="AD43" i="14"/>
  <c r="AD34" i="14"/>
  <c r="AE34" i="14"/>
  <c r="AF43" i="14"/>
  <c r="AD75" i="16"/>
  <c r="AE75" i="16"/>
  <c r="AF75" i="16"/>
  <c r="AF83" i="16"/>
  <c r="AE82" i="16"/>
  <c r="AD79" i="16"/>
  <c r="AE79" i="16"/>
  <c r="AF79" i="16"/>
  <c r="AF78" i="16"/>
  <c r="AF81" i="16"/>
  <c r="X12" i="16"/>
  <c r="X13" i="16" s="1"/>
  <c r="X14" i="16" s="1"/>
  <c r="X15" i="16" s="1"/>
  <c r="X16" i="16" s="1"/>
  <c r="X17" i="16" s="1"/>
  <c r="X18" i="16" s="1"/>
  <c r="X19" i="16" s="1"/>
  <c r="X20" i="16" s="1"/>
  <c r="X21" i="16" s="1"/>
  <c r="X22" i="16" s="1"/>
  <c r="X23" i="16" s="1"/>
  <c r="X24" i="16" s="1"/>
  <c r="X25" i="16" s="1"/>
  <c r="X26" i="16" s="1"/>
  <c r="X27" i="16" s="1"/>
  <c r="X28" i="16" s="1"/>
  <c r="X29" i="16" s="1"/>
  <c r="X30" i="16" s="1"/>
  <c r="X31" i="16" s="1"/>
  <c r="X32" i="16" s="1"/>
  <c r="X33" i="16" s="1"/>
  <c r="X34" i="16" s="1"/>
  <c r="X35" i="16" s="1"/>
  <c r="X36" i="16" s="1"/>
  <c r="X37" i="16" s="1"/>
  <c r="X38" i="16" s="1"/>
  <c r="X39" i="16" s="1"/>
  <c r="X40" i="16" s="1"/>
  <c r="X41" i="16" s="1"/>
  <c r="X42" i="16" s="1"/>
  <c r="X43" i="16" s="1"/>
  <c r="X44" i="16" s="1"/>
  <c r="X45" i="16" s="1"/>
  <c r="X46" i="16" s="1"/>
  <c r="X47" i="16" s="1"/>
  <c r="X48" i="16" s="1"/>
  <c r="X49" i="16" s="1"/>
  <c r="X50" i="16" s="1"/>
  <c r="X51" i="16" s="1"/>
  <c r="X52" i="16" s="1"/>
  <c r="X53" i="16" s="1"/>
  <c r="X54" i="16" s="1"/>
  <c r="X55" i="16" s="1"/>
  <c r="X56" i="16" s="1"/>
  <c r="X57" i="16" s="1"/>
  <c r="X58" i="16" s="1"/>
  <c r="X59" i="16" s="1"/>
  <c r="X60" i="16" s="1"/>
  <c r="X61" i="16" s="1"/>
  <c r="X62" i="16" s="1"/>
  <c r="X63" i="16" s="1"/>
  <c r="X64" i="16" s="1"/>
  <c r="X65" i="16" s="1"/>
  <c r="X66" i="16" s="1"/>
  <c r="X67" i="16" s="1"/>
  <c r="X68" i="16" s="1"/>
  <c r="X69" i="16" s="1"/>
  <c r="X70" i="16" s="1"/>
  <c r="X71" i="16" s="1"/>
  <c r="X72" i="16" s="1"/>
  <c r="X73" i="16" s="1"/>
  <c r="X74" i="16" s="1"/>
  <c r="X75" i="16" s="1"/>
  <c r="X76" i="16" s="1"/>
  <c r="X77" i="16" s="1"/>
  <c r="X78" i="16" s="1"/>
  <c r="X79" i="16" s="1"/>
  <c r="X80" i="16" s="1"/>
  <c r="X81" i="16" s="1"/>
  <c r="X82" i="16" s="1"/>
  <c r="X83" i="16" s="1"/>
  <c r="AD53" i="10"/>
  <c r="AD32" i="10"/>
  <c r="AE32" i="10"/>
  <c r="AF32" i="10"/>
  <c r="AE41" i="10"/>
  <c r="AD16" i="10"/>
  <c r="AE16" i="10"/>
  <c r="AF16" i="10"/>
  <c r="AD15" i="10"/>
  <c r="AF15" i="10"/>
  <c r="AD71" i="11"/>
  <c r="AE68" i="11"/>
  <c r="AD60" i="12"/>
  <c r="L4" i="13"/>
  <c r="L5" i="13" s="1"/>
  <c r="L6" i="13" s="1"/>
  <c r="L7" i="13" s="1"/>
  <c r="L8" i="13" s="1"/>
  <c r="L9" i="13" s="1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T7" i="14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T53" i="14" s="1"/>
  <c r="T54" i="14" s="1"/>
  <c r="T55" i="14" s="1"/>
  <c r="T56" i="14" s="1"/>
  <c r="T57" i="14" s="1"/>
  <c r="T58" i="14" s="1"/>
  <c r="T59" i="14" s="1"/>
  <c r="T60" i="14" s="1"/>
  <c r="T61" i="14" s="1"/>
  <c r="T62" i="14" s="1"/>
  <c r="T63" i="14" s="1"/>
  <c r="T64" i="14" s="1"/>
  <c r="T65" i="14" s="1"/>
  <c r="T66" i="14" s="1"/>
  <c r="T67" i="14" s="1"/>
  <c r="T68" i="14" s="1"/>
  <c r="T69" i="14" s="1"/>
  <c r="T70" i="14" s="1"/>
  <c r="T71" i="14" s="1"/>
  <c r="T72" i="14" s="1"/>
  <c r="T73" i="14" s="1"/>
  <c r="T74" i="14" s="1"/>
  <c r="T75" i="14" s="1"/>
  <c r="T76" i="14" s="1"/>
  <c r="T77" i="14" s="1"/>
  <c r="T78" i="14" s="1"/>
  <c r="T79" i="14" s="1"/>
  <c r="T80" i="14" s="1"/>
  <c r="T81" i="14" s="1"/>
  <c r="T82" i="14" s="1"/>
  <c r="T83" i="14" s="1"/>
  <c r="AD60" i="10"/>
  <c r="AF42" i="10"/>
  <c r="AD68" i="11"/>
  <c r="AB40" i="11"/>
  <c r="U3" i="11"/>
  <c r="U4" i="11" s="1"/>
  <c r="U5" i="11" s="1"/>
  <c r="U6" i="11" s="1"/>
  <c r="U7" i="11" s="1"/>
  <c r="U8" i="11" s="1"/>
  <c r="U9" i="11" s="1"/>
  <c r="U10" i="11" s="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35" i="11" s="1"/>
  <c r="U36" i="11" s="1"/>
  <c r="U37" i="11" s="1"/>
  <c r="U38" i="11" s="1"/>
  <c r="U39" i="11" s="1"/>
  <c r="U40" i="11" s="1"/>
  <c r="U41" i="11" s="1"/>
  <c r="U42" i="11" s="1"/>
  <c r="U43" i="11" s="1"/>
  <c r="U44" i="11" s="1"/>
  <c r="U45" i="11" s="1"/>
  <c r="U46" i="11" s="1"/>
  <c r="U47" i="11" s="1"/>
  <c r="U48" i="11" s="1"/>
  <c r="U49" i="11" s="1"/>
  <c r="U50" i="11" s="1"/>
  <c r="U51" i="11" s="1"/>
  <c r="U52" i="11" s="1"/>
  <c r="U53" i="11" s="1"/>
  <c r="U54" i="11" s="1"/>
  <c r="U55" i="11" s="1"/>
  <c r="U56" i="11" s="1"/>
  <c r="U57" i="11" s="1"/>
  <c r="U58" i="11" s="1"/>
  <c r="U59" i="11" s="1"/>
  <c r="U60" i="11" s="1"/>
  <c r="U61" i="11" s="1"/>
  <c r="U62" i="11" s="1"/>
  <c r="U63" i="11" s="1"/>
  <c r="U64" i="11" s="1"/>
  <c r="U65" i="11" s="1"/>
  <c r="U66" i="11" s="1"/>
  <c r="U67" i="11" s="1"/>
  <c r="U68" i="11" s="1"/>
  <c r="U69" i="11" s="1"/>
  <c r="U70" i="11" s="1"/>
  <c r="U71" i="11" s="1"/>
  <c r="U72" i="11" s="1"/>
  <c r="U73" i="11" s="1"/>
  <c r="U74" i="11" s="1"/>
  <c r="U75" i="11" s="1"/>
  <c r="U76" i="11" s="1"/>
  <c r="U77" i="11" s="1"/>
  <c r="U78" i="11" s="1"/>
  <c r="U79" i="11" s="1"/>
  <c r="U80" i="11" s="1"/>
  <c r="U81" i="11" s="1"/>
  <c r="U82" i="11" s="1"/>
  <c r="U83" i="11" s="1"/>
  <c r="AB4" i="12"/>
  <c r="AB5" i="12" s="1"/>
  <c r="AB6" i="12" s="1"/>
  <c r="AB7" i="12" s="1"/>
  <c r="AB8" i="12" s="1"/>
  <c r="AB9" i="12" s="1"/>
  <c r="AB10" i="12" s="1"/>
  <c r="AB11" i="12" s="1"/>
  <c r="AB12" i="12" s="1"/>
  <c r="AB13" i="12" s="1"/>
  <c r="AB14" i="12" s="1"/>
  <c r="AB15" i="12" s="1"/>
  <c r="AB16" i="12" s="1"/>
  <c r="AB17" i="12" s="1"/>
  <c r="AB18" i="12" s="1"/>
  <c r="AB19" i="12" s="1"/>
  <c r="AB20" i="12" s="1"/>
  <c r="AB21" i="12" s="1"/>
  <c r="AB22" i="12" s="1"/>
  <c r="AB23" i="12" s="1"/>
  <c r="AB24" i="12" s="1"/>
  <c r="AB25" i="12" s="1"/>
  <c r="AB26" i="12" s="1"/>
  <c r="AB27" i="12" s="1"/>
  <c r="K11" i="13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7" i="16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AE54" i="8"/>
  <c r="AF73" i="9"/>
  <c r="AE42" i="10"/>
  <c r="AF40" i="10"/>
  <c r="AD28" i="10"/>
  <c r="AE12" i="10"/>
  <c r="AD2" i="10"/>
  <c r="AD3" i="10" s="1"/>
  <c r="AD4" i="10" s="1"/>
  <c r="AD5" i="10" s="1"/>
  <c r="AD6" i="10" s="1"/>
  <c r="AD7" i="10" s="1"/>
  <c r="AD8" i="10" s="1"/>
  <c r="AD9" i="10" s="1"/>
  <c r="AD10" i="10" s="1"/>
  <c r="AD11" i="10" s="1"/>
  <c r="AE2" i="10"/>
  <c r="AE3" i="10" s="1"/>
  <c r="AE4" i="10" s="1"/>
  <c r="AF2" i="10"/>
  <c r="AF3" i="10" s="1"/>
  <c r="AF4" i="10" s="1"/>
  <c r="AF5" i="10" s="1"/>
  <c r="AF6" i="10" s="1"/>
  <c r="AF7" i="10" s="1"/>
  <c r="AF8" i="10" s="1"/>
  <c r="AF9" i="10" s="1"/>
  <c r="AF10" i="10" s="1"/>
  <c r="AF11" i="10" s="1"/>
  <c r="AE74" i="11"/>
  <c r="AF74" i="11"/>
  <c r="AD65" i="11"/>
  <c r="AD47" i="11"/>
  <c r="AE47" i="11"/>
  <c r="AF56" i="11"/>
  <c r="T3" i="11"/>
  <c r="T4" i="11" s="1"/>
  <c r="T5" i="11" s="1"/>
  <c r="T6" i="11" s="1"/>
  <c r="T7" i="11" s="1"/>
  <c r="T8" i="11" s="1"/>
  <c r="T9" i="11" s="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AF73" i="12"/>
  <c r="AE49" i="13"/>
  <c r="AD49" i="13"/>
  <c r="AF49" i="13"/>
  <c r="AE56" i="13"/>
  <c r="AF56" i="13"/>
  <c r="K4" i="14"/>
  <c r="K5" i="14" s="1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AE69" i="8"/>
  <c r="AE65" i="8"/>
  <c r="AE25" i="8"/>
  <c r="AD38" i="9"/>
  <c r="AE38" i="9"/>
  <c r="AF38" i="9"/>
  <c r="AD32" i="9"/>
  <c r="AD20" i="9"/>
  <c r="AE20" i="9"/>
  <c r="T84" i="9"/>
  <c r="AE2" i="9"/>
  <c r="AE3" i="9" s="1"/>
  <c r="AE4" i="9" s="1"/>
  <c r="AE5" i="9" s="1"/>
  <c r="AE6" i="9" s="1"/>
  <c r="AE7" i="9" s="1"/>
  <c r="AE8" i="9" s="1"/>
  <c r="AE9" i="9" s="1"/>
  <c r="AE10" i="9" s="1"/>
  <c r="AE11" i="9" s="1"/>
  <c r="AD42" i="10"/>
  <c r="AE40" i="10"/>
  <c r="AF34" i="10"/>
  <c r="AD12" i="10"/>
  <c r="Z84" i="11"/>
  <c r="AE43" i="11"/>
  <c r="AB4" i="11"/>
  <c r="AB5" i="11" s="1"/>
  <c r="AB6" i="11" s="1"/>
  <c r="AB7" i="11" s="1"/>
  <c r="AB8" i="11" s="1"/>
  <c r="AB9" i="11" s="1"/>
  <c r="AB10" i="11" s="1"/>
  <c r="AB11" i="11" s="1"/>
  <c r="AB12" i="11" s="1"/>
  <c r="AB13" i="11" s="1"/>
  <c r="AB14" i="11" s="1"/>
  <c r="AB15" i="11" s="1"/>
  <c r="AB16" i="11" s="1"/>
  <c r="AB17" i="11" s="1"/>
  <c r="AB18" i="11" s="1"/>
  <c r="AB19" i="11" s="1"/>
  <c r="AB20" i="11" s="1"/>
  <c r="AB21" i="11" s="1"/>
  <c r="AB22" i="11" s="1"/>
  <c r="AB23" i="11" s="1"/>
  <c r="AB24" i="11" s="1"/>
  <c r="AB25" i="11" s="1"/>
  <c r="AB26" i="11" s="1"/>
  <c r="AB27" i="11" s="1"/>
  <c r="AB28" i="11" s="1"/>
  <c r="AB29" i="11" s="1"/>
  <c r="AB30" i="11" s="1"/>
  <c r="AB31" i="11" s="1"/>
  <c r="S3" i="11"/>
  <c r="S4" i="11" s="1"/>
  <c r="S5" i="11" s="1"/>
  <c r="S6" i="11" s="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AE73" i="12"/>
  <c r="AD45" i="12"/>
  <c r="AF36" i="12"/>
  <c r="AD39" i="12"/>
  <c r="AD41" i="12"/>
  <c r="AD40" i="12"/>
  <c r="AE40" i="12"/>
  <c r="AD71" i="13"/>
  <c r="AE32" i="14"/>
  <c r="AF32" i="14"/>
  <c r="AE41" i="14"/>
  <c r="AD32" i="14"/>
  <c r="AF41" i="14"/>
  <c r="J8" i="15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I10" i="17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AE30" i="7"/>
  <c r="AE47" i="8"/>
  <c r="J84" i="8"/>
  <c r="D5" i="4" s="1"/>
  <c r="AD72" i="9"/>
  <c r="AE72" i="9"/>
  <c r="AF72" i="9"/>
  <c r="S84" i="9"/>
  <c r="AE77" i="10"/>
  <c r="AF77" i="10"/>
  <c r="AB58" i="10"/>
  <c r="AB59" i="10" s="1"/>
  <c r="AB60" i="10" s="1"/>
  <c r="AB61" i="10" s="1"/>
  <c r="AB62" i="10" s="1"/>
  <c r="AB63" i="10" s="1"/>
  <c r="AB64" i="10" s="1"/>
  <c r="AB65" i="10" s="1"/>
  <c r="AB66" i="10" s="1"/>
  <c r="AB67" i="10" s="1"/>
  <c r="AB68" i="10" s="1"/>
  <c r="AB69" i="10" s="1"/>
  <c r="AB70" i="10" s="1"/>
  <c r="AB71" i="10" s="1"/>
  <c r="AB72" i="10" s="1"/>
  <c r="AB73" i="10" s="1"/>
  <c r="AB74" i="10" s="1"/>
  <c r="AB75" i="10" s="1"/>
  <c r="AB76" i="10" s="1"/>
  <c r="AD51" i="10"/>
  <c r="AD38" i="10"/>
  <c r="AE34" i="10"/>
  <c r="AD19" i="10"/>
  <c r="AE19" i="10"/>
  <c r="AF19" i="10"/>
  <c r="AE77" i="11"/>
  <c r="AF77" i="11"/>
  <c r="AD36" i="11"/>
  <c r="R3" i="11"/>
  <c r="R4" i="11" s="1"/>
  <c r="R5" i="11" s="1"/>
  <c r="R6" i="11" s="1"/>
  <c r="R7" i="11" s="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R23" i="11" s="1"/>
  <c r="R24" i="11" s="1"/>
  <c r="R25" i="11" s="1"/>
  <c r="R26" i="11" s="1"/>
  <c r="R27" i="11" s="1"/>
  <c r="R28" i="11" s="1"/>
  <c r="R29" i="11" s="1"/>
  <c r="R30" i="11" s="1"/>
  <c r="R31" i="11" s="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R69" i="11" s="1"/>
  <c r="R70" i="11" s="1"/>
  <c r="R71" i="11" s="1"/>
  <c r="R72" i="11" s="1"/>
  <c r="R73" i="11" s="1"/>
  <c r="R74" i="11" s="1"/>
  <c r="R75" i="11" s="1"/>
  <c r="R76" i="11" s="1"/>
  <c r="R77" i="11" s="1"/>
  <c r="R78" i="11" s="1"/>
  <c r="R79" i="11" s="1"/>
  <c r="R80" i="11" s="1"/>
  <c r="R81" i="11" s="1"/>
  <c r="R82" i="11" s="1"/>
  <c r="R83" i="11" s="1"/>
  <c r="AD82" i="12"/>
  <c r="AB13" i="13"/>
  <c r="AB14" i="13" s="1"/>
  <c r="AB15" i="13" s="1"/>
  <c r="AB16" i="13" s="1"/>
  <c r="AB17" i="13" s="1"/>
  <c r="AB18" i="13" s="1"/>
  <c r="AB19" i="13" s="1"/>
  <c r="AB20" i="13" s="1"/>
  <c r="AB21" i="13" s="1"/>
  <c r="AB22" i="13" s="1"/>
  <c r="AB23" i="13" s="1"/>
  <c r="AB24" i="13" s="1"/>
  <c r="AB25" i="13" s="1"/>
  <c r="AB26" i="13" s="1"/>
  <c r="AB27" i="13" s="1"/>
  <c r="AB28" i="13" s="1"/>
  <c r="AB29" i="13" s="1"/>
  <c r="AB30" i="13" s="1"/>
  <c r="AB31" i="13" s="1"/>
  <c r="AB32" i="13" s="1"/>
  <c r="AB33" i="13" s="1"/>
  <c r="AB34" i="13" s="1"/>
  <c r="AB35" i="13" s="1"/>
  <c r="AB36" i="13" s="1"/>
  <c r="AB37" i="13" s="1"/>
  <c r="R84" i="14"/>
  <c r="AD19" i="14"/>
  <c r="AE19" i="14"/>
  <c r="I84" i="8"/>
  <c r="C5" i="4" s="1"/>
  <c r="AE16" i="9"/>
  <c r="AE63" i="11"/>
  <c r="AD54" i="11"/>
  <c r="AE54" i="11"/>
  <c r="AF54" i="11"/>
  <c r="AF43" i="11"/>
  <c r="AD51" i="11"/>
  <c r="AF51" i="11"/>
  <c r="AD32" i="11"/>
  <c r="Q3" i="11"/>
  <c r="Q4" i="11" s="1"/>
  <c r="Q5" i="11" s="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Q84" i="14"/>
  <c r="AE30" i="13"/>
  <c r="AE12" i="13"/>
  <c r="AF12" i="13"/>
  <c r="AD20" i="13"/>
  <c r="AE21" i="13"/>
  <c r="AD82" i="14"/>
  <c r="AF67" i="15"/>
  <c r="AE66" i="15"/>
  <c r="AE59" i="15"/>
  <c r="AD65" i="15"/>
  <c r="AD62" i="15"/>
  <c r="AF59" i="15"/>
  <c r="AE64" i="15"/>
  <c r="AD69" i="11"/>
  <c r="AD53" i="11"/>
  <c r="AE53" i="11"/>
  <c r="AE36" i="11"/>
  <c r="AD34" i="11"/>
  <c r="AD18" i="11"/>
  <c r="AE63" i="12"/>
  <c r="AE71" i="12"/>
  <c r="AF63" i="12"/>
  <c r="AF59" i="12"/>
  <c r="AF44" i="12"/>
  <c r="AE23" i="12"/>
  <c r="AF82" i="13"/>
  <c r="AE37" i="13"/>
  <c r="AF45" i="13"/>
  <c r="AE72" i="14"/>
  <c r="AD51" i="17"/>
  <c r="AE51" i="17"/>
  <c r="AF51" i="17"/>
  <c r="AF55" i="17"/>
  <c r="AD58" i="17"/>
  <c r="AE58" i="17"/>
  <c r="AF39" i="11"/>
  <c r="AD77" i="14"/>
  <c r="AE77" i="14"/>
  <c r="AF77" i="14"/>
  <c r="AF68" i="14"/>
  <c r="AD59" i="14"/>
  <c r="AE68" i="14"/>
  <c r="AD68" i="14"/>
  <c r="AF44" i="14"/>
  <c r="AE14" i="14"/>
  <c r="AF45" i="11"/>
  <c r="AD68" i="12"/>
  <c r="AE68" i="12"/>
  <c r="AF68" i="12"/>
  <c r="AD59" i="12"/>
  <c r="AD32" i="12"/>
  <c r="AD77" i="13"/>
  <c r="AD74" i="13"/>
  <c r="AD56" i="13"/>
  <c r="AD26" i="13"/>
  <c r="AF48" i="14"/>
  <c r="AE39" i="14"/>
  <c r="AF39" i="14"/>
  <c r="AD48" i="14"/>
  <c r="AE48" i="14"/>
  <c r="AD39" i="14"/>
  <c r="P84" i="15"/>
  <c r="AD81" i="16"/>
  <c r="U13" i="16"/>
  <c r="U14" i="16" s="1"/>
  <c r="U15" i="16" s="1"/>
  <c r="U16" i="16" s="1"/>
  <c r="U17" i="16" s="1"/>
  <c r="U18" i="16" s="1"/>
  <c r="U19" i="16" s="1"/>
  <c r="U20" i="16" s="1"/>
  <c r="U21" i="16" s="1"/>
  <c r="U22" i="16" s="1"/>
  <c r="U23" i="16" s="1"/>
  <c r="U24" i="16" s="1"/>
  <c r="U25" i="16" s="1"/>
  <c r="U26" i="16" s="1"/>
  <c r="U27" i="16" s="1"/>
  <c r="U28" i="16" s="1"/>
  <c r="U29" i="16" s="1"/>
  <c r="U30" i="16" s="1"/>
  <c r="U31" i="16" s="1"/>
  <c r="U32" i="16" s="1"/>
  <c r="U33" i="16" s="1"/>
  <c r="U34" i="16" s="1"/>
  <c r="U35" i="16" s="1"/>
  <c r="U36" i="16" s="1"/>
  <c r="U37" i="16" s="1"/>
  <c r="U38" i="16" s="1"/>
  <c r="U39" i="16" s="1"/>
  <c r="U40" i="16" s="1"/>
  <c r="U41" i="16" s="1"/>
  <c r="U42" i="16" s="1"/>
  <c r="U43" i="16" s="1"/>
  <c r="U44" i="16" s="1"/>
  <c r="U45" i="16" s="1"/>
  <c r="U46" i="16" s="1"/>
  <c r="U47" i="16" s="1"/>
  <c r="U48" i="16" s="1"/>
  <c r="U49" i="16" s="1"/>
  <c r="U50" i="16" s="1"/>
  <c r="U51" i="16" s="1"/>
  <c r="U52" i="16" s="1"/>
  <c r="U53" i="16" s="1"/>
  <c r="U54" i="16" s="1"/>
  <c r="U55" i="16" s="1"/>
  <c r="U56" i="16" s="1"/>
  <c r="U57" i="16" s="1"/>
  <c r="U58" i="16" s="1"/>
  <c r="U59" i="16" s="1"/>
  <c r="U60" i="16" s="1"/>
  <c r="U61" i="16" s="1"/>
  <c r="U62" i="16" s="1"/>
  <c r="U63" i="16" s="1"/>
  <c r="U64" i="16" s="1"/>
  <c r="U65" i="16" s="1"/>
  <c r="U66" i="16" s="1"/>
  <c r="U67" i="16" s="1"/>
  <c r="U68" i="16" s="1"/>
  <c r="U69" i="16" s="1"/>
  <c r="U70" i="16" s="1"/>
  <c r="U71" i="16" s="1"/>
  <c r="U72" i="16" s="1"/>
  <c r="U73" i="16" s="1"/>
  <c r="U74" i="16" s="1"/>
  <c r="U75" i="16" s="1"/>
  <c r="U76" i="16" s="1"/>
  <c r="U77" i="16" s="1"/>
  <c r="U78" i="16" s="1"/>
  <c r="U79" i="16" s="1"/>
  <c r="U80" i="16" s="1"/>
  <c r="U81" i="16" s="1"/>
  <c r="U82" i="16" s="1"/>
  <c r="U83" i="16" s="1"/>
  <c r="AD44" i="18"/>
  <c r="AE44" i="18"/>
  <c r="AD52" i="18"/>
  <c r="AE52" i="18"/>
  <c r="AE50" i="18"/>
  <c r="AF44" i="18"/>
  <c r="AD53" i="18"/>
  <c r="AD50" i="18"/>
  <c r="AE53" i="18"/>
  <c r="AF50" i="18"/>
  <c r="AF53" i="18"/>
  <c r="AE20" i="10"/>
  <c r="AE17" i="10"/>
  <c r="AF17" i="10"/>
  <c r="AE5" i="10"/>
  <c r="AE6" i="10" s="1"/>
  <c r="AE7" i="10" s="1"/>
  <c r="AE8" i="10" s="1"/>
  <c r="AE9" i="10" s="1"/>
  <c r="AE10" i="10" s="1"/>
  <c r="AE11" i="10" s="1"/>
  <c r="AD75" i="11"/>
  <c r="AE75" i="11"/>
  <c r="AF75" i="11"/>
  <c r="AE56" i="11"/>
  <c r="AD39" i="11"/>
  <c r="AE32" i="11"/>
  <c r="AD19" i="11"/>
  <c r="AE19" i="11"/>
  <c r="AF69" i="12"/>
  <c r="AE67" i="12"/>
  <c r="AD33" i="12"/>
  <c r="AF33" i="12"/>
  <c r="AF25" i="12"/>
  <c r="AE72" i="13"/>
  <c r="AD81" i="13"/>
  <c r="AE81" i="13"/>
  <c r="AF81" i="13"/>
  <c r="AF80" i="13"/>
  <c r="AD72" i="13"/>
  <c r="S84" i="10"/>
  <c r="AE81" i="11"/>
  <c r="AF81" i="11"/>
  <c r="AB75" i="11"/>
  <c r="AB76" i="11" s="1"/>
  <c r="AB77" i="11" s="1"/>
  <c r="AB78" i="11" s="1"/>
  <c r="AB79" i="11" s="1"/>
  <c r="AB80" i="11" s="1"/>
  <c r="AB81" i="11" s="1"/>
  <c r="AB82" i="11" s="1"/>
  <c r="AB83" i="11" s="1"/>
  <c r="AE69" i="12"/>
  <c r="AE65" i="12"/>
  <c r="AE14" i="12"/>
  <c r="AF14" i="12"/>
  <c r="AD22" i="12"/>
  <c r="AF22" i="12"/>
  <c r="AD81" i="14"/>
  <c r="AE81" i="14"/>
  <c r="AF81" i="14"/>
  <c r="AD59" i="11"/>
  <c r="AE59" i="11"/>
  <c r="AF66" i="11"/>
  <c r="AE65" i="11"/>
  <c r="AD41" i="11"/>
  <c r="AE41" i="11"/>
  <c r="AF41" i="11"/>
  <c r="AF32" i="11"/>
  <c r="AF79" i="12"/>
  <c r="AE77" i="12"/>
  <c r="AD69" i="12"/>
  <c r="AD76" i="12"/>
  <c r="AF76" i="12"/>
  <c r="AF67" i="12"/>
  <c r="AD52" i="12"/>
  <c r="AE52" i="12"/>
  <c r="AF52" i="12"/>
  <c r="AF57" i="12"/>
  <c r="AE22" i="13"/>
  <c r="AD15" i="13"/>
  <c r="AE58" i="14"/>
  <c r="AF58" i="14"/>
  <c r="AF67" i="14"/>
  <c r="AD67" i="14"/>
  <c r="AD58" i="14"/>
  <c r="AF77" i="15"/>
  <c r="AD49" i="11"/>
  <c r="AF44" i="11"/>
  <c r="AD15" i="11"/>
  <c r="AF15" i="11"/>
  <c r="M3" i="11"/>
  <c r="M4" i="11" s="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AD73" i="12"/>
  <c r="AE31" i="12"/>
  <c r="AE46" i="13"/>
  <c r="AF25" i="13"/>
  <c r="AD33" i="13"/>
  <c r="AF33" i="13"/>
  <c r="AD25" i="13"/>
  <c r="AE25" i="13"/>
  <c r="AE71" i="14"/>
  <c r="AE67" i="14"/>
  <c r="AF62" i="14"/>
  <c r="AD53" i="14"/>
  <c r="AD62" i="14"/>
  <c r="AE62" i="14"/>
  <c r="AF53" i="14"/>
  <c r="AD38" i="14"/>
  <c r="V3" i="14"/>
  <c r="V4" i="14" s="1"/>
  <c r="V5" i="14" s="1"/>
  <c r="V6" i="14" s="1"/>
  <c r="V7" i="14" s="1"/>
  <c r="V8" i="14" s="1"/>
  <c r="V9" i="14" s="1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AE76" i="15"/>
  <c r="AF76" i="15"/>
  <c r="AF81" i="15"/>
  <c r="AE63" i="15"/>
  <c r="AD70" i="11"/>
  <c r="AE70" i="11"/>
  <c r="AF70" i="11"/>
  <c r="AD44" i="11"/>
  <c r="AD31" i="12"/>
  <c r="AD17" i="12"/>
  <c r="AE17" i="12"/>
  <c r="AF17" i="12"/>
  <c r="AE58" i="13"/>
  <c r="AD58" i="13"/>
  <c r="AF58" i="13"/>
  <c r="AD46" i="13"/>
  <c r="AF80" i="14"/>
  <c r="AE43" i="14"/>
  <c r="AF23" i="15"/>
  <c r="AD14" i="15"/>
  <c r="AF14" i="15"/>
  <c r="AF21" i="15"/>
  <c r="AE16" i="15"/>
  <c r="AF16" i="15"/>
  <c r="AD21" i="15"/>
  <c r="AE21" i="15"/>
  <c r="AE14" i="15"/>
  <c r="AD57" i="11"/>
  <c r="AF65" i="12"/>
  <c r="Y84" i="13"/>
  <c r="AD76" i="13"/>
  <c r="AF39" i="13"/>
  <c r="AD47" i="13"/>
  <c r="AE47" i="13"/>
  <c r="AF21" i="13"/>
  <c r="AE14" i="13"/>
  <c r="AE75" i="14"/>
  <c r="AF75" i="14"/>
  <c r="AD66" i="14"/>
  <c r="AF66" i="14"/>
  <c r="AD75" i="14"/>
  <c r="AE66" i="14"/>
  <c r="AD37" i="14"/>
  <c r="AE37" i="14"/>
  <c r="AF37" i="14"/>
  <c r="AD45" i="14"/>
  <c r="AD14" i="14"/>
  <c r="AF14" i="14"/>
  <c r="AE15" i="14"/>
  <c r="AF15" i="14"/>
  <c r="AF12" i="10"/>
  <c r="AF82" i="11"/>
  <c r="AF68" i="11"/>
  <c r="AF65" i="11"/>
  <c r="AE51" i="11"/>
  <c r="AD30" i="11"/>
  <c r="AE30" i="11"/>
  <c r="AF30" i="11"/>
  <c r="AD17" i="11"/>
  <c r="AE17" i="11"/>
  <c r="AD26" i="11"/>
  <c r="AF46" i="12"/>
  <c r="AD13" i="12"/>
  <c r="AD4" i="12"/>
  <c r="AD5" i="12" s="1"/>
  <c r="AD6" i="12" s="1"/>
  <c r="AD7" i="12" s="1"/>
  <c r="AE4" i="12"/>
  <c r="AE5" i="12" s="1"/>
  <c r="AE6" i="12" s="1"/>
  <c r="AE7" i="12" s="1"/>
  <c r="AE8" i="12" s="1"/>
  <c r="AE9" i="12" s="1"/>
  <c r="AE10" i="12" s="1"/>
  <c r="AE11" i="12" s="1"/>
  <c r="AF4" i="12"/>
  <c r="AF5" i="12" s="1"/>
  <c r="AF6" i="12" s="1"/>
  <c r="AF7" i="12" s="1"/>
  <c r="AF8" i="12" s="1"/>
  <c r="AF9" i="12" s="1"/>
  <c r="AF10" i="12" s="1"/>
  <c r="AF11" i="12" s="1"/>
  <c r="N84" i="13"/>
  <c r="J15" i="4" s="1"/>
  <c r="AD21" i="13"/>
  <c r="AD14" i="13"/>
  <c r="T3" i="13"/>
  <c r="T4" i="13" s="1"/>
  <c r="T5" i="13" s="1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T70" i="13" s="1"/>
  <c r="T71" i="13" s="1"/>
  <c r="T72" i="13" s="1"/>
  <c r="T73" i="13" s="1"/>
  <c r="T74" i="13" s="1"/>
  <c r="T75" i="13" s="1"/>
  <c r="T76" i="13" s="1"/>
  <c r="T77" i="13" s="1"/>
  <c r="T78" i="13" s="1"/>
  <c r="T79" i="13" s="1"/>
  <c r="T80" i="13" s="1"/>
  <c r="T81" i="13" s="1"/>
  <c r="T82" i="13" s="1"/>
  <c r="T83" i="13" s="1"/>
  <c r="AE47" i="14"/>
  <c r="AA84" i="14"/>
  <c r="W13" i="14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AF25" i="10"/>
  <c r="AD30" i="10"/>
  <c r="AE30" i="10"/>
  <c r="AF30" i="10"/>
  <c r="AF71" i="11"/>
  <c r="AF40" i="11"/>
  <c r="AA84" i="12"/>
  <c r="AF72" i="12"/>
  <c r="AE31" i="14"/>
  <c r="AF31" i="14"/>
  <c r="AF38" i="14"/>
  <c r="O84" i="14"/>
  <c r="U14" i="15"/>
  <c r="U15" i="15" s="1"/>
  <c r="U16" i="15" s="1"/>
  <c r="U17" i="15" s="1"/>
  <c r="U18" i="15" s="1"/>
  <c r="U19" i="15" s="1"/>
  <c r="U20" i="15" s="1"/>
  <c r="U21" i="15" s="1"/>
  <c r="U22" i="15" s="1"/>
  <c r="U23" i="15" s="1"/>
  <c r="U24" i="15" s="1"/>
  <c r="U25" i="15" s="1"/>
  <c r="U26" i="15" s="1"/>
  <c r="U27" i="15" s="1"/>
  <c r="U28" i="15" s="1"/>
  <c r="U29" i="15" s="1"/>
  <c r="U30" i="15" s="1"/>
  <c r="U31" i="15" s="1"/>
  <c r="U32" i="15" s="1"/>
  <c r="U33" i="15" s="1"/>
  <c r="U34" i="15" s="1"/>
  <c r="U35" i="15" s="1"/>
  <c r="U36" i="15" s="1"/>
  <c r="U37" i="15" s="1"/>
  <c r="U38" i="15" s="1"/>
  <c r="U39" i="15" s="1"/>
  <c r="U40" i="15" s="1"/>
  <c r="U41" i="15" s="1"/>
  <c r="U42" i="15" s="1"/>
  <c r="U43" i="15" s="1"/>
  <c r="U44" i="15" s="1"/>
  <c r="U45" i="15" s="1"/>
  <c r="U46" i="15" s="1"/>
  <c r="U47" i="15" s="1"/>
  <c r="U48" i="15" s="1"/>
  <c r="U49" i="15" s="1"/>
  <c r="U50" i="15" s="1"/>
  <c r="U51" i="15" s="1"/>
  <c r="U52" i="15" s="1"/>
  <c r="U53" i="15" s="1"/>
  <c r="U54" i="15" s="1"/>
  <c r="U55" i="15" s="1"/>
  <c r="U56" i="15" s="1"/>
  <c r="U57" i="15" s="1"/>
  <c r="U58" i="15" s="1"/>
  <c r="U59" i="15" s="1"/>
  <c r="U60" i="15" s="1"/>
  <c r="U61" i="15" s="1"/>
  <c r="U62" i="15" s="1"/>
  <c r="U63" i="15" s="1"/>
  <c r="U64" i="15" s="1"/>
  <c r="U65" i="15" s="1"/>
  <c r="U66" i="15" s="1"/>
  <c r="U67" i="15" s="1"/>
  <c r="U68" i="15" s="1"/>
  <c r="U69" i="15" s="1"/>
  <c r="U70" i="15" s="1"/>
  <c r="U71" i="15" s="1"/>
  <c r="U72" i="15" s="1"/>
  <c r="U73" i="15" s="1"/>
  <c r="U74" i="15" s="1"/>
  <c r="U75" i="15" s="1"/>
  <c r="U76" i="15" s="1"/>
  <c r="U77" i="15" s="1"/>
  <c r="U78" i="15" s="1"/>
  <c r="U79" i="15" s="1"/>
  <c r="U80" i="15" s="1"/>
  <c r="U81" i="15" s="1"/>
  <c r="U82" i="15" s="1"/>
  <c r="U83" i="15" s="1"/>
  <c r="AD17" i="16"/>
  <c r="AE44" i="11"/>
  <c r="AE35" i="11"/>
  <c r="AD24" i="11"/>
  <c r="AE24" i="11"/>
  <c r="AF78" i="12"/>
  <c r="AE72" i="12"/>
  <c r="J84" i="13"/>
  <c r="D15" i="4" s="1"/>
  <c r="AD48" i="13"/>
  <c r="AF42" i="13"/>
  <c r="AF36" i="13"/>
  <c r="AF17" i="13"/>
  <c r="I4" i="13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Q3" i="13"/>
  <c r="Q4" i="13" s="1"/>
  <c r="Q5" i="13" s="1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AD79" i="14"/>
  <c r="AD61" i="14"/>
  <c r="AF21" i="9"/>
  <c r="AF61" i="10"/>
  <c r="AF49" i="10"/>
  <c r="AF28" i="10"/>
  <c r="AD79" i="11"/>
  <c r="AF55" i="11"/>
  <c r="AF50" i="11"/>
  <c r="AE33" i="11"/>
  <c r="AF45" i="12"/>
  <c r="AD24" i="12"/>
  <c r="AD20" i="12"/>
  <c r="AE20" i="12"/>
  <c r="AF20" i="12"/>
  <c r="AF78" i="13"/>
  <c r="AF57" i="13"/>
  <c r="AE48" i="13"/>
  <c r="AF48" i="13"/>
  <c r="AE42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AF74" i="14"/>
  <c r="AD12" i="15"/>
  <c r="AE12" i="15"/>
  <c r="W11" i="17"/>
  <c r="W12" i="17" s="1"/>
  <c r="W13" i="17" s="1"/>
  <c r="W14" i="17" s="1"/>
  <c r="W15" i="17" s="1"/>
  <c r="W16" i="17" s="1"/>
  <c r="W17" i="17" s="1"/>
  <c r="W18" i="17" s="1"/>
  <c r="W19" i="17" s="1"/>
  <c r="W20" i="17" s="1"/>
  <c r="W21" i="17" s="1"/>
  <c r="W22" i="17" s="1"/>
  <c r="W23" i="17" s="1"/>
  <c r="W24" i="17" s="1"/>
  <c r="W25" i="17" s="1"/>
  <c r="W26" i="17" s="1"/>
  <c r="W27" i="17" s="1"/>
  <c r="W28" i="17" s="1"/>
  <c r="W29" i="17" s="1"/>
  <c r="W30" i="17" s="1"/>
  <c r="W31" i="17" s="1"/>
  <c r="W32" i="17" s="1"/>
  <c r="W33" i="17" s="1"/>
  <c r="W34" i="17" s="1"/>
  <c r="W35" i="17" s="1"/>
  <c r="W36" i="17" s="1"/>
  <c r="W37" i="17" s="1"/>
  <c r="W38" i="17" s="1"/>
  <c r="W39" i="17" s="1"/>
  <c r="W40" i="17" s="1"/>
  <c r="W41" i="17" s="1"/>
  <c r="W42" i="17" s="1"/>
  <c r="W43" i="17" s="1"/>
  <c r="W44" i="17" s="1"/>
  <c r="W45" i="17" s="1"/>
  <c r="W46" i="17" s="1"/>
  <c r="W47" i="17" s="1"/>
  <c r="W48" i="17" s="1"/>
  <c r="W49" i="17" s="1"/>
  <c r="W50" i="17" s="1"/>
  <c r="W51" i="17" s="1"/>
  <c r="W52" i="17" s="1"/>
  <c r="W53" i="17" s="1"/>
  <c r="W54" i="17" s="1"/>
  <c r="W55" i="17" s="1"/>
  <c r="W56" i="17" s="1"/>
  <c r="W57" i="17" s="1"/>
  <c r="W58" i="17" s="1"/>
  <c r="W59" i="17" s="1"/>
  <c r="W60" i="17" s="1"/>
  <c r="W61" i="17" s="1"/>
  <c r="W62" i="17" s="1"/>
  <c r="W63" i="17" s="1"/>
  <c r="W64" i="17" s="1"/>
  <c r="W65" i="17" s="1"/>
  <c r="W66" i="17" s="1"/>
  <c r="W67" i="17" s="1"/>
  <c r="W68" i="17" s="1"/>
  <c r="W69" i="17" s="1"/>
  <c r="W70" i="17" s="1"/>
  <c r="W71" i="17" s="1"/>
  <c r="W72" i="17" s="1"/>
  <c r="W73" i="17" s="1"/>
  <c r="W74" i="17" s="1"/>
  <c r="W75" i="17" s="1"/>
  <c r="W76" i="17" s="1"/>
  <c r="W77" i="17" s="1"/>
  <c r="W78" i="17" s="1"/>
  <c r="W79" i="17" s="1"/>
  <c r="W80" i="17" s="1"/>
  <c r="W81" i="17" s="1"/>
  <c r="W82" i="17" s="1"/>
  <c r="W83" i="17" s="1"/>
  <c r="AF12" i="17"/>
  <c r="AD12" i="17"/>
  <c r="AE12" i="17"/>
  <c r="AD3" i="17"/>
  <c r="AD4" i="17" s="1"/>
  <c r="AD5" i="17" s="1"/>
  <c r="AD6" i="17" s="1"/>
  <c r="AD7" i="17" s="1"/>
  <c r="AD8" i="17" s="1"/>
  <c r="AD9" i="17" s="1"/>
  <c r="AD10" i="17" s="1"/>
  <c r="AD11" i="17" s="1"/>
  <c r="W9" i="18"/>
  <c r="W10" i="18" s="1"/>
  <c r="W11" i="18" s="1"/>
  <c r="W12" i="18" s="1"/>
  <c r="W13" i="18" s="1"/>
  <c r="W14" i="18" s="1"/>
  <c r="W15" i="18" s="1"/>
  <c r="W16" i="18" s="1"/>
  <c r="W17" i="18" s="1"/>
  <c r="W18" i="18" s="1"/>
  <c r="W19" i="18" s="1"/>
  <c r="W20" i="18" s="1"/>
  <c r="W21" i="18" s="1"/>
  <c r="W22" i="18" s="1"/>
  <c r="W23" i="18" s="1"/>
  <c r="W24" i="18" s="1"/>
  <c r="W25" i="18" s="1"/>
  <c r="W26" i="18" s="1"/>
  <c r="W27" i="18" s="1"/>
  <c r="W28" i="18" s="1"/>
  <c r="W29" i="18" s="1"/>
  <c r="W30" i="18" s="1"/>
  <c r="W31" i="18" s="1"/>
  <c r="W32" i="18" s="1"/>
  <c r="W33" i="18" s="1"/>
  <c r="W34" i="18" s="1"/>
  <c r="W35" i="18" s="1"/>
  <c r="W36" i="18" s="1"/>
  <c r="W37" i="18" s="1"/>
  <c r="W38" i="18" s="1"/>
  <c r="W39" i="18" s="1"/>
  <c r="W40" i="18" s="1"/>
  <c r="W41" i="18" s="1"/>
  <c r="W42" i="18" s="1"/>
  <c r="W43" i="18" s="1"/>
  <c r="W44" i="18" s="1"/>
  <c r="W45" i="18" s="1"/>
  <c r="W46" i="18" s="1"/>
  <c r="W47" i="18" s="1"/>
  <c r="W48" i="18" s="1"/>
  <c r="W49" i="18" s="1"/>
  <c r="W50" i="18" s="1"/>
  <c r="W51" i="18" s="1"/>
  <c r="W52" i="18" s="1"/>
  <c r="W53" i="18" s="1"/>
  <c r="W54" i="18" s="1"/>
  <c r="W55" i="18" s="1"/>
  <c r="W56" i="18" s="1"/>
  <c r="W57" i="18" s="1"/>
  <c r="W58" i="18" s="1"/>
  <c r="W59" i="18" s="1"/>
  <c r="W60" i="18" s="1"/>
  <c r="W61" i="18" s="1"/>
  <c r="W62" i="18" s="1"/>
  <c r="W63" i="18" s="1"/>
  <c r="W64" i="18" s="1"/>
  <c r="W65" i="18" s="1"/>
  <c r="W66" i="18" s="1"/>
  <c r="W67" i="18" s="1"/>
  <c r="W68" i="18" s="1"/>
  <c r="W69" i="18" s="1"/>
  <c r="W70" i="18" s="1"/>
  <c r="W71" i="18" s="1"/>
  <c r="W72" i="18" s="1"/>
  <c r="W73" i="18" s="1"/>
  <c r="W74" i="18" s="1"/>
  <c r="W75" i="18" s="1"/>
  <c r="W76" i="18" s="1"/>
  <c r="W77" i="18" s="1"/>
  <c r="W78" i="18" s="1"/>
  <c r="W79" i="18" s="1"/>
  <c r="W80" i="18" s="1"/>
  <c r="W81" i="18" s="1"/>
  <c r="W82" i="18" s="1"/>
  <c r="W83" i="18" s="1"/>
  <c r="W84" i="19"/>
  <c r="AE21" i="9"/>
  <c r="AE61" i="10"/>
  <c r="AE49" i="10"/>
  <c r="AE38" i="10"/>
  <c r="AF38" i="10"/>
  <c r="AE28" i="10"/>
  <c r="AD80" i="11"/>
  <c r="AE55" i="11"/>
  <c r="AE50" i="11"/>
  <c r="AD38" i="11"/>
  <c r="AE38" i="11"/>
  <c r="AD33" i="11"/>
  <c r="AD31" i="11"/>
  <c r="AE31" i="11"/>
  <c r="AE15" i="11"/>
  <c r="AD13" i="11"/>
  <c r="X84" i="12"/>
  <c r="AD78" i="12"/>
  <c r="AD80" i="12"/>
  <c r="AE80" i="12"/>
  <c r="AF80" i="12"/>
  <c r="AD64" i="12"/>
  <c r="AE45" i="12"/>
  <c r="AD15" i="12"/>
  <c r="AE78" i="13"/>
  <c r="AE50" i="13"/>
  <c r="AE43" i="13"/>
  <c r="AD42" i="13"/>
  <c r="AE35" i="13"/>
  <c r="AF35" i="13"/>
  <c r="AD56" i="14"/>
  <c r="AE56" i="14"/>
  <c r="AF56" i="14"/>
  <c r="AE64" i="14"/>
  <c r="AF64" i="14"/>
  <c r="AF36" i="14"/>
  <c r="AE80" i="15"/>
  <c r="AD80" i="15"/>
  <c r="AF80" i="15"/>
  <c r="R63" i="19"/>
  <c r="R64" i="19" s="1"/>
  <c r="R65" i="19" s="1"/>
  <c r="R66" i="19" s="1"/>
  <c r="R67" i="19" s="1"/>
  <c r="R68" i="19" s="1"/>
  <c r="R69" i="19" s="1"/>
  <c r="R70" i="19" s="1"/>
  <c r="R71" i="19" s="1"/>
  <c r="R72" i="19" s="1"/>
  <c r="R73" i="19" s="1"/>
  <c r="R74" i="19" s="1"/>
  <c r="R75" i="19" s="1"/>
  <c r="R76" i="19" s="1"/>
  <c r="R77" i="19" s="1"/>
  <c r="R78" i="19" s="1"/>
  <c r="R79" i="19" s="1"/>
  <c r="R80" i="19" s="1"/>
  <c r="R81" i="19" s="1"/>
  <c r="R82" i="19" s="1"/>
  <c r="R83" i="19" s="1"/>
  <c r="AF32" i="9"/>
  <c r="AF81" i="10"/>
  <c r="AF69" i="10"/>
  <c r="AF57" i="10"/>
  <c r="AF63" i="11"/>
  <c r="AD50" i="11"/>
  <c r="Y84" i="11"/>
  <c r="W84" i="12"/>
  <c r="AF82" i="12"/>
  <c r="AF64" i="12"/>
  <c r="AE24" i="12"/>
  <c r="AD8" i="12"/>
  <c r="AD9" i="12" s="1"/>
  <c r="AD10" i="12" s="1"/>
  <c r="AD11" i="12" s="1"/>
  <c r="AF60" i="13"/>
  <c r="AD69" i="13"/>
  <c r="AE69" i="13"/>
  <c r="AD68" i="13"/>
  <c r="AE68" i="13"/>
  <c r="AD60" i="13"/>
  <c r="AD66" i="13"/>
  <c r="AE57" i="13"/>
  <c r="AF66" i="13"/>
  <c r="AF20" i="13"/>
  <c r="AE74" i="14"/>
  <c r="AE83" i="14"/>
  <c r="AD73" i="14"/>
  <c r="AF73" i="14"/>
  <c r="AD65" i="14"/>
  <c r="AE65" i="14"/>
  <c r="AD72" i="14"/>
  <c r="AE32" i="9"/>
  <c r="Z84" i="10"/>
  <c r="AE81" i="10"/>
  <c r="AE73" i="10"/>
  <c r="AF73" i="10"/>
  <c r="AE69" i="10"/>
  <c r="AE57" i="10"/>
  <c r="AD58" i="10"/>
  <c r="AD37" i="10"/>
  <c r="AE37" i="10"/>
  <c r="AF37" i="10"/>
  <c r="X84" i="11"/>
  <c r="V84" i="12"/>
  <c r="AE82" i="12"/>
  <c r="AD54" i="12"/>
  <c r="AE54" i="12"/>
  <c r="AF54" i="12"/>
  <c r="AF34" i="12"/>
  <c r="AE51" i="13"/>
  <c r="AF51" i="13"/>
  <c r="AF59" i="13"/>
  <c r="AD51" i="13"/>
  <c r="AF38" i="13"/>
  <c r="AE31" i="13"/>
  <c r="AF55" i="14"/>
  <c r="AD46" i="14"/>
  <c r="AF50" i="14"/>
  <c r="AE46" i="14"/>
  <c r="AE55" i="14"/>
  <c r="AF46" i="14"/>
  <c r="AD16" i="14"/>
  <c r="AD60" i="15"/>
  <c r="T84" i="10"/>
  <c r="AD3" i="11"/>
  <c r="AD4" i="11" s="1"/>
  <c r="AD5" i="11" s="1"/>
  <c r="AD6" i="11" s="1"/>
  <c r="AD7" i="11" s="1"/>
  <c r="AD8" i="11" s="1"/>
  <c r="AD9" i="11" s="1"/>
  <c r="AD10" i="11" s="1"/>
  <c r="AD11" i="11" s="1"/>
  <c r="AE3" i="11"/>
  <c r="AE4" i="11" s="1"/>
  <c r="AE5" i="11" s="1"/>
  <c r="AE6" i="11" s="1"/>
  <c r="AE7" i="11" s="1"/>
  <c r="AE8" i="11" s="1"/>
  <c r="AE9" i="11" s="1"/>
  <c r="AE10" i="11" s="1"/>
  <c r="AE11" i="11" s="1"/>
  <c r="AF3" i="11"/>
  <c r="AF4" i="11" s="1"/>
  <c r="AF5" i="11" s="1"/>
  <c r="AF6" i="11" s="1"/>
  <c r="AF7" i="11" s="1"/>
  <c r="AF8" i="11" s="1"/>
  <c r="AF9" i="11" s="1"/>
  <c r="AF10" i="11" s="1"/>
  <c r="AF11" i="11" s="1"/>
  <c r="AD12" i="11"/>
  <c r="AE12" i="11"/>
  <c r="W84" i="11"/>
  <c r="U84" i="12"/>
  <c r="AE34" i="12"/>
  <c r="AE15" i="13"/>
  <c r="R84" i="10"/>
  <c r="AE72" i="11"/>
  <c r="V84" i="11"/>
  <c r="T84" i="12"/>
  <c r="AE76" i="12"/>
  <c r="AD83" i="12"/>
  <c r="AF83" i="12"/>
  <c r="AE74" i="12"/>
  <c r="AF74" i="12"/>
  <c r="AE70" i="12"/>
  <c r="AD77" i="12"/>
  <c r="AF55" i="12"/>
  <c r="AD51" i="12"/>
  <c r="AD34" i="12"/>
  <c r="AB30" i="12"/>
  <c r="AB31" i="12" s="1"/>
  <c r="AB32" i="12" s="1"/>
  <c r="AB33" i="12" s="1"/>
  <c r="AB34" i="12" s="1"/>
  <c r="AB35" i="12" s="1"/>
  <c r="AB36" i="12" s="1"/>
  <c r="AB37" i="12" s="1"/>
  <c r="AB38" i="12" s="1"/>
  <c r="AB39" i="12" s="1"/>
  <c r="AB40" i="12" s="1"/>
  <c r="AB41" i="12" s="1"/>
  <c r="AB42" i="12" s="1"/>
  <c r="AB43" i="12" s="1"/>
  <c r="AB44" i="12" s="1"/>
  <c r="AB45" i="12" s="1"/>
  <c r="AB46" i="12" s="1"/>
  <c r="AB47" i="12" s="1"/>
  <c r="AB48" i="12" s="1"/>
  <c r="AB49" i="12" s="1"/>
  <c r="AB50" i="12" s="1"/>
  <c r="AB51" i="12" s="1"/>
  <c r="AB52" i="12" s="1"/>
  <c r="AB53" i="12" s="1"/>
  <c r="AB54" i="12" s="1"/>
  <c r="AB55" i="12" s="1"/>
  <c r="AB56" i="12" s="1"/>
  <c r="AB57" i="12" s="1"/>
  <c r="AB58" i="12" s="1"/>
  <c r="AB59" i="12" s="1"/>
  <c r="AB60" i="12" s="1"/>
  <c r="AB61" i="12" s="1"/>
  <c r="AB62" i="12" s="1"/>
  <c r="AB63" i="12" s="1"/>
  <c r="AB64" i="12" s="1"/>
  <c r="AB65" i="12" s="1"/>
  <c r="AB66" i="12" s="1"/>
  <c r="AB67" i="12" s="1"/>
  <c r="AB68" i="12" s="1"/>
  <c r="AB69" i="12" s="1"/>
  <c r="AB70" i="12" s="1"/>
  <c r="AB71" i="12" s="1"/>
  <c r="AB72" i="12" s="1"/>
  <c r="AB73" i="12" s="1"/>
  <c r="AB74" i="12" s="1"/>
  <c r="AB75" i="12" s="1"/>
  <c r="AB76" i="12" s="1"/>
  <c r="AB77" i="12" s="1"/>
  <c r="AB78" i="12" s="1"/>
  <c r="AB79" i="12" s="1"/>
  <c r="AB80" i="12" s="1"/>
  <c r="AB81" i="12" s="1"/>
  <c r="AB82" i="12" s="1"/>
  <c r="AB83" i="12" s="1"/>
  <c r="AD22" i="13"/>
  <c r="AF22" i="13"/>
  <c r="AE13" i="13"/>
  <c r="AF13" i="13"/>
  <c r="X4" i="13"/>
  <c r="X5" i="13" s="1"/>
  <c r="X6" i="13" s="1"/>
  <c r="X7" i="13" s="1"/>
  <c r="X8" i="13" s="1"/>
  <c r="X9" i="13" s="1"/>
  <c r="X10" i="13" s="1"/>
  <c r="X11" i="13" s="1"/>
  <c r="X12" i="13" s="1"/>
  <c r="X13" i="13" s="1"/>
  <c r="X14" i="13" s="1"/>
  <c r="X15" i="13" s="1"/>
  <c r="X16" i="13" s="1"/>
  <c r="X17" i="13" s="1"/>
  <c r="X18" i="13" s="1"/>
  <c r="X19" i="13" s="1"/>
  <c r="X20" i="13" s="1"/>
  <c r="X21" i="13" s="1"/>
  <c r="X22" i="13" s="1"/>
  <c r="X23" i="13" s="1"/>
  <c r="X24" i="13" s="1"/>
  <c r="X25" i="13" s="1"/>
  <c r="X26" i="13" s="1"/>
  <c r="X27" i="13" s="1"/>
  <c r="X28" i="13" s="1"/>
  <c r="X29" i="13" s="1"/>
  <c r="X30" i="13" s="1"/>
  <c r="X31" i="13" s="1"/>
  <c r="X32" i="13" s="1"/>
  <c r="X33" i="13" s="1"/>
  <c r="X34" i="13" s="1"/>
  <c r="X35" i="13" s="1"/>
  <c r="X36" i="13" s="1"/>
  <c r="X37" i="13" s="1"/>
  <c r="X38" i="13" s="1"/>
  <c r="X39" i="13" s="1"/>
  <c r="X40" i="13" s="1"/>
  <c r="X41" i="13" s="1"/>
  <c r="X42" i="13" s="1"/>
  <c r="X43" i="13" s="1"/>
  <c r="X44" i="13" s="1"/>
  <c r="X45" i="13" s="1"/>
  <c r="X46" i="13" s="1"/>
  <c r="X47" i="13" s="1"/>
  <c r="X48" i="13" s="1"/>
  <c r="X49" i="13" s="1"/>
  <c r="X50" i="13" s="1"/>
  <c r="X51" i="13" s="1"/>
  <c r="X52" i="13" s="1"/>
  <c r="X53" i="13" s="1"/>
  <c r="X54" i="13" s="1"/>
  <c r="X55" i="13" s="1"/>
  <c r="X56" i="13" s="1"/>
  <c r="X57" i="13" s="1"/>
  <c r="X58" i="13" s="1"/>
  <c r="X59" i="13" s="1"/>
  <c r="X60" i="13" s="1"/>
  <c r="X61" i="13" s="1"/>
  <c r="X62" i="13" s="1"/>
  <c r="X63" i="13" s="1"/>
  <c r="X64" i="13" s="1"/>
  <c r="X65" i="13" s="1"/>
  <c r="X66" i="13" s="1"/>
  <c r="X67" i="13" s="1"/>
  <c r="X68" i="13" s="1"/>
  <c r="X69" i="13" s="1"/>
  <c r="X70" i="13" s="1"/>
  <c r="X71" i="13" s="1"/>
  <c r="X72" i="13" s="1"/>
  <c r="X73" i="13" s="1"/>
  <c r="X74" i="13" s="1"/>
  <c r="X75" i="13" s="1"/>
  <c r="X76" i="13" s="1"/>
  <c r="X77" i="13" s="1"/>
  <c r="X78" i="13" s="1"/>
  <c r="X79" i="13" s="1"/>
  <c r="X80" i="13" s="1"/>
  <c r="X81" i="13" s="1"/>
  <c r="X82" i="13" s="1"/>
  <c r="X83" i="13" s="1"/>
  <c r="AF69" i="14"/>
  <c r="AD35" i="14"/>
  <c r="AE44" i="14"/>
  <c r="AE35" i="14"/>
  <c r="AF35" i="14"/>
  <c r="AD43" i="13"/>
  <c r="AF61" i="14"/>
  <c r="AD60" i="14"/>
  <c r="AE25" i="14"/>
  <c r="AF25" i="14"/>
  <c r="AD55" i="16"/>
  <c r="AD46" i="16"/>
  <c r="AE46" i="16"/>
  <c r="AF46" i="16"/>
  <c r="AE55" i="16"/>
  <c r="AF55" i="16"/>
  <c r="AF54" i="16"/>
  <c r="AD21" i="16"/>
  <c r="AE21" i="16"/>
  <c r="AF21" i="16"/>
  <c r="AE27" i="16"/>
  <c r="AF27" i="16"/>
  <c r="AF30" i="16"/>
  <c r="AD29" i="16"/>
  <c r="AF26" i="16"/>
  <c r="AF50" i="13"/>
  <c r="U84" i="13"/>
  <c r="AB83" i="14"/>
  <c r="AD70" i="14"/>
  <c r="AE70" i="14"/>
  <c r="AF70" i="14"/>
  <c r="AB5" i="14"/>
  <c r="AB6" i="14" s="1"/>
  <c r="AB7" i="14" s="1"/>
  <c r="AB8" i="14" s="1"/>
  <c r="AB9" i="14" s="1"/>
  <c r="AB10" i="14" s="1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L4" i="14"/>
  <c r="L5" i="14" s="1"/>
  <c r="L6" i="14" s="1"/>
  <c r="L7" i="14" s="1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AD75" i="15"/>
  <c r="AE75" i="15"/>
  <c r="AF75" i="15"/>
  <c r="AE83" i="15"/>
  <c r="AF83" i="15"/>
  <c r="AD83" i="15"/>
  <c r="M84" i="16"/>
  <c r="I37" i="4" s="1"/>
  <c r="L6" i="16"/>
  <c r="L7" i="16" s="1"/>
  <c r="L8" i="16" s="1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L19" i="16" s="1"/>
  <c r="L20" i="16" s="1"/>
  <c r="L21" i="16" s="1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AF72" i="17"/>
  <c r="AD76" i="17"/>
  <c r="AE77" i="17"/>
  <c r="AF77" i="17"/>
  <c r="AE74" i="17"/>
  <c r="AE72" i="17"/>
  <c r="AE76" i="17"/>
  <c r="AB82" i="15"/>
  <c r="AB83" i="15" s="1"/>
  <c r="AA84" i="15"/>
  <c r="AD15" i="15"/>
  <c r="AE16" i="17"/>
  <c r="AF16" i="17"/>
  <c r="AD16" i="17"/>
  <c r="AF25" i="17"/>
  <c r="AE22" i="17"/>
  <c r="AD4" i="14"/>
  <c r="AD5" i="14" s="1"/>
  <c r="AD6" i="14" s="1"/>
  <c r="AD7" i="14" s="1"/>
  <c r="AD8" i="14" s="1"/>
  <c r="AD9" i="14" s="1"/>
  <c r="AD10" i="14" s="1"/>
  <c r="AD11" i="14" s="1"/>
  <c r="Z84" i="15"/>
  <c r="AD74" i="15"/>
  <c r="V3" i="15"/>
  <c r="V4" i="15" s="1"/>
  <c r="V5" i="15" s="1"/>
  <c r="V6" i="15" s="1"/>
  <c r="V7" i="15" s="1"/>
  <c r="V8" i="15" s="1"/>
  <c r="V9" i="15" s="1"/>
  <c r="V10" i="15" s="1"/>
  <c r="V11" i="15" s="1"/>
  <c r="V12" i="15" s="1"/>
  <c r="V13" i="15" s="1"/>
  <c r="V14" i="15" s="1"/>
  <c r="V15" i="15" s="1"/>
  <c r="V16" i="15" s="1"/>
  <c r="V17" i="15" s="1"/>
  <c r="V18" i="15" s="1"/>
  <c r="V19" i="15" s="1"/>
  <c r="V20" i="15" s="1"/>
  <c r="V21" i="15" s="1"/>
  <c r="V22" i="15" s="1"/>
  <c r="V23" i="15" s="1"/>
  <c r="V24" i="15" s="1"/>
  <c r="V25" i="15" s="1"/>
  <c r="V26" i="15" s="1"/>
  <c r="V27" i="15" s="1"/>
  <c r="V28" i="15" s="1"/>
  <c r="V29" i="15" s="1"/>
  <c r="V30" i="15" s="1"/>
  <c r="V31" i="15" s="1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44" i="15" s="1"/>
  <c r="V45" i="15" s="1"/>
  <c r="V46" i="15" s="1"/>
  <c r="V47" i="15" s="1"/>
  <c r="V48" i="15" s="1"/>
  <c r="V49" i="15" s="1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5" i="15" s="1"/>
  <c r="V76" i="15" s="1"/>
  <c r="V77" i="15" s="1"/>
  <c r="V78" i="15" s="1"/>
  <c r="V79" i="15" s="1"/>
  <c r="V80" i="15" s="1"/>
  <c r="V81" i="15" s="1"/>
  <c r="V82" i="15" s="1"/>
  <c r="V83" i="15" s="1"/>
  <c r="AD66" i="16"/>
  <c r="AE74" i="16"/>
  <c r="AE66" i="16"/>
  <c r="AF74" i="16"/>
  <c r="AF66" i="16"/>
  <c r="AE73" i="16"/>
  <c r="AD74" i="16"/>
  <c r="AD77" i="17"/>
  <c r="AF14" i="17"/>
  <c r="AD17" i="17"/>
  <c r="AF46" i="13"/>
  <c r="AD64" i="15"/>
  <c r="AD73" i="15"/>
  <c r="AF64" i="15"/>
  <c r="M6" i="15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M55" i="15" s="1"/>
  <c r="M56" i="15" s="1"/>
  <c r="M57" i="15" s="1"/>
  <c r="M58" i="15" s="1"/>
  <c r="M59" i="15" s="1"/>
  <c r="M60" i="15" s="1"/>
  <c r="M61" i="15" s="1"/>
  <c r="M62" i="15" s="1"/>
  <c r="M63" i="15" s="1"/>
  <c r="M64" i="15" s="1"/>
  <c r="M65" i="15" s="1"/>
  <c r="M66" i="15" s="1"/>
  <c r="M67" i="15" s="1"/>
  <c r="M68" i="15" s="1"/>
  <c r="M69" i="15" s="1"/>
  <c r="M70" i="15" s="1"/>
  <c r="M71" i="15" s="1"/>
  <c r="M72" i="15" s="1"/>
  <c r="M73" i="15" s="1"/>
  <c r="M74" i="15" s="1"/>
  <c r="M75" i="15" s="1"/>
  <c r="M76" i="15" s="1"/>
  <c r="M77" i="15" s="1"/>
  <c r="M78" i="15" s="1"/>
  <c r="M79" i="15" s="1"/>
  <c r="M80" i="15" s="1"/>
  <c r="M81" i="15" s="1"/>
  <c r="M82" i="15" s="1"/>
  <c r="M83" i="15" s="1"/>
  <c r="AF71" i="16"/>
  <c r="AF58" i="17"/>
  <c r="AF15" i="17"/>
  <c r="AF53" i="13"/>
  <c r="AF61" i="13"/>
  <c r="AF28" i="13"/>
  <c r="AD17" i="13"/>
  <c r="V3" i="13"/>
  <c r="V4" i="13" s="1"/>
  <c r="V5" i="13" s="1"/>
  <c r="V6" i="13" s="1"/>
  <c r="V7" i="13" s="1"/>
  <c r="V8" i="13" s="1"/>
  <c r="V9" i="13" s="1"/>
  <c r="V10" i="13" s="1"/>
  <c r="V11" i="13" s="1"/>
  <c r="V12" i="13" s="1"/>
  <c r="V13" i="13" s="1"/>
  <c r="V14" i="13" s="1"/>
  <c r="V15" i="13" s="1"/>
  <c r="V16" i="13" s="1"/>
  <c r="V17" i="13" s="1"/>
  <c r="V18" i="13" s="1"/>
  <c r="V19" i="13" s="1"/>
  <c r="V20" i="13" s="1"/>
  <c r="V21" i="13" s="1"/>
  <c r="V22" i="13" s="1"/>
  <c r="V23" i="13" s="1"/>
  <c r="V24" i="13" s="1"/>
  <c r="V25" i="13" s="1"/>
  <c r="V26" i="13" s="1"/>
  <c r="V27" i="13" s="1"/>
  <c r="V28" i="13" s="1"/>
  <c r="V29" i="13" s="1"/>
  <c r="V30" i="13" s="1"/>
  <c r="V31" i="13" s="1"/>
  <c r="V32" i="13" s="1"/>
  <c r="V33" i="13" s="1"/>
  <c r="V34" i="13" s="1"/>
  <c r="V35" i="13" s="1"/>
  <c r="V36" i="13" s="1"/>
  <c r="V37" i="13" s="1"/>
  <c r="V38" i="13" s="1"/>
  <c r="V39" i="13" s="1"/>
  <c r="V40" i="13" s="1"/>
  <c r="V41" i="13" s="1"/>
  <c r="V42" i="13" s="1"/>
  <c r="V43" i="13" s="1"/>
  <c r="V44" i="13" s="1"/>
  <c r="V45" i="13" s="1"/>
  <c r="V46" i="13" s="1"/>
  <c r="V47" i="13" s="1"/>
  <c r="V48" i="13" s="1"/>
  <c r="V49" i="13" s="1"/>
  <c r="V50" i="13" s="1"/>
  <c r="V51" i="13" s="1"/>
  <c r="V52" i="13" s="1"/>
  <c r="V53" i="13" s="1"/>
  <c r="V54" i="13" s="1"/>
  <c r="V55" i="13" s="1"/>
  <c r="V56" i="13" s="1"/>
  <c r="V57" i="13" s="1"/>
  <c r="V58" i="13" s="1"/>
  <c r="V59" i="13" s="1"/>
  <c r="V60" i="13" s="1"/>
  <c r="V61" i="13" s="1"/>
  <c r="V62" i="13" s="1"/>
  <c r="V63" i="13" s="1"/>
  <c r="V64" i="13" s="1"/>
  <c r="V65" i="13" s="1"/>
  <c r="V66" i="13" s="1"/>
  <c r="V67" i="13" s="1"/>
  <c r="V68" i="13" s="1"/>
  <c r="V69" i="13" s="1"/>
  <c r="V70" i="13" s="1"/>
  <c r="V71" i="13" s="1"/>
  <c r="V72" i="13" s="1"/>
  <c r="V73" i="13" s="1"/>
  <c r="V74" i="13" s="1"/>
  <c r="V75" i="13" s="1"/>
  <c r="V76" i="13" s="1"/>
  <c r="V77" i="13" s="1"/>
  <c r="V78" i="13" s="1"/>
  <c r="V79" i="13" s="1"/>
  <c r="V80" i="13" s="1"/>
  <c r="V81" i="13" s="1"/>
  <c r="V82" i="13" s="1"/>
  <c r="V83" i="13" s="1"/>
  <c r="Q84" i="15"/>
  <c r="AD37" i="16"/>
  <c r="AE45" i="16"/>
  <c r="AE37" i="16"/>
  <c r="AE44" i="16"/>
  <c r="AF37" i="16"/>
  <c r="AF44" i="16"/>
  <c r="AF41" i="16"/>
  <c r="AF38" i="16"/>
  <c r="AD45" i="16"/>
  <c r="AD40" i="16"/>
  <c r="J4" i="16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Z73" i="21"/>
  <c r="Z74" i="21" s="1"/>
  <c r="Z75" i="21" s="1"/>
  <c r="Z76" i="21" s="1"/>
  <c r="Z77" i="21" s="1"/>
  <c r="Z78" i="21" s="1"/>
  <c r="Z79" i="21" s="1"/>
  <c r="Z80" i="21" s="1"/>
  <c r="Z81" i="21" s="1"/>
  <c r="Z82" i="21" s="1"/>
  <c r="Z83" i="21" s="1"/>
  <c r="AD28" i="13"/>
  <c r="AE17" i="13"/>
  <c r="AD63" i="14"/>
  <c r="AE63" i="14"/>
  <c r="AF63" i="14"/>
  <c r="AF71" i="14"/>
  <c r="AD70" i="15"/>
  <c r="AE45" i="15"/>
  <c r="AE53" i="15"/>
  <c r="AF45" i="15"/>
  <c r="AE54" i="15"/>
  <c r="AE47" i="15"/>
  <c r="AE54" i="16"/>
  <c r="AE43" i="16"/>
  <c r="AF43" i="16"/>
  <c r="AD52" i="16"/>
  <c r="AD43" i="16"/>
  <c r="AF52" i="16"/>
  <c r="AB2" i="16"/>
  <c r="AB3" i="16" s="1"/>
  <c r="O8" i="19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O35" i="19" s="1"/>
  <c r="O36" i="19" s="1"/>
  <c r="O37" i="19" s="1"/>
  <c r="O38" i="19" s="1"/>
  <c r="O39" i="19" s="1"/>
  <c r="O40" i="19" s="1"/>
  <c r="O41" i="19" s="1"/>
  <c r="O42" i="19" s="1"/>
  <c r="O43" i="19" s="1"/>
  <c r="O44" i="19" s="1"/>
  <c r="O45" i="19" s="1"/>
  <c r="O46" i="19" s="1"/>
  <c r="O47" i="19" s="1"/>
  <c r="O48" i="19" s="1"/>
  <c r="O49" i="19" s="1"/>
  <c r="O50" i="19" s="1"/>
  <c r="O51" i="19" s="1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O64" i="19" s="1"/>
  <c r="O65" i="19" s="1"/>
  <c r="O66" i="19" s="1"/>
  <c r="O67" i="19" s="1"/>
  <c r="O68" i="19" s="1"/>
  <c r="O69" i="19" s="1"/>
  <c r="O70" i="19" s="1"/>
  <c r="O71" i="19" s="1"/>
  <c r="O72" i="19" s="1"/>
  <c r="O73" i="19" s="1"/>
  <c r="O74" i="19" s="1"/>
  <c r="O75" i="19" s="1"/>
  <c r="O76" i="19" s="1"/>
  <c r="O77" i="19" s="1"/>
  <c r="O78" i="19" s="1"/>
  <c r="O79" i="19" s="1"/>
  <c r="O80" i="19" s="1"/>
  <c r="O81" i="19" s="1"/>
  <c r="O82" i="19" s="1"/>
  <c r="O83" i="19" s="1"/>
  <c r="AE33" i="13"/>
  <c r="AD33" i="14"/>
  <c r="AE33" i="14"/>
  <c r="AE24" i="14"/>
  <c r="AD63" i="15"/>
  <c r="AD13" i="15"/>
  <c r="X5" i="15"/>
  <c r="X6" i="15" s="1"/>
  <c r="X7" i="15" s="1"/>
  <c r="X8" i="15" s="1"/>
  <c r="X9" i="15" s="1"/>
  <c r="X10" i="15" s="1"/>
  <c r="X11" i="15" s="1"/>
  <c r="X12" i="15" s="1"/>
  <c r="X13" i="15" s="1"/>
  <c r="X14" i="15" s="1"/>
  <c r="X15" i="15" s="1"/>
  <c r="X16" i="15" s="1"/>
  <c r="X17" i="15" s="1"/>
  <c r="X18" i="15" s="1"/>
  <c r="X19" i="15" s="1"/>
  <c r="X20" i="15" s="1"/>
  <c r="X21" i="15" s="1"/>
  <c r="X22" i="15" s="1"/>
  <c r="X23" i="15" s="1"/>
  <c r="X24" i="15" s="1"/>
  <c r="X25" i="15" s="1"/>
  <c r="X26" i="15" s="1"/>
  <c r="X27" i="15" s="1"/>
  <c r="X28" i="15" s="1"/>
  <c r="X29" i="15" s="1"/>
  <c r="X30" i="15" s="1"/>
  <c r="X31" i="15" s="1"/>
  <c r="X32" i="15" s="1"/>
  <c r="X33" i="15" s="1"/>
  <c r="X34" i="15" s="1"/>
  <c r="X35" i="15" s="1"/>
  <c r="X36" i="15" s="1"/>
  <c r="X37" i="15" s="1"/>
  <c r="X38" i="15" s="1"/>
  <c r="X39" i="15" s="1"/>
  <c r="X40" i="15" s="1"/>
  <c r="X41" i="15" s="1"/>
  <c r="X42" i="15" s="1"/>
  <c r="X43" i="15" s="1"/>
  <c r="X44" i="15" s="1"/>
  <c r="X45" i="15" s="1"/>
  <c r="X46" i="15" s="1"/>
  <c r="X47" i="15" s="1"/>
  <c r="X48" i="15" s="1"/>
  <c r="X49" i="15" s="1"/>
  <c r="X50" i="15" s="1"/>
  <c r="X51" i="15" s="1"/>
  <c r="X52" i="15" s="1"/>
  <c r="X53" i="15" s="1"/>
  <c r="X54" i="15" s="1"/>
  <c r="X55" i="15" s="1"/>
  <c r="X56" i="15" s="1"/>
  <c r="X57" i="15" s="1"/>
  <c r="X58" i="15" s="1"/>
  <c r="X59" i="15" s="1"/>
  <c r="X60" i="15" s="1"/>
  <c r="X61" i="15" s="1"/>
  <c r="X62" i="15" s="1"/>
  <c r="X63" i="15" s="1"/>
  <c r="X64" i="15" s="1"/>
  <c r="X65" i="15" s="1"/>
  <c r="X66" i="15" s="1"/>
  <c r="X67" i="15" s="1"/>
  <c r="X68" i="15" s="1"/>
  <c r="X69" i="15" s="1"/>
  <c r="X70" i="15" s="1"/>
  <c r="X71" i="15" s="1"/>
  <c r="X72" i="15" s="1"/>
  <c r="X73" i="15" s="1"/>
  <c r="X74" i="15" s="1"/>
  <c r="X75" i="15" s="1"/>
  <c r="X76" i="15" s="1"/>
  <c r="X77" i="15" s="1"/>
  <c r="X78" i="15" s="1"/>
  <c r="X79" i="15" s="1"/>
  <c r="X80" i="15" s="1"/>
  <c r="X81" i="15" s="1"/>
  <c r="X82" i="15" s="1"/>
  <c r="X83" i="15" s="1"/>
  <c r="Z3" i="16"/>
  <c r="Z4" i="16" s="1"/>
  <c r="Z5" i="16" s="1"/>
  <c r="Z6" i="16" s="1"/>
  <c r="Z7" i="16" s="1"/>
  <c r="Z8" i="16" s="1"/>
  <c r="Z9" i="16" s="1"/>
  <c r="Z10" i="16" s="1"/>
  <c r="Z11" i="16" s="1"/>
  <c r="Z12" i="16" s="1"/>
  <c r="Z13" i="16" s="1"/>
  <c r="Z14" i="16" s="1"/>
  <c r="Z15" i="16" s="1"/>
  <c r="Z16" i="16" s="1"/>
  <c r="Z17" i="16" s="1"/>
  <c r="Z18" i="16" s="1"/>
  <c r="Z19" i="16" s="1"/>
  <c r="Z20" i="16" s="1"/>
  <c r="Z21" i="16" s="1"/>
  <c r="Z22" i="16" s="1"/>
  <c r="Z23" i="16" s="1"/>
  <c r="Z24" i="16" s="1"/>
  <c r="Z25" i="16" s="1"/>
  <c r="Z26" i="16" s="1"/>
  <c r="Z27" i="16" s="1"/>
  <c r="Z28" i="16" s="1"/>
  <c r="Z29" i="16" s="1"/>
  <c r="Z30" i="16" s="1"/>
  <c r="Z31" i="16" s="1"/>
  <c r="Z32" i="16" s="1"/>
  <c r="Z33" i="16" s="1"/>
  <c r="Z34" i="16" s="1"/>
  <c r="Z35" i="16" s="1"/>
  <c r="Z36" i="16" s="1"/>
  <c r="Z37" i="16" s="1"/>
  <c r="Z38" i="16" s="1"/>
  <c r="Z39" i="16" s="1"/>
  <c r="Z40" i="16" s="1"/>
  <c r="Z41" i="16" s="1"/>
  <c r="Z42" i="16" s="1"/>
  <c r="Z43" i="16" s="1"/>
  <c r="Z44" i="16" s="1"/>
  <c r="Z45" i="16" s="1"/>
  <c r="Z46" i="16" s="1"/>
  <c r="Z47" i="16" s="1"/>
  <c r="Z48" i="16" s="1"/>
  <c r="Z49" i="16" s="1"/>
  <c r="Z50" i="16" s="1"/>
  <c r="Z51" i="16" s="1"/>
  <c r="Z52" i="16" s="1"/>
  <c r="Z53" i="16" s="1"/>
  <c r="Z54" i="16" s="1"/>
  <c r="Z55" i="16" s="1"/>
  <c r="Z56" i="16" s="1"/>
  <c r="Z57" i="16" s="1"/>
  <c r="Z58" i="16" s="1"/>
  <c r="Z59" i="16" s="1"/>
  <c r="Z60" i="16" s="1"/>
  <c r="Z61" i="16" s="1"/>
  <c r="Z62" i="16" s="1"/>
  <c r="Z63" i="16" s="1"/>
  <c r="Z64" i="16" s="1"/>
  <c r="Z65" i="16" s="1"/>
  <c r="Z66" i="16" s="1"/>
  <c r="Z67" i="16" s="1"/>
  <c r="Z68" i="16" s="1"/>
  <c r="Z69" i="16" s="1"/>
  <c r="Z70" i="16" s="1"/>
  <c r="Z71" i="16" s="1"/>
  <c r="Z72" i="16" s="1"/>
  <c r="Z73" i="16" s="1"/>
  <c r="Z74" i="16" s="1"/>
  <c r="Z75" i="16" s="1"/>
  <c r="Z76" i="16" s="1"/>
  <c r="Z77" i="16" s="1"/>
  <c r="Z78" i="16" s="1"/>
  <c r="Z79" i="16" s="1"/>
  <c r="Z80" i="16" s="1"/>
  <c r="Z81" i="16" s="1"/>
  <c r="Z82" i="16" s="1"/>
  <c r="Z83" i="16" s="1"/>
  <c r="AD22" i="17"/>
  <c r="AD40" i="13"/>
  <c r="AE24" i="13"/>
  <c r="AF79" i="14"/>
  <c r="AD69" i="14"/>
  <c r="AB77" i="15"/>
  <c r="AE73" i="15"/>
  <c r="AE18" i="15"/>
  <c r="AB9" i="15"/>
  <c r="AB10" i="15" s="1"/>
  <c r="AB11" i="15" s="1"/>
  <c r="AB12" i="15" s="1"/>
  <c r="AB13" i="15" s="1"/>
  <c r="AB14" i="15" s="1"/>
  <c r="AB15" i="15" s="1"/>
  <c r="AB40" i="13"/>
  <c r="AB41" i="13" s="1"/>
  <c r="AB42" i="13" s="1"/>
  <c r="AB43" i="13" s="1"/>
  <c r="AB44" i="13" s="1"/>
  <c r="AB45" i="13" s="1"/>
  <c r="AB46" i="13" s="1"/>
  <c r="AB47" i="13" s="1"/>
  <c r="AB48" i="13" s="1"/>
  <c r="AB49" i="13" s="1"/>
  <c r="AB50" i="13" s="1"/>
  <c r="AB51" i="13" s="1"/>
  <c r="AB52" i="13" s="1"/>
  <c r="AB53" i="13" s="1"/>
  <c r="AB54" i="13" s="1"/>
  <c r="AB55" i="13" s="1"/>
  <c r="AB56" i="13" s="1"/>
  <c r="AB57" i="13" s="1"/>
  <c r="AB58" i="13" s="1"/>
  <c r="AB59" i="13" s="1"/>
  <c r="AF4" i="13"/>
  <c r="AD21" i="14"/>
  <c r="AE21" i="14"/>
  <c r="AD30" i="14"/>
  <c r="AE30" i="14"/>
  <c r="AF30" i="14"/>
  <c r="AF21" i="14"/>
  <c r="AD66" i="15"/>
  <c r="AD48" i="15"/>
  <c r="AF69" i="16"/>
  <c r="V7" i="16"/>
  <c r="V8" i="16" s="1"/>
  <c r="V9" i="16" s="1"/>
  <c r="V10" i="16" s="1"/>
  <c r="V11" i="16" s="1"/>
  <c r="V12" i="16" s="1"/>
  <c r="V13" i="16" s="1"/>
  <c r="V14" i="16" s="1"/>
  <c r="V15" i="16" s="1"/>
  <c r="V16" i="16" s="1"/>
  <c r="V17" i="16" s="1"/>
  <c r="V18" i="16" s="1"/>
  <c r="V19" i="16" s="1"/>
  <c r="V20" i="16" s="1"/>
  <c r="V21" i="16" s="1"/>
  <c r="V22" i="16" s="1"/>
  <c r="V23" i="16" s="1"/>
  <c r="V24" i="16" s="1"/>
  <c r="V25" i="16" s="1"/>
  <c r="V26" i="16" s="1"/>
  <c r="V27" i="16" s="1"/>
  <c r="V28" i="16" s="1"/>
  <c r="V29" i="16" s="1"/>
  <c r="V30" i="16" s="1"/>
  <c r="V31" i="16" s="1"/>
  <c r="V32" i="16" s="1"/>
  <c r="V33" i="16" s="1"/>
  <c r="V34" i="16" s="1"/>
  <c r="V35" i="16" s="1"/>
  <c r="V36" i="16" s="1"/>
  <c r="V37" i="16" s="1"/>
  <c r="V38" i="16" s="1"/>
  <c r="V39" i="16" s="1"/>
  <c r="V40" i="16" s="1"/>
  <c r="V41" i="16" s="1"/>
  <c r="V42" i="16" s="1"/>
  <c r="V43" i="16" s="1"/>
  <c r="V44" i="16" s="1"/>
  <c r="V45" i="16" s="1"/>
  <c r="V46" i="16" s="1"/>
  <c r="V47" i="16" s="1"/>
  <c r="V48" i="16" s="1"/>
  <c r="V49" i="16" s="1"/>
  <c r="V50" i="16" s="1"/>
  <c r="V51" i="16" s="1"/>
  <c r="V52" i="16" s="1"/>
  <c r="V53" i="16" s="1"/>
  <c r="V54" i="16" s="1"/>
  <c r="V55" i="16" s="1"/>
  <c r="V56" i="16" s="1"/>
  <c r="V57" i="16" s="1"/>
  <c r="V58" i="16" s="1"/>
  <c r="V59" i="16" s="1"/>
  <c r="V60" i="16" s="1"/>
  <c r="V61" i="16" s="1"/>
  <c r="V62" i="16" s="1"/>
  <c r="V63" i="16" s="1"/>
  <c r="V64" i="16" s="1"/>
  <c r="V65" i="16" s="1"/>
  <c r="V66" i="16" s="1"/>
  <c r="V67" i="16" s="1"/>
  <c r="V68" i="16" s="1"/>
  <c r="V69" i="16" s="1"/>
  <c r="V70" i="16" s="1"/>
  <c r="V71" i="16" s="1"/>
  <c r="V72" i="16" s="1"/>
  <c r="V73" i="16" s="1"/>
  <c r="V74" i="16" s="1"/>
  <c r="V75" i="16" s="1"/>
  <c r="V76" i="16" s="1"/>
  <c r="V77" i="16" s="1"/>
  <c r="V78" i="16" s="1"/>
  <c r="V79" i="16" s="1"/>
  <c r="V80" i="16" s="1"/>
  <c r="V81" i="16" s="1"/>
  <c r="V82" i="16" s="1"/>
  <c r="V83" i="16" s="1"/>
  <c r="S7" i="20"/>
  <c r="S8" i="20" s="1"/>
  <c r="S9" i="20" s="1"/>
  <c r="S10" i="20" s="1"/>
  <c r="S11" i="20" s="1"/>
  <c r="S12" i="20" s="1"/>
  <c r="S13" i="20" s="1"/>
  <c r="S14" i="20" s="1"/>
  <c r="S15" i="20" s="1"/>
  <c r="S16" i="20" s="1"/>
  <c r="S17" i="20" s="1"/>
  <c r="S18" i="20" s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S42" i="20" s="1"/>
  <c r="S43" i="20" s="1"/>
  <c r="S44" i="20" s="1"/>
  <c r="S45" i="20" s="1"/>
  <c r="S46" i="20" s="1"/>
  <c r="S47" i="20" s="1"/>
  <c r="S48" i="20" s="1"/>
  <c r="S49" i="20" s="1"/>
  <c r="S50" i="20" s="1"/>
  <c r="S51" i="20" s="1"/>
  <c r="S52" i="20" s="1"/>
  <c r="S53" i="20" s="1"/>
  <c r="S54" i="20" s="1"/>
  <c r="S55" i="20" s="1"/>
  <c r="S56" i="20" s="1"/>
  <c r="S57" i="20" s="1"/>
  <c r="S58" i="20" s="1"/>
  <c r="S59" i="20" s="1"/>
  <c r="S60" i="20" s="1"/>
  <c r="S61" i="20" s="1"/>
  <c r="S62" i="20" s="1"/>
  <c r="S63" i="20" s="1"/>
  <c r="S64" i="20" s="1"/>
  <c r="S65" i="20" s="1"/>
  <c r="S66" i="20" s="1"/>
  <c r="S67" i="20" s="1"/>
  <c r="S68" i="20" s="1"/>
  <c r="S69" i="20" s="1"/>
  <c r="S70" i="20" s="1"/>
  <c r="S71" i="20" s="1"/>
  <c r="S72" i="20" s="1"/>
  <c r="S73" i="20" s="1"/>
  <c r="S74" i="20" s="1"/>
  <c r="S75" i="20" s="1"/>
  <c r="S76" i="20" s="1"/>
  <c r="S77" i="20" s="1"/>
  <c r="S78" i="20" s="1"/>
  <c r="S79" i="20" s="1"/>
  <c r="S80" i="20" s="1"/>
  <c r="S81" i="20" s="1"/>
  <c r="S82" i="20" s="1"/>
  <c r="S83" i="20" s="1"/>
  <c r="AE83" i="12"/>
  <c r="AE35" i="12"/>
  <c r="AD42" i="12"/>
  <c r="AF42" i="12"/>
  <c r="AF54" i="13"/>
  <c r="AE38" i="13"/>
  <c r="AE20" i="13"/>
  <c r="AD2" i="13"/>
  <c r="AD3" i="13" s="1"/>
  <c r="AD4" i="13" s="1"/>
  <c r="AD5" i="13" s="1"/>
  <c r="AD6" i="13" s="1"/>
  <c r="AD7" i="13" s="1"/>
  <c r="AD8" i="13" s="1"/>
  <c r="AD9" i="13" s="1"/>
  <c r="AD10" i="13" s="1"/>
  <c r="AD11" i="13" s="1"/>
  <c r="AE60" i="14"/>
  <c r="AE28" i="14"/>
  <c r="AE69" i="15"/>
  <c r="AD49" i="17"/>
  <c r="AE49" i="17"/>
  <c r="AD65" i="13"/>
  <c r="AF65" i="13"/>
  <c r="AE54" i="13"/>
  <c r="AB28" i="14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1" i="14" s="1"/>
  <c r="AB42" i="14" s="1"/>
  <c r="AB43" i="14" s="1"/>
  <c r="AB44" i="14" s="1"/>
  <c r="AB45" i="14" s="1"/>
  <c r="AB46" i="14" s="1"/>
  <c r="AB47" i="14" s="1"/>
  <c r="AB48" i="14" s="1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F18" i="14"/>
  <c r="AD79" i="15"/>
  <c r="W4" i="15"/>
  <c r="W5" i="15" s="1"/>
  <c r="W6" i="15" s="1"/>
  <c r="W7" i="15" s="1"/>
  <c r="W8" i="15" s="1"/>
  <c r="W9" i="15" s="1"/>
  <c r="W10" i="15" s="1"/>
  <c r="W11" i="15" s="1"/>
  <c r="W12" i="15" s="1"/>
  <c r="W13" i="15" s="1"/>
  <c r="W14" i="15" s="1"/>
  <c r="W15" i="15" s="1"/>
  <c r="W16" i="15" s="1"/>
  <c r="W17" i="15" s="1"/>
  <c r="W18" i="15" s="1"/>
  <c r="W19" i="15" s="1"/>
  <c r="W20" i="15" s="1"/>
  <c r="W21" i="15" s="1"/>
  <c r="W22" i="15" s="1"/>
  <c r="W23" i="15" s="1"/>
  <c r="W24" i="15" s="1"/>
  <c r="W25" i="15" s="1"/>
  <c r="W26" i="15" s="1"/>
  <c r="W27" i="15" s="1"/>
  <c r="W28" i="15" s="1"/>
  <c r="W29" i="15" s="1"/>
  <c r="W30" i="15" s="1"/>
  <c r="W31" i="15" s="1"/>
  <c r="W32" i="15" s="1"/>
  <c r="W33" i="15" s="1"/>
  <c r="W34" i="15" s="1"/>
  <c r="W35" i="15" s="1"/>
  <c r="W36" i="15" s="1"/>
  <c r="W37" i="15" s="1"/>
  <c r="W38" i="15" s="1"/>
  <c r="W39" i="15" s="1"/>
  <c r="W40" i="15" s="1"/>
  <c r="W41" i="15" s="1"/>
  <c r="W42" i="15" s="1"/>
  <c r="W43" i="15" s="1"/>
  <c r="W44" i="15" s="1"/>
  <c r="W45" i="15" s="1"/>
  <c r="W46" i="15" s="1"/>
  <c r="W47" i="15" s="1"/>
  <c r="W48" i="15" s="1"/>
  <c r="W49" i="15" s="1"/>
  <c r="W50" i="15" s="1"/>
  <c r="W51" i="15" s="1"/>
  <c r="W52" i="15" s="1"/>
  <c r="W53" i="15" s="1"/>
  <c r="W54" i="15" s="1"/>
  <c r="W55" i="15" s="1"/>
  <c r="W56" i="15" s="1"/>
  <c r="W57" i="15" s="1"/>
  <c r="W58" i="15" s="1"/>
  <c r="W59" i="15" s="1"/>
  <c r="W60" i="15" s="1"/>
  <c r="W61" i="15" s="1"/>
  <c r="W62" i="15" s="1"/>
  <c r="W63" i="15" s="1"/>
  <c r="W64" i="15" s="1"/>
  <c r="W65" i="15" s="1"/>
  <c r="W66" i="15" s="1"/>
  <c r="W67" i="15" s="1"/>
  <c r="W68" i="15" s="1"/>
  <c r="W69" i="15" s="1"/>
  <c r="W70" i="15" s="1"/>
  <c r="W71" i="15" s="1"/>
  <c r="W72" i="15" s="1"/>
  <c r="W73" i="15" s="1"/>
  <c r="W74" i="15" s="1"/>
  <c r="W75" i="15" s="1"/>
  <c r="W76" i="15" s="1"/>
  <c r="W77" i="15" s="1"/>
  <c r="W78" i="15" s="1"/>
  <c r="W79" i="15" s="1"/>
  <c r="W80" i="15" s="1"/>
  <c r="W81" i="15" s="1"/>
  <c r="W82" i="15" s="1"/>
  <c r="W83" i="15" s="1"/>
  <c r="AD71" i="12"/>
  <c r="AD65" i="12"/>
  <c r="AD54" i="13"/>
  <c r="AE45" i="13"/>
  <c r="AD29" i="13"/>
  <c r="AD51" i="14"/>
  <c r="AE51" i="14"/>
  <c r="AF51" i="14"/>
  <c r="AE18" i="14"/>
  <c r="AF13" i="14"/>
  <c r="AE72" i="15"/>
  <c r="AF72" i="15"/>
  <c r="AD72" i="15"/>
  <c r="AE47" i="16"/>
  <c r="AD22" i="16"/>
  <c r="AB16" i="16"/>
  <c r="AB17" i="16" s="1"/>
  <c r="AB18" i="16" s="1"/>
  <c r="AB19" i="16" s="1"/>
  <c r="AB20" i="16" s="1"/>
  <c r="AB21" i="16" s="1"/>
  <c r="AB22" i="16" s="1"/>
  <c r="AB23" i="16" s="1"/>
  <c r="AB24" i="16" s="1"/>
  <c r="AB25" i="16" s="1"/>
  <c r="AB26" i="16" s="1"/>
  <c r="AB27" i="16" s="1"/>
  <c r="AB28" i="16" s="1"/>
  <c r="AB29" i="16" s="1"/>
  <c r="AB30" i="16" s="1"/>
  <c r="AB31" i="16" s="1"/>
  <c r="AB32" i="16" s="1"/>
  <c r="AB33" i="16" s="1"/>
  <c r="AB34" i="16" s="1"/>
  <c r="AB35" i="16" s="1"/>
  <c r="AB36" i="16" s="1"/>
  <c r="AB37" i="16" s="1"/>
  <c r="AB38" i="16" s="1"/>
  <c r="AB39" i="16" s="1"/>
  <c r="AB40" i="16" s="1"/>
  <c r="AB41" i="16" s="1"/>
  <c r="AB42" i="16" s="1"/>
  <c r="AD19" i="17"/>
  <c r="AE80" i="11"/>
  <c r="AD45" i="11"/>
  <c r="AE45" i="11"/>
  <c r="AF77" i="12"/>
  <c r="AF38" i="12"/>
  <c r="AF47" i="12"/>
  <c r="AD46" i="12"/>
  <c r="AE66" i="13"/>
  <c r="AE18" i="13"/>
  <c r="AD18" i="14"/>
  <c r="AE62" i="15"/>
  <c r="AF62" i="15"/>
  <c r="AF70" i="15"/>
  <c r="AD69" i="15"/>
  <c r="AF69" i="15"/>
  <c r="AE70" i="15"/>
  <c r="O8" i="15"/>
  <c r="O9" i="15" s="1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S3" i="15"/>
  <c r="S4" i="15" s="1"/>
  <c r="S5" i="15" s="1"/>
  <c r="S6" i="15" s="1"/>
  <c r="S7" i="15" s="1"/>
  <c r="S8" i="15" s="1"/>
  <c r="S9" i="15" s="1"/>
  <c r="S10" i="15" s="1"/>
  <c r="S11" i="15" s="1"/>
  <c r="S12" i="15" s="1"/>
  <c r="S13" i="15" s="1"/>
  <c r="S14" i="15" s="1"/>
  <c r="S15" i="15" s="1"/>
  <c r="S16" i="15" s="1"/>
  <c r="S17" i="15" s="1"/>
  <c r="S18" i="15" s="1"/>
  <c r="S19" i="15" s="1"/>
  <c r="S20" i="15" s="1"/>
  <c r="S21" i="15" s="1"/>
  <c r="S22" i="15" s="1"/>
  <c r="S23" i="15" s="1"/>
  <c r="S24" i="15" s="1"/>
  <c r="S25" i="15" s="1"/>
  <c r="S26" i="15" s="1"/>
  <c r="S27" i="15" s="1"/>
  <c r="S28" i="15" s="1"/>
  <c r="S29" i="15" s="1"/>
  <c r="S30" i="15" s="1"/>
  <c r="S31" i="15" s="1"/>
  <c r="S32" i="15" s="1"/>
  <c r="S33" i="15" s="1"/>
  <c r="S34" i="15" s="1"/>
  <c r="S35" i="15" s="1"/>
  <c r="S36" i="15" s="1"/>
  <c r="S37" i="15" s="1"/>
  <c r="S38" i="15" s="1"/>
  <c r="S39" i="15" s="1"/>
  <c r="S40" i="15" s="1"/>
  <c r="S41" i="15" s="1"/>
  <c r="S42" i="15" s="1"/>
  <c r="S43" i="15" s="1"/>
  <c r="S44" i="15" s="1"/>
  <c r="S45" i="15" s="1"/>
  <c r="S46" i="15" s="1"/>
  <c r="S47" i="15" s="1"/>
  <c r="S48" i="15" s="1"/>
  <c r="S49" i="15" s="1"/>
  <c r="S50" i="15" s="1"/>
  <c r="S51" i="15" s="1"/>
  <c r="S52" i="15" s="1"/>
  <c r="S53" i="15" s="1"/>
  <c r="S54" i="15" s="1"/>
  <c r="S55" i="15" s="1"/>
  <c r="S56" i="15" s="1"/>
  <c r="S57" i="15" s="1"/>
  <c r="S58" i="15" s="1"/>
  <c r="S59" i="15" s="1"/>
  <c r="S60" i="15" s="1"/>
  <c r="S61" i="15" s="1"/>
  <c r="S62" i="15" s="1"/>
  <c r="S63" i="15" s="1"/>
  <c r="S64" i="15" s="1"/>
  <c r="S65" i="15" s="1"/>
  <c r="S66" i="15" s="1"/>
  <c r="S67" i="15" s="1"/>
  <c r="S68" i="15" s="1"/>
  <c r="S69" i="15" s="1"/>
  <c r="S70" i="15" s="1"/>
  <c r="S71" i="15" s="1"/>
  <c r="S72" i="15" s="1"/>
  <c r="S73" i="15" s="1"/>
  <c r="S74" i="15" s="1"/>
  <c r="S75" i="15" s="1"/>
  <c r="S76" i="15" s="1"/>
  <c r="S77" i="15" s="1"/>
  <c r="S78" i="15" s="1"/>
  <c r="S79" i="15" s="1"/>
  <c r="S80" i="15" s="1"/>
  <c r="S81" i="15" s="1"/>
  <c r="S82" i="15" s="1"/>
  <c r="S83" i="15" s="1"/>
  <c r="AD63" i="16"/>
  <c r="AE63" i="16"/>
  <c r="AF63" i="16"/>
  <c r="AD72" i="16"/>
  <c r="AD71" i="16"/>
  <c r="AD47" i="16"/>
  <c r="AE55" i="17"/>
  <c r="AD48" i="17"/>
  <c r="AE48" i="17"/>
  <c r="AF57" i="17"/>
  <c r="AF48" i="17"/>
  <c r="AF56" i="17"/>
  <c r="AE19" i="17"/>
  <c r="AF19" i="17"/>
  <c r="AD66" i="11"/>
  <c r="AF57" i="11"/>
  <c r="AF49" i="11"/>
  <c r="AF76" i="13"/>
  <c r="AF71" i="13"/>
  <c r="AE61" i="13"/>
  <c r="AE52" i="13"/>
  <c r="AF34" i="13"/>
  <c r="AD18" i="13"/>
  <c r="AE50" i="14"/>
  <c r="AD47" i="14"/>
  <c r="AE38" i="14"/>
  <c r="AF20" i="14"/>
  <c r="AE13" i="14"/>
  <c r="L11" i="15"/>
  <c r="L12" i="15" s="1"/>
  <c r="L13" i="15" s="1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AE52" i="16"/>
  <c r="AE66" i="11"/>
  <c r="AE57" i="11"/>
  <c r="AE49" i="11"/>
  <c r="AE49" i="12"/>
  <c r="AD56" i="12"/>
  <c r="AE76" i="13"/>
  <c r="AE71" i="13"/>
  <c r="AD61" i="13"/>
  <c r="AE34" i="13"/>
  <c r="AF16" i="13"/>
  <c r="Z84" i="14"/>
  <c r="AF52" i="14"/>
  <c r="AE45" i="14"/>
  <c r="AF45" i="14"/>
  <c r="AD54" i="14"/>
  <c r="AE54" i="14"/>
  <c r="AF54" i="14"/>
  <c r="AE20" i="14"/>
  <c r="P4" i="14"/>
  <c r="P5" i="14" s="1"/>
  <c r="P6" i="14" s="1"/>
  <c r="P7" i="14" s="1"/>
  <c r="P8" i="14" s="1"/>
  <c r="P9" i="14" s="1"/>
  <c r="P10" i="14" s="1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P58" i="14" s="1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AF82" i="15"/>
  <c r="AE65" i="15"/>
  <c r="AF65" i="15"/>
  <c r="AE74" i="15"/>
  <c r="AF74" i="15"/>
  <c r="AB36" i="15"/>
  <c r="AB37" i="15" s="1"/>
  <c r="AB38" i="15" s="1"/>
  <c r="AB39" i="15" s="1"/>
  <c r="AB40" i="15" s="1"/>
  <c r="AB41" i="15" s="1"/>
  <c r="AB42" i="15" s="1"/>
  <c r="AB43" i="15" s="1"/>
  <c r="AB44" i="15" s="1"/>
  <c r="AB45" i="15" s="1"/>
  <c r="AB46" i="15" s="1"/>
  <c r="AB47" i="15" s="1"/>
  <c r="AB48" i="15" s="1"/>
  <c r="AB49" i="15" s="1"/>
  <c r="AB50" i="15" s="1"/>
  <c r="AB51" i="15" s="1"/>
  <c r="AB52" i="15" s="1"/>
  <c r="AB53" i="15" s="1"/>
  <c r="AB54" i="15" s="1"/>
  <c r="AB55" i="15" s="1"/>
  <c r="AB56" i="15" s="1"/>
  <c r="AB57" i="15" s="1"/>
  <c r="AB58" i="15" s="1"/>
  <c r="AB59" i="15" s="1"/>
  <c r="AB60" i="15" s="1"/>
  <c r="AB61" i="15" s="1"/>
  <c r="AB62" i="15" s="1"/>
  <c r="AB63" i="15" s="1"/>
  <c r="AB64" i="15" s="1"/>
  <c r="AB65" i="15" s="1"/>
  <c r="AB66" i="15" s="1"/>
  <c r="AB67" i="15" s="1"/>
  <c r="AB68" i="15" s="1"/>
  <c r="AB69" i="15" s="1"/>
  <c r="AB70" i="15" s="1"/>
  <c r="AB71" i="15" s="1"/>
  <c r="AB72" i="15" s="1"/>
  <c r="AB73" i="15" s="1"/>
  <c r="AB74" i="15" s="1"/>
  <c r="AB75" i="15" s="1"/>
  <c r="AB76" i="15" s="1"/>
  <c r="AB35" i="15"/>
  <c r="AD15" i="16"/>
  <c r="P5" i="16"/>
  <c r="P6" i="16" s="1"/>
  <c r="P7" i="16" s="1"/>
  <c r="P8" i="16" s="1"/>
  <c r="P9" i="16" s="1"/>
  <c r="P10" i="16" s="1"/>
  <c r="P11" i="16" s="1"/>
  <c r="P12" i="16" s="1"/>
  <c r="P13" i="16" s="1"/>
  <c r="P14" i="16" s="1"/>
  <c r="P15" i="16" s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44" i="16" s="1"/>
  <c r="P45" i="16" s="1"/>
  <c r="P46" i="16" s="1"/>
  <c r="P47" i="16" s="1"/>
  <c r="P48" i="16" s="1"/>
  <c r="P49" i="16" s="1"/>
  <c r="P50" i="16" s="1"/>
  <c r="P51" i="16" s="1"/>
  <c r="P52" i="16" s="1"/>
  <c r="P53" i="16" s="1"/>
  <c r="P54" i="16" s="1"/>
  <c r="P55" i="16" s="1"/>
  <c r="P56" i="16" s="1"/>
  <c r="P57" i="16" s="1"/>
  <c r="P58" i="16" s="1"/>
  <c r="P59" i="16" s="1"/>
  <c r="P60" i="16" s="1"/>
  <c r="P61" i="16" s="1"/>
  <c r="P62" i="16" s="1"/>
  <c r="P63" i="16" s="1"/>
  <c r="P64" i="16" s="1"/>
  <c r="P65" i="16" s="1"/>
  <c r="P66" i="16" s="1"/>
  <c r="P67" i="16" s="1"/>
  <c r="P68" i="16" s="1"/>
  <c r="P69" i="16" s="1"/>
  <c r="P70" i="16" s="1"/>
  <c r="P71" i="16" s="1"/>
  <c r="P72" i="16" s="1"/>
  <c r="P73" i="16" s="1"/>
  <c r="P74" i="16" s="1"/>
  <c r="P75" i="16" s="1"/>
  <c r="P76" i="16" s="1"/>
  <c r="P77" i="16" s="1"/>
  <c r="P78" i="16" s="1"/>
  <c r="P79" i="16" s="1"/>
  <c r="P80" i="16" s="1"/>
  <c r="P81" i="16" s="1"/>
  <c r="P82" i="16" s="1"/>
  <c r="P83" i="16" s="1"/>
  <c r="AD16" i="12"/>
  <c r="AF16" i="12"/>
  <c r="AF43" i="13"/>
  <c r="AF41" i="13"/>
  <c r="AD36" i="13"/>
  <c r="AE36" i="13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Y84" i="14"/>
  <c r="AF72" i="14"/>
  <c r="AD64" i="14"/>
  <c r="AE52" i="14"/>
  <c r="N4" i="15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W84" i="16"/>
  <c r="AF40" i="16"/>
  <c r="AF60" i="17"/>
  <c r="AD68" i="17"/>
  <c r="AD60" i="17"/>
  <c r="AE60" i="17"/>
  <c r="AF69" i="17"/>
  <c r="AD65" i="17"/>
  <c r="AE58" i="11"/>
  <c r="AF41" i="12"/>
  <c r="AE74" i="13"/>
  <c r="AF74" i="13"/>
  <c r="AD80" i="13"/>
  <c r="AE59" i="13"/>
  <c r="AE41" i="13"/>
  <c r="AE16" i="13"/>
  <c r="AF5" i="13"/>
  <c r="AF6" i="13" s="1"/>
  <c r="AF7" i="13" s="1"/>
  <c r="AF8" i="13" s="1"/>
  <c r="AF9" i="13" s="1"/>
  <c r="AF10" i="13" s="1"/>
  <c r="AF11" i="13" s="1"/>
  <c r="W3" i="13"/>
  <c r="W4" i="13" s="1"/>
  <c r="W5" i="13" s="1"/>
  <c r="W6" i="13" s="1"/>
  <c r="W7" i="13" s="1"/>
  <c r="W8" i="13" s="1"/>
  <c r="W9" i="13" s="1"/>
  <c r="W10" i="13" s="1"/>
  <c r="W11" i="13" s="1"/>
  <c r="W12" i="13" s="1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W40" i="13" s="1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W67" i="13" s="1"/>
  <c r="W68" i="13" s="1"/>
  <c r="W69" i="13" s="1"/>
  <c r="W70" i="13" s="1"/>
  <c r="W71" i="13" s="1"/>
  <c r="W72" i="13" s="1"/>
  <c r="W73" i="13" s="1"/>
  <c r="W74" i="13" s="1"/>
  <c r="W75" i="13" s="1"/>
  <c r="W76" i="13" s="1"/>
  <c r="W77" i="13" s="1"/>
  <c r="W78" i="13" s="1"/>
  <c r="W79" i="13" s="1"/>
  <c r="W80" i="13" s="1"/>
  <c r="W81" i="13" s="1"/>
  <c r="W82" i="13" s="1"/>
  <c r="W83" i="13" s="1"/>
  <c r="AD52" i="14"/>
  <c r="AD25" i="14"/>
  <c r="AD28" i="14"/>
  <c r="AF28" i="14"/>
  <c r="N84" i="14"/>
  <c r="J27" i="4" s="1"/>
  <c r="AE82" i="15"/>
  <c r="AD55" i="15"/>
  <c r="AE55" i="15"/>
  <c r="AE51" i="15"/>
  <c r="AE60" i="15"/>
  <c r="AD58" i="15"/>
  <c r="AF60" i="15"/>
  <c r="AF51" i="15"/>
  <c r="AE57" i="15"/>
  <c r="T84" i="16"/>
  <c r="AE51" i="16"/>
  <c r="AD79" i="17"/>
  <c r="AE79" i="17"/>
  <c r="AF79" i="17"/>
  <c r="AE81" i="18"/>
  <c r="AF81" i="18"/>
  <c r="AD81" i="18"/>
  <c r="AF82" i="18"/>
  <c r="AD52" i="15"/>
  <c r="AE43" i="15"/>
  <c r="AF43" i="15"/>
  <c r="AE49" i="15"/>
  <c r="AF38" i="15"/>
  <c r="AD19" i="15"/>
  <c r="AE19" i="15"/>
  <c r="AF19" i="15"/>
  <c r="AD28" i="15"/>
  <c r="R4" i="15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5" s="1"/>
  <c r="R26" i="15" s="1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58" i="15" s="1"/>
  <c r="R59" i="15" s="1"/>
  <c r="R60" i="15" s="1"/>
  <c r="R61" i="15" s="1"/>
  <c r="R62" i="15" s="1"/>
  <c r="R63" i="15" s="1"/>
  <c r="R64" i="15" s="1"/>
  <c r="R65" i="15" s="1"/>
  <c r="R66" i="15" s="1"/>
  <c r="R67" i="15" s="1"/>
  <c r="R68" i="15" s="1"/>
  <c r="R69" i="15" s="1"/>
  <c r="R70" i="15" s="1"/>
  <c r="R71" i="15" s="1"/>
  <c r="R72" i="15" s="1"/>
  <c r="R73" i="15" s="1"/>
  <c r="R74" i="15" s="1"/>
  <c r="R75" i="15" s="1"/>
  <c r="R76" i="15" s="1"/>
  <c r="R77" i="15" s="1"/>
  <c r="R78" i="15" s="1"/>
  <c r="R79" i="15" s="1"/>
  <c r="R80" i="15" s="1"/>
  <c r="R81" i="15" s="1"/>
  <c r="R82" i="15" s="1"/>
  <c r="R83" i="15" s="1"/>
  <c r="AD78" i="16"/>
  <c r="AE15" i="16"/>
  <c r="AF15" i="16"/>
  <c r="AF76" i="17"/>
  <c r="AD61" i="15"/>
  <c r="AD16" i="15"/>
  <c r="AE22" i="16"/>
  <c r="AF22" i="16"/>
  <c r="R6" i="16"/>
  <c r="R7" i="16" s="1"/>
  <c r="R8" i="16" s="1"/>
  <c r="R9" i="16" s="1"/>
  <c r="R10" i="16" s="1"/>
  <c r="R11" i="16" s="1"/>
  <c r="R12" i="16" s="1"/>
  <c r="R13" i="16" s="1"/>
  <c r="R14" i="16" s="1"/>
  <c r="R15" i="16" s="1"/>
  <c r="R16" i="16" s="1"/>
  <c r="R17" i="16" s="1"/>
  <c r="R18" i="16" s="1"/>
  <c r="R19" i="16" s="1"/>
  <c r="R20" i="16" s="1"/>
  <c r="R21" i="16" s="1"/>
  <c r="R22" i="16" s="1"/>
  <c r="R23" i="16" s="1"/>
  <c r="R24" i="16" s="1"/>
  <c r="R25" i="16" s="1"/>
  <c r="R26" i="16" s="1"/>
  <c r="R27" i="16" s="1"/>
  <c r="R28" i="16" s="1"/>
  <c r="R29" i="16" s="1"/>
  <c r="R30" i="16" s="1"/>
  <c r="R31" i="16" s="1"/>
  <c r="R32" i="16" s="1"/>
  <c r="R33" i="16" s="1"/>
  <c r="R34" i="16" s="1"/>
  <c r="R35" i="16" s="1"/>
  <c r="R36" i="16" s="1"/>
  <c r="R37" i="16" s="1"/>
  <c r="R38" i="16" s="1"/>
  <c r="R39" i="16" s="1"/>
  <c r="R40" i="16" s="1"/>
  <c r="R41" i="16" s="1"/>
  <c r="R42" i="16" s="1"/>
  <c r="R43" i="16" s="1"/>
  <c r="R44" i="16" s="1"/>
  <c r="R45" i="16" s="1"/>
  <c r="R46" i="16" s="1"/>
  <c r="R47" i="16" s="1"/>
  <c r="R48" i="16" s="1"/>
  <c r="R49" i="16" s="1"/>
  <c r="R50" i="16" s="1"/>
  <c r="R51" i="16" s="1"/>
  <c r="R52" i="16" s="1"/>
  <c r="R53" i="16" s="1"/>
  <c r="R54" i="16" s="1"/>
  <c r="R55" i="16" s="1"/>
  <c r="R56" i="16" s="1"/>
  <c r="R57" i="16" s="1"/>
  <c r="R58" i="16" s="1"/>
  <c r="R59" i="16" s="1"/>
  <c r="R60" i="16" s="1"/>
  <c r="R61" i="16" s="1"/>
  <c r="R62" i="16" s="1"/>
  <c r="R63" i="16" s="1"/>
  <c r="R64" i="16" s="1"/>
  <c r="R65" i="16" s="1"/>
  <c r="R66" i="16" s="1"/>
  <c r="R67" i="16" s="1"/>
  <c r="R68" i="16" s="1"/>
  <c r="R69" i="16" s="1"/>
  <c r="R70" i="16" s="1"/>
  <c r="R71" i="16" s="1"/>
  <c r="R72" i="16" s="1"/>
  <c r="R73" i="16" s="1"/>
  <c r="R74" i="16" s="1"/>
  <c r="R75" i="16" s="1"/>
  <c r="R76" i="16" s="1"/>
  <c r="R77" i="16" s="1"/>
  <c r="R78" i="16" s="1"/>
  <c r="R79" i="16" s="1"/>
  <c r="R80" i="16" s="1"/>
  <c r="R81" i="16" s="1"/>
  <c r="R82" i="16" s="1"/>
  <c r="R83" i="16" s="1"/>
  <c r="Y3" i="16"/>
  <c r="Y4" i="16" s="1"/>
  <c r="Y5" i="16" s="1"/>
  <c r="Y6" i="16" s="1"/>
  <c r="Y7" i="16" s="1"/>
  <c r="Y8" i="16" s="1"/>
  <c r="Y9" i="16" s="1"/>
  <c r="Y10" i="16" s="1"/>
  <c r="Y11" i="16" s="1"/>
  <c r="Y12" i="16" s="1"/>
  <c r="Y13" i="16" s="1"/>
  <c r="Y14" i="16" s="1"/>
  <c r="Y15" i="16" s="1"/>
  <c r="Y16" i="16" s="1"/>
  <c r="Y17" i="16" s="1"/>
  <c r="Y18" i="16" s="1"/>
  <c r="Y19" i="16" s="1"/>
  <c r="Y20" i="16" s="1"/>
  <c r="Y21" i="16" s="1"/>
  <c r="Y22" i="16" s="1"/>
  <c r="Y23" i="16" s="1"/>
  <c r="Y24" i="16" s="1"/>
  <c r="Y25" i="16" s="1"/>
  <c r="Y26" i="16" s="1"/>
  <c r="Y27" i="16" s="1"/>
  <c r="Y28" i="16" s="1"/>
  <c r="Y29" i="16" s="1"/>
  <c r="Y30" i="16" s="1"/>
  <c r="Y31" i="16" s="1"/>
  <c r="Y32" i="16" s="1"/>
  <c r="Y33" i="16" s="1"/>
  <c r="Y34" i="16" s="1"/>
  <c r="Y35" i="16" s="1"/>
  <c r="Y36" i="16" s="1"/>
  <c r="Y37" i="16" s="1"/>
  <c r="Y38" i="16" s="1"/>
  <c r="Y39" i="16" s="1"/>
  <c r="Y40" i="16" s="1"/>
  <c r="Y41" i="16" s="1"/>
  <c r="Y42" i="16" s="1"/>
  <c r="Y43" i="16" s="1"/>
  <c r="Y44" i="16" s="1"/>
  <c r="Y45" i="16" s="1"/>
  <c r="Y46" i="16" s="1"/>
  <c r="Y47" i="16" s="1"/>
  <c r="Y48" i="16" s="1"/>
  <c r="Y49" i="16" s="1"/>
  <c r="Y50" i="16" s="1"/>
  <c r="Y51" i="16" s="1"/>
  <c r="Y52" i="16" s="1"/>
  <c r="Y53" i="16" s="1"/>
  <c r="Y54" i="16" s="1"/>
  <c r="Y55" i="16" s="1"/>
  <c r="Y56" i="16" s="1"/>
  <c r="Y57" i="16" s="1"/>
  <c r="Y58" i="16" s="1"/>
  <c r="Y59" i="16" s="1"/>
  <c r="Y60" i="16" s="1"/>
  <c r="Y61" i="16" s="1"/>
  <c r="Y62" i="16" s="1"/>
  <c r="Y63" i="16" s="1"/>
  <c r="Y64" i="16" s="1"/>
  <c r="Y65" i="16" s="1"/>
  <c r="Y66" i="16" s="1"/>
  <c r="Y67" i="16" s="1"/>
  <c r="Y68" i="16" s="1"/>
  <c r="Y69" i="16" s="1"/>
  <c r="Y70" i="16" s="1"/>
  <c r="Y71" i="16" s="1"/>
  <c r="Y72" i="16" s="1"/>
  <c r="Y73" i="16" s="1"/>
  <c r="Y74" i="16" s="1"/>
  <c r="Y75" i="16" s="1"/>
  <c r="Y76" i="16" s="1"/>
  <c r="Y77" i="16" s="1"/>
  <c r="Y78" i="16" s="1"/>
  <c r="Y79" i="16" s="1"/>
  <c r="Y80" i="16" s="1"/>
  <c r="Y81" i="16" s="1"/>
  <c r="Y82" i="16" s="1"/>
  <c r="Y83" i="16" s="1"/>
  <c r="AD46" i="18"/>
  <c r="AD55" i="18"/>
  <c r="AE55" i="18"/>
  <c r="AF55" i="18"/>
  <c r="AF46" i="18"/>
  <c r="AD34" i="18"/>
  <c r="AE34" i="18"/>
  <c r="AF34" i="18"/>
  <c r="AD25" i="18"/>
  <c r="AE27" i="18"/>
  <c r="AE25" i="18"/>
  <c r="AD22" i="15"/>
  <c r="AE13" i="15"/>
  <c r="AF13" i="15"/>
  <c r="AF20" i="15"/>
  <c r="AD53" i="16"/>
  <c r="AE53" i="16"/>
  <c r="AF53" i="16"/>
  <c r="AD62" i="16"/>
  <c r="AE62" i="16"/>
  <c r="AF62" i="16"/>
  <c r="AB50" i="16"/>
  <c r="AB51" i="16" s="1"/>
  <c r="AB52" i="16" s="1"/>
  <c r="AB53" i="16" s="1"/>
  <c r="AB54" i="16" s="1"/>
  <c r="AB55" i="16" s="1"/>
  <c r="AB56" i="16" s="1"/>
  <c r="AB57" i="16" s="1"/>
  <c r="AB58" i="16" s="1"/>
  <c r="AB59" i="16" s="1"/>
  <c r="AB60" i="16" s="1"/>
  <c r="AB61" i="16" s="1"/>
  <c r="AB62" i="16" s="1"/>
  <c r="AB63" i="16" s="1"/>
  <c r="AB64" i="16" s="1"/>
  <c r="AB65" i="16" s="1"/>
  <c r="AB66" i="16" s="1"/>
  <c r="AB67" i="16" s="1"/>
  <c r="AB68" i="16" s="1"/>
  <c r="AB69" i="16" s="1"/>
  <c r="AB70" i="16" s="1"/>
  <c r="AB71" i="16" s="1"/>
  <c r="AB72" i="16" s="1"/>
  <c r="AB73" i="16" s="1"/>
  <c r="AB74" i="16" s="1"/>
  <c r="AB75" i="16" s="1"/>
  <c r="AB76" i="16" s="1"/>
  <c r="AB77" i="16" s="1"/>
  <c r="AB78" i="16" s="1"/>
  <c r="AB79" i="16" s="1"/>
  <c r="AB80" i="16" s="1"/>
  <c r="AB81" i="16" s="1"/>
  <c r="AB82" i="16" s="1"/>
  <c r="AB83" i="16" s="1"/>
  <c r="AD52" i="17"/>
  <c r="AD39" i="18"/>
  <c r="AE39" i="18"/>
  <c r="AF39" i="18"/>
  <c r="AF47" i="18"/>
  <c r="AE47" i="18"/>
  <c r="AE48" i="18"/>
  <c r="AF41" i="18"/>
  <c r="AD48" i="18"/>
  <c r="AF48" i="18"/>
  <c r="AE42" i="18"/>
  <c r="AD13" i="16"/>
  <c r="AD4" i="16"/>
  <c r="AD5" i="16" s="1"/>
  <c r="AD6" i="16" s="1"/>
  <c r="AD7" i="16" s="1"/>
  <c r="AD8" i="16" s="1"/>
  <c r="AD9" i="16" s="1"/>
  <c r="AD10" i="16" s="1"/>
  <c r="AD11" i="16" s="1"/>
  <c r="AE13" i="16"/>
  <c r="AF13" i="16"/>
  <c r="AD83" i="17"/>
  <c r="AE83" i="17"/>
  <c r="AD66" i="17"/>
  <c r="AD59" i="17"/>
  <c r="AE73" i="14"/>
  <c r="AF40" i="15"/>
  <c r="AE30" i="15"/>
  <c r="O84" i="16"/>
  <c r="AE41" i="16"/>
  <c r="M3" i="17"/>
  <c r="M4" i="17" s="1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M76" i="17" s="1"/>
  <c r="M77" i="17" s="1"/>
  <c r="M78" i="17" s="1"/>
  <c r="M79" i="17" s="1"/>
  <c r="M80" i="17" s="1"/>
  <c r="M81" i="17" s="1"/>
  <c r="M82" i="17" s="1"/>
  <c r="M83" i="17" s="1"/>
  <c r="AB53" i="18"/>
  <c r="AB54" i="18" s="1"/>
  <c r="AB55" i="18" s="1"/>
  <c r="AB56" i="18" s="1"/>
  <c r="AB57" i="18" s="1"/>
  <c r="AB58" i="18" s="1"/>
  <c r="AB59" i="18" s="1"/>
  <c r="AB60" i="18" s="1"/>
  <c r="AB61" i="18" s="1"/>
  <c r="AB62" i="18" s="1"/>
  <c r="V84" i="19"/>
  <c r="AF49" i="15"/>
  <c r="AE33" i="15"/>
  <c r="AD68" i="16"/>
  <c r="AF68" i="16"/>
  <c r="AD59" i="16"/>
  <c r="AE59" i="16"/>
  <c r="AD48" i="16"/>
  <c r="AD39" i="16"/>
  <c r="AE39" i="16"/>
  <c r="AF39" i="16"/>
  <c r="AE48" i="16"/>
  <c r="AF48" i="16"/>
  <c r="S3" i="16"/>
  <c r="S4" i="16" s="1"/>
  <c r="S5" i="16" s="1"/>
  <c r="S6" i="16" s="1"/>
  <c r="S7" i="16" s="1"/>
  <c r="S8" i="16" s="1"/>
  <c r="S9" i="16" s="1"/>
  <c r="S10" i="16" s="1"/>
  <c r="S11" i="16" s="1"/>
  <c r="S12" i="16" s="1"/>
  <c r="S13" i="16" s="1"/>
  <c r="S14" i="16" s="1"/>
  <c r="S15" i="16" s="1"/>
  <c r="S16" i="16" s="1"/>
  <c r="S17" i="16" s="1"/>
  <c r="S18" i="16" s="1"/>
  <c r="S19" i="16" s="1"/>
  <c r="S20" i="16" s="1"/>
  <c r="S21" i="16" s="1"/>
  <c r="S22" i="16" s="1"/>
  <c r="S23" i="16" s="1"/>
  <c r="S24" i="16" s="1"/>
  <c r="S25" i="16" s="1"/>
  <c r="S26" i="16" s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S40" i="16" s="1"/>
  <c r="S41" i="16" s="1"/>
  <c r="S42" i="16" s="1"/>
  <c r="S43" i="16" s="1"/>
  <c r="S44" i="16" s="1"/>
  <c r="S45" i="16" s="1"/>
  <c r="S46" i="16" s="1"/>
  <c r="S47" i="16" s="1"/>
  <c r="S48" i="16" s="1"/>
  <c r="S49" i="16" s="1"/>
  <c r="S50" i="16" s="1"/>
  <c r="S51" i="16" s="1"/>
  <c r="S52" i="16" s="1"/>
  <c r="S53" i="16" s="1"/>
  <c r="S54" i="16" s="1"/>
  <c r="S55" i="16" s="1"/>
  <c r="S56" i="16" s="1"/>
  <c r="S57" i="16" s="1"/>
  <c r="S58" i="16" s="1"/>
  <c r="S59" i="16" s="1"/>
  <c r="S60" i="16" s="1"/>
  <c r="S61" i="16" s="1"/>
  <c r="S62" i="16" s="1"/>
  <c r="S63" i="16" s="1"/>
  <c r="S64" i="16" s="1"/>
  <c r="S65" i="16" s="1"/>
  <c r="S66" i="16" s="1"/>
  <c r="S67" i="16" s="1"/>
  <c r="S68" i="16" s="1"/>
  <c r="S69" i="16" s="1"/>
  <c r="S70" i="16" s="1"/>
  <c r="S71" i="16" s="1"/>
  <c r="S72" i="16" s="1"/>
  <c r="S73" i="16" s="1"/>
  <c r="S74" i="16" s="1"/>
  <c r="S75" i="16" s="1"/>
  <c r="S76" i="16" s="1"/>
  <c r="S77" i="16" s="1"/>
  <c r="S78" i="16" s="1"/>
  <c r="S79" i="16" s="1"/>
  <c r="S80" i="16" s="1"/>
  <c r="S81" i="16" s="1"/>
  <c r="S82" i="16" s="1"/>
  <c r="S83" i="16" s="1"/>
  <c r="AD62" i="17"/>
  <c r="AD55" i="17"/>
  <c r="AD44" i="17"/>
  <c r="AE44" i="17"/>
  <c r="AF44" i="17"/>
  <c r="AD46" i="17"/>
  <c r="AD40" i="17"/>
  <c r="AE40" i="17"/>
  <c r="AF40" i="17"/>
  <c r="AD31" i="17"/>
  <c r="AE31" i="17"/>
  <c r="AF31" i="17"/>
  <c r="AD39" i="17"/>
  <c r="AE17" i="17"/>
  <c r="AF31" i="18"/>
  <c r="AD38" i="18"/>
  <c r="AE36" i="18"/>
  <c r="AF36" i="18"/>
  <c r="AE38" i="18"/>
  <c r="AD31" i="18"/>
  <c r="AE31" i="18"/>
  <c r="AF40" i="18"/>
  <c r="AD82" i="23"/>
  <c r="AF82" i="23"/>
  <c r="AD77" i="23"/>
  <c r="AE77" i="23"/>
  <c r="AE73" i="23"/>
  <c r="AF73" i="23"/>
  <c r="AE81" i="23"/>
  <c r="AF81" i="23"/>
  <c r="AD73" i="23"/>
  <c r="AD75" i="23"/>
  <c r="AD27" i="14"/>
  <c r="AF44" i="15"/>
  <c r="AE68" i="16"/>
  <c r="AD49" i="16"/>
  <c r="AE49" i="16"/>
  <c r="AF49" i="16"/>
  <c r="N5" i="16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AE63" i="17"/>
  <c r="X84" i="17"/>
  <c r="W9" i="22"/>
  <c r="W10" i="22" s="1"/>
  <c r="W11" i="22" s="1"/>
  <c r="W12" i="22" s="1"/>
  <c r="W13" i="22" s="1"/>
  <c r="W14" i="22" s="1"/>
  <c r="W15" i="22" s="1"/>
  <c r="W16" i="22" s="1"/>
  <c r="W17" i="22" s="1"/>
  <c r="W18" i="22" s="1"/>
  <c r="W19" i="22" s="1"/>
  <c r="W20" i="22" s="1"/>
  <c r="W21" i="22" s="1"/>
  <c r="W22" i="22" s="1"/>
  <c r="W23" i="22" s="1"/>
  <c r="W24" i="22" s="1"/>
  <c r="W25" i="22" s="1"/>
  <c r="W26" i="22" s="1"/>
  <c r="W27" i="22" s="1"/>
  <c r="W28" i="22" s="1"/>
  <c r="W29" i="22" s="1"/>
  <c r="W30" i="22" s="1"/>
  <c r="W31" i="22" s="1"/>
  <c r="W32" i="22" s="1"/>
  <c r="W33" i="22" s="1"/>
  <c r="W34" i="22" s="1"/>
  <c r="W35" i="22" s="1"/>
  <c r="W36" i="22" s="1"/>
  <c r="W37" i="22" s="1"/>
  <c r="W38" i="22" s="1"/>
  <c r="W39" i="22" s="1"/>
  <c r="W40" i="22" s="1"/>
  <c r="W41" i="22" s="1"/>
  <c r="W42" i="22" s="1"/>
  <c r="W43" i="22" s="1"/>
  <c r="W44" i="22" s="1"/>
  <c r="W45" i="22" s="1"/>
  <c r="W46" i="22" s="1"/>
  <c r="W47" i="22" s="1"/>
  <c r="W48" i="22" s="1"/>
  <c r="W49" i="22" s="1"/>
  <c r="W50" i="22" s="1"/>
  <c r="W51" i="22" s="1"/>
  <c r="W52" i="22" s="1"/>
  <c r="W53" i="22" s="1"/>
  <c r="W54" i="22" s="1"/>
  <c r="W55" i="22" s="1"/>
  <c r="W56" i="22" s="1"/>
  <c r="W57" i="22" s="1"/>
  <c r="W58" i="22" s="1"/>
  <c r="W59" i="22" s="1"/>
  <c r="W60" i="22" s="1"/>
  <c r="W61" i="22" s="1"/>
  <c r="W62" i="22" s="1"/>
  <c r="W63" i="22" s="1"/>
  <c r="W64" i="22" s="1"/>
  <c r="W65" i="22" s="1"/>
  <c r="W66" i="22" s="1"/>
  <c r="W67" i="22" s="1"/>
  <c r="W68" i="22" s="1"/>
  <c r="W69" i="22" s="1"/>
  <c r="W70" i="22" s="1"/>
  <c r="W71" i="22" s="1"/>
  <c r="W72" i="22" s="1"/>
  <c r="W73" i="22" s="1"/>
  <c r="W74" i="22" s="1"/>
  <c r="W75" i="22" s="1"/>
  <c r="W76" i="22" s="1"/>
  <c r="W77" i="22" s="1"/>
  <c r="W78" i="22" s="1"/>
  <c r="W79" i="22" s="1"/>
  <c r="W80" i="22" s="1"/>
  <c r="W81" i="22" s="1"/>
  <c r="W82" i="22" s="1"/>
  <c r="W83" i="22" s="1"/>
  <c r="AF12" i="14"/>
  <c r="AD12" i="14"/>
  <c r="AE12" i="14"/>
  <c r="AD71" i="15"/>
  <c r="AE58" i="16"/>
  <c r="AB75" i="17"/>
  <c r="AB76" i="17" s="1"/>
  <c r="AB77" i="17" s="1"/>
  <c r="AB78" i="17" s="1"/>
  <c r="AB79" i="17" s="1"/>
  <c r="AB80" i="17" s="1"/>
  <c r="AB81" i="17" s="1"/>
  <c r="AB82" i="17" s="1"/>
  <c r="AB83" i="17" s="1"/>
  <c r="AD35" i="17"/>
  <c r="AE35" i="17"/>
  <c r="AF18" i="13"/>
  <c r="AE16" i="14"/>
  <c r="AF16" i="14"/>
  <c r="AE44" i="15"/>
  <c r="AF30" i="15"/>
  <c r="AF31" i="16"/>
  <c r="AF24" i="16"/>
  <c r="AF17" i="16"/>
  <c r="AE26" i="16"/>
  <c r="AD43" i="17"/>
  <c r="AD21" i="17"/>
  <c r="AE29" i="18"/>
  <c r="AD41" i="14"/>
  <c r="AD44" i="15"/>
  <c r="AE37" i="15"/>
  <c r="AF37" i="15"/>
  <c r="AD46" i="15"/>
  <c r="AD32" i="15"/>
  <c r="AD30" i="15"/>
  <c r="AE25" i="15"/>
  <c r="AE20" i="15"/>
  <c r="AF67" i="16"/>
  <c r="AE31" i="16"/>
  <c r="AE24" i="16"/>
  <c r="AD19" i="16"/>
  <c r="AF19" i="16"/>
  <c r="Z84" i="18"/>
  <c r="AF33" i="14"/>
  <c r="AD22" i="14"/>
  <c r="AE22" i="14"/>
  <c r="AF22" i="14"/>
  <c r="AF19" i="14"/>
  <c r="AE58" i="15"/>
  <c r="AF58" i="15"/>
  <c r="AF66" i="15"/>
  <c r="AE46" i="15"/>
  <c r="AF32" i="15"/>
  <c r="AD40" i="15"/>
  <c r="AF41" i="15"/>
  <c r="AD20" i="15"/>
  <c r="AD73" i="16"/>
  <c r="AF45" i="16"/>
  <c r="AD31" i="16"/>
  <c r="AD24" i="16"/>
  <c r="AE61" i="17"/>
  <c r="V84" i="17"/>
  <c r="AB63" i="18"/>
  <c r="AF60" i="12"/>
  <c r="AF51" i="12"/>
  <c r="AE46" i="12"/>
  <c r="AE28" i="12"/>
  <c r="AF77" i="13"/>
  <c r="AE73" i="13"/>
  <c r="AD59" i="13"/>
  <c r="AF40" i="13"/>
  <c r="AF29" i="13"/>
  <c r="K84" i="15"/>
  <c r="AE67" i="15"/>
  <c r="AE39" i="15"/>
  <c r="AF25" i="15"/>
  <c r="AD34" i="15"/>
  <c r="AE34" i="15"/>
  <c r="AF31" i="15"/>
  <c r="AF64" i="16"/>
  <c r="AD38" i="16"/>
  <c r="AE38" i="16"/>
  <c r="AF47" i="16"/>
  <c r="AF33" i="16"/>
  <c r="AE12" i="16"/>
  <c r="AF12" i="16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AE34" i="17"/>
  <c r="AF34" i="17"/>
  <c r="AE42" i="17"/>
  <c r="AF42" i="17"/>
  <c r="AD34" i="17"/>
  <c r="AF43" i="17"/>
  <c r="AE41" i="17"/>
  <c r="Q84" i="18"/>
  <c r="T5" i="18"/>
  <c r="T6" i="18" s="1"/>
  <c r="T7" i="18" s="1"/>
  <c r="T8" i="18" s="1"/>
  <c r="T9" i="18" s="1"/>
  <c r="T10" i="18" s="1"/>
  <c r="T11" i="18" s="1"/>
  <c r="T12" i="18" s="1"/>
  <c r="T13" i="18" s="1"/>
  <c r="T14" i="18" s="1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T44" i="18" s="1"/>
  <c r="T45" i="18" s="1"/>
  <c r="T46" i="18" s="1"/>
  <c r="T47" i="18" s="1"/>
  <c r="T48" i="18" s="1"/>
  <c r="T49" i="18" s="1"/>
  <c r="T50" i="18" s="1"/>
  <c r="T51" i="18" s="1"/>
  <c r="T52" i="18" s="1"/>
  <c r="T53" i="18" s="1"/>
  <c r="T54" i="18" s="1"/>
  <c r="T55" i="18" s="1"/>
  <c r="T56" i="18" s="1"/>
  <c r="T57" i="18" s="1"/>
  <c r="T58" i="18" s="1"/>
  <c r="T59" i="18" s="1"/>
  <c r="T60" i="18" s="1"/>
  <c r="T61" i="18" s="1"/>
  <c r="T62" i="18" s="1"/>
  <c r="T63" i="18" s="1"/>
  <c r="T64" i="18" s="1"/>
  <c r="T65" i="18" s="1"/>
  <c r="T66" i="18" s="1"/>
  <c r="T67" i="18" s="1"/>
  <c r="T68" i="18" s="1"/>
  <c r="T69" i="18" s="1"/>
  <c r="T70" i="18" s="1"/>
  <c r="T71" i="18" s="1"/>
  <c r="T72" i="18" s="1"/>
  <c r="T73" i="18" s="1"/>
  <c r="T74" i="18" s="1"/>
  <c r="T75" i="18" s="1"/>
  <c r="T76" i="18" s="1"/>
  <c r="T77" i="18" s="1"/>
  <c r="T78" i="18" s="1"/>
  <c r="T79" i="18" s="1"/>
  <c r="T80" i="18" s="1"/>
  <c r="T81" i="18" s="1"/>
  <c r="T82" i="18" s="1"/>
  <c r="T83" i="18" s="1"/>
  <c r="AE60" i="12"/>
  <c r="AE51" i="12"/>
  <c r="AE77" i="13"/>
  <c r="AD52" i="13"/>
  <c r="AE40" i="13"/>
  <c r="AE29" i="13"/>
  <c r="AD67" i="15"/>
  <c r="AF48" i="15"/>
  <c r="AD39" i="15"/>
  <c r="AE27" i="15"/>
  <c r="AB26" i="15"/>
  <c r="AB27" i="15" s="1"/>
  <c r="AB28" i="15" s="1"/>
  <c r="AB29" i="15" s="1"/>
  <c r="AB30" i="15" s="1"/>
  <c r="AB31" i="15" s="1"/>
  <c r="AB32" i="15" s="1"/>
  <c r="AB33" i="15" s="1"/>
  <c r="AB34" i="15" s="1"/>
  <c r="AB25" i="15"/>
  <c r="AB20" i="15"/>
  <c r="AB21" i="15" s="1"/>
  <c r="AE64" i="16"/>
  <c r="AD61" i="16"/>
  <c r="AE69" i="16"/>
  <c r="AF61" i="16"/>
  <c r="AF51" i="16"/>
  <c r="AE34" i="16"/>
  <c r="AD16" i="16"/>
  <c r="AE16" i="16"/>
  <c r="AF16" i="16"/>
  <c r="AF50" i="17"/>
  <c r="AD24" i="17"/>
  <c r="AE24" i="17"/>
  <c r="AD15" i="17"/>
  <c r="AE15" i="17"/>
  <c r="AF2" i="17"/>
  <c r="AF3" i="17" s="1"/>
  <c r="AF4" i="17" s="1"/>
  <c r="AF5" i="17" s="1"/>
  <c r="AF6" i="17" s="1"/>
  <c r="AF7" i="17" s="1"/>
  <c r="AF8" i="17" s="1"/>
  <c r="AF9" i="17" s="1"/>
  <c r="AF10" i="17" s="1"/>
  <c r="AF11" i="17" s="1"/>
  <c r="AE2" i="17"/>
  <c r="AE3" i="17" s="1"/>
  <c r="AE4" i="17" s="1"/>
  <c r="AE5" i="17" s="1"/>
  <c r="AE6" i="17" s="1"/>
  <c r="AE7" i="17" s="1"/>
  <c r="AE8" i="17" s="1"/>
  <c r="AE9" i="17" s="1"/>
  <c r="AE10" i="17" s="1"/>
  <c r="AE11" i="17" s="1"/>
  <c r="AF35" i="18"/>
  <c r="AF71" i="12"/>
  <c r="AE42" i="12"/>
  <c r="AF24" i="12"/>
  <c r="AE65" i="13"/>
  <c r="AD45" i="13"/>
  <c r="AF26" i="13"/>
  <c r="AF15" i="13"/>
  <c r="R3" i="13"/>
  <c r="R4" i="13" s="1"/>
  <c r="R5" i="13" s="1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I84" i="15"/>
  <c r="C6" i="4" s="1"/>
  <c r="AF39" i="15"/>
  <c r="AD47" i="15"/>
  <c r="AF47" i="15"/>
  <c r="AD27" i="15"/>
  <c r="AD18" i="15"/>
  <c r="AD82" i="16"/>
  <c r="AF82" i="16"/>
  <c r="AD67" i="16"/>
  <c r="AD64" i="16"/>
  <c r="AF81" i="17"/>
  <c r="AD81" i="17"/>
  <c r="AE81" i="17"/>
  <c r="AE46" i="17"/>
  <c r="AD38" i="17"/>
  <c r="AE29" i="17"/>
  <c r="AF29" i="17"/>
  <c r="AE38" i="17"/>
  <c r="AD29" i="17"/>
  <c r="AD36" i="17"/>
  <c r="AE36" i="17"/>
  <c r="AF38" i="17"/>
  <c r="AE37" i="17"/>
  <c r="AD25" i="17"/>
  <c r="AE25" i="17"/>
  <c r="AF32" i="17"/>
  <c r="AE26" i="17"/>
  <c r="AD78" i="18"/>
  <c r="AE78" i="18"/>
  <c r="AF78" i="18"/>
  <c r="AD38" i="13"/>
  <c r="AE26" i="13"/>
  <c r="M84" i="14"/>
  <c r="I27" i="4" s="1"/>
  <c r="AF82" i="14"/>
  <c r="AD36" i="14"/>
  <c r="AE36" i="14"/>
  <c r="AF78" i="15"/>
  <c r="AD50" i="15"/>
  <c r="AF57" i="15"/>
  <c r="AE48" i="15"/>
  <c r="AF34" i="15"/>
  <c r="AE15" i="15"/>
  <c r="AF73" i="16"/>
  <c r="AD60" i="16"/>
  <c r="AD51" i="16"/>
  <c r="AF60" i="16"/>
  <c r="AE23" i="16"/>
  <c r="AD74" i="17"/>
  <c r="AD42" i="17"/>
  <c r="Z5" i="17"/>
  <c r="Z6" i="17" s="1"/>
  <c r="Z7" i="17" s="1"/>
  <c r="Z8" i="17" s="1"/>
  <c r="Z9" i="17" s="1"/>
  <c r="Z10" i="17" s="1"/>
  <c r="Z11" i="17" s="1"/>
  <c r="Z12" i="17" s="1"/>
  <c r="Z13" i="17" s="1"/>
  <c r="Z14" i="17" s="1"/>
  <c r="Z15" i="17" s="1"/>
  <c r="Z16" i="17" s="1"/>
  <c r="Z17" i="17" s="1"/>
  <c r="Z18" i="17" s="1"/>
  <c r="Z19" i="17" s="1"/>
  <c r="Z20" i="17" s="1"/>
  <c r="Z21" i="17" s="1"/>
  <c r="Z22" i="17" s="1"/>
  <c r="Z23" i="17" s="1"/>
  <c r="Z24" i="17" s="1"/>
  <c r="Z25" i="17" s="1"/>
  <c r="Z26" i="17" s="1"/>
  <c r="Z27" i="17" s="1"/>
  <c r="Z28" i="17" s="1"/>
  <c r="Z29" i="17" s="1"/>
  <c r="Z30" i="17" s="1"/>
  <c r="Z31" i="17" s="1"/>
  <c r="Z32" i="17" s="1"/>
  <c r="Z33" i="17" s="1"/>
  <c r="Z34" i="17" s="1"/>
  <c r="Z35" i="17" s="1"/>
  <c r="Z36" i="17" s="1"/>
  <c r="Z37" i="17" s="1"/>
  <c r="Z38" i="17" s="1"/>
  <c r="Z39" i="17" s="1"/>
  <c r="Z40" i="17" s="1"/>
  <c r="Z41" i="17" s="1"/>
  <c r="Z42" i="17" s="1"/>
  <c r="Z43" i="17" s="1"/>
  <c r="Z44" i="17" s="1"/>
  <c r="Z45" i="17" s="1"/>
  <c r="Z46" i="17" s="1"/>
  <c r="Z47" i="17" s="1"/>
  <c r="Z48" i="17" s="1"/>
  <c r="Z49" i="17" s="1"/>
  <c r="Z50" i="17" s="1"/>
  <c r="Z51" i="17" s="1"/>
  <c r="Z52" i="17" s="1"/>
  <c r="Z53" i="17" s="1"/>
  <c r="Z54" i="17" s="1"/>
  <c r="Z55" i="17" s="1"/>
  <c r="Z56" i="17" s="1"/>
  <c r="Z57" i="17" s="1"/>
  <c r="Z58" i="17" s="1"/>
  <c r="Z59" i="17" s="1"/>
  <c r="Z60" i="17" s="1"/>
  <c r="Z61" i="17" s="1"/>
  <c r="Z62" i="17" s="1"/>
  <c r="Z63" i="17" s="1"/>
  <c r="Z64" i="17" s="1"/>
  <c r="Z65" i="17" s="1"/>
  <c r="Z66" i="17" s="1"/>
  <c r="Z67" i="17" s="1"/>
  <c r="Z68" i="17" s="1"/>
  <c r="Z69" i="17" s="1"/>
  <c r="Z70" i="17" s="1"/>
  <c r="Z71" i="17" s="1"/>
  <c r="Z72" i="17" s="1"/>
  <c r="Z73" i="17" s="1"/>
  <c r="Z74" i="17" s="1"/>
  <c r="Z75" i="17" s="1"/>
  <c r="Z76" i="17" s="1"/>
  <c r="Z77" i="17" s="1"/>
  <c r="Z78" i="17" s="1"/>
  <c r="Z79" i="17" s="1"/>
  <c r="Z80" i="17" s="1"/>
  <c r="Z81" i="17" s="1"/>
  <c r="Z82" i="17" s="1"/>
  <c r="Z83" i="17" s="1"/>
  <c r="AE56" i="12"/>
  <c r="AE33" i="12"/>
  <c r="AD31" i="13"/>
  <c r="AE82" i="14"/>
  <c r="AF50" i="15"/>
  <c r="AD17" i="15"/>
  <c r="AD23" i="16"/>
  <c r="AF23" i="16"/>
  <c r="AB74" i="17"/>
  <c r="AE53" i="17"/>
  <c r="Y84" i="17"/>
  <c r="R6" i="18"/>
  <c r="R7" i="18" s="1"/>
  <c r="R8" i="18" s="1"/>
  <c r="R9" i="18" s="1"/>
  <c r="R10" i="18" s="1"/>
  <c r="R11" i="18" s="1"/>
  <c r="R12" i="18" s="1"/>
  <c r="R13" i="18" s="1"/>
  <c r="R14" i="18" s="1"/>
  <c r="R15" i="18" s="1"/>
  <c r="R16" i="18" s="1"/>
  <c r="R17" i="18" s="1"/>
  <c r="R18" i="18" s="1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R44" i="18" s="1"/>
  <c r="R45" i="18" s="1"/>
  <c r="R46" i="18" s="1"/>
  <c r="R47" i="18" s="1"/>
  <c r="R48" i="18" s="1"/>
  <c r="R49" i="18" s="1"/>
  <c r="R50" i="18" s="1"/>
  <c r="R51" i="18" s="1"/>
  <c r="R52" i="18" s="1"/>
  <c r="R53" i="18" s="1"/>
  <c r="R54" i="18" s="1"/>
  <c r="R55" i="18" s="1"/>
  <c r="R56" i="18" s="1"/>
  <c r="R57" i="18" s="1"/>
  <c r="R58" i="18" s="1"/>
  <c r="R59" i="18" s="1"/>
  <c r="R60" i="18" s="1"/>
  <c r="R61" i="18" s="1"/>
  <c r="R62" i="18" s="1"/>
  <c r="R63" i="18" s="1"/>
  <c r="R64" i="18" s="1"/>
  <c r="R65" i="18" s="1"/>
  <c r="R66" i="18" s="1"/>
  <c r="R67" i="18" s="1"/>
  <c r="R68" i="18" s="1"/>
  <c r="R69" i="18" s="1"/>
  <c r="R70" i="18" s="1"/>
  <c r="R71" i="18" s="1"/>
  <c r="R72" i="18" s="1"/>
  <c r="R73" i="18" s="1"/>
  <c r="R74" i="18" s="1"/>
  <c r="R75" i="18" s="1"/>
  <c r="R76" i="18" s="1"/>
  <c r="R77" i="18" s="1"/>
  <c r="R78" i="18" s="1"/>
  <c r="R79" i="18" s="1"/>
  <c r="R80" i="18" s="1"/>
  <c r="R81" i="18" s="1"/>
  <c r="R82" i="18" s="1"/>
  <c r="R83" i="18" s="1"/>
  <c r="P5" i="18"/>
  <c r="P6" i="18" s="1"/>
  <c r="P7" i="18" s="1"/>
  <c r="P8" i="18" s="1"/>
  <c r="P9" i="18" s="1"/>
  <c r="P10" i="18" s="1"/>
  <c r="P11" i="18" s="1"/>
  <c r="P12" i="18" s="1"/>
  <c r="P13" i="18" s="1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P44" i="18" s="1"/>
  <c r="P45" i="18" s="1"/>
  <c r="P46" i="18" s="1"/>
  <c r="P47" i="18" s="1"/>
  <c r="P48" i="18" s="1"/>
  <c r="P49" i="18" s="1"/>
  <c r="P50" i="18" s="1"/>
  <c r="P51" i="18" s="1"/>
  <c r="P52" i="18" s="1"/>
  <c r="P53" i="18" s="1"/>
  <c r="P54" i="18" s="1"/>
  <c r="P55" i="18" s="1"/>
  <c r="P56" i="18" s="1"/>
  <c r="P57" i="18" s="1"/>
  <c r="P58" i="18" s="1"/>
  <c r="P59" i="18" s="1"/>
  <c r="P60" i="18" s="1"/>
  <c r="P61" i="18" s="1"/>
  <c r="P62" i="18" s="1"/>
  <c r="P63" i="18" s="1"/>
  <c r="P64" i="18" s="1"/>
  <c r="P65" i="18" s="1"/>
  <c r="P66" i="18" s="1"/>
  <c r="P67" i="18" s="1"/>
  <c r="P68" i="18" s="1"/>
  <c r="P69" i="18" s="1"/>
  <c r="P70" i="18" s="1"/>
  <c r="P71" i="18" s="1"/>
  <c r="P72" i="18" s="1"/>
  <c r="P73" i="18" s="1"/>
  <c r="P74" i="18" s="1"/>
  <c r="P75" i="18" s="1"/>
  <c r="P76" i="18" s="1"/>
  <c r="P77" i="18" s="1"/>
  <c r="P78" i="18" s="1"/>
  <c r="P79" i="18" s="1"/>
  <c r="P80" i="18" s="1"/>
  <c r="P81" i="18" s="1"/>
  <c r="P82" i="18" s="1"/>
  <c r="P83" i="18" s="1"/>
  <c r="T22" i="19"/>
  <c r="T23" i="19" s="1"/>
  <c r="T24" i="19" s="1"/>
  <c r="T25" i="19" s="1"/>
  <c r="T26" i="19" s="1"/>
  <c r="T27" i="19" s="1"/>
  <c r="T28" i="19" s="1"/>
  <c r="T29" i="19" s="1"/>
  <c r="T30" i="19" s="1"/>
  <c r="T31" i="19" s="1"/>
  <c r="T32" i="19" s="1"/>
  <c r="T33" i="19" s="1"/>
  <c r="T34" i="19" s="1"/>
  <c r="T35" i="19" s="1"/>
  <c r="T36" i="19" s="1"/>
  <c r="T37" i="19" s="1"/>
  <c r="T38" i="19" s="1"/>
  <c r="T39" i="19" s="1"/>
  <c r="T40" i="19" s="1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 s="1"/>
  <c r="T65" i="19" s="1"/>
  <c r="T66" i="19" s="1"/>
  <c r="T67" i="19" s="1"/>
  <c r="T68" i="19" s="1"/>
  <c r="T69" i="19" s="1"/>
  <c r="T70" i="19" s="1"/>
  <c r="T71" i="19" s="1"/>
  <c r="T72" i="19" s="1"/>
  <c r="T73" i="19" s="1"/>
  <c r="T74" i="19" s="1"/>
  <c r="T75" i="19" s="1"/>
  <c r="T76" i="19" s="1"/>
  <c r="T77" i="19" s="1"/>
  <c r="T78" i="19" s="1"/>
  <c r="T79" i="19" s="1"/>
  <c r="T80" i="19" s="1"/>
  <c r="T81" i="19" s="1"/>
  <c r="T82" i="19" s="1"/>
  <c r="T83" i="19" s="1"/>
  <c r="AD24" i="13"/>
  <c r="AE42" i="14"/>
  <c r="AE17" i="14"/>
  <c r="AF17" i="14"/>
  <c r="AD26" i="14"/>
  <c r="AE26" i="14"/>
  <c r="AD78" i="15"/>
  <c r="AF54" i="15"/>
  <c r="AF61" i="15"/>
  <c r="AF52" i="15"/>
  <c r="AF22" i="15"/>
  <c r="AD30" i="16"/>
  <c r="AD67" i="17"/>
  <c r="AD53" i="17"/>
  <c r="AF24" i="17"/>
  <c r="J10" i="17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37" i="17" s="1"/>
  <c r="J38" i="17" s="1"/>
  <c r="J39" i="17" s="1"/>
  <c r="J40" i="17" s="1"/>
  <c r="J41" i="17" s="1"/>
  <c r="J42" i="17" s="1"/>
  <c r="J43" i="17" s="1"/>
  <c r="J44" i="17" s="1"/>
  <c r="J45" i="17" s="1"/>
  <c r="J46" i="17" s="1"/>
  <c r="J47" i="17" s="1"/>
  <c r="J48" i="17" s="1"/>
  <c r="J49" i="17" s="1"/>
  <c r="J50" i="17" s="1"/>
  <c r="J51" i="17" s="1"/>
  <c r="J52" i="17" s="1"/>
  <c r="J53" i="17" s="1"/>
  <c r="J54" i="17" s="1"/>
  <c r="J55" i="17" s="1"/>
  <c r="J56" i="17" s="1"/>
  <c r="J57" i="17" s="1"/>
  <c r="J58" i="17" s="1"/>
  <c r="J59" i="17" s="1"/>
  <c r="J60" i="17" s="1"/>
  <c r="J61" i="17" s="1"/>
  <c r="J62" i="17" s="1"/>
  <c r="J63" i="17" s="1"/>
  <c r="J64" i="17" s="1"/>
  <c r="J65" i="17" s="1"/>
  <c r="J66" i="17" s="1"/>
  <c r="J67" i="17" s="1"/>
  <c r="J68" i="17" s="1"/>
  <c r="J69" i="17" s="1"/>
  <c r="J70" i="17" s="1"/>
  <c r="J71" i="17" s="1"/>
  <c r="J72" i="17" s="1"/>
  <c r="J73" i="17" s="1"/>
  <c r="J74" i="17" s="1"/>
  <c r="J75" i="17" s="1"/>
  <c r="J76" i="17" s="1"/>
  <c r="J77" i="17" s="1"/>
  <c r="J78" i="17" s="1"/>
  <c r="J79" i="17" s="1"/>
  <c r="J80" i="17" s="1"/>
  <c r="J81" i="17" s="1"/>
  <c r="J82" i="17" s="1"/>
  <c r="J83" i="17" s="1"/>
  <c r="AF27" i="18"/>
  <c r="AE74" i="18"/>
  <c r="AF74" i="18"/>
  <c r="AE83" i="18"/>
  <c r="N7" i="19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N19" i="19" s="1"/>
  <c r="N20" i="19" s="1"/>
  <c r="N21" i="19" s="1"/>
  <c r="N22" i="19" s="1"/>
  <c r="N23" i="19" s="1"/>
  <c r="N24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N68" i="19" s="1"/>
  <c r="N69" i="19" s="1"/>
  <c r="N70" i="19" s="1"/>
  <c r="N71" i="19" s="1"/>
  <c r="N72" i="19" s="1"/>
  <c r="N73" i="19" s="1"/>
  <c r="N74" i="19" s="1"/>
  <c r="N75" i="19" s="1"/>
  <c r="N76" i="19" s="1"/>
  <c r="N77" i="19" s="1"/>
  <c r="N78" i="19" s="1"/>
  <c r="N79" i="19" s="1"/>
  <c r="N80" i="19" s="1"/>
  <c r="N81" i="19" s="1"/>
  <c r="N82" i="19" s="1"/>
  <c r="N83" i="19" s="1"/>
  <c r="AE24" i="20"/>
  <c r="AD24" i="20"/>
  <c r="AF33" i="20"/>
  <c r="AD33" i="20"/>
  <c r="AF24" i="20"/>
  <c r="AD44" i="16"/>
  <c r="AD14" i="16"/>
  <c r="AE14" i="16"/>
  <c r="AF14" i="16"/>
  <c r="AE47" i="17"/>
  <c r="N9" i="21"/>
  <c r="N10" i="21" s="1"/>
  <c r="N11" i="21" s="1"/>
  <c r="N12" i="21" s="1"/>
  <c r="N13" i="21" s="1"/>
  <c r="N14" i="21" s="1"/>
  <c r="N15" i="21" s="1"/>
  <c r="N16" i="21" s="1"/>
  <c r="N17" i="21" s="1"/>
  <c r="N18" i="21" s="1"/>
  <c r="N19" i="21" s="1"/>
  <c r="N20" i="21" s="1"/>
  <c r="N21" i="21" s="1"/>
  <c r="N22" i="21" s="1"/>
  <c r="N23" i="21" s="1"/>
  <c r="N24" i="21" s="1"/>
  <c r="N25" i="21" s="1"/>
  <c r="N26" i="21" s="1"/>
  <c r="N27" i="21" s="1"/>
  <c r="N28" i="21" s="1"/>
  <c r="N29" i="21" s="1"/>
  <c r="N30" i="21" s="1"/>
  <c r="N31" i="21" s="1"/>
  <c r="N32" i="21" s="1"/>
  <c r="N33" i="21" s="1"/>
  <c r="N34" i="21" s="1"/>
  <c r="N35" i="21" s="1"/>
  <c r="N36" i="21" s="1"/>
  <c r="N37" i="21" s="1"/>
  <c r="N38" i="21" s="1"/>
  <c r="N39" i="21" s="1"/>
  <c r="N40" i="21" s="1"/>
  <c r="N41" i="21" s="1"/>
  <c r="N42" i="21" s="1"/>
  <c r="N43" i="21" s="1"/>
  <c r="N44" i="21" s="1"/>
  <c r="N45" i="21" s="1"/>
  <c r="N46" i="21" s="1"/>
  <c r="N47" i="21" s="1"/>
  <c r="N48" i="21" s="1"/>
  <c r="N49" i="21" s="1"/>
  <c r="N50" i="21" s="1"/>
  <c r="N51" i="21" s="1"/>
  <c r="N52" i="21" s="1"/>
  <c r="N53" i="21" s="1"/>
  <c r="N54" i="21" s="1"/>
  <c r="N55" i="21" s="1"/>
  <c r="N56" i="21" s="1"/>
  <c r="N57" i="21" s="1"/>
  <c r="N58" i="21" s="1"/>
  <c r="N59" i="21" s="1"/>
  <c r="N60" i="21" s="1"/>
  <c r="N61" i="21" s="1"/>
  <c r="N62" i="21" s="1"/>
  <c r="N63" i="21" s="1"/>
  <c r="N64" i="21" s="1"/>
  <c r="N65" i="21" s="1"/>
  <c r="N66" i="21" s="1"/>
  <c r="N67" i="21" s="1"/>
  <c r="N68" i="21" s="1"/>
  <c r="N69" i="21" s="1"/>
  <c r="N70" i="21" s="1"/>
  <c r="N71" i="21" s="1"/>
  <c r="N72" i="21" s="1"/>
  <c r="N73" i="21" s="1"/>
  <c r="N74" i="21" s="1"/>
  <c r="N75" i="21" s="1"/>
  <c r="N76" i="21" s="1"/>
  <c r="N77" i="21" s="1"/>
  <c r="N78" i="21" s="1"/>
  <c r="N79" i="21" s="1"/>
  <c r="N80" i="21" s="1"/>
  <c r="N81" i="21" s="1"/>
  <c r="N82" i="21" s="1"/>
  <c r="N83" i="21" s="1"/>
  <c r="AD80" i="16"/>
  <c r="AF80" i="16"/>
  <c r="AD28" i="16"/>
  <c r="AE28" i="16"/>
  <c r="AF28" i="16"/>
  <c r="AE82" i="17"/>
  <c r="AE70" i="17"/>
  <c r="AE56" i="17"/>
  <c r="AD82" i="18"/>
  <c r="AE49" i="18"/>
  <c r="AE73" i="19"/>
  <c r="AE82" i="20"/>
  <c r="AF82" i="20"/>
  <c r="AE69" i="20"/>
  <c r="AF27" i="15"/>
  <c r="Y84" i="15"/>
  <c r="AD35" i="16"/>
  <c r="AE35" i="16"/>
  <c r="AF35" i="16"/>
  <c r="AD70" i="17"/>
  <c r="AD56" i="17"/>
  <c r="AE39" i="17"/>
  <c r="AF39" i="17"/>
  <c r="AD47" i="17"/>
  <c r="AF79" i="18"/>
  <c r="AD82" i="19"/>
  <c r="AF82" i="19"/>
  <c r="AE81" i="19"/>
  <c r="AD73" i="19"/>
  <c r="AF73" i="19"/>
  <c r="AE77" i="19"/>
  <c r="AF77" i="19"/>
  <c r="AD80" i="19"/>
  <c r="AE80" i="19"/>
  <c r="AF80" i="19"/>
  <c r="AF75" i="19"/>
  <c r="AE78" i="19"/>
  <c r="AF78" i="19"/>
  <c r="AD81" i="19"/>
  <c r="AD77" i="16"/>
  <c r="AE77" i="16"/>
  <c r="AF77" i="16"/>
  <c r="AD42" i="16"/>
  <c r="AE42" i="16"/>
  <c r="AF42" i="16"/>
  <c r="AE75" i="17"/>
  <c r="AE54" i="17"/>
  <c r="AD13" i="17"/>
  <c r="AF13" i="17"/>
  <c r="AE13" i="17"/>
  <c r="AE21" i="17"/>
  <c r="AE77" i="18"/>
  <c r="AE17" i="19"/>
  <c r="AE15" i="20"/>
  <c r="K84" i="21"/>
  <c r="AD56" i="16"/>
  <c r="AE56" i="16"/>
  <c r="AF56" i="16"/>
  <c r="AA84" i="16"/>
  <c r="AD80" i="17"/>
  <c r="AE68" i="17"/>
  <c r="AD76" i="18"/>
  <c r="AE76" i="18"/>
  <c r="AF73" i="18"/>
  <c r="AE82" i="18"/>
  <c r="AD80" i="18"/>
  <c r="AD73" i="18"/>
  <c r="AF24" i="18"/>
  <c r="AD24" i="18"/>
  <c r="AD28" i="18"/>
  <c r="AF32" i="18"/>
  <c r="AD33" i="18"/>
  <c r="AF33" i="18"/>
  <c r="AD27" i="18"/>
  <c r="X84" i="18"/>
  <c r="AD56" i="19"/>
  <c r="AE56" i="19"/>
  <c r="AE63" i="19"/>
  <c r="AE64" i="19"/>
  <c r="AF64" i="19"/>
  <c r="AF60" i="19"/>
  <c r="AF29" i="20"/>
  <c r="AE40" i="16"/>
  <c r="AD33" i="16"/>
  <c r="AD73" i="17"/>
  <c r="AB61" i="17"/>
  <c r="AB62" i="17" s="1"/>
  <c r="AB63" i="17" s="1"/>
  <c r="AB64" i="17" s="1"/>
  <c r="AB65" i="17" s="1"/>
  <c r="AB66" i="17" s="1"/>
  <c r="AB67" i="17" s="1"/>
  <c r="AB68" i="17" s="1"/>
  <c r="AB69" i="17" s="1"/>
  <c r="AB70" i="17" s="1"/>
  <c r="AB71" i="17" s="1"/>
  <c r="AB72" i="17" s="1"/>
  <c r="AD23" i="17"/>
  <c r="AE23" i="17"/>
  <c r="AF23" i="17"/>
  <c r="AE70" i="18"/>
  <c r="AF59" i="18"/>
  <c r="AE59" i="18"/>
  <c r="AE13" i="18"/>
  <c r="AD14" i="18"/>
  <c r="AE14" i="18"/>
  <c r="AF14" i="18"/>
  <c r="AB30" i="17"/>
  <c r="AB31" i="17" s="1"/>
  <c r="AB32" i="17" s="1"/>
  <c r="AB33" i="17" s="1"/>
  <c r="AB34" i="17" s="1"/>
  <c r="AB35" i="17" s="1"/>
  <c r="AB36" i="17" s="1"/>
  <c r="AB37" i="17" s="1"/>
  <c r="AB38" i="17" s="1"/>
  <c r="AB39" i="17" s="1"/>
  <c r="AB40" i="17" s="1"/>
  <c r="AB41" i="17" s="1"/>
  <c r="AB42" i="17" s="1"/>
  <c r="AB43" i="17" s="1"/>
  <c r="AB44" i="17" s="1"/>
  <c r="AB45" i="17" s="1"/>
  <c r="AB46" i="17" s="1"/>
  <c r="AB47" i="17" s="1"/>
  <c r="AB48" i="17" s="1"/>
  <c r="AB49" i="17" s="1"/>
  <c r="AB50" i="17" s="1"/>
  <c r="AB51" i="17" s="1"/>
  <c r="AB52" i="17" s="1"/>
  <c r="AB53" i="17" s="1"/>
  <c r="AB54" i="17" s="1"/>
  <c r="AB55" i="17" s="1"/>
  <c r="AB56" i="17" s="1"/>
  <c r="AB57" i="17" s="1"/>
  <c r="AB58" i="17" s="1"/>
  <c r="AB59" i="17" s="1"/>
  <c r="AB60" i="17" s="1"/>
  <c r="AE18" i="19"/>
  <c r="AF18" i="19"/>
  <c r="AD14" i="19"/>
  <c r="AF17" i="19"/>
  <c r="AD12" i="19"/>
  <c r="AE16" i="19"/>
  <c r="AF14" i="19"/>
  <c r="AD42" i="15"/>
  <c r="AE29" i="16"/>
  <c r="AF29" i="16"/>
  <c r="AF78" i="17"/>
  <c r="AD50" i="17"/>
  <c r="AD43" i="18"/>
  <c r="AE43" i="18"/>
  <c r="AF43" i="18"/>
  <c r="AD42" i="18"/>
  <c r="AF42" i="18"/>
  <c r="AD35" i="18"/>
  <c r="AE35" i="18"/>
  <c r="AD41" i="18"/>
  <c r="AE36" i="16"/>
  <c r="AF36" i="16"/>
  <c r="AD78" i="17"/>
  <c r="AF75" i="18"/>
  <c r="AE42" i="15"/>
  <c r="AE78" i="16"/>
  <c r="AD57" i="16"/>
  <c r="AE57" i="16"/>
  <c r="AF57" i="16"/>
  <c r="AE50" i="16"/>
  <c r="AF50" i="16"/>
  <c r="AD71" i="17"/>
  <c r="AD57" i="17"/>
  <c r="AE20" i="17"/>
  <c r="AD65" i="19"/>
  <c r="AE65" i="19"/>
  <c r="AF65" i="19"/>
  <c r="AF74" i="19"/>
  <c r="AD67" i="19"/>
  <c r="AE67" i="19"/>
  <c r="AF67" i="19"/>
  <c r="AD70" i="19"/>
  <c r="AD71" i="19"/>
  <c r="AE74" i="19"/>
  <c r="AE14" i="19"/>
  <c r="AE61" i="15"/>
  <c r="AD31" i="15"/>
  <c r="AE23" i="15"/>
  <c r="AE83" i="16"/>
  <c r="AE67" i="16"/>
  <c r="AF20" i="16"/>
  <c r="AE69" i="17"/>
  <c r="AF64" i="17"/>
  <c r="AF46" i="17"/>
  <c r="AD54" i="17"/>
  <c r="N84" i="18"/>
  <c r="AD64" i="18"/>
  <c r="AD61" i="18"/>
  <c r="AD13" i="18"/>
  <c r="AF81" i="19"/>
  <c r="AF53" i="15"/>
  <c r="AF15" i="15"/>
  <c r="AD83" i="16"/>
  <c r="AD70" i="16"/>
  <c r="AE70" i="16"/>
  <c r="AF70" i="16"/>
  <c r="AE20" i="16"/>
  <c r="AB6" i="16"/>
  <c r="AB7" i="16" s="1"/>
  <c r="AB8" i="16" s="1"/>
  <c r="AB9" i="16" s="1"/>
  <c r="AB10" i="16" s="1"/>
  <c r="AB11" i="16" s="1"/>
  <c r="AB12" i="16" s="1"/>
  <c r="AD64" i="17"/>
  <c r="AF62" i="17"/>
  <c r="C86" i="18"/>
  <c r="Z8" i="19"/>
  <c r="Z9" i="19" s="1"/>
  <c r="Z10" i="19" s="1"/>
  <c r="Z11" i="19" s="1"/>
  <c r="Z12" i="19" s="1"/>
  <c r="Z13" i="19" s="1"/>
  <c r="Z14" i="19" s="1"/>
  <c r="Z15" i="19" s="1"/>
  <c r="Z16" i="19" s="1"/>
  <c r="Z17" i="19" s="1"/>
  <c r="Z18" i="19" s="1"/>
  <c r="Z19" i="19" s="1"/>
  <c r="Z20" i="19" s="1"/>
  <c r="Z21" i="19" s="1"/>
  <c r="Z22" i="19" s="1"/>
  <c r="Z23" i="19" s="1"/>
  <c r="Z24" i="19" s="1"/>
  <c r="Z25" i="19" s="1"/>
  <c r="Z26" i="19" s="1"/>
  <c r="Z27" i="19" s="1"/>
  <c r="Z28" i="19" s="1"/>
  <c r="Z29" i="19" s="1"/>
  <c r="Z30" i="19" s="1"/>
  <c r="Z31" i="19" s="1"/>
  <c r="Z32" i="19" s="1"/>
  <c r="Z33" i="19" s="1"/>
  <c r="Z34" i="19" s="1"/>
  <c r="Z35" i="19" s="1"/>
  <c r="Z36" i="19" s="1"/>
  <c r="Z37" i="19" s="1"/>
  <c r="Z38" i="19" s="1"/>
  <c r="Z39" i="19" s="1"/>
  <c r="Z40" i="19" s="1"/>
  <c r="Z41" i="19" s="1"/>
  <c r="Z42" i="19" s="1"/>
  <c r="Z43" i="19" s="1"/>
  <c r="Z44" i="19" s="1"/>
  <c r="Z45" i="19" s="1"/>
  <c r="Z46" i="19" s="1"/>
  <c r="Z47" i="19" s="1"/>
  <c r="Z48" i="19" s="1"/>
  <c r="Z49" i="19" s="1"/>
  <c r="Z50" i="19" s="1"/>
  <c r="Z51" i="19" s="1"/>
  <c r="Z52" i="19" s="1"/>
  <c r="Z53" i="19" s="1"/>
  <c r="Z54" i="19" s="1"/>
  <c r="Z55" i="19" s="1"/>
  <c r="Z56" i="19" s="1"/>
  <c r="Z57" i="19" s="1"/>
  <c r="Z58" i="19" s="1"/>
  <c r="Z59" i="19" s="1"/>
  <c r="Z60" i="19" s="1"/>
  <c r="Z61" i="19" s="1"/>
  <c r="Z62" i="19" s="1"/>
  <c r="Z63" i="19" s="1"/>
  <c r="Z64" i="19" s="1"/>
  <c r="Z65" i="19" s="1"/>
  <c r="Z66" i="19" s="1"/>
  <c r="Z67" i="19" s="1"/>
  <c r="Z68" i="19" s="1"/>
  <c r="Z69" i="19" s="1"/>
  <c r="Z70" i="19" s="1"/>
  <c r="Z71" i="19" s="1"/>
  <c r="Z72" i="19" s="1"/>
  <c r="Z73" i="19" s="1"/>
  <c r="Z74" i="19" s="1"/>
  <c r="Z75" i="19" s="1"/>
  <c r="Z76" i="19" s="1"/>
  <c r="Z77" i="19" s="1"/>
  <c r="Z78" i="19" s="1"/>
  <c r="Z79" i="19" s="1"/>
  <c r="Z80" i="19" s="1"/>
  <c r="Z81" i="19" s="1"/>
  <c r="Z82" i="19" s="1"/>
  <c r="Z83" i="19" s="1"/>
  <c r="AE72" i="20"/>
  <c r="Q28" i="20"/>
  <c r="Q29" i="20" s="1"/>
  <c r="Q30" i="20" s="1"/>
  <c r="Q31" i="20" s="1"/>
  <c r="Q32" i="20" s="1"/>
  <c r="Q33" i="20" s="1"/>
  <c r="Q34" i="20" s="1"/>
  <c r="Q35" i="20" s="1"/>
  <c r="Q36" i="20" s="1"/>
  <c r="Q37" i="20" s="1"/>
  <c r="Q38" i="20" s="1"/>
  <c r="Q39" i="20" s="1"/>
  <c r="Q40" i="20" s="1"/>
  <c r="Q41" i="20" s="1"/>
  <c r="Q42" i="20" s="1"/>
  <c r="Q43" i="20" s="1"/>
  <c r="Q44" i="20" s="1"/>
  <c r="Q45" i="20" s="1"/>
  <c r="Q46" i="20" s="1"/>
  <c r="Q47" i="20" s="1"/>
  <c r="Q48" i="20" s="1"/>
  <c r="Q49" i="20" s="1"/>
  <c r="Q50" i="20" s="1"/>
  <c r="Q51" i="20" s="1"/>
  <c r="Q52" i="20" s="1"/>
  <c r="Q53" i="20" s="1"/>
  <c r="Q54" i="20" s="1"/>
  <c r="Q55" i="20" s="1"/>
  <c r="Q56" i="20" s="1"/>
  <c r="Q57" i="20" s="1"/>
  <c r="Q58" i="20" s="1"/>
  <c r="Q59" i="20" s="1"/>
  <c r="Q60" i="20" s="1"/>
  <c r="Q61" i="20" s="1"/>
  <c r="Q62" i="20" s="1"/>
  <c r="Q63" i="20" s="1"/>
  <c r="Q64" i="20" s="1"/>
  <c r="Q65" i="20" s="1"/>
  <c r="Q66" i="20" s="1"/>
  <c r="Q67" i="20" s="1"/>
  <c r="Q68" i="20" s="1"/>
  <c r="Q69" i="20" s="1"/>
  <c r="Q70" i="20" s="1"/>
  <c r="Q71" i="20" s="1"/>
  <c r="Q72" i="20" s="1"/>
  <c r="Q73" i="20" s="1"/>
  <c r="Q74" i="20" s="1"/>
  <c r="Q75" i="20" s="1"/>
  <c r="Q76" i="20" s="1"/>
  <c r="Q77" i="20" s="1"/>
  <c r="Q78" i="20" s="1"/>
  <c r="Q79" i="20" s="1"/>
  <c r="Q80" i="20" s="1"/>
  <c r="Q81" i="20" s="1"/>
  <c r="Q82" i="20" s="1"/>
  <c r="Q83" i="20" s="1"/>
  <c r="AD76" i="16"/>
  <c r="AE76" i="16"/>
  <c r="AF76" i="16"/>
  <c r="AE65" i="16"/>
  <c r="AF34" i="16"/>
  <c r="AB13" i="16"/>
  <c r="AF22" i="17"/>
  <c r="AD83" i="18"/>
  <c r="AF70" i="19"/>
  <c r="N5" i="17"/>
  <c r="N6" i="17" s="1"/>
  <c r="N7" i="17" s="1"/>
  <c r="N8" i="17" s="1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T3" i="17"/>
  <c r="T4" i="17" s="1"/>
  <c r="T5" i="17" s="1"/>
  <c r="T6" i="17" s="1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T60" i="17" s="1"/>
  <c r="T61" i="17" s="1"/>
  <c r="T62" i="17" s="1"/>
  <c r="T63" i="17" s="1"/>
  <c r="T64" i="17" s="1"/>
  <c r="T65" i="17" s="1"/>
  <c r="T66" i="17" s="1"/>
  <c r="T67" i="17" s="1"/>
  <c r="T68" i="17" s="1"/>
  <c r="T69" i="17" s="1"/>
  <c r="T70" i="17" s="1"/>
  <c r="T71" i="17" s="1"/>
  <c r="T72" i="17" s="1"/>
  <c r="T73" i="17" s="1"/>
  <c r="T74" i="17" s="1"/>
  <c r="T75" i="17" s="1"/>
  <c r="T76" i="17" s="1"/>
  <c r="T77" i="17" s="1"/>
  <c r="T78" i="17" s="1"/>
  <c r="T79" i="17" s="1"/>
  <c r="T80" i="17" s="1"/>
  <c r="T81" i="17" s="1"/>
  <c r="T82" i="17" s="1"/>
  <c r="T83" i="17" s="1"/>
  <c r="AF64" i="20"/>
  <c r="AD71" i="20"/>
  <c r="AD66" i="20"/>
  <c r="AD64" i="20"/>
  <c r="AF72" i="20"/>
  <c r="AE64" i="20"/>
  <c r="AE70" i="20"/>
  <c r="AF66" i="20"/>
  <c r="AE71" i="20"/>
  <c r="AF71" i="20"/>
  <c r="AE68" i="20"/>
  <c r="AF68" i="20"/>
  <c r="AF73" i="20"/>
  <c r="AF27" i="14"/>
  <c r="AE79" i="15"/>
  <c r="AF79" i="15"/>
  <c r="AD57" i="15"/>
  <c r="AF26" i="15"/>
  <c r="AF2" i="15"/>
  <c r="AF3" i="15" s="1"/>
  <c r="AF4" i="15" s="1"/>
  <c r="AF5" i="15" s="1"/>
  <c r="AF6" i="15" s="1"/>
  <c r="AF7" i="15" s="1"/>
  <c r="AF8" i="15" s="1"/>
  <c r="AF9" i="15" s="1"/>
  <c r="AF10" i="15" s="1"/>
  <c r="AF11" i="15" s="1"/>
  <c r="AF65" i="16"/>
  <c r="AD20" i="16"/>
  <c r="S3" i="17"/>
  <c r="S4" i="17" s="1"/>
  <c r="S5" i="17" s="1"/>
  <c r="S6" i="17" s="1"/>
  <c r="S7" i="17" s="1"/>
  <c r="S8" i="17" s="1"/>
  <c r="S9" i="17" s="1"/>
  <c r="S10" i="17" s="1"/>
  <c r="S11" i="17" s="1"/>
  <c r="S12" i="17" s="1"/>
  <c r="S13" i="17" s="1"/>
  <c r="S14" i="17" s="1"/>
  <c r="S15" i="17" s="1"/>
  <c r="S16" i="17" s="1"/>
  <c r="S17" i="17" s="1"/>
  <c r="S18" i="17" s="1"/>
  <c r="S19" i="17" s="1"/>
  <c r="S20" i="17" s="1"/>
  <c r="S21" i="17" s="1"/>
  <c r="S22" i="17" s="1"/>
  <c r="S23" i="17" s="1"/>
  <c r="S24" i="17" s="1"/>
  <c r="S25" i="17" s="1"/>
  <c r="S26" i="17" s="1"/>
  <c r="S27" i="17" s="1"/>
  <c r="S28" i="17" s="1"/>
  <c r="S29" i="17" s="1"/>
  <c r="S30" i="17" s="1"/>
  <c r="S31" i="17" s="1"/>
  <c r="S32" i="17" s="1"/>
  <c r="S33" i="17" s="1"/>
  <c r="S34" i="17" s="1"/>
  <c r="S35" i="17" s="1"/>
  <c r="S36" i="17" s="1"/>
  <c r="S37" i="17" s="1"/>
  <c r="S38" i="17" s="1"/>
  <c r="S39" i="17" s="1"/>
  <c r="S40" i="17" s="1"/>
  <c r="S41" i="17" s="1"/>
  <c r="S42" i="17" s="1"/>
  <c r="S43" i="17" s="1"/>
  <c r="S44" i="17" s="1"/>
  <c r="S45" i="17" s="1"/>
  <c r="S46" i="17" s="1"/>
  <c r="S47" i="17" s="1"/>
  <c r="S48" i="17" s="1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S59" i="17" s="1"/>
  <c r="S60" i="17" s="1"/>
  <c r="S61" i="17" s="1"/>
  <c r="S62" i="17" s="1"/>
  <c r="S63" i="17" s="1"/>
  <c r="S64" i="17" s="1"/>
  <c r="S65" i="17" s="1"/>
  <c r="S66" i="17" s="1"/>
  <c r="S67" i="17" s="1"/>
  <c r="S68" i="17" s="1"/>
  <c r="S69" i="17" s="1"/>
  <c r="S70" i="17" s="1"/>
  <c r="S71" i="17" s="1"/>
  <c r="S72" i="17" s="1"/>
  <c r="S73" i="17" s="1"/>
  <c r="S74" i="17" s="1"/>
  <c r="S75" i="17" s="1"/>
  <c r="S76" i="17" s="1"/>
  <c r="S77" i="17" s="1"/>
  <c r="S78" i="17" s="1"/>
  <c r="S79" i="17" s="1"/>
  <c r="S80" i="17" s="1"/>
  <c r="S81" i="17" s="1"/>
  <c r="S82" i="17" s="1"/>
  <c r="S83" i="17" s="1"/>
  <c r="AE66" i="18"/>
  <c r="AE41" i="18"/>
  <c r="AB3" i="18"/>
  <c r="AB4" i="18" s="1"/>
  <c r="AB5" i="18" s="1"/>
  <c r="AB6" i="18" s="1"/>
  <c r="AB7" i="18" s="1"/>
  <c r="AB8" i="18" s="1"/>
  <c r="AB9" i="18" s="1"/>
  <c r="AB10" i="18" s="1"/>
  <c r="AB11" i="18" s="1"/>
  <c r="AB12" i="18" s="1"/>
  <c r="AB13" i="18" s="1"/>
  <c r="AB14" i="18" s="1"/>
  <c r="AB15" i="18" s="1"/>
  <c r="AB16" i="18" s="1"/>
  <c r="AB17" i="18" s="1"/>
  <c r="AB18" i="18" s="1"/>
  <c r="AB19" i="18" s="1"/>
  <c r="AB20" i="18" s="1"/>
  <c r="AB21" i="18" s="1"/>
  <c r="AB22" i="18" s="1"/>
  <c r="AB23" i="18" s="1"/>
  <c r="AB24" i="18" s="1"/>
  <c r="AB25" i="18" s="1"/>
  <c r="AB26" i="18" s="1"/>
  <c r="AB27" i="18" s="1"/>
  <c r="AB28" i="18" s="1"/>
  <c r="AB29" i="18" s="1"/>
  <c r="AB30" i="18" s="1"/>
  <c r="AB31" i="18" s="1"/>
  <c r="AB32" i="18" s="1"/>
  <c r="AB33" i="18" s="1"/>
  <c r="AB34" i="18" s="1"/>
  <c r="AB35" i="18" s="1"/>
  <c r="AB36" i="18" s="1"/>
  <c r="AB37" i="18" s="1"/>
  <c r="AB38" i="18" s="1"/>
  <c r="AB39" i="18" s="1"/>
  <c r="AB40" i="18" s="1"/>
  <c r="AB41" i="18" s="1"/>
  <c r="AB42" i="18" s="1"/>
  <c r="AB43" i="18" s="1"/>
  <c r="AB44" i="18" s="1"/>
  <c r="AB45" i="18" s="1"/>
  <c r="AB46" i="18" s="1"/>
  <c r="AB47" i="18" s="1"/>
  <c r="AB48" i="18" s="1"/>
  <c r="AB49" i="18" s="1"/>
  <c r="J84" i="18"/>
  <c r="AD13" i="19"/>
  <c r="AE13" i="19"/>
  <c r="AF13" i="19"/>
  <c r="AF21" i="19"/>
  <c r="AD22" i="19"/>
  <c r="AE22" i="19"/>
  <c r="S84" i="19"/>
  <c r="AD83" i="22"/>
  <c r="AF82" i="22"/>
  <c r="AD74" i="22"/>
  <c r="AE74" i="22"/>
  <c r="AF74" i="22"/>
  <c r="AD81" i="22"/>
  <c r="AD77" i="22"/>
  <c r="AE27" i="14"/>
  <c r="AE26" i="15"/>
  <c r="AE2" i="15"/>
  <c r="AE3" i="15" s="1"/>
  <c r="AE4" i="15" s="1"/>
  <c r="AE5" i="15" s="1"/>
  <c r="AE6" i="15" s="1"/>
  <c r="AE7" i="15" s="1"/>
  <c r="AE8" i="15" s="1"/>
  <c r="AE9" i="15" s="1"/>
  <c r="AE10" i="15" s="1"/>
  <c r="AE11" i="15" s="1"/>
  <c r="AD27" i="16"/>
  <c r="AD18" i="16"/>
  <c r="AE18" i="16"/>
  <c r="AF18" i="16"/>
  <c r="AF2" i="16"/>
  <c r="AF3" i="16" s="1"/>
  <c r="AF4" i="16" s="1"/>
  <c r="AF5" i="16" s="1"/>
  <c r="AF6" i="16" s="1"/>
  <c r="AF7" i="16" s="1"/>
  <c r="AF8" i="16" s="1"/>
  <c r="AF9" i="16" s="1"/>
  <c r="AF10" i="16" s="1"/>
  <c r="AF11" i="16" s="1"/>
  <c r="AF74" i="17"/>
  <c r="AD82" i="17"/>
  <c r="AE67" i="17"/>
  <c r="AF53" i="17"/>
  <c r="AD61" i="17"/>
  <c r="AF27" i="17"/>
  <c r="AD30" i="17"/>
  <c r="R3" i="17"/>
  <c r="R4" i="17" s="1"/>
  <c r="R5" i="17" s="1"/>
  <c r="R6" i="17" s="1"/>
  <c r="R7" i="17" s="1"/>
  <c r="R8" i="17" s="1"/>
  <c r="R9" i="17" s="1"/>
  <c r="R10" i="17" s="1"/>
  <c r="R11" i="17" s="1"/>
  <c r="R12" i="17" s="1"/>
  <c r="R13" i="17" s="1"/>
  <c r="R14" i="17" s="1"/>
  <c r="R15" i="17" s="1"/>
  <c r="R16" i="17" s="1"/>
  <c r="R17" i="17" s="1"/>
  <c r="R18" i="17" s="1"/>
  <c r="R19" i="17" s="1"/>
  <c r="R20" i="17" s="1"/>
  <c r="R21" i="17" s="1"/>
  <c r="R22" i="17" s="1"/>
  <c r="R23" i="17" s="1"/>
  <c r="R24" i="17" s="1"/>
  <c r="R25" i="17" s="1"/>
  <c r="R26" i="17" s="1"/>
  <c r="R27" i="17" s="1"/>
  <c r="R28" i="17" s="1"/>
  <c r="R29" i="17" s="1"/>
  <c r="R30" i="17" s="1"/>
  <c r="R31" i="17" s="1"/>
  <c r="R32" i="17" s="1"/>
  <c r="R33" i="17" s="1"/>
  <c r="R34" i="17" s="1"/>
  <c r="R35" i="17" s="1"/>
  <c r="R36" i="17" s="1"/>
  <c r="R37" i="17" s="1"/>
  <c r="R38" i="17" s="1"/>
  <c r="R39" i="17" s="1"/>
  <c r="R40" i="17" s="1"/>
  <c r="R41" i="17" s="1"/>
  <c r="R42" i="17" s="1"/>
  <c r="R43" i="17" s="1"/>
  <c r="R44" i="17" s="1"/>
  <c r="R45" i="17" s="1"/>
  <c r="R46" i="17" s="1"/>
  <c r="R47" i="17" s="1"/>
  <c r="R48" i="17" s="1"/>
  <c r="R49" i="17" s="1"/>
  <c r="R50" i="17" s="1"/>
  <c r="R51" i="17" s="1"/>
  <c r="R52" i="17" s="1"/>
  <c r="R53" i="17" s="1"/>
  <c r="R54" i="17" s="1"/>
  <c r="R55" i="17" s="1"/>
  <c r="R56" i="17" s="1"/>
  <c r="R57" i="17" s="1"/>
  <c r="R58" i="17" s="1"/>
  <c r="R59" i="17" s="1"/>
  <c r="R60" i="17" s="1"/>
  <c r="R61" i="17" s="1"/>
  <c r="R62" i="17" s="1"/>
  <c r="R63" i="17" s="1"/>
  <c r="R64" i="17" s="1"/>
  <c r="R65" i="17" s="1"/>
  <c r="R66" i="17" s="1"/>
  <c r="R67" i="17" s="1"/>
  <c r="R68" i="17" s="1"/>
  <c r="R69" i="17" s="1"/>
  <c r="R70" i="17" s="1"/>
  <c r="R71" i="17" s="1"/>
  <c r="R72" i="17" s="1"/>
  <c r="R73" i="17" s="1"/>
  <c r="R74" i="17" s="1"/>
  <c r="R75" i="17" s="1"/>
  <c r="R76" i="17" s="1"/>
  <c r="R77" i="17" s="1"/>
  <c r="R78" i="17" s="1"/>
  <c r="R79" i="17" s="1"/>
  <c r="R80" i="17" s="1"/>
  <c r="R81" i="17" s="1"/>
  <c r="R82" i="17" s="1"/>
  <c r="R83" i="17" s="1"/>
  <c r="AD66" i="18"/>
  <c r="I84" i="18"/>
  <c r="AE33" i="20"/>
  <c r="AF46" i="15"/>
  <c r="AF18" i="15"/>
  <c r="AD34" i="16"/>
  <c r="AD25" i="16"/>
  <c r="AE25" i="16"/>
  <c r="AF25" i="16"/>
  <c r="AE2" i="16"/>
  <c r="AE3" i="16" s="1"/>
  <c r="AE4" i="16" s="1"/>
  <c r="AE5" i="16" s="1"/>
  <c r="AE6" i="16" s="1"/>
  <c r="AE7" i="16" s="1"/>
  <c r="AE8" i="16" s="1"/>
  <c r="AE9" i="16" s="1"/>
  <c r="AE10" i="16" s="1"/>
  <c r="AE11" i="16" s="1"/>
  <c r="AF17" i="17"/>
  <c r="AE18" i="17"/>
  <c r="AF18" i="17"/>
  <c r="Q84" i="19"/>
  <c r="AD41" i="16"/>
  <c r="AD32" i="16"/>
  <c r="AE32" i="16"/>
  <c r="AF32" i="16"/>
  <c r="AF67" i="17"/>
  <c r="AD75" i="17"/>
  <c r="AD14" i="17"/>
  <c r="AD54" i="18"/>
  <c r="AE54" i="18"/>
  <c r="AF54" i="18"/>
  <c r="AE63" i="18"/>
  <c r="AE60" i="18"/>
  <c r="AF43" i="19"/>
  <c r="AD36" i="19"/>
  <c r="AE39" i="19"/>
  <c r="AE36" i="19"/>
  <c r="AD38" i="19"/>
  <c r="AE38" i="19"/>
  <c r="AD44" i="19"/>
  <c r="AD45" i="20"/>
  <c r="AE57" i="19"/>
  <c r="AE43" i="19"/>
  <c r="AD32" i="20"/>
  <c r="AE32" i="20"/>
  <c r="AF32" i="20"/>
  <c r="AE23" i="20"/>
  <c r="AF23" i="20"/>
  <c r="AD31" i="20"/>
  <c r="AF62" i="18"/>
  <c r="AF65" i="18"/>
  <c r="AD29" i="18"/>
  <c r="AF29" i="18"/>
  <c r="AD20" i="18"/>
  <c r="O8" i="18"/>
  <c r="O9" i="18" s="1"/>
  <c r="O10" i="18" s="1"/>
  <c r="O11" i="18" s="1"/>
  <c r="O12" i="18" s="1"/>
  <c r="O13" i="18" s="1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O65" i="18" s="1"/>
  <c r="O66" i="18" s="1"/>
  <c r="O67" i="18" s="1"/>
  <c r="O68" i="18" s="1"/>
  <c r="O69" i="18" s="1"/>
  <c r="O70" i="18" s="1"/>
  <c r="O71" i="18" s="1"/>
  <c r="O72" i="18" s="1"/>
  <c r="O73" i="18" s="1"/>
  <c r="O74" i="18" s="1"/>
  <c r="O75" i="18" s="1"/>
  <c r="O76" i="18" s="1"/>
  <c r="O77" i="18" s="1"/>
  <c r="O78" i="18" s="1"/>
  <c r="O79" i="18" s="1"/>
  <c r="O80" i="18" s="1"/>
  <c r="O81" i="18" s="1"/>
  <c r="O82" i="18" s="1"/>
  <c r="O83" i="18" s="1"/>
  <c r="AF32" i="19"/>
  <c r="AD28" i="19"/>
  <c r="AE28" i="19"/>
  <c r="AF28" i="19"/>
  <c r="AE37" i="19"/>
  <c r="AF37" i="19"/>
  <c r="AF19" i="19"/>
  <c r="AD19" i="19"/>
  <c r="AE19" i="19"/>
  <c r="AD49" i="20"/>
  <c r="J4" i="20"/>
  <c r="J5" i="20" s="1"/>
  <c r="J6" i="20" s="1"/>
  <c r="J7" i="20" s="1"/>
  <c r="J8" i="20" s="1"/>
  <c r="J9" i="20" s="1"/>
  <c r="J10" i="20" s="1"/>
  <c r="J11" i="20" s="1"/>
  <c r="J12" i="20" s="1"/>
  <c r="J13" i="20" s="1"/>
  <c r="J14" i="20" s="1"/>
  <c r="J15" i="20" s="1"/>
  <c r="J16" i="20" s="1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J29" i="20" s="1"/>
  <c r="J30" i="20" s="1"/>
  <c r="J31" i="20" s="1"/>
  <c r="J32" i="20" s="1"/>
  <c r="J33" i="20" s="1"/>
  <c r="J34" i="20" s="1"/>
  <c r="J35" i="20" s="1"/>
  <c r="J36" i="20" s="1"/>
  <c r="J37" i="20" s="1"/>
  <c r="J38" i="20" s="1"/>
  <c r="J39" i="20" s="1"/>
  <c r="J40" i="20" s="1"/>
  <c r="J41" i="20" s="1"/>
  <c r="J42" i="20" s="1"/>
  <c r="J43" i="20" s="1"/>
  <c r="J44" i="20" s="1"/>
  <c r="J45" i="20" s="1"/>
  <c r="J46" i="20" s="1"/>
  <c r="J47" i="20" s="1"/>
  <c r="J48" i="20" s="1"/>
  <c r="J49" i="20" s="1"/>
  <c r="J50" i="20" s="1"/>
  <c r="J51" i="20" s="1"/>
  <c r="J52" i="20" s="1"/>
  <c r="J53" i="20" s="1"/>
  <c r="J54" i="20" s="1"/>
  <c r="J55" i="20" s="1"/>
  <c r="J56" i="20" s="1"/>
  <c r="J57" i="20" s="1"/>
  <c r="J58" i="20" s="1"/>
  <c r="J59" i="20" s="1"/>
  <c r="J60" i="20" s="1"/>
  <c r="J61" i="20" s="1"/>
  <c r="J62" i="20" s="1"/>
  <c r="J63" i="20" s="1"/>
  <c r="J64" i="20" s="1"/>
  <c r="J65" i="20" s="1"/>
  <c r="J66" i="20" s="1"/>
  <c r="J67" i="20" s="1"/>
  <c r="J68" i="20" s="1"/>
  <c r="J69" i="20" s="1"/>
  <c r="J70" i="20" s="1"/>
  <c r="J71" i="20" s="1"/>
  <c r="J72" i="20" s="1"/>
  <c r="J73" i="20" s="1"/>
  <c r="J74" i="20" s="1"/>
  <c r="J75" i="20" s="1"/>
  <c r="J76" i="20" s="1"/>
  <c r="J77" i="20" s="1"/>
  <c r="J78" i="20" s="1"/>
  <c r="J79" i="20" s="1"/>
  <c r="J80" i="20" s="1"/>
  <c r="J81" i="20" s="1"/>
  <c r="J82" i="20" s="1"/>
  <c r="J83" i="20" s="1"/>
  <c r="Y84" i="18"/>
  <c r="AD56" i="18"/>
  <c r="AE56" i="18"/>
  <c r="AF56" i="18"/>
  <c r="AD37" i="18"/>
  <c r="AE37" i="18"/>
  <c r="AB59" i="20"/>
  <c r="AE2" i="20"/>
  <c r="AF2" i="20"/>
  <c r="AD2" i="20"/>
  <c r="AD3" i="20" s="1"/>
  <c r="AD4" i="20" s="1"/>
  <c r="AD5" i="20" s="1"/>
  <c r="AD6" i="20" s="1"/>
  <c r="AD7" i="20" s="1"/>
  <c r="AD8" i="20" s="1"/>
  <c r="AD9" i="20" s="1"/>
  <c r="AD10" i="20" s="1"/>
  <c r="AD11" i="20" s="1"/>
  <c r="AD41" i="21"/>
  <c r="AD45" i="17"/>
  <c r="AD20" i="17"/>
  <c r="AF20" i="17"/>
  <c r="AD28" i="17"/>
  <c r="AE28" i="17"/>
  <c r="AF28" i="17"/>
  <c r="AE14" i="17"/>
  <c r="AD79" i="18"/>
  <c r="AE79" i="18"/>
  <c r="AD12" i="18"/>
  <c r="AE12" i="18"/>
  <c r="AF12" i="18"/>
  <c r="AE40" i="19"/>
  <c r="M3" i="19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AE79" i="21"/>
  <c r="AF76" i="21"/>
  <c r="AE78" i="21"/>
  <c r="AE81" i="21"/>
  <c r="AE76" i="21"/>
  <c r="AD83" i="21"/>
  <c r="AE51" i="20"/>
  <c r="AF51" i="20"/>
  <c r="AF43" i="20"/>
  <c r="AD52" i="20"/>
  <c r="AD43" i="20"/>
  <c r="AD50" i="20"/>
  <c r="AE43" i="20"/>
  <c r="AE50" i="20"/>
  <c r="AD51" i="20"/>
  <c r="AF38" i="20"/>
  <c r="AD47" i="20"/>
  <c r="AE47" i="20"/>
  <c r="AD38" i="20"/>
  <c r="AE38" i="20"/>
  <c r="V6" i="20"/>
  <c r="V7" i="20" s="1"/>
  <c r="V8" i="20" s="1"/>
  <c r="V9" i="20" s="1"/>
  <c r="V10" i="20" s="1"/>
  <c r="V11" i="20" s="1"/>
  <c r="V12" i="20" s="1"/>
  <c r="V13" i="20" s="1"/>
  <c r="V14" i="20" s="1"/>
  <c r="V15" i="20" s="1"/>
  <c r="V16" i="20" s="1"/>
  <c r="V17" i="20" s="1"/>
  <c r="V18" i="20" s="1"/>
  <c r="V19" i="20" s="1"/>
  <c r="V20" i="20" s="1"/>
  <c r="V21" i="20" s="1"/>
  <c r="V22" i="20" s="1"/>
  <c r="V23" i="20" s="1"/>
  <c r="V24" i="20" s="1"/>
  <c r="V25" i="20" s="1"/>
  <c r="V26" i="20" s="1"/>
  <c r="V27" i="20" s="1"/>
  <c r="V28" i="20" s="1"/>
  <c r="V29" i="20" s="1"/>
  <c r="V30" i="20" s="1"/>
  <c r="V31" i="20" s="1"/>
  <c r="V32" i="20" s="1"/>
  <c r="V33" i="20" s="1"/>
  <c r="V34" i="20" s="1"/>
  <c r="V35" i="20" s="1"/>
  <c r="V36" i="20" s="1"/>
  <c r="V37" i="20" s="1"/>
  <c r="V38" i="20" s="1"/>
  <c r="V39" i="20" s="1"/>
  <c r="V40" i="20" s="1"/>
  <c r="V41" i="20" s="1"/>
  <c r="V42" i="20" s="1"/>
  <c r="V43" i="20" s="1"/>
  <c r="V44" i="20" s="1"/>
  <c r="V45" i="20" s="1"/>
  <c r="V46" i="20" s="1"/>
  <c r="V47" i="20" s="1"/>
  <c r="V48" i="20" s="1"/>
  <c r="V49" i="20" s="1"/>
  <c r="V50" i="20" s="1"/>
  <c r="V51" i="20" s="1"/>
  <c r="V52" i="20" s="1"/>
  <c r="V53" i="20" s="1"/>
  <c r="V54" i="20" s="1"/>
  <c r="V55" i="20" s="1"/>
  <c r="V56" i="20" s="1"/>
  <c r="V57" i="20" s="1"/>
  <c r="V58" i="20" s="1"/>
  <c r="V59" i="20" s="1"/>
  <c r="V60" i="20" s="1"/>
  <c r="V61" i="20" s="1"/>
  <c r="V62" i="20" s="1"/>
  <c r="V63" i="20" s="1"/>
  <c r="V64" i="20" s="1"/>
  <c r="V65" i="20" s="1"/>
  <c r="V66" i="20" s="1"/>
  <c r="V67" i="20" s="1"/>
  <c r="V68" i="20" s="1"/>
  <c r="V69" i="20" s="1"/>
  <c r="V70" i="20" s="1"/>
  <c r="V71" i="20" s="1"/>
  <c r="V72" i="20" s="1"/>
  <c r="V73" i="20" s="1"/>
  <c r="V74" i="20" s="1"/>
  <c r="V75" i="20" s="1"/>
  <c r="V76" i="20" s="1"/>
  <c r="V77" i="20" s="1"/>
  <c r="V78" i="20" s="1"/>
  <c r="V79" i="20" s="1"/>
  <c r="V80" i="20" s="1"/>
  <c r="V81" i="20" s="1"/>
  <c r="V82" i="20" s="1"/>
  <c r="V83" i="20" s="1"/>
  <c r="AF77" i="21"/>
  <c r="AD68" i="21"/>
  <c r="AE68" i="21"/>
  <c r="AE74" i="21"/>
  <c r="AF74" i="21"/>
  <c r="AF68" i="21"/>
  <c r="Q6" i="23"/>
  <c r="Q7" i="23" s="1"/>
  <c r="Q8" i="23" s="1"/>
  <c r="Q9" i="23" s="1"/>
  <c r="Q10" i="23" s="1"/>
  <c r="Q11" i="23" s="1"/>
  <c r="Q12" i="23" s="1"/>
  <c r="Q13" i="23" s="1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Q33" i="23" s="1"/>
  <c r="Q34" i="23" s="1"/>
  <c r="Q35" i="23" s="1"/>
  <c r="Q36" i="23" s="1"/>
  <c r="Q37" i="23" s="1"/>
  <c r="Q38" i="23" s="1"/>
  <c r="Q39" i="23" s="1"/>
  <c r="Q40" i="23" s="1"/>
  <c r="Q41" i="23" s="1"/>
  <c r="Q42" i="23" s="1"/>
  <c r="Q43" i="23" s="1"/>
  <c r="Q44" i="23" s="1"/>
  <c r="Q45" i="23" s="1"/>
  <c r="Q46" i="23" s="1"/>
  <c r="Q47" i="23" s="1"/>
  <c r="Q48" i="23" s="1"/>
  <c r="Q49" i="23" s="1"/>
  <c r="Q50" i="23" s="1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Q69" i="23" s="1"/>
  <c r="Q70" i="23" s="1"/>
  <c r="Q71" i="23" s="1"/>
  <c r="Q72" i="23" s="1"/>
  <c r="Q73" i="23" s="1"/>
  <c r="Q74" i="23" s="1"/>
  <c r="Q75" i="23" s="1"/>
  <c r="Q76" i="23" s="1"/>
  <c r="Q77" i="23" s="1"/>
  <c r="Q78" i="23" s="1"/>
  <c r="Q79" i="23" s="1"/>
  <c r="Q80" i="23" s="1"/>
  <c r="Q81" i="23" s="1"/>
  <c r="Q82" i="23" s="1"/>
  <c r="Q83" i="23" s="1"/>
  <c r="AF60" i="18"/>
  <c r="AE68" i="19"/>
  <c r="AE49" i="19"/>
  <c r="AF49" i="19"/>
  <c r="AA84" i="19"/>
  <c r="AD75" i="21"/>
  <c r="O9" i="21"/>
  <c r="O10" i="21" s="1"/>
  <c r="O11" i="21" s="1"/>
  <c r="O12" i="21" s="1"/>
  <c r="O13" i="21" s="1"/>
  <c r="O14" i="21" s="1"/>
  <c r="O15" i="21" s="1"/>
  <c r="O16" i="21" s="1"/>
  <c r="O17" i="21" s="1"/>
  <c r="O18" i="21" s="1"/>
  <c r="O19" i="21" s="1"/>
  <c r="O20" i="21" s="1"/>
  <c r="O21" i="21" s="1"/>
  <c r="O22" i="21" s="1"/>
  <c r="O23" i="21" s="1"/>
  <c r="O24" i="21" s="1"/>
  <c r="O25" i="21" s="1"/>
  <c r="O26" i="21" s="1"/>
  <c r="O27" i="21" s="1"/>
  <c r="O28" i="21" s="1"/>
  <c r="O29" i="21" s="1"/>
  <c r="O30" i="21" s="1"/>
  <c r="O31" i="21" s="1"/>
  <c r="O32" i="21" s="1"/>
  <c r="O33" i="21" s="1"/>
  <c r="O34" i="21" s="1"/>
  <c r="O35" i="21" s="1"/>
  <c r="O36" i="21" s="1"/>
  <c r="O37" i="21" s="1"/>
  <c r="O38" i="21" s="1"/>
  <c r="O39" i="21" s="1"/>
  <c r="O40" i="21" s="1"/>
  <c r="O41" i="21" s="1"/>
  <c r="O42" i="21" s="1"/>
  <c r="O43" i="21" s="1"/>
  <c r="O44" i="21" s="1"/>
  <c r="O45" i="21" s="1"/>
  <c r="O46" i="21" s="1"/>
  <c r="O47" i="21" s="1"/>
  <c r="O48" i="21" s="1"/>
  <c r="O49" i="21" s="1"/>
  <c r="O50" i="21" s="1"/>
  <c r="O51" i="21" s="1"/>
  <c r="O52" i="21" s="1"/>
  <c r="O53" i="21" s="1"/>
  <c r="O54" i="21" s="1"/>
  <c r="O55" i="21" s="1"/>
  <c r="O56" i="21" s="1"/>
  <c r="O57" i="21" s="1"/>
  <c r="O58" i="21" s="1"/>
  <c r="O59" i="21" s="1"/>
  <c r="O60" i="21" s="1"/>
  <c r="O61" i="21" s="1"/>
  <c r="O62" i="21" s="1"/>
  <c r="O63" i="21" s="1"/>
  <c r="O64" i="21" s="1"/>
  <c r="O65" i="21" s="1"/>
  <c r="O66" i="21" s="1"/>
  <c r="O67" i="21" s="1"/>
  <c r="O68" i="21" s="1"/>
  <c r="O69" i="21" s="1"/>
  <c r="O70" i="21" s="1"/>
  <c r="O71" i="21" s="1"/>
  <c r="O72" i="21" s="1"/>
  <c r="O73" i="21" s="1"/>
  <c r="O74" i="21" s="1"/>
  <c r="O75" i="21" s="1"/>
  <c r="O76" i="21" s="1"/>
  <c r="O77" i="21" s="1"/>
  <c r="O78" i="21" s="1"/>
  <c r="O79" i="21" s="1"/>
  <c r="O80" i="21" s="1"/>
  <c r="O81" i="21" s="1"/>
  <c r="O82" i="21" s="1"/>
  <c r="O83" i="21" s="1"/>
  <c r="X24" i="22"/>
  <c r="X25" i="22" s="1"/>
  <c r="X26" i="22" s="1"/>
  <c r="X27" i="22" s="1"/>
  <c r="X28" i="22" s="1"/>
  <c r="X29" i="22" s="1"/>
  <c r="X30" i="22" s="1"/>
  <c r="X31" i="22" s="1"/>
  <c r="X32" i="22" s="1"/>
  <c r="X33" i="22" s="1"/>
  <c r="X34" i="22" s="1"/>
  <c r="X35" i="22" s="1"/>
  <c r="X36" i="22" s="1"/>
  <c r="X37" i="22" s="1"/>
  <c r="X38" i="22" s="1"/>
  <c r="X39" i="22" s="1"/>
  <c r="X40" i="22" s="1"/>
  <c r="X41" i="22" s="1"/>
  <c r="X42" i="22" s="1"/>
  <c r="X43" i="22" s="1"/>
  <c r="X44" i="22" s="1"/>
  <c r="X45" i="22" s="1"/>
  <c r="X46" i="22" s="1"/>
  <c r="X47" i="22" s="1"/>
  <c r="X48" i="22" s="1"/>
  <c r="X49" i="22" s="1"/>
  <c r="X50" i="22" s="1"/>
  <c r="X51" i="22" s="1"/>
  <c r="X52" i="22" s="1"/>
  <c r="X53" i="22" s="1"/>
  <c r="X54" i="22" s="1"/>
  <c r="X55" i="22" s="1"/>
  <c r="X56" i="22" s="1"/>
  <c r="X57" i="22" s="1"/>
  <c r="X58" i="22" s="1"/>
  <c r="X59" i="22" s="1"/>
  <c r="X60" i="22" s="1"/>
  <c r="X61" i="22" s="1"/>
  <c r="X62" i="22" s="1"/>
  <c r="X63" i="22" s="1"/>
  <c r="X64" i="22" s="1"/>
  <c r="X65" i="22" s="1"/>
  <c r="X66" i="22" s="1"/>
  <c r="X67" i="22" s="1"/>
  <c r="X68" i="22" s="1"/>
  <c r="X69" i="22" s="1"/>
  <c r="X70" i="22" s="1"/>
  <c r="X71" i="22" s="1"/>
  <c r="X72" i="22" s="1"/>
  <c r="X73" i="22" s="1"/>
  <c r="X74" i="22" s="1"/>
  <c r="X75" i="22" s="1"/>
  <c r="X76" i="22" s="1"/>
  <c r="X77" i="22" s="1"/>
  <c r="X78" i="22" s="1"/>
  <c r="X79" i="22" s="1"/>
  <c r="X80" i="22" s="1"/>
  <c r="X81" i="22" s="1"/>
  <c r="X82" i="22" s="1"/>
  <c r="X83" i="22" s="1"/>
  <c r="Q7" i="22"/>
  <c r="Q8" i="22" s="1"/>
  <c r="Q9" i="22" s="1"/>
  <c r="Q10" i="22" s="1"/>
  <c r="Q11" i="22" s="1"/>
  <c r="Q12" i="22" s="1"/>
  <c r="Q13" i="22" s="1"/>
  <c r="Q14" i="22" s="1"/>
  <c r="Q15" i="22" s="1"/>
  <c r="Q16" i="22" s="1"/>
  <c r="Q17" i="22" s="1"/>
  <c r="Q18" i="22" s="1"/>
  <c r="Q19" i="22" s="1"/>
  <c r="Q20" i="22" s="1"/>
  <c r="Q21" i="22" s="1"/>
  <c r="Q22" i="22" s="1"/>
  <c r="Q23" i="22" s="1"/>
  <c r="Q24" i="22" s="1"/>
  <c r="Q25" i="22" s="1"/>
  <c r="Q26" i="22" s="1"/>
  <c r="Q27" i="22" s="1"/>
  <c r="Q28" i="22" s="1"/>
  <c r="Q29" i="22" s="1"/>
  <c r="Q30" i="22" s="1"/>
  <c r="Q31" i="22" s="1"/>
  <c r="Q32" i="22" s="1"/>
  <c r="Q33" i="22" s="1"/>
  <c r="Q34" i="22" s="1"/>
  <c r="Q35" i="22" s="1"/>
  <c r="Q36" i="22" s="1"/>
  <c r="Q37" i="22" s="1"/>
  <c r="Q38" i="22" s="1"/>
  <c r="Q39" i="22" s="1"/>
  <c r="Q40" i="22" s="1"/>
  <c r="Q41" i="22" s="1"/>
  <c r="Q42" i="22" s="1"/>
  <c r="Q43" i="22" s="1"/>
  <c r="Q44" i="22" s="1"/>
  <c r="Q45" i="22" s="1"/>
  <c r="Q46" i="22" s="1"/>
  <c r="Q47" i="22" s="1"/>
  <c r="Q48" i="22" s="1"/>
  <c r="Q49" i="22" s="1"/>
  <c r="Q50" i="22" s="1"/>
  <c r="Q51" i="22" s="1"/>
  <c r="Q52" i="22" s="1"/>
  <c r="Q53" i="22" s="1"/>
  <c r="Q54" i="22" s="1"/>
  <c r="Q55" i="22" s="1"/>
  <c r="Q56" i="22" s="1"/>
  <c r="Q57" i="22" s="1"/>
  <c r="Q58" i="22" s="1"/>
  <c r="Q59" i="22" s="1"/>
  <c r="Q60" i="22" s="1"/>
  <c r="Q61" i="22" s="1"/>
  <c r="Q62" i="22" s="1"/>
  <c r="Q63" i="22" s="1"/>
  <c r="Q64" i="22" s="1"/>
  <c r="Q65" i="22" s="1"/>
  <c r="Q66" i="22" s="1"/>
  <c r="Q67" i="22" s="1"/>
  <c r="Q68" i="22" s="1"/>
  <c r="Q69" i="22" s="1"/>
  <c r="Q70" i="22" s="1"/>
  <c r="Q71" i="22" s="1"/>
  <c r="Q72" i="22" s="1"/>
  <c r="Q73" i="22" s="1"/>
  <c r="Q74" i="22" s="1"/>
  <c r="Q75" i="22" s="1"/>
  <c r="Q76" i="22" s="1"/>
  <c r="Q77" i="22" s="1"/>
  <c r="Q78" i="22" s="1"/>
  <c r="Q79" i="22" s="1"/>
  <c r="Q80" i="22" s="1"/>
  <c r="Q81" i="22" s="1"/>
  <c r="Q82" i="22" s="1"/>
  <c r="Q83" i="22" s="1"/>
  <c r="O3" i="17"/>
  <c r="O4" i="17" s="1"/>
  <c r="O5" i="17" s="1"/>
  <c r="O6" i="17" s="1"/>
  <c r="O7" i="17" s="1"/>
  <c r="O8" i="17" s="1"/>
  <c r="O9" i="17" s="1"/>
  <c r="O10" i="17" s="1"/>
  <c r="O11" i="17" s="1"/>
  <c r="O12" i="17" s="1"/>
  <c r="O13" i="17" s="1"/>
  <c r="O14" i="17" s="1"/>
  <c r="O15" i="17" s="1"/>
  <c r="O16" i="17" s="1"/>
  <c r="O17" i="17" s="1"/>
  <c r="O18" i="17" s="1"/>
  <c r="O19" i="17" s="1"/>
  <c r="O20" i="17" s="1"/>
  <c r="O21" i="17" s="1"/>
  <c r="O22" i="17" s="1"/>
  <c r="O23" i="17" s="1"/>
  <c r="O24" i="17" s="1"/>
  <c r="O25" i="17" s="1"/>
  <c r="O26" i="17" s="1"/>
  <c r="O27" i="17" s="1"/>
  <c r="O28" i="17" s="1"/>
  <c r="O29" i="17" s="1"/>
  <c r="O30" i="17" s="1"/>
  <c r="O31" i="17" s="1"/>
  <c r="O32" i="17" s="1"/>
  <c r="O33" i="17" s="1"/>
  <c r="O34" i="17" s="1"/>
  <c r="O35" i="17" s="1"/>
  <c r="O36" i="17" s="1"/>
  <c r="O37" i="17" s="1"/>
  <c r="O38" i="17" s="1"/>
  <c r="O39" i="17" s="1"/>
  <c r="O40" i="17" s="1"/>
  <c r="O41" i="17" s="1"/>
  <c r="O42" i="17" s="1"/>
  <c r="O43" i="17" s="1"/>
  <c r="O44" i="17" s="1"/>
  <c r="O45" i="17" s="1"/>
  <c r="O46" i="17" s="1"/>
  <c r="O47" i="17" s="1"/>
  <c r="O48" i="17" s="1"/>
  <c r="O49" i="17" s="1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O70" i="17" s="1"/>
  <c r="O71" i="17" s="1"/>
  <c r="O72" i="17" s="1"/>
  <c r="O73" i="17" s="1"/>
  <c r="O74" i="17" s="1"/>
  <c r="O75" i="17" s="1"/>
  <c r="O76" i="17" s="1"/>
  <c r="O77" i="17" s="1"/>
  <c r="O78" i="17" s="1"/>
  <c r="O79" i="17" s="1"/>
  <c r="O80" i="17" s="1"/>
  <c r="O81" i="17" s="1"/>
  <c r="O82" i="17" s="1"/>
  <c r="O83" i="17" s="1"/>
  <c r="P7" i="19"/>
  <c r="P8" i="19" s="1"/>
  <c r="P9" i="19" s="1"/>
  <c r="P10" i="19" s="1"/>
  <c r="P11" i="19" s="1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P40" i="19" s="1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P64" i="19" s="1"/>
  <c r="P65" i="19" s="1"/>
  <c r="P66" i="19" s="1"/>
  <c r="P67" i="19" s="1"/>
  <c r="P68" i="19" s="1"/>
  <c r="P69" i="19" s="1"/>
  <c r="P70" i="19" s="1"/>
  <c r="P71" i="19" s="1"/>
  <c r="P72" i="19" s="1"/>
  <c r="P73" i="19" s="1"/>
  <c r="P74" i="19" s="1"/>
  <c r="P75" i="19" s="1"/>
  <c r="P76" i="19" s="1"/>
  <c r="P77" i="19" s="1"/>
  <c r="P78" i="19" s="1"/>
  <c r="P79" i="19" s="1"/>
  <c r="P80" i="19" s="1"/>
  <c r="P81" i="19" s="1"/>
  <c r="P82" i="19" s="1"/>
  <c r="P83" i="19" s="1"/>
  <c r="AD26" i="20"/>
  <c r="AD21" i="20"/>
  <c r="AE21" i="20"/>
  <c r="AD30" i="20"/>
  <c r="AF21" i="20"/>
  <c r="R6" i="20"/>
  <c r="R7" i="20" s="1"/>
  <c r="R8" i="20" s="1"/>
  <c r="R9" i="20" s="1"/>
  <c r="R10" i="20" s="1"/>
  <c r="R11" i="20" s="1"/>
  <c r="R12" i="20" s="1"/>
  <c r="R13" i="20" s="1"/>
  <c r="R14" i="20" s="1"/>
  <c r="R15" i="20" s="1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26" i="20" s="1"/>
  <c r="R27" i="20" s="1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38" i="20" s="1"/>
  <c r="R39" i="20" s="1"/>
  <c r="R40" i="20" s="1"/>
  <c r="R41" i="20" s="1"/>
  <c r="R42" i="20" s="1"/>
  <c r="R43" i="20" s="1"/>
  <c r="R44" i="20" s="1"/>
  <c r="R45" i="20" s="1"/>
  <c r="R46" i="20" s="1"/>
  <c r="R47" i="20" s="1"/>
  <c r="R48" i="20" s="1"/>
  <c r="R49" i="20" s="1"/>
  <c r="R50" i="20" s="1"/>
  <c r="R51" i="20" s="1"/>
  <c r="R52" i="20" s="1"/>
  <c r="R53" i="20" s="1"/>
  <c r="R54" i="20" s="1"/>
  <c r="R55" i="20" s="1"/>
  <c r="R56" i="20" s="1"/>
  <c r="R57" i="20" s="1"/>
  <c r="R58" i="20" s="1"/>
  <c r="R59" i="20" s="1"/>
  <c r="R60" i="20" s="1"/>
  <c r="R61" i="20" s="1"/>
  <c r="R62" i="20" s="1"/>
  <c r="R63" i="20" s="1"/>
  <c r="R64" i="20" s="1"/>
  <c r="R65" i="20" s="1"/>
  <c r="R66" i="20" s="1"/>
  <c r="R67" i="20" s="1"/>
  <c r="R68" i="20" s="1"/>
  <c r="R69" i="20" s="1"/>
  <c r="R70" i="20" s="1"/>
  <c r="R71" i="20" s="1"/>
  <c r="R72" i="20" s="1"/>
  <c r="R73" i="20" s="1"/>
  <c r="R74" i="20" s="1"/>
  <c r="R75" i="20" s="1"/>
  <c r="R76" i="20" s="1"/>
  <c r="R77" i="20" s="1"/>
  <c r="R78" i="20" s="1"/>
  <c r="R79" i="20" s="1"/>
  <c r="R80" i="20" s="1"/>
  <c r="R81" i="20" s="1"/>
  <c r="R82" i="20" s="1"/>
  <c r="R83" i="20" s="1"/>
  <c r="P6" i="20"/>
  <c r="P7" i="20" s="1"/>
  <c r="P8" i="20" s="1"/>
  <c r="P9" i="20" s="1"/>
  <c r="P10" i="20" s="1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1" i="20" s="1"/>
  <c r="P42" i="20" s="1"/>
  <c r="P43" i="20" s="1"/>
  <c r="P44" i="20" s="1"/>
  <c r="P45" i="20" s="1"/>
  <c r="P46" i="20" s="1"/>
  <c r="P47" i="20" s="1"/>
  <c r="P48" i="20" s="1"/>
  <c r="P49" i="20" s="1"/>
  <c r="P50" i="20" s="1"/>
  <c r="P51" i="20" s="1"/>
  <c r="P52" i="20" s="1"/>
  <c r="P53" i="20" s="1"/>
  <c r="P54" i="20" s="1"/>
  <c r="P55" i="20" s="1"/>
  <c r="P56" i="20" s="1"/>
  <c r="P57" i="20" s="1"/>
  <c r="P58" i="20" s="1"/>
  <c r="P59" i="20" s="1"/>
  <c r="P60" i="20" s="1"/>
  <c r="P61" i="20" s="1"/>
  <c r="P62" i="20" s="1"/>
  <c r="P63" i="20" s="1"/>
  <c r="P64" i="20" s="1"/>
  <c r="P65" i="20" s="1"/>
  <c r="P66" i="20" s="1"/>
  <c r="P67" i="20" s="1"/>
  <c r="P68" i="20" s="1"/>
  <c r="P69" i="20" s="1"/>
  <c r="P70" i="20" s="1"/>
  <c r="P71" i="20" s="1"/>
  <c r="P72" i="20" s="1"/>
  <c r="P73" i="20" s="1"/>
  <c r="P74" i="20" s="1"/>
  <c r="P75" i="20" s="1"/>
  <c r="P76" i="20" s="1"/>
  <c r="P77" i="20" s="1"/>
  <c r="P78" i="20" s="1"/>
  <c r="P79" i="20" s="1"/>
  <c r="P80" i="20" s="1"/>
  <c r="P81" i="20" s="1"/>
  <c r="P82" i="20" s="1"/>
  <c r="P83" i="20" s="1"/>
  <c r="AE30" i="21"/>
  <c r="AE29" i="21"/>
  <c r="AE21" i="21"/>
  <c r="AD29" i="21"/>
  <c r="AF21" i="21"/>
  <c r="AD28" i="21"/>
  <c r="AD21" i="21"/>
  <c r="U84" i="18"/>
  <c r="AD41" i="19"/>
  <c r="AE41" i="19"/>
  <c r="AF41" i="19"/>
  <c r="AD50" i="19"/>
  <c r="AE46" i="19"/>
  <c r="AF50" i="19"/>
  <c r="AF46" i="19"/>
  <c r="AD16" i="19"/>
  <c r="J84" i="19"/>
  <c r="D28" i="4" s="1"/>
  <c r="AE80" i="20"/>
  <c r="AE78" i="20"/>
  <c r="AF80" i="20"/>
  <c r="AD75" i="20"/>
  <c r="AE75" i="20"/>
  <c r="AA84" i="20"/>
  <c r="AE43" i="21"/>
  <c r="AD39" i="21"/>
  <c r="AD47" i="21"/>
  <c r="AE47" i="21"/>
  <c r="AE39" i="21"/>
  <c r="AF39" i="21"/>
  <c r="AE44" i="21"/>
  <c r="AF42" i="21"/>
  <c r="AF48" i="21"/>
  <c r="AF21" i="17"/>
  <c r="AF83" i="18"/>
  <c r="AF77" i="18"/>
  <c r="AF66" i="18"/>
  <c r="AF63" i="18"/>
  <c r="AD58" i="18"/>
  <c r="AE58" i="18"/>
  <c r="AF58" i="18"/>
  <c r="AD40" i="18"/>
  <c r="AD61" i="19"/>
  <c r="AE61" i="19"/>
  <c r="AF61" i="19"/>
  <c r="AD52" i="19"/>
  <c r="AE52" i="19"/>
  <c r="AD54" i="19"/>
  <c r="AE54" i="19"/>
  <c r="AF54" i="19"/>
  <c r="AE53" i="19"/>
  <c r="AE45" i="19"/>
  <c r="AF45" i="19"/>
  <c r="AD51" i="19"/>
  <c r="I84" i="19"/>
  <c r="C28" i="4" s="1"/>
  <c r="U84" i="20"/>
  <c r="AF12" i="20"/>
  <c r="AE46" i="21"/>
  <c r="AF51" i="18"/>
  <c r="AF30" i="18"/>
  <c r="AD48" i="19"/>
  <c r="AE48" i="19"/>
  <c r="AF48" i="19"/>
  <c r="AF30" i="19"/>
  <c r="AD23" i="19"/>
  <c r="AE23" i="19"/>
  <c r="AD32" i="19"/>
  <c r="AE32" i="19"/>
  <c r="AD25" i="19"/>
  <c r="AD31" i="19"/>
  <c r="K6" i="19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T84" i="20"/>
  <c r="AF52" i="20"/>
  <c r="AD46" i="21"/>
  <c r="P5" i="21"/>
  <c r="P6" i="21" s="1"/>
  <c r="P7" i="21" s="1"/>
  <c r="P8" i="21" s="1"/>
  <c r="P9" i="21" s="1"/>
  <c r="P10" i="21" s="1"/>
  <c r="P11" i="21" s="1"/>
  <c r="P12" i="21" s="1"/>
  <c r="P13" i="21" s="1"/>
  <c r="P14" i="21" s="1"/>
  <c r="P15" i="21" s="1"/>
  <c r="P16" i="21" s="1"/>
  <c r="P17" i="21" s="1"/>
  <c r="P18" i="21" s="1"/>
  <c r="P19" i="21" s="1"/>
  <c r="P20" i="21" s="1"/>
  <c r="P21" i="21" s="1"/>
  <c r="P22" i="21" s="1"/>
  <c r="P23" i="21" s="1"/>
  <c r="P24" i="21" s="1"/>
  <c r="P25" i="21" s="1"/>
  <c r="P26" i="21" s="1"/>
  <c r="P27" i="21" s="1"/>
  <c r="P28" i="21" s="1"/>
  <c r="P29" i="21" s="1"/>
  <c r="P30" i="21" s="1"/>
  <c r="P31" i="21" s="1"/>
  <c r="P32" i="21" s="1"/>
  <c r="P33" i="21" s="1"/>
  <c r="P34" i="21" s="1"/>
  <c r="P35" i="21" s="1"/>
  <c r="P36" i="21" s="1"/>
  <c r="P37" i="21" s="1"/>
  <c r="P38" i="21" s="1"/>
  <c r="P39" i="21" s="1"/>
  <c r="P40" i="21" s="1"/>
  <c r="P41" i="21" s="1"/>
  <c r="P42" i="21" s="1"/>
  <c r="P43" i="21" s="1"/>
  <c r="P44" i="21" s="1"/>
  <c r="P45" i="21" s="1"/>
  <c r="P46" i="21" s="1"/>
  <c r="P47" i="21" s="1"/>
  <c r="P48" i="21" s="1"/>
  <c r="P49" i="21" s="1"/>
  <c r="P50" i="21" s="1"/>
  <c r="P51" i="21" s="1"/>
  <c r="P52" i="21" s="1"/>
  <c r="P53" i="21" s="1"/>
  <c r="P54" i="21" s="1"/>
  <c r="P55" i="21" s="1"/>
  <c r="P56" i="21" s="1"/>
  <c r="P57" i="21" s="1"/>
  <c r="P58" i="21" s="1"/>
  <c r="P59" i="21" s="1"/>
  <c r="P60" i="21" s="1"/>
  <c r="P61" i="21" s="1"/>
  <c r="P62" i="21" s="1"/>
  <c r="P63" i="21" s="1"/>
  <c r="P64" i="21" s="1"/>
  <c r="P65" i="21" s="1"/>
  <c r="P66" i="21" s="1"/>
  <c r="P67" i="21" s="1"/>
  <c r="P68" i="21" s="1"/>
  <c r="P69" i="21" s="1"/>
  <c r="P70" i="21" s="1"/>
  <c r="P71" i="21" s="1"/>
  <c r="P72" i="21" s="1"/>
  <c r="P73" i="21" s="1"/>
  <c r="P74" i="21" s="1"/>
  <c r="P75" i="21" s="1"/>
  <c r="P76" i="21" s="1"/>
  <c r="P77" i="21" s="1"/>
  <c r="P78" i="21" s="1"/>
  <c r="P79" i="21" s="1"/>
  <c r="P80" i="21" s="1"/>
  <c r="P81" i="21" s="1"/>
  <c r="P82" i="21" s="1"/>
  <c r="P83" i="21" s="1"/>
  <c r="AF45" i="17"/>
  <c r="AE30" i="17"/>
  <c r="AD18" i="17"/>
  <c r="AF80" i="18"/>
  <c r="AF49" i="18"/>
  <c r="AF28" i="18"/>
  <c r="AF16" i="18"/>
  <c r="AD22" i="18"/>
  <c r="AF22" i="18"/>
  <c r="AD64" i="19"/>
  <c r="AE79" i="20"/>
  <c r="AE52" i="20"/>
  <c r="AE31" i="20"/>
  <c r="AD29" i="20"/>
  <c r="AD18" i="20"/>
  <c r="AE18" i="20"/>
  <c r="AF18" i="20"/>
  <c r="AF17" i="20"/>
  <c r="AF16" i="20"/>
  <c r="AD18" i="21"/>
  <c r="AF18" i="21"/>
  <c r="AD20" i="21"/>
  <c r="AF20" i="21"/>
  <c r="AE14" i="21"/>
  <c r="Q84" i="17"/>
  <c r="AD58" i="19"/>
  <c r="AD30" i="19"/>
  <c r="AD79" i="20"/>
  <c r="AE66" i="20"/>
  <c r="AD41" i="20"/>
  <c r="AE41" i="20"/>
  <c r="AD14" i="20"/>
  <c r="U84" i="17"/>
  <c r="AF82" i="17"/>
  <c r="AE78" i="17"/>
  <c r="AF75" i="17"/>
  <c r="AE71" i="17"/>
  <c r="AF68" i="17"/>
  <c r="AE64" i="17"/>
  <c r="AF61" i="17"/>
  <c r="AE57" i="17"/>
  <c r="AF54" i="17"/>
  <c r="AE50" i="17"/>
  <c r="AF47" i="17"/>
  <c r="AE43" i="17"/>
  <c r="AE27" i="17"/>
  <c r="AD33" i="17"/>
  <c r="AE33" i="17"/>
  <c r="AF33" i="17"/>
  <c r="P84" i="17"/>
  <c r="AD69" i="18"/>
  <c r="AE61" i="18"/>
  <c r="AD49" i="18"/>
  <c r="AD36" i="18"/>
  <c r="AD32" i="18"/>
  <c r="AE32" i="18"/>
  <c r="AE28" i="18"/>
  <c r="AD23" i="18"/>
  <c r="AD21" i="18"/>
  <c r="AD69" i="19"/>
  <c r="AE69" i="19"/>
  <c r="AF69" i="19"/>
  <c r="AD75" i="19"/>
  <c r="AE75" i="19"/>
  <c r="AE58" i="19"/>
  <c r="AD37" i="19"/>
  <c r="AE30" i="19"/>
  <c r="AD26" i="19"/>
  <c r="AB8" i="19"/>
  <c r="AB9" i="19"/>
  <c r="AB10" i="19" s="1"/>
  <c r="AB11" i="19" s="1"/>
  <c r="AB12" i="19" s="1"/>
  <c r="AB13" i="19" s="1"/>
  <c r="AB14" i="19" s="1"/>
  <c r="AB15" i="19" s="1"/>
  <c r="AB16" i="19" s="1"/>
  <c r="AD4" i="19"/>
  <c r="AD5" i="19" s="1"/>
  <c r="AD6" i="19" s="1"/>
  <c r="AD7" i="19" s="1"/>
  <c r="AD8" i="19" s="1"/>
  <c r="AD9" i="19" s="1"/>
  <c r="AD10" i="19" s="1"/>
  <c r="AD11" i="19" s="1"/>
  <c r="AD83" i="20"/>
  <c r="AE83" i="20"/>
  <c r="AF83" i="20"/>
  <c r="AD19" i="20"/>
  <c r="AF19" i="20"/>
  <c r="AF27" i="20"/>
  <c r="AF26" i="20"/>
  <c r="AE19" i="20"/>
  <c r="AD20" i="20"/>
  <c r="AD27" i="20"/>
  <c r="AE27" i="20"/>
  <c r="AE30" i="22"/>
  <c r="AF30" i="22"/>
  <c r="AD38" i="22"/>
  <c r="AE38" i="22"/>
  <c r="AF38" i="22"/>
  <c r="AD30" i="22"/>
  <c r="AE39" i="22"/>
  <c r="AD38" i="15"/>
  <c r="AD27" i="17"/>
  <c r="AB69" i="18"/>
  <c r="AB70" i="18" s="1"/>
  <c r="AB71" i="18" s="1"/>
  <c r="AB72" i="18" s="1"/>
  <c r="AB73" i="18" s="1"/>
  <c r="AB74" i="18" s="1"/>
  <c r="AB75" i="18" s="1"/>
  <c r="AB76" i="18" s="1"/>
  <c r="AB77" i="18" s="1"/>
  <c r="AB78" i="18" s="1"/>
  <c r="AB79" i="18" s="1"/>
  <c r="AB80" i="18" s="1"/>
  <c r="AB81" i="18" s="1"/>
  <c r="AB82" i="18" s="1"/>
  <c r="AB83" i="18" s="1"/>
  <c r="AF21" i="18"/>
  <c r="AF15" i="18"/>
  <c r="AE17" i="18"/>
  <c r="AD15" i="18"/>
  <c r="AE44" i="19"/>
  <c r="AD15" i="19"/>
  <c r="AE15" i="19"/>
  <c r="AF15" i="19"/>
  <c r="AD24" i="19"/>
  <c r="AE24" i="19"/>
  <c r="AF24" i="19"/>
  <c r="AB8" i="20"/>
  <c r="AB9" i="20" s="1"/>
  <c r="AB10" i="20" s="1"/>
  <c r="AB11" i="20" s="1"/>
  <c r="AB12" i="20" s="1"/>
  <c r="AB13" i="20" s="1"/>
  <c r="AB14" i="20" s="1"/>
  <c r="AB15" i="20" s="1"/>
  <c r="AB16" i="20" s="1"/>
  <c r="AB17" i="20" s="1"/>
  <c r="AB18" i="20" s="1"/>
  <c r="AB19" i="20" s="1"/>
  <c r="AB20" i="20" s="1"/>
  <c r="AB21" i="20" s="1"/>
  <c r="AB22" i="20" s="1"/>
  <c r="AB23" i="20" s="1"/>
  <c r="AB24" i="20" s="1"/>
  <c r="AB25" i="20" s="1"/>
  <c r="AB26" i="20" s="1"/>
  <c r="AB27" i="20" s="1"/>
  <c r="AB28" i="20" s="1"/>
  <c r="AB29" i="20" s="1"/>
  <c r="AB30" i="20" s="1"/>
  <c r="AB31" i="20" s="1"/>
  <c r="I5" i="20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I38" i="20" s="1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I50" i="20" s="1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I82" i="20" s="1"/>
  <c r="I83" i="20" s="1"/>
  <c r="AF80" i="17"/>
  <c r="AF73" i="17"/>
  <c r="AF66" i="17"/>
  <c r="AF59" i="17"/>
  <c r="AF52" i="17"/>
  <c r="AE75" i="18"/>
  <c r="AF61" i="18"/>
  <c r="AF69" i="18"/>
  <c r="AE51" i="19"/>
  <c r="AF44" i="19"/>
  <c r="X5" i="19"/>
  <c r="X6" i="19" s="1"/>
  <c r="X7" i="19" s="1"/>
  <c r="X8" i="19" s="1"/>
  <c r="X9" i="19" s="1"/>
  <c r="X10" i="19" s="1"/>
  <c r="X11" i="19" s="1"/>
  <c r="X12" i="19" s="1"/>
  <c r="X13" i="19" s="1"/>
  <c r="X14" i="19" s="1"/>
  <c r="X15" i="19" s="1"/>
  <c r="X16" i="19" s="1"/>
  <c r="X17" i="19" s="1"/>
  <c r="X18" i="19" s="1"/>
  <c r="X19" i="19" s="1"/>
  <c r="X20" i="19" s="1"/>
  <c r="X21" i="19" s="1"/>
  <c r="X22" i="19" s="1"/>
  <c r="X23" i="19" s="1"/>
  <c r="X24" i="19" s="1"/>
  <c r="X25" i="19" s="1"/>
  <c r="X26" i="19" s="1"/>
  <c r="X27" i="19" s="1"/>
  <c r="X28" i="19" s="1"/>
  <c r="X29" i="19" s="1"/>
  <c r="X30" i="19" s="1"/>
  <c r="X31" i="19" s="1"/>
  <c r="X32" i="19" s="1"/>
  <c r="X33" i="19" s="1"/>
  <c r="X34" i="19" s="1"/>
  <c r="X35" i="19" s="1"/>
  <c r="X36" i="19" s="1"/>
  <c r="X37" i="19" s="1"/>
  <c r="X38" i="19" s="1"/>
  <c r="X39" i="19" s="1"/>
  <c r="X40" i="19" s="1"/>
  <c r="X41" i="19" s="1"/>
  <c r="X42" i="19" s="1"/>
  <c r="X43" i="19" s="1"/>
  <c r="X44" i="19" s="1"/>
  <c r="X45" i="19" s="1"/>
  <c r="X46" i="19" s="1"/>
  <c r="X47" i="19" s="1"/>
  <c r="X48" i="19" s="1"/>
  <c r="X49" i="19" s="1"/>
  <c r="X50" i="19" s="1"/>
  <c r="X51" i="19" s="1"/>
  <c r="X52" i="19" s="1"/>
  <c r="X53" i="19" s="1"/>
  <c r="X54" i="19" s="1"/>
  <c r="X55" i="19" s="1"/>
  <c r="X56" i="19" s="1"/>
  <c r="X57" i="19" s="1"/>
  <c r="X58" i="19" s="1"/>
  <c r="X59" i="19" s="1"/>
  <c r="X60" i="19" s="1"/>
  <c r="X61" i="19" s="1"/>
  <c r="X62" i="19" s="1"/>
  <c r="X63" i="19" s="1"/>
  <c r="X64" i="19" s="1"/>
  <c r="X65" i="19" s="1"/>
  <c r="X66" i="19" s="1"/>
  <c r="X67" i="19" s="1"/>
  <c r="X68" i="19" s="1"/>
  <c r="X69" i="19" s="1"/>
  <c r="X70" i="19" s="1"/>
  <c r="X71" i="19" s="1"/>
  <c r="X72" i="19" s="1"/>
  <c r="X73" i="19" s="1"/>
  <c r="X74" i="19" s="1"/>
  <c r="X75" i="19" s="1"/>
  <c r="X76" i="19" s="1"/>
  <c r="X77" i="19" s="1"/>
  <c r="X78" i="19" s="1"/>
  <c r="X79" i="19" s="1"/>
  <c r="X80" i="19" s="1"/>
  <c r="X81" i="19" s="1"/>
  <c r="X82" i="19" s="1"/>
  <c r="X83" i="19" s="1"/>
  <c r="AD70" i="20"/>
  <c r="AE13" i="20"/>
  <c r="L3" i="20"/>
  <c r="L4" i="20" s="1"/>
  <c r="L5" i="20" s="1"/>
  <c r="L6" i="20" s="1"/>
  <c r="L7" i="20" s="1"/>
  <c r="L8" i="20" s="1"/>
  <c r="L9" i="20" s="1"/>
  <c r="L10" i="20" s="1"/>
  <c r="L11" i="20" s="1"/>
  <c r="L12" i="20" s="1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AD79" i="21"/>
  <c r="AD72" i="21"/>
  <c r="AD3" i="15"/>
  <c r="AD4" i="15" s="1"/>
  <c r="AD5" i="15" s="1"/>
  <c r="AD6" i="15" s="1"/>
  <c r="AD7" i="15" s="1"/>
  <c r="AD8" i="15" s="1"/>
  <c r="AD9" i="15" s="1"/>
  <c r="AD10" i="15" s="1"/>
  <c r="AD11" i="15" s="1"/>
  <c r="AD75" i="18"/>
  <c r="AD72" i="18"/>
  <c r="AE72" i="18"/>
  <c r="AE45" i="18"/>
  <c r="M3" i="18"/>
  <c r="M4" i="18" s="1"/>
  <c r="M5" i="18" s="1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AF66" i="19"/>
  <c r="AF51" i="19"/>
  <c r="Y3" i="19"/>
  <c r="Y4" i="19" s="1"/>
  <c r="Y5" i="19" s="1"/>
  <c r="Y6" i="19" s="1"/>
  <c r="Y7" i="19" s="1"/>
  <c r="Y8" i="19" s="1"/>
  <c r="Y9" i="19" s="1"/>
  <c r="Y10" i="19" s="1"/>
  <c r="Y11" i="19" s="1"/>
  <c r="Y12" i="19" s="1"/>
  <c r="Y13" i="19" s="1"/>
  <c r="Y14" i="19" s="1"/>
  <c r="Y15" i="19" s="1"/>
  <c r="Y16" i="19" s="1"/>
  <c r="Y17" i="19" s="1"/>
  <c r="Y18" i="19" s="1"/>
  <c r="Y19" i="19" s="1"/>
  <c r="Y20" i="19" s="1"/>
  <c r="Y21" i="19" s="1"/>
  <c r="Y22" i="19" s="1"/>
  <c r="Y23" i="19" s="1"/>
  <c r="Y24" i="19" s="1"/>
  <c r="Y25" i="19" s="1"/>
  <c r="Y26" i="19" s="1"/>
  <c r="Y27" i="19" s="1"/>
  <c r="Y28" i="19" s="1"/>
  <c r="Y29" i="19" s="1"/>
  <c r="Y30" i="19" s="1"/>
  <c r="Y31" i="19" s="1"/>
  <c r="Y32" i="19" s="1"/>
  <c r="Y33" i="19" s="1"/>
  <c r="Y34" i="19" s="1"/>
  <c r="Y35" i="19" s="1"/>
  <c r="Y36" i="19" s="1"/>
  <c r="Y37" i="19" s="1"/>
  <c r="Y38" i="19" s="1"/>
  <c r="Y39" i="19" s="1"/>
  <c r="Y40" i="19" s="1"/>
  <c r="Y41" i="19" s="1"/>
  <c r="Y42" i="19" s="1"/>
  <c r="Y43" i="19" s="1"/>
  <c r="Y44" i="19" s="1"/>
  <c r="Y45" i="19" s="1"/>
  <c r="Y46" i="19" s="1"/>
  <c r="Y47" i="19" s="1"/>
  <c r="Y48" i="19" s="1"/>
  <c r="Y49" i="19" s="1"/>
  <c r="Y50" i="19" s="1"/>
  <c r="Y51" i="19" s="1"/>
  <c r="Y52" i="19" s="1"/>
  <c r="Y53" i="19" s="1"/>
  <c r="Y54" i="19" s="1"/>
  <c r="Y55" i="19" s="1"/>
  <c r="Y56" i="19" s="1"/>
  <c r="Y57" i="19" s="1"/>
  <c r="Y58" i="19" s="1"/>
  <c r="Y59" i="19" s="1"/>
  <c r="Y60" i="19" s="1"/>
  <c r="Y61" i="19" s="1"/>
  <c r="Y62" i="19" s="1"/>
  <c r="Y63" i="19" s="1"/>
  <c r="Y64" i="19" s="1"/>
  <c r="Y65" i="19" s="1"/>
  <c r="Y66" i="19" s="1"/>
  <c r="Y67" i="19" s="1"/>
  <c r="Y68" i="19" s="1"/>
  <c r="Y69" i="19" s="1"/>
  <c r="Y70" i="19" s="1"/>
  <c r="Y71" i="19" s="1"/>
  <c r="Y72" i="19" s="1"/>
  <c r="Y73" i="19" s="1"/>
  <c r="Y74" i="19" s="1"/>
  <c r="Y75" i="19" s="1"/>
  <c r="Y76" i="19" s="1"/>
  <c r="Y77" i="19" s="1"/>
  <c r="Y78" i="19" s="1"/>
  <c r="Y79" i="19" s="1"/>
  <c r="Y80" i="19" s="1"/>
  <c r="Y81" i="19" s="1"/>
  <c r="Y82" i="19" s="1"/>
  <c r="Y83" i="19" s="1"/>
  <c r="AD13" i="20"/>
  <c r="AB4" i="20"/>
  <c r="AB5" i="20" s="1"/>
  <c r="AB6" i="20" s="1"/>
  <c r="AB3" i="20"/>
  <c r="K84" i="20"/>
  <c r="AE52" i="15"/>
  <c r="L84" i="17"/>
  <c r="AF45" i="18"/>
  <c r="AD45" i="18"/>
  <c r="AF18" i="18"/>
  <c r="AF3" i="18"/>
  <c r="AF4" i="18" s="1"/>
  <c r="AF5" i="18" s="1"/>
  <c r="AF6" i="18" s="1"/>
  <c r="AF7" i="18" s="1"/>
  <c r="AF8" i="18" s="1"/>
  <c r="AF9" i="18" s="1"/>
  <c r="AF10" i="18" s="1"/>
  <c r="AF11" i="18" s="1"/>
  <c r="AD3" i="18"/>
  <c r="AD4" i="18" s="1"/>
  <c r="AD5" i="18" s="1"/>
  <c r="AD6" i="18" s="1"/>
  <c r="AD7" i="18" s="1"/>
  <c r="AD8" i="18" s="1"/>
  <c r="AD9" i="18" s="1"/>
  <c r="AD10" i="18" s="1"/>
  <c r="AD11" i="18" s="1"/>
  <c r="L84" i="18"/>
  <c r="AD77" i="19"/>
  <c r="AD66" i="19"/>
  <c r="AE33" i="19"/>
  <c r="AF22" i="19"/>
  <c r="U84" i="19"/>
  <c r="AF78" i="20"/>
  <c r="Y84" i="22"/>
  <c r="AD62" i="19"/>
  <c r="AE62" i="19"/>
  <c r="AF62" i="19"/>
  <c r="AE12" i="19"/>
  <c r="AF12" i="19"/>
  <c r="L3" i="19"/>
  <c r="L4" i="19" s="1"/>
  <c r="L5" i="19" s="1"/>
  <c r="L6" i="19" s="1"/>
  <c r="L7" i="19" s="1"/>
  <c r="L8" i="19" s="1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L20" i="19" s="1"/>
  <c r="L21" i="19" s="1"/>
  <c r="L22" i="19" s="1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AE62" i="20"/>
  <c r="AD32" i="21"/>
  <c r="AE53" i="22"/>
  <c r="AD32" i="22"/>
  <c r="AE66" i="23"/>
  <c r="AF66" i="23"/>
  <c r="AD66" i="23"/>
  <c r="AE72" i="23"/>
  <c r="AD70" i="23"/>
  <c r="AE70" i="23"/>
  <c r="AE75" i="23"/>
  <c r="M33" i="23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AD16" i="18"/>
  <c r="AD55" i="19"/>
  <c r="AE55" i="19"/>
  <c r="AF55" i="19"/>
  <c r="AF35" i="19"/>
  <c r="AF40" i="19"/>
  <c r="AB18" i="19"/>
  <c r="AB19" i="19" s="1"/>
  <c r="AB20" i="19" s="1"/>
  <c r="AB21" i="19" s="1"/>
  <c r="AB22" i="19" s="1"/>
  <c r="AB23" i="19" s="1"/>
  <c r="AB24" i="19" s="1"/>
  <c r="AB25" i="19" s="1"/>
  <c r="AB26" i="19" s="1"/>
  <c r="AB27" i="19" s="1"/>
  <c r="AB28" i="19" s="1"/>
  <c r="AB29" i="19" s="1"/>
  <c r="AB30" i="19" s="1"/>
  <c r="AB31" i="19" s="1"/>
  <c r="AB32" i="19" s="1"/>
  <c r="AB33" i="19" s="1"/>
  <c r="AB34" i="19" s="1"/>
  <c r="AB35" i="19" s="1"/>
  <c r="AB36" i="19" s="1"/>
  <c r="AB37" i="19" s="1"/>
  <c r="AB38" i="19" s="1"/>
  <c r="AB39" i="19" s="1"/>
  <c r="AB40" i="19" s="1"/>
  <c r="AB41" i="19" s="1"/>
  <c r="AB42" i="19" s="1"/>
  <c r="AD62" i="20"/>
  <c r="AE37" i="20"/>
  <c r="AF32" i="21"/>
  <c r="AE60" i="22"/>
  <c r="AD60" i="22"/>
  <c r="AF60" i="22"/>
  <c r="AF67" i="22"/>
  <c r="AD68" i="20"/>
  <c r="AE44" i="20"/>
  <c r="AF13" i="20"/>
  <c r="Z84" i="20"/>
  <c r="AD54" i="21"/>
  <c r="AF54" i="21"/>
  <c r="AD57" i="21"/>
  <c r="AE57" i="21"/>
  <c r="AF56" i="21"/>
  <c r="AF63" i="21"/>
  <c r="AE55" i="21"/>
  <c r="AE50" i="21"/>
  <c r="AF75" i="23"/>
  <c r="AD44" i="20"/>
  <c r="Y3" i="20"/>
  <c r="Y4" i="20" s="1"/>
  <c r="Y5" i="20" s="1"/>
  <c r="Y6" i="20" s="1"/>
  <c r="Y7" i="20" s="1"/>
  <c r="Y8" i="20" s="1"/>
  <c r="Y9" i="20" s="1"/>
  <c r="Y10" i="20" s="1"/>
  <c r="Y11" i="20" s="1"/>
  <c r="Y12" i="20" s="1"/>
  <c r="Y13" i="20" s="1"/>
  <c r="Y14" i="20" s="1"/>
  <c r="Y15" i="20" s="1"/>
  <c r="Y16" i="20" s="1"/>
  <c r="Y17" i="20" s="1"/>
  <c r="Y18" i="20" s="1"/>
  <c r="Y19" i="20" s="1"/>
  <c r="Y20" i="20" s="1"/>
  <c r="Y21" i="20" s="1"/>
  <c r="Y22" i="20" s="1"/>
  <c r="Y23" i="20" s="1"/>
  <c r="Y24" i="20" s="1"/>
  <c r="Y25" i="20" s="1"/>
  <c r="Y26" i="20" s="1"/>
  <c r="Y27" i="20" s="1"/>
  <c r="Y28" i="20" s="1"/>
  <c r="Y29" i="20" s="1"/>
  <c r="Y30" i="20" s="1"/>
  <c r="Y31" i="20" s="1"/>
  <c r="Y32" i="20" s="1"/>
  <c r="Y33" i="20" s="1"/>
  <c r="Y34" i="20" s="1"/>
  <c r="Y35" i="20" s="1"/>
  <c r="Y36" i="20" s="1"/>
  <c r="Y37" i="20" s="1"/>
  <c r="Y38" i="20" s="1"/>
  <c r="Y39" i="20" s="1"/>
  <c r="Y40" i="20" s="1"/>
  <c r="Y41" i="20" s="1"/>
  <c r="Y42" i="20" s="1"/>
  <c r="Y43" i="20" s="1"/>
  <c r="Y44" i="20" s="1"/>
  <c r="Y45" i="20" s="1"/>
  <c r="Y46" i="20" s="1"/>
  <c r="Y47" i="20" s="1"/>
  <c r="Y48" i="20" s="1"/>
  <c r="Y49" i="20" s="1"/>
  <c r="Y50" i="20" s="1"/>
  <c r="Y51" i="20" s="1"/>
  <c r="Y52" i="20" s="1"/>
  <c r="Y53" i="20" s="1"/>
  <c r="Y54" i="20" s="1"/>
  <c r="Y55" i="20" s="1"/>
  <c r="Y56" i="20" s="1"/>
  <c r="Y57" i="20" s="1"/>
  <c r="Y58" i="20" s="1"/>
  <c r="Y59" i="20" s="1"/>
  <c r="Y60" i="20" s="1"/>
  <c r="Y61" i="20" s="1"/>
  <c r="Y62" i="20" s="1"/>
  <c r="Y63" i="20" s="1"/>
  <c r="Y64" i="20" s="1"/>
  <c r="Y65" i="20" s="1"/>
  <c r="Y66" i="20" s="1"/>
  <c r="Y67" i="20" s="1"/>
  <c r="Y68" i="20" s="1"/>
  <c r="Y69" i="20" s="1"/>
  <c r="Y70" i="20" s="1"/>
  <c r="Y71" i="20" s="1"/>
  <c r="Y72" i="20" s="1"/>
  <c r="Y73" i="20" s="1"/>
  <c r="Y74" i="20" s="1"/>
  <c r="Y75" i="20" s="1"/>
  <c r="Y76" i="20" s="1"/>
  <c r="Y77" i="20" s="1"/>
  <c r="Y78" i="20" s="1"/>
  <c r="Y79" i="20" s="1"/>
  <c r="Y80" i="20" s="1"/>
  <c r="Y81" i="20" s="1"/>
  <c r="Y82" i="20" s="1"/>
  <c r="Y83" i="20" s="1"/>
  <c r="AE41" i="21"/>
  <c r="AF41" i="21"/>
  <c r="AF50" i="21"/>
  <c r="AE49" i="21"/>
  <c r="AF49" i="21"/>
  <c r="AE40" i="21"/>
  <c r="AF40" i="21"/>
  <c r="AD31" i="21"/>
  <c r="AE31" i="21"/>
  <c r="M16" i="21"/>
  <c r="M17" i="21" s="1"/>
  <c r="M18" i="21" s="1"/>
  <c r="M19" i="21" s="1"/>
  <c r="M20" i="21" s="1"/>
  <c r="M21" i="21" s="1"/>
  <c r="M22" i="21" s="1"/>
  <c r="M23" i="21" s="1"/>
  <c r="M24" i="21" s="1"/>
  <c r="M25" i="21" s="1"/>
  <c r="M26" i="21" s="1"/>
  <c r="M27" i="21" s="1"/>
  <c r="M28" i="21" s="1"/>
  <c r="M29" i="21" s="1"/>
  <c r="M30" i="21" s="1"/>
  <c r="M31" i="21" s="1"/>
  <c r="M32" i="21" s="1"/>
  <c r="M33" i="21" s="1"/>
  <c r="M34" i="21" s="1"/>
  <c r="M35" i="21" s="1"/>
  <c r="M36" i="21" s="1"/>
  <c r="M37" i="21" s="1"/>
  <c r="M38" i="21" s="1"/>
  <c r="M39" i="21" s="1"/>
  <c r="M40" i="21" s="1"/>
  <c r="M41" i="21" s="1"/>
  <c r="M42" i="21" s="1"/>
  <c r="M43" i="21" s="1"/>
  <c r="M44" i="21" s="1"/>
  <c r="M45" i="21" s="1"/>
  <c r="M46" i="21" s="1"/>
  <c r="M47" i="21" s="1"/>
  <c r="M48" i="21" s="1"/>
  <c r="M49" i="21" s="1"/>
  <c r="M50" i="21" s="1"/>
  <c r="M51" i="21" s="1"/>
  <c r="M52" i="21" s="1"/>
  <c r="M53" i="21" s="1"/>
  <c r="M54" i="21" s="1"/>
  <c r="M55" i="21" s="1"/>
  <c r="M56" i="21" s="1"/>
  <c r="M57" i="21" s="1"/>
  <c r="M58" i="21" s="1"/>
  <c r="M59" i="21" s="1"/>
  <c r="M60" i="21" s="1"/>
  <c r="M61" i="21" s="1"/>
  <c r="M62" i="21" s="1"/>
  <c r="M63" i="21" s="1"/>
  <c r="M64" i="21" s="1"/>
  <c r="M65" i="21" s="1"/>
  <c r="M66" i="21" s="1"/>
  <c r="M67" i="21" s="1"/>
  <c r="M68" i="21" s="1"/>
  <c r="M69" i="21" s="1"/>
  <c r="M70" i="21" s="1"/>
  <c r="M71" i="21" s="1"/>
  <c r="M72" i="21" s="1"/>
  <c r="M73" i="21" s="1"/>
  <c r="M74" i="21" s="1"/>
  <c r="M75" i="21" s="1"/>
  <c r="M76" i="21" s="1"/>
  <c r="M77" i="21" s="1"/>
  <c r="M78" i="21" s="1"/>
  <c r="M79" i="21" s="1"/>
  <c r="M80" i="21" s="1"/>
  <c r="M81" i="21" s="1"/>
  <c r="M82" i="21" s="1"/>
  <c r="M83" i="21" s="1"/>
  <c r="AD59" i="22"/>
  <c r="AE59" i="22"/>
  <c r="AF59" i="22"/>
  <c r="AD51" i="22"/>
  <c r="AE51" i="22"/>
  <c r="AF51" i="22"/>
  <c r="AF31" i="22"/>
  <c r="AE70" i="19"/>
  <c r="AE66" i="19"/>
  <c r="AF63" i="19"/>
  <c r="AF59" i="19"/>
  <c r="AF42" i="19"/>
  <c r="AF29" i="19"/>
  <c r="AF16" i="19"/>
  <c r="AF79" i="20"/>
  <c r="AD55" i="20"/>
  <c r="AD62" i="21"/>
  <c r="AF62" i="21"/>
  <c r="AD71" i="21"/>
  <c r="AE71" i="21"/>
  <c r="AE62" i="21"/>
  <c r="AE58" i="22"/>
  <c r="AF17" i="18"/>
  <c r="AD63" i="19"/>
  <c r="AD59" i="19"/>
  <c r="AF41" i="20"/>
  <c r="AB59" i="22"/>
  <c r="AB60" i="22" s="1"/>
  <c r="AB61" i="22" s="1"/>
  <c r="AB62" i="22" s="1"/>
  <c r="AB63" i="22" s="1"/>
  <c r="AB58" i="22"/>
  <c r="AE26" i="19"/>
  <c r="AD77" i="20"/>
  <c r="AE77" i="20"/>
  <c r="AF77" i="20"/>
  <c r="AD48" i="20"/>
  <c r="AE48" i="20"/>
  <c r="AD57" i="20"/>
  <c r="AF48" i="20"/>
  <c r="AE57" i="20"/>
  <c r="AF57" i="21"/>
  <c r="AE36" i="21"/>
  <c r="AF39" i="19"/>
  <c r="AD20" i="19"/>
  <c r="AE20" i="19"/>
  <c r="AF20" i="19"/>
  <c r="AD15" i="20"/>
  <c r="AF15" i="20"/>
  <c r="AD13" i="21"/>
  <c r="J4" i="21"/>
  <c r="J5" i="21" s="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Z84" i="22"/>
  <c r="AE61" i="20"/>
  <c r="AD61" i="20"/>
  <c r="AF61" i="20"/>
  <c r="AF70" i="20"/>
  <c r="AD36" i="20"/>
  <c r="AE36" i="20"/>
  <c r="AF36" i="20"/>
  <c r="AF31" i="20"/>
  <c r="AB38" i="22"/>
  <c r="AF28" i="22"/>
  <c r="AE36" i="22"/>
  <c r="AF36" i="22"/>
  <c r="AD36" i="22"/>
  <c r="AE31" i="22"/>
  <c r="AE37" i="22"/>
  <c r="AE35" i="22"/>
  <c r="AF35" i="22"/>
  <c r="AF32" i="22"/>
  <c r="AE28" i="22"/>
  <c r="AD37" i="22"/>
  <c r="AD73" i="20"/>
  <c r="AE63" i="20"/>
  <c r="AD44" i="21"/>
  <c r="V3" i="18"/>
  <c r="V4" i="18" s="1"/>
  <c r="V5" i="18" s="1"/>
  <c r="V6" i="18" s="1"/>
  <c r="V7" i="18" s="1"/>
  <c r="V8" i="18" s="1"/>
  <c r="V9" i="18" s="1"/>
  <c r="V10" i="18" s="1"/>
  <c r="V11" i="18" s="1"/>
  <c r="V12" i="18" s="1"/>
  <c r="V13" i="18" s="1"/>
  <c r="V14" i="18" s="1"/>
  <c r="V15" i="18" s="1"/>
  <c r="V16" i="18" s="1"/>
  <c r="V17" i="18" s="1"/>
  <c r="V18" i="18" s="1"/>
  <c r="V19" i="18" s="1"/>
  <c r="V20" i="18" s="1"/>
  <c r="V21" i="18" s="1"/>
  <c r="V22" i="18" s="1"/>
  <c r="V23" i="18" s="1"/>
  <c r="V24" i="18" s="1"/>
  <c r="V25" i="18" s="1"/>
  <c r="V26" i="18" s="1"/>
  <c r="V27" i="18" s="1"/>
  <c r="V28" i="18" s="1"/>
  <c r="V29" i="18" s="1"/>
  <c r="V30" i="18" s="1"/>
  <c r="V31" i="18" s="1"/>
  <c r="V32" i="18" s="1"/>
  <c r="V33" i="18" s="1"/>
  <c r="V34" i="18" s="1"/>
  <c r="V35" i="18" s="1"/>
  <c r="V36" i="18" s="1"/>
  <c r="V37" i="18" s="1"/>
  <c r="V38" i="18" s="1"/>
  <c r="V39" i="18" s="1"/>
  <c r="V40" i="18" s="1"/>
  <c r="V41" i="18" s="1"/>
  <c r="V42" i="18" s="1"/>
  <c r="V43" i="18" s="1"/>
  <c r="V44" i="18" s="1"/>
  <c r="V45" i="18" s="1"/>
  <c r="V46" i="18" s="1"/>
  <c r="V47" i="18" s="1"/>
  <c r="V48" i="18" s="1"/>
  <c r="V49" i="18" s="1"/>
  <c r="V50" i="18" s="1"/>
  <c r="V51" i="18" s="1"/>
  <c r="V52" i="18" s="1"/>
  <c r="V53" i="18" s="1"/>
  <c r="V54" i="18" s="1"/>
  <c r="V55" i="18" s="1"/>
  <c r="V56" i="18" s="1"/>
  <c r="V57" i="18" s="1"/>
  <c r="V58" i="18" s="1"/>
  <c r="V59" i="18" s="1"/>
  <c r="V60" i="18" s="1"/>
  <c r="V61" i="18" s="1"/>
  <c r="V62" i="18" s="1"/>
  <c r="V63" i="18" s="1"/>
  <c r="V64" i="18" s="1"/>
  <c r="V65" i="18" s="1"/>
  <c r="V66" i="18" s="1"/>
  <c r="V67" i="18" s="1"/>
  <c r="V68" i="18" s="1"/>
  <c r="V69" i="18" s="1"/>
  <c r="V70" i="18" s="1"/>
  <c r="V71" i="18" s="1"/>
  <c r="V72" i="18" s="1"/>
  <c r="V73" i="18" s="1"/>
  <c r="V74" i="18" s="1"/>
  <c r="V75" i="18" s="1"/>
  <c r="V76" i="18" s="1"/>
  <c r="V77" i="18" s="1"/>
  <c r="V78" i="18" s="1"/>
  <c r="V79" i="18" s="1"/>
  <c r="V80" i="18" s="1"/>
  <c r="V81" i="18" s="1"/>
  <c r="V82" i="18" s="1"/>
  <c r="V83" i="18" s="1"/>
  <c r="AD53" i="19"/>
  <c r="AD27" i="19"/>
  <c r="AE27" i="19"/>
  <c r="AF27" i="19"/>
  <c r="AB73" i="20"/>
  <c r="AB74" i="20" s="1"/>
  <c r="AB75" i="20" s="1"/>
  <c r="AF69" i="20"/>
  <c r="AF65" i="20"/>
  <c r="AD63" i="20"/>
  <c r="AE45" i="20"/>
  <c r="AE20" i="20"/>
  <c r="AF20" i="20"/>
  <c r="AE29" i="20"/>
  <c r="AE12" i="20"/>
  <c r="AE3" i="20"/>
  <c r="AE4" i="20" s="1"/>
  <c r="AE5" i="20" s="1"/>
  <c r="AE6" i="20" s="1"/>
  <c r="AE7" i="20" s="1"/>
  <c r="AE8" i="20" s="1"/>
  <c r="AE9" i="20" s="1"/>
  <c r="AE10" i="20" s="1"/>
  <c r="AE11" i="20" s="1"/>
  <c r="AF3" i="20"/>
  <c r="AF4" i="20" s="1"/>
  <c r="AF5" i="20" s="1"/>
  <c r="AF6" i="20" s="1"/>
  <c r="AF7" i="20" s="1"/>
  <c r="AF8" i="20" s="1"/>
  <c r="AF9" i="20" s="1"/>
  <c r="AF10" i="20" s="1"/>
  <c r="AF11" i="20" s="1"/>
  <c r="M3" i="20"/>
  <c r="M4" i="20" s="1"/>
  <c r="M5" i="20" s="1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M28" i="20" s="1"/>
  <c r="M29" i="20" s="1"/>
  <c r="M30" i="20" s="1"/>
  <c r="M31" i="20" s="1"/>
  <c r="M32" i="20" s="1"/>
  <c r="M33" i="20" s="1"/>
  <c r="M34" i="20" s="1"/>
  <c r="M35" i="20" s="1"/>
  <c r="M36" i="20" s="1"/>
  <c r="M37" i="20" s="1"/>
  <c r="M38" i="20" s="1"/>
  <c r="M39" i="20" s="1"/>
  <c r="M40" i="20" s="1"/>
  <c r="M41" i="20" s="1"/>
  <c r="M42" i="20" s="1"/>
  <c r="M43" i="20" s="1"/>
  <c r="M44" i="20" s="1"/>
  <c r="M45" i="20" s="1"/>
  <c r="M46" i="20" s="1"/>
  <c r="M47" i="20" s="1"/>
  <c r="M48" i="20" s="1"/>
  <c r="M49" i="20" s="1"/>
  <c r="M50" i="20" s="1"/>
  <c r="M51" i="20" s="1"/>
  <c r="M52" i="20" s="1"/>
  <c r="M53" i="20" s="1"/>
  <c r="M54" i="20" s="1"/>
  <c r="M55" i="20" s="1"/>
  <c r="M56" i="20" s="1"/>
  <c r="M57" i="20" s="1"/>
  <c r="M58" i="20" s="1"/>
  <c r="M59" i="20" s="1"/>
  <c r="M60" i="20" s="1"/>
  <c r="M61" i="20" s="1"/>
  <c r="M62" i="20" s="1"/>
  <c r="M63" i="20" s="1"/>
  <c r="M64" i="20" s="1"/>
  <c r="M65" i="20" s="1"/>
  <c r="M66" i="20" s="1"/>
  <c r="M67" i="20" s="1"/>
  <c r="M68" i="20" s="1"/>
  <c r="M69" i="20" s="1"/>
  <c r="M70" i="20" s="1"/>
  <c r="M71" i="20" s="1"/>
  <c r="M72" i="20" s="1"/>
  <c r="M73" i="20" s="1"/>
  <c r="M74" i="20" s="1"/>
  <c r="M75" i="20" s="1"/>
  <c r="M76" i="20" s="1"/>
  <c r="M77" i="20" s="1"/>
  <c r="M78" i="20" s="1"/>
  <c r="M79" i="20" s="1"/>
  <c r="M80" i="20" s="1"/>
  <c r="M81" i="20" s="1"/>
  <c r="M82" i="20" s="1"/>
  <c r="M83" i="20" s="1"/>
  <c r="AD79" i="22"/>
  <c r="AE79" i="22"/>
  <c r="AF79" i="22"/>
  <c r="AD78" i="22"/>
  <c r="AF70" i="22"/>
  <c r="AE70" i="22"/>
  <c r="AF77" i="22"/>
  <c r="AF68" i="19"/>
  <c r="AF26" i="19"/>
  <c r="AD69" i="20"/>
  <c r="AE40" i="20"/>
  <c r="AE28" i="20"/>
  <c r="AF28" i="20"/>
  <c r="AF37" i="20"/>
  <c r="T12" i="22"/>
  <c r="T13" i="22" s="1"/>
  <c r="T14" i="22" s="1"/>
  <c r="T15" i="22" s="1"/>
  <c r="T16" i="22" s="1"/>
  <c r="T17" i="22" s="1"/>
  <c r="T18" i="22" s="1"/>
  <c r="T19" i="22" s="1"/>
  <c r="T20" i="22" s="1"/>
  <c r="T21" i="22" s="1"/>
  <c r="T22" i="22" s="1"/>
  <c r="T23" i="22" s="1"/>
  <c r="T24" i="22" s="1"/>
  <c r="T25" i="22" s="1"/>
  <c r="T26" i="22" s="1"/>
  <c r="T27" i="22" s="1"/>
  <c r="T28" i="22" s="1"/>
  <c r="T29" i="22" s="1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2" i="22" s="1"/>
  <c r="T43" i="22" s="1"/>
  <c r="T44" i="22" s="1"/>
  <c r="T45" i="22" s="1"/>
  <c r="T46" i="22" s="1"/>
  <c r="T47" i="22" s="1"/>
  <c r="T48" i="22" s="1"/>
  <c r="T49" i="22" s="1"/>
  <c r="T50" i="22" s="1"/>
  <c r="T51" i="22" s="1"/>
  <c r="T52" i="22" s="1"/>
  <c r="T53" i="22" s="1"/>
  <c r="T54" i="22" s="1"/>
  <c r="T55" i="22" s="1"/>
  <c r="T56" i="22" s="1"/>
  <c r="T57" i="22" s="1"/>
  <c r="T58" i="22" s="1"/>
  <c r="T59" i="22" s="1"/>
  <c r="T60" i="22" s="1"/>
  <c r="T61" i="22" s="1"/>
  <c r="T62" i="22" s="1"/>
  <c r="T63" i="22" s="1"/>
  <c r="T64" i="22" s="1"/>
  <c r="T65" i="22" s="1"/>
  <c r="T66" i="22" s="1"/>
  <c r="T67" i="22" s="1"/>
  <c r="T68" i="22" s="1"/>
  <c r="T69" i="22" s="1"/>
  <c r="T70" i="22" s="1"/>
  <c r="T71" i="22" s="1"/>
  <c r="T72" i="22" s="1"/>
  <c r="T73" i="22" s="1"/>
  <c r="T74" i="22" s="1"/>
  <c r="T75" i="22" s="1"/>
  <c r="T76" i="22" s="1"/>
  <c r="T77" i="22" s="1"/>
  <c r="T78" i="22" s="1"/>
  <c r="T79" i="22" s="1"/>
  <c r="T80" i="22" s="1"/>
  <c r="T81" i="22" s="1"/>
  <c r="T82" i="22" s="1"/>
  <c r="T83" i="22" s="1"/>
  <c r="S3" i="22"/>
  <c r="S4" i="22" s="1"/>
  <c r="S5" i="22" s="1"/>
  <c r="S6" i="22" s="1"/>
  <c r="S7" i="22" s="1"/>
  <c r="S8" i="22" s="1"/>
  <c r="S9" i="22" s="1"/>
  <c r="S10" i="22" s="1"/>
  <c r="S11" i="22" s="1"/>
  <c r="S12" i="22" s="1"/>
  <c r="S13" i="22" s="1"/>
  <c r="S14" i="22" s="1"/>
  <c r="S15" i="22" s="1"/>
  <c r="S16" i="22" s="1"/>
  <c r="S17" i="22" s="1"/>
  <c r="S18" i="22" s="1"/>
  <c r="S19" i="22" s="1"/>
  <c r="S20" i="22" s="1"/>
  <c r="S21" i="22" s="1"/>
  <c r="S22" i="22" s="1"/>
  <c r="S23" i="22" s="1"/>
  <c r="S24" i="22" s="1"/>
  <c r="S25" i="22" s="1"/>
  <c r="S26" i="22" s="1"/>
  <c r="S27" i="22" s="1"/>
  <c r="S28" i="22" s="1"/>
  <c r="S29" i="22" s="1"/>
  <c r="S30" i="22" s="1"/>
  <c r="S31" i="22" s="1"/>
  <c r="S32" i="22" s="1"/>
  <c r="S33" i="22" s="1"/>
  <c r="S34" i="22" s="1"/>
  <c r="S35" i="22" s="1"/>
  <c r="S36" i="22" s="1"/>
  <c r="S37" i="22" s="1"/>
  <c r="S38" i="22" s="1"/>
  <c r="S39" i="22" s="1"/>
  <c r="S40" i="22" s="1"/>
  <c r="S41" i="22" s="1"/>
  <c r="S42" i="22" s="1"/>
  <c r="S43" i="22" s="1"/>
  <c r="S44" i="22" s="1"/>
  <c r="S45" i="22" s="1"/>
  <c r="S46" i="22" s="1"/>
  <c r="S47" i="22" s="1"/>
  <c r="S48" i="22" s="1"/>
  <c r="S49" i="22" s="1"/>
  <c r="S50" i="22" s="1"/>
  <c r="S51" i="22" s="1"/>
  <c r="S52" i="22" s="1"/>
  <c r="S53" i="22" s="1"/>
  <c r="S54" i="22" s="1"/>
  <c r="S55" i="22" s="1"/>
  <c r="S56" i="22" s="1"/>
  <c r="S57" i="22" s="1"/>
  <c r="S58" i="22" s="1"/>
  <c r="S59" i="22" s="1"/>
  <c r="S60" i="22" s="1"/>
  <c r="S61" i="22" s="1"/>
  <c r="S62" i="22" s="1"/>
  <c r="S63" i="22" s="1"/>
  <c r="S64" i="22" s="1"/>
  <c r="S65" i="22" s="1"/>
  <c r="S66" i="22" s="1"/>
  <c r="S67" i="22" s="1"/>
  <c r="S68" i="22" s="1"/>
  <c r="S69" i="22" s="1"/>
  <c r="S70" i="22" s="1"/>
  <c r="S71" i="22" s="1"/>
  <c r="S72" i="22" s="1"/>
  <c r="S73" i="22" s="1"/>
  <c r="S74" i="22" s="1"/>
  <c r="S75" i="22" s="1"/>
  <c r="S76" i="22" s="1"/>
  <c r="S77" i="22" s="1"/>
  <c r="S78" i="22" s="1"/>
  <c r="S79" i="22" s="1"/>
  <c r="S80" i="22" s="1"/>
  <c r="S81" i="22" s="1"/>
  <c r="S82" i="22" s="1"/>
  <c r="S83" i="22" s="1"/>
  <c r="AD51" i="18"/>
  <c r="AE51" i="18"/>
  <c r="AF38" i="18"/>
  <c r="S3" i="18"/>
  <c r="S4" i="18" s="1"/>
  <c r="S5" i="18" s="1"/>
  <c r="S6" i="18" s="1"/>
  <c r="S7" i="18" s="1"/>
  <c r="S8" i="18" s="1"/>
  <c r="S9" i="18" s="1"/>
  <c r="S10" i="18" s="1"/>
  <c r="S11" i="18" s="1"/>
  <c r="S12" i="18" s="1"/>
  <c r="S13" i="18" s="1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S65" i="18" s="1"/>
  <c r="S66" i="18" s="1"/>
  <c r="S67" i="18" s="1"/>
  <c r="S68" i="18" s="1"/>
  <c r="S69" i="18" s="1"/>
  <c r="S70" i="18" s="1"/>
  <c r="S71" i="18" s="1"/>
  <c r="S72" i="18" s="1"/>
  <c r="S73" i="18" s="1"/>
  <c r="S74" i="18" s="1"/>
  <c r="S75" i="18" s="1"/>
  <c r="S76" i="18" s="1"/>
  <c r="S77" i="18" s="1"/>
  <c r="S78" i="18" s="1"/>
  <c r="S79" i="18" s="1"/>
  <c r="S80" i="18" s="1"/>
  <c r="S81" i="18" s="1"/>
  <c r="S82" i="18" s="1"/>
  <c r="S83" i="18" s="1"/>
  <c r="AD40" i="19"/>
  <c r="AE21" i="19"/>
  <c r="AD40" i="20"/>
  <c r="AD17" i="20"/>
  <c r="X4" i="20"/>
  <c r="X5" i="20" s="1"/>
  <c r="X6" i="20" s="1"/>
  <c r="X7" i="20" s="1"/>
  <c r="X8" i="20" s="1"/>
  <c r="X9" i="20" s="1"/>
  <c r="X10" i="20" s="1"/>
  <c r="X11" i="20" s="1"/>
  <c r="X12" i="20" s="1"/>
  <c r="X13" i="20" s="1"/>
  <c r="X14" i="20" s="1"/>
  <c r="X15" i="20" s="1"/>
  <c r="X16" i="20" s="1"/>
  <c r="X17" i="20" s="1"/>
  <c r="X18" i="20" s="1"/>
  <c r="X19" i="20" s="1"/>
  <c r="X20" i="20" s="1"/>
  <c r="X21" i="20" s="1"/>
  <c r="X22" i="20" s="1"/>
  <c r="X23" i="20" s="1"/>
  <c r="X24" i="20" s="1"/>
  <c r="X25" i="20" s="1"/>
  <c r="X26" i="20" s="1"/>
  <c r="X27" i="20" s="1"/>
  <c r="X28" i="20" s="1"/>
  <c r="X29" i="20" s="1"/>
  <c r="X30" i="20" s="1"/>
  <c r="X31" i="20" s="1"/>
  <c r="X32" i="20" s="1"/>
  <c r="X33" i="20" s="1"/>
  <c r="X34" i="20" s="1"/>
  <c r="X35" i="20" s="1"/>
  <c r="X36" i="20" s="1"/>
  <c r="X37" i="20" s="1"/>
  <c r="X38" i="20" s="1"/>
  <c r="X39" i="20" s="1"/>
  <c r="X40" i="20" s="1"/>
  <c r="X41" i="20" s="1"/>
  <c r="X42" i="20" s="1"/>
  <c r="X43" i="20" s="1"/>
  <c r="X44" i="20" s="1"/>
  <c r="X45" i="20" s="1"/>
  <c r="X46" i="20" s="1"/>
  <c r="X47" i="20" s="1"/>
  <c r="X48" i="20" s="1"/>
  <c r="X49" i="20" s="1"/>
  <c r="X50" i="20" s="1"/>
  <c r="X51" i="20" s="1"/>
  <c r="X52" i="20" s="1"/>
  <c r="X53" i="20" s="1"/>
  <c r="X54" i="20" s="1"/>
  <c r="X55" i="20" s="1"/>
  <c r="X56" i="20" s="1"/>
  <c r="X57" i="20" s="1"/>
  <c r="X58" i="20" s="1"/>
  <c r="X59" i="20" s="1"/>
  <c r="X60" i="20" s="1"/>
  <c r="X61" i="20" s="1"/>
  <c r="X62" i="20" s="1"/>
  <c r="X63" i="20" s="1"/>
  <c r="X64" i="20" s="1"/>
  <c r="X65" i="20" s="1"/>
  <c r="X66" i="20" s="1"/>
  <c r="X67" i="20" s="1"/>
  <c r="X68" i="20" s="1"/>
  <c r="X69" i="20" s="1"/>
  <c r="X70" i="20" s="1"/>
  <c r="X71" i="20" s="1"/>
  <c r="X72" i="20" s="1"/>
  <c r="X73" i="20" s="1"/>
  <c r="X74" i="20" s="1"/>
  <c r="X75" i="20" s="1"/>
  <c r="X76" i="20" s="1"/>
  <c r="X77" i="20" s="1"/>
  <c r="X78" i="20" s="1"/>
  <c r="X79" i="20" s="1"/>
  <c r="X80" i="20" s="1"/>
  <c r="X81" i="20" s="1"/>
  <c r="X82" i="20" s="1"/>
  <c r="X83" i="20" s="1"/>
  <c r="AD69" i="21"/>
  <c r="AE69" i="21"/>
  <c r="AF69" i="21"/>
  <c r="AE60" i="21"/>
  <c r="AE67" i="21"/>
  <c r="AF67" i="21"/>
  <c r="AD60" i="21"/>
  <c r="AF60" i="21"/>
  <c r="AD48" i="21"/>
  <c r="AD34" i="21"/>
  <c r="W3" i="21"/>
  <c r="W4" i="21" s="1"/>
  <c r="W5" i="21" s="1"/>
  <c r="W6" i="21" s="1"/>
  <c r="W7" i="21" s="1"/>
  <c r="W8" i="21" s="1"/>
  <c r="W9" i="21" s="1"/>
  <c r="W10" i="21" s="1"/>
  <c r="W11" i="21" s="1"/>
  <c r="W12" i="21" s="1"/>
  <c r="W13" i="21" s="1"/>
  <c r="W14" i="21" s="1"/>
  <c r="W15" i="21" s="1"/>
  <c r="W16" i="21" s="1"/>
  <c r="W17" i="21" s="1"/>
  <c r="W18" i="21" s="1"/>
  <c r="W19" i="21" s="1"/>
  <c r="W20" i="21" s="1"/>
  <c r="W21" i="21" s="1"/>
  <c r="W22" i="21" s="1"/>
  <c r="W23" i="21" s="1"/>
  <c r="W24" i="21" s="1"/>
  <c r="W25" i="21" s="1"/>
  <c r="W26" i="21" s="1"/>
  <c r="W27" i="21" s="1"/>
  <c r="W28" i="21" s="1"/>
  <c r="W29" i="21" s="1"/>
  <c r="W30" i="21" s="1"/>
  <c r="W31" i="21" s="1"/>
  <c r="W32" i="21" s="1"/>
  <c r="W33" i="21" s="1"/>
  <c r="W34" i="21" s="1"/>
  <c r="W35" i="21" s="1"/>
  <c r="W36" i="21" s="1"/>
  <c r="W37" i="21" s="1"/>
  <c r="W38" i="21" s="1"/>
  <c r="W39" i="21" s="1"/>
  <c r="W40" i="21" s="1"/>
  <c r="W41" i="21" s="1"/>
  <c r="W42" i="21" s="1"/>
  <c r="W43" i="21" s="1"/>
  <c r="W44" i="21" s="1"/>
  <c r="W45" i="21" s="1"/>
  <c r="W46" i="21" s="1"/>
  <c r="W47" i="21" s="1"/>
  <c r="W48" i="21" s="1"/>
  <c r="W49" i="21" s="1"/>
  <c r="W50" i="21" s="1"/>
  <c r="W51" i="21" s="1"/>
  <c r="W52" i="21" s="1"/>
  <c r="W53" i="21" s="1"/>
  <c r="W54" i="21" s="1"/>
  <c r="W55" i="21" s="1"/>
  <c r="W56" i="21" s="1"/>
  <c r="W57" i="21" s="1"/>
  <c r="W58" i="21" s="1"/>
  <c r="W59" i="21" s="1"/>
  <c r="W60" i="21" s="1"/>
  <c r="W61" i="21" s="1"/>
  <c r="W62" i="21" s="1"/>
  <c r="W63" i="21" s="1"/>
  <c r="W64" i="21" s="1"/>
  <c r="W65" i="21" s="1"/>
  <c r="W66" i="21" s="1"/>
  <c r="W67" i="21" s="1"/>
  <c r="W68" i="21" s="1"/>
  <c r="W69" i="21" s="1"/>
  <c r="W70" i="21" s="1"/>
  <c r="W71" i="21" s="1"/>
  <c r="W72" i="21" s="1"/>
  <c r="W73" i="21" s="1"/>
  <c r="W74" i="21" s="1"/>
  <c r="W75" i="21" s="1"/>
  <c r="W76" i="21" s="1"/>
  <c r="W77" i="21" s="1"/>
  <c r="W78" i="21" s="1"/>
  <c r="W79" i="21" s="1"/>
  <c r="W80" i="21" s="1"/>
  <c r="W81" i="21" s="1"/>
  <c r="W82" i="21" s="1"/>
  <c r="W83" i="21" s="1"/>
  <c r="AD68" i="19"/>
  <c r="AD21" i="19"/>
  <c r="AF47" i="20"/>
  <c r="AF35" i="20"/>
  <c r="AF71" i="21"/>
  <c r="V84" i="21"/>
  <c r="AB19" i="22"/>
  <c r="AB20" i="22" s="1"/>
  <c r="AB21" i="22" s="1"/>
  <c r="AB22" i="22" s="1"/>
  <c r="AB23" i="22" s="1"/>
  <c r="AB24" i="22" s="1"/>
  <c r="AB25" i="22" s="1"/>
  <c r="AB26" i="22" s="1"/>
  <c r="AB27" i="22" s="1"/>
  <c r="AB28" i="22" s="1"/>
  <c r="AB29" i="22" s="1"/>
  <c r="AB30" i="22" s="1"/>
  <c r="AB31" i="22" s="1"/>
  <c r="AB32" i="22" s="1"/>
  <c r="AB33" i="22" s="1"/>
  <c r="AB34" i="22" s="1"/>
  <c r="AB35" i="22" s="1"/>
  <c r="AB36" i="22" s="1"/>
  <c r="AB37" i="22" s="1"/>
  <c r="AD47" i="18"/>
  <c r="AF26" i="18"/>
  <c r="AE22" i="18"/>
  <c r="AF47" i="19"/>
  <c r="AD34" i="19"/>
  <c r="AE34" i="19"/>
  <c r="AF34" i="19"/>
  <c r="AD35" i="20"/>
  <c r="AD67" i="21"/>
  <c r="AE37" i="21"/>
  <c r="AF36" i="21"/>
  <c r="AE28" i="21"/>
  <c r="AF28" i="21"/>
  <c r="AF34" i="21"/>
  <c r="AD26" i="21"/>
  <c r="AE26" i="21"/>
  <c r="AF26" i="21"/>
  <c r="AD25" i="21"/>
  <c r="AE25" i="21"/>
  <c r="AF25" i="21"/>
  <c r="AD17" i="21"/>
  <c r="AD24" i="21"/>
  <c r="AE24" i="21"/>
  <c r="AE22" i="21"/>
  <c r="AE17" i="21"/>
  <c r="AF17" i="21"/>
  <c r="P4" i="22"/>
  <c r="P5" i="22" s="1"/>
  <c r="P6" i="22" s="1"/>
  <c r="P7" i="22" s="1"/>
  <c r="P8" i="22" s="1"/>
  <c r="P9" i="22" s="1"/>
  <c r="P10" i="22" s="1"/>
  <c r="P11" i="22" s="1"/>
  <c r="P12" i="22" s="1"/>
  <c r="P13" i="22" s="1"/>
  <c r="P14" i="22" s="1"/>
  <c r="P15" i="22" s="1"/>
  <c r="P16" i="22" s="1"/>
  <c r="P17" i="22" s="1"/>
  <c r="P18" i="22" s="1"/>
  <c r="P19" i="22" s="1"/>
  <c r="P20" i="22" s="1"/>
  <c r="P21" i="22" s="1"/>
  <c r="P22" i="22" s="1"/>
  <c r="P23" i="22" s="1"/>
  <c r="P24" i="22" s="1"/>
  <c r="P25" i="22" s="1"/>
  <c r="P26" i="22" s="1"/>
  <c r="P27" i="22" s="1"/>
  <c r="P28" i="22" s="1"/>
  <c r="P29" i="22" s="1"/>
  <c r="P30" i="22" s="1"/>
  <c r="P31" i="22" s="1"/>
  <c r="P32" i="22" s="1"/>
  <c r="P33" i="22" s="1"/>
  <c r="P34" i="22" s="1"/>
  <c r="P35" i="22" s="1"/>
  <c r="P36" i="22" s="1"/>
  <c r="P37" i="22" s="1"/>
  <c r="P38" i="22" s="1"/>
  <c r="P39" i="22" s="1"/>
  <c r="P40" i="22" s="1"/>
  <c r="P41" i="22" s="1"/>
  <c r="P42" i="22" s="1"/>
  <c r="P43" i="22" s="1"/>
  <c r="P44" i="22" s="1"/>
  <c r="P45" i="22" s="1"/>
  <c r="P46" i="22" s="1"/>
  <c r="P47" i="22" s="1"/>
  <c r="P48" i="22" s="1"/>
  <c r="P49" i="22" s="1"/>
  <c r="P50" i="22" s="1"/>
  <c r="P51" i="22" s="1"/>
  <c r="P52" i="22" s="1"/>
  <c r="P53" i="22" s="1"/>
  <c r="P54" i="22" s="1"/>
  <c r="P55" i="22" s="1"/>
  <c r="P56" i="22" s="1"/>
  <c r="P57" i="22" s="1"/>
  <c r="P58" i="22" s="1"/>
  <c r="P59" i="22" s="1"/>
  <c r="P60" i="22" s="1"/>
  <c r="P61" i="22" s="1"/>
  <c r="P62" i="22" s="1"/>
  <c r="P63" i="22" s="1"/>
  <c r="P64" i="22" s="1"/>
  <c r="P65" i="22" s="1"/>
  <c r="P66" i="22" s="1"/>
  <c r="P67" i="22" s="1"/>
  <c r="P68" i="22" s="1"/>
  <c r="P69" i="22" s="1"/>
  <c r="P70" i="22" s="1"/>
  <c r="P71" i="22" s="1"/>
  <c r="P72" i="22" s="1"/>
  <c r="P73" i="22" s="1"/>
  <c r="P74" i="22" s="1"/>
  <c r="P75" i="22" s="1"/>
  <c r="P76" i="22" s="1"/>
  <c r="P77" i="22" s="1"/>
  <c r="P78" i="22" s="1"/>
  <c r="P79" i="22" s="1"/>
  <c r="P80" i="22" s="1"/>
  <c r="P81" i="22" s="1"/>
  <c r="P82" i="22" s="1"/>
  <c r="P83" i="22" s="1"/>
  <c r="AB41" i="23"/>
  <c r="AB42" i="23" s="1"/>
  <c r="AB43" i="23" s="1"/>
  <c r="AB44" i="23" s="1"/>
  <c r="AB45" i="23" s="1"/>
  <c r="AB46" i="23" s="1"/>
  <c r="AB47" i="23" s="1"/>
  <c r="AB48" i="23" s="1"/>
  <c r="AB49" i="23" s="1"/>
  <c r="AB50" i="23" s="1"/>
  <c r="AB51" i="23" s="1"/>
  <c r="AB52" i="23" s="1"/>
  <c r="AB53" i="23" s="1"/>
  <c r="AE38" i="15"/>
  <c r="AE31" i="15"/>
  <c r="AE24" i="15"/>
  <c r="AE17" i="15"/>
  <c r="AE80" i="17"/>
  <c r="AE73" i="17"/>
  <c r="AE66" i="17"/>
  <c r="AE59" i="17"/>
  <c r="AE52" i="17"/>
  <c r="AE45" i="17"/>
  <c r="AE69" i="18"/>
  <c r="AE26" i="18"/>
  <c r="AF19" i="18"/>
  <c r="AE15" i="18"/>
  <c r="AE79" i="19"/>
  <c r="AF72" i="19"/>
  <c r="AB68" i="19"/>
  <c r="AE47" i="19"/>
  <c r="C86" i="20"/>
  <c r="AE76" i="20"/>
  <c r="AE35" i="20"/>
  <c r="AF14" i="20"/>
  <c r="AE78" i="23"/>
  <c r="AF78" i="23"/>
  <c r="AD83" i="23"/>
  <c r="AF83" i="23"/>
  <c r="AD78" i="23"/>
  <c r="AD68" i="23"/>
  <c r="K84" i="18"/>
  <c r="AE19" i="18"/>
  <c r="AE72" i="19"/>
  <c r="AF33" i="19"/>
  <c r="AE49" i="20"/>
  <c r="AF49" i="20"/>
  <c r="AF81" i="21"/>
  <c r="AF78" i="21"/>
  <c r="AD30" i="18"/>
  <c r="AE30" i="18"/>
  <c r="AD19" i="18"/>
  <c r="AD83" i="19"/>
  <c r="AE83" i="19"/>
  <c r="AF83" i="19"/>
  <c r="AF58" i="19"/>
  <c r="AE56" i="20"/>
  <c r="AF42" i="20"/>
  <c r="AD22" i="20"/>
  <c r="AE14" i="20"/>
  <c r="AF55" i="21"/>
  <c r="AD65" i="18"/>
  <c r="AE65" i="18"/>
  <c r="AF52" i="18"/>
  <c r="AD76" i="19"/>
  <c r="AE76" i="19"/>
  <c r="AF76" i="19"/>
  <c r="AB47" i="19"/>
  <c r="AB48" i="19" s="1"/>
  <c r="AB49" i="19" s="1"/>
  <c r="AB50" i="19" s="1"/>
  <c r="AB51" i="19" s="1"/>
  <c r="AB52" i="19" s="1"/>
  <c r="AB53" i="19" s="1"/>
  <c r="AB54" i="19" s="1"/>
  <c r="AB55" i="19" s="1"/>
  <c r="AB56" i="19" s="1"/>
  <c r="AB57" i="19" s="1"/>
  <c r="AB58" i="19" s="1"/>
  <c r="AB59" i="19" s="1"/>
  <c r="AB60" i="19" s="1"/>
  <c r="AB61" i="19" s="1"/>
  <c r="AB62" i="19" s="1"/>
  <c r="AB63" i="19" s="1"/>
  <c r="AB64" i="19" s="1"/>
  <c r="AB65" i="19" s="1"/>
  <c r="AB66" i="19" s="1"/>
  <c r="AB67" i="19" s="1"/>
  <c r="AF31" i="19"/>
  <c r="AD67" i="20"/>
  <c r="AE67" i="20"/>
  <c r="AF67" i="20"/>
  <c r="AD58" i="20"/>
  <c r="AE65" i="20"/>
  <c r="AD56" i="20"/>
  <c r="AD65" i="20"/>
  <c r="AD42" i="20"/>
  <c r="AD39" i="20"/>
  <c r="AE39" i="20"/>
  <c r="AF39" i="20"/>
  <c r="AE30" i="20"/>
  <c r="AF30" i="20"/>
  <c r="AD74" i="21"/>
  <c r="AE63" i="21"/>
  <c r="AF47" i="21"/>
  <c r="AE27" i="21"/>
  <c r="AE81" i="22"/>
  <c r="AF81" i="22"/>
  <c r="AD33" i="22"/>
  <c r="V15" i="22"/>
  <c r="V16" i="22" s="1"/>
  <c r="V17" i="22" s="1"/>
  <c r="V18" i="22" s="1"/>
  <c r="V19" i="22" s="1"/>
  <c r="V20" i="22" s="1"/>
  <c r="V21" i="22" s="1"/>
  <c r="V22" i="22" s="1"/>
  <c r="V23" i="22" s="1"/>
  <c r="V24" i="22" s="1"/>
  <c r="V25" i="22" s="1"/>
  <c r="V26" i="22" s="1"/>
  <c r="V27" i="22" s="1"/>
  <c r="V28" i="22" s="1"/>
  <c r="V29" i="22" s="1"/>
  <c r="V30" i="22" s="1"/>
  <c r="V31" i="22" s="1"/>
  <c r="V32" i="22" s="1"/>
  <c r="V33" i="22" s="1"/>
  <c r="V34" i="22" s="1"/>
  <c r="V35" i="22" s="1"/>
  <c r="V36" i="22" s="1"/>
  <c r="V37" i="22" s="1"/>
  <c r="V38" i="22" s="1"/>
  <c r="V39" i="22" s="1"/>
  <c r="V40" i="22" s="1"/>
  <c r="V41" i="22" s="1"/>
  <c r="V42" i="22" s="1"/>
  <c r="V43" i="22" s="1"/>
  <c r="V44" i="22" s="1"/>
  <c r="V45" i="22" s="1"/>
  <c r="V46" i="22" s="1"/>
  <c r="V47" i="22" s="1"/>
  <c r="V48" i="22" s="1"/>
  <c r="V49" i="22" s="1"/>
  <c r="V50" i="22" s="1"/>
  <c r="V51" i="22" s="1"/>
  <c r="V52" i="22" s="1"/>
  <c r="V53" i="22" s="1"/>
  <c r="V54" i="22" s="1"/>
  <c r="V55" i="22" s="1"/>
  <c r="V56" i="22" s="1"/>
  <c r="V57" i="22" s="1"/>
  <c r="V58" i="22" s="1"/>
  <c r="V59" i="22" s="1"/>
  <c r="V60" i="22" s="1"/>
  <c r="V61" i="22" s="1"/>
  <c r="V62" i="22" s="1"/>
  <c r="V63" i="22" s="1"/>
  <c r="V64" i="22" s="1"/>
  <c r="V65" i="22" s="1"/>
  <c r="V66" i="22" s="1"/>
  <c r="V67" i="22" s="1"/>
  <c r="V68" i="22" s="1"/>
  <c r="V69" i="22" s="1"/>
  <c r="V70" i="22" s="1"/>
  <c r="V71" i="22" s="1"/>
  <c r="V72" i="22" s="1"/>
  <c r="V73" i="22" s="1"/>
  <c r="V74" i="22" s="1"/>
  <c r="V75" i="22" s="1"/>
  <c r="V76" i="22" s="1"/>
  <c r="V77" i="22" s="1"/>
  <c r="V78" i="22" s="1"/>
  <c r="V79" i="22" s="1"/>
  <c r="V80" i="22" s="1"/>
  <c r="V81" i="22" s="1"/>
  <c r="V82" i="22" s="1"/>
  <c r="V83" i="22" s="1"/>
  <c r="AD70" i="21"/>
  <c r="AD61" i="21"/>
  <c r="AD12" i="21"/>
  <c r="AD64" i="22"/>
  <c r="AF58" i="22"/>
  <c r="AE66" i="22"/>
  <c r="AF66" i="22"/>
  <c r="AD58" i="22"/>
  <c r="R3" i="22"/>
  <c r="R4" i="22" s="1"/>
  <c r="R5" i="22" s="1"/>
  <c r="R6" i="22" s="1"/>
  <c r="R7" i="22" s="1"/>
  <c r="R8" i="22" s="1"/>
  <c r="R9" i="22" s="1"/>
  <c r="R10" i="22" s="1"/>
  <c r="R11" i="22" s="1"/>
  <c r="R12" i="22" s="1"/>
  <c r="R13" i="22" s="1"/>
  <c r="R14" i="22" s="1"/>
  <c r="R15" i="22" s="1"/>
  <c r="R16" i="22" s="1"/>
  <c r="R17" i="22" s="1"/>
  <c r="R18" i="22" s="1"/>
  <c r="R19" i="22" s="1"/>
  <c r="R20" i="22" s="1"/>
  <c r="R21" i="22" s="1"/>
  <c r="R22" i="22" s="1"/>
  <c r="R23" i="22" s="1"/>
  <c r="R24" i="22" s="1"/>
  <c r="R25" i="22" s="1"/>
  <c r="R26" i="22" s="1"/>
  <c r="R27" i="22" s="1"/>
  <c r="R28" i="22" s="1"/>
  <c r="R29" i="22" s="1"/>
  <c r="R30" i="22" s="1"/>
  <c r="R31" i="22" s="1"/>
  <c r="R32" i="22" s="1"/>
  <c r="R33" i="22" s="1"/>
  <c r="R34" i="22" s="1"/>
  <c r="R35" i="22" s="1"/>
  <c r="R36" i="22" s="1"/>
  <c r="R37" i="22" s="1"/>
  <c r="R38" i="22" s="1"/>
  <c r="R39" i="22" s="1"/>
  <c r="R40" i="22" s="1"/>
  <c r="R41" i="22" s="1"/>
  <c r="R42" i="22" s="1"/>
  <c r="R43" i="22" s="1"/>
  <c r="R44" i="22" s="1"/>
  <c r="R45" i="22" s="1"/>
  <c r="R46" i="22" s="1"/>
  <c r="R47" i="22" s="1"/>
  <c r="R48" i="22" s="1"/>
  <c r="R49" i="22" s="1"/>
  <c r="R50" i="22" s="1"/>
  <c r="R51" i="22" s="1"/>
  <c r="R52" i="22" s="1"/>
  <c r="R53" i="22" s="1"/>
  <c r="R54" i="22" s="1"/>
  <c r="R55" i="22" s="1"/>
  <c r="R56" i="22" s="1"/>
  <c r="R57" i="22" s="1"/>
  <c r="R58" i="22" s="1"/>
  <c r="R59" i="22" s="1"/>
  <c r="R60" i="22" s="1"/>
  <c r="R61" i="22" s="1"/>
  <c r="R62" i="22" s="1"/>
  <c r="R63" i="22" s="1"/>
  <c r="R64" i="22" s="1"/>
  <c r="R65" i="22" s="1"/>
  <c r="R66" i="22" s="1"/>
  <c r="R67" i="22" s="1"/>
  <c r="R68" i="22" s="1"/>
  <c r="R69" i="22" s="1"/>
  <c r="R70" i="22" s="1"/>
  <c r="R71" i="22" s="1"/>
  <c r="R72" i="22" s="1"/>
  <c r="R73" i="22" s="1"/>
  <c r="R74" i="22" s="1"/>
  <c r="R75" i="22" s="1"/>
  <c r="R76" i="22" s="1"/>
  <c r="R77" i="22" s="1"/>
  <c r="R78" i="22" s="1"/>
  <c r="R79" i="22" s="1"/>
  <c r="R80" i="22" s="1"/>
  <c r="R81" i="22" s="1"/>
  <c r="R82" i="22" s="1"/>
  <c r="R83" i="22" s="1"/>
  <c r="AF21" i="23"/>
  <c r="AD30" i="23"/>
  <c r="AE21" i="23"/>
  <c r="AE29" i="23"/>
  <c r="AF29" i="23"/>
  <c r="AD26" i="23"/>
  <c r="AE23" i="23"/>
  <c r="AF23" i="23"/>
  <c r="AE64" i="21"/>
  <c r="AD55" i="21"/>
  <c r="AE12" i="21"/>
  <c r="AF12" i="21"/>
  <c r="K4" i="23"/>
  <c r="K5" i="23" s="1"/>
  <c r="K6" i="23" s="1"/>
  <c r="K7" i="23" s="1"/>
  <c r="K8" i="23" s="1"/>
  <c r="K9" i="23" s="1"/>
  <c r="K10" i="23" s="1"/>
  <c r="K11" i="23" s="1"/>
  <c r="K12" i="23" s="1"/>
  <c r="K13" i="23" s="1"/>
  <c r="K14" i="23" s="1"/>
  <c r="K15" i="23" s="1"/>
  <c r="K16" i="23" s="1"/>
  <c r="K17" i="23" s="1"/>
  <c r="K18" i="23" s="1"/>
  <c r="K19" i="23" s="1"/>
  <c r="K20" i="23" s="1"/>
  <c r="K21" i="23" s="1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K63" i="23" s="1"/>
  <c r="K64" i="23" s="1"/>
  <c r="K65" i="23" s="1"/>
  <c r="K66" i="23" s="1"/>
  <c r="K67" i="23" s="1"/>
  <c r="K68" i="23" s="1"/>
  <c r="K69" i="23" s="1"/>
  <c r="K70" i="23" s="1"/>
  <c r="K71" i="23" s="1"/>
  <c r="K72" i="23" s="1"/>
  <c r="K73" i="23" s="1"/>
  <c r="K74" i="23" s="1"/>
  <c r="K75" i="23" s="1"/>
  <c r="K76" i="23" s="1"/>
  <c r="K77" i="23" s="1"/>
  <c r="K78" i="23" s="1"/>
  <c r="K79" i="23" s="1"/>
  <c r="K80" i="23" s="1"/>
  <c r="K81" i="23" s="1"/>
  <c r="K82" i="23" s="1"/>
  <c r="K83" i="23" s="1"/>
  <c r="AE22" i="20"/>
  <c r="AF22" i="20"/>
  <c r="AE51" i="21"/>
  <c r="AE42" i="21"/>
  <c r="AB3" i="22"/>
  <c r="AB4" i="22" s="1"/>
  <c r="AB5" i="22" s="1"/>
  <c r="AB6" i="22" s="1"/>
  <c r="AB7" i="22" s="1"/>
  <c r="AB8" i="22" s="1"/>
  <c r="AB9" i="22" s="1"/>
  <c r="AB10" i="22" s="1"/>
  <c r="AB11" i="22" s="1"/>
  <c r="AB12" i="22" s="1"/>
  <c r="AB13" i="22" s="1"/>
  <c r="AB14" i="22" s="1"/>
  <c r="AB15" i="22" s="1"/>
  <c r="AB16" i="22" s="1"/>
  <c r="AD5" i="21"/>
  <c r="AD6" i="21" s="1"/>
  <c r="AD7" i="21" s="1"/>
  <c r="AD8" i="21" s="1"/>
  <c r="AD9" i="21" s="1"/>
  <c r="AD10" i="21" s="1"/>
  <c r="AD11" i="21" s="1"/>
  <c r="Y3" i="21"/>
  <c r="Y4" i="21" s="1"/>
  <c r="Y5" i="21" s="1"/>
  <c r="Y6" i="21" s="1"/>
  <c r="Y7" i="21" s="1"/>
  <c r="Y8" i="21" s="1"/>
  <c r="Y9" i="21" s="1"/>
  <c r="Y10" i="21" s="1"/>
  <c r="Y11" i="21" s="1"/>
  <c r="Y12" i="21" s="1"/>
  <c r="Y13" i="21" s="1"/>
  <c r="Y14" i="21" s="1"/>
  <c r="Y15" i="21" s="1"/>
  <c r="Y16" i="21" s="1"/>
  <c r="Y17" i="21" s="1"/>
  <c r="Y18" i="21" s="1"/>
  <c r="Y19" i="21" s="1"/>
  <c r="Y20" i="21" s="1"/>
  <c r="Y21" i="21" s="1"/>
  <c r="Y22" i="21" s="1"/>
  <c r="Y23" i="21" s="1"/>
  <c r="Y24" i="21" s="1"/>
  <c r="Y25" i="21" s="1"/>
  <c r="Y26" i="21" s="1"/>
  <c r="Y27" i="21" s="1"/>
  <c r="Y28" i="21" s="1"/>
  <c r="Y29" i="21" s="1"/>
  <c r="Y30" i="21" s="1"/>
  <c r="Y31" i="21" s="1"/>
  <c r="Y32" i="21" s="1"/>
  <c r="Y33" i="21" s="1"/>
  <c r="Y34" i="21" s="1"/>
  <c r="Y35" i="21" s="1"/>
  <c r="Y36" i="21" s="1"/>
  <c r="Y37" i="21" s="1"/>
  <c r="Y38" i="21" s="1"/>
  <c r="Y39" i="21" s="1"/>
  <c r="Y40" i="21" s="1"/>
  <c r="Y41" i="21" s="1"/>
  <c r="Y42" i="21" s="1"/>
  <c r="Y43" i="21" s="1"/>
  <c r="Y44" i="21" s="1"/>
  <c r="Y45" i="21" s="1"/>
  <c r="Y46" i="21" s="1"/>
  <c r="Y47" i="21" s="1"/>
  <c r="Y48" i="21" s="1"/>
  <c r="Y49" i="21" s="1"/>
  <c r="Y50" i="21" s="1"/>
  <c r="Y51" i="21" s="1"/>
  <c r="Y52" i="21" s="1"/>
  <c r="Y53" i="21" s="1"/>
  <c r="Y54" i="21" s="1"/>
  <c r="Y55" i="21" s="1"/>
  <c r="Y56" i="21" s="1"/>
  <c r="Y57" i="21" s="1"/>
  <c r="Y58" i="21" s="1"/>
  <c r="Y59" i="21" s="1"/>
  <c r="Y60" i="21" s="1"/>
  <c r="Y61" i="21" s="1"/>
  <c r="Y62" i="21" s="1"/>
  <c r="Y63" i="21" s="1"/>
  <c r="Y64" i="21" s="1"/>
  <c r="Y65" i="21" s="1"/>
  <c r="Y66" i="21" s="1"/>
  <c r="Y67" i="21" s="1"/>
  <c r="Y68" i="21" s="1"/>
  <c r="Y69" i="21" s="1"/>
  <c r="Y70" i="21" s="1"/>
  <c r="Y71" i="21" s="1"/>
  <c r="Y72" i="21" s="1"/>
  <c r="Y73" i="21" s="1"/>
  <c r="Y74" i="21" s="1"/>
  <c r="Y75" i="21" s="1"/>
  <c r="Y76" i="21" s="1"/>
  <c r="Y77" i="21" s="1"/>
  <c r="Y78" i="21" s="1"/>
  <c r="Y79" i="21" s="1"/>
  <c r="Y80" i="21" s="1"/>
  <c r="Y81" i="21" s="1"/>
  <c r="Y82" i="21" s="1"/>
  <c r="Y83" i="21" s="1"/>
  <c r="L4" i="22"/>
  <c r="L5" i="22" s="1"/>
  <c r="L6" i="22" s="1"/>
  <c r="L7" i="22" s="1"/>
  <c r="L8" i="22" s="1"/>
  <c r="L9" i="22" s="1"/>
  <c r="L10" i="22" s="1"/>
  <c r="L11" i="22" s="1"/>
  <c r="L12" i="22" s="1"/>
  <c r="L13" i="22" s="1"/>
  <c r="L14" i="22" s="1"/>
  <c r="L15" i="22" s="1"/>
  <c r="L16" i="22" s="1"/>
  <c r="L17" i="22" s="1"/>
  <c r="L18" i="22" s="1"/>
  <c r="L19" i="22" s="1"/>
  <c r="L20" i="22" s="1"/>
  <c r="L21" i="22" s="1"/>
  <c r="L22" i="22" s="1"/>
  <c r="L23" i="22" s="1"/>
  <c r="L24" i="22" s="1"/>
  <c r="L25" i="22" s="1"/>
  <c r="L26" i="22" s="1"/>
  <c r="L27" i="22" s="1"/>
  <c r="L28" i="22" s="1"/>
  <c r="L29" i="22" s="1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2" i="22" s="1"/>
  <c r="L43" i="22" s="1"/>
  <c r="L44" i="22" s="1"/>
  <c r="L45" i="22" s="1"/>
  <c r="L46" i="22" s="1"/>
  <c r="L47" i="22" s="1"/>
  <c r="L48" i="22" s="1"/>
  <c r="L49" i="22" s="1"/>
  <c r="L50" i="22" s="1"/>
  <c r="L51" i="22" s="1"/>
  <c r="L52" i="22" s="1"/>
  <c r="L53" i="22" s="1"/>
  <c r="L54" i="22" s="1"/>
  <c r="L55" i="22" s="1"/>
  <c r="L56" i="22" s="1"/>
  <c r="L57" i="22" s="1"/>
  <c r="L58" i="22" s="1"/>
  <c r="L59" i="22" s="1"/>
  <c r="L60" i="22" s="1"/>
  <c r="L61" i="22" s="1"/>
  <c r="L62" i="22" s="1"/>
  <c r="L63" i="22" s="1"/>
  <c r="L64" i="22" s="1"/>
  <c r="L65" i="22" s="1"/>
  <c r="L66" i="22" s="1"/>
  <c r="L67" i="22" s="1"/>
  <c r="L68" i="22" s="1"/>
  <c r="L69" i="22" s="1"/>
  <c r="L70" i="22" s="1"/>
  <c r="L71" i="22" s="1"/>
  <c r="L72" i="22" s="1"/>
  <c r="L73" i="22" s="1"/>
  <c r="L74" i="22" s="1"/>
  <c r="L75" i="22" s="1"/>
  <c r="L76" i="22" s="1"/>
  <c r="L77" i="22" s="1"/>
  <c r="L78" i="22" s="1"/>
  <c r="L79" i="22" s="1"/>
  <c r="L80" i="22" s="1"/>
  <c r="L81" i="22" s="1"/>
  <c r="L82" i="22" s="1"/>
  <c r="L83" i="22" s="1"/>
  <c r="AD41" i="23"/>
  <c r="AE41" i="23"/>
  <c r="AD49" i="23"/>
  <c r="AF41" i="23"/>
  <c r="AF48" i="23"/>
  <c r="AF43" i="23"/>
  <c r="Z84" i="23"/>
  <c r="AE77" i="22"/>
  <c r="AD67" i="22"/>
  <c r="AE20" i="21"/>
  <c r="U3" i="21"/>
  <c r="U4" i="21" s="1"/>
  <c r="U5" i="21" s="1"/>
  <c r="U6" i="21" s="1"/>
  <c r="U7" i="21" s="1"/>
  <c r="U8" i="21" s="1"/>
  <c r="U9" i="21" s="1"/>
  <c r="U10" i="21" s="1"/>
  <c r="U11" i="21" s="1"/>
  <c r="U12" i="21" s="1"/>
  <c r="U13" i="21" s="1"/>
  <c r="U14" i="21" s="1"/>
  <c r="U15" i="21" s="1"/>
  <c r="U16" i="21" s="1"/>
  <c r="U17" i="21" s="1"/>
  <c r="U18" i="21" s="1"/>
  <c r="U19" i="21" s="1"/>
  <c r="U20" i="21" s="1"/>
  <c r="U21" i="21" s="1"/>
  <c r="U22" i="21" s="1"/>
  <c r="U23" i="21" s="1"/>
  <c r="U24" i="21" s="1"/>
  <c r="U25" i="21" s="1"/>
  <c r="U26" i="21" s="1"/>
  <c r="U27" i="21" s="1"/>
  <c r="U28" i="21" s="1"/>
  <c r="U29" i="21" s="1"/>
  <c r="U30" i="21" s="1"/>
  <c r="U31" i="21" s="1"/>
  <c r="U32" i="21" s="1"/>
  <c r="U33" i="21" s="1"/>
  <c r="U34" i="21" s="1"/>
  <c r="U35" i="21" s="1"/>
  <c r="U36" i="21" s="1"/>
  <c r="U37" i="21" s="1"/>
  <c r="U38" i="21" s="1"/>
  <c r="U39" i="21" s="1"/>
  <c r="U40" i="21" s="1"/>
  <c r="U41" i="21" s="1"/>
  <c r="U42" i="21" s="1"/>
  <c r="U43" i="21" s="1"/>
  <c r="U44" i="21" s="1"/>
  <c r="U45" i="21" s="1"/>
  <c r="U46" i="21" s="1"/>
  <c r="U47" i="21" s="1"/>
  <c r="U48" i="21" s="1"/>
  <c r="U49" i="21" s="1"/>
  <c r="U50" i="21" s="1"/>
  <c r="U51" i="21" s="1"/>
  <c r="U52" i="21" s="1"/>
  <c r="U53" i="21" s="1"/>
  <c r="U54" i="21" s="1"/>
  <c r="U55" i="21" s="1"/>
  <c r="U56" i="21" s="1"/>
  <c r="U57" i="21" s="1"/>
  <c r="U58" i="21" s="1"/>
  <c r="U59" i="21" s="1"/>
  <c r="U60" i="21" s="1"/>
  <c r="U61" i="21" s="1"/>
  <c r="U62" i="21" s="1"/>
  <c r="U63" i="21" s="1"/>
  <c r="U64" i="21" s="1"/>
  <c r="U65" i="21" s="1"/>
  <c r="U66" i="21" s="1"/>
  <c r="U67" i="21" s="1"/>
  <c r="U68" i="21" s="1"/>
  <c r="U69" i="21" s="1"/>
  <c r="U70" i="21" s="1"/>
  <c r="U71" i="21" s="1"/>
  <c r="U72" i="21" s="1"/>
  <c r="U73" i="21" s="1"/>
  <c r="U74" i="21" s="1"/>
  <c r="U75" i="21" s="1"/>
  <c r="U76" i="21" s="1"/>
  <c r="U77" i="21" s="1"/>
  <c r="U78" i="21" s="1"/>
  <c r="U79" i="21" s="1"/>
  <c r="U80" i="21" s="1"/>
  <c r="U81" i="21" s="1"/>
  <c r="U82" i="21" s="1"/>
  <c r="U83" i="21" s="1"/>
  <c r="AD47" i="23"/>
  <c r="AD25" i="20"/>
  <c r="AE25" i="20"/>
  <c r="AF25" i="20"/>
  <c r="AF72" i="21"/>
  <c r="AD80" i="21"/>
  <c r="AE80" i="21"/>
  <c r="AE72" i="21"/>
  <c r="AD43" i="21"/>
  <c r="AD14" i="21"/>
  <c r="AB70" i="22"/>
  <c r="AB71" i="22" s="1"/>
  <c r="AB72" i="22" s="1"/>
  <c r="AB73" i="22" s="1"/>
  <c r="AB74" i="22" s="1"/>
  <c r="AD63" i="22"/>
  <c r="O9" i="23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O38" i="23" s="1"/>
  <c r="O39" i="23" s="1"/>
  <c r="O40" i="23" s="1"/>
  <c r="O41" i="23" s="1"/>
  <c r="O42" i="23" s="1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O77" i="23" s="1"/>
  <c r="O78" i="23" s="1"/>
  <c r="O79" i="23" s="1"/>
  <c r="O80" i="23" s="1"/>
  <c r="O81" i="23" s="1"/>
  <c r="O82" i="23" s="1"/>
  <c r="O83" i="23" s="1"/>
  <c r="N84" i="20"/>
  <c r="J8" i="4" s="1"/>
  <c r="AD69" i="22"/>
  <c r="AD71" i="22"/>
  <c r="AD62" i="22"/>
  <c r="AF61" i="22"/>
  <c r="AD53" i="22"/>
  <c r="V84" i="23"/>
  <c r="AD53" i="20"/>
  <c r="AE53" i="20"/>
  <c r="AF53" i="20"/>
  <c r="AE34" i="20"/>
  <c r="AE18" i="21"/>
  <c r="AD56" i="22"/>
  <c r="AD57" i="22"/>
  <c r="AF29" i="22"/>
  <c r="O12" i="22"/>
  <c r="O13" i="22" s="1"/>
  <c r="O14" i="22" s="1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O29" i="22" s="1"/>
  <c r="O30" i="22" s="1"/>
  <c r="O31" i="22" s="1"/>
  <c r="O32" i="22" s="1"/>
  <c r="O33" i="22" s="1"/>
  <c r="O34" i="22" s="1"/>
  <c r="O35" i="22" s="1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O46" i="22" s="1"/>
  <c r="O47" i="22" s="1"/>
  <c r="O48" i="22" s="1"/>
  <c r="O49" i="22" s="1"/>
  <c r="O50" i="22" s="1"/>
  <c r="O51" i="22" s="1"/>
  <c r="O52" i="22" s="1"/>
  <c r="O53" i="22" s="1"/>
  <c r="O54" i="22" s="1"/>
  <c r="O55" i="22" s="1"/>
  <c r="O56" i="22" s="1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67" i="22" s="1"/>
  <c r="O68" i="22" s="1"/>
  <c r="O69" i="22" s="1"/>
  <c r="O70" i="22" s="1"/>
  <c r="O71" i="22" s="1"/>
  <c r="O72" i="22" s="1"/>
  <c r="O73" i="22" s="1"/>
  <c r="O74" i="22" s="1"/>
  <c r="O75" i="22" s="1"/>
  <c r="O76" i="22" s="1"/>
  <c r="O77" i="22" s="1"/>
  <c r="O78" i="22" s="1"/>
  <c r="O79" i="22" s="1"/>
  <c r="O80" i="22" s="1"/>
  <c r="O81" i="22" s="1"/>
  <c r="O82" i="22" s="1"/>
  <c r="O83" i="22" s="1"/>
  <c r="P84" i="23"/>
  <c r="AE46" i="23"/>
  <c r="AF46" i="23"/>
  <c r="AD54" i="23"/>
  <c r="AE54" i="23"/>
  <c r="AF54" i="23"/>
  <c r="AD46" i="23"/>
  <c r="AD52" i="22"/>
  <c r="I51" i="24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AD80" i="20"/>
  <c r="AE73" i="20"/>
  <c r="AE54" i="20"/>
  <c r="AE77" i="21"/>
  <c r="AE75" i="21"/>
  <c r="AD38" i="21"/>
  <c r="AE42" i="20"/>
  <c r="AB36" i="21"/>
  <c r="AD30" i="21"/>
  <c r="AD72" i="22"/>
  <c r="AE72" i="22"/>
  <c r="AF72" i="22"/>
  <c r="AD80" i="22"/>
  <c r="AF80" i="22"/>
  <c r="O4" i="20"/>
  <c r="O5" i="20" s="1"/>
  <c r="O6" i="20" s="1"/>
  <c r="O7" i="20" s="1"/>
  <c r="O8" i="20" s="1"/>
  <c r="O9" i="20" s="1"/>
  <c r="O10" i="20" s="1"/>
  <c r="O11" i="20" s="1"/>
  <c r="O12" i="20" s="1"/>
  <c r="O13" i="20" s="1"/>
  <c r="O14" i="20" s="1"/>
  <c r="O15" i="20" s="1"/>
  <c r="O16" i="20" s="1"/>
  <c r="O17" i="20" s="1"/>
  <c r="O18" i="20" s="1"/>
  <c r="O19" i="20" s="1"/>
  <c r="O20" i="20" s="1"/>
  <c r="O21" i="20" s="1"/>
  <c r="O22" i="20" s="1"/>
  <c r="O23" i="20" s="1"/>
  <c r="O24" i="20" s="1"/>
  <c r="O25" i="20" s="1"/>
  <c r="O26" i="20" s="1"/>
  <c r="O27" i="20" s="1"/>
  <c r="O28" i="20" s="1"/>
  <c r="O29" i="20" s="1"/>
  <c r="O30" i="20" s="1"/>
  <c r="O31" i="20" s="1"/>
  <c r="O32" i="20" s="1"/>
  <c r="O33" i="20" s="1"/>
  <c r="O34" i="20" s="1"/>
  <c r="O35" i="20" s="1"/>
  <c r="O36" i="20" s="1"/>
  <c r="O37" i="20" s="1"/>
  <c r="O38" i="20" s="1"/>
  <c r="O39" i="20" s="1"/>
  <c r="O40" i="20" s="1"/>
  <c r="O41" i="20" s="1"/>
  <c r="O42" i="20" s="1"/>
  <c r="O43" i="20" s="1"/>
  <c r="O44" i="20" s="1"/>
  <c r="O45" i="20" s="1"/>
  <c r="O46" i="20" s="1"/>
  <c r="O47" i="20" s="1"/>
  <c r="O48" i="20" s="1"/>
  <c r="O49" i="20" s="1"/>
  <c r="O50" i="20" s="1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O65" i="20" s="1"/>
  <c r="O66" i="20" s="1"/>
  <c r="O67" i="20" s="1"/>
  <c r="O68" i="20" s="1"/>
  <c r="O69" i="20" s="1"/>
  <c r="O70" i="20" s="1"/>
  <c r="O71" i="20" s="1"/>
  <c r="O72" i="20" s="1"/>
  <c r="O73" i="20" s="1"/>
  <c r="O74" i="20" s="1"/>
  <c r="O75" i="20" s="1"/>
  <c r="O76" i="20" s="1"/>
  <c r="O77" i="20" s="1"/>
  <c r="O78" i="20" s="1"/>
  <c r="O79" i="20" s="1"/>
  <c r="O80" i="20" s="1"/>
  <c r="O81" i="20" s="1"/>
  <c r="O82" i="20" s="1"/>
  <c r="O83" i="20" s="1"/>
  <c r="AA84" i="21"/>
  <c r="AF75" i="21"/>
  <c r="AE83" i="21"/>
  <c r="AF83" i="21"/>
  <c r="AB20" i="21"/>
  <c r="AB21" i="21" s="1"/>
  <c r="AB22" i="21" s="1"/>
  <c r="AB23" i="21" s="1"/>
  <c r="AB24" i="21" s="1"/>
  <c r="AB25" i="21" s="1"/>
  <c r="AB26" i="21" s="1"/>
  <c r="AB27" i="21" s="1"/>
  <c r="AB28" i="21" s="1"/>
  <c r="AB29" i="21" s="1"/>
  <c r="AB30" i="21" s="1"/>
  <c r="AB31" i="21" s="1"/>
  <c r="AB32" i="21" s="1"/>
  <c r="AB33" i="21" s="1"/>
  <c r="AB34" i="21" s="1"/>
  <c r="AB35" i="21" s="1"/>
  <c r="AD34" i="22"/>
  <c r="AD15" i="21"/>
  <c r="AE15" i="21"/>
  <c r="AF15" i="21"/>
  <c r="AD65" i="22"/>
  <c r="AF46" i="24"/>
  <c r="AD54" i="24"/>
  <c r="AF54" i="24"/>
  <c r="AF53" i="24"/>
  <c r="AE46" i="24"/>
  <c r="AD53" i="24"/>
  <c r="AE53" i="24"/>
  <c r="AD49" i="24"/>
  <c r="AD55" i="24"/>
  <c r="AE55" i="24"/>
  <c r="AF55" i="24"/>
  <c r="AE23" i="18"/>
  <c r="AE16" i="18"/>
  <c r="AE2" i="18"/>
  <c r="AE3" i="18" s="1"/>
  <c r="AE4" i="18" s="1"/>
  <c r="AE5" i="18" s="1"/>
  <c r="AE6" i="18" s="1"/>
  <c r="AE7" i="18" s="1"/>
  <c r="AE8" i="18" s="1"/>
  <c r="AE9" i="18" s="1"/>
  <c r="AE10" i="18" s="1"/>
  <c r="AE11" i="18" s="1"/>
  <c r="AD60" i="20"/>
  <c r="AE60" i="20"/>
  <c r="AF60" i="20"/>
  <c r="X84" i="21"/>
  <c r="AE65" i="22"/>
  <c r="AF65" i="22"/>
  <c r="AD73" i="22"/>
  <c r="AE73" i="22"/>
  <c r="AF73" i="22"/>
  <c r="AF45" i="20"/>
  <c r="AE17" i="20"/>
  <c r="AE26" i="20"/>
  <c r="AE82" i="21"/>
  <c r="AD73" i="21"/>
  <c r="AE73" i="21"/>
  <c r="AF73" i="21"/>
  <c r="AD51" i="21"/>
  <c r="AD36" i="21"/>
  <c r="AD35" i="21"/>
  <c r="AE35" i="21"/>
  <c r="AF35" i="21"/>
  <c r="AD27" i="21"/>
  <c r="AF27" i="21"/>
  <c r="AE25" i="22"/>
  <c r="AE82" i="23"/>
  <c r="AE50" i="23"/>
  <c r="AD67" i="24"/>
  <c r="AE67" i="24"/>
  <c r="AF67" i="24"/>
  <c r="AE74" i="24"/>
  <c r="AF74" i="24"/>
  <c r="AD74" i="24"/>
  <c r="AE76" i="24"/>
  <c r="AF76" i="24"/>
  <c r="AD76" i="24"/>
  <c r="AD70" i="24"/>
  <c r="AE70" i="24"/>
  <c r="AF70" i="24"/>
  <c r="AF75" i="24"/>
  <c r="AF71" i="24"/>
  <c r="AF34" i="20"/>
  <c r="Q84" i="21"/>
  <c r="AD82" i="21"/>
  <c r="W84" i="20"/>
  <c r="AD34" i="20"/>
  <c r="AF80" i="21"/>
  <c r="AF61" i="21"/>
  <c r="AE65" i="21"/>
  <c r="AD59" i="21"/>
  <c r="AE59" i="21"/>
  <c r="AF59" i="21"/>
  <c r="AD56" i="21"/>
  <c r="AE56" i="21"/>
  <c r="AD33" i="21"/>
  <c r="AE33" i="21"/>
  <c r="AF33" i="21"/>
  <c r="AE32" i="21"/>
  <c r="AF24" i="21"/>
  <c r="AD43" i="23"/>
  <c r="N4" i="23"/>
  <c r="N5" i="23" s="1"/>
  <c r="N6" i="23" s="1"/>
  <c r="N7" i="23" s="1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AF27" i="25"/>
  <c r="AE20" i="25"/>
  <c r="AF20" i="25"/>
  <c r="AD28" i="25"/>
  <c r="AF28" i="25"/>
  <c r="J4" i="36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AE20" i="22"/>
  <c r="AF20" i="22"/>
  <c r="AD81" i="23"/>
  <c r="J6" i="24"/>
  <c r="J7" i="24" s="1"/>
  <c r="J8" i="24" s="1"/>
  <c r="J9" i="24" s="1"/>
  <c r="J10" i="24" s="1"/>
  <c r="J11" i="24" s="1"/>
  <c r="J12" i="24" s="1"/>
  <c r="J13" i="24" s="1"/>
  <c r="J14" i="24" s="1"/>
  <c r="J15" i="24" s="1"/>
  <c r="J16" i="24" s="1"/>
  <c r="J17" i="24" s="1"/>
  <c r="J18" i="24" s="1"/>
  <c r="J19" i="24" s="1"/>
  <c r="J20" i="24" s="1"/>
  <c r="J21" i="24" s="1"/>
  <c r="J22" i="24" s="1"/>
  <c r="J23" i="24" s="1"/>
  <c r="J24" i="24" s="1"/>
  <c r="J25" i="24" s="1"/>
  <c r="J26" i="24" s="1"/>
  <c r="J27" i="24" s="1"/>
  <c r="J28" i="24" s="1"/>
  <c r="J29" i="24" s="1"/>
  <c r="J30" i="24" s="1"/>
  <c r="J31" i="24" s="1"/>
  <c r="J32" i="24" s="1"/>
  <c r="J33" i="24" s="1"/>
  <c r="J34" i="24" s="1"/>
  <c r="J35" i="24" s="1"/>
  <c r="J36" i="24" s="1"/>
  <c r="J37" i="24" s="1"/>
  <c r="J38" i="24" s="1"/>
  <c r="J39" i="24" s="1"/>
  <c r="J40" i="24" s="1"/>
  <c r="J41" i="24" s="1"/>
  <c r="J42" i="24" s="1"/>
  <c r="J43" i="24" s="1"/>
  <c r="J44" i="24" s="1"/>
  <c r="J45" i="24" s="1"/>
  <c r="J46" i="24" s="1"/>
  <c r="J47" i="24" s="1"/>
  <c r="J48" i="24" s="1"/>
  <c r="J49" i="24" s="1"/>
  <c r="J50" i="24" s="1"/>
  <c r="J51" i="24" s="1"/>
  <c r="J52" i="24" s="1"/>
  <c r="J53" i="24" s="1"/>
  <c r="J54" i="24" s="1"/>
  <c r="J55" i="24" s="1"/>
  <c r="J56" i="24" s="1"/>
  <c r="J57" i="24" s="1"/>
  <c r="J58" i="24" s="1"/>
  <c r="J59" i="24" s="1"/>
  <c r="J60" i="24" s="1"/>
  <c r="J61" i="24" s="1"/>
  <c r="J62" i="24" s="1"/>
  <c r="J63" i="24" s="1"/>
  <c r="J64" i="24" s="1"/>
  <c r="J65" i="24" s="1"/>
  <c r="J66" i="24" s="1"/>
  <c r="J67" i="24" s="1"/>
  <c r="J68" i="24" s="1"/>
  <c r="J69" i="24" s="1"/>
  <c r="J70" i="24" s="1"/>
  <c r="J71" i="24" s="1"/>
  <c r="J72" i="24" s="1"/>
  <c r="J73" i="24" s="1"/>
  <c r="J74" i="24" s="1"/>
  <c r="J75" i="24" s="1"/>
  <c r="J76" i="24" s="1"/>
  <c r="J77" i="24" s="1"/>
  <c r="J78" i="24" s="1"/>
  <c r="J79" i="24" s="1"/>
  <c r="J80" i="24" s="1"/>
  <c r="J81" i="24" s="1"/>
  <c r="J82" i="24" s="1"/>
  <c r="J83" i="24" s="1"/>
  <c r="AF2" i="23"/>
  <c r="AF3" i="23" s="1"/>
  <c r="AF4" i="23" s="1"/>
  <c r="AF5" i="23" s="1"/>
  <c r="AF6" i="23" s="1"/>
  <c r="AF7" i="23" s="1"/>
  <c r="AF8" i="23" s="1"/>
  <c r="AF9" i="23" s="1"/>
  <c r="AF10" i="23" s="1"/>
  <c r="AF11" i="23" s="1"/>
  <c r="AD75" i="25"/>
  <c r="AF82" i="25"/>
  <c r="AE75" i="25"/>
  <c r="AD39" i="22"/>
  <c r="AD16" i="22"/>
  <c r="AF16" i="22"/>
  <c r="AE43" i="23"/>
  <c r="AF13" i="23"/>
  <c r="AE2" i="23"/>
  <c r="AE3" i="23" s="1"/>
  <c r="AE4" i="23" s="1"/>
  <c r="AE5" i="23" s="1"/>
  <c r="AE6" i="23" s="1"/>
  <c r="AE7" i="23" s="1"/>
  <c r="AE8" i="23" s="1"/>
  <c r="AE9" i="23" s="1"/>
  <c r="AE10" i="23" s="1"/>
  <c r="AE11" i="23" s="1"/>
  <c r="P84" i="24"/>
  <c r="AE33" i="24"/>
  <c r="AF33" i="24"/>
  <c r="AD40" i="24"/>
  <c r="AE40" i="24"/>
  <c r="AD33" i="24"/>
  <c r="AD20" i="24"/>
  <c r="AE20" i="24"/>
  <c r="AF20" i="24"/>
  <c r="AF28" i="24"/>
  <c r="AD29" i="24"/>
  <c r="AF29" i="24"/>
  <c r="AB82" i="25"/>
  <c r="AB83" i="25" s="1"/>
  <c r="AB81" i="25"/>
  <c r="I6" i="25"/>
  <c r="I7" i="25" s="1"/>
  <c r="I8" i="25" s="1"/>
  <c r="I9" i="25" s="1"/>
  <c r="I10" i="25" s="1"/>
  <c r="I11" i="25" s="1"/>
  <c r="I12" i="25" s="1"/>
  <c r="I13" i="25" s="1"/>
  <c r="I14" i="25" s="1"/>
  <c r="I15" i="25" s="1"/>
  <c r="I16" i="25" s="1"/>
  <c r="I17" i="25" s="1"/>
  <c r="I18" i="25" s="1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I64" i="25" s="1"/>
  <c r="I65" i="25" s="1"/>
  <c r="I66" i="25" s="1"/>
  <c r="I67" i="25" s="1"/>
  <c r="I68" i="25" s="1"/>
  <c r="I69" i="25" s="1"/>
  <c r="I70" i="25" s="1"/>
  <c r="I71" i="25" s="1"/>
  <c r="I72" i="25" s="1"/>
  <c r="I73" i="25" s="1"/>
  <c r="I74" i="25" s="1"/>
  <c r="I75" i="25" s="1"/>
  <c r="I76" i="25" s="1"/>
  <c r="I77" i="25" s="1"/>
  <c r="I78" i="25" s="1"/>
  <c r="I79" i="25" s="1"/>
  <c r="I80" i="25" s="1"/>
  <c r="I81" i="25" s="1"/>
  <c r="I82" i="25" s="1"/>
  <c r="I83" i="25" s="1"/>
  <c r="Q3" i="25"/>
  <c r="Q4" i="25" s="1"/>
  <c r="Q5" i="25" s="1"/>
  <c r="Q6" i="25" s="1"/>
  <c r="Q7" i="25" s="1"/>
  <c r="Q8" i="25" s="1"/>
  <c r="Q9" i="25" s="1"/>
  <c r="Q10" i="25" s="1"/>
  <c r="Q11" i="25" s="1"/>
  <c r="Q12" i="25" s="1"/>
  <c r="Q13" i="25" s="1"/>
  <c r="Q14" i="25" s="1"/>
  <c r="Q15" i="25" s="1"/>
  <c r="Q16" i="25" s="1"/>
  <c r="Q17" i="25" s="1"/>
  <c r="Q18" i="25" s="1"/>
  <c r="Q19" i="25" s="1"/>
  <c r="Q20" i="25" s="1"/>
  <c r="Q21" i="25" s="1"/>
  <c r="Q22" i="25" s="1"/>
  <c r="Q23" i="25" s="1"/>
  <c r="Q24" i="25" s="1"/>
  <c r="Q25" i="25" s="1"/>
  <c r="Q26" i="25" s="1"/>
  <c r="Q27" i="25" s="1"/>
  <c r="Q28" i="25" s="1"/>
  <c r="Q29" i="25" s="1"/>
  <c r="Q30" i="25" s="1"/>
  <c r="Q31" i="25" s="1"/>
  <c r="Q32" i="25" s="1"/>
  <c r="Q33" i="25" s="1"/>
  <c r="Q34" i="25" s="1"/>
  <c r="Q35" i="25" s="1"/>
  <c r="Q36" i="25" s="1"/>
  <c r="Q37" i="25" s="1"/>
  <c r="Q38" i="25" s="1"/>
  <c r="Q39" i="25" s="1"/>
  <c r="Q40" i="25" s="1"/>
  <c r="Q41" i="25" s="1"/>
  <c r="Q42" i="25" s="1"/>
  <c r="Q43" i="25" s="1"/>
  <c r="Q44" i="25" s="1"/>
  <c r="Q45" i="25" s="1"/>
  <c r="Q46" i="25" s="1"/>
  <c r="Q47" i="25" s="1"/>
  <c r="Q48" i="25" s="1"/>
  <c r="Q49" i="25" s="1"/>
  <c r="Q50" i="25" s="1"/>
  <c r="Q51" i="25" s="1"/>
  <c r="Q52" i="25" s="1"/>
  <c r="Q53" i="25" s="1"/>
  <c r="Q54" i="25" s="1"/>
  <c r="Q55" i="25" s="1"/>
  <c r="Q56" i="25" s="1"/>
  <c r="Q57" i="25" s="1"/>
  <c r="Q58" i="25" s="1"/>
  <c r="Q59" i="25" s="1"/>
  <c r="Q60" i="25" s="1"/>
  <c r="Q61" i="25" s="1"/>
  <c r="Q62" i="25" s="1"/>
  <c r="Q63" i="25" s="1"/>
  <c r="Q64" i="25" s="1"/>
  <c r="Q65" i="25" s="1"/>
  <c r="Q66" i="25" s="1"/>
  <c r="Q67" i="25" s="1"/>
  <c r="Q68" i="25" s="1"/>
  <c r="Q69" i="25" s="1"/>
  <c r="Q70" i="25" s="1"/>
  <c r="Q71" i="25" s="1"/>
  <c r="Q72" i="25" s="1"/>
  <c r="Q73" i="25" s="1"/>
  <c r="Q74" i="25" s="1"/>
  <c r="Q75" i="25" s="1"/>
  <c r="Q76" i="25" s="1"/>
  <c r="Q77" i="25" s="1"/>
  <c r="Q78" i="25" s="1"/>
  <c r="Q79" i="25" s="1"/>
  <c r="Q80" i="25" s="1"/>
  <c r="Q81" i="25" s="1"/>
  <c r="Q82" i="25" s="1"/>
  <c r="Q83" i="25" s="1"/>
  <c r="Z36" i="28"/>
  <c r="Z37" i="28" s="1"/>
  <c r="Z38" i="28" s="1"/>
  <c r="Z39" i="28" s="1"/>
  <c r="Z40" i="28" s="1"/>
  <c r="Z41" i="28" s="1"/>
  <c r="Z42" i="28" s="1"/>
  <c r="Z43" i="28" s="1"/>
  <c r="Z44" i="28" s="1"/>
  <c r="Z45" i="28" s="1"/>
  <c r="Z46" i="28" s="1"/>
  <c r="Z47" i="28" s="1"/>
  <c r="Z48" i="28" s="1"/>
  <c r="Z49" i="28" s="1"/>
  <c r="Z50" i="28" s="1"/>
  <c r="Z51" i="28" s="1"/>
  <c r="Z52" i="28" s="1"/>
  <c r="Z53" i="28" s="1"/>
  <c r="Z54" i="28" s="1"/>
  <c r="Z55" i="28" s="1"/>
  <c r="Z56" i="28" s="1"/>
  <c r="Z57" i="28" s="1"/>
  <c r="Z58" i="28" s="1"/>
  <c r="Z59" i="28" s="1"/>
  <c r="Z60" i="28" s="1"/>
  <c r="Z61" i="28" s="1"/>
  <c r="Z62" i="28" s="1"/>
  <c r="Z63" i="28" s="1"/>
  <c r="Z64" i="28" s="1"/>
  <c r="Z65" i="28" s="1"/>
  <c r="Z66" i="28" s="1"/>
  <c r="Z67" i="28" s="1"/>
  <c r="Z68" i="28" s="1"/>
  <c r="Z69" i="28" s="1"/>
  <c r="Z70" i="28" s="1"/>
  <c r="Z71" i="28" s="1"/>
  <c r="Z72" i="28" s="1"/>
  <c r="Z73" i="28" s="1"/>
  <c r="Z74" i="28" s="1"/>
  <c r="Z75" i="28" s="1"/>
  <c r="Z76" i="28" s="1"/>
  <c r="Z77" i="28" s="1"/>
  <c r="Z78" i="28" s="1"/>
  <c r="Z79" i="28" s="1"/>
  <c r="Z80" i="28" s="1"/>
  <c r="Z81" i="28" s="1"/>
  <c r="Z82" i="28" s="1"/>
  <c r="Z83" i="28" s="1"/>
  <c r="P4" i="25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AD19" i="21"/>
  <c r="AE19" i="21"/>
  <c r="AF19" i="21"/>
  <c r="AD18" i="22"/>
  <c r="AF18" i="22"/>
  <c r="I84" i="23"/>
  <c r="C17" i="4" s="1"/>
  <c r="AA84" i="23"/>
  <c r="AD55" i="23"/>
  <c r="AE55" i="23"/>
  <c r="AD39" i="24"/>
  <c r="R16" i="26"/>
  <c r="R17" i="26" s="1"/>
  <c r="R18" i="26" s="1"/>
  <c r="R19" i="26" s="1"/>
  <c r="R20" i="26" s="1"/>
  <c r="R21" i="26" s="1"/>
  <c r="R22" i="26" s="1"/>
  <c r="R23" i="26" s="1"/>
  <c r="R24" i="26" s="1"/>
  <c r="R25" i="26" s="1"/>
  <c r="R26" i="26" s="1"/>
  <c r="R27" i="26" s="1"/>
  <c r="R28" i="26" s="1"/>
  <c r="R29" i="26" s="1"/>
  <c r="R30" i="26" s="1"/>
  <c r="R31" i="26" s="1"/>
  <c r="R32" i="26" s="1"/>
  <c r="R33" i="26" s="1"/>
  <c r="R34" i="26" s="1"/>
  <c r="R35" i="26" s="1"/>
  <c r="R36" i="26" s="1"/>
  <c r="R37" i="26" s="1"/>
  <c r="R38" i="26" s="1"/>
  <c r="R39" i="26" s="1"/>
  <c r="R40" i="26" s="1"/>
  <c r="R41" i="26" s="1"/>
  <c r="R42" i="26" s="1"/>
  <c r="R43" i="26" s="1"/>
  <c r="R44" i="26" s="1"/>
  <c r="R45" i="26" s="1"/>
  <c r="R46" i="26" s="1"/>
  <c r="R47" i="26" s="1"/>
  <c r="R48" i="26" s="1"/>
  <c r="R49" i="26" s="1"/>
  <c r="R50" i="26" s="1"/>
  <c r="R51" i="26" s="1"/>
  <c r="R52" i="26" s="1"/>
  <c r="R53" i="26" s="1"/>
  <c r="R54" i="26" s="1"/>
  <c r="R55" i="26" s="1"/>
  <c r="R56" i="26" s="1"/>
  <c r="R57" i="26" s="1"/>
  <c r="R58" i="26" s="1"/>
  <c r="R59" i="26" s="1"/>
  <c r="R60" i="26" s="1"/>
  <c r="R61" i="26" s="1"/>
  <c r="R62" i="26" s="1"/>
  <c r="R63" i="26" s="1"/>
  <c r="R64" i="26" s="1"/>
  <c r="R65" i="26" s="1"/>
  <c r="R66" i="26" s="1"/>
  <c r="R67" i="26" s="1"/>
  <c r="R68" i="26" s="1"/>
  <c r="R69" i="26" s="1"/>
  <c r="R70" i="26" s="1"/>
  <c r="R71" i="26" s="1"/>
  <c r="R72" i="26" s="1"/>
  <c r="R73" i="26" s="1"/>
  <c r="R74" i="26" s="1"/>
  <c r="R75" i="26" s="1"/>
  <c r="R76" i="26" s="1"/>
  <c r="R77" i="26" s="1"/>
  <c r="R78" i="26" s="1"/>
  <c r="R79" i="26" s="1"/>
  <c r="R80" i="26" s="1"/>
  <c r="R81" i="26" s="1"/>
  <c r="R82" i="26" s="1"/>
  <c r="R83" i="26" s="1"/>
  <c r="AB77" i="26"/>
  <c r="AF66" i="26"/>
  <c r="AE66" i="26"/>
  <c r="AD74" i="26"/>
  <c r="AE74" i="26"/>
  <c r="AD66" i="26"/>
  <c r="AE75" i="26"/>
  <c r="AF75" i="26"/>
  <c r="AE30" i="23"/>
  <c r="AE50" i="24"/>
  <c r="AF50" i="24"/>
  <c r="AD58" i="21"/>
  <c r="AE23" i="21"/>
  <c r="U84" i="22"/>
  <c r="AE49" i="22"/>
  <c r="AD35" i="22"/>
  <c r="AE27" i="22"/>
  <c r="AD25" i="22"/>
  <c r="AF25" i="22"/>
  <c r="AE60" i="23"/>
  <c r="AF57" i="23"/>
  <c r="X3" i="23"/>
  <c r="X4" i="23" s="1"/>
  <c r="X5" i="23" s="1"/>
  <c r="X6" i="23" s="1"/>
  <c r="X7" i="23" s="1"/>
  <c r="X8" i="23" s="1"/>
  <c r="X9" i="23" s="1"/>
  <c r="X10" i="23" s="1"/>
  <c r="X11" i="23" s="1"/>
  <c r="X12" i="23" s="1"/>
  <c r="X13" i="23" s="1"/>
  <c r="X14" i="23" s="1"/>
  <c r="X15" i="23" s="1"/>
  <c r="X16" i="23" s="1"/>
  <c r="X17" i="23" s="1"/>
  <c r="X18" i="23" s="1"/>
  <c r="X19" i="23" s="1"/>
  <c r="X20" i="23" s="1"/>
  <c r="X21" i="23" s="1"/>
  <c r="X22" i="23" s="1"/>
  <c r="X23" i="23" s="1"/>
  <c r="X24" i="23" s="1"/>
  <c r="X25" i="23" s="1"/>
  <c r="X26" i="23" s="1"/>
  <c r="X27" i="23" s="1"/>
  <c r="X28" i="23" s="1"/>
  <c r="X29" i="23" s="1"/>
  <c r="X30" i="23" s="1"/>
  <c r="X31" i="23" s="1"/>
  <c r="X32" i="23" s="1"/>
  <c r="X33" i="23" s="1"/>
  <c r="X34" i="23" s="1"/>
  <c r="X35" i="23" s="1"/>
  <c r="X36" i="23" s="1"/>
  <c r="X37" i="23" s="1"/>
  <c r="X38" i="23" s="1"/>
  <c r="X39" i="23" s="1"/>
  <c r="X40" i="23" s="1"/>
  <c r="X41" i="23" s="1"/>
  <c r="X42" i="23" s="1"/>
  <c r="X43" i="23" s="1"/>
  <c r="X44" i="23" s="1"/>
  <c r="X45" i="23" s="1"/>
  <c r="X46" i="23" s="1"/>
  <c r="X47" i="23" s="1"/>
  <c r="X48" i="23" s="1"/>
  <c r="X49" i="23" s="1"/>
  <c r="X50" i="23" s="1"/>
  <c r="X51" i="23" s="1"/>
  <c r="X52" i="23" s="1"/>
  <c r="X53" i="23" s="1"/>
  <c r="X54" i="23" s="1"/>
  <c r="X55" i="23" s="1"/>
  <c r="X56" i="23" s="1"/>
  <c r="X57" i="23" s="1"/>
  <c r="X58" i="23" s="1"/>
  <c r="X59" i="23" s="1"/>
  <c r="X60" i="23" s="1"/>
  <c r="X61" i="23" s="1"/>
  <c r="X62" i="23" s="1"/>
  <c r="X63" i="23" s="1"/>
  <c r="X64" i="23" s="1"/>
  <c r="X65" i="23" s="1"/>
  <c r="X66" i="23" s="1"/>
  <c r="X67" i="23" s="1"/>
  <c r="X68" i="23" s="1"/>
  <c r="X69" i="23" s="1"/>
  <c r="X70" i="23" s="1"/>
  <c r="X71" i="23" s="1"/>
  <c r="X72" i="23" s="1"/>
  <c r="X73" i="23" s="1"/>
  <c r="X74" i="23" s="1"/>
  <c r="X75" i="23" s="1"/>
  <c r="X76" i="23" s="1"/>
  <c r="X77" i="23" s="1"/>
  <c r="X78" i="23" s="1"/>
  <c r="X79" i="23" s="1"/>
  <c r="X80" i="23" s="1"/>
  <c r="X81" i="23" s="1"/>
  <c r="X82" i="23" s="1"/>
  <c r="X83" i="23" s="1"/>
  <c r="AE16" i="21"/>
  <c r="T3" i="21"/>
  <c r="T4" i="21" s="1"/>
  <c r="T5" i="21" s="1"/>
  <c r="T6" i="21" s="1"/>
  <c r="T7" i="21" s="1"/>
  <c r="T8" i="21" s="1"/>
  <c r="T9" i="21" s="1"/>
  <c r="T10" i="21" s="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AB40" i="22"/>
  <c r="AB41" i="22" s="1"/>
  <c r="AB42" i="22" s="1"/>
  <c r="AB43" i="22" s="1"/>
  <c r="AE15" i="22"/>
  <c r="AE64" i="24"/>
  <c r="AF64" i="24"/>
  <c r="AD63" i="24"/>
  <c r="AE63" i="24"/>
  <c r="AD60" i="24"/>
  <c r="AF63" i="24"/>
  <c r="AE60" i="24"/>
  <c r="K78" i="26"/>
  <c r="K79" i="26" s="1"/>
  <c r="K80" i="26" s="1"/>
  <c r="K81" i="26" s="1"/>
  <c r="K82" i="26" s="1"/>
  <c r="K83" i="26" s="1"/>
  <c r="AE53" i="21"/>
  <c r="AF53" i="21"/>
  <c r="AB37" i="21"/>
  <c r="AB38" i="21" s="1"/>
  <c r="AB39" i="21" s="1"/>
  <c r="AB40" i="21" s="1"/>
  <c r="AB41" i="21" s="1"/>
  <c r="AB42" i="21" s="1"/>
  <c r="AB43" i="21" s="1"/>
  <c r="AB44" i="21" s="1"/>
  <c r="S3" i="21"/>
  <c r="S4" i="21" s="1"/>
  <c r="S5" i="21" s="1"/>
  <c r="S6" i="21" s="1"/>
  <c r="S7" i="21" s="1"/>
  <c r="S8" i="21" s="1"/>
  <c r="S9" i="21" s="1"/>
  <c r="S10" i="21" s="1"/>
  <c r="S11" i="21" s="1"/>
  <c r="S12" i="21" s="1"/>
  <c r="S13" i="21" s="1"/>
  <c r="S14" i="21" s="1"/>
  <c r="S15" i="21" s="1"/>
  <c r="S16" i="21" s="1"/>
  <c r="S17" i="21" s="1"/>
  <c r="S18" i="21" s="1"/>
  <c r="S19" i="21" s="1"/>
  <c r="S20" i="21" s="1"/>
  <c r="S21" i="21" s="1"/>
  <c r="S22" i="21" s="1"/>
  <c r="S23" i="21" s="1"/>
  <c r="S24" i="21" s="1"/>
  <c r="S25" i="21" s="1"/>
  <c r="S26" i="21" s="1"/>
  <c r="S27" i="21" s="1"/>
  <c r="S28" i="21" s="1"/>
  <c r="S29" i="21" s="1"/>
  <c r="S30" i="21" s="1"/>
  <c r="S31" i="21" s="1"/>
  <c r="S32" i="21" s="1"/>
  <c r="S33" i="21" s="1"/>
  <c r="S34" i="21" s="1"/>
  <c r="S35" i="21" s="1"/>
  <c r="S36" i="21" s="1"/>
  <c r="S37" i="21" s="1"/>
  <c r="S38" i="21" s="1"/>
  <c r="S39" i="21" s="1"/>
  <c r="S40" i="21" s="1"/>
  <c r="S41" i="21" s="1"/>
  <c r="S42" i="21" s="1"/>
  <c r="S43" i="21" s="1"/>
  <c r="S44" i="21" s="1"/>
  <c r="S45" i="21" s="1"/>
  <c r="S46" i="21" s="1"/>
  <c r="S47" i="21" s="1"/>
  <c r="S48" i="21" s="1"/>
  <c r="S49" i="21" s="1"/>
  <c r="S50" i="21" s="1"/>
  <c r="S51" i="21" s="1"/>
  <c r="S52" i="21" s="1"/>
  <c r="S53" i="21" s="1"/>
  <c r="S54" i="21" s="1"/>
  <c r="S55" i="21" s="1"/>
  <c r="S56" i="21" s="1"/>
  <c r="S57" i="21" s="1"/>
  <c r="S58" i="21" s="1"/>
  <c r="S59" i="21" s="1"/>
  <c r="S60" i="21" s="1"/>
  <c r="S61" i="21" s="1"/>
  <c r="S62" i="21" s="1"/>
  <c r="S63" i="21" s="1"/>
  <c r="S64" i="21" s="1"/>
  <c r="S65" i="21" s="1"/>
  <c r="S66" i="21" s="1"/>
  <c r="S67" i="21" s="1"/>
  <c r="S68" i="21" s="1"/>
  <c r="S69" i="21" s="1"/>
  <c r="S70" i="21" s="1"/>
  <c r="S71" i="21" s="1"/>
  <c r="S72" i="21" s="1"/>
  <c r="S73" i="21" s="1"/>
  <c r="S74" i="21" s="1"/>
  <c r="S75" i="21" s="1"/>
  <c r="S76" i="21" s="1"/>
  <c r="S77" i="21" s="1"/>
  <c r="S78" i="21" s="1"/>
  <c r="S79" i="21" s="1"/>
  <c r="S80" i="21" s="1"/>
  <c r="S81" i="21" s="1"/>
  <c r="S82" i="21" s="1"/>
  <c r="S83" i="21" s="1"/>
  <c r="AD15" i="22"/>
  <c r="AF77" i="23"/>
  <c r="AB57" i="23"/>
  <c r="AB58" i="23" s="1"/>
  <c r="AB59" i="23" s="1"/>
  <c r="AB60" i="23" s="1"/>
  <c r="AB61" i="23" s="1"/>
  <c r="AB62" i="23" s="1"/>
  <c r="AB63" i="23" s="1"/>
  <c r="AB64" i="23" s="1"/>
  <c r="AB65" i="23" s="1"/>
  <c r="AB66" i="23" s="1"/>
  <c r="AB67" i="23" s="1"/>
  <c r="AB68" i="23" s="1"/>
  <c r="AB69" i="23" s="1"/>
  <c r="AB70" i="23" s="1"/>
  <c r="AB71" i="23" s="1"/>
  <c r="AB72" i="23" s="1"/>
  <c r="AB73" i="23" s="1"/>
  <c r="AB74" i="23" s="1"/>
  <c r="AB75" i="23" s="1"/>
  <c r="AB76" i="23" s="1"/>
  <c r="AB77" i="23" s="1"/>
  <c r="AB78" i="23" s="1"/>
  <c r="AB79" i="23" s="1"/>
  <c r="AB80" i="23" s="1"/>
  <c r="AB81" i="23" s="1"/>
  <c r="AB82" i="23" s="1"/>
  <c r="AB83" i="23" s="1"/>
  <c r="AF45" i="23"/>
  <c r="AF26" i="23"/>
  <c r="L6" i="23"/>
  <c r="L7" i="23" s="1"/>
  <c r="L8" i="23" s="1"/>
  <c r="L9" i="23" s="1"/>
  <c r="L10" i="23" s="1"/>
  <c r="L11" i="23" s="1"/>
  <c r="L12" i="23" s="1"/>
  <c r="L13" i="23" s="1"/>
  <c r="L14" i="23" s="1"/>
  <c r="L15" i="23" s="1"/>
  <c r="L16" i="23" s="1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L63" i="23" s="1"/>
  <c r="L64" i="23" s="1"/>
  <c r="L65" i="23" s="1"/>
  <c r="L66" i="23" s="1"/>
  <c r="L67" i="23" s="1"/>
  <c r="L68" i="23" s="1"/>
  <c r="L69" i="23" s="1"/>
  <c r="L70" i="23" s="1"/>
  <c r="L71" i="23" s="1"/>
  <c r="L72" i="23" s="1"/>
  <c r="L73" i="23" s="1"/>
  <c r="L74" i="23" s="1"/>
  <c r="L75" i="23" s="1"/>
  <c r="L76" i="23" s="1"/>
  <c r="L77" i="23" s="1"/>
  <c r="L78" i="23" s="1"/>
  <c r="L79" i="23" s="1"/>
  <c r="L80" i="23" s="1"/>
  <c r="L81" i="23" s="1"/>
  <c r="L82" i="23" s="1"/>
  <c r="L83" i="23" s="1"/>
  <c r="AD68" i="22"/>
  <c r="AD29" i="22"/>
  <c r="AE23" i="22"/>
  <c r="AF23" i="22"/>
  <c r="AF15" i="22"/>
  <c r="AE26" i="23"/>
  <c r="P9" i="27"/>
  <c r="P10" i="27" s="1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P21" i="27" s="1"/>
  <c r="P22" i="27" s="1"/>
  <c r="P23" i="27" s="1"/>
  <c r="P24" i="27" s="1"/>
  <c r="P25" i="27" s="1"/>
  <c r="P26" i="27" s="1"/>
  <c r="P27" i="27" s="1"/>
  <c r="P28" i="27" s="1"/>
  <c r="P29" i="27" s="1"/>
  <c r="P30" i="27" s="1"/>
  <c r="P31" i="27" s="1"/>
  <c r="P32" i="27" s="1"/>
  <c r="P33" i="27" s="1"/>
  <c r="P34" i="27" s="1"/>
  <c r="P35" i="27" s="1"/>
  <c r="P36" i="27" s="1"/>
  <c r="P37" i="27" s="1"/>
  <c r="P38" i="27" s="1"/>
  <c r="P39" i="27" s="1"/>
  <c r="P40" i="27" s="1"/>
  <c r="P41" i="27" s="1"/>
  <c r="P42" i="27" s="1"/>
  <c r="P43" i="27" s="1"/>
  <c r="P44" i="27" s="1"/>
  <c r="P45" i="27" s="1"/>
  <c r="P46" i="27" s="1"/>
  <c r="P47" i="27" s="1"/>
  <c r="P48" i="27" s="1"/>
  <c r="P49" i="27" s="1"/>
  <c r="P50" i="27" s="1"/>
  <c r="P51" i="27" s="1"/>
  <c r="P52" i="27" s="1"/>
  <c r="P53" i="27" s="1"/>
  <c r="P54" i="27" s="1"/>
  <c r="P55" i="27" s="1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P69" i="27" s="1"/>
  <c r="P70" i="27" s="1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AD45" i="23"/>
  <c r="AE28" i="23"/>
  <c r="AF19" i="23"/>
  <c r="AE19" i="23"/>
  <c r="AF40" i="22"/>
  <c r="AD31" i="22"/>
  <c r="K3" i="22"/>
  <c r="K4" i="22" s="1"/>
  <c r="K5" i="22" s="1"/>
  <c r="K6" i="22" s="1"/>
  <c r="K7" i="22" s="1"/>
  <c r="K8" i="22" s="1"/>
  <c r="K9" i="22" s="1"/>
  <c r="K10" i="22" s="1"/>
  <c r="K11" i="22" s="1"/>
  <c r="K12" i="22" s="1"/>
  <c r="K13" i="22" s="1"/>
  <c r="K14" i="22" s="1"/>
  <c r="K15" i="22" s="1"/>
  <c r="K16" i="22" s="1"/>
  <c r="K17" i="22" s="1"/>
  <c r="K18" i="22" s="1"/>
  <c r="K19" i="22" s="1"/>
  <c r="K20" i="22" s="1"/>
  <c r="K21" i="22" s="1"/>
  <c r="K22" i="22" s="1"/>
  <c r="K23" i="22" s="1"/>
  <c r="K24" i="22" s="1"/>
  <c r="K25" i="22" s="1"/>
  <c r="K26" i="22" s="1"/>
  <c r="K27" i="22" s="1"/>
  <c r="K28" i="22" s="1"/>
  <c r="K29" i="22" s="1"/>
  <c r="K30" i="22" s="1"/>
  <c r="K31" i="22" s="1"/>
  <c r="K32" i="22" s="1"/>
  <c r="K33" i="22" s="1"/>
  <c r="K34" i="22" s="1"/>
  <c r="K35" i="22" s="1"/>
  <c r="K36" i="22" s="1"/>
  <c r="K37" i="22" s="1"/>
  <c r="K38" i="22" s="1"/>
  <c r="K39" i="22" s="1"/>
  <c r="K40" i="22" s="1"/>
  <c r="K41" i="22" s="1"/>
  <c r="K42" i="22" s="1"/>
  <c r="K43" i="22" s="1"/>
  <c r="K44" i="22" s="1"/>
  <c r="K45" i="22" s="1"/>
  <c r="K46" i="22" s="1"/>
  <c r="K47" i="22" s="1"/>
  <c r="K48" i="22" s="1"/>
  <c r="K49" i="22" s="1"/>
  <c r="K50" i="22" s="1"/>
  <c r="K51" i="22" s="1"/>
  <c r="K52" i="22" s="1"/>
  <c r="K53" i="22" s="1"/>
  <c r="K54" i="22" s="1"/>
  <c r="K55" i="22" s="1"/>
  <c r="K56" i="22" s="1"/>
  <c r="K57" i="22" s="1"/>
  <c r="K58" i="22" s="1"/>
  <c r="K59" i="22" s="1"/>
  <c r="K60" i="22" s="1"/>
  <c r="K61" i="22" s="1"/>
  <c r="K62" i="22" s="1"/>
  <c r="K63" i="22" s="1"/>
  <c r="K64" i="22" s="1"/>
  <c r="K65" i="22" s="1"/>
  <c r="K66" i="22" s="1"/>
  <c r="K67" i="22" s="1"/>
  <c r="K68" i="22" s="1"/>
  <c r="K69" i="22" s="1"/>
  <c r="K70" i="22" s="1"/>
  <c r="K71" i="22" s="1"/>
  <c r="K72" i="22" s="1"/>
  <c r="K73" i="22" s="1"/>
  <c r="K74" i="22" s="1"/>
  <c r="K75" i="22" s="1"/>
  <c r="K76" i="22" s="1"/>
  <c r="K77" i="22" s="1"/>
  <c r="K78" i="22" s="1"/>
  <c r="K79" i="22" s="1"/>
  <c r="K80" i="22" s="1"/>
  <c r="K81" i="22" s="1"/>
  <c r="K82" i="22" s="1"/>
  <c r="K83" i="22" s="1"/>
  <c r="AE58" i="24"/>
  <c r="AF58" i="24"/>
  <c r="AE49" i="24"/>
  <c r="AD57" i="24"/>
  <c r="AE57" i="24"/>
  <c r="L29" i="26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40" i="26" s="1"/>
  <c r="L41" i="26" s="1"/>
  <c r="L42" i="26" s="1"/>
  <c r="L43" i="26" s="1"/>
  <c r="L44" i="26" s="1"/>
  <c r="L45" i="26" s="1"/>
  <c r="L46" i="26" s="1"/>
  <c r="L47" i="26" s="1"/>
  <c r="L48" i="26" s="1"/>
  <c r="L49" i="26" s="1"/>
  <c r="L50" i="26" s="1"/>
  <c r="L51" i="26" s="1"/>
  <c r="L52" i="26" s="1"/>
  <c r="L53" i="26" s="1"/>
  <c r="L54" i="26" s="1"/>
  <c r="L55" i="26" s="1"/>
  <c r="L56" i="26" s="1"/>
  <c r="L57" i="26" s="1"/>
  <c r="L58" i="26" s="1"/>
  <c r="L59" i="26" s="1"/>
  <c r="L60" i="26" s="1"/>
  <c r="L61" i="26" s="1"/>
  <c r="L62" i="26" s="1"/>
  <c r="L63" i="26" s="1"/>
  <c r="L64" i="26" s="1"/>
  <c r="L65" i="26" s="1"/>
  <c r="L66" i="26" s="1"/>
  <c r="L67" i="26" s="1"/>
  <c r="L68" i="26" s="1"/>
  <c r="L69" i="26" s="1"/>
  <c r="L70" i="26" s="1"/>
  <c r="L71" i="26" s="1"/>
  <c r="L72" i="26" s="1"/>
  <c r="L73" i="26" s="1"/>
  <c r="L74" i="26" s="1"/>
  <c r="L75" i="26" s="1"/>
  <c r="L76" i="26" s="1"/>
  <c r="L77" i="26" s="1"/>
  <c r="L78" i="26" s="1"/>
  <c r="L79" i="26" s="1"/>
  <c r="L80" i="26" s="1"/>
  <c r="L81" i="26" s="1"/>
  <c r="L82" i="26" s="1"/>
  <c r="L83" i="26" s="1"/>
  <c r="AF24" i="22"/>
  <c r="AD65" i="23"/>
  <c r="AE65" i="23"/>
  <c r="AF65" i="23"/>
  <c r="AD74" i="23"/>
  <c r="AE74" i="23"/>
  <c r="AF74" i="23"/>
  <c r="AE24" i="22"/>
  <c r="AE71" i="23"/>
  <c r="AD48" i="23"/>
  <c r="AE48" i="23"/>
  <c r="AD57" i="23"/>
  <c r="Y84" i="26"/>
  <c r="AD81" i="20"/>
  <c r="AE81" i="20"/>
  <c r="AF81" i="20"/>
  <c r="AF38" i="21"/>
  <c r="AF52" i="22"/>
  <c r="AF45" i="22"/>
  <c r="N4" i="22"/>
  <c r="N5" i="22" s="1"/>
  <c r="N6" i="22" s="1"/>
  <c r="N7" i="22" s="1"/>
  <c r="N8" i="22" s="1"/>
  <c r="N9" i="22" s="1"/>
  <c r="N10" i="22" s="1"/>
  <c r="N11" i="22" s="1"/>
  <c r="N12" i="22" s="1"/>
  <c r="N13" i="22" s="1"/>
  <c r="N14" i="22" s="1"/>
  <c r="N15" i="22" s="1"/>
  <c r="N16" i="22" s="1"/>
  <c r="N17" i="22" s="1"/>
  <c r="N18" i="22" s="1"/>
  <c r="N19" i="22" s="1"/>
  <c r="N20" i="22" s="1"/>
  <c r="N21" i="22" s="1"/>
  <c r="N22" i="22" s="1"/>
  <c r="N23" i="22" s="1"/>
  <c r="N24" i="22" s="1"/>
  <c r="N25" i="22" s="1"/>
  <c r="N26" i="22" s="1"/>
  <c r="N27" i="22" s="1"/>
  <c r="N28" i="22" s="1"/>
  <c r="N29" i="22" s="1"/>
  <c r="N30" i="22" s="1"/>
  <c r="N31" i="22" s="1"/>
  <c r="N32" i="22" s="1"/>
  <c r="N33" i="22" s="1"/>
  <c r="N34" i="22" s="1"/>
  <c r="N35" i="22" s="1"/>
  <c r="N36" i="22" s="1"/>
  <c r="N37" i="22" s="1"/>
  <c r="N38" i="22" s="1"/>
  <c r="N39" i="22" s="1"/>
  <c r="N40" i="22" s="1"/>
  <c r="N41" i="22" s="1"/>
  <c r="N42" i="22" s="1"/>
  <c r="N43" i="22" s="1"/>
  <c r="N44" i="22" s="1"/>
  <c r="N45" i="22" s="1"/>
  <c r="N46" i="22" s="1"/>
  <c r="N47" i="22" s="1"/>
  <c r="N48" i="22" s="1"/>
  <c r="N49" i="22" s="1"/>
  <c r="N50" i="22" s="1"/>
  <c r="N51" i="22" s="1"/>
  <c r="N52" i="22" s="1"/>
  <c r="N53" i="22" s="1"/>
  <c r="N54" i="22" s="1"/>
  <c r="N55" i="22" s="1"/>
  <c r="N56" i="22" s="1"/>
  <c r="N57" i="22" s="1"/>
  <c r="N58" i="22" s="1"/>
  <c r="N59" i="22" s="1"/>
  <c r="N60" i="22" s="1"/>
  <c r="N61" i="22" s="1"/>
  <c r="N62" i="22" s="1"/>
  <c r="N63" i="22" s="1"/>
  <c r="N64" i="22" s="1"/>
  <c r="N65" i="22" s="1"/>
  <c r="N66" i="22" s="1"/>
  <c r="N67" i="22" s="1"/>
  <c r="N68" i="22" s="1"/>
  <c r="N69" i="22" s="1"/>
  <c r="N70" i="22" s="1"/>
  <c r="N71" i="22" s="1"/>
  <c r="N72" i="22" s="1"/>
  <c r="N73" i="22" s="1"/>
  <c r="N74" i="22" s="1"/>
  <c r="N75" i="22" s="1"/>
  <c r="N76" i="22" s="1"/>
  <c r="N77" i="22" s="1"/>
  <c r="N78" i="22" s="1"/>
  <c r="N79" i="22" s="1"/>
  <c r="N80" i="22" s="1"/>
  <c r="N81" i="22" s="1"/>
  <c r="N82" i="22" s="1"/>
  <c r="N83" i="22" s="1"/>
  <c r="AD71" i="23"/>
  <c r="AF68" i="23"/>
  <c r="AE15" i="23"/>
  <c r="AF20" i="23"/>
  <c r="AE36" i="24"/>
  <c r="X84" i="26"/>
  <c r="AE48" i="21"/>
  <c r="AE38" i="21"/>
  <c r="AF78" i="22"/>
  <c r="AF71" i="22"/>
  <c r="AF75" i="22"/>
  <c r="AE52" i="22"/>
  <c r="AE45" i="22"/>
  <c r="AF33" i="22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M72" i="22" s="1"/>
  <c r="M73" i="22" s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AF71" i="23"/>
  <c r="AE68" i="23"/>
  <c r="AF42" i="24"/>
  <c r="AD46" i="20"/>
  <c r="AE46" i="20"/>
  <c r="AF46" i="20"/>
  <c r="AF46" i="21"/>
  <c r="AF43" i="21"/>
  <c r="AF29" i="21"/>
  <c r="AF13" i="21"/>
  <c r="AE78" i="22"/>
  <c r="AE76" i="22"/>
  <c r="AF76" i="22"/>
  <c r="AD76" i="22"/>
  <c r="AE71" i="22"/>
  <c r="AF64" i="22"/>
  <c r="AF47" i="22"/>
  <c r="AF47" i="23"/>
  <c r="AD32" i="23"/>
  <c r="AE16" i="23"/>
  <c r="AF16" i="23"/>
  <c r="AD15" i="23"/>
  <c r="AE51" i="24"/>
  <c r="AF51" i="24"/>
  <c r="AD51" i="24"/>
  <c r="AD42" i="24"/>
  <c r="AE42" i="24"/>
  <c r="AF47" i="24"/>
  <c r="AD35" i="24"/>
  <c r="AD45" i="21"/>
  <c r="AE45" i="21"/>
  <c r="AF45" i="21"/>
  <c r="AE13" i="21"/>
  <c r="AE69" i="22"/>
  <c r="AF69" i="22"/>
  <c r="AE64" i="22"/>
  <c r="AF57" i="22"/>
  <c r="AF54" i="22"/>
  <c r="AD43" i="22"/>
  <c r="AE43" i="22"/>
  <c r="AD41" i="22"/>
  <c r="AE34" i="22"/>
  <c r="AF34" i="22"/>
  <c r="AD26" i="22"/>
  <c r="J3" i="22"/>
  <c r="J4" i="22" s="1"/>
  <c r="J5" i="22" s="1"/>
  <c r="J6" i="22" s="1"/>
  <c r="J7" i="22" s="1"/>
  <c r="J8" i="22" s="1"/>
  <c r="J9" i="22" s="1"/>
  <c r="J10" i="22" s="1"/>
  <c r="J11" i="22" s="1"/>
  <c r="J12" i="22" s="1"/>
  <c r="J13" i="22" s="1"/>
  <c r="J14" i="22" s="1"/>
  <c r="J15" i="22" s="1"/>
  <c r="J16" i="22" s="1"/>
  <c r="J17" i="22" s="1"/>
  <c r="J18" i="22" s="1"/>
  <c r="J19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32" i="22" s="1"/>
  <c r="J33" i="22" s="1"/>
  <c r="J34" i="22" s="1"/>
  <c r="J35" i="22" s="1"/>
  <c r="J36" i="22" s="1"/>
  <c r="J37" i="22" s="1"/>
  <c r="J38" i="22" s="1"/>
  <c r="J39" i="22" s="1"/>
  <c r="J40" i="22" s="1"/>
  <c r="J41" i="22" s="1"/>
  <c r="J42" i="22" s="1"/>
  <c r="J43" i="22" s="1"/>
  <c r="J44" i="22" s="1"/>
  <c r="J45" i="22" s="1"/>
  <c r="J46" i="22" s="1"/>
  <c r="J47" i="22" s="1"/>
  <c r="J48" i="22" s="1"/>
  <c r="J49" i="22" s="1"/>
  <c r="J50" i="22" s="1"/>
  <c r="J51" i="22" s="1"/>
  <c r="J52" i="22" s="1"/>
  <c r="J53" i="22" s="1"/>
  <c r="J54" i="22" s="1"/>
  <c r="J55" i="22" s="1"/>
  <c r="J56" i="22" s="1"/>
  <c r="J57" i="22" s="1"/>
  <c r="J58" i="22" s="1"/>
  <c r="J59" i="22" s="1"/>
  <c r="J60" i="22" s="1"/>
  <c r="J61" i="22" s="1"/>
  <c r="J62" i="22" s="1"/>
  <c r="J63" i="22" s="1"/>
  <c r="J64" i="22" s="1"/>
  <c r="J65" i="22" s="1"/>
  <c r="J66" i="22" s="1"/>
  <c r="J67" i="22" s="1"/>
  <c r="J68" i="22" s="1"/>
  <c r="J69" i="22" s="1"/>
  <c r="J70" i="22" s="1"/>
  <c r="J71" i="22" s="1"/>
  <c r="J72" i="22" s="1"/>
  <c r="J73" i="22" s="1"/>
  <c r="J74" i="22" s="1"/>
  <c r="J75" i="22" s="1"/>
  <c r="J76" i="22" s="1"/>
  <c r="J77" i="22" s="1"/>
  <c r="J78" i="22" s="1"/>
  <c r="J79" i="22" s="1"/>
  <c r="J80" i="22" s="1"/>
  <c r="J81" i="22" s="1"/>
  <c r="J82" i="22" s="1"/>
  <c r="J83" i="22" s="1"/>
  <c r="AD53" i="23"/>
  <c r="AE59" i="23"/>
  <c r="AD58" i="23"/>
  <c r="AE58" i="23"/>
  <c r="AF58" i="23"/>
  <c r="AD50" i="23"/>
  <c r="AF50" i="23"/>
  <c r="AE47" i="23"/>
  <c r="AF25" i="23"/>
  <c r="AD2" i="24"/>
  <c r="AD3" i="24" s="1"/>
  <c r="AD4" i="24" s="1"/>
  <c r="AD5" i="24" s="1"/>
  <c r="AD6" i="24" s="1"/>
  <c r="AD7" i="24" s="1"/>
  <c r="AD8" i="24" s="1"/>
  <c r="AD9" i="24" s="1"/>
  <c r="AD10" i="24" s="1"/>
  <c r="AD11" i="24" s="1"/>
  <c r="AF2" i="24"/>
  <c r="AF3" i="24" s="1"/>
  <c r="AF4" i="24" s="1"/>
  <c r="AF5" i="24" s="1"/>
  <c r="AF6" i="24" s="1"/>
  <c r="AF7" i="24" s="1"/>
  <c r="AF8" i="24" s="1"/>
  <c r="AF9" i="24" s="1"/>
  <c r="AF10" i="24" s="1"/>
  <c r="AF11" i="24" s="1"/>
  <c r="AD83" i="25"/>
  <c r="AE77" i="25"/>
  <c r="AD23" i="21"/>
  <c r="AE62" i="22"/>
  <c r="AF62" i="22"/>
  <c r="AF68" i="22"/>
  <c r="AE57" i="22"/>
  <c r="AE50" i="22"/>
  <c r="AB45" i="22"/>
  <c r="AB46" i="22" s="1"/>
  <c r="AB47" i="22" s="1"/>
  <c r="AB48" i="22" s="1"/>
  <c r="AB49" i="22" s="1"/>
  <c r="AB50" i="22" s="1"/>
  <c r="AB51" i="22" s="1"/>
  <c r="AB52" i="22" s="1"/>
  <c r="AB53" i="22" s="1"/>
  <c r="AB54" i="22" s="1"/>
  <c r="AB55" i="22" s="1"/>
  <c r="AB56" i="22" s="1"/>
  <c r="AB57" i="22" s="1"/>
  <c r="AE41" i="22"/>
  <c r="AF41" i="22"/>
  <c r="AE26" i="22"/>
  <c r="AF26" i="22"/>
  <c r="AF19" i="22"/>
  <c r="I3" i="22"/>
  <c r="I4" i="22" s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22" i="22" s="1"/>
  <c r="I23" i="22" s="1"/>
  <c r="I24" i="22" s="1"/>
  <c r="I25" i="22" s="1"/>
  <c r="I26" i="22" s="1"/>
  <c r="I27" i="22" s="1"/>
  <c r="I28" i="22" s="1"/>
  <c r="I29" i="22" s="1"/>
  <c r="I30" i="22" s="1"/>
  <c r="I31" i="22" s="1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2" i="22" s="1"/>
  <c r="I43" i="22" s="1"/>
  <c r="I44" i="22" s="1"/>
  <c r="I45" i="22" s="1"/>
  <c r="I46" i="22" s="1"/>
  <c r="I47" i="22" s="1"/>
  <c r="I48" i="22" s="1"/>
  <c r="I49" i="22" s="1"/>
  <c r="I50" i="22" s="1"/>
  <c r="I51" i="22" s="1"/>
  <c r="I52" i="22" s="1"/>
  <c r="I53" i="22" s="1"/>
  <c r="I54" i="22" s="1"/>
  <c r="I55" i="22" s="1"/>
  <c r="I56" i="22" s="1"/>
  <c r="I57" i="22" s="1"/>
  <c r="I58" i="22" s="1"/>
  <c r="I59" i="22" s="1"/>
  <c r="I60" i="22" s="1"/>
  <c r="I61" i="22" s="1"/>
  <c r="I62" i="22" s="1"/>
  <c r="I63" i="22" s="1"/>
  <c r="I64" i="22" s="1"/>
  <c r="I65" i="22" s="1"/>
  <c r="I66" i="22" s="1"/>
  <c r="I67" i="22" s="1"/>
  <c r="I68" i="22" s="1"/>
  <c r="I69" i="22" s="1"/>
  <c r="I70" i="22" s="1"/>
  <c r="I71" i="22" s="1"/>
  <c r="I72" i="22" s="1"/>
  <c r="I73" i="22" s="1"/>
  <c r="I74" i="22" s="1"/>
  <c r="I75" i="22" s="1"/>
  <c r="I76" i="22" s="1"/>
  <c r="I77" i="22" s="1"/>
  <c r="I78" i="22" s="1"/>
  <c r="I79" i="22" s="1"/>
  <c r="I80" i="22" s="1"/>
  <c r="I81" i="22" s="1"/>
  <c r="I82" i="22" s="1"/>
  <c r="I83" i="22" s="1"/>
  <c r="AF53" i="23"/>
  <c r="AF60" i="23"/>
  <c r="AE53" i="23"/>
  <c r="AE61" i="23"/>
  <c r="AD58" i="24"/>
  <c r="AA84" i="24"/>
  <c r="AE83" i="25"/>
  <c r="AF83" i="25"/>
  <c r="AF77" i="25"/>
  <c r="AD77" i="25"/>
  <c r="AD64" i="25"/>
  <c r="AE73" i="25"/>
  <c r="AE64" i="25"/>
  <c r="AD22" i="21"/>
  <c r="AF22" i="21"/>
  <c r="AE55" i="22"/>
  <c r="AF55" i="22"/>
  <c r="AD50" i="22"/>
  <c r="AE48" i="22"/>
  <c r="AF48" i="22"/>
  <c r="AD19" i="22"/>
  <c r="AD56" i="23"/>
  <c r="AD44" i="23"/>
  <c r="AD28" i="23"/>
  <c r="AD25" i="23"/>
  <c r="AD14" i="23"/>
  <c r="Y4" i="23"/>
  <c r="Y5" i="23" s="1"/>
  <c r="Y6" i="23" s="1"/>
  <c r="Y7" i="23" s="1"/>
  <c r="Y8" i="23" s="1"/>
  <c r="Y9" i="23" s="1"/>
  <c r="Y10" i="23" s="1"/>
  <c r="Y11" i="23" s="1"/>
  <c r="Y12" i="23" s="1"/>
  <c r="Y13" i="23" s="1"/>
  <c r="Y14" i="23" s="1"/>
  <c r="Y15" i="23" s="1"/>
  <c r="Y16" i="23" s="1"/>
  <c r="Y17" i="23" s="1"/>
  <c r="Y18" i="23" s="1"/>
  <c r="Y19" i="23" s="1"/>
  <c r="Y20" i="23" s="1"/>
  <c r="Y21" i="23" s="1"/>
  <c r="Y22" i="23" s="1"/>
  <c r="Y23" i="23" s="1"/>
  <c r="Y24" i="23" s="1"/>
  <c r="Y25" i="23" s="1"/>
  <c r="Y26" i="23" s="1"/>
  <c r="Y27" i="23" s="1"/>
  <c r="Y28" i="23" s="1"/>
  <c r="Y29" i="23" s="1"/>
  <c r="Y30" i="23" s="1"/>
  <c r="Y31" i="23" s="1"/>
  <c r="Y32" i="23" s="1"/>
  <c r="Y33" i="23" s="1"/>
  <c r="Y34" i="23" s="1"/>
  <c r="Y35" i="23" s="1"/>
  <c r="Y36" i="23" s="1"/>
  <c r="Y37" i="23" s="1"/>
  <c r="Y38" i="23" s="1"/>
  <c r="Y39" i="23" s="1"/>
  <c r="Y40" i="23" s="1"/>
  <c r="Y41" i="23" s="1"/>
  <c r="Y42" i="23" s="1"/>
  <c r="Y43" i="23" s="1"/>
  <c r="Y44" i="23" s="1"/>
  <c r="Y45" i="23" s="1"/>
  <c r="Y46" i="23" s="1"/>
  <c r="Y47" i="23" s="1"/>
  <c r="Y48" i="23" s="1"/>
  <c r="Y49" i="23" s="1"/>
  <c r="Y50" i="23" s="1"/>
  <c r="Y51" i="23" s="1"/>
  <c r="Y52" i="23" s="1"/>
  <c r="Y53" i="23" s="1"/>
  <c r="Y54" i="23" s="1"/>
  <c r="Y55" i="23" s="1"/>
  <c r="Y56" i="23" s="1"/>
  <c r="Y57" i="23" s="1"/>
  <c r="Y58" i="23" s="1"/>
  <c r="Y59" i="23" s="1"/>
  <c r="Y60" i="23" s="1"/>
  <c r="Y61" i="23" s="1"/>
  <c r="Y62" i="23" s="1"/>
  <c r="Y63" i="23" s="1"/>
  <c r="Y64" i="23" s="1"/>
  <c r="Y65" i="23" s="1"/>
  <c r="Y66" i="23" s="1"/>
  <c r="Y67" i="23" s="1"/>
  <c r="Y68" i="23" s="1"/>
  <c r="Y69" i="23" s="1"/>
  <c r="Y70" i="23" s="1"/>
  <c r="Y71" i="23" s="1"/>
  <c r="Y72" i="23" s="1"/>
  <c r="Y73" i="23" s="1"/>
  <c r="Y74" i="23" s="1"/>
  <c r="Y75" i="23" s="1"/>
  <c r="Y76" i="23" s="1"/>
  <c r="Y77" i="23" s="1"/>
  <c r="Y78" i="23" s="1"/>
  <c r="Y79" i="23" s="1"/>
  <c r="Y80" i="23" s="1"/>
  <c r="Y81" i="23" s="1"/>
  <c r="Y82" i="23" s="1"/>
  <c r="Y83" i="23" s="1"/>
  <c r="AD62" i="24"/>
  <c r="AE62" i="24"/>
  <c r="AF62" i="24"/>
  <c r="AD69" i="24"/>
  <c r="AF69" i="24"/>
  <c r="AE71" i="24"/>
  <c r="AE65" i="24"/>
  <c r="AD74" i="20"/>
  <c r="AE74" i="20"/>
  <c r="AF74" i="20"/>
  <c r="AD16" i="21"/>
  <c r="R3" i="21"/>
  <c r="R4" i="21" s="1"/>
  <c r="R5" i="21" s="1"/>
  <c r="R6" i="21" s="1"/>
  <c r="R7" i="21" s="1"/>
  <c r="R8" i="21" s="1"/>
  <c r="R9" i="21" s="1"/>
  <c r="R10" i="21" s="1"/>
  <c r="R11" i="21" s="1"/>
  <c r="R12" i="21" s="1"/>
  <c r="R13" i="21" s="1"/>
  <c r="R14" i="21" s="1"/>
  <c r="R15" i="21" s="1"/>
  <c r="R16" i="21" s="1"/>
  <c r="R17" i="21" s="1"/>
  <c r="R18" i="21" s="1"/>
  <c r="R19" i="21" s="1"/>
  <c r="R20" i="21" s="1"/>
  <c r="R21" i="21" s="1"/>
  <c r="R22" i="21" s="1"/>
  <c r="R23" i="21" s="1"/>
  <c r="R24" i="21" s="1"/>
  <c r="R25" i="21" s="1"/>
  <c r="R26" i="21" s="1"/>
  <c r="R27" i="21" s="1"/>
  <c r="R28" i="21" s="1"/>
  <c r="R29" i="21" s="1"/>
  <c r="R30" i="21" s="1"/>
  <c r="R31" i="21" s="1"/>
  <c r="R32" i="21" s="1"/>
  <c r="R33" i="21" s="1"/>
  <c r="R34" i="21" s="1"/>
  <c r="R35" i="21" s="1"/>
  <c r="R36" i="21" s="1"/>
  <c r="R37" i="21" s="1"/>
  <c r="R38" i="21" s="1"/>
  <c r="R39" i="21" s="1"/>
  <c r="R40" i="21" s="1"/>
  <c r="R41" i="21" s="1"/>
  <c r="R42" i="21" s="1"/>
  <c r="R43" i="21" s="1"/>
  <c r="R44" i="21" s="1"/>
  <c r="R45" i="21" s="1"/>
  <c r="R46" i="21" s="1"/>
  <c r="R47" i="21" s="1"/>
  <c r="R48" i="21" s="1"/>
  <c r="R49" i="21" s="1"/>
  <c r="R50" i="21" s="1"/>
  <c r="R51" i="21" s="1"/>
  <c r="R52" i="21" s="1"/>
  <c r="R53" i="21" s="1"/>
  <c r="R54" i="21" s="1"/>
  <c r="R55" i="21" s="1"/>
  <c r="R56" i="21" s="1"/>
  <c r="R57" i="21" s="1"/>
  <c r="R58" i="21" s="1"/>
  <c r="R59" i="21" s="1"/>
  <c r="R60" i="21" s="1"/>
  <c r="R61" i="21" s="1"/>
  <c r="R62" i="21" s="1"/>
  <c r="R63" i="21" s="1"/>
  <c r="R64" i="21" s="1"/>
  <c r="R65" i="21" s="1"/>
  <c r="R66" i="21" s="1"/>
  <c r="R67" i="21" s="1"/>
  <c r="R68" i="21" s="1"/>
  <c r="R69" i="21" s="1"/>
  <c r="R70" i="21" s="1"/>
  <c r="R71" i="21" s="1"/>
  <c r="R72" i="21" s="1"/>
  <c r="R73" i="21" s="1"/>
  <c r="R74" i="21" s="1"/>
  <c r="R75" i="21" s="1"/>
  <c r="R76" i="21" s="1"/>
  <c r="R77" i="21" s="1"/>
  <c r="R78" i="21" s="1"/>
  <c r="R79" i="21" s="1"/>
  <c r="R80" i="21" s="1"/>
  <c r="R81" i="21" s="1"/>
  <c r="R82" i="21" s="1"/>
  <c r="R83" i="21" s="1"/>
  <c r="AB64" i="22"/>
  <c r="AE19" i="22"/>
  <c r="AF44" i="23"/>
  <c r="AD38" i="23"/>
  <c r="AF14" i="23"/>
  <c r="AE14" i="23"/>
  <c r="AD22" i="23"/>
  <c r="AE22" i="23"/>
  <c r="AD23" i="23"/>
  <c r="AE38" i="25"/>
  <c r="AF29" i="25"/>
  <c r="AD38" i="25"/>
  <c r="AF38" i="25"/>
  <c r="AE29" i="25"/>
  <c r="AD29" i="25"/>
  <c r="AF35" i="26"/>
  <c r="AE35" i="26"/>
  <c r="AD43" i="26"/>
  <c r="AE39" i="26"/>
  <c r="AD35" i="26"/>
  <c r="AE44" i="26"/>
  <c r="AD80" i="23"/>
  <c r="AE32" i="23"/>
  <c r="AD56" i="24"/>
  <c r="AD12" i="22"/>
  <c r="AE12" i="22"/>
  <c r="AF12" i="22"/>
  <c r="AD59" i="23"/>
  <c r="AD52" i="23"/>
  <c r="AF52" i="23"/>
  <c r="AD27" i="24"/>
  <c r="AE27" i="24"/>
  <c r="AF27" i="24"/>
  <c r="C86" i="25"/>
  <c r="AF71" i="29"/>
  <c r="AD71" i="29"/>
  <c r="AD80" i="29"/>
  <c r="AE80" i="29"/>
  <c r="AF79" i="29"/>
  <c r="AD78" i="29"/>
  <c r="AE71" i="29"/>
  <c r="AD48" i="24"/>
  <c r="AD26" i="24"/>
  <c r="AD80" i="25"/>
  <c r="AF71" i="25"/>
  <c r="AD71" i="25"/>
  <c r="AE71" i="25"/>
  <c r="AD63" i="25"/>
  <c r="AE63" i="25"/>
  <c r="AF63" i="25"/>
  <c r="AD69" i="25"/>
  <c r="AE69" i="25"/>
  <c r="AF69" i="25"/>
  <c r="AD72" i="25"/>
  <c r="AD27" i="25"/>
  <c r="Z84" i="26"/>
  <c r="AE22" i="22"/>
  <c r="AD13" i="22"/>
  <c r="AD76" i="23"/>
  <c r="AE80" i="23"/>
  <c r="AF80" i="23"/>
  <c r="AE79" i="23"/>
  <c r="AE33" i="23"/>
  <c r="AD29" i="23"/>
  <c r="U84" i="24"/>
  <c r="AE58" i="25"/>
  <c r="AD67" i="25"/>
  <c r="AF67" i="25"/>
  <c r="AF65" i="25"/>
  <c r="AE67" i="25"/>
  <c r="AD58" i="25"/>
  <c r="AD59" i="25"/>
  <c r="AD66" i="25"/>
  <c r="AE59" i="25"/>
  <c r="AE66" i="25"/>
  <c r="R8" i="25"/>
  <c r="R9" i="25" s="1"/>
  <c r="R10" i="25" s="1"/>
  <c r="R11" i="25" s="1"/>
  <c r="R12" i="25" s="1"/>
  <c r="R13" i="25" s="1"/>
  <c r="R14" i="25" s="1"/>
  <c r="R15" i="25" s="1"/>
  <c r="R16" i="25" s="1"/>
  <c r="R17" i="25" s="1"/>
  <c r="R18" i="25" s="1"/>
  <c r="R19" i="25" s="1"/>
  <c r="R20" i="25" s="1"/>
  <c r="R21" i="25" s="1"/>
  <c r="R22" i="25" s="1"/>
  <c r="R23" i="25" s="1"/>
  <c r="R24" i="25" s="1"/>
  <c r="R25" i="25" s="1"/>
  <c r="R26" i="25" s="1"/>
  <c r="R27" i="25" s="1"/>
  <c r="R28" i="25" s="1"/>
  <c r="R29" i="25" s="1"/>
  <c r="R30" i="25" s="1"/>
  <c r="R31" i="25" s="1"/>
  <c r="R32" i="25" s="1"/>
  <c r="R33" i="25" s="1"/>
  <c r="R34" i="25" s="1"/>
  <c r="R35" i="25" s="1"/>
  <c r="R36" i="25" s="1"/>
  <c r="R37" i="25" s="1"/>
  <c r="R38" i="25" s="1"/>
  <c r="R39" i="25" s="1"/>
  <c r="R40" i="25" s="1"/>
  <c r="R41" i="25" s="1"/>
  <c r="R42" i="25" s="1"/>
  <c r="R43" i="25" s="1"/>
  <c r="R44" i="25" s="1"/>
  <c r="R45" i="25" s="1"/>
  <c r="R46" i="25" s="1"/>
  <c r="R47" i="25" s="1"/>
  <c r="R48" i="25" s="1"/>
  <c r="R49" i="25" s="1"/>
  <c r="R50" i="25" s="1"/>
  <c r="R51" i="25" s="1"/>
  <c r="R52" i="25" s="1"/>
  <c r="R53" i="25" s="1"/>
  <c r="R54" i="25" s="1"/>
  <c r="R55" i="25" s="1"/>
  <c r="R56" i="25" s="1"/>
  <c r="R57" i="25" s="1"/>
  <c r="R58" i="25" s="1"/>
  <c r="R59" i="25" s="1"/>
  <c r="R60" i="25" s="1"/>
  <c r="R61" i="25" s="1"/>
  <c r="R62" i="25" s="1"/>
  <c r="R63" i="25" s="1"/>
  <c r="R64" i="25" s="1"/>
  <c r="R65" i="25" s="1"/>
  <c r="R66" i="25" s="1"/>
  <c r="R67" i="25" s="1"/>
  <c r="R68" i="25" s="1"/>
  <c r="R69" i="25" s="1"/>
  <c r="R70" i="25" s="1"/>
  <c r="R71" i="25" s="1"/>
  <c r="R72" i="25" s="1"/>
  <c r="R73" i="25" s="1"/>
  <c r="R74" i="25" s="1"/>
  <c r="R75" i="25" s="1"/>
  <c r="R76" i="25" s="1"/>
  <c r="R77" i="25" s="1"/>
  <c r="R78" i="25" s="1"/>
  <c r="R79" i="25" s="1"/>
  <c r="R80" i="25" s="1"/>
  <c r="R81" i="25" s="1"/>
  <c r="R82" i="25" s="1"/>
  <c r="R83" i="25" s="1"/>
  <c r="U84" i="26"/>
  <c r="AD39" i="23"/>
  <c r="AE25" i="24"/>
  <c r="AF25" i="24"/>
  <c r="AE23" i="24"/>
  <c r="AF23" i="24"/>
  <c r="AE22" i="24"/>
  <c r="AF22" i="24"/>
  <c r="AD23" i="24"/>
  <c r="AD14" i="24"/>
  <c r="AD34" i="25"/>
  <c r="AD25" i="25"/>
  <c r="AE25" i="25"/>
  <c r="AF25" i="25"/>
  <c r="AE34" i="25"/>
  <c r="AF34" i="25"/>
  <c r="AD32" i="25"/>
  <c r="AE32" i="25"/>
  <c r="AD69" i="23"/>
  <c r="AE69" i="23"/>
  <c r="AF69" i="23"/>
  <c r="AF35" i="23"/>
  <c r="AE44" i="23"/>
  <c r="AD35" i="23"/>
  <c r="AD80" i="24"/>
  <c r="AE80" i="24"/>
  <c r="AF80" i="24"/>
  <c r="AD37" i="24"/>
  <c r="AF79" i="21"/>
  <c r="AD82" i="22"/>
  <c r="AE32" i="22"/>
  <c r="AE29" i="22"/>
  <c r="AF67" i="23"/>
  <c r="AF51" i="23"/>
  <c r="AD25" i="24"/>
  <c r="AF66" i="25"/>
  <c r="AD75" i="22"/>
  <c r="AE17" i="22"/>
  <c r="AE67" i="23"/>
  <c r="AE51" i="23"/>
  <c r="AF18" i="23"/>
  <c r="AF37" i="25"/>
  <c r="AD73" i="26"/>
  <c r="AE73" i="26"/>
  <c r="AD72" i="26"/>
  <c r="AE72" i="26"/>
  <c r="AF72" i="26"/>
  <c r="AF70" i="26"/>
  <c r="AE65" i="26"/>
  <c r="AE67" i="26"/>
  <c r="AF71" i="26"/>
  <c r="AD67" i="26"/>
  <c r="AF67" i="26"/>
  <c r="AD71" i="26"/>
  <c r="AE71" i="26"/>
  <c r="AE64" i="26"/>
  <c r="AF69" i="26"/>
  <c r="AF64" i="26"/>
  <c r="AF39" i="26"/>
  <c r="N9" i="26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AD51" i="23"/>
  <c r="AE42" i="23"/>
  <c r="AE18" i="23"/>
  <c r="AD77" i="24"/>
  <c r="AE77" i="24"/>
  <c r="AF77" i="24"/>
  <c r="AE69" i="24"/>
  <c r="AF13" i="24"/>
  <c r="AE15" i="24"/>
  <c r="AF15" i="24"/>
  <c r="AE13" i="24"/>
  <c r="AE82" i="25"/>
  <c r="AF70" i="25"/>
  <c r="AE37" i="25"/>
  <c r="AD37" i="25"/>
  <c r="AD43" i="25"/>
  <c r="AE43" i="25"/>
  <c r="AD46" i="25"/>
  <c r="V3" i="25"/>
  <c r="V4" i="25" s="1"/>
  <c r="V5" i="25" s="1"/>
  <c r="V6" i="25" s="1"/>
  <c r="V7" i="25" s="1"/>
  <c r="V8" i="25" s="1"/>
  <c r="V9" i="25" s="1"/>
  <c r="V10" i="25" s="1"/>
  <c r="V11" i="25" s="1"/>
  <c r="V12" i="25" s="1"/>
  <c r="V13" i="25" s="1"/>
  <c r="V14" i="25" s="1"/>
  <c r="V15" i="25" s="1"/>
  <c r="V16" i="25" s="1"/>
  <c r="V17" i="25" s="1"/>
  <c r="V18" i="25" s="1"/>
  <c r="V19" i="25" s="1"/>
  <c r="V20" i="25" s="1"/>
  <c r="V21" i="25" s="1"/>
  <c r="V22" i="25" s="1"/>
  <c r="V23" i="25" s="1"/>
  <c r="V24" i="25" s="1"/>
  <c r="V25" i="25" s="1"/>
  <c r="V26" i="25" s="1"/>
  <c r="V27" i="25" s="1"/>
  <c r="V28" i="25" s="1"/>
  <c r="V29" i="25" s="1"/>
  <c r="V30" i="25" s="1"/>
  <c r="V31" i="25" s="1"/>
  <c r="V32" i="25" s="1"/>
  <c r="V33" i="25" s="1"/>
  <c r="V34" i="25" s="1"/>
  <c r="V35" i="25" s="1"/>
  <c r="V36" i="25" s="1"/>
  <c r="V37" i="25" s="1"/>
  <c r="V38" i="25" s="1"/>
  <c r="V39" i="25" s="1"/>
  <c r="V40" i="25" s="1"/>
  <c r="V41" i="25" s="1"/>
  <c r="V42" i="25" s="1"/>
  <c r="V43" i="25" s="1"/>
  <c r="V44" i="25" s="1"/>
  <c r="V45" i="25" s="1"/>
  <c r="V46" i="25" s="1"/>
  <c r="V47" i="25" s="1"/>
  <c r="V48" i="25" s="1"/>
  <c r="V49" i="25" s="1"/>
  <c r="V50" i="25" s="1"/>
  <c r="V51" i="25" s="1"/>
  <c r="V52" i="25" s="1"/>
  <c r="V53" i="25" s="1"/>
  <c r="V54" i="25" s="1"/>
  <c r="V55" i="25" s="1"/>
  <c r="V56" i="25" s="1"/>
  <c r="V57" i="25" s="1"/>
  <c r="V58" i="25" s="1"/>
  <c r="V59" i="25" s="1"/>
  <c r="V60" i="25" s="1"/>
  <c r="V61" i="25" s="1"/>
  <c r="V62" i="25" s="1"/>
  <c r="V63" i="25" s="1"/>
  <c r="V64" i="25" s="1"/>
  <c r="V65" i="25" s="1"/>
  <c r="V66" i="25" s="1"/>
  <c r="V67" i="25" s="1"/>
  <c r="V68" i="25" s="1"/>
  <c r="V69" i="25" s="1"/>
  <c r="V70" i="25" s="1"/>
  <c r="V71" i="25" s="1"/>
  <c r="V72" i="25" s="1"/>
  <c r="V73" i="25" s="1"/>
  <c r="V74" i="25" s="1"/>
  <c r="V75" i="25" s="1"/>
  <c r="V76" i="25" s="1"/>
  <c r="V77" i="25" s="1"/>
  <c r="V78" i="25" s="1"/>
  <c r="V79" i="25" s="1"/>
  <c r="V80" i="25" s="1"/>
  <c r="V81" i="25" s="1"/>
  <c r="V82" i="25" s="1"/>
  <c r="V83" i="25" s="1"/>
  <c r="AF73" i="26"/>
  <c r="AD61" i="22"/>
  <c r="AF14" i="22"/>
  <c r="AF76" i="23"/>
  <c r="AE63" i="23"/>
  <c r="AD42" i="23"/>
  <c r="AE40" i="23"/>
  <c r="AF22" i="23"/>
  <c r="AF36" i="24"/>
  <c r="N4" i="24"/>
  <c r="N5" i="24" s="1"/>
  <c r="N6" i="24" s="1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N35" i="24" s="1"/>
  <c r="N36" i="24" s="1"/>
  <c r="N37" i="24" s="1"/>
  <c r="N38" i="24" s="1"/>
  <c r="N39" i="24" s="1"/>
  <c r="N40" i="24" s="1"/>
  <c r="N41" i="24" s="1"/>
  <c r="N42" i="24" s="1"/>
  <c r="N43" i="24" s="1"/>
  <c r="N44" i="24" s="1"/>
  <c r="N45" i="24" s="1"/>
  <c r="N46" i="24" s="1"/>
  <c r="N47" i="24" s="1"/>
  <c r="N48" i="24" s="1"/>
  <c r="N49" i="24" s="1"/>
  <c r="N50" i="24" s="1"/>
  <c r="N51" i="24" s="1"/>
  <c r="N52" i="24" s="1"/>
  <c r="N53" i="24" s="1"/>
  <c r="N54" i="24" s="1"/>
  <c r="N55" i="24" s="1"/>
  <c r="N56" i="24" s="1"/>
  <c r="N57" i="24" s="1"/>
  <c r="N58" i="24" s="1"/>
  <c r="N59" i="24" s="1"/>
  <c r="N60" i="24" s="1"/>
  <c r="N61" i="24" s="1"/>
  <c r="N62" i="24" s="1"/>
  <c r="N63" i="24" s="1"/>
  <c r="N64" i="24" s="1"/>
  <c r="N65" i="24" s="1"/>
  <c r="N66" i="24" s="1"/>
  <c r="N67" i="24" s="1"/>
  <c r="N68" i="24" s="1"/>
  <c r="N69" i="24" s="1"/>
  <c r="N70" i="24" s="1"/>
  <c r="N71" i="24" s="1"/>
  <c r="N72" i="24" s="1"/>
  <c r="N73" i="24" s="1"/>
  <c r="N74" i="24" s="1"/>
  <c r="N75" i="24" s="1"/>
  <c r="N76" i="24" s="1"/>
  <c r="N77" i="24" s="1"/>
  <c r="N78" i="24" s="1"/>
  <c r="N79" i="24" s="1"/>
  <c r="N80" i="24" s="1"/>
  <c r="N81" i="24" s="1"/>
  <c r="N82" i="24" s="1"/>
  <c r="N83" i="24" s="1"/>
  <c r="AE70" i="25"/>
  <c r="AD78" i="25"/>
  <c r="AE78" i="25"/>
  <c r="AF78" i="25"/>
  <c r="AD76" i="25"/>
  <c r="AD70" i="25"/>
  <c r="AF79" i="25"/>
  <c r="U3" i="25"/>
  <c r="U4" i="25" s="1"/>
  <c r="U5" i="25" s="1"/>
  <c r="U6" i="25" s="1"/>
  <c r="U7" i="25" s="1"/>
  <c r="U8" i="25" s="1"/>
  <c r="U9" i="25" s="1"/>
  <c r="U10" i="25" s="1"/>
  <c r="U11" i="25" s="1"/>
  <c r="U12" i="25" s="1"/>
  <c r="U13" i="25" s="1"/>
  <c r="U14" i="25" s="1"/>
  <c r="U15" i="25" s="1"/>
  <c r="U16" i="25" s="1"/>
  <c r="U17" i="25" s="1"/>
  <c r="U18" i="25" s="1"/>
  <c r="U19" i="25" s="1"/>
  <c r="U20" i="25" s="1"/>
  <c r="U21" i="25" s="1"/>
  <c r="U22" i="25" s="1"/>
  <c r="U23" i="25" s="1"/>
  <c r="U24" i="25" s="1"/>
  <c r="U25" i="25" s="1"/>
  <c r="U26" i="25" s="1"/>
  <c r="U27" i="25" s="1"/>
  <c r="U28" i="25" s="1"/>
  <c r="U29" i="25" s="1"/>
  <c r="U30" i="25" s="1"/>
  <c r="U31" i="25" s="1"/>
  <c r="U32" i="25" s="1"/>
  <c r="U33" i="25" s="1"/>
  <c r="U34" i="25" s="1"/>
  <c r="U35" i="25" s="1"/>
  <c r="U36" i="25" s="1"/>
  <c r="U37" i="25" s="1"/>
  <c r="U38" i="25" s="1"/>
  <c r="U39" i="25" s="1"/>
  <c r="U40" i="25" s="1"/>
  <c r="U41" i="25" s="1"/>
  <c r="U42" i="25" s="1"/>
  <c r="U43" i="25" s="1"/>
  <c r="U44" i="25" s="1"/>
  <c r="U45" i="25" s="1"/>
  <c r="U46" i="25" s="1"/>
  <c r="U47" i="25" s="1"/>
  <c r="U48" i="25" s="1"/>
  <c r="U49" i="25" s="1"/>
  <c r="U50" i="25" s="1"/>
  <c r="U51" i="25" s="1"/>
  <c r="U52" i="25" s="1"/>
  <c r="U53" i="25" s="1"/>
  <c r="U54" i="25" s="1"/>
  <c r="U55" i="25" s="1"/>
  <c r="U56" i="25" s="1"/>
  <c r="U57" i="25" s="1"/>
  <c r="U58" i="25" s="1"/>
  <c r="U59" i="25" s="1"/>
  <c r="U60" i="25" s="1"/>
  <c r="U61" i="25" s="1"/>
  <c r="U62" i="25" s="1"/>
  <c r="U63" i="25" s="1"/>
  <c r="U64" i="25" s="1"/>
  <c r="U65" i="25" s="1"/>
  <c r="U66" i="25" s="1"/>
  <c r="U67" i="25" s="1"/>
  <c r="U68" i="25" s="1"/>
  <c r="U69" i="25" s="1"/>
  <c r="U70" i="25" s="1"/>
  <c r="U71" i="25" s="1"/>
  <c r="U72" i="25" s="1"/>
  <c r="U73" i="25" s="1"/>
  <c r="U74" i="25" s="1"/>
  <c r="U75" i="25" s="1"/>
  <c r="U76" i="25" s="1"/>
  <c r="U77" i="25" s="1"/>
  <c r="U78" i="25" s="1"/>
  <c r="U79" i="25" s="1"/>
  <c r="U80" i="25" s="1"/>
  <c r="U81" i="25" s="1"/>
  <c r="U82" i="25" s="1"/>
  <c r="U83" i="25" s="1"/>
  <c r="AD54" i="22"/>
  <c r="AE14" i="22"/>
  <c r="AF79" i="23"/>
  <c r="AF56" i="23"/>
  <c r="AE56" i="23"/>
  <c r="AF27" i="23"/>
  <c r="W6" i="23"/>
  <c r="W7" i="23" s="1"/>
  <c r="W8" i="23" s="1"/>
  <c r="W9" i="23" s="1"/>
  <c r="W10" i="23" s="1"/>
  <c r="W11" i="23" s="1"/>
  <c r="W12" i="23" s="1"/>
  <c r="W13" i="23" s="1"/>
  <c r="W14" i="23" s="1"/>
  <c r="W15" i="23" s="1"/>
  <c r="W16" i="23" s="1"/>
  <c r="W17" i="23" s="1"/>
  <c r="W18" i="23" s="1"/>
  <c r="W19" i="23" s="1"/>
  <c r="W20" i="23" s="1"/>
  <c r="W21" i="23" s="1"/>
  <c r="W22" i="23" s="1"/>
  <c r="W23" i="23" s="1"/>
  <c r="W24" i="23" s="1"/>
  <c r="W25" i="23" s="1"/>
  <c r="W26" i="23" s="1"/>
  <c r="W27" i="23" s="1"/>
  <c r="W28" i="23" s="1"/>
  <c r="W29" i="23" s="1"/>
  <c r="W30" i="23" s="1"/>
  <c r="W31" i="23" s="1"/>
  <c r="W32" i="23" s="1"/>
  <c r="W33" i="23" s="1"/>
  <c r="W34" i="23" s="1"/>
  <c r="W35" i="23" s="1"/>
  <c r="W36" i="23" s="1"/>
  <c r="W37" i="23" s="1"/>
  <c r="W38" i="23" s="1"/>
  <c r="W39" i="23" s="1"/>
  <c r="W40" i="23" s="1"/>
  <c r="W41" i="23" s="1"/>
  <c r="W42" i="23" s="1"/>
  <c r="W43" i="23" s="1"/>
  <c r="W44" i="23" s="1"/>
  <c r="W45" i="23" s="1"/>
  <c r="W46" i="23" s="1"/>
  <c r="W47" i="23" s="1"/>
  <c r="W48" i="23" s="1"/>
  <c r="W49" i="23" s="1"/>
  <c r="W50" i="23" s="1"/>
  <c r="W51" i="23" s="1"/>
  <c r="W52" i="23" s="1"/>
  <c r="W53" i="23" s="1"/>
  <c r="W54" i="23" s="1"/>
  <c r="W55" i="23" s="1"/>
  <c r="W56" i="23" s="1"/>
  <c r="W57" i="23" s="1"/>
  <c r="W58" i="23" s="1"/>
  <c r="W59" i="23" s="1"/>
  <c r="W60" i="23" s="1"/>
  <c r="W61" i="23" s="1"/>
  <c r="W62" i="23" s="1"/>
  <c r="W63" i="23" s="1"/>
  <c r="W64" i="23" s="1"/>
  <c r="W65" i="23" s="1"/>
  <c r="W66" i="23" s="1"/>
  <c r="W67" i="23" s="1"/>
  <c r="W68" i="23" s="1"/>
  <c r="W69" i="23" s="1"/>
  <c r="W70" i="23" s="1"/>
  <c r="W71" i="23" s="1"/>
  <c r="W72" i="23" s="1"/>
  <c r="W73" i="23" s="1"/>
  <c r="W74" i="23" s="1"/>
  <c r="W75" i="23" s="1"/>
  <c r="W76" i="23" s="1"/>
  <c r="W77" i="23" s="1"/>
  <c r="W78" i="23" s="1"/>
  <c r="W79" i="23" s="1"/>
  <c r="W80" i="23" s="1"/>
  <c r="W81" i="23" s="1"/>
  <c r="W82" i="23" s="1"/>
  <c r="W83" i="23" s="1"/>
  <c r="AD3" i="23"/>
  <c r="AD4" i="23" s="1"/>
  <c r="AD5" i="23" s="1"/>
  <c r="AD6" i="23" s="1"/>
  <c r="AD7" i="23" s="1"/>
  <c r="AD8" i="23" s="1"/>
  <c r="AD9" i="23" s="1"/>
  <c r="AD10" i="23" s="1"/>
  <c r="AD11" i="23" s="1"/>
  <c r="AD47" i="24"/>
  <c r="AF40" i="24"/>
  <c r="AD12" i="24"/>
  <c r="AF12" i="24"/>
  <c r="M3" i="24"/>
  <c r="M4" i="24" s="1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M39" i="24" s="1"/>
  <c r="M40" i="24" s="1"/>
  <c r="M41" i="24" s="1"/>
  <c r="M42" i="24" s="1"/>
  <c r="M43" i="24" s="1"/>
  <c r="M44" i="24" s="1"/>
  <c r="M45" i="24" s="1"/>
  <c r="M46" i="24" s="1"/>
  <c r="M47" i="24" s="1"/>
  <c r="M48" i="24" s="1"/>
  <c r="M49" i="24" s="1"/>
  <c r="M50" i="24" s="1"/>
  <c r="M51" i="24" s="1"/>
  <c r="M52" i="24" s="1"/>
  <c r="M53" i="24" s="1"/>
  <c r="M54" i="24" s="1"/>
  <c r="M55" i="24" s="1"/>
  <c r="M56" i="24" s="1"/>
  <c r="M57" i="24" s="1"/>
  <c r="M58" i="24" s="1"/>
  <c r="M59" i="24" s="1"/>
  <c r="M60" i="24" s="1"/>
  <c r="M61" i="24" s="1"/>
  <c r="M62" i="24" s="1"/>
  <c r="M63" i="24" s="1"/>
  <c r="M64" i="24" s="1"/>
  <c r="M65" i="24" s="1"/>
  <c r="M66" i="24" s="1"/>
  <c r="M67" i="24" s="1"/>
  <c r="M68" i="24" s="1"/>
  <c r="M69" i="24" s="1"/>
  <c r="M70" i="24" s="1"/>
  <c r="M71" i="24" s="1"/>
  <c r="M72" i="24" s="1"/>
  <c r="M73" i="24" s="1"/>
  <c r="M74" i="24" s="1"/>
  <c r="M75" i="24" s="1"/>
  <c r="M76" i="24" s="1"/>
  <c r="M77" i="24" s="1"/>
  <c r="M78" i="24" s="1"/>
  <c r="M79" i="24" s="1"/>
  <c r="M80" i="24" s="1"/>
  <c r="M81" i="24" s="1"/>
  <c r="M82" i="24" s="1"/>
  <c r="M83" i="24" s="1"/>
  <c r="T84" i="25"/>
  <c r="AD37" i="21"/>
  <c r="AD47" i="22"/>
  <c r="AD17" i="22"/>
  <c r="AD14" i="22"/>
  <c r="AD79" i="23"/>
  <c r="AF63" i="23"/>
  <c r="AD72" i="23"/>
  <c r="AF72" i="23"/>
  <c r="AF40" i="23"/>
  <c r="AE49" i="23"/>
  <c r="AD13" i="23"/>
  <c r="AD36" i="24"/>
  <c r="AD44" i="24"/>
  <c r="AE21" i="24"/>
  <c r="AE81" i="25"/>
  <c r="AF81" i="25"/>
  <c r="S84" i="25"/>
  <c r="W31" i="26"/>
  <c r="W32" i="26" s="1"/>
  <c r="W33" i="26" s="1"/>
  <c r="W34" i="26" s="1"/>
  <c r="W35" i="26" s="1"/>
  <c r="W36" i="26" s="1"/>
  <c r="W37" i="26" s="1"/>
  <c r="W38" i="26" s="1"/>
  <c r="W39" i="26" s="1"/>
  <c r="W40" i="26" s="1"/>
  <c r="W41" i="26" s="1"/>
  <c r="W42" i="26" s="1"/>
  <c r="W43" i="26" s="1"/>
  <c r="W44" i="26" s="1"/>
  <c r="W45" i="26" s="1"/>
  <c r="W46" i="26" s="1"/>
  <c r="W47" i="26" s="1"/>
  <c r="W48" i="26" s="1"/>
  <c r="W49" i="26" s="1"/>
  <c r="W50" i="26" s="1"/>
  <c r="W51" i="26" s="1"/>
  <c r="W52" i="26" s="1"/>
  <c r="W53" i="26" s="1"/>
  <c r="W54" i="26" s="1"/>
  <c r="W55" i="26" s="1"/>
  <c r="W56" i="26" s="1"/>
  <c r="W57" i="26" s="1"/>
  <c r="W58" i="26" s="1"/>
  <c r="W59" i="26" s="1"/>
  <c r="W60" i="26" s="1"/>
  <c r="W61" i="26" s="1"/>
  <c r="W62" i="26" s="1"/>
  <c r="W63" i="26" s="1"/>
  <c r="W64" i="26" s="1"/>
  <c r="W65" i="26" s="1"/>
  <c r="W66" i="26" s="1"/>
  <c r="W67" i="26" s="1"/>
  <c r="W68" i="26" s="1"/>
  <c r="W69" i="26" s="1"/>
  <c r="W70" i="26" s="1"/>
  <c r="W71" i="26" s="1"/>
  <c r="W72" i="26" s="1"/>
  <c r="W73" i="26" s="1"/>
  <c r="W74" i="26" s="1"/>
  <c r="W75" i="26" s="1"/>
  <c r="W76" i="26" s="1"/>
  <c r="W77" i="26" s="1"/>
  <c r="W78" i="26" s="1"/>
  <c r="W79" i="26" s="1"/>
  <c r="W80" i="26" s="1"/>
  <c r="W81" i="26" s="1"/>
  <c r="W82" i="26" s="1"/>
  <c r="W83" i="26" s="1"/>
  <c r="AD65" i="21"/>
  <c r="AF65" i="21"/>
  <c r="AE83" i="22"/>
  <c r="AF83" i="22"/>
  <c r="AD40" i="22"/>
  <c r="AD22" i="22"/>
  <c r="AF3" i="22"/>
  <c r="AF4" i="22" s="1"/>
  <c r="AF5" i="22" s="1"/>
  <c r="AF6" i="22" s="1"/>
  <c r="AF7" i="22" s="1"/>
  <c r="AF8" i="22" s="1"/>
  <c r="AF9" i="22" s="1"/>
  <c r="AF10" i="22" s="1"/>
  <c r="AF11" i="22" s="1"/>
  <c r="AE24" i="23"/>
  <c r="AF24" i="23"/>
  <c r="AD33" i="23"/>
  <c r="AD24" i="23"/>
  <c r="AE47" i="24"/>
  <c r="AD21" i="24"/>
  <c r="K84" i="24"/>
  <c r="AD36" i="25"/>
  <c r="AF23" i="25"/>
  <c r="AD16" i="25"/>
  <c r="AE16" i="25"/>
  <c r="AF16" i="25"/>
  <c r="AD31" i="24"/>
  <c r="AE31" i="24"/>
  <c r="AF31" i="24"/>
  <c r="AE29" i="24"/>
  <c r="Z3" i="25"/>
  <c r="Z4" i="25" s="1"/>
  <c r="Z5" i="25" s="1"/>
  <c r="Z6" i="25" s="1"/>
  <c r="Z7" i="25" s="1"/>
  <c r="Z8" i="25" s="1"/>
  <c r="Z9" i="25" s="1"/>
  <c r="Z10" i="25" s="1"/>
  <c r="Z11" i="25" s="1"/>
  <c r="Z12" i="25" s="1"/>
  <c r="Z13" i="25" s="1"/>
  <c r="Z14" i="25" s="1"/>
  <c r="Z15" i="25" s="1"/>
  <c r="Z16" i="25" s="1"/>
  <c r="Z17" i="25" s="1"/>
  <c r="Z18" i="25" s="1"/>
  <c r="Z19" i="25" s="1"/>
  <c r="Z20" i="25" s="1"/>
  <c r="Z21" i="25" s="1"/>
  <c r="Z22" i="25" s="1"/>
  <c r="Z23" i="25" s="1"/>
  <c r="Z24" i="25" s="1"/>
  <c r="Z25" i="25" s="1"/>
  <c r="Z26" i="25" s="1"/>
  <c r="Z27" i="25" s="1"/>
  <c r="Z28" i="25" s="1"/>
  <c r="Z29" i="25" s="1"/>
  <c r="Z30" i="25" s="1"/>
  <c r="Z31" i="25" s="1"/>
  <c r="Z32" i="25" s="1"/>
  <c r="Z33" i="25" s="1"/>
  <c r="Z34" i="25" s="1"/>
  <c r="Z35" i="25" s="1"/>
  <c r="Z36" i="25" s="1"/>
  <c r="Z37" i="25" s="1"/>
  <c r="Z38" i="25" s="1"/>
  <c r="Z39" i="25" s="1"/>
  <c r="Z40" i="25" s="1"/>
  <c r="Z41" i="25" s="1"/>
  <c r="Z42" i="25" s="1"/>
  <c r="Z43" i="25" s="1"/>
  <c r="Z44" i="25" s="1"/>
  <c r="Z45" i="25" s="1"/>
  <c r="Z46" i="25" s="1"/>
  <c r="Z47" i="25" s="1"/>
  <c r="Z48" i="25" s="1"/>
  <c r="Z49" i="25" s="1"/>
  <c r="Z50" i="25" s="1"/>
  <c r="Z51" i="25" s="1"/>
  <c r="Z52" i="25" s="1"/>
  <c r="Z53" i="25" s="1"/>
  <c r="Z54" i="25" s="1"/>
  <c r="Z55" i="25" s="1"/>
  <c r="Z56" i="25" s="1"/>
  <c r="Z57" i="25" s="1"/>
  <c r="Z58" i="25" s="1"/>
  <c r="Z59" i="25" s="1"/>
  <c r="Z60" i="25" s="1"/>
  <c r="Z61" i="25" s="1"/>
  <c r="Z62" i="25" s="1"/>
  <c r="Z63" i="25" s="1"/>
  <c r="Z64" i="25" s="1"/>
  <c r="Z65" i="25" s="1"/>
  <c r="Z66" i="25" s="1"/>
  <c r="Z67" i="25" s="1"/>
  <c r="Z68" i="25" s="1"/>
  <c r="Z69" i="25" s="1"/>
  <c r="Z70" i="25" s="1"/>
  <c r="Z71" i="25" s="1"/>
  <c r="Z72" i="25" s="1"/>
  <c r="Z73" i="25" s="1"/>
  <c r="Z74" i="25" s="1"/>
  <c r="Z75" i="25" s="1"/>
  <c r="Z76" i="25" s="1"/>
  <c r="Z77" i="25" s="1"/>
  <c r="Z78" i="25" s="1"/>
  <c r="Z79" i="25" s="1"/>
  <c r="Z80" i="25" s="1"/>
  <c r="Z81" i="25" s="1"/>
  <c r="Z82" i="25" s="1"/>
  <c r="Z83" i="25" s="1"/>
  <c r="X27" i="28"/>
  <c r="X28" i="28" s="1"/>
  <c r="X29" i="28" s="1"/>
  <c r="X30" i="28" s="1"/>
  <c r="X31" i="28" s="1"/>
  <c r="X32" i="28" s="1"/>
  <c r="X33" i="28" s="1"/>
  <c r="X34" i="28" s="1"/>
  <c r="X35" i="28" s="1"/>
  <c r="X36" i="28" s="1"/>
  <c r="X37" i="28" s="1"/>
  <c r="X38" i="28" s="1"/>
  <c r="X39" i="28" s="1"/>
  <c r="X40" i="28" s="1"/>
  <c r="X41" i="28" s="1"/>
  <c r="X42" i="28" s="1"/>
  <c r="X43" i="28" s="1"/>
  <c r="X44" i="28" s="1"/>
  <c r="X45" i="28" s="1"/>
  <c r="X46" i="28" s="1"/>
  <c r="X47" i="28" s="1"/>
  <c r="X48" i="28" s="1"/>
  <c r="X49" i="28" s="1"/>
  <c r="X50" i="28" s="1"/>
  <c r="X51" i="28" s="1"/>
  <c r="X52" i="28" s="1"/>
  <c r="X53" i="28" s="1"/>
  <c r="X54" i="28" s="1"/>
  <c r="X55" i="28" s="1"/>
  <c r="X56" i="28" s="1"/>
  <c r="X57" i="28" s="1"/>
  <c r="X58" i="28" s="1"/>
  <c r="X59" i="28" s="1"/>
  <c r="X60" i="28" s="1"/>
  <c r="X61" i="28" s="1"/>
  <c r="X62" i="28" s="1"/>
  <c r="X63" i="28" s="1"/>
  <c r="X64" i="28" s="1"/>
  <c r="X65" i="28" s="1"/>
  <c r="X66" i="28" s="1"/>
  <c r="X67" i="28" s="1"/>
  <c r="X68" i="28" s="1"/>
  <c r="X69" i="28" s="1"/>
  <c r="X70" i="28" s="1"/>
  <c r="X71" i="28" s="1"/>
  <c r="X72" i="28" s="1"/>
  <c r="X73" i="28" s="1"/>
  <c r="X74" i="28" s="1"/>
  <c r="X75" i="28" s="1"/>
  <c r="X76" i="28" s="1"/>
  <c r="X77" i="28" s="1"/>
  <c r="X78" i="28" s="1"/>
  <c r="X79" i="28" s="1"/>
  <c r="X80" i="28" s="1"/>
  <c r="X81" i="28" s="1"/>
  <c r="X82" i="28" s="1"/>
  <c r="X83" i="28" s="1"/>
  <c r="AD73" i="24"/>
  <c r="AE73" i="24"/>
  <c r="AF73" i="24"/>
  <c r="AD82" i="24"/>
  <c r="AE82" i="24"/>
  <c r="AF79" i="24"/>
  <c r="AD79" i="25"/>
  <c r="AD55" i="25"/>
  <c r="AF55" i="25"/>
  <c r="AD54" i="25"/>
  <c r="AE54" i="25"/>
  <c r="AF46" i="25"/>
  <c r="AD14" i="25"/>
  <c r="AE12" i="25"/>
  <c r="AF12" i="25"/>
  <c r="AE14" i="25"/>
  <c r="M84" i="26"/>
  <c r="I19" i="4" s="1"/>
  <c r="Q36" i="26"/>
  <c r="Q37" i="26" s="1"/>
  <c r="Q38" i="26" s="1"/>
  <c r="Q39" i="26" s="1"/>
  <c r="Q40" i="26" s="1"/>
  <c r="Q41" i="26" s="1"/>
  <c r="Q42" i="26" s="1"/>
  <c r="Q43" i="26" s="1"/>
  <c r="Q44" i="26" s="1"/>
  <c r="Q45" i="26" s="1"/>
  <c r="Q46" i="26" s="1"/>
  <c r="Q47" i="26" s="1"/>
  <c r="Q48" i="26" s="1"/>
  <c r="Q49" i="26" s="1"/>
  <c r="Q50" i="26" s="1"/>
  <c r="Q51" i="26" s="1"/>
  <c r="Q52" i="26" s="1"/>
  <c r="Q53" i="26" s="1"/>
  <c r="Q54" i="26" s="1"/>
  <c r="Q55" i="26" s="1"/>
  <c r="Q56" i="26" s="1"/>
  <c r="Q57" i="26" s="1"/>
  <c r="Q58" i="26" s="1"/>
  <c r="Q59" i="26" s="1"/>
  <c r="Q60" i="26" s="1"/>
  <c r="Q61" i="26" s="1"/>
  <c r="Q62" i="26" s="1"/>
  <c r="Q63" i="26" s="1"/>
  <c r="Q64" i="26" s="1"/>
  <c r="Q65" i="26" s="1"/>
  <c r="Q66" i="26" s="1"/>
  <c r="Q67" i="26" s="1"/>
  <c r="Q68" i="26" s="1"/>
  <c r="Q69" i="26" s="1"/>
  <c r="Q70" i="26" s="1"/>
  <c r="Q71" i="26" s="1"/>
  <c r="Q72" i="26" s="1"/>
  <c r="Q73" i="26" s="1"/>
  <c r="Q74" i="26" s="1"/>
  <c r="Q75" i="26" s="1"/>
  <c r="Q76" i="26" s="1"/>
  <c r="Q77" i="26" s="1"/>
  <c r="Q78" i="26" s="1"/>
  <c r="Q79" i="26" s="1"/>
  <c r="Q80" i="26" s="1"/>
  <c r="Q81" i="26" s="1"/>
  <c r="Q82" i="26" s="1"/>
  <c r="Q83" i="26" s="1"/>
  <c r="AD12" i="23"/>
  <c r="AE12" i="23"/>
  <c r="AF12" i="23"/>
  <c r="AD52" i="25"/>
  <c r="AE52" i="25"/>
  <c r="AF52" i="25"/>
  <c r="AF32" i="25"/>
  <c r="AE40" i="25"/>
  <c r="AD66" i="24"/>
  <c r="AE66" i="24"/>
  <c r="AF66" i="24"/>
  <c r="AD75" i="24"/>
  <c r="AE75" i="24"/>
  <c r="AF72" i="24"/>
  <c r="AF32" i="24"/>
  <c r="AD17" i="24"/>
  <c r="AE17" i="24"/>
  <c r="AF17" i="24"/>
  <c r="AE51" i="25"/>
  <c r="AD60" i="25"/>
  <c r="AE60" i="25"/>
  <c r="AF60" i="25"/>
  <c r="AD13" i="26"/>
  <c r="AE13" i="26"/>
  <c r="AD15" i="26"/>
  <c r="AE15" i="26"/>
  <c r="AE12" i="26"/>
  <c r="AF15" i="26"/>
  <c r="AF12" i="26"/>
  <c r="W36" i="27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AD79" i="24"/>
  <c r="AF56" i="24"/>
  <c r="AD34" i="24"/>
  <c r="AE30" i="24"/>
  <c r="AF30" i="24"/>
  <c r="AE48" i="25"/>
  <c r="AE13" i="25"/>
  <c r="AB59" i="26"/>
  <c r="AB60" i="26" s="1"/>
  <c r="AB61" i="26" s="1"/>
  <c r="AB62" i="26" s="1"/>
  <c r="AB63" i="26" s="1"/>
  <c r="AD71" i="24"/>
  <c r="AE56" i="24"/>
  <c r="AD30" i="24"/>
  <c r="AE26" i="24"/>
  <c r="AD19" i="24"/>
  <c r="AE19" i="24"/>
  <c r="Q4" i="24"/>
  <c r="Q5" i="24" s="1"/>
  <c r="Q6" i="24" s="1"/>
  <c r="Q7" i="24" s="1"/>
  <c r="Q8" i="24" s="1"/>
  <c r="Q9" i="24" s="1"/>
  <c r="Q10" i="24" s="1"/>
  <c r="Q11" i="24" s="1"/>
  <c r="Q12" i="24" s="1"/>
  <c r="Q13" i="24" s="1"/>
  <c r="Q14" i="24" s="1"/>
  <c r="Q15" i="24" s="1"/>
  <c r="Q16" i="24" s="1"/>
  <c r="Q17" i="24" s="1"/>
  <c r="Q18" i="24" s="1"/>
  <c r="Q19" i="24" s="1"/>
  <c r="Q20" i="24" s="1"/>
  <c r="Q21" i="24" s="1"/>
  <c r="Q22" i="24" s="1"/>
  <c r="Q23" i="24" s="1"/>
  <c r="Q24" i="24" s="1"/>
  <c r="Q25" i="24" s="1"/>
  <c r="Q26" i="24" s="1"/>
  <c r="Q27" i="24" s="1"/>
  <c r="Q28" i="24" s="1"/>
  <c r="Q29" i="24" s="1"/>
  <c r="Q30" i="24" s="1"/>
  <c r="Q31" i="24" s="1"/>
  <c r="Q32" i="24" s="1"/>
  <c r="Q33" i="24" s="1"/>
  <c r="Q34" i="24" s="1"/>
  <c r="Q35" i="24" s="1"/>
  <c r="Q36" i="24" s="1"/>
  <c r="Q37" i="24" s="1"/>
  <c r="Q38" i="24" s="1"/>
  <c r="Q39" i="24" s="1"/>
  <c r="Q40" i="24" s="1"/>
  <c r="Q41" i="24" s="1"/>
  <c r="Q42" i="24" s="1"/>
  <c r="Q43" i="24" s="1"/>
  <c r="Q44" i="24" s="1"/>
  <c r="Q45" i="24" s="1"/>
  <c r="Q46" i="24" s="1"/>
  <c r="Q47" i="24" s="1"/>
  <c r="Q48" i="24" s="1"/>
  <c r="Q49" i="24" s="1"/>
  <c r="Q50" i="24" s="1"/>
  <c r="Q51" i="24" s="1"/>
  <c r="Q52" i="24" s="1"/>
  <c r="Q53" i="24" s="1"/>
  <c r="Q54" i="24" s="1"/>
  <c r="Q55" i="24" s="1"/>
  <c r="Q56" i="24" s="1"/>
  <c r="Q57" i="24" s="1"/>
  <c r="Q58" i="24" s="1"/>
  <c r="Q59" i="24" s="1"/>
  <c r="Q60" i="24" s="1"/>
  <c r="Q61" i="24" s="1"/>
  <c r="Q62" i="24" s="1"/>
  <c r="Q63" i="24" s="1"/>
  <c r="Q64" i="24" s="1"/>
  <c r="Q65" i="24" s="1"/>
  <c r="Q66" i="24" s="1"/>
  <c r="Q67" i="24" s="1"/>
  <c r="Q68" i="24" s="1"/>
  <c r="Q69" i="24" s="1"/>
  <c r="Q70" i="24" s="1"/>
  <c r="Q71" i="24" s="1"/>
  <c r="Q72" i="24" s="1"/>
  <c r="Q73" i="24" s="1"/>
  <c r="Q74" i="24" s="1"/>
  <c r="Q75" i="24" s="1"/>
  <c r="Q76" i="24" s="1"/>
  <c r="Q77" i="24" s="1"/>
  <c r="Q78" i="24" s="1"/>
  <c r="Q79" i="24" s="1"/>
  <c r="Q80" i="24" s="1"/>
  <c r="Q81" i="24" s="1"/>
  <c r="Q82" i="24" s="1"/>
  <c r="Q83" i="24" s="1"/>
  <c r="AD82" i="25"/>
  <c r="AD48" i="25"/>
  <c r="S84" i="27"/>
  <c r="AD52" i="24"/>
  <c r="AE52" i="24"/>
  <c r="AF52" i="24"/>
  <c r="AD61" i="24"/>
  <c r="AE61" i="24"/>
  <c r="AD22" i="24"/>
  <c r="AF13" i="25"/>
  <c r="AE21" i="25"/>
  <c r="AF21" i="25"/>
  <c r="AD19" i="25"/>
  <c r="AE19" i="25"/>
  <c r="AF15" i="25"/>
  <c r="J5" i="25"/>
  <c r="J6" i="25" s="1"/>
  <c r="J7" i="25" s="1"/>
  <c r="J8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0" i="25" s="1"/>
  <c r="J21" i="25" s="1"/>
  <c r="J22" i="25" s="1"/>
  <c r="J23" i="25" s="1"/>
  <c r="J24" i="25" s="1"/>
  <c r="J25" i="25" s="1"/>
  <c r="J26" i="25" s="1"/>
  <c r="J27" i="25" s="1"/>
  <c r="J28" i="25" s="1"/>
  <c r="J29" i="25" s="1"/>
  <c r="J30" i="25" s="1"/>
  <c r="J31" i="25" s="1"/>
  <c r="J32" i="25" s="1"/>
  <c r="J33" i="25" s="1"/>
  <c r="J34" i="25" s="1"/>
  <c r="J35" i="25" s="1"/>
  <c r="J36" i="25" s="1"/>
  <c r="J37" i="25" s="1"/>
  <c r="J38" i="25" s="1"/>
  <c r="J39" i="25" s="1"/>
  <c r="J40" i="25" s="1"/>
  <c r="J41" i="25" s="1"/>
  <c r="J42" i="25" s="1"/>
  <c r="J43" i="25" s="1"/>
  <c r="J44" i="25" s="1"/>
  <c r="J45" i="25" s="1"/>
  <c r="J46" i="25" s="1"/>
  <c r="J47" i="25" s="1"/>
  <c r="J48" i="25" s="1"/>
  <c r="J49" i="25" s="1"/>
  <c r="J50" i="25" s="1"/>
  <c r="J51" i="25" s="1"/>
  <c r="J52" i="25" s="1"/>
  <c r="J53" i="25" s="1"/>
  <c r="J54" i="25" s="1"/>
  <c r="J55" i="25" s="1"/>
  <c r="J56" i="25" s="1"/>
  <c r="J57" i="25" s="1"/>
  <c r="J58" i="25" s="1"/>
  <c r="J59" i="25" s="1"/>
  <c r="J60" i="25" s="1"/>
  <c r="J61" i="25" s="1"/>
  <c r="J62" i="25" s="1"/>
  <c r="J63" i="25" s="1"/>
  <c r="J64" i="25" s="1"/>
  <c r="J65" i="25" s="1"/>
  <c r="J66" i="25" s="1"/>
  <c r="J67" i="25" s="1"/>
  <c r="J68" i="25" s="1"/>
  <c r="J69" i="25" s="1"/>
  <c r="J70" i="25" s="1"/>
  <c r="J71" i="25" s="1"/>
  <c r="J72" i="25" s="1"/>
  <c r="J73" i="25" s="1"/>
  <c r="J74" i="25" s="1"/>
  <c r="J75" i="25" s="1"/>
  <c r="J76" i="25" s="1"/>
  <c r="J77" i="25" s="1"/>
  <c r="J78" i="25" s="1"/>
  <c r="J79" i="25" s="1"/>
  <c r="J80" i="25" s="1"/>
  <c r="J81" i="25" s="1"/>
  <c r="J82" i="25" s="1"/>
  <c r="J83" i="25" s="1"/>
  <c r="M11" i="25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M41" i="25" s="1"/>
  <c r="M42" i="25" s="1"/>
  <c r="M43" i="25" s="1"/>
  <c r="M44" i="25" s="1"/>
  <c r="M45" i="25" s="1"/>
  <c r="M46" i="25" s="1"/>
  <c r="M47" i="25" s="1"/>
  <c r="M48" i="25" s="1"/>
  <c r="M49" i="25" s="1"/>
  <c r="M50" i="25" s="1"/>
  <c r="M51" i="25" s="1"/>
  <c r="M52" i="25" s="1"/>
  <c r="M53" i="25" s="1"/>
  <c r="M54" i="25" s="1"/>
  <c r="M55" i="25" s="1"/>
  <c r="M56" i="25" s="1"/>
  <c r="M57" i="25" s="1"/>
  <c r="M58" i="25" s="1"/>
  <c r="M59" i="25" s="1"/>
  <c r="M60" i="25" s="1"/>
  <c r="M61" i="25" s="1"/>
  <c r="M62" i="25" s="1"/>
  <c r="M63" i="25" s="1"/>
  <c r="M64" i="25" s="1"/>
  <c r="M65" i="25" s="1"/>
  <c r="M66" i="25" s="1"/>
  <c r="M67" i="25" s="1"/>
  <c r="M68" i="25" s="1"/>
  <c r="M69" i="25" s="1"/>
  <c r="M70" i="25" s="1"/>
  <c r="M71" i="25" s="1"/>
  <c r="M72" i="25" s="1"/>
  <c r="M73" i="25" s="1"/>
  <c r="M74" i="25" s="1"/>
  <c r="M75" i="25" s="1"/>
  <c r="M76" i="25" s="1"/>
  <c r="M77" i="25" s="1"/>
  <c r="M78" i="25" s="1"/>
  <c r="M79" i="25" s="1"/>
  <c r="M80" i="25" s="1"/>
  <c r="M81" i="25" s="1"/>
  <c r="M82" i="25" s="1"/>
  <c r="M83" i="25" s="1"/>
  <c r="AF65" i="24"/>
  <c r="AE39" i="24"/>
  <c r="AF26" i="24"/>
  <c r="AE35" i="24"/>
  <c r="AF35" i="24"/>
  <c r="O84" i="24"/>
  <c r="AE76" i="25"/>
  <c r="AB73" i="25"/>
  <c r="AB74" i="25" s="1"/>
  <c r="AB75" i="25" s="1"/>
  <c r="AB76" i="25" s="1"/>
  <c r="AB77" i="25" s="1"/>
  <c r="AB78" i="25" s="1"/>
  <c r="AB79" i="25" s="1"/>
  <c r="AB80" i="25" s="1"/>
  <c r="AD65" i="25"/>
  <c r="AD53" i="25"/>
  <c r="AF50" i="25"/>
  <c r="AD22" i="25"/>
  <c r="AF17" i="25"/>
  <c r="AE83" i="23"/>
  <c r="AD62" i="23"/>
  <c r="AE62" i="23"/>
  <c r="AB55" i="23"/>
  <c r="AF42" i="23"/>
  <c r="AD59" i="24"/>
  <c r="AE59" i="24"/>
  <c r="AF59" i="24"/>
  <c r="AD68" i="24"/>
  <c r="AE68" i="24"/>
  <c r="AE54" i="24"/>
  <c r="W3" i="24"/>
  <c r="W4" i="24" s="1"/>
  <c r="W5" i="24" s="1"/>
  <c r="W6" i="24" s="1"/>
  <c r="W7" i="24" s="1"/>
  <c r="W8" i="24" s="1"/>
  <c r="W9" i="24" s="1"/>
  <c r="W10" i="24" s="1"/>
  <c r="W11" i="24" s="1"/>
  <c r="W12" i="24" s="1"/>
  <c r="W13" i="24" s="1"/>
  <c r="W14" i="24" s="1"/>
  <c r="W15" i="24" s="1"/>
  <c r="W16" i="24" s="1"/>
  <c r="W17" i="24" s="1"/>
  <c r="W18" i="24" s="1"/>
  <c r="W19" i="24" s="1"/>
  <c r="W20" i="24" s="1"/>
  <c r="W21" i="24" s="1"/>
  <c r="W22" i="24" s="1"/>
  <c r="W23" i="24" s="1"/>
  <c r="W24" i="24" s="1"/>
  <c r="W25" i="24" s="1"/>
  <c r="W26" i="24" s="1"/>
  <c r="W27" i="24" s="1"/>
  <c r="W28" i="24" s="1"/>
  <c r="W29" i="24" s="1"/>
  <c r="W30" i="24" s="1"/>
  <c r="W31" i="24" s="1"/>
  <c r="W32" i="24" s="1"/>
  <c r="W33" i="24" s="1"/>
  <c r="W34" i="24" s="1"/>
  <c r="W35" i="24" s="1"/>
  <c r="W36" i="24" s="1"/>
  <c r="W37" i="24" s="1"/>
  <c r="W38" i="24" s="1"/>
  <c r="W39" i="24" s="1"/>
  <c r="W40" i="24" s="1"/>
  <c r="W41" i="24" s="1"/>
  <c r="W42" i="24" s="1"/>
  <c r="W43" i="24" s="1"/>
  <c r="W44" i="24" s="1"/>
  <c r="W45" i="24" s="1"/>
  <c r="W46" i="24" s="1"/>
  <c r="W47" i="24" s="1"/>
  <c r="W48" i="24" s="1"/>
  <c r="W49" i="24" s="1"/>
  <c r="W50" i="24" s="1"/>
  <c r="W51" i="24" s="1"/>
  <c r="W52" i="24" s="1"/>
  <c r="W53" i="24" s="1"/>
  <c r="W54" i="24" s="1"/>
  <c r="W55" i="24" s="1"/>
  <c r="W56" i="24" s="1"/>
  <c r="W57" i="24" s="1"/>
  <c r="W58" i="24" s="1"/>
  <c r="W59" i="24" s="1"/>
  <c r="W60" i="24" s="1"/>
  <c r="W61" i="24" s="1"/>
  <c r="W62" i="24" s="1"/>
  <c r="W63" i="24" s="1"/>
  <c r="W64" i="24" s="1"/>
  <c r="W65" i="24" s="1"/>
  <c r="W66" i="24" s="1"/>
  <c r="W67" i="24" s="1"/>
  <c r="W68" i="24" s="1"/>
  <c r="W69" i="24" s="1"/>
  <c r="W70" i="24" s="1"/>
  <c r="W71" i="24" s="1"/>
  <c r="W72" i="24" s="1"/>
  <c r="W73" i="24" s="1"/>
  <c r="W74" i="24" s="1"/>
  <c r="W75" i="24" s="1"/>
  <c r="W76" i="24" s="1"/>
  <c r="W77" i="24" s="1"/>
  <c r="W78" i="24" s="1"/>
  <c r="W79" i="24" s="1"/>
  <c r="W80" i="24" s="1"/>
  <c r="W81" i="24" s="1"/>
  <c r="W82" i="24" s="1"/>
  <c r="W83" i="24" s="1"/>
  <c r="AE55" i="25"/>
  <c r="AD62" i="25"/>
  <c r="AF53" i="25"/>
  <c r="AE61" i="25"/>
  <c r="AD50" i="25"/>
  <c r="AE22" i="25"/>
  <c r="AF31" i="25"/>
  <c r="AF22" i="25"/>
  <c r="AD16" i="23"/>
  <c r="AF39" i="24"/>
  <c r="AE48" i="24"/>
  <c r="AF48" i="24"/>
  <c r="AD24" i="24"/>
  <c r="AE24" i="24"/>
  <c r="AF24" i="24"/>
  <c r="AD32" i="24"/>
  <c r="AE32" i="24"/>
  <c r="X84" i="25"/>
  <c r="AF41" i="25"/>
  <c r="AE17" i="25"/>
  <c r="AD26" i="25"/>
  <c r="AE26" i="25"/>
  <c r="AF26" i="25"/>
  <c r="AE57" i="27"/>
  <c r="AF57" i="27"/>
  <c r="AE63" i="27"/>
  <c r="AD64" i="27"/>
  <c r="AF64" i="27"/>
  <c r="AD57" i="27"/>
  <c r="AE58" i="27"/>
  <c r="AF58" i="27"/>
  <c r="AD60" i="27"/>
  <c r="AF65" i="27"/>
  <c r="AE82" i="22"/>
  <c r="AE75" i="22"/>
  <c r="AE68" i="22"/>
  <c r="AE61" i="22"/>
  <c r="AE54" i="22"/>
  <c r="AE47" i="22"/>
  <c r="AE40" i="22"/>
  <c r="AE33" i="22"/>
  <c r="AF27" i="22"/>
  <c r="AF22" i="22"/>
  <c r="AF49" i="23"/>
  <c r="AF39" i="23"/>
  <c r="AE36" i="23"/>
  <c r="AF36" i="23"/>
  <c r="AF33" i="23"/>
  <c r="AF30" i="23"/>
  <c r="Z84" i="24"/>
  <c r="AF82" i="24"/>
  <c r="AE72" i="24"/>
  <c r="AE43" i="24"/>
  <c r="AE37" i="24"/>
  <c r="AF37" i="24"/>
  <c r="AD28" i="24"/>
  <c r="AE28" i="24"/>
  <c r="AF16" i="24"/>
  <c r="AE41" i="25"/>
  <c r="AF30" i="25"/>
  <c r="AF35" i="25"/>
  <c r="V67" i="27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AF58" i="21"/>
  <c r="AF51" i="21"/>
  <c r="AF44" i="21"/>
  <c r="AF37" i="21"/>
  <c r="AF30" i="21"/>
  <c r="AF23" i="21"/>
  <c r="AF16" i="21"/>
  <c r="AF2" i="21"/>
  <c r="AF3" i="21" s="1"/>
  <c r="AF4" i="21" s="1"/>
  <c r="AF5" i="21" s="1"/>
  <c r="AF6" i="21" s="1"/>
  <c r="AF7" i="21" s="1"/>
  <c r="AF8" i="21" s="1"/>
  <c r="AF9" i="21" s="1"/>
  <c r="AF10" i="21" s="1"/>
  <c r="AF11" i="21" s="1"/>
  <c r="AF17" i="22"/>
  <c r="AF59" i="23"/>
  <c r="T3" i="23"/>
  <c r="T4" i="23" s="1"/>
  <c r="T5" i="23" s="1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T38" i="23" s="1"/>
  <c r="T39" i="23" s="1"/>
  <c r="T40" i="23" s="1"/>
  <c r="T41" i="23" s="1"/>
  <c r="T42" i="23" s="1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T77" i="23" s="1"/>
  <c r="T78" i="23" s="1"/>
  <c r="T79" i="23" s="1"/>
  <c r="T80" i="23" s="1"/>
  <c r="T81" i="23" s="1"/>
  <c r="T82" i="23" s="1"/>
  <c r="T83" i="23" s="1"/>
  <c r="Y84" i="24"/>
  <c r="AD72" i="24"/>
  <c r="AD30" i="25"/>
  <c r="AE30" i="25"/>
  <c r="AD27" i="22"/>
  <c r="S3" i="23"/>
  <c r="S4" i="23" s="1"/>
  <c r="S5" i="23" s="1"/>
  <c r="S6" i="23" s="1"/>
  <c r="S7" i="23" s="1"/>
  <c r="S8" i="23" s="1"/>
  <c r="S9" i="23" s="1"/>
  <c r="S10" i="23" s="1"/>
  <c r="S11" i="23" s="1"/>
  <c r="S12" i="23" s="1"/>
  <c r="S13" i="23" s="1"/>
  <c r="S14" i="23" s="1"/>
  <c r="S15" i="23" s="1"/>
  <c r="S16" i="23" s="1"/>
  <c r="S17" i="23" s="1"/>
  <c r="S18" i="23" s="1"/>
  <c r="S19" i="23" s="1"/>
  <c r="S20" i="23" s="1"/>
  <c r="S21" i="23" s="1"/>
  <c r="S22" i="23" s="1"/>
  <c r="S23" i="23" s="1"/>
  <c r="S24" i="23" s="1"/>
  <c r="S25" i="23" s="1"/>
  <c r="S26" i="23" s="1"/>
  <c r="S27" i="23" s="1"/>
  <c r="S28" i="23" s="1"/>
  <c r="S29" i="23" s="1"/>
  <c r="S30" i="23" s="1"/>
  <c r="S31" i="23" s="1"/>
  <c r="S32" i="23" s="1"/>
  <c r="S33" i="23" s="1"/>
  <c r="S34" i="23" s="1"/>
  <c r="S35" i="23" s="1"/>
  <c r="S36" i="23" s="1"/>
  <c r="S37" i="23" s="1"/>
  <c r="S38" i="23" s="1"/>
  <c r="S39" i="23" s="1"/>
  <c r="S40" i="23" s="1"/>
  <c r="S41" i="23" s="1"/>
  <c r="S42" i="23" s="1"/>
  <c r="S43" i="23" s="1"/>
  <c r="S44" i="23" s="1"/>
  <c r="S45" i="23" s="1"/>
  <c r="S46" i="23" s="1"/>
  <c r="S47" i="23" s="1"/>
  <c r="S48" i="23" s="1"/>
  <c r="S49" i="23" s="1"/>
  <c r="S50" i="23" s="1"/>
  <c r="S51" i="23" s="1"/>
  <c r="S52" i="23" s="1"/>
  <c r="S53" i="23" s="1"/>
  <c r="S54" i="23" s="1"/>
  <c r="S55" i="23" s="1"/>
  <c r="S56" i="23" s="1"/>
  <c r="S57" i="23" s="1"/>
  <c r="S58" i="23" s="1"/>
  <c r="S59" i="23" s="1"/>
  <c r="S60" i="23" s="1"/>
  <c r="S61" i="23" s="1"/>
  <c r="S62" i="23" s="1"/>
  <c r="S63" i="23" s="1"/>
  <c r="S64" i="23" s="1"/>
  <c r="S65" i="23" s="1"/>
  <c r="S66" i="23" s="1"/>
  <c r="S67" i="23" s="1"/>
  <c r="S68" i="23" s="1"/>
  <c r="S69" i="23" s="1"/>
  <c r="S70" i="23" s="1"/>
  <c r="S71" i="23" s="1"/>
  <c r="S72" i="23" s="1"/>
  <c r="S73" i="23" s="1"/>
  <c r="S74" i="23" s="1"/>
  <c r="S75" i="23" s="1"/>
  <c r="S76" i="23" s="1"/>
  <c r="S77" i="23" s="1"/>
  <c r="S78" i="23" s="1"/>
  <c r="S79" i="23" s="1"/>
  <c r="S80" i="23" s="1"/>
  <c r="S81" i="23" s="1"/>
  <c r="S82" i="23" s="1"/>
  <c r="S83" i="23" s="1"/>
  <c r="X84" i="24"/>
  <c r="AD64" i="24"/>
  <c r="AD41" i="24"/>
  <c r="AE41" i="24"/>
  <c r="S3" i="24"/>
  <c r="S4" i="24" s="1"/>
  <c r="S5" i="24" s="1"/>
  <c r="S6" i="24" s="1"/>
  <c r="S7" i="24" s="1"/>
  <c r="S8" i="24" s="1"/>
  <c r="S9" i="24" s="1"/>
  <c r="S10" i="24" s="1"/>
  <c r="S11" i="24" s="1"/>
  <c r="S12" i="24" s="1"/>
  <c r="S13" i="24" s="1"/>
  <c r="S14" i="24" s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S26" i="24" s="1"/>
  <c r="S27" i="24" s="1"/>
  <c r="S28" i="24" s="1"/>
  <c r="S29" i="24" s="1"/>
  <c r="S30" i="24" s="1"/>
  <c r="S31" i="24" s="1"/>
  <c r="S32" i="24" s="1"/>
  <c r="S33" i="24" s="1"/>
  <c r="S34" i="24" s="1"/>
  <c r="S35" i="24" s="1"/>
  <c r="S36" i="24" s="1"/>
  <c r="S37" i="24" s="1"/>
  <c r="S38" i="24" s="1"/>
  <c r="S39" i="24" s="1"/>
  <c r="S40" i="24" s="1"/>
  <c r="S41" i="24" s="1"/>
  <c r="S42" i="24" s="1"/>
  <c r="S43" i="24" s="1"/>
  <c r="S44" i="24" s="1"/>
  <c r="S45" i="24" s="1"/>
  <c r="S46" i="24" s="1"/>
  <c r="S47" i="24" s="1"/>
  <c r="S48" i="24" s="1"/>
  <c r="S49" i="24" s="1"/>
  <c r="S50" i="24" s="1"/>
  <c r="S51" i="24" s="1"/>
  <c r="S52" i="24" s="1"/>
  <c r="S53" i="24" s="1"/>
  <c r="S54" i="24" s="1"/>
  <c r="S55" i="24" s="1"/>
  <c r="S56" i="24" s="1"/>
  <c r="S57" i="24" s="1"/>
  <c r="S58" i="24" s="1"/>
  <c r="S59" i="24" s="1"/>
  <c r="S60" i="24" s="1"/>
  <c r="S61" i="24" s="1"/>
  <c r="S62" i="24" s="1"/>
  <c r="S63" i="24" s="1"/>
  <c r="S64" i="24" s="1"/>
  <c r="S65" i="24" s="1"/>
  <c r="S66" i="24" s="1"/>
  <c r="S67" i="24" s="1"/>
  <c r="S68" i="24" s="1"/>
  <c r="S69" i="24" s="1"/>
  <c r="S70" i="24" s="1"/>
  <c r="S71" i="24" s="1"/>
  <c r="S72" i="24" s="1"/>
  <c r="S73" i="24" s="1"/>
  <c r="S74" i="24" s="1"/>
  <c r="S75" i="24" s="1"/>
  <c r="S76" i="24" s="1"/>
  <c r="S77" i="24" s="1"/>
  <c r="S78" i="24" s="1"/>
  <c r="S79" i="24" s="1"/>
  <c r="S80" i="24" s="1"/>
  <c r="S81" i="24" s="1"/>
  <c r="S82" i="24" s="1"/>
  <c r="S83" i="24" s="1"/>
  <c r="O84" i="25"/>
  <c r="AD49" i="25"/>
  <c r="AF49" i="25"/>
  <c r="AE49" i="25"/>
  <c r="AD80" i="26"/>
  <c r="AF80" i="26"/>
  <c r="AE82" i="26"/>
  <c r="AF82" i="26"/>
  <c r="R84" i="23"/>
  <c r="V84" i="24"/>
  <c r="AB41" i="24"/>
  <c r="AB42" i="24" s="1"/>
  <c r="AB43" i="24" s="1"/>
  <c r="AB44" i="24" s="1"/>
  <c r="AB45" i="24" s="1"/>
  <c r="AB46" i="24" s="1"/>
  <c r="AB47" i="24" s="1"/>
  <c r="AB48" i="24" s="1"/>
  <c r="AB49" i="24" s="1"/>
  <c r="AB50" i="24" s="1"/>
  <c r="AB51" i="24" s="1"/>
  <c r="AB52" i="24" s="1"/>
  <c r="AB53" i="24" s="1"/>
  <c r="AB54" i="24" s="1"/>
  <c r="AB55" i="24" s="1"/>
  <c r="AB56" i="24" s="1"/>
  <c r="AB57" i="24" s="1"/>
  <c r="AB58" i="24" s="1"/>
  <c r="AB59" i="24" s="1"/>
  <c r="AB60" i="24" s="1"/>
  <c r="AB61" i="24" s="1"/>
  <c r="AB62" i="24" s="1"/>
  <c r="AB63" i="24" s="1"/>
  <c r="AB64" i="24" s="1"/>
  <c r="AB65" i="24" s="1"/>
  <c r="AB66" i="24" s="1"/>
  <c r="AB67" i="24" s="1"/>
  <c r="AB68" i="24" s="1"/>
  <c r="AB69" i="24" s="1"/>
  <c r="AB70" i="24" s="1"/>
  <c r="AB71" i="24" s="1"/>
  <c r="AB72" i="24" s="1"/>
  <c r="AB73" i="24" s="1"/>
  <c r="AB74" i="24" s="1"/>
  <c r="AB75" i="24" s="1"/>
  <c r="AB76" i="24" s="1"/>
  <c r="AB77" i="24" s="1"/>
  <c r="AB78" i="24" s="1"/>
  <c r="AB79" i="24" s="1"/>
  <c r="AB80" i="24" s="1"/>
  <c r="AB81" i="24" s="1"/>
  <c r="AB82" i="24" s="1"/>
  <c r="AB83" i="24" s="1"/>
  <c r="N84" i="25"/>
  <c r="J9" i="4" s="1"/>
  <c r="AD58" i="26"/>
  <c r="AE58" i="26"/>
  <c r="AF58" i="26"/>
  <c r="AD50" i="26"/>
  <c r="AD57" i="26"/>
  <c r="AE57" i="26"/>
  <c r="AF57" i="26"/>
  <c r="AF55" i="26"/>
  <c r="AD59" i="26"/>
  <c r="AD52" i="26"/>
  <c r="AD56" i="26"/>
  <c r="AE52" i="26"/>
  <c r="AE56" i="26"/>
  <c r="AE65" i="27"/>
  <c r="AE76" i="23"/>
  <c r="AD27" i="23"/>
  <c r="K84" i="25"/>
  <c r="AE62" i="25"/>
  <c r="AE57" i="25"/>
  <c r="AE33" i="25"/>
  <c r="L13" i="25"/>
  <c r="L14" i="25" s="1"/>
  <c r="L15" i="25" s="1"/>
  <c r="L16" i="25" s="1"/>
  <c r="L17" i="25" s="1"/>
  <c r="L18" i="25" s="1"/>
  <c r="L19" i="25" s="1"/>
  <c r="L20" i="25" s="1"/>
  <c r="L21" i="25" s="1"/>
  <c r="L22" i="25" s="1"/>
  <c r="L23" i="25" s="1"/>
  <c r="L24" i="25" s="1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40" i="25" s="1"/>
  <c r="L41" i="25" s="1"/>
  <c r="L42" i="25" s="1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L63" i="25" s="1"/>
  <c r="L64" i="25" s="1"/>
  <c r="L65" i="25" s="1"/>
  <c r="L66" i="25" s="1"/>
  <c r="L67" i="25" s="1"/>
  <c r="L68" i="25" s="1"/>
  <c r="L69" i="25" s="1"/>
  <c r="L70" i="25" s="1"/>
  <c r="L71" i="25" s="1"/>
  <c r="L72" i="25" s="1"/>
  <c r="L73" i="25" s="1"/>
  <c r="L74" i="25" s="1"/>
  <c r="L75" i="25" s="1"/>
  <c r="L76" i="25" s="1"/>
  <c r="L77" i="25" s="1"/>
  <c r="L78" i="25" s="1"/>
  <c r="L79" i="25" s="1"/>
  <c r="L80" i="25" s="1"/>
  <c r="L81" i="25" s="1"/>
  <c r="L82" i="25" s="1"/>
  <c r="L83" i="25" s="1"/>
  <c r="AE39" i="25"/>
  <c r="AD39" i="25"/>
  <c r="AE36" i="25"/>
  <c r="AF36" i="25"/>
  <c r="AD62" i="27"/>
  <c r="AD32" i="28"/>
  <c r="AF32" i="28"/>
  <c r="AD36" i="28"/>
  <c r="AE32" i="28"/>
  <c r="AD68" i="25"/>
  <c r="AF42" i="25"/>
  <c r="S5" i="26"/>
  <c r="S6" i="26" s="1"/>
  <c r="S7" i="26" s="1"/>
  <c r="S8" i="26" s="1"/>
  <c r="S9" i="26" s="1"/>
  <c r="S10" i="26" s="1"/>
  <c r="S11" i="26" s="1"/>
  <c r="S12" i="26" s="1"/>
  <c r="S13" i="26" s="1"/>
  <c r="S14" i="26" s="1"/>
  <c r="S15" i="26" s="1"/>
  <c r="S16" i="26" s="1"/>
  <c r="S17" i="26" s="1"/>
  <c r="S18" i="26" s="1"/>
  <c r="S19" i="26" s="1"/>
  <c r="S20" i="26" s="1"/>
  <c r="S21" i="26" s="1"/>
  <c r="S22" i="26" s="1"/>
  <c r="S23" i="26" s="1"/>
  <c r="S24" i="26" s="1"/>
  <c r="S25" i="26" s="1"/>
  <c r="S26" i="26" s="1"/>
  <c r="S27" i="26" s="1"/>
  <c r="S28" i="26" s="1"/>
  <c r="S29" i="26" s="1"/>
  <c r="S30" i="26" s="1"/>
  <c r="S31" i="26" s="1"/>
  <c r="S32" i="26" s="1"/>
  <c r="S33" i="26" s="1"/>
  <c r="S34" i="26" s="1"/>
  <c r="S35" i="26" s="1"/>
  <c r="S36" i="26" s="1"/>
  <c r="S37" i="26" s="1"/>
  <c r="S38" i="26" s="1"/>
  <c r="S39" i="26" s="1"/>
  <c r="S40" i="26" s="1"/>
  <c r="S41" i="26" s="1"/>
  <c r="S42" i="26" s="1"/>
  <c r="S43" i="26" s="1"/>
  <c r="S44" i="26" s="1"/>
  <c r="S45" i="26" s="1"/>
  <c r="S46" i="26" s="1"/>
  <c r="S47" i="26" s="1"/>
  <c r="S48" i="26" s="1"/>
  <c r="S49" i="26" s="1"/>
  <c r="S50" i="26" s="1"/>
  <c r="S51" i="26" s="1"/>
  <c r="S52" i="26" s="1"/>
  <c r="S53" i="26" s="1"/>
  <c r="S54" i="26" s="1"/>
  <c r="S55" i="26" s="1"/>
  <c r="S56" i="26" s="1"/>
  <c r="S57" i="26" s="1"/>
  <c r="S58" i="26" s="1"/>
  <c r="S59" i="26" s="1"/>
  <c r="S60" i="26" s="1"/>
  <c r="S61" i="26" s="1"/>
  <c r="S62" i="26" s="1"/>
  <c r="S63" i="26" s="1"/>
  <c r="S64" i="26" s="1"/>
  <c r="S65" i="26" s="1"/>
  <c r="S66" i="26" s="1"/>
  <c r="S67" i="26" s="1"/>
  <c r="S68" i="26" s="1"/>
  <c r="S69" i="26" s="1"/>
  <c r="S70" i="26" s="1"/>
  <c r="S71" i="26" s="1"/>
  <c r="S72" i="26" s="1"/>
  <c r="S73" i="26" s="1"/>
  <c r="S74" i="26" s="1"/>
  <c r="S75" i="26" s="1"/>
  <c r="S76" i="26" s="1"/>
  <c r="S77" i="26" s="1"/>
  <c r="S78" i="26" s="1"/>
  <c r="S79" i="26" s="1"/>
  <c r="S80" i="26" s="1"/>
  <c r="S81" i="26" s="1"/>
  <c r="S82" i="26" s="1"/>
  <c r="S83" i="26" s="1"/>
  <c r="AE42" i="25"/>
  <c r="AD31" i="25"/>
  <c r="AD21" i="25"/>
  <c r="T9" i="26"/>
  <c r="T10" i="26" s="1"/>
  <c r="T11" i="26" s="1"/>
  <c r="T12" i="26" s="1"/>
  <c r="T13" i="26" s="1"/>
  <c r="T14" i="26" s="1"/>
  <c r="T15" i="26" s="1"/>
  <c r="T16" i="26" s="1"/>
  <c r="T17" i="26" s="1"/>
  <c r="T18" i="26" s="1"/>
  <c r="T19" i="26" s="1"/>
  <c r="T20" i="26" s="1"/>
  <c r="T21" i="26" s="1"/>
  <c r="T22" i="26" s="1"/>
  <c r="T23" i="26" s="1"/>
  <c r="T24" i="26" s="1"/>
  <c r="T25" i="26" s="1"/>
  <c r="T26" i="26" s="1"/>
  <c r="T27" i="26" s="1"/>
  <c r="T28" i="26" s="1"/>
  <c r="T29" i="26" s="1"/>
  <c r="T30" i="26" s="1"/>
  <c r="T31" i="26" s="1"/>
  <c r="T32" i="26" s="1"/>
  <c r="T33" i="26" s="1"/>
  <c r="T34" i="26" s="1"/>
  <c r="T35" i="26" s="1"/>
  <c r="T36" i="26" s="1"/>
  <c r="T37" i="26" s="1"/>
  <c r="T38" i="26" s="1"/>
  <c r="T39" i="26" s="1"/>
  <c r="T40" i="26" s="1"/>
  <c r="T41" i="26" s="1"/>
  <c r="T42" i="26" s="1"/>
  <c r="T43" i="26" s="1"/>
  <c r="T44" i="26" s="1"/>
  <c r="T45" i="26" s="1"/>
  <c r="T46" i="26" s="1"/>
  <c r="T47" i="26" s="1"/>
  <c r="T48" i="26" s="1"/>
  <c r="T49" i="26" s="1"/>
  <c r="T50" i="26" s="1"/>
  <c r="T51" i="26" s="1"/>
  <c r="T52" i="26" s="1"/>
  <c r="T53" i="26" s="1"/>
  <c r="T54" i="26" s="1"/>
  <c r="T55" i="26" s="1"/>
  <c r="T56" i="26" s="1"/>
  <c r="T57" i="26" s="1"/>
  <c r="T58" i="26" s="1"/>
  <c r="T59" i="26" s="1"/>
  <c r="T60" i="26" s="1"/>
  <c r="T61" i="26" s="1"/>
  <c r="T62" i="26" s="1"/>
  <c r="T63" i="26" s="1"/>
  <c r="T64" i="26" s="1"/>
  <c r="T65" i="26" s="1"/>
  <c r="T66" i="26" s="1"/>
  <c r="T67" i="26" s="1"/>
  <c r="T68" i="26" s="1"/>
  <c r="T69" i="26" s="1"/>
  <c r="T70" i="26" s="1"/>
  <c r="T71" i="26" s="1"/>
  <c r="T72" i="26" s="1"/>
  <c r="T73" i="26" s="1"/>
  <c r="T74" i="26" s="1"/>
  <c r="T75" i="26" s="1"/>
  <c r="T76" i="26" s="1"/>
  <c r="T77" i="26" s="1"/>
  <c r="T78" i="26" s="1"/>
  <c r="T79" i="26" s="1"/>
  <c r="T80" i="26" s="1"/>
  <c r="T81" i="26" s="1"/>
  <c r="T82" i="26" s="1"/>
  <c r="T83" i="26" s="1"/>
  <c r="AD42" i="25"/>
  <c r="AD40" i="25"/>
  <c r="AD38" i="24"/>
  <c r="AE38" i="24"/>
  <c r="AF38" i="24"/>
  <c r="AD73" i="25"/>
  <c r="AF18" i="25"/>
  <c r="P9" i="26"/>
  <c r="P10" i="26" s="1"/>
  <c r="P11" i="26" s="1"/>
  <c r="P12" i="26" s="1"/>
  <c r="P13" i="26" s="1"/>
  <c r="P14" i="26" s="1"/>
  <c r="P15" i="26" s="1"/>
  <c r="P16" i="26" s="1"/>
  <c r="P17" i="26" s="1"/>
  <c r="P18" i="26" s="1"/>
  <c r="P19" i="26" s="1"/>
  <c r="P20" i="26" s="1"/>
  <c r="P21" i="26" s="1"/>
  <c r="P22" i="26" s="1"/>
  <c r="P23" i="26" s="1"/>
  <c r="P24" i="26" s="1"/>
  <c r="P25" i="26" s="1"/>
  <c r="P26" i="26" s="1"/>
  <c r="P27" i="26" s="1"/>
  <c r="P28" i="26" s="1"/>
  <c r="P29" i="26" s="1"/>
  <c r="P30" i="26" s="1"/>
  <c r="P31" i="26" s="1"/>
  <c r="P32" i="26" s="1"/>
  <c r="P33" i="26" s="1"/>
  <c r="P34" i="26" s="1"/>
  <c r="P35" i="26" s="1"/>
  <c r="P36" i="26" s="1"/>
  <c r="P37" i="26" s="1"/>
  <c r="P38" i="26" s="1"/>
  <c r="P39" i="26" s="1"/>
  <c r="P40" i="26" s="1"/>
  <c r="P41" i="26" s="1"/>
  <c r="P42" i="26" s="1"/>
  <c r="P43" i="26" s="1"/>
  <c r="P44" i="26" s="1"/>
  <c r="P45" i="26" s="1"/>
  <c r="P46" i="26" s="1"/>
  <c r="P47" i="26" s="1"/>
  <c r="P48" i="26" s="1"/>
  <c r="P49" i="26" s="1"/>
  <c r="P50" i="26" s="1"/>
  <c r="P51" i="26" s="1"/>
  <c r="P52" i="26" s="1"/>
  <c r="P53" i="26" s="1"/>
  <c r="P54" i="26" s="1"/>
  <c r="P55" i="26" s="1"/>
  <c r="P56" i="26" s="1"/>
  <c r="P57" i="26" s="1"/>
  <c r="P58" i="26" s="1"/>
  <c r="P59" i="26" s="1"/>
  <c r="P60" i="26" s="1"/>
  <c r="P61" i="26" s="1"/>
  <c r="P62" i="26" s="1"/>
  <c r="P63" i="26" s="1"/>
  <c r="P64" i="26" s="1"/>
  <c r="P65" i="26" s="1"/>
  <c r="P66" i="26" s="1"/>
  <c r="P67" i="26" s="1"/>
  <c r="P68" i="26" s="1"/>
  <c r="P69" i="26" s="1"/>
  <c r="P70" i="26" s="1"/>
  <c r="P71" i="26" s="1"/>
  <c r="P72" i="26" s="1"/>
  <c r="P73" i="26" s="1"/>
  <c r="P74" i="26" s="1"/>
  <c r="P75" i="26" s="1"/>
  <c r="P76" i="26" s="1"/>
  <c r="P77" i="26" s="1"/>
  <c r="P78" i="26" s="1"/>
  <c r="P79" i="26" s="1"/>
  <c r="P80" i="26" s="1"/>
  <c r="P81" i="26" s="1"/>
  <c r="P82" i="26" s="1"/>
  <c r="P83" i="26" s="1"/>
  <c r="T9" i="27"/>
  <c r="T10" i="27" s="1"/>
  <c r="T11" i="27" s="1"/>
  <c r="T12" i="27" s="1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T24" i="27" s="1"/>
  <c r="T25" i="27" s="1"/>
  <c r="T26" i="27" s="1"/>
  <c r="T27" i="27" s="1"/>
  <c r="T28" i="27" s="1"/>
  <c r="T29" i="27" s="1"/>
  <c r="T30" i="27" s="1"/>
  <c r="T31" i="27" s="1"/>
  <c r="T32" i="27" s="1"/>
  <c r="T33" i="27" s="1"/>
  <c r="T34" i="27" s="1"/>
  <c r="T35" i="27" s="1"/>
  <c r="T36" i="27" s="1"/>
  <c r="T37" i="27" s="1"/>
  <c r="T38" i="27" s="1"/>
  <c r="T39" i="27" s="1"/>
  <c r="T40" i="27" s="1"/>
  <c r="T41" i="27" s="1"/>
  <c r="T42" i="27" s="1"/>
  <c r="T43" i="27" s="1"/>
  <c r="T44" i="27" s="1"/>
  <c r="T45" i="27" s="1"/>
  <c r="T46" i="27" s="1"/>
  <c r="T47" i="27" s="1"/>
  <c r="T48" i="27" s="1"/>
  <c r="T49" i="27" s="1"/>
  <c r="T50" i="27" s="1"/>
  <c r="T51" i="27" s="1"/>
  <c r="T52" i="27" s="1"/>
  <c r="T53" i="27" s="1"/>
  <c r="T54" i="27" s="1"/>
  <c r="T55" i="27" s="1"/>
  <c r="T56" i="27" s="1"/>
  <c r="T57" i="27" s="1"/>
  <c r="T58" i="27" s="1"/>
  <c r="T59" i="27" s="1"/>
  <c r="T60" i="27" s="1"/>
  <c r="T61" i="27" s="1"/>
  <c r="T62" i="27" s="1"/>
  <c r="T63" i="27" s="1"/>
  <c r="T64" i="27" s="1"/>
  <c r="T65" i="27" s="1"/>
  <c r="T66" i="27" s="1"/>
  <c r="T67" i="27" s="1"/>
  <c r="T68" i="27" s="1"/>
  <c r="T69" i="27" s="1"/>
  <c r="T70" i="27" s="1"/>
  <c r="T71" i="27" s="1"/>
  <c r="T72" i="27" s="1"/>
  <c r="T73" i="27" s="1"/>
  <c r="T74" i="27" s="1"/>
  <c r="T75" i="27" s="1"/>
  <c r="T76" i="27" s="1"/>
  <c r="T77" i="27" s="1"/>
  <c r="T78" i="27" s="1"/>
  <c r="T79" i="27" s="1"/>
  <c r="T80" i="27" s="1"/>
  <c r="T81" i="27" s="1"/>
  <c r="T82" i="27" s="1"/>
  <c r="T83" i="27" s="1"/>
  <c r="R84" i="24"/>
  <c r="AD75" i="26"/>
  <c r="AE83" i="26"/>
  <c r="AF83" i="26"/>
  <c r="AF78" i="26"/>
  <c r="AE42" i="28"/>
  <c r="AF42" i="28"/>
  <c r="AD42" i="28"/>
  <c r="AF47" i="25"/>
  <c r="Y4" i="25"/>
  <c r="Y5" i="25" s="1"/>
  <c r="Y6" i="25" s="1"/>
  <c r="Y7" i="25" s="1"/>
  <c r="Y8" i="25" s="1"/>
  <c r="Y9" i="25" s="1"/>
  <c r="Y10" i="25" s="1"/>
  <c r="Y11" i="25" s="1"/>
  <c r="Y12" i="25" s="1"/>
  <c r="Y13" i="25" s="1"/>
  <c r="Y14" i="25" s="1"/>
  <c r="Y15" i="25" s="1"/>
  <c r="Y16" i="25" s="1"/>
  <c r="Y17" i="25" s="1"/>
  <c r="Y18" i="25" s="1"/>
  <c r="Y19" i="25" s="1"/>
  <c r="Y20" i="25" s="1"/>
  <c r="Y21" i="25" s="1"/>
  <c r="Y22" i="25" s="1"/>
  <c r="Y23" i="25" s="1"/>
  <c r="Y24" i="25" s="1"/>
  <c r="Y25" i="25" s="1"/>
  <c r="Y26" i="25" s="1"/>
  <c r="Y27" i="25" s="1"/>
  <c r="Y28" i="25" s="1"/>
  <c r="Y29" i="25" s="1"/>
  <c r="Y30" i="25" s="1"/>
  <c r="Y31" i="25" s="1"/>
  <c r="Y32" i="25" s="1"/>
  <c r="Y33" i="25" s="1"/>
  <c r="Y34" i="25" s="1"/>
  <c r="Y35" i="25" s="1"/>
  <c r="Y36" i="25" s="1"/>
  <c r="Y37" i="25" s="1"/>
  <c r="Y38" i="25" s="1"/>
  <c r="Y39" i="25" s="1"/>
  <c r="Y40" i="25" s="1"/>
  <c r="Y41" i="25" s="1"/>
  <c r="Y42" i="25" s="1"/>
  <c r="Y43" i="25" s="1"/>
  <c r="Y44" i="25" s="1"/>
  <c r="Y45" i="25" s="1"/>
  <c r="Y46" i="25" s="1"/>
  <c r="Y47" i="25" s="1"/>
  <c r="Y48" i="25" s="1"/>
  <c r="Y49" i="25" s="1"/>
  <c r="Y50" i="25" s="1"/>
  <c r="Y51" i="25" s="1"/>
  <c r="Y52" i="25" s="1"/>
  <c r="Y53" i="25" s="1"/>
  <c r="Y54" i="25" s="1"/>
  <c r="Y55" i="25" s="1"/>
  <c r="Y56" i="25" s="1"/>
  <c r="Y57" i="25" s="1"/>
  <c r="Y58" i="25" s="1"/>
  <c r="Y59" i="25" s="1"/>
  <c r="Y60" i="25" s="1"/>
  <c r="Y61" i="25" s="1"/>
  <c r="Y62" i="25" s="1"/>
  <c r="Y63" i="25" s="1"/>
  <c r="Y64" i="25" s="1"/>
  <c r="Y65" i="25" s="1"/>
  <c r="Y66" i="25" s="1"/>
  <c r="Y67" i="25" s="1"/>
  <c r="Y68" i="25" s="1"/>
  <c r="Y69" i="25" s="1"/>
  <c r="Y70" i="25" s="1"/>
  <c r="Y71" i="25" s="1"/>
  <c r="Y72" i="25" s="1"/>
  <c r="Y73" i="25" s="1"/>
  <c r="Y74" i="25" s="1"/>
  <c r="Y75" i="25" s="1"/>
  <c r="Y76" i="25" s="1"/>
  <c r="Y77" i="25" s="1"/>
  <c r="Y78" i="25" s="1"/>
  <c r="Y79" i="25" s="1"/>
  <c r="Y80" i="25" s="1"/>
  <c r="Y81" i="25" s="1"/>
  <c r="Y82" i="25" s="1"/>
  <c r="Y83" i="25" s="1"/>
  <c r="AF42" i="26"/>
  <c r="AD42" i="26"/>
  <c r="AE42" i="26"/>
  <c r="AD47" i="26"/>
  <c r="AE49" i="26"/>
  <c r="AF45" i="26"/>
  <c r="AD48" i="26"/>
  <c r="AD13" i="24"/>
  <c r="AE68" i="25"/>
  <c r="AE47" i="25"/>
  <c r="AD15" i="25"/>
  <c r="O24" i="27"/>
  <c r="O25" i="27" s="1"/>
  <c r="O26" i="27" s="1"/>
  <c r="O27" i="27" s="1"/>
  <c r="O28" i="27" s="1"/>
  <c r="O29" i="27" s="1"/>
  <c r="O30" i="27" s="1"/>
  <c r="O31" i="27" s="1"/>
  <c r="O32" i="27" s="1"/>
  <c r="O33" i="27" s="1"/>
  <c r="O34" i="27" s="1"/>
  <c r="O35" i="27" s="1"/>
  <c r="O36" i="27" s="1"/>
  <c r="O37" i="27" s="1"/>
  <c r="O38" i="27" s="1"/>
  <c r="O39" i="27" s="1"/>
  <c r="O40" i="27" s="1"/>
  <c r="O41" i="27" s="1"/>
  <c r="O42" i="27" s="1"/>
  <c r="O43" i="27" s="1"/>
  <c r="O44" i="27" s="1"/>
  <c r="O45" i="27" s="1"/>
  <c r="O46" i="27" s="1"/>
  <c r="O47" i="27" s="1"/>
  <c r="O48" i="27" s="1"/>
  <c r="O49" i="27" s="1"/>
  <c r="O50" i="27" s="1"/>
  <c r="O51" i="27" s="1"/>
  <c r="O52" i="27" s="1"/>
  <c r="O53" i="27" s="1"/>
  <c r="O54" i="27" s="1"/>
  <c r="O55" i="27" s="1"/>
  <c r="O56" i="27" s="1"/>
  <c r="O57" i="27" s="1"/>
  <c r="O58" i="27" s="1"/>
  <c r="O59" i="27" s="1"/>
  <c r="O60" i="27" s="1"/>
  <c r="O61" i="27" s="1"/>
  <c r="O62" i="27" s="1"/>
  <c r="O63" i="27" s="1"/>
  <c r="O64" i="27" s="1"/>
  <c r="O65" i="27" s="1"/>
  <c r="O66" i="27" s="1"/>
  <c r="O67" i="27" s="1"/>
  <c r="O68" i="27" s="1"/>
  <c r="O69" i="27" s="1"/>
  <c r="O70" i="27" s="1"/>
  <c r="O71" i="27" s="1"/>
  <c r="O72" i="27" s="1"/>
  <c r="O73" i="27" s="1"/>
  <c r="O74" i="27" s="1"/>
  <c r="O75" i="27" s="1"/>
  <c r="O76" i="27" s="1"/>
  <c r="O77" i="27" s="1"/>
  <c r="O78" i="27" s="1"/>
  <c r="O79" i="27" s="1"/>
  <c r="O80" i="27" s="1"/>
  <c r="O81" i="27" s="1"/>
  <c r="O82" i="27" s="1"/>
  <c r="O83" i="27" s="1"/>
  <c r="AE65" i="25"/>
  <c r="AD74" i="25"/>
  <c r="AD47" i="25"/>
  <c r="AD33" i="25"/>
  <c r="AF33" i="25"/>
  <c r="AE59" i="26"/>
  <c r="AD51" i="26"/>
  <c r="AE47" i="26"/>
  <c r="AF70" i="23"/>
  <c r="AD45" i="24"/>
  <c r="AE45" i="24"/>
  <c r="AF45" i="24"/>
  <c r="AE4" i="24"/>
  <c r="AE5" i="24" s="1"/>
  <c r="AE6" i="24" s="1"/>
  <c r="AE7" i="24" s="1"/>
  <c r="AE8" i="24" s="1"/>
  <c r="AE9" i="24" s="1"/>
  <c r="AE10" i="24" s="1"/>
  <c r="AE11" i="24" s="1"/>
  <c r="AE80" i="25"/>
  <c r="AD61" i="25"/>
  <c r="AF61" i="25"/>
  <c r="AD56" i="25"/>
  <c r="AD45" i="25"/>
  <c r="AE28" i="25"/>
  <c r="AD32" i="26"/>
  <c r="AD41" i="26"/>
  <c r="AE41" i="26"/>
  <c r="AE32" i="26"/>
  <c r="AD36" i="26"/>
  <c r="AD39" i="26"/>
  <c r="L84" i="24"/>
  <c r="AD16" i="24"/>
  <c r="AE16" i="24"/>
  <c r="AB4" i="24"/>
  <c r="AB5" i="24" s="1"/>
  <c r="AB6" i="24" s="1"/>
  <c r="AB7" i="24" s="1"/>
  <c r="AB8" i="24" s="1"/>
  <c r="AB9" i="24" s="1"/>
  <c r="AB10" i="24" s="1"/>
  <c r="AB11" i="24" s="1"/>
  <c r="AB12" i="24" s="1"/>
  <c r="AB13" i="24" s="1"/>
  <c r="AB14" i="24" s="1"/>
  <c r="AB15" i="24" s="1"/>
  <c r="AB16" i="24" s="1"/>
  <c r="AE74" i="25"/>
  <c r="AB47" i="25"/>
  <c r="AB48" i="25" s="1"/>
  <c r="AB49" i="25" s="1"/>
  <c r="AB50" i="25" s="1"/>
  <c r="AB51" i="25" s="1"/>
  <c r="AB52" i="25" s="1"/>
  <c r="AB53" i="25" s="1"/>
  <c r="AB54" i="25" s="1"/>
  <c r="AB55" i="25" s="1"/>
  <c r="AB56" i="25" s="1"/>
  <c r="AB57" i="25" s="1"/>
  <c r="AB58" i="25" s="1"/>
  <c r="AB59" i="25" s="1"/>
  <c r="AB60" i="25" s="1"/>
  <c r="AB61" i="25" s="1"/>
  <c r="AB62" i="25" s="1"/>
  <c r="AB63" i="25" s="1"/>
  <c r="AB64" i="25" s="1"/>
  <c r="AB65" i="25" s="1"/>
  <c r="AB66" i="25" s="1"/>
  <c r="AB67" i="25" s="1"/>
  <c r="AB68" i="25" s="1"/>
  <c r="AD78" i="26"/>
  <c r="AF46" i="26"/>
  <c r="AF28" i="23"/>
  <c r="AD20" i="23"/>
  <c r="AE44" i="24"/>
  <c r="AF44" i="24"/>
  <c r="AD23" i="25"/>
  <c r="AE23" i="25"/>
  <c r="AB78" i="26"/>
  <c r="AB79" i="26" s="1"/>
  <c r="AB80" i="26" s="1"/>
  <c r="AB81" i="26" s="1"/>
  <c r="AB82" i="26" s="1"/>
  <c r="AB83" i="26" s="1"/>
  <c r="AD46" i="26"/>
  <c r="AB8" i="25"/>
  <c r="AB9" i="25" s="1"/>
  <c r="AB10" i="25" s="1"/>
  <c r="AB11" i="25" s="1"/>
  <c r="AB12" i="25" s="1"/>
  <c r="AB13" i="25" s="1"/>
  <c r="AB14" i="25" s="1"/>
  <c r="AB15" i="25" s="1"/>
  <c r="AB16" i="25" s="1"/>
  <c r="AB17" i="25" s="1"/>
  <c r="AB18" i="25" s="1"/>
  <c r="AB19" i="25" s="1"/>
  <c r="AB20" i="25" s="1"/>
  <c r="AB21" i="25" s="1"/>
  <c r="AB22" i="25" s="1"/>
  <c r="AB23" i="25" s="1"/>
  <c r="AB24" i="25" s="1"/>
  <c r="AB25" i="25" s="1"/>
  <c r="AB26" i="25" s="1"/>
  <c r="AB27" i="25" s="1"/>
  <c r="AB28" i="25" s="1"/>
  <c r="AB29" i="25" s="1"/>
  <c r="AB30" i="25" s="1"/>
  <c r="AB31" i="25" s="1"/>
  <c r="AB32" i="25" s="1"/>
  <c r="AB33" i="25" s="1"/>
  <c r="AB34" i="25" s="1"/>
  <c r="AB35" i="25" s="1"/>
  <c r="AB36" i="25" s="1"/>
  <c r="AB37" i="25" s="1"/>
  <c r="AB38" i="25" s="1"/>
  <c r="AB39" i="25" s="1"/>
  <c r="AB40" i="25" s="1"/>
  <c r="AB41" i="25" s="1"/>
  <c r="AB42" i="25" s="1"/>
  <c r="AB43" i="25" s="1"/>
  <c r="AB44" i="25" s="1"/>
  <c r="AB45" i="25" s="1"/>
  <c r="AB46" i="25" s="1"/>
  <c r="AB3" i="25"/>
  <c r="AB4" i="25" s="1"/>
  <c r="AB5" i="25" s="1"/>
  <c r="AB6" i="25" s="1"/>
  <c r="AB7" i="25" s="1"/>
  <c r="AD66" i="27"/>
  <c r="AF66" i="27"/>
  <c r="AE66" i="27"/>
  <c r="AF74" i="27"/>
  <c r="AF72" i="27"/>
  <c r="AD75" i="27"/>
  <c r="AF19" i="25"/>
  <c r="AD69" i="26"/>
  <c r="AE69" i="26"/>
  <c r="AD29" i="26"/>
  <c r="AE29" i="26"/>
  <c r="AF29" i="26"/>
  <c r="AE37" i="26"/>
  <c r="AF37" i="26"/>
  <c r="AE36" i="26"/>
  <c r="N84" i="27"/>
  <c r="AD82" i="26"/>
  <c r="AD54" i="26"/>
  <c r="AE62" i="26"/>
  <c r="AF54" i="26"/>
  <c r="AE63" i="26"/>
  <c r="O84" i="26"/>
  <c r="AE78" i="26"/>
  <c r="AD34" i="26"/>
  <c r="X8" i="27"/>
  <c r="X9" i="27" s="1"/>
  <c r="X10" i="27" s="1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AD76" i="26"/>
  <c r="AE76" i="26"/>
  <c r="AE72" i="25"/>
  <c r="AD65" i="26"/>
  <c r="AF63" i="26"/>
  <c r="AF36" i="26"/>
  <c r="AE16" i="26"/>
  <c r="AD16" i="26"/>
  <c r="AF24" i="26"/>
  <c r="AE22" i="26"/>
  <c r="AE78" i="27"/>
  <c r="AF60" i="27"/>
  <c r="AE69" i="27"/>
  <c r="AF69" i="27"/>
  <c r="AE60" i="27"/>
  <c r="AE40" i="28"/>
  <c r="AD12" i="25"/>
  <c r="AD83" i="26"/>
  <c r="R3" i="27"/>
  <c r="R4" i="27" s="1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R26" i="27" s="1"/>
  <c r="R27" i="27" s="1"/>
  <c r="R28" i="27" s="1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40" i="27" s="1"/>
  <c r="R41" i="27" s="1"/>
  <c r="R42" i="27" s="1"/>
  <c r="R43" i="27" s="1"/>
  <c r="R44" i="27" s="1"/>
  <c r="R45" i="27" s="1"/>
  <c r="R46" i="27" s="1"/>
  <c r="R47" i="27" s="1"/>
  <c r="R48" i="27" s="1"/>
  <c r="R49" i="27" s="1"/>
  <c r="R50" i="27" s="1"/>
  <c r="R51" i="27" s="1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R70" i="27" s="1"/>
  <c r="R71" i="27" s="1"/>
  <c r="R72" i="27" s="1"/>
  <c r="R73" i="27" s="1"/>
  <c r="R74" i="27" s="1"/>
  <c r="R75" i="27" s="1"/>
  <c r="R76" i="27" s="1"/>
  <c r="R77" i="27" s="1"/>
  <c r="R78" i="27" s="1"/>
  <c r="R79" i="27" s="1"/>
  <c r="R80" i="27" s="1"/>
  <c r="R81" i="27" s="1"/>
  <c r="R82" i="27" s="1"/>
  <c r="R83" i="27" s="1"/>
  <c r="AE61" i="28"/>
  <c r="AF61" i="28"/>
  <c r="AD61" i="28"/>
  <c r="AE69" i="28"/>
  <c r="AF69" i="28"/>
  <c r="AD64" i="28"/>
  <c r="AF64" i="28"/>
  <c r="AE66" i="28"/>
  <c r="AF66" i="28"/>
  <c r="AE62" i="28"/>
  <c r="AD66" i="28"/>
  <c r="AD63" i="28"/>
  <c r="AE63" i="28"/>
  <c r="AF63" i="28"/>
  <c r="AE67" i="28"/>
  <c r="AF68" i="28"/>
  <c r="AD65" i="28"/>
  <c r="AF44" i="25"/>
  <c r="AB65" i="26"/>
  <c r="AB66" i="26" s="1"/>
  <c r="AB67" i="26" s="1"/>
  <c r="AB68" i="26" s="1"/>
  <c r="AB69" i="26" s="1"/>
  <c r="AB70" i="26" s="1"/>
  <c r="AB71" i="26" s="1"/>
  <c r="AB72" i="26" s="1"/>
  <c r="AB73" i="26" s="1"/>
  <c r="AB74" i="26" s="1"/>
  <c r="AB75" i="26" s="1"/>
  <c r="AB76" i="26" s="1"/>
  <c r="AA84" i="26"/>
  <c r="AE68" i="26"/>
  <c r="AF68" i="26"/>
  <c r="AF59" i="26"/>
  <c r="AF47" i="26"/>
  <c r="AF56" i="26"/>
  <c r="AF38" i="26"/>
  <c r="AE15" i="25"/>
  <c r="AE61" i="26"/>
  <c r="AD38" i="26"/>
  <c r="AB5" i="27"/>
  <c r="AB6" i="27" s="1"/>
  <c r="AB7" i="27" s="1"/>
  <c r="AB8" i="27" s="1"/>
  <c r="AB9" i="27" s="1"/>
  <c r="AB10" i="27" s="1"/>
  <c r="AB11" i="27" s="1"/>
  <c r="AB12" i="27" s="1"/>
  <c r="AB13" i="27" s="1"/>
  <c r="AB14" i="27" s="1"/>
  <c r="AB15" i="27" s="1"/>
  <c r="AB16" i="27" s="1"/>
  <c r="AB17" i="27" s="1"/>
  <c r="AB18" i="27" s="1"/>
  <c r="AB19" i="27" s="1"/>
  <c r="AB20" i="27" s="1"/>
  <c r="AB21" i="27" s="1"/>
  <c r="AB22" i="27" s="1"/>
  <c r="AB23" i="27" s="1"/>
  <c r="AB24" i="27" s="1"/>
  <c r="AB25" i="27" s="1"/>
  <c r="AB26" i="27" s="1"/>
  <c r="AB27" i="27" s="1"/>
  <c r="AB28" i="27" s="1"/>
  <c r="AB29" i="27" s="1"/>
  <c r="AB30" i="27" s="1"/>
  <c r="AB31" i="27" s="1"/>
  <c r="AB32" i="27" s="1"/>
  <c r="AB33" i="27" s="1"/>
  <c r="AB34" i="27" s="1"/>
  <c r="AB35" i="27" s="1"/>
  <c r="AB36" i="27" s="1"/>
  <c r="AB37" i="27" s="1"/>
  <c r="AB38" i="27" s="1"/>
  <c r="AB39" i="27" s="1"/>
  <c r="AB40" i="27" s="1"/>
  <c r="AB41" i="27" s="1"/>
  <c r="AB42" i="27" s="1"/>
  <c r="AB43" i="27" s="1"/>
  <c r="AB44" i="27" s="1"/>
  <c r="AB45" i="27" s="1"/>
  <c r="AB46" i="27" s="1"/>
  <c r="AB47" i="27" s="1"/>
  <c r="AB48" i="27" s="1"/>
  <c r="AB49" i="27" s="1"/>
  <c r="AB50" i="27" s="1"/>
  <c r="AB51" i="27" s="1"/>
  <c r="AB52" i="27" s="1"/>
  <c r="AB53" i="27" s="1"/>
  <c r="AB4" i="27"/>
  <c r="AE44" i="25"/>
  <c r="AE35" i="25"/>
  <c r="AE31" i="25"/>
  <c r="AE27" i="25"/>
  <c r="AE81" i="26"/>
  <c r="AE70" i="26"/>
  <c r="AD61" i="26"/>
  <c r="AF61" i="26"/>
  <c r="AD55" i="26"/>
  <c r="AE51" i="26"/>
  <c r="AD26" i="26"/>
  <c r="AF26" i="26"/>
  <c r="AD31" i="26"/>
  <c r="AE25" i="26"/>
  <c r="AE79" i="25"/>
  <c r="AF40" i="25"/>
  <c r="AD70" i="26"/>
  <c r="AF53" i="26"/>
  <c r="AD73" i="27"/>
  <c r="AF73" i="27"/>
  <c r="AE82" i="27"/>
  <c r="AD81" i="27"/>
  <c r="AE79" i="27"/>
  <c r="AE81" i="27"/>
  <c r="AE73" i="27"/>
  <c r="AD82" i="27"/>
  <c r="AD18" i="25"/>
  <c r="AE18" i="25"/>
  <c r="W4" i="25"/>
  <c r="W5" i="25" s="1"/>
  <c r="W6" i="25" s="1"/>
  <c r="W7" i="25" s="1"/>
  <c r="W8" i="25" s="1"/>
  <c r="W9" i="25" s="1"/>
  <c r="W10" i="25" s="1"/>
  <c r="W11" i="25" s="1"/>
  <c r="W12" i="25" s="1"/>
  <c r="W13" i="25" s="1"/>
  <c r="W14" i="25" s="1"/>
  <c r="W15" i="25" s="1"/>
  <c r="W16" i="25" s="1"/>
  <c r="W17" i="25" s="1"/>
  <c r="W18" i="25" s="1"/>
  <c r="W19" i="25" s="1"/>
  <c r="W20" i="25" s="1"/>
  <c r="W21" i="25" s="1"/>
  <c r="W22" i="25" s="1"/>
  <c r="W23" i="25" s="1"/>
  <c r="W24" i="25" s="1"/>
  <c r="W25" i="25" s="1"/>
  <c r="W26" i="25" s="1"/>
  <c r="W27" i="25" s="1"/>
  <c r="W28" i="25" s="1"/>
  <c r="W29" i="25" s="1"/>
  <c r="W30" i="25" s="1"/>
  <c r="W31" i="25" s="1"/>
  <c r="W32" i="25" s="1"/>
  <c r="W33" i="25" s="1"/>
  <c r="W34" i="25" s="1"/>
  <c r="W35" i="25" s="1"/>
  <c r="W36" i="25" s="1"/>
  <c r="W37" i="25" s="1"/>
  <c r="W38" i="25" s="1"/>
  <c r="W39" i="25" s="1"/>
  <c r="W40" i="25" s="1"/>
  <c r="W41" i="25" s="1"/>
  <c r="W42" i="25" s="1"/>
  <c r="W43" i="25" s="1"/>
  <c r="W44" i="25" s="1"/>
  <c r="W45" i="25" s="1"/>
  <c r="W46" i="25" s="1"/>
  <c r="W47" i="25" s="1"/>
  <c r="W48" i="25" s="1"/>
  <c r="W49" i="25" s="1"/>
  <c r="W50" i="25" s="1"/>
  <c r="W51" i="25" s="1"/>
  <c r="W52" i="25" s="1"/>
  <c r="W53" i="25" s="1"/>
  <c r="W54" i="25" s="1"/>
  <c r="W55" i="25" s="1"/>
  <c r="W56" i="25" s="1"/>
  <c r="W57" i="25" s="1"/>
  <c r="W58" i="25" s="1"/>
  <c r="W59" i="25" s="1"/>
  <c r="W60" i="25" s="1"/>
  <c r="W61" i="25" s="1"/>
  <c r="W62" i="25" s="1"/>
  <c r="W63" i="25" s="1"/>
  <c r="W64" i="25" s="1"/>
  <c r="W65" i="25" s="1"/>
  <c r="W66" i="25" s="1"/>
  <c r="W67" i="25" s="1"/>
  <c r="W68" i="25" s="1"/>
  <c r="W69" i="25" s="1"/>
  <c r="W70" i="25" s="1"/>
  <c r="W71" i="25" s="1"/>
  <c r="W72" i="25" s="1"/>
  <c r="W73" i="25" s="1"/>
  <c r="W74" i="25" s="1"/>
  <c r="W75" i="25" s="1"/>
  <c r="W76" i="25" s="1"/>
  <c r="W77" i="25" s="1"/>
  <c r="W78" i="25" s="1"/>
  <c r="W79" i="25" s="1"/>
  <c r="W80" i="25" s="1"/>
  <c r="W81" i="25" s="1"/>
  <c r="W82" i="25" s="1"/>
  <c r="W83" i="25" s="1"/>
  <c r="AF81" i="26"/>
  <c r="AF51" i="26"/>
  <c r="AF33" i="26"/>
  <c r="AE68" i="27"/>
  <c r="Y84" i="27"/>
  <c r="AE34" i="23"/>
  <c r="AE27" i="23"/>
  <c r="AE20" i="23"/>
  <c r="AE13" i="23"/>
  <c r="T84" i="24"/>
  <c r="AF80" i="25"/>
  <c r="AF74" i="25"/>
  <c r="AF68" i="25"/>
  <c r="AF62" i="25"/>
  <c r="AF56" i="25"/>
  <c r="AE50" i="25"/>
  <c r="AF45" i="25"/>
  <c r="AF77" i="26"/>
  <c r="AD77" i="27"/>
  <c r="AD68" i="27"/>
  <c r="AD79" i="26"/>
  <c r="AF40" i="26"/>
  <c r="AD40" i="26"/>
  <c r="AE33" i="26"/>
  <c r="AE30" i="26"/>
  <c r="AE27" i="26"/>
  <c r="AE18" i="26"/>
  <c r="AE19" i="26"/>
  <c r="AF81" i="27"/>
  <c r="AD69" i="28"/>
  <c r="AE45" i="25"/>
  <c r="AD30" i="26"/>
  <c r="AD27" i="26"/>
  <c r="V6" i="26"/>
  <c r="V7" i="26" s="1"/>
  <c r="V8" i="26" s="1"/>
  <c r="V9" i="26" s="1"/>
  <c r="V10" i="26" s="1"/>
  <c r="V11" i="26" s="1"/>
  <c r="V12" i="26" s="1"/>
  <c r="V13" i="26" s="1"/>
  <c r="V14" i="26" s="1"/>
  <c r="V15" i="26" s="1"/>
  <c r="V16" i="26" s="1"/>
  <c r="V17" i="26" s="1"/>
  <c r="V18" i="26" s="1"/>
  <c r="V19" i="26" s="1"/>
  <c r="V20" i="26" s="1"/>
  <c r="V21" i="26" s="1"/>
  <c r="V22" i="26" s="1"/>
  <c r="V23" i="26" s="1"/>
  <c r="V24" i="26" s="1"/>
  <c r="V25" i="26" s="1"/>
  <c r="V26" i="26" s="1"/>
  <c r="V27" i="26" s="1"/>
  <c r="V28" i="26" s="1"/>
  <c r="V29" i="26" s="1"/>
  <c r="V30" i="26" s="1"/>
  <c r="V31" i="26" s="1"/>
  <c r="V32" i="26" s="1"/>
  <c r="V33" i="26" s="1"/>
  <c r="V34" i="26" s="1"/>
  <c r="V35" i="26" s="1"/>
  <c r="V36" i="26" s="1"/>
  <c r="V37" i="26" s="1"/>
  <c r="V38" i="26" s="1"/>
  <c r="V39" i="26" s="1"/>
  <c r="V40" i="26" s="1"/>
  <c r="V41" i="26" s="1"/>
  <c r="V42" i="26" s="1"/>
  <c r="V43" i="26" s="1"/>
  <c r="V44" i="26" s="1"/>
  <c r="V45" i="26" s="1"/>
  <c r="V46" i="26" s="1"/>
  <c r="V47" i="26" s="1"/>
  <c r="V48" i="26" s="1"/>
  <c r="V49" i="26" s="1"/>
  <c r="V50" i="26" s="1"/>
  <c r="V51" i="26" s="1"/>
  <c r="V52" i="26" s="1"/>
  <c r="V53" i="26" s="1"/>
  <c r="V54" i="26" s="1"/>
  <c r="V55" i="26" s="1"/>
  <c r="V56" i="26" s="1"/>
  <c r="V57" i="26" s="1"/>
  <c r="V58" i="26" s="1"/>
  <c r="V59" i="26" s="1"/>
  <c r="V60" i="26" s="1"/>
  <c r="V61" i="26" s="1"/>
  <c r="V62" i="26" s="1"/>
  <c r="V63" i="26" s="1"/>
  <c r="V64" i="26" s="1"/>
  <c r="V65" i="26" s="1"/>
  <c r="V66" i="26" s="1"/>
  <c r="V67" i="26" s="1"/>
  <c r="V68" i="26" s="1"/>
  <c r="V69" i="26" s="1"/>
  <c r="V70" i="26" s="1"/>
  <c r="V71" i="26" s="1"/>
  <c r="V72" i="26" s="1"/>
  <c r="V73" i="26" s="1"/>
  <c r="V74" i="26" s="1"/>
  <c r="V75" i="26" s="1"/>
  <c r="V76" i="26" s="1"/>
  <c r="V77" i="26" s="1"/>
  <c r="V78" i="26" s="1"/>
  <c r="V79" i="26" s="1"/>
  <c r="V80" i="26" s="1"/>
  <c r="V81" i="26" s="1"/>
  <c r="V82" i="26" s="1"/>
  <c r="V83" i="26" s="1"/>
  <c r="J84" i="26"/>
  <c r="D19" i="4" s="1"/>
  <c r="AB77" i="27"/>
  <c r="AB78" i="27" s="1"/>
  <c r="AB79" i="27" s="1"/>
  <c r="AB80" i="27" s="1"/>
  <c r="AB81" i="27" s="1"/>
  <c r="AB82" i="27" s="1"/>
  <c r="AB83" i="27" s="1"/>
  <c r="AD24" i="26"/>
  <c r="AD58" i="27"/>
  <c r="AE24" i="25"/>
  <c r="AD24" i="25"/>
  <c r="AF24" i="25"/>
  <c r="AD49" i="26"/>
  <c r="AF18" i="26"/>
  <c r="AF14" i="26"/>
  <c r="AD23" i="26"/>
  <c r="AD14" i="26"/>
  <c r="AE14" i="26"/>
  <c r="AE80" i="27"/>
  <c r="AD71" i="27"/>
  <c r="AE71" i="27"/>
  <c r="AF71" i="27"/>
  <c r="AD31" i="27"/>
  <c r="AD16" i="27"/>
  <c r="AE16" i="27"/>
  <c r="AD24" i="27"/>
  <c r="AD19" i="27"/>
  <c r="AD25" i="27"/>
  <c r="Q84" i="28"/>
  <c r="AE47" i="28"/>
  <c r="AF56" i="28"/>
  <c r="AF47" i="28"/>
  <c r="AD55" i="28"/>
  <c r="AD54" i="28"/>
  <c r="AE55" i="28"/>
  <c r="AF55" i="28"/>
  <c r="AE54" i="28"/>
  <c r="AD47" i="28"/>
  <c r="AF54" i="28"/>
  <c r="AF74" i="26"/>
  <c r="AE38" i="26"/>
  <c r="AD12" i="26"/>
  <c r="AB10" i="26"/>
  <c r="AB11" i="26" s="1"/>
  <c r="AB12" i="26" s="1"/>
  <c r="AB13" i="26" s="1"/>
  <c r="AB14" i="26" s="1"/>
  <c r="AB15" i="26" s="1"/>
  <c r="AB16" i="26" s="1"/>
  <c r="AB17" i="26" s="1"/>
  <c r="AB18" i="26" s="1"/>
  <c r="AB19" i="26" s="1"/>
  <c r="AB20" i="26" s="1"/>
  <c r="AB21" i="26" s="1"/>
  <c r="AB22" i="26" s="1"/>
  <c r="AB23" i="26" s="1"/>
  <c r="AE30" i="27"/>
  <c r="AD39" i="27"/>
  <c r="AE70" i="28"/>
  <c r="AF68" i="27"/>
  <c r="AD43" i="28"/>
  <c r="AE43" i="28"/>
  <c r="AF43" i="28"/>
  <c r="AE35" i="28"/>
  <c r="AF35" i="28"/>
  <c r="I25" i="29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I63" i="29" s="1"/>
  <c r="I64" i="29" s="1"/>
  <c r="I65" i="29" s="1"/>
  <c r="I66" i="29" s="1"/>
  <c r="I67" i="29" s="1"/>
  <c r="I68" i="29" s="1"/>
  <c r="I69" i="29" s="1"/>
  <c r="I70" i="29" s="1"/>
  <c r="I71" i="29" s="1"/>
  <c r="I72" i="29" s="1"/>
  <c r="I73" i="29" s="1"/>
  <c r="I74" i="29" s="1"/>
  <c r="I75" i="29" s="1"/>
  <c r="I76" i="29" s="1"/>
  <c r="I77" i="29" s="1"/>
  <c r="I78" i="29" s="1"/>
  <c r="I79" i="29" s="1"/>
  <c r="I80" i="29" s="1"/>
  <c r="I81" i="29" s="1"/>
  <c r="I82" i="29" s="1"/>
  <c r="I83" i="29" s="1"/>
  <c r="N22" i="29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AF44" i="26"/>
  <c r="AD53" i="26"/>
  <c r="AE53" i="26"/>
  <c r="AD44" i="26"/>
  <c r="AF38" i="27"/>
  <c r="AE34" i="27"/>
  <c r="AD44" i="28"/>
  <c r="AE77" i="27"/>
  <c r="AF21" i="26"/>
  <c r="AE21" i="26"/>
  <c r="AE68" i="28"/>
  <c r="AD52" i="28"/>
  <c r="AE17" i="26"/>
  <c r="M84" i="27"/>
  <c r="AD65" i="27"/>
  <c r="AE51" i="27"/>
  <c r="AD51" i="27"/>
  <c r="AF18" i="27"/>
  <c r="L3" i="27"/>
  <c r="L4" i="27" s="1"/>
  <c r="L5" i="27" s="1"/>
  <c r="L6" i="27" s="1"/>
  <c r="L7" i="27" s="1"/>
  <c r="L8" i="27" s="1"/>
  <c r="L9" i="27" s="1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AE45" i="26"/>
  <c r="AF48" i="26"/>
  <c r="AB37" i="26"/>
  <c r="AB38" i="26" s="1"/>
  <c r="AB39" i="26" s="1"/>
  <c r="AB40" i="26" s="1"/>
  <c r="AB41" i="26" s="1"/>
  <c r="AB42" i="26" s="1"/>
  <c r="AD28" i="26"/>
  <c r="AD19" i="26"/>
  <c r="AF79" i="27"/>
  <c r="AE54" i="27"/>
  <c r="AD18" i="27"/>
  <c r="AB3" i="27"/>
  <c r="K3" i="27"/>
  <c r="K4" i="27" s="1"/>
  <c r="K5" i="27" s="1"/>
  <c r="K6" i="27" s="1"/>
  <c r="K7" i="27" s="1"/>
  <c r="K8" i="27" s="1"/>
  <c r="K9" i="27" s="1"/>
  <c r="K10" i="27" s="1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AD45" i="26"/>
  <c r="AD20" i="26"/>
  <c r="AE20" i="26"/>
  <c r="AF62" i="27"/>
  <c r="AD44" i="27"/>
  <c r="AE44" i="27"/>
  <c r="AE52" i="27"/>
  <c r="AF52" i="27"/>
  <c r="AE45" i="27"/>
  <c r="AF45" i="27"/>
  <c r="AD53" i="27"/>
  <c r="AE50" i="28"/>
  <c r="AD18" i="26"/>
  <c r="AF83" i="27"/>
  <c r="AD83" i="27"/>
  <c r="AD72" i="27"/>
  <c r="AD67" i="27"/>
  <c r="AF67" i="27"/>
  <c r="I84" i="27"/>
  <c r="AE62" i="27"/>
  <c r="AE70" i="27"/>
  <c r="AD70" i="27"/>
  <c r="AF40" i="28"/>
  <c r="AE48" i="28"/>
  <c r="AD40" i="28"/>
  <c r="AE46" i="28"/>
  <c r="AD49" i="28"/>
  <c r="AF49" i="28"/>
  <c r="AE49" i="28"/>
  <c r="K4" i="28"/>
  <c r="K5" i="28" s="1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  <c r="K57" i="28" s="1"/>
  <c r="K58" i="28" s="1"/>
  <c r="K59" i="28" s="1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AF34" i="26"/>
  <c r="AD74" i="27"/>
  <c r="AE74" i="27"/>
  <c r="AF32" i="27"/>
  <c r="AE24" i="26"/>
  <c r="AD59" i="27"/>
  <c r="AE50" i="27"/>
  <c r="AD47" i="27"/>
  <c r="AF17" i="27"/>
  <c r="U7" i="28"/>
  <c r="U8" i="28" s="1"/>
  <c r="U9" i="28" s="1"/>
  <c r="U10" i="28" s="1"/>
  <c r="U11" i="28" s="1"/>
  <c r="U12" i="28" s="1"/>
  <c r="U13" i="28" s="1"/>
  <c r="U14" i="28" s="1"/>
  <c r="U15" i="28" s="1"/>
  <c r="U16" i="28" s="1"/>
  <c r="U17" i="28" s="1"/>
  <c r="U18" i="28" s="1"/>
  <c r="U19" i="28" s="1"/>
  <c r="U20" i="28" s="1"/>
  <c r="U21" i="28" s="1"/>
  <c r="U22" i="28" s="1"/>
  <c r="U23" i="28" s="1"/>
  <c r="U24" i="28" s="1"/>
  <c r="U25" i="28" s="1"/>
  <c r="U26" i="28" s="1"/>
  <c r="U27" i="28" s="1"/>
  <c r="U28" i="28" s="1"/>
  <c r="U29" i="28" s="1"/>
  <c r="U30" i="28" s="1"/>
  <c r="U31" i="28" s="1"/>
  <c r="U32" i="28" s="1"/>
  <c r="U33" i="28" s="1"/>
  <c r="U34" i="28" s="1"/>
  <c r="U35" i="28" s="1"/>
  <c r="U36" i="28" s="1"/>
  <c r="U37" i="28" s="1"/>
  <c r="U38" i="28" s="1"/>
  <c r="U39" i="28" s="1"/>
  <c r="U40" i="28" s="1"/>
  <c r="U41" i="28" s="1"/>
  <c r="U42" i="28" s="1"/>
  <c r="U43" i="28" s="1"/>
  <c r="U44" i="28" s="1"/>
  <c r="U45" i="28" s="1"/>
  <c r="U46" i="28" s="1"/>
  <c r="U47" i="28" s="1"/>
  <c r="U48" i="28" s="1"/>
  <c r="U49" i="28" s="1"/>
  <c r="U50" i="28" s="1"/>
  <c r="U51" i="28" s="1"/>
  <c r="U52" i="28" s="1"/>
  <c r="U53" i="28" s="1"/>
  <c r="U54" i="28" s="1"/>
  <c r="U55" i="28" s="1"/>
  <c r="U56" i="28" s="1"/>
  <c r="U57" i="28" s="1"/>
  <c r="U58" i="28" s="1"/>
  <c r="U59" i="28" s="1"/>
  <c r="U60" i="28" s="1"/>
  <c r="U61" i="28" s="1"/>
  <c r="U62" i="28" s="1"/>
  <c r="U63" i="28" s="1"/>
  <c r="U64" i="28" s="1"/>
  <c r="U65" i="28" s="1"/>
  <c r="U66" i="28" s="1"/>
  <c r="U67" i="28" s="1"/>
  <c r="U68" i="28" s="1"/>
  <c r="U69" i="28" s="1"/>
  <c r="U70" i="28" s="1"/>
  <c r="U71" i="28" s="1"/>
  <c r="U72" i="28" s="1"/>
  <c r="U73" i="28" s="1"/>
  <c r="U74" i="28" s="1"/>
  <c r="U75" i="28" s="1"/>
  <c r="U76" i="28" s="1"/>
  <c r="U77" i="28" s="1"/>
  <c r="U78" i="28" s="1"/>
  <c r="U79" i="28" s="1"/>
  <c r="U80" i="28" s="1"/>
  <c r="U81" i="28" s="1"/>
  <c r="U82" i="28" s="1"/>
  <c r="U83" i="28" s="1"/>
  <c r="AB26" i="26"/>
  <c r="AB27" i="26" s="1"/>
  <c r="AB28" i="26" s="1"/>
  <c r="AB29" i="26" s="1"/>
  <c r="AB30" i="26" s="1"/>
  <c r="AB31" i="26" s="1"/>
  <c r="AB32" i="26" s="1"/>
  <c r="AB33" i="26" s="1"/>
  <c r="AB34" i="26" s="1"/>
  <c r="AE72" i="27"/>
  <c r="AE64" i="27"/>
  <c r="AF36" i="27"/>
  <c r="AE79" i="28"/>
  <c r="AD79" i="28"/>
  <c r="AF79" i="28"/>
  <c r="AD83" i="28"/>
  <c r="AE83" i="28"/>
  <c r="AD48" i="28"/>
  <c r="AE43" i="26"/>
  <c r="AE76" i="27"/>
  <c r="AB59" i="27"/>
  <c r="AB60" i="27" s="1"/>
  <c r="AB61" i="27" s="1"/>
  <c r="AB62" i="27" s="1"/>
  <c r="AB63" i="27" s="1"/>
  <c r="AF53" i="27"/>
  <c r="AE59" i="27"/>
  <c r="AF59" i="27"/>
  <c r="AD56" i="27"/>
  <c r="AD55" i="27"/>
  <c r="AF55" i="27"/>
  <c r="AD36" i="27"/>
  <c r="AF3" i="25"/>
  <c r="AF4" i="25" s="1"/>
  <c r="AF5" i="25" s="1"/>
  <c r="AF6" i="25" s="1"/>
  <c r="AF7" i="25" s="1"/>
  <c r="AF8" i="25" s="1"/>
  <c r="AF9" i="25" s="1"/>
  <c r="AF10" i="25" s="1"/>
  <c r="AF11" i="25" s="1"/>
  <c r="AE55" i="26"/>
  <c r="AF43" i="26"/>
  <c r="AF52" i="26"/>
  <c r="I84" i="26"/>
  <c r="C19" i="4" s="1"/>
  <c r="AF76" i="27"/>
  <c r="AD32" i="27"/>
  <c r="AE32" i="27"/>
  <c r="AF22" i="27"/>
  <c r="W4" i="28"/>
  <c r="W5" i="28" s="1"/>
  <c r="W6" i="28" s="1"/>
  <c r="W7" i="28" s="1"/>
  <c r="W8" i="28" s="1"/>
  <c r="W9" i="28" s="1"/>
  <c r="W10" i="28" s="1"/>
  <c r="W11" i="28" s="1"/>
  <c r="W12" i="28" s="1"/>
  <c r="W13" i="28" s="1"/>
  <c r="W14" i="28" s="1"/>
  <c r="W15" i="28" s="1"/>
  <c r="W16" i="28" s="1"/>
  <c r="W17" i="28" s="1"/>
  <c r="W18" i="28" s="1"/>
  <c r="W19" i="28" s="1"/>
  <c r="W20" i="28" s="1"/>
  <c r="W21" i="28" s="1"/>
  <c r="W22" i="28" s="1"/>
  <c r="W23" i="28" s="1"/>
  <c r="W24" i="28" s="1"/>
  <c r="W25" i="28" s="1"/>
  <c r="W26" i="28" s="1"/>
  <c r="W27" i="28" s="1"/>
  <c r="W28" i="28" s="1"/>
  <c r="W29" i="28" s="1"/>
  <c r="W30" i="28" s="1"/>
  <c r="W31" i="28" s="1"/>
  <c r="W32" i="28" s="1"/>
  <c r="W33" i="28" s="1"/>
  <c r="W34" i="28" s="1"/>
  <c r="W35" i="28" s="1"/>
  <c r="W36" i="28" s="1"/>
  <c r="W37" i="28" s="1"/>
  <c r="W38" i="28" s="1"/>
  <c r="W39" i="28" s="1"/>
  <c r="W40" i="28" s="1"/>
  <c r="W41" i="28" s="1"/>
  <c r="W42" i="28" s="1"/>
  <c r="W43" i="28" s="1"/>
  <c r="W44" i="28" s="1"/>
  <c r="W45" i="28" s="1"/>
  <c r="W46" i="28" s="1"/>
  <c r="W47" i="28" s="1"/>
  <c r="W48" i="28" s="1"/>
  <c r="W49" i="28" s="1"/>
  <c r="W50" i="28" s="1"/>
  <c r="W51" i="28" s="1"/>
  <c r="W52" i="28" s="1"/>
  <c r="W53" i="28" s="1"/>
  <c r="W54" i="28" s="1"/>
  <c r="W55" i="28" s="1"/>
  <c r="W56" i="28" s="1"/>
  <c r="W57" i="28" s="1"/>
  <c r="W58" i="28" s="1"/>
  <c r="W59" i="28" s="1"/>
  <c r="W60" i="28" s="1"/>
  <c r="W61" i="28" s="1"/>
  <c r="W62" i="28" s="1"/>
  <c r="W63" i="28" s="1"/>
  <c r="W64" i="28" s="1"/>
  <c r="W65" i="28" s="1"/>
  <c r="W66" i="28" s="1"/>
  <c r="W67" i="28" s="1"/>
  <c r="W68" i="28" s="1"/>
  <c r="W69" i="28" s="1"/>
  <c r="W70" i="28" s="1"/>
  <c r="W71" i="28" s="1"/>
  <c r="W72" i="28" s="1"/>
  <c r="W73" i="28" s="1"/>
  <c r="W74" i="28" s="1"/>
  <c r="W75" i="28" s="1"/>
  <c r="W76" i="28" s="1"/>
  <c r="W77" i="28" s="1"/>
  <c r="W78" i="28" s="1"/>
  <c r="W79" i="28" s="1"/>
  <c r="W80" i="28" s="1"/>
  <c r="W81" i="28" s="1"/>
  <c r="W82" i="28" s="1"/>
  <c r="W83" i="28" s="1"/>
  <c r="L84" i="28"/>
  <c r="E39" i="4" s="1"/>
  <c r="AE61" i="27"/>
  <c r="AE53" i="27"/>
  <c r="AD41" i="27"/>
  <c r="AF34" i="27"/>
  <c r="AE25" i="27"/>
  <c r="AE22" i="27"/>
  <c r="Q10" i="29"/>
  <c r="Q11" i="29" s="1"/>
  <c r="Q12" i="29" s="1"/>
  <c r="Q13" i="29" s="1"/>
  <c r="Q14" i="29" s="1"/>
  <c r="Q15" i="29" s="1"/>
  <c r="Q16" i="29" s="1"/>
  <c r="Q17" i="29" s="1"/>
  <c r="Q18" i="29" s="1"/>
  <c r="Q19" i="29" s="1"/>
  <c r="Q20" i="29" s="1"/>
  <c r="Q21" i="29" s="1"/>
  <c r="Q22" i="29" s="1"/>
  <c r="Q23" i="29" s="1"/>
  <c r="Q24" i="29" s="1"/>
  <c r="Q25" i="29" s="1"/>
  <c r="Q26" i="29" s="1"/>
  <c r="Q27" i="29" s="1"/>
  <c r="Q28" i="29" s="1"/>
  <c r="Q29" i="29" s="1"/>
  <c r="Q30" i="29" s="1"/>
  <c r="Q31" i="29" s="1"/>
  <c r="Q32" i="29" s="1"/>
  <c r="Q33" i="29" s="1"/>
  <c r="Q34" i="29" s="1"/>
  <c r="Q35" i="29" s="1"/>
  <c r="Q36" i="29" s="1"/>
  <c r="Q37" i="29" s="1"/>
  <c r="Q38" i="29" s="1"/>
  <c r="Q39" i="29" s="1"/>
  <c r="Q40" i="29" s="1"/>
  <c r="Q41" i="29" s="1"/>
  <c r="Q42" i="29" s="1"/>
  <c r="Q43" i="29" s="1"/>
  <c r="Q44" i="29" s="1"/>
  <c r="Q45" i="29" s="1"/>
  <c r="Q46" i="29" s="1"/>
  <c r="Q47" i="29" s="1"/>
  <c r="Q48" i="29" s="1"/>
  <c r="Q49" i="29" s="1"/>
  <c r="Q50" i="29" s="1"/>
  <c r="Q51" i="29" s="1"/>
  <c r="Q52" i="29" s="1"/>
  <c r="Q53" i="29" s="1"/>
  <c r="Q54" i="29" s="1"/>
  <c r="Q55" i="29" s="1"/>
  <c r="Q56" i="29" s="1"/>
  <c r="Q57" i="29" s="1"/>
  <c r="Q58" i="29" s="1"/>
  <c r="Q59" i="29" s="1"/>
  <c r="Q60" i="29" s="1"/>
  <c r="Q61" i="29" s="1"/>
  <c r="Q62" i="29" s="1"/>
  <c r="Q63" i="29" s="1"/>
  <c r="Q64" i="29" s="1"/>
  <c r="Q65" i="29" s="1"/>
  <c r="Q66" i="29" s="1"/>
  <c r="Q67" i="29" s="1"/>
  <c r="Q68" i="29" s="1"/>
  <c r="Q69" i="29" s="1"/>
  <c r="Q70" i="29" s="1"/>
  <c r="Q71" i="29" s="1"/>
  <c r="Q72" i="29" s="1"/>
  <c r="Q73" i="29" s="1"/>
  <c r="Q74" i="29" s="1"/>
  <c r="Q75" i="29" s="1"/>
  <c r="Q76" i="29" s="1"/>
  <c r="Q77" i="29" s="1"/>
  <c r="Q78" i="29" s="1"/>
  <c r="Q79" i="29" s="1"/>
  <c r="Q80" i="29" s="1"/>
  <c r="Q81" i="29" s="1"/>
  <c r="Q82" i="29" s="1"/>
  <c r="Q83" i="29" s="1"/>
  <c r="AD49" i="27"/>
  <c r="AE41" i="28"/>
  <c r="AF41" i="28"/>
  <c r="AD50" i="28"/>
  <c r="AD41" i="28"/>
  <c r="AF31" i="27"/>
  <c r="T4" i="28"/>
  <c r="T5" i="28" s="1"/>
  <c r="T6" i="28" s="1"/>
  <c r="T7" i="28" s="1"/>
  <c r="T8" i="28" s="1"/>
  <c r="T9" i="28" s="1"/>
  <c r="T10" i="28" s="1"/>
  <c r="T11" i="28" s="1"/>
  <c r="T12" i="28" s="1"/>
  <c r="T13" i="28" s="1"/>
  <c r="T14" i="28" s="1"/>
  <c r="T15" i="28" s="1"/>
  <c r="T16" i="28" s="1"/>
  <c r="T17" i="28" s="1"/>
  <c r="T18" i="28" s="1"/>
  <c r="T19" i="28" s="1"/>
  <c r="T20" i="28" s="1"/>
  <c r="T21" i="28" s="1"/>
  <c r="T22" i="28" s="1"/>
  <c r="T23" i="28" s="1"/>
  <c r="T24" i="28" s="1"/>
  <c r="T25" i="28" s="1"/>
  <c r="T26" i="28" s="1"/>
  <c r="T27" i="28" s="1"/>
  <c r="T28" i="28" s="1"/>
  <c r="T29" i="28" s="1"/>
  <c r="T30" i="28" s="1"/>
  <c r="T31" i="28" s="1"/>
  <c r="T32" i="28" s="1"/>
  <c r="T33" i="28" s="1"/>
  <c r="T34" i="28" s="1"/>
  <c r="T35" i="28" s="1"/>
  <c r="T36" i="28" s="1"/>
  <c r="T37" i="28" s="1"/>
  <c r="T38" i="28" s="1"/>
  <c r="T39" i="28" s="1"/>
  <c r="T40" i="28" s="1"/>
  <c r="T41" i="28" s="1"/>
  <c r="T42" i="28" s="1"/>
  <c r="T43" i="28" s="1"/>
  <c r="T44" i="28" s="1"/>
  <c r="T45" i="28" s="1"/>
  <c r="T46" i="28" s="1"/>
  <c r="T47" i="28" s="1"/>
  <c r="T48" i="28" s="1"/>
  <c r="T49" i="28" s="1"/>
  <c r="T50" i="28" s="1"/>
  <c r="T51" i="28" s="1"/>
  <c r="T52" i="28" s="1"/>
  <c r="T53" i="28" s="1"/>
  <c r="T54" i="28" s="1"/>
  <c r="T55" i="28" s="1"/>
  <c r="T56" i="28" s="1"/>
  <c r="T57" i="28" s="1"/>
  <c r="T58" i="28" s="1"/>
  <c r="T59" i="28" s="1"/>
  <c r="T60" i="28" s="1"/>
  <c r="T61" i="28" s="1"/>
  <c r="T62" i="28" s="1"/>
  <c r="T63" i="28" s="1"/>
  <c r="T64" i="28" s="1"/>
  <c r="T65" i="28" s="1"/>
  <c r="T66" i="28" s="1"/>
  <c r="T67" i="28" s="1"/>
  <c r="T68" i="28" s="1"/>
  <c r="T69" i="28" s="1"/>
  <c r="T70" i="28" s="1"/>
  <c r="T71" i="28" s="1"/>
  <c r="T72" i="28" s="1"/>
  <c r="T73" i="28" s="1"/>
  <c r="T74" i="28" s="1"/>
  <c r="T75" i="28" s="1"/>
  <c r="T76" i="28" s="1"/>
  <c r="T77" i="28" s="1"/>
  <c r="T78" i="28" s="1"/>
  <c r="T79" i="28" s="1"/>
  <c r="T80" i="28" s="1"/>
  <c r="T81" i="28" s="1"/>
  <c r="T82" i="28" s="1"/>
  <c r="T83" i="28" s="1"/>
  <c r="AE78" i="29"/>
  <c r="AE75" i="27"/>
  <c r="AF75" i="27"/>
  <c r="AD34" i="27"/>
  <c r="AD17" i="27"/>
  <c r="AF83" i="28"/>
  <c r="AD76" i="28"/>
  <c r="AE51" i="28"/>
  <c r="AF51" i="28"/>
  <c r="AE57" i="28"/>
  <c r="AD51" i="28"/>
  <c r="AF58" i="28"/>
  <c r="AD59" i="28"/>
  <c r="AE36" i="28"/>
  <c r="AD45" i="28"/>
  <c r="AF36" i="28"/>
  <c r="AE45" i="28"/>
  <c r="AF45" i="28"/>
  <c r="AE14" i="28"/>
  <c r="AF14" i="28"/>
  <c r="AF23" i="28"/>
  <c r="AD14" i="28"/>
  <c r="AF16" i="28"/>
  <c r="L36" i="29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AE29" i="27"/>
  <c r="AD29" i="27"/>
  <c r="AF29" i="27"/>
  <c r="AD37" i="27"/>
  <c r="AF37" i="27"/>
  <c r="AE36" i="27"/>
  <c r="AF13" i="27"/>
  <c r="AE20" i="27"/>
  <c r="AF20" i="27"/>
  <c r="AD13" i="27"/>
  <c r="AE13" i="27"/>
  <c r="AF80" i="28"/>
  <c r="AD3" i="26"/>
  <c r="AD4" i="26" s="1"/>
  <c r="AD5" i="26" s="1"/>
  <c r="AD6" i="26" s="1"/>
  <c r="AD7" i="26" s="1"/>
  <c r="AD8" i="26" s="1"/>
  <c r="AD9" i="26" s="1"/>
  <c r="AD10" i="26" s="1"/>
  <c r="AD11" i="26" s="1"/>
  <c r="AF3" i="26"/>
  <c r="AF4" i="26" s="1"/>
  <c r="AF5" i="26" s="1"/>
  <c r="AF6" i="26" s="1"/>
  <c r="AF7" i="26" s="1"/>
  <c r="AF8" i="26" s="1"/>
  <c r="AF9" i="26" s="1"/>
  <c r="AF10" i="26" s="1"/>
  <c r="AF11" i="26" s="1"/>
  <c r="O84" i="29"/>
  <c r="AD43" i="27"/>
  <c r="AF43" i="27"/>
  <c r="J84" i="27"/>
  <c r="J84" i="29"/>
  <c r="D40" i="4" s="1"/>
  <c r="AD76" i="29"/>
  <c r="AF76" i="29"/>
  <c r="AE76" i="29"/>
  <c r="AF83" i="29"/>
  <c r="AD81" i="29"/>
  <c r="AF63" i="27"/>
  <c r="AD12" i="27"/>
  <c r="AF29" i="28"/>
  <c r="AD37" i="28"/>
  <c r="AE29" i="28"/>
  <c r="AF38" i="28"/>
  <c r="AD33" i="28"/>
  <c r="AE52" i="28"/>
  <c r="AF52" i="28"/>
  <c r="AE44" i="28"/>
  <c r="AF44" i="28"/>
  <c r="AE53" i="28"/>
  <c r="W13" i="29"/>
  <c r="W14" i="29" s="1"/>
  <c r="W15" i="29" s="1"/>
  <c r="W16" i="29" s="1"/>
  <c r="W17" i="29" s="1"/>
  <c r="W18" i="29" s="1"/>
  <c r="W19" i="29" s="1"/>
  <c r="W20" i="29" s="1"/>
  <c r="W21" i="29" s="1"/>
  <c r="W22" i="29" s="1"/>
  <c r="W23" i="29" s="1"/>
  <c r="W24" i="29" s="1"/>
  <c r="W25" i="29" s="1"/>
  <c r="W26" i="29" s="1"/>
  <c r="W27" i="29" s="1"/>
  <c r="W28" i="29" s="1"/>
  <c r="W29" i="29" s="1"/>
  <c r="W30" i="29" s="1"/>
  <c r="W31" i="29" s="1"/>
  <c r="W32" i="29" s="1"/>
  <c r="W33" i="29" s="1"/>
  <c r="W34" i="29" s="1"/>
  <c r="W35" i="29" s="1"/>
  <c r="W36" i="29" s="1"/>
  <c r="W37" i="29" s="1"/>
  <c r="W38" i="29" s="1"/>
  <c r="W39" i="29" s="1"/>
  <c r="W40" i="29" s="1"/>
  <c r="W41" i="29" s="1"/>
  <c r="W42" i="29" s="1"/>
  <c r="W43" i="29" s="1"/>
  <c r="W44" i="29" s="1"/>
  <c r="W45" i="29" s="1"/>
  <c r="W46" i="29" s="1"/>
  <c r="W47" i="29" s="1"/>
  <c r="W48" i="29" s="1"/>
  <c r="W49" i="29" s="1"/>
  <c r="W50" i="29" s="1"/>
  <c r="W51" i="29" s="1"/>
  <c r="W52" i="29" s="1"/>
  <c r="W53" i="29" s="1"/>
  <c r="W54" i="29" s="1"/>
  <c r="W55" i="29" s="1"/>
  <c r="W56" i="29" s="1"/>
  <c r="W57" i="29" s="1"/>
  <c r="W58" i="29" s="1"/>
  <c r="W59" i="29" s="1"/>
  <c r="W60" i="29" s="1"/>
  <c r="W61" i="29" s="1"/>
  <c r="W62" i="29" s="1"/>
  <c r="W63" i="29" s="1"/>
  <c r="W64" i="29" s="1"/>
  <c r="W65" i="29" s="1"/>
  <c r="W66" i="29" s="1"/>
  <c r="W67" i="29" s="1"/>
  <c r="W68" i="29" s="1"/>
  <c r="W69" i="29" s="1"/>
  <c r="W70" i="29" s="1"/>
  <c r="W71" i="29" s="1"/>
  <c r="W72" i="29" s="1"/>
  <c r="W73" i="29" s="1"/>
  <c r="W74" i="29" s="1"/>
  <c r="W75" i="29" s="1"/>
  <c r="W76" i="29" s="1"/>
  <c r="W77" i="29" s="1"/>
  <c r="W78" i="29" s="1"/>
  <c r="W79" i="29" s="1"/>
  <c r="W80" i="29" s="1"/>
  <c r="W81" i="29" s="1"/>
  <c r="W82" i="29" s="1"/>
  <c r="W83" i="29" s="1"/>
  <c r="AE18" i="27"/>
  <c r="AD15" i="27"/>
  <c r="AF46" i="27"/>
  <c r="AF33" i="27"/>
  <c r="AD26" i="27"/>
  <c r="AD23" i="27"/>
  <c r="AE23" i="27"/>
  <c r="AE24" i="27"/>
  <c r="AD74" i="28"/>
  <c r="AF74" i="28"/>
  <c r="AE74" i="28"/>
  <c r="AD82" i="28"/>
  <c r="AD80" i="28"/>
  <c r="AE82" i="28"/>
  <c r="AF82" i="28"/>
  <c r="AD23" i="28"/>
  <c r="V12" i="28"/>
  <c r="V13" i="28" s="1"/>
  <c r="V14" i="28" s="1"/>
  <c r="V15" i="28" s="1"/>
  <c r="V16" i="28" s="1"/>
  <c r="V17" i="28" s="1"/>
  <c r="V18" i="28" s="1"/>
  <c r="V19" i="28" s="1"/>
  <c r="V20" i="28" s="1"/>
  <c r="V21" i="28" s="1"/>
  <c r="V22" i="28" s="1"/>
  <c r="V23" i="28" s="1"/>
  <c r="V24" i="28" s="1"/>
  <c r="V25" i="28" s="1"/>
  <c r="V26" i="28" s="1"/>
  <c r="V27" i="28" s="1"/>
  <c r="V28" i="28" s="1"/>
  <c r="V29" i="28" s="1"/>
  <c r="V30" i="28" s="1"/>
  <c r="V31" i="28" s="1"/>
  <c r="V32" i="28" s="1"/>
  <c r="V33" i="28" s="1"/>
  <c r="V34" i="28" s="1"/>
  <c r="V35" i="28" s="1"/>
  <c r="V36" i="28" s="1"/>
  <c r="V37" i="28" s="1"/>
  <c r="V38" i="28" s="1"/>
  <c r="V39" i="28" s="1"/>
  <c r="V40" i="28" s="1"/>
  <c r="V41" i="28" s="1"/>
  <c r="V42" i="28" s="1"/>
  <c r="V43" i="28" s="1"/>
  <c r="V44" i="28" s="1"/>
  <c r="V45" i="28" s="1"/>
  <c r="V46" i="28" s="1"/>
  <c r="V47" i="28" s="1"/>
  <c r="V48" i="28" s="1"/>
  <c r="V49" i="28" s="1"/>
  <c r="V50" i="28" s="1"/>
  <c r="V51" i="28" s="1"/>
  <c r="V52" i="28" s="1"/>
  <c r="V53" i="28" s="1"/>
  <c r="V54" i="28" s="1"/>
  <c r="V55" i="28" s="1"/>
  <c r="V56" i="28" s="1"/>
  <c r="V57" i="28" s="1"/>
  <c r="V58" i="28" s="1"/>
  <c r="V59" i="28" s="1"/>
  <c r="V60" i="28" s="1"/>
  <c r="V61" i="28" s="1"/>
  <c r="V62" i="28" s="1"/>
  <c r="V63" i="28" s="1"/>
  <c r="V64" i="28" s="1"/>
  <c r="V65" i="28" s="1"/>
  <c r="V66" i="28" s="1"/>
  <c r="V67" i="28" s="1"/>
  <c r="V68" i="28" s="1"/>
  <c r="V69" i="28" s="1"/>
  <c r="V70" i="28" s="1"/>
  <c r="V71" i="28" s="1"/>
  <c r="V72" i="28" s="1"/>
  <c r="V73" i="28" s="1"/>
  <c r="V74" i="28" s="1"/>
  <c r="V75" i="28" s="1"/>
  <c r="V76" i="28" s="1"/>
  <c r="V77" i="28" s="1"/>
  <c r="V78" i="28" s="1"/>
  <c r="V79" i="28" s="1"/>
  <c r="V80" i="28" s="1"/>
  <c r="V81" i="28" s="1"/>
  <c r="V82" i="28" s="1"/>
  <c r="V83" i="28" s="1"/>
  <c r="R10" i="29"/>
  <c r="R11" i="29" s="1"/>
  <c r="R12" i="29" s="1"/>
  <c r="R13" i="29" s="1"/>
  <c r="R14" i="29" s="1"/>
  <c r="R15" i="29" s="1"/>
  <c r="R16" i="29" s="1"/>
  <c r="R17" i="29" s="1"/>
  <c r="R18" i="29" s="1"/>
  <c r="R19" i="29" s="1"/>
  <c r="R20" i="29" s="1"/>
  <c r="R21" i="29" s="1"/>
  <c r="R22" i="29" s="1"/>
  <c r="R23" i="29" s="1"/>
  <c r="R24" i="29" s="1"/>
  <c r="R25" i="29" s="1"/>
  <c r="R26" i="29" s="1"/>
  <c r="R27" i="29" s="1"/>
  <c r="R28" i="29" s="1"/>
  <c r="R29" i="29" s="1"/>
  <c r="R30" i="29" s="1"/>
  <c r="R31" i="29" s="1"/>
  <c r="R32" i="29" s="1"/>
  <c r="R33" i="29" s="1"/>
  <c r="R34" i="29" s="1"/>
  <c r="R35" i="29" s="1"/>
  <c r="R36" i="29" s="1"/>
  <c r="R37" i="29" s="1"/>
  <c r="R38" i="29" s="1"/>
  <c r="R39" i="29" s="1"/>
  <c r="R40" i="29" s="1"/>
  <c r="R41" i="29" s="1"/>
  <c r="R42" i="29" s="1"/>
  <c r="R43" i="29" s="1"/>
  <c r="R44" i="29" s="1"/>
  <c r="R45" i="29" s="1"/>
  <c r="R46" i="29" s="1"/>
  <c r="R47" i="29" s="1"/>
  <c r="R48" i="29" s="1"/>
  <c r="R49" i="29" s="1"/>
  <c r="R50" i="29" s="1"/>
  <c r="R51" i="29" s="1"/>
  <c r="R52" i="29" s="1"/>
  <c r="R53" i="29" s="1"/>
  <c r="R54" i="29" s="1"/>
  <c r="R55" i="29" s="1"/>
  <c r="R56" i="29" s="1"/>
  <c r="R57" i="29" s="1"/>
  <c r="R58" i="29" s="1"/>
  <c r="R59" i="29" s="1"/>
  <c r="R60" i="29" s="1"/>
  <c r="R61" i="29" s="1"/>
  <c r="R62" i="29" s="1"/>
  <c r="R63" i="29" s="1"/>
  <c r="R64" i="29" s="1"/>
  <c r="R65" i="29" s="1"/>
  <c r="R66" i="29" s="1"/>
  <c r="R67" i="29" s="1"/>
  <c r="R68" i="29" s="1"/>
  <c r="R69" i="29" s="1"/>
  <c r="R70" i="29" s="1"/>
  <c r="R71" i="29" s="1"/>
  <c r="R72" i="29" s="1"/>
  <c r="R73" i="29" s="1"/>
  <c r="R74" i="29" s="1"/>
  <c r="R75" i="29" s="1"/>
  <c r="R76" i="29" s="1"/>
  <c r="R77" i="29" s="1"/>
  <c r="R78" i="29" s="1"/>
  <c r="R79" i="29" s="1"/>
  <c r="R80" i="29" s="1"/>
  <c r="R81" i="29" s="1"/>
  <c r="R82" i="29" s="1"/>
  <c r="R83" i="29" s="1"/>
  <c r="AD2" i="25"/>
  <c r="AD3" i="25" s="1"/>
  <c r="AD4" i="25" s="1"/>
  <c r="AD5" i="25" s="1"/>
  <c r="AD6" i="25" s="1"/>
  <c r="AD7" i="25" s="1"/>
  <c r="AD8" i="25" s="1"/>
  <c r="AD9" i="25" s="1"/>
  <c r="AD10" i="25" s="1"/>
  <c r="AD11" i="25" s="1"/>
  <c r="AD37" i="26"/>
  <c r="AF61" i="27"/>
  <c r="AD63" i="27"/>
  <c r="AD46" i="27"/>
  <c r="AE46" i="27"/>
  <c r="AE55" i="27"/>
  <c r="AA84" i="27"/>
  <c r="AD33" i="27"/>
  <c r="AD35" i="27"/>
  <c r="AE35" i="27"/>
  <c r="AE26" i="27"/>
  <c r="AF23" i="27"/>
  <c r="AE58" i="28"/>
  <c r="AE38" i="28"/>
  <c r="AF49" i="26"/>
  <c r="AD61" i="27"/>
  <c r="AF48" i="27"/>
  <c r="AF35" i="27"/>
  <c r="AD42" i="27"/>
  <c r="AE42" i="27"/>
  <c r="AE33" i="27"/>
  <c r="AD58" i="28"/>
  <c r="AD38" i="28"/>
  <c r="AE33" i="28"/>
  <c r="AD22" i="28"/>
  <c r="Y5" i="28"/>
  <c r="Y6" i="28" s="1"/>
  <c r="Y7" i="28" s="1"/>
  <c r="Y8" i="28" s="1"/>
  <c r="Y9" i="28" s="1"/>
  <c r="Y10" i="28" s="1"/>
  <c r="Y11" i="28" s="1"/>
  <c r="Y12" i="28" s="1"/>
  <c r="Y13" i="28" s="1"/>
  <c r="Y14" i="28" s="1"/>
  <c r="Y15" i="28" s="1"/>
  <c r="Y16" i="28" s="1"/>
  <c r="Y17" i="28" s="1"/>
  <c r="Y18" i="28" s="1"/>
  <c r="Y19" i="28" s="1"/>
  <c r="Y20" i="28" s="1"/>
  <c r="Y21" i="28" s="1"/>
  <c r="Y22" i="28" s="1"/>
  <c r="Y23" i="28" s="1"/>
  <c r="Y24" i="28" s="1"/>
  <c r="Y25" i="28" s="1"/>
  <c r="Y26" i="28" s="1"/>
  <c r="Y27" i="28" s="1"/>
  <c r="Y28" i="28" s="1"/>
  <c r="Y29" i="28" s="1"/>
  <c r="Y30" i="28" s="1"/>
  <c r="Y31" i="28" s="1"/>
  <c r="Y32" i="28" s="1"/>
  <c r="Y33" i="28" s="1"/>
  <c r="Y34" i="28" s="1"/>
  <c r="Y35" i="28" s="1"/>
  <c r="Y36" i="28" s="1"/>
  <c r="Y37" i="28" s="1"/>
  <c r="Y38" i="28" s="1"/>
  <c r="Y39" i="28" s="1"/>
  <c r="Y40" i="28" s="1"/>
  <c r="Y41" i="28" s="1"/>
  <c r="Y42" i="28" s="1"/>
  <c r="Y43" i="28" s="1"/>
  <c r="Y44" i="28" s="1"/>
  <c r="Y45" i="28" s="1"/>
  <c r="Y46" i="28" s="1"/>
  <c r="Y47" i="28" s="1"/>
  <c r="Y48" i="28" s="1"/>
  <c r="Y49" i="28" s="1"/>
  <c r="Y50" i="28" s="1"/>
  <c r="Y51" i="28" s="1"/>
  <c r="Y52" i="28" s="1"/>
  <c r="Y53" i="28" s="1"/>
  <c r="Y54" i="28" s="1"/>
  <c r="Y55" i="28" s="1"/>
  <c r="Y56" i="28" s="1"/>
  <c r="Y57" i="28" s="1"/>
  <c r="Y58" i="28" s="1"/>
  <c r="Y59" i="28" s="1"/>
  <c r="Y60" i="28" s="1"/>
  <c r="Y61" i="28" s="1"/>
  <c r="Y62" i="28" s="1"/>
  <c r="Y63" i="28" s="1"/>
  <c r="Y64" i="28" s="1"/>
  <c r="Y65" i="28" s="1"/>
  <c r="Y66" i="28" s="1"/>
  <c r="Y67" i="28" s="1"/>
  <c r="Y68" i="28" s="1"/>
  <c r="Y69" i="28" s="1"/>
  <c r="Y70" i="28" s="1"/>
  <c r="Y71" i="28" s="1"/>
  <c r="Y72" i="28" s="1"/>
  <c r="Y73" i="28" s="1"/>
  <c r="Y74" i="28" s="1"/>
  <c r="Y75" i="28" s="1"/>
  <c r="Y76" i="28" s="1"/>
  <c r="Y77" i="28" s="1"/>
  <c r="Y78" i="28" s="1"/>
  <c r="Y79" i="28" s="1"/>
  <c r="Y80" i="28" s="1"/>
  <c r="Y81" i="28" s="1"/>
  <c r="Y82" i="28" s="1"/>
  <c r="Y83" i="28" s="1"/>
  <c r="AD68" i="26"/>
  <c r="AF41" i="26"/>
  <c r="AF20" i="26"/>
  <c r="AF17" i="26"/>
  <c r="AD70" i="28"/>
  <c r="AD77" i="28"/>
  <c r="AF70" i="28"/>
  <c r="AF72" i="28"/>
  <c r="AF62" i="28"/>
  <c r="AF33" i="28"/>
  <c r="S11" i="28"/>
  <c r="S12" i="28" s="1"/>
  <c r="S13" i="28" s="1"/>
  <c r="S14" i="28" s="1"/>
  <c r="S15" i="28" s="1"/>
  <c r="S16" i="28" s="1"/>
  <c r="S17" i="28" s="1"/>
  <c r="S18" i="28" s="1"/>
  <c r="S19" i="28" s="1"/>
  <c r="S20" i="28" s="1"/>
  <c r="S21" i="28" s="1"/>
  <c r="S22" i="28" s="1"/>
  <c r="S23" i="28" s="1"/>
  <c r="S24" i="28" s="1"/>
  <c r="S25" i="28" s="1"/>
  <c r="S26" i="28" s="1"/>
  <c r="S27" i="28" s="1"/>
  <c r="S28" i="28" s="1"/>
  <c r="S29" i="28" s="1"/>
  <c r="S30" i="28" s="1"/>
  <c r="S31" i="28" s="1"/>
  <c r="S32" i="28" s="1"/>
  <c r="S33" i="28" s="1"/>
  <c r="S34" i="28" s="1"/>
  <c r="S35" i="28" s="1"/>
  <c r="S36" i="28" s="1"/>
  <c r="S37" i="28" s="1"/>
  <c r="S38" i="28" s="1"/>
  <c r="S39" i="28" s="1"/>
  <c r="S40" i="28" s="1"/>
  <c r="S41" i="28" s="1"/>
  <c r="S42" i="28" s="1"/>
  <c r="S43" i="28" s="1"/>
  <c r="S44" i="28" s="1"/>
  <c r="S45" i="28" s="1"/>
  <c r="S46" i="28" s="1"/>
  <c r="S47" i="28" s="1"/>
  <c r="S48" i="28" s="1"/>
  <c r="S49" i="28" s="1"/>
  <c r="S50" i="28" s="1"/>
  <c r="S51" i="28" s="1"/>
  <c r="S52" i="28" s="1"/>
  <c r="S53" i="28" s="1"/>
  <c r="S54" i="28" s="1"/>
  <c r="S55" i="28" s="1"/>
  <c r="S56" i="28" s="1"/>
  <c r="S57" i="28" s="1"/>
  <c r="S58" i="28" s="1"/>
  <c r="S59" i="28" s="1"/>
  <c r="S60" i="28" s="1"/>
  <c r="S61" i="28" s="1"/>
  <c r="S62" i="28" s="1"/>
  <c r="S63" i="28" s="1"/>
  <c r="S64" i="28" s="1"/>
  <c r="S65" i="28" s="1"/>
  <c r="S66" i="28" s="1"/>
  <c r="S67" i="28" s="1"/>
  <c r="S68" i="28" s="1"/>
  <c r="S69" i="28" s="1"/>
  <c r="S70" i="28" s="1"/>
  <c r="S71" i="28" s="1"/>
  <c r="S72" i="28" s="1"/>
  <c r="S73" i="28" s="1"/>
  <c r="S74" i="28" s="1"/>
  <c r="S75" i="28" s="1"/>
  <c r="S76" i="28" s="1"/>
  <c r="S77" i="28" s="1"/>
  <c r="S78" i="28" s="1"/>
  <c r="S79" i="28" s="1"/>
  <c r="S80" i="28" s="1"/>
  <c r="S81" i="28" s="1"/>
  <c r="S82" i="28" s="1"/>
  <c r="S83" i="28" s="1"/>
  <c r="AD80" i="27"/>
  <c r="AF80" i="27"/>
  <c r="AD48" i="27"/>
  <c r="AD81" i="28"/>
  <c r="AF81" i="28"/>
  <c r="AE81" i="28"/>
  <c r="AD73" i="29"/>
  <c r="AF67" i="29"/>
  <c r="AE67" i="29"/>
  <c r="AD74" i="29"/>
  <c r="AE74" i="29"/>
  <c r="X16" i="29"/>
  <c r="X17" i="29" s="1"/>
  <c r="X18" i="29" s="1"/>
  <c r="X19" i="29" s="1"/>
  <c r="X20" i="29" s="1"/>
  <c r="X21" i="29" s="1"/>
  <c r="X22" i="29" s="1"/>
  <c r="X23" i="29" s="1"/>
  <c r="X24" i="29" s="1"/>
  <c r="X25" i="29" s="1"/>
  <c r="X26" i="29" s="1"/>
  <c r="X27" i="29" s="1"/>
  <c r="X28" i="29" s="1"/>
  <c r="X29" i="29" s="1"/>
  <c r="X30" i="29" s="1"/>
  <c r="X31" i="29" s="1"/>
  <c r="X32" i="29" s="1"/>
  <c r="X33" i="29" s="1"/>
  <c r="X34" i="29" s="1"/>
  <c r="X35" i="29" s="1"/>
  <c r="X36" i="29" s="1"/>
  <c r="X37" i="29" s="1"/>
  <c r="X38" i="29" s="1"/>
  <c r="X39" i="29" s="1"/>
  <c r="X40" i="29" s="1"/>
  <c r="X41" i="29" s="1"/>
  <c r="X42" i="29" s="1"/>
  <c r="X43" i="29" s="1"/>
  <c r="X44" i="29" s="1"/>
  <c r="X45" i="29" s="1"/>
  <c r="X46" i="29" s="1"/>
  <c r="X47" i="29" s="1"/>
  <c r="X48" i="29" s="1"/>
  <c r="X49" i="29" s="1"/>
  <c r="X50" i="29" s="1"/>
  <c r="X51" i="29" s="1"/>
  <c r="X52" i="29" s="1"/>
  <c r="X53" i="29" s="1"/>
  <c r="X54" i="29" s="1"/>
  <c r="X55" i="29" s="1"/>
  <c r="X56" i="29" s="1"/>
  <c r="X57" i="29" s="1"/>
  <c r="X58" i="29" s="1"/>
  <c r="X59" i="29" s="1"/>
  <c r="X60" i="29" s="1"/>
  <c r="X61" i="29" s="1"/>
  <c r="X62" i="29" s="1"/>
  <c r="X63" i="29" s="1"/>
  <c r="X64" i="29" s="1"/>
  <c r="X65" i="29" s="1"/>
  <c r="X66" i="29" s="1"/>
  <c r="X67" i="29" s="1"/>
  <c r="X68" i="29" s="1"/>
  <c r="X69" i="29" s="1"/>
  <c r="X70" i="29" s="1"/>
  <c r="X71" i="29" s="1"/>
  <c r="X72" i="29" s="1"/>
  <c r="X73" i="29" s="1"/>
  <c r="X74" i="29" s="1"/>
  <c r="X75" i="29" s="1"/>
  <c r="X76" i="29" s="1"/>
  <c r="X77" i="29" s="1"/>
  <c r="X78" i="29" s="1"/>
  <c r="X79" i="29" s="1"/>
  <c r="X80" i="29" s="1"/>
  <c r="X81" i="29" s="1"/>
  <c r="X82" i="29" s="1"/>
  <c r="X83" i="29" s="1"/>
  <c r="L4" i="36"/>
  <c r="L5" i="36" s="1"/>
  <c r="L6" i="36" s="1"/>
  <c r="L7" i="36" s="1"/>
  <c r="L8" i="36" s="1"/>
  <c r="L9" i="36" s="1"/>
  <c r="L10" i="36" s="1"/>
  <c r="L11" i="36" s="1"/>
  <c r="L12" i="36" s="1"/>
  <c r="L13" i="36" s="1"/>
  <c r="L14" i="36" s="1"/>
  <c r="L15" i="36" s="1"/>
  <c r="L16" i="36" s="1"/>
  <c r="L17" i="36" s="1"/>
  <c r="L18" i="36" s="1"/>
  <c r="L19" i="36" s="1"/>
  <c r="L20" i="36" s="1"/>
  <c r="L21" i="36" s="1"/>
  <c r="L22" i="36" s="1"/>
  <c r="L23" i="36" s="1"/>
  <c r="L24" i="36" s="1"/>
  <c r="L25" i="36" s="1"/>
  <c r="L26" i="36" s="1"/>
  <c r="L27" i="36" s="1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L67" i="36" s="1"/>
  <c r="L68" i="36" s="1"/>
  <c r="L69" i="36" s="1"/>
  <c r="L70" i="36" s="1"/>
  <c r="L71" i="36" s="1"/>
  <c r="L72" i="36" s="1"/>
  <c r="L73" i="36" s="1"/>
  <c r="L74" i="36" s="1"/>
  <c r="L75" i="36" s="1"/>
  <c r="L76" i="36" s="1"/>
  <c r="L77" i="36" s="1"/>
  <c r="L78" i="36" s="1"/>
  <c r="L79" i="36" s="1"/>
  <c r="L80" i="36" s="1"/>
  <c r="L81" i="36" s="1"/>
  <c r="L82" i="36" s="1"/>
  <c r="L83" i="36" s="1"/>
  <c r="AF56" i="27"/>
  <c r="Z3" i="27"/>
  <c r="Z4" i="27" s="1"/>
  <c r="Z5" i="27" s="1"/>
  <c r="Z6" i="27" s="1"/>
  <c r="Z7" i="27" s="1"/>
  <c r="Z8" i="27" s="1"/>
  <c r="Z9" i="27" s="1"/>
  <c r="Z10" i="27" s="1"/>
  <c r="Z11" i="27" s="1"/>
  <c r="Z12" i="27" s="1"/>
  <c r="Z13" i="27" s="1"/>
  <c r="Z14" i="27" s="1"/>
  <c r="Z15" i="27" s="1"/>
  <c r="Z16" i="27" s="1"/>
  <c r="Z17" i="27" s="1"/>
  <c r="Z18" i="27" s="1"/>
  <c r="Z19" i="27" s="1"/>
  <c r="Z20" i="27" s="1"/>
  <c r="Z21" i="27" s="1"/>
  <c r="Z22" i="27" s="1"/>
  <c r="Z23" i="27" s="1"/>
  <c r="Z24" i="27" s="1"/>
  <c r="Z25" i="27" s="1"/>
  <c r="Z26" i="27" s="1"/>
  <c r="Z27" i="27" s="1"/>
  <c r="Z28" i="27" s="1"/>
  <c r="Z29" i="27" s="1"/>
  <c r="Z30" i="27" s="1"/>
  <c r="Z31" i="27" s="1"/>
  <c r="Z32" i="27" s="1"/>
  <c r="Z33" i="27" s="1"/>
  <c r="Z34" i="27" s="1"/>
  <c r="Z35" i="27" s="1"/>
  <c r="Z36" i="27" s="1"/>
  <c r="Z37" i="27" s="1"/>
  <c r="Z38" i="27" s="1"/>
  <c r="Z39" i="27" s="1"/>
  <c r="Z40" i="27" s="1"/>
  <c r="Z41" i="27" s="1"/>
  <c r="Z42" i="27" s="1"/>
  <c r="Z43" i="27" s="1"/>
  <c r="Z44" i="27" s="1"/>
  <c r="Z45" i="27" s="1"/>
  <c r="Z46" i="27" s="1"/>
  <c r="Z47" i="27" s="1"/>
  <c r="Z48" i="27" s="1"/>
  <c r="Z49" i="27" s="1"/>
  <c r="Z50" i="27" s="1"/>
  <c r="Z51" i="27" s="1"/>
  <c r="Z52" i="27" s="1"/>
  <c r="Z53" i="27" s="1"/>
  <c r="Z54" i="27" s="1"/>
  <c r="Z55" i="27" s="1"/>
  <c r="Z56" i="27" s="1"/>
  <c r="Z57" i="27" s="1"/>
  <c r="Z58" i="27" s="1"/>
  <c r="Z59" i="27" s="1"/>
  <c r="Z60" i="27" s="1"/>
  <c r="Z61" i="27" s="1"/>
  <c r="Z62" i="27" s="1"/>
  <c r="Z63" i="27" s="1"/>
  <c r="Z64" i="27" s="1"/>
  <c r="Z65" i="27" s="1"/>
  <c r="Z66" i="27" s="1"/>
  <c r="Z67" i="27" s="1"/>
  <c r="Z68" i="27" s="1"/>
  <c r="Z69" i="27" s="1"/>
  <c r="Z70" i="27" s="1"/>
  <c r="Z71" i="27" s="1"/>
  <c r="Z72" i="27" s="1"/>
  <c r="Z73" i="27" s="1"/>
  <c r="Z74" i="27" s="1"/>
  <c r="Z75" i="27" s="1"/>
  <c r="Z76" i="27" s="1"/>
  <c r="Z77" i="27" s="1"/>
  <c r="Z78" i="27" s="1"/>
  <c r="Z79" i="27" s="1"/>
  <c r="Z80" i="27" s="1"/>
  <c r="Z81" i="27" s="1"/>
  <c r="Z82" i="27" s="1"/>
  <c r="Z83" i="27" s="1"/>
  <c r="AD78" i="28"/>
  <c r="AE78" i="28"/>
  <c r="AF78" i="28"/>
  <c r="AD67" i="28"/>
  <c r="AF67" i="28"/>
  <c r="AF21" i="27"/>
  <c r="AD21" i="28"/>
  <c r="AD75" i="29"/>
  <c r="AD68" i="29"/>
  <c r="AE68" i="29"/>
  <c r="AD60" i="29"/>
  <c r="AE60" i="29"/>
  <c r="AF60" i="29"/>
  <c r="AF68" i="29"/>
  <c r="AB39" i="30"/>
  <c r="AB40" i="30" s="1"/>
  <c r="AB41" i="30" s="1"/>
  <c r="AB42" i="30" s="1"/>
  <c r="AB43" i="30" s="1"/>
  <c r="AB44" i="30" s="1"/>
  <c r="AB45" i="30" s="1"/>
  <c r="AB46" i="30" s="1"/>
  <c r="AB47" i="30" s="1"/>
  <c r="AB48" i="30" s="1"/>
  <c r="AB49" i="30" s="1"/>
  <c r="AB50" i="30" s="1"/>
  <c r="AB51" i="30" s="1"/>
  <c r="AB52" i="30" s="1"/>
  <c r="AB53" i="30" s="1"/>
  <c r="AB54" i="30" s="1"/>
  <c r="AB55" i="30" s="1"/>
  <c r="AB56" i="30" s="1"/>
  <c r="AB57" i="30" s="1"/>
  <c r="AB58" i="30" s="1"/>
  <c r="AB59" i="30" s="1"/>
  <c r="AB60" i="30" s="1"/>
  <c r="AB61" i="30" s="1"/>
  <c r="AB62" i="30" s="1"/>
  <c r="AB63" i="30" s="1"/>
  <c r="AB54" i="28"/>
  <c r="AB55" i="28" s="1"/>
  <c r="AB56" i="28" s="1"/>
  <c r="AB57" i="28" s="1"/>
  <c r="AB58" i="28" s="1"/>
  <c r="AB59" i="28" s="1"/>
  <c r="AB60" i="28" s="1"/>
  <c r="AB61" i="28" s="1"/>
  <c r="AB62" i="28" s="1"/>
  <c r="AB63" i="28" s="1"/>
  <c r="AB64" i="28" s="1"/>
  <c r="AB65" i="28" s="1"/>
  <c r="AB66" i="28" s="1"/>
  <c r="AB67" i="28" s="1"/>
  <c r="AB68" i="28" s="1"/>
  <c r="AB69" i="28" s="1"/>
  <c r="AB70" i="28" s="1"/>
  <c r="AB71" i="28" s="1"/>
  <c r="AB72" i="28" s="1"/>
  <c r="AB73" i="28" s="1"/>
  <c r="AB74" i="28" s="1"/>
  <c r="AB75" i="28" s="1"/>
  <c r="AB76" i="28" s="1"/>
  <c r="AB77" i="28" s="1"/>
  <c r="AB78" i="28" s="1"/>
  <c r="AB79" i="28" s="1"/>
  <c r="AB80" i="28" s="1"/>
  <c r="AB81" i="28" s="1"/>
  <c r="AB82" i="28" s="1"/>
  <c r="AB83" i="28" s="1"/>
  <c r="AF13" i="28"/>
  <c r="AE41" i="29"/>
  <c r="AE50" i="29"/>
  <c r="AF50" i="29"/>
  <c r="AF46" i="29"/>
  <c r="AE56" i="27"/>
  <c r="AE72" i="28"/>
  <c r="AD56" i="28"/>
  <c r="K84" i="29"/>
  <c r="AF27" i="27"/>
  <c r="AD79" i="29"/>
  <c r="AF2" i="27"/>
  <c r="AF3" i="27" s="1"/>
  <c r="AF4" i="27" s="1"/>
  <c r="AF5" i="27" s="1"/>
  <c r="AF6" i="27" s="1"/>
  <c r="AF7" i="27" s="1"/>
  <c r="AF8" i="27" s="1"/>
  <c r="AF9" i="27" s="1"/>
  <c r="AF10" i="27" s="1"/>
  <c r="AF11" i="27" s="1"/>
  <c r="AE2" i="27"/>
  <c r="AE3" i="27" s="1"/>
  <c r="AE4" i="27" s="1"/>
  <c r="AE5" i="27" s="1"/>
  <c r="AE6" i="27" s="1"/>
  <c r="AE7" i="27" s="1"/>
  <c r="AE8" i="27" s="1"/>
  <c r="AE9" i="27" s="1"/>
  <c r="AE10" i="27" s="1"/>
  <c r="AE11" i="27" s="1"/>
  <c r="AD68" i="28"/>
  <c r="AF77" i="28"/>
  <c r="AF17" i="28"/>
  <c r="AF15" i="28"/>
  <c r="AD17" i="28"/>
  <c r="AD12" i="28"/>
  <c r="AE17" i="28"/>
  <c r="AE12" i="28"/>
  <c r="AD69" i="29"/>
  <c r="AF69" i="29"/>
  <c r="AF77" i="29"/>
  <c r="AF64" i="29"/>
  <c r="AD72" i="29"/>
  <c r="AE72" i="29"/>
  <c r="AF72" i="29"/>
  <c r="AD64" i="29"/>
  <c r="AE64" i="29"/>
  <c r="AD28" i="27"/>
  <c r="AE28" i="27"/>
  <c r="AE19" i="27"/>
  <c r="AD82" i="29"/>
  <c r="AF78" i="29"/>
  <c r="AF74" i="29"/>
  <c r="W84" i="30"/>
  <c r="AF28" i="27"/>
  <c r="AF73" i="28"/>
  <c r="AF19" i="28"/>
  <c r="AD20" i="28"/>
  <c r="AE20" i="28"/>
  <c r="AF20" i="28"/>
  <c r="AD19" i="28"/>
  <c r="AE19" i="28"/>
  <c r="P3" i="28"/>
  <c r="P4" i="28" s="1"/>
  <c r="P5" i="28" s="1"/>
  <c r="P6" i="28" s="1"/>
  <c r="P7" i="28" s="1"/>
  <c r="P8" i="28" s="1"/>
  <c r="P9" i="28" s="1"/>
  <c r="P10" i="28" s="1"/>
  <c r="P11" i="28" s="1"/>
  <c r="P12" i="28" s="1"/>
  <c r="P13" i="28" s="1"/>
  <c r="P14" i="28" s="1"/>
  <c r="P15" i="28" s="1"/>
  <c r="P16" i="28" s="1"/>
  <c r="P17" i="28" s="1"/>
  <c r="P18" i="28" s="1"/>
  <c r="P19" i="28" s="1"/>
  <c r="P20" i="28" s="1"/>
  <c r="P21" i="28" s="1"/>
  <c r="P22" i="28" s="1"/>
  <c r="P23" i="28" s="1"/>
  <c r="P24" i="28" s="1"/>
  <c r="P25" i="28" s="1"/>
  <c r="P26" i="28" s="1"/>
  <c r="P27" i="28" s="1"/>
  <c r="P28" i="28" s="1"/>
  <c r="P29" i="28" s="1"/>
  <c r="P30" i="28" s="1"/>
  <c r="P31" i="28" s="1"/>
  <c r="P32" i="28" s="1"/>
  <c r="P33" i="28" s="1"/>
  <c r="P34" i="28" s="1"/>
  <c r="P35" i="28" s="1"/>
  <c r="P36" i="28" s="1"/>
  <c r="P37" i="28" s="1"/>
  <c r="P38" i="28" s="1"/>
  <c r="P39" i="28" s="1"/>
  <c r="P40" i="28" s="1"/>
  <c r="P41" i="28" s="1"/>
  <c r="P42" i="28" s="1"/>
  <c r="P43" i="28" s="1"/>
  <c r="P44" i="28" s="1"/>
  <c r="P45" i="28" s="1"/>
  <c r="P46" i="28" s="1"/>
  <c r="P47" i="28" s="1"/>
  <c r="P48" i="28" s="1"/>
  <c r="P49" i="28" s="1"/>
  <c r="P50" i="28" s="1"/>
  <c r="P51" i="28" s="1"/>
  <c r="P52" i="28" s="1"/>
  <c r="P53" i="28" s="1"/>
  <c r="P54" i="28" s="1"/>
  <c r="P55" i="28" s="1"/>
  <c r="P56" i="28" s="1"/>
  <c r="P57" i="28" s="1"/>
  <c r="P58" i="28" s="1"/>
  <c r="P59" i="28" s="1"/>
  <c r="P60" i="28" s="1"/>
  <c r="P61" i="28" s="1"/>
  <c r="P62" i="28" s="1"/>
  <c r="P63" i="28" s="1"/>
  <c r="P64" i="28" s="1"/>
  <c r="P65" i="28" s="1"/>
  <c r="P66" i="28" s="1"/>
  <c r="P67" i="28" s="1"/>
  <c r="P68" i="28" s="1"/>
  <c r="P69" i="28" s="1"/>
  <c r="P70" i="28" s="1"/>
  <c r="P71" i="28" s="1"/>
  <c r="P72" i="28" s="1"/>
  <c r="P73" i="28" s="1"/>
  <c r="P74" i="28" s="1"/>
  <c r="P75" i="28" s="1"/>
  <c r="P76" i="28" s="1"/>
  <c r="P77" i="28" s="1"/>
  <c r="P78" i="28" s="1"/>
  <c r="P79" i="28" s="1"/>
  <c r="P80" i="28" s="1"/>
  <c r="P81" i="28" s="1"/>
  <c r="P82" i="28" s="1"/>
  <c r="P83" i="28" s="1"/>
  <c r="AF27" i="26"/>
  <c r="U84" i="27"/>
  <c r="AE73" i="28"/>
  <c r="AD15" i="28"/>
  <c r="O3" i="28"/>
  <c r="O4" i="28" s="1"/>
  <c r="O5" i="28" s="1"/>
  <c r="O6" i="28" s="1"/>
  <c r="O7" i="28" s="1"/>
  <c r="O8" i="28" s="1"/>
  <c r="O9" i="28" s="1"/>
  <c r="O10" i="28" s="1"/>
  <c r="O11" i="28" s="1"/>
  <c r="O12" i="28" s="1"/>
  <c r="O13" i="28" s="1"/>
  <c r="O14" i="28" s="1"/>
  <c r="O15" i="28" s="1"/>
  <c r="O16" i="28" s="1"/>
  <c r="O17" i="28" s="1"/>
  <c r="O18" i="28" s="1"/>
  <c r="O19" i="28" s="1"/>
  <c r="O20" i="28" s="1"/>
  <c r="O21" i="28" s="1"/>
  <c r="O22" i="28" s="1"/>
  <c r="O23" i="28" s="1"/>
  <c r="O24" i="28" s="1"/>
  <c r="O25" i="28" s="1"/>
  <c r="O26" i="28" s="1"/>
  <c r="O27" i="28" s="1"/>
  <c r="O28" i="28" s="1"/>
  <c r="O29" i="28" s="1"/>
  <c r="O30" i="28" s="1"/>
  <c r="O31" i="28" s="1"/>
  <c r="O32" i="28" s="1"/>
  <c r="O33" i="28" s="1"/>
  <c r="O34" i="28" s="1"/>
  <c r="O35" i="28" s="1"/>
  <c r="O36" i="28" s="1"/>
  <c r="O37" i="28" s="1"/>
  <c r="O38" i="28" s="1"/>
  <c r="O39" i="28" s="1"/>
  <c r="O40" i="28" s="1"/>
  <c r="O41" i="28" s="1"/>
  <c r="O42" i="28" s="1"/>
  <c r="O43" i="28" s="1"/>
  <c r="O44" i="28" s="1"/>
  <c r="O45" i="28" s="1"/>
  <c r="O46" i="28" s="1"/>
  <c r="O47" i="28" s="1"/>
  <c r="O48" i="28" s="1"/>
  <c r="O49" i="28" s="1"/>
  <c r="O50" i="28" s="1"/>
  <c r="O51" i="28" s="1"/>
  <c r="O52" i="28" s="1"/>
  <c r="O53" i="28" s="1"/>
  <c r="O54" i="28" s="1"/>
  <c r="O55" i="28" s="1"/>
  <c r="O56" i="28" s="1"/>
  <c r="O57" i="28" s="1"/>
  <c r="O58" i="28" s="1"/>
  <c r="O59" i="28" s="1"/>
  <c r="O60" i="28" s="1"/>
  <c r="O61" i="28" s="1"/>
  <c r="O62" i="28" s="1"/>
  <c r="O63" i="28" s="1"/>
  <c r="O64" i="28" s="1"/>
  <c r="O65" i="28" s="1"/>
  <c r="O66" i="28" s="1"/>
  <c r="O67" i="28" s="1"/>
  <c r="O68" i="28" s="1"/>
  <c r="O69" i="28" s="1"/>
  <c r="O70" i="28" s="1"/>
  <c r="O71" i="28" s="1"/>
  <c r="O72" i="28" s="1"/>
  <c r="O73" i="28" s="1"/>
  <c r="O74" i="28" s="1"/>
  <c r="O75" i="28" s="1"/>
  <c r="O76" i="28" s="1"/>
  <c r="O77" i="28" s="1"/>
  <c r="O78" i="28" s="1"/>
  <c r="O79" i="28" s="1"/>
  <c r="O80" i="28" s="1"/>
  <c r="O81" i="28" s="1"/>
  <c r="O82" i="28" s="1"/>
  <c r="O83" i="28" s="1"/>
  <c r="AF44" i="29"/>
  <c r="AB55" i="27"/>
  <c r="AB56" i="27" s="1"/>
  <c r="AB57" i="27" s="1"/>
  <c r="AB58" i="27" s="1"/>
  <c r="AD52" i="27"/>
  <c r="AF40" i="27"/>
  <c r="AE31" i="27"/>
  <c r="AF14" i="27"/>
  <c r="AD73" i="28"/>
  <c r="AE71" i="28"/>
  <c r="AE73" i="29"/>
  <c r="AF73" i="29"/>
  <c r="AF81" i="29"/>
  <c r="AE57" i="29"/>
  <c r="AF57" i="29"/>
  <c r="AD65" i="29"/>
  <c r="AF65" i="29"/>
  <c r="AD66" i="29"/>
  <c r="AE44" i="29"/>
  <c r="AD79" i="27"/>
  <c r="AF49" i="27"/>
  <c r="AE17" i="27"/>
  <c r="R84" i="28"/>
  <c r="AD71" i="28"/>
  <c r="AF50" i="28"/>
  <c r="AF59" i="28"/>
  <c r="AE22" i="28"/>
  <c r="M3" i="28"/>
  <c r="M4" i="28" s="1"/>
  <c r="M5" i="28" s="1"/>
  <c r="M6" i="28" s="1"/>
  <c r="M7" i="28" s="1"/>
  <c r="M8" i="28" s="1"/>
  <c r="M9" i="28" s="1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AE62" i="29"/>
  <c r="AD44" i="29"/>
  <c r="AF13" i="26"/>
  <c r="AF70" i="27"/>
  <c r="AE40" i="27"/>
  <c r="Q84" i="27"/>
  <c r="N84" i="28"/>
  <c r="J39" i="4" s="1"/>
  <c r="AE37" i="28"/>
  <c r="AD31" i="28"/>
  <c r="AD50" i="29"/>
  <c r="Z6" i="29"/>
  <c r="Z7" i="29" s="1"/>
  <c r="Z8" i="29" s="1"/>
  <c r="Z9" i="29" s="1"/>
  <c r="Z10" i="29" s="1"/>
  <c r="Z11" i="29" s="1"/>
  <c r="Z12" i="29" s="1"/>
  <c r="Z13" i="29" s="1"/>
  <c r="Z14" i="29" s="1"/>
  <c r="Z15" i="29" s="1"/>
  <c r="Z16" i="29" s="1"/>
  <c r="Z17" i="29" s="1"/>
  <c r="Z18" i="29" s="1"/>
  <c r="Z19" i="29" s="1"/>
  <c r="Z20" i="29" s="1"/>
  <c r="Z21" i="29" s="1"/>
  <c r="Z22" i="29" s="1"/>
  <c r="Z23" i="29" s="1"/>
  <c r="Z24" i="29" s="1"/>
  <c r="Z25" i="29" s="1"/>
  <c r="Z26" i="29" s="1"/>
  <c r="Z27" i="29" s="1"/>
  <c r="Z28" i="29" s="1"/>
  <c r="Z29" i="29" s="1"/>
  <c r="Z30" i="29" s="1"/>
  <c r="Z31" i="29" s="1"/>
  <c r="Z32" i="29" s="1"/>
  <c r="Z33" i="29" s="1"/>
  <c r="Z34" i="29" s="1"/>
  <c r="Z35" i="29" s="1"/>
  <c r="Z36" i="29" s="1"/>
  <c r="Z37" i="29" s="1"/>
  <c r="Z38" i="29" s="1"/>
  <c r="Z39" i="29" s="1"/>
  <c r="Z40" i="29" s="1"/>
  <c r="Z41" i="29" s="1"/>
  <c r="Z42" i="29" s="1"/>
  <c r="Z43" i="29" s="1"/>
  <c r="Z44" i="29" s="1"/>
  <c r="Z45" i="29" s="1"/>
  <c r="Z46" i="29" s="1"/>
  <c r="Z47" i="29" s="1"/>
  <c r="Z48" i="29" s="1"/>
  <c r="Z49" i="29" s="1"/>
  <c r="Z50" i="29" s="1"/>
  <c r="Z51" i="29" s="1"/>
  <c r="Z52" i="29" s="1"/>
  <c r="Z53" i="29" s="1"/>
  <c r="Z54" i="29" s="1"/>
  <c r="Z55" i="29" s="1"/>
  <c r="Z56" i="29" s="1"/>
  <c r="Z57" i="29" s="1"/>
  <c r="Z58" i="29" s="1"/>
  <c r="Z59" i="29" s="1"/>
  <c r="Z60" i="29" s="1"/>
  <c r="Z61" i="29" s="1"/>
  <c r="Z62" i="29" s="1"/>
  <c r="Z63" i="29" s="1"/>
  <c r="Z64" i="29" s="1"/>
  <c r="Z65" i="29" s="1"/>
  <c r="Z66" i="29" s="1"/>
  <c r="Z67" i="29" s="1"/>
  <c r="Z68" i="29" s="1"/>
  <c r="Z69" i="29" s="1"/>
  <c r="Z70" i="29" s="1"/>
  <c r="Z71" i="29" s="1"/>
  <c r="Z72" i="29" s="1"/>
  <c r="Z73" i="29" s="1"/>
  <c r="Z74" i="29" s="1"/>
  <c r="Z75" i="29" s="1"/>
  <c r="Z76" i="29" s="1"/>
  <c r="Z77" i="29" s="1"/>
  <c r="Z78" i="29" s="1"/>
  <c r="Z79" i="29" s="1"/>
  <c r="Z80" i="29" s="1"/>
  <c r="Z81" i="29" s="1"/>
  <c r="Z82" i="29" s="1"/>
  <c r="Z83" i="29" s="1"/>
  <c r="T12" i="30"/>
  <c r="T13" i="30" s="1"/>
  <c r="T14" i="30" s="1"/>
  <c r="T15" i="30" s="1"/>
  <c r="T16" i="30" s="1"/>
  <c r="T17" i="30" s="1"/>
  <c r="T18" i="30" s="1"/>
  <c r="T19" i="30" s="1"/>
  <c r="T20" i="30" s="1"/>
  <c r="T21" i="30" s="1"/>
  <c r="T22" i="30" s="1"/>
  <c r="T23" i="30" s="1"/>
  <c r="T24" i="30" s="1"/>
  <c r="T25" i="30" s="1"/>
  <c r="T26" i="30" s="1"/>
  <c r="T27" i="30" s="1"/>
  <c r="T28" i="30" s="1"/>
  <c r="T29" i="30" s="1"/>
  <c r="T30" i="30" s="1"/>
  <c r="T31" i="30" s="1"/>
  <c r="T32" i="30" s="1"/>
  <c r="T33" i="30" s="1"/>
  <c r="T34" i="30" s="1"/>
  <c r="T35" i="30" s="1"/>
  <c r="T36" i="30" s="1"/>
  <c r="T37" i="30" s="1"/>
  <c r="T38" i="30" s="1"/>
  <c r="T39" i="30" s="1"/>
  <c r="T40" i="30" s="1"/>
  <c r="T41" i="30" s="1"/>
  <c r="T42" i="30" s="1"/>
  <c r="T43" i="30" s="1"/>
  <c r="T44" i="30" s="1"/>
  <c r="T45" i="30" s="1"/>
  <c r="T46" i="30" s="1"/>
  <c r="T47" i="30" s="1"/>
  <c r="T48" i="30" s="1"/>
  <c r="T49" i="30" s="1"/>
  <c r="T50" i="30" s="1"/>
  <c r="T51" i="30" s="1"/>
  <c r="T52" i="30" s="1"/>
  <c r="T53" i="30" s="1"/>
  <c r="T54" i="30" s="1"/>
  <c r="T55" i="30" s="1"/>
  <c r="T56" i="30" s="1"/>
  <c r="T57" i="30" s="1"/>
  <c r="T58" i="30" s="1"/>
  <c r="T59" i="30" s="1"/>
  <c r="T60" i="30" s="1"/>
  <c r="T61" i="30" s="1"/>
  <c r="T62" i="30" s="1"/>
  <c r="T63" i="30" s="1"/>
  <c r="T64" i="30" s="1"/>
  <c r="T65" i="30" s="1"/>
  <c r="T66" i="30" s="1"/>
  <c r="T67" i="30" s="1"/>
  <c r="T68" i="30" s="1"/>
  <c r="T69" i="30" s="1"/>
  <c r="T70" i="30" s="1"/>
  <c r="T71" i="30" s="1"/>
  <c r="T72" i="30" s="1"/>
  <c r="T73" i="30" s="1"/>
  <c r="T74" i="30" s="1"/>
  <c r="T75" i="30" s="1"/>
  <c r="T76" i="30" s="1"/>
  <c r="T77" i="30" s="1"/>
  <c r="T78" i="30" s="1"/>
  <c r="T79" i="30" s="1"/>
  <c r="T80" i="30" s="1"/>
  <c r="T81" i="30" s="1"/>
  <c r="T82" i="30" s="1"/>
  <c r="T83" i="30" s="1"/>
  <c r="AF28" i="26"/>
  <c r="AD40" i="27"/>
  <c r="AD57" i="28"/>
  <c r="AD25" i="28"/>
  <c r="AF25" i="28"/>
  <c r="AD34" i="28"/>
  <c r="AE34" i="28"/>
  <c r="AE31" i="28"/>
  <c r="AF34" i="28"/>
  <c r="AD28" i="28"/>
  <c r="AF31" i="28"/>
  <c r="AE25" i="28"/>
  <c r="J3" i="28"/>
  <c r="J4" i="28" s="1"/>
  <c r="J5" i="28" s="1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J52" i="28" s="1"/>
  <c r="J53" i="28" s="1"/>
  <c r="J54" i="28" s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AE81" i="29"/>
  <c r="AD67" i="29"/>
  <c r="AE43" i="29"/>
  <c r="Y6" i="29"/>
  <c r="Y7" i="29" s="1"/>
  <c r="Y8" i="29" s="1"/>
  <c r="Y9" i="29" s="1"/>
  <c r="Y10" i="29" s="1"/>
  <c r="Y11" i="29" s="1"/>
  <c r="Y12" i="29" s="1"/>
  <c r="Y13" i="29" s="1"/>
  <c r="Y14" i="29" s="1"/>
  <c r="Y15" i="29" s="1"/>
  <c r="Y16" i="29" s="1"/>
  <c r="Y17" i="29" s="1"/>
  <c r="Y18" i="29" s="1"/>
  <c r="Y19" i="29" s="1"/>
  <c r="Y20" i="29" s="1"/>
  <c r="Y21" i="29" s="1"/>
  <c r="Y22" i="29" s="1"/>
  <c r="Y23" i="29" s="1"/>
  <c r="Y24" i="29" s="1"/>
  <c r="Y25" i="29" s="1"/>
  <c r="Y26" i="29" s="1"/>
  <c r="Y27" i="29" s="1"/>
  <c r="Y28" i="29" s="1"/>
  <c r="Y29" i="29" s="1"/>
  <c r="Y30" i="29" s="1"/>
  <c r="Y31" i="29" s="1"/>
  <c r="Y32" i="29" s="1"/>
  <c r="Y33" i="29" s="1"/>
  <c r="Y34" i="29" s="1"/>
  <c r="Y35" i="29" s="1"/>
  <c r="Y36" i="29" s="1"/>
  <c r="Y37" i="29" s="1"/>
  <c r="Y38" i="29" s="1"/>
  <c r="Y39" i="29" s="1"/>
  <c r="Y40" i="29" s="1"/>
  <c r="Y41" i="29" s="1"/>
  <c r="Y42" i="29" s="1"/>
  <c r="Y43" i="29" s="1"/>
  <c r="Y44" i="29" s="1"/>
  <c r="Y45" i="29" s="1"/>
  <c r="Y46" i="29" s="1"/>
  <c r="Y47" i="29" s="1"/>
  <c r="Y48" i="29" s="1"/>
  <c r="Y49" i="29" s="1"/>
  <c r="Y50" i="29" s="1"/>
  <c r="Y51" i="29" s="1"/>
  <c r="Y52" i="29" s="1"/>
  <c r="Y53" i="29" s="1"/>
  <c r="Y54" i="29" s="1"/>
  <c r="Y55" i="29" s="1"/>
  <c r="Y56" i="29" s="1"/>
  <c r="Y57" i="29" s="1"/>
  <c r="Y58" i="29" s="1"/>
  <c r="Y59" i="29" s="1"/>
  <c r="Y60" i="29" s="1"/>
  <c r="Y61" i="29" s="1"/>
  <c r="Y62" i="29" s="1"/>
  <c r="Y63" i="29" s="1"/>
  <c r="Y64" i="29" s="1"/>
  <c r="Y65" i="29" s="1"/>
  <c r="Y66" i="29" s="1"/>
  <c r="Y67" i="29" s="1"/>
  <c r="Y68" i="29" s="1"/>
  <c r="Y69" i="29" s="1"/>
  <c r="Y70" i="29" s="1"/>
  <c r="Y71" i="29" s="1"/>
  <c r="Y72" i="29" s="1"/>
  <c r="Y73" i="29" s="1"/>
  <c r="Y74" i="29" s="1"/>
  <c r="Y75" i="29" s="1"/>
  <c r="Y76" i="29" s="1"/>
  <c r="Y77" i="29" s="1"/>
  <c r="Y78" i="29" s="1"/>
  <c r="Y79" i="29" s="1"/>
  <c r="Y80" i="29" s="1"/>
  <c r="Y81" i="29" s="1"/>
  <c r="Y82" i="29" s="1"/>
  <c r="Y83" i="29" s="1"/>
  <c r="AE24" i="28"/>
  <c r="AF66" i="29"/>
  <c r="AD52" i="29"/>
  <c r="AF48" i="28"/>
  <c r="AE16" i="28"/>
  <c r="I3" i="28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I75" i="28" s="1"/>
  <c r="I76" i="28" s="1"/>
  <c r="I77" i="28" s="1"/>
  <c r="I78" i="28" s="1"/>
  <c r="I79" i="28" s="1"/>
  <c r="I80" i="28" s="1"/>
  <c r="I81" i="28" s="1"/>
  <c r="I82" i="28" s="1"/>
  <c r="I83" i="28" s="1"/>
  <c r="AF34" i="29"/>
  <c r="AE75" i="30"/>
  <c r="AE74" i="30"/>
  <c r="AD66" i="30"/>
  <c r="AD74" i="30"/>
  <c r="AD60" i="28"/>
  <c r="AF60" i="28"/>
  <c r="AD16" i="28"/>
  <c r="AD59" i="29"/>
  <c r="AE34" i="29"/>
  <c r="AD53" i="30"/>
  <c r="AE53" i="30"/>
  <c r="AF53" i="30"/>
  <c r="AF61" i="30"/>
  <c r="AF54" i="30"/>
  <c r="AE59" i="30"/>
  <c r="AD57" i="30"/>
  <c r="AD30" i="28"/>
  <c r="AE30" i="28"/>
  <c r="AE39" i="28"/>
  <c r="AF30" i="28"/>
  <c r="AF22" i="28"/>
  <c r="Y19" i="30"/>
  <c r="Y20" i="30" s="1"/>
  <c r="Y21" i="30" s="1"/>
  <c r="Y22" i="30" s="1"/>
  <c r="Y23" i="30" s="1"/>
  <c r="Y24" i="30" s="1"/>
  <c r="Y25" i="30" s="1"/>
  <c r="Y26" i="30" s="1"/>
  <c r="Y27" i="30" s="1"/>
  <c r="Y28" i="30" s="1"/>
  <c r="Y29" i="30" s="1"/>
  <c r="Y30" i="30" s="1"/>
  <c r="Y31" i="30" s="1"/>
  <c r="Y32" i="30" s="1"/>
  <c r="Y33" i="30" s="1"/>
  <c r="Y34" i="30" s="1"/>
  <c r="Y35" i="30" s="1"/>
  <c r="Y36" i="30" s="1"/>
  <c r="Y37" i="30" s="1"/>
  <c r="Y38" i="30" s="1"/>
  <c r="Y39" i="30" s="1"/>
  <c r="Y40" i="30" s="1"/>
  <c r="Y41" i="30" s="1"/>
  <c r="Y42" i="30" s="1"/>
  <c r="Y43" i="30" s="1"/>
  <c r="Y44" i="30" s="1"/>
  <c r="Y45" i="30" s="1"/>
  <c r="Y46" i="30" s="1"/>
  <c r="Y47" i="30" s="1"/>
  <c r="Y48" i="30" s="1"/>
  <c r="Y49" i="30" s="1"/>
  <c r="Y50" i="30" s="1"/>
  <c r="Y51" i="30" s="1"/>
  <c r="Y52" i="30" s="1"/>
  <c r="Y53" i="30" s="1"/>
  <c r="Y54" i="30" s="1"/>
  <c r="Y55" i="30" s="1"/>
  <c r="Y56" i="30" s="1"/>
  <c r="Y57" i="30" s="1"/>
  <c r="Y58" i="30" s="1"/>
  <c r="Y59" i="30" s="1"/>
  <c r="Y60" i="30" s="1"/>
  <c r="Y61" i="30" s="1"/>
  <c r="Y62" i="30" s="1"/>
  <c r="Y63" i="30" s="1"/>
  <c r="Y64" i="30" s="1"/>
  <c r="Y65" i="30" s="1"/>
  <c r="Y66" i="30" s="1"/>
  <c r="Y67" i="30" s="1"/>
  <c r="Y68" i="30" s="1"/>
  <c r="Y69" i="30" s="1"/>
  <c r="Y70" i="30" s="1"/>
  <c r="Y71" i="30" s="1"/>
  <c r="Y72" i="30" s="1"/>
  <c r="Y73" i="30" s="1"/>
  <c r="Y74" i="30" s="1"/>
  <c r="Y75" i="30" s="1"/>
  <c r="Y76" i="30" s="1"/>
  <c r="Y77" i="30" s="1"/>
  <c r="Y78" i="30" s="1"/>
  <c r="Y79" i="30" s="1"/>
  <c r="Y80" i="30" s="1"/>
  <c r="Y81" i="30" s="1"/>
  <c r="Y82" i="30" s="1"/>
  <c r="Y83" i="30" s="1"/>
  <c r="AD49" i="29"/>
  <c r="AE49" i="29"/>
  <c r="AF48" i="29"/>
  <c r="AE37" i="29"/>
  <c r="AE30" i="29"/>
  <c r="P84" i="30"/>
  <c r="AD44" i="30"/>
  <c r="AE44" i="30"/>
  <c r="AD49" i="30"/>
  <c r="AD52" i="30"/>
  <c r="AE49" i="30"/>
  <c r="AE52" i="30"/>
  <c r="AF49" i="30"/>
  <c r="AF52" i="30"/>
  <c r="AF62" i="29"/>
  <c r="AD46" i="29"/>
  <c r="AD53" i="29"/>
  <c r="AE53" i="29"/>
  <c r="AE72" i="30"/>
  <c r="AF73" i="30"/>
  <c r="AF64" i="30"/>
  <c r="AE64" i="30"/>
  <c r="AF72" i="30"/>
  <c r="AE79" i="29"/>
  <c r="AE83" i="29"/>
  <c r="AB2" i="29"/>
  <c r="AB3" i="29" s="1"/>
  <c r="AB4" i="29" s="1"/>
  <c r="AB5" i="29" s="1"/>
  <c r="AB6" i="29" s="1"/>
  <c r="AB7" i="29" s="1"/>
  <c r="AB8" i="29" s="1"/>
  <c r="AB9" i="29" s="1"/>
  <c r="AB10" i="29" s="1"/>
  <c r="AB11" i="29" s="1"/>
  <c r="AB12" i="29" s="1"/>
  <c r="AD70" i="29"/>
  <c r="AD63" i="29"/>
  <c r="AF61" i="29"/>
  <c r="AF51" i="29"/>
  <c r="AF82" i="32"/>
  <c r="AD82" i="32"/>
  <c r="AE82" i="32"/>
  <c r="AE61" i="29"/>
  <c r="AD48" i="29"/>
  <c r="AD61" i="29"/>
  <c r="AF36" i="29"/>
  <c r="AE36" i="29"/>
  <c r="AD45" i="29"/>
  <c r="AE45" i="29"/>
  <c r="AD25" i="29"/>
  <c r="AE25" i="29"/>
  <c r="AD46" i="28"/>
  <c r="AF46" i="28"/>
  <c r="AD16" i="29"/>
  <c r="AF37" i="28"/>
  <c r="AD77" i="29"/>
  <c r="AE77" i="29"/>
  <c r="AE70" i="30"/>
  <c r="AD78" i="30"/>
  <c r="AE78" i="30"/>
  <c r="AF70" i="30"/>
  <c r="AD79" i="30"/>
  <c r="AE79" i="30"/>
  <c r="AF79" i="30"/>
  <c r="AF29" i="29"/>
  <c r="Y3" i="31"/>
  <c r="Y4" i="31" s="1"/>
  <c r="Y5" i="31" s="1"/>
  <c r="Y6" i="31" s="1"/>
  <c r="Y7" i="31" s="1"/>
  <c r="Y8" i="31" s="1"/>
  <c r="Y9" i="31" s="1"/>
  <c r="Y10" i="31" s="1"/>
  <c r="Y11" i="31" s="1"/>
  <c r="Y12" i="31" s="1"/>
  <c r="Y13" i="31" s="1"/>
  <c r="Y14" i="31" s="1"/>
  <c r="Y15" i="31" s="1"/>
  <c r="Y16" i="31" s="1"/>
  <c r="Y17" i="31" s="1"/>
  <c r="Y18" i="31" s="1"/>
  <c r="Y19" i="31" s="1"/>
  <c r="Y20" i="31" s="1"/>
  <c r="Y21" i="31" s="1"/>
  <c r="Y22" i="31" s="1"/>
  <c r="Y23" i="31" s="1"/>
  <c r="Y24" i="31" s="1"/>
  <c r="Y25" i="31" s="1"/>
  <c r="Y26" i="31" s="1"/>
  <c r="Y27" i="31" s="1"/>
  <c r="Y28" i="31" s="1"/>
  <c r="Y29" i="31" s="1"/>
  <c r="Y30" i="31" s="1"/>
  <c r="Y31" i="31" s="1"/>
  <c r="Y32" i="31" s="1"/>
  <c r="Y33" i="31" s="1"/>
  <c r="Y34" i="31" s="1"/>
  <c r="Y35" i="31" s="1"/>
  <c r="Y36" i="31" s="1"/>
  <c r="Y37" i="31" s="1"/>
  <c r="Y38" i="31" s="1"/>
  <c r="Y39" i="31" s="1"/>
  <c r="Y40" i="31" s="1"/>
  <c r="Y41" i="31" s="1"/>
  <c r="Y42" i="31" s="1"/>
  <c r="Y43" i="31" s="1"/>
  <c r="Y44" i="31" s="1"/>
  <c r="Y45" i="31" s="1"/>
  <c r="Y46" i="31" s="1"/>
  <c r="Y47" i="31" s="1"/>
  <c r="Y48" i="31" s="1"/>
  <c r="Y49" i="31" s="1"/>
  <c r="Y50" i="31" s="1"/>
  <c r="Y51" i="31" s="1"/>
  <c r="Y52" i="31" s="1"/>
  <c r="Y53" i="31" s="1"/>
  <c r="Y54" i="31" s="1"/>
  <c r="Y55" i="31" s="1"/>
  <c r="Y56" i="31" s="1"/>
  <c r="Y57" i="31" s="1"/>
  <c r="Y58" i="31" s="1"/>
  <c r="Y59" i="31" s="1"/>
  <c r="Y60" i="31" s="1"/>
  <c r="Y61" i="31" s="1"/>
  <c r="Y62" i="31" s="1"/>
  <c r="Y63" i="31" s="1"/>
  <c r="Y64" i="31" s="1"/>
  <c r="Y65" i="31" s="1"/>
  <c r="Y66" i="31" s="1"/>
  <c r="Y67" i="31" s="1"/>
  <c r="Y68" i="31" s="1"/>
  <c r="Y69" i="31" s="1"/>
  <c r="Y70" i="31" s="1"/>
  <c r="Y71" i="31" s="1"/>
  <c r="Y72" i="31" s="1"/>
  <c r="Y73" i="31" s="1"/>
  <c r="Y74" i="31" s="1"/>
  <c r="Y75" i="31" s="1"/>
  <c r="Y76" i="31" s="1"/>
  <c r="Y77" i="31" s="1"/>
  <c r="Y78" i="31" s="1"/>
  <c r="Y79" i="31" s="1"/>
  <c r="Y80" i="31" s="1"/>
  <c r="Y81" i="31" s="1"/>
  <c r="Y82" i="31" s="1"/>
  <c r="Y83" i="31" s="1"/>
  <c r="V84" i="29"/>
  <c r="AF58" i="29"/>
  <c r="AF53" i="29"/>
  <c r="AE38" i="29"/>
  <c r="AE15" i="29"/>
  <c r="AE23" i="29"/>
  <c r="AF23" i="29"/>
  <c r="AD15" i="29"/>
  <c r="AF15" i="29"/>
  <c r="AF21" i="29"/>
  <c r="X23" i="30"/>
  <c r="X24" i="30" s="1"/>
  <c r="X25" i="30" s="1"/>
  <c r="X26" i="30" s="1"/>
  <c r="X27" i="30" s="1"/>
  <c r="X28" i="30" s="1"/>
  <c r="X29" i="30" s="1"/>
  <c r="X30" i="30" s="1"/>
  <c r="X31" i="30" s="1"/>
  <c r="X32" i="30" s="1"/>
  <c r="X33" i="30" s="1"/>
  <c r="X34" i="30" s="1"/>
  <c r="X35" i="30" s="1"/>
  <c r="X36" i="30" s="1"/>
  <c r="X37" i="30" s="1"/>
  <c r="X38" i="30" s="1"/>
  <c r="X39" i="30" s="1"/>
  <c r="X40" i="30" s="1"/>
  <c r="X41" i="30" s="1"/>
  <c r="X42" i="30" s="1"/>
  <c r="X43" i="30" s="1"/>
  <c r="X44" i="30" s="1"/>
  <c r="X45" i="30" s="1"/>
  <c r="X46" i="30" s="1"/>
  <c r="X47" i="30" s="1"/>
  <c r="X48" i="30" s="1"/>
  <c r="X49" i="30" s="1"/>
  <c r="X50" i="30" s="1"/>
  <c r="X51" i="30" s="1"/>
  <c r="X52" i="30" s="1"/>
  <c r="X53" i="30" s="1"/>
  <c r="X54" i="30" s="1"/>
  <c r="X55" i="30" s="1"/>
  <c r="X56" i="30" s="1"/>
  <c r="X57" i="30" s="1"/>
  <c r="X58" i="30" s="1"/>
  <c r="X59" i="30" s="1"/>
  <c r="X60" i="30" s="1"/>
  <c r="X61" i="30" s="1"/>
  <c r="X62" i="30" s="1"/>
  <c r="X63" i="30" s="1"/>
  <c r="X64" i="30" s="1"/>
  <c r="X65" i="30" s="1"/>
  <c r="X66" i="30" s="1"/>
  <c r="X67" i="30" s="1"/>
  <c r="X68" i="30" s="1"/>
  <c r="X69" i="30" s="1"/>
  <c r="X70" i="30" s="1"/>
  <c r="X71" i="30" s="1"/>
  <c r="X72" i="30" s="1"/>
  <c r="X73" i="30" s="1"/>
  <c r="X74" i="30" s="1"/>
  <c r="X75" i="30" s="1"/>
  <c r="X76" i="30" s="1"/>
  <c r="X77" i="30" s="1"/>
  <c r="X78" i="30" s="1"/>
  <c r="X79" i="30" s="1"/>
  <c r="X80" i="30" s="1"/>
  <c r="X81" i="30" s="1"/>
  <c r="X82" i="30" s="1"/>
  <c r="X83" i="30" s="1"/>
  <c r="V18" i="31"/>
  <c r="V19" i="31" s="1"/>
  <c r="V20" i="31" s="1"/>
  <c r="V21" i="31" s="1"/>
  <c r="V22" i="31" s="1"/>
  <c r="V23" i="31" s="1"/>
  <c r="V24" i="31" s="1"/>
  <c r="V25" i="31" s="1"/>
  <c r="V26" i="31" s="1"/>
  <c r="V27" i="31" s="1"/>
  <c r="V28" i="31" s="1"/>
  <c r="V29" i="31" s="1"/>
  <c r="V30" i="31" s="1"/>
  <c r="V31" i="31" s="1"/>
  <c r="V32" i="31" s="1"/>
  <c r="V33" i="31" s="1"/>
  <c r="V34" i="31" s="1"/>
  <c r="V35" i="31" s="1"/>
  <c r="V36" i="31" s="1"/>
  <c r="V37" i="31" s="1"/>
  <c r="V38" i="31" s="1"/>
  <c r="V39" i="31" s="1"/>
  <c r="V40" i="31" s="1"/>
  <c r="V41" i="31" s="1"/>
  <c r="V42" i="31" s="1"/>
  <c r="V43" i="31" s="1"/>
  <c r="V44" i="31" s="1"/>
  <c r="V45" i="31" s="1"/>
  <c r="V46" i="31" s="1"/>
  <c r="V47" i="31" s="1"/>
  <c r="V48" i="31" s="1"/>
  <c r="V49" i="31" s="1"/>
  <c r="V50" i="31" s="1"/>
  <c r="V51" i="31" s="1"/>
  <c r="V52" i="31" s="1"/>
  <c r="V53" i="31" s="1"/>
  <c r="V54" i="31" s="1"/>
  <c r="V55" i="31" s="1"/>
  <c r="V56" i="31" s="1"/>
  <c r="V57" i="31" s="1"/>
  <c r="V58" i="31" s="1"/>
  <c r="V59" i="31" s="1"/>
  <c r="V60" i="31" s="1"/>
  <c r="V61" i="31" s="1"/>
  <c r="V62" i="31" s="1"/>
  <c r="V63" i="31" s="1"/>
  <c r="V64" i="31" s="1"/>
  <c r="V65" i="31" s="1"/>
  <c r="V66" i="31" s="1"/>
  <c r="V67" i="31" s="1"/>
  <c r="V68" i="31" s="1"/>
  <c r="V69" i="31" s="1"/>
  <c r="V70" i="31" s="1"/>
  <c r="V71" i="31" s="1"/>
  <c r="V72" i="31" s="1"/>
  <c r="V73" i="31" s="1"/>
  <c r="V74" i="31" s="1"/>
  <c r="V75" i="31" s="1"/>
  <c r="V76" i="31" s="1"/>
  <c r="V77" i="31" s="1"/>
  <c r="V78" i="31" s="1"/>
  <c r="V79" i="31" s="1"/>
  <c r="V80" i="31" s="1"/>
  <c r="V81" i="31" s="1"/>
  <c r="V82" i="31" s="1"/>
  <c r="V83" i="31" s="1"/>
  <c r="J15" i="31"/>
  <c r="J16" i="31" s="1"/>
  <c r="J17" i="31" s="1"/>
  <c r="J18" i="31" s="1"/>
  <c r="J19" i="31" s="1"/>
  <c r="J20" i="31" s="1"/>
  <c r="J21" i="31" s="1"/>
  <c r="J22" i="31" s="1"/>
  <c r="J23" i="31" s="1"/>
  <c r="J24" i="31" s="1"/>
  <c r="J25" i="31" s="1"/>
  <c r="J26" i="31" s="1"/>
  <c r="J27" i="31" s="1"/>
  <c r="J28" i="31" s="1"/>
  <c r="J29" i="31" s="1"/>
  <c r="J30" i="31" s="1"/>
  <c r="J31" i="31" s="1"/>
  <c r="J32" i="31" s="1"/>
  <c r="J33" i="31" s="1"/>
  <c r="J34" i="31" s="1"/>
  <c r="J35" i="31" s="1"/>
  <c r="J36" i="31" s="1"/>
  <c r="J37" i="31" s="1"/>
  <c r="J38" i="31" s="1"/>
  <c r="J39" i="31" s="1"/>
  <c r="J40" i="31" s="1"/>
  <c r="J41" i="31" s="1"/>
  <c r="J42" i="31" s="1"/>
  <c r="J43" i="31" s="1"/>
  <c r="J44" i="31" s="1"/>
  <c r="J45" i="31" s="1"/>
  <c r="J46" i="31" s="1"/>
  <c r="J47" i="31" s="1"/>
  <c r="J48" i="31" s="1"/>
  <c r="J49" i="31" s="1"/>
  <c r="J50" i="31" s="1"/>
  <c r="J51" i="31" s="1"/>
  <c r="J52" i="31" s="1"/>
  <c r="J53" i="31" s="1"/>
  <c r="J54" i="31" s="1"/>
  <c r="J55" i="31" s="1"/>
  <c r="J56" i="31" s="1"/>
  <c r="J57" i="31" s="1"/>
  <c r="J58" i="31" s="1"/>
  <c r="J59" i="31" s="1"/>
  <c r="J60" i="31" s="1"/>
  <c r="J61" i="31" s="1"/>
  <c r="J62" i="31" s="1"/>
  <c r="J63" i="31" s="1"/>
  <c r="J64" i="31" s="1"/>
  <c r="J65" i="31" s="1"/>
  <c r="J66" i="31" s="1"/>
  <c r="J67" i="31" s="1"/>
  <c r="J68" i="31" s="1"/>
  <c r="J69" i="31" s="1"/>
  <c r="J70" i="31" s="1"/>
  <c r="J71" i="31" s="1"/>
  <c r="J72" i="31" s="1"/>
  <c r="J73" i="31" s="1"/>
  <c r="J74" i="31" s="1"/>
  <c r="J75" i="31" s="1"/>
  <c r="J76" i="31" s="1"/>
  <c r="J77" i="31" s="1"/>
  <c r="J78" i="31" s="1"/>
  <c r="J79" i="31" s="1"/>
  <c r="J80" i="31" s="1"/>
  <c r="J81" i="31" s="1"/>
  <c r="J82" i="31" s="1"/>
  <c r="J83" i="31" s="1"/>
  <c r="X6" i="31"/>
  <c r="X7" i="31" s="1"/>
  <c r="X8" i="31" s="1"/>
  <c r="X9" i="31" s="1"/>
  <c r="X10" i="31" s="1"/>
  <c r="X11" i="31" s="1"/>
  <c r="X12" i="31" s="1"/>
  <c r="X13" i="31" s="1"/>
  <c r="X14" i="31" s="1"/>
  <c r="X15" i="31" s="1"/>
  <c r="X16" i="31" s="1"/>
  <c r="X17" i="31" s="1"/>
  <c r="X18" i="31" s="1"/>
  <c r="X19" i="31" s="1"/>
  <c r="X20" i="31" s="1"/>
  <c r="X21" i="31" s="1"/>
  <c r="X22" i="31" s="1"/>
  <c r="X23" i="31" s="1"/>
  <c r="X24" i="31" s="1"/>
  <c r="X25" i="31" s="1"/>
  <c r="X26" i="31" s="1"/>
  <c r="X27" i="31" s="1"/>
  <c r="X28" i="31" s="1"/>
  <c r="X29" i="31" s="1"/>
  <c r="X30" i="31" s="1"/>
  <c r="X31" i="31" s="1"/>
  <c r="X32" i="31" s="1"/>
  <c r="X33" i="31" s="1"/>
  <c r="X34" i="31" s="1"/>
  <c r="X35" i="31" s="1"/>
  <c r="X36" i="31" s="1"/>
  <c r="X37" i="31" s="1"/>
  <c r="X38" i="31" s="1"/>
  <c r="X39" i="31" s="1"/>
  <c r="X40" i="31" s="1"/>
  <c r="X41" i="31" s="1"/>
  <c r="X42" i="31" s="1"/>
  <c r="X43" i="31" s="1"/>
  <c r="X44" i="31" s="1"/>
  <c r="X45" i="31" s="1"/>
  <c r="X46" i="31" s="1"/>
  <c r="X47" i="31" s="1"/>
  <c r="X48" i="31" s="1"/>
  <c r="X49" i="31" s="1"/>
  <c r="X50" i="31" s="1"/>
  <c r="X51" i="31" s="1"/>
  <c r="X52" i="31" s="1"/>
  <c r="X53" i="31" s="1"/>
  <c r="X54" i="31" s="1"/>
  <c r="X55" i="31" s="1"/>
  <c r="X56" i="31" s="1"/>
  <c r="X57" i="31" s="1"/>
  <c r="X58" i="31" s="1"/>
  <c r="X59" i="31" s="1"/>
  <c r="X60" i="31" s="1"/>
  <c r="X61" i="31" s="1"/>
  <c r="X62" i="31" s="1"/>
  <c r="X63" i="31" s="1"/>
  <c r="X64" i="31" s="1"/>
  <c r="X65" i="31" s="1"/>
  <c r="X66" i="31" s="1"/>
  <c r="X67" i="31" s="1"/>
  <c r="X68" i="31" s="1"/>
  <c r="X69" i="31" s="1"/>
  <c r="X70" i="31" s="1"/>
  <c r="X71" i="31" s="1"/>
  <c r="X72" i="31" s="1"/>
  <c r="X73" i="31" s="1"/>
  <c r="X74" i="31" s="1"/>
  <c r="X75" i="31" s="1"/>
  <c r="X76" i="31" s="1"/>
  <c r="X77" i="31" s="1"/>
  <c r="X78" i="31" s="1"/>
  <c r="X79" i="31" s="1"/>
  <c r="X80" i="31" s="1"/>
  <c r="X81" i="31" s="1"/>
  <c r="X82" i="31" s="1"/>
  <c r="X83" i="31" s="1"/>
  <c r="AD21" i="27"/>
  <c r="AE21" i="27"/>
  <c r="AE23" i="28"/>
  <c r="AE15" i="28"/>
  <c r="U84" i="29"/>
  <c r="AE65" i="29"/>
  <c r="AE58" i="29"/>
  <c r="AF75" i="30"/>
  <c r="AD26" i="28"/>
  <c r="AE26" i="28"/>
  <c r="AF26" i="28"/>
  <c r="T84" i="29"/>
  <c r="AF82" i="29"/>
  <c r="AF75" i="29"/>
  <c r="AD28" i="29"/>
  <c r="AD75" i="30"/>
  <c r="AF62" i="30"/>
  <c r="AD18" i="28"/>
  <c r="AF18" i="28"/>
  <c r="AE18" i="28"/>
  <c r="AD24" i="28"/>
  <c r="AE75" i="29"/>
  <c r="AF42" i="29"/>
  <c r="AE39" i="29"/>
  <c r="AE62" i="30"/>
  <c r="AD62" i="28"/>
  <c r="AD53" i="28"/>
  <c r="AF53" i="28"/>
  <c r="AB3" i="28"/>
  <c r="AB4" i="28" s="1"/>
  <c r="AB5" i="28" s="1"/>
  <c r="AB6" i="28" s="1"/>
  <c r="AB7" i="28" s="1"/>
  <c r="AB8" i="28" s="1"/>
  <c r="AB9" i="28" s="1"/>
  <c r="AB10" i="28" s="1"/>
  <c r="AB11" i="28" s="1"/>
  <c r="AB12" i="28" s="1"/>
  <c r="AB13" i="28" s="1"/>
  <c r="AB14" i="28" s="1"/>
  <c r="AB15" i="28" s="1"/>
  <c r="AB16" i="28" s="1"/>
  <c r="AB17" i="28" s="1"/>
  <c r="AB18" i="28" s="1"/>
  <c r="AB19" i="28" s="1"/>
  <c r="AB20" i="28" s="1"/>
  <c r="AB21" i="28" s="1"/>
  <c r="AB22" i="28" s="1"/>
  <c r="AB23" i="28" s="1"/>
  <c r="AB24" i="28" s="1"/>
  <c r="AB25" i="28" s="1"/>
  <c r="AB26" i="28" s="1"/>
  <c r="AB27" i="28" s="1"/>
  <c r="AB28" i="28" s="1"/>
  <c r="AB29" i="28" s="1"/>
  <c r="AB30" i="28" s="1"/>
  <c r="AB31" i="28" s="1"/>
  <c r="AB32" i="28" s="1"/>
  <c r="AB33" i="28" s="1"/>
  <c r="AB34" i="28" s="1"/>
  <c r="AB35" i="28" s="1"/>
  <c r="AB36" i="28" s="1"/>
  <c r="AB37" i="28" s="1"/>
  <c r="AB38" i="28" s="1"/>
  <c r="AB39" i="28" s="1"/>
  <c r="AB40" i="28" s="1"/>
  <c r="AB41" i="28" s="1"/>
  <c r="AB42" i="28" s="1"/>
  <c r="AE82" i="29"/>
  <c r="S10" i="29"/>
  <c r="S11" i="29" s="1"/>
  <c r="S12" i="29" s="1"/>
  <c r="S13" i="29" s="1"/>
  <c r="S14" i="29" s="1"/>
  <c r="S15" i="29" s="1"/>
  <c r="S16" i="29" s="1"/>
  <c r="S17" i="29" s="1"/>
  <c r="S18" i="29" s="1"/>
  <c r="S19" i="29" s="1"/>
  <c r="S20" i="29" s="1"/>
  <c r="S21" i="29" s="1"/>
  <c r="S22" i="29" s="1"/>
  <c r="S23" i="29" s="1"/>
  <c r="S24" i="29" s="1"/>
  <c r="S25" i="29" s="1"/>
  <c r="S26" i="29" s="1"/>
  <c r="S27" i="29" s="1"/>
  <c r="S28" i="29" s="1"/>
  <c r="S29" i="29" s="1"/>
  <c r="S30" i="29" s="1"/>
  <c r="S31" i="29" s="1"/>
  <c r="S32" i="29" s="1"/>
  <c r="S33" i="29" s="1"/>
  <c r="S34" i="29" s="1"/>
  <c r="S35" i="29" s="1"/>
  <c r="S36" i="29" s="1"/>
  <c r="S37" i="29" s="1"/>
  <c r="S38" i="29" s="1"/>
  <c r="S39" i="29" s="1"/>
  <c r="S40" i="29" s="1"/>
  <c r="S41" i="29" s="1"/>
  <c r="S42" i="29" s="1"/>
  <c r="S43" i="29" s="1"/>
  <c r="S44" i="29" s="1"/>
  <c r="S45" i="29" s="1"/>
  <c r="S46" i="29" s="1"/>
  <c r="S47" i="29" s="1"/>
  <c r="S48" i="29" s="1"/>
  <c r="S49" i="29" s="1"/>
  <c r="S50" i="29" s="1"/>
  <c r="S51" i="29" s="1"/>
  <c r="S52" i="29" s="1"/>
  <c r="S53" i="29" s="1"/>
  <c r="S54" i="29" s="1"/>
  <c r="S55" i="29" s="1"/>
  <c r="S56" i="29" s="1"/>
  <c r="S57" i="29" s="1"/>
  <c r="S58" i="29" s="1"/>
  <c r="S59" i="29" s="1"/>
  <c r="S60" i="29" s="1"/>
  <c r="S61" i="29" s="1"/>
  <c r="S62" i="29" s="1"/>
  <c r="S63" i="29" s="1"/>
  <c r="S64" i="29" s="1"/>
  <c r="S65" i="29" s="1"/>
  <c r="S66" i="29" s="1"/>
  <c r="S67" i="29" s="1"/>
  <c r="S68" i="29" s="1"/>
  <c r="S69" i="29" s="1"/>
  <c r="S70" i="29" s="1"/>
  <c r="S71" i="29" s="1"/>
  <c r="S72" i="29" s="1"/>
  <c r="S73" i="29" s="1"/>
  <c r="S74" i="29" s="1"/>
  <c r="S75" i="29" s="1"/>
  <c r="S76" i="29" s="1"/>
  <c r="S77" i="29" s="1"/>
  <c r="S78" i="29" s="1"/>
  <c r="S79" i="29" s="1"/>
  <c r="S80" i="29" s="1"/>
  <c r="S81" i="29" s="1"/>
  <c r="S82" i="29" s="1"/>
  <c r="S83" i="29" s="1"/>
  <c r="M8" i="29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AF55" i="30"/>
  <c r="AF63" i="30"/>
  <c r="AD63" i="30"/>
  <c r="AE63" i="30"/>
  <c r="AE55" i="30"/>
  <c r="AE49" i="27"/>
  <c r="AD14" i="27"/>
  <c r="AE14" i="27"/>
  <c r="AE65" i="28"/>
  <c r="AF65" i="28"/>
  <c r="P84" i="29"/>
  <c r="AF80" i="29"/>
  <c r="AF74" i="30"/>
  <c r="AD47" i="30"/>
  <c r="AE47" i="30"/>
  <c r="AE45" i="30"/>
  <c r="AF47" i="30"/>
  <c r="AE38" i="30"/>
  <c r="AF38" i="30"/>
  <c r="AD46" i="30"/>
  <c r="AE41" i="30"/>
  <c r="AF41" i="30"/>
  <c r="AD43" i="30"/>
  <c r="U8" i="30"/>
  <c r="U9" i="30" s="1"/>
  <c r="U10" i="30" s="1"/>
  <c r="U11" i="30" s="1"/>
  <c r="U12" i="30" s="1"/>
  <c r="U13" i="30" s="1"/>
  <c r="U14" i="30" s="1"/>
  <c r="U15" i="30" s="1"/>
  <c r="U16" i="30" s="1"/>
  <c r="U17" i="30" s="1"/>
  <c r="U18" i="30" s="1"/>
  <c r="U19" i="30" s="1"/>
  <c r="U20" i="30" s="1"/>
  <c r="U21" i="30" s="1"/>
  <c r="U22" i="30" s="1"/>
  <c r="U23" i="30" s="1"/>
  <c r="U24" i="30" s="1"/>
  <c r="U25" i="30" s="1"/>
  <c r="U26" i="30" s="1"/>
  <c r="U27" i="30" s="1"/>
  <c r="U28" i="30" s="1"/>
  <c r="U29" i="30" s="1"/>
  <c r="U30" i="30" s="1"/>
  <c r="U31" i="30" s="1"/>
  <c r="U32" i="30" s="1"/>
  <c r="U33" i="30" s="1"/>
  <c r="U34" i="30" s="1"/>
  <c r="U35" i="30" s="1"/>
  <c r="U36" i="30" s="1"/>
  <c r="U37" i="30" s="1"/>
  <c r="U38" i="30" s="1"/>
  <c r="U39" i="30" s="1"/>
  <c r="U40" i="30" s="1"/>
  <c r="U41" i="30" s="1"/>
  <c r="U42" i="30" s="1"/>
  <c r="U43" i="30" s="1"/>
  <c r="U44" i="30" s="1"/>
  <c r="U45" i="30" s="1"/>
  <c r="U46" i="30" s="1"/>
  <c r="U47" i="30" s="1"/>
  <c r="U48" i="30" s="1"/>
  <c r="U49" i="30" s="1"/>
  <c r="U50" i="30" s="1"/>
  <c r="U51" i="30" s="1"/>
  <c r="U52" i="30" s="1"/>
  <c r="U53" i="30" s="1"/>
  <c r="U54" i="30" s="1"/>
  <c r="U55" i="30" s="1"/>
  <c r="U56" i="30" s="1"/>
  <c r="U57" i="30" s="1"/>
  <c r="U58" i="30" s="1"/>
  <c r="U59" i="30" s="1"/>
  <c r="U60" i="30" s="1"/>
  <c r="U61" i="30" s="1"/>
  <c r="U62" i="30" s="1"/>
  <c r="U63" i="30" s="1"/>
  <c r="U64" i="30" s="1"/>
  <c r="U65" i="30" s="1"/>
  <c r="U66" i="30" s="1"/>
  <c r="U67" i="30" s="1"/>
  <c r="U68" i="30" s="1"/>
  <c r="U69" i="30" s="1"/>
  <c r="U70" i="30" s="1"/>
  <c r="U71" i="30" s="1"/>
  <c r="U72" i="30" s="1"/>
  <c r="U73" i="30" s="1"/>
  <c r="U74" i="30" s="1"/>
  <c r="U75" i="30" s="1"/>
  <c r="U76" i="30" s="1"/>
  <c r="U77" i="30" s="1"/>
  <c r="U78" i="30" s="1"/>
  <c r="U79" i="30" s="1"/>
  <c r="U80" i="30" s="1"/>
  <c r="U81" i="30" s="1"/>
  <c r="U82" i="30" s="1"/>
  <c r="U83" i="30" s="1"/>
  <c r="U24" i="31"/>
  <c r="U25" i="31" s="1"/>
  <c r="U26" i="31" s="1"/>
  <c r="U27" i="31" s="1"/>
  <c r="U28" i="31" s="1"/>
  <c r="U29" i="31" s="1"/>
  <c r="U30" i="31" s="1"/>
  <c r="U31" i="31" s="1"/>
  <c r="U32" i="31" s="1"/>
  <c r="U33" i="31" s="1"/>
  <c r="U34" i="31" s="1"/>
  <c r="U35" i="31" s="1"/>
  <c r="U36" i="31" s="1"/>
  <c r="U37" i="31" s="1"/>
  <c r="U38" i="31" s="1"/>
  <c r="U39" i="31" s="1"/>
  <c r="U40" i="31" s="1"/>
  <c r="U41" i="31" s="1"/>
  <c r="U42" i="31" s="1"/>
  <c r="U43" i="31" s="1"/>
  <c r="U44" i="31" s="1"/>
  <c r="U45" i="31" s="1"/>
  <c r="U46" i="31" s="1"/>
  <c r="U47" i="31" s="1"/>
  <c r="U48" i="31" s="1"/>
  <c r="U49" i="31" s="1"/>
  <c r="U50" i="31" s="1"/>
  <c r="U51" i="31" s="1"/>
  <c r="U52" i="31" s="1"/>
  <c r="U53" i="31" s="1"/>
  <c r="U54" i="31" s="1"/>
  <c r="U55" i="31" s="1"/>
  <c r="U56" i="31" s="1"/>
  <c r="U57" i="31" s="1"/>
  <c r="U58" i="31" s="1"/>
  <c r="U59" i="31" s="1"/>
  <c r="U60" i="31" s="1"/>
  <c r="U61" i="31" s="1"/>
  <c r="U62" i="31" s="1"/>
  <c r="U63" i="31" s="1"/>
  <c r="U64" i="31" s="1"/>
  <c r="U65" i="31" s="1"/>
  <c r="U66" i="31" s="1"/>
  <c r="U67" i="31" s="1"/>
  <c r="U68" i="31" s="1"/>
  <c r="U69" i="31" s="1"/>
  <c r="U70" i="31" s="1"/>
  <c r="U71" i="31" s="1"/>
  <c r="U72" i="31" s="1"/>
  <c r="U73" i="31" s="1"/>
  <c r="U74" i="31" s="1"/>
  <c r="U75" i="31" s="1"/>
  <c r="U76" i="31" s="1"/>
  <c r="U77" i="31" s="1"/>
  <c r="U78" i="31" s="1"/>
  <c r="U79" i="31" s="1"/>
  <c r="U80" i="31" s="1"/>
  <c r="U81" i="31" s="1"/>
  <c r="U82" i="31" s="1"/>
  <c r="U83" i="31" s="1"/>
  <c r="AD43" i="29"/>
  <c r="AF43" i="29"/>
  <c r="AD34" i="29"/>
  <c r="AD20" i="29"/>
  <c r="AD4" i="28"/>
  <c r="AD5" i="28" s="1"/>
  <c r="AD6" i="28" s="1"/>
  <c r="AD7" i="28" s="1"/>
  <c r="AD8" i="28" s="1"/>
  <c r="AD9" i="28" s="1"/>
  <c r="AD10" i="28" s="1"/>
  <c r="AD11" i="28" s="1"/>
  <c r="AF4" i="28"/>
  <c r="AF5" i="28" s="1"/>
  <c r="AF6" i="28" s="1"/>
  <c r="AF7" i="28" s="1"/>
  <c r="AF8" i="28" s="1"/>
  <c r="AF9" i="28" s="1"/>
  <c r="AF10" i="28" s="1"/>
  <c r="AF11" i="28" s="1"/>
  <c r="AF39" i="29"/>
  <c r="AF12" i="29"/>
  <c r="AD14" i="29"/>
  <c r="AE14" i="29"/>
  <c r="AF52" i="29"/>
  <c r="AE52" i="29"/>
  <c r="AD39" i="29"/>
  <c r="AE2" i="29"/>
  <c r="AF2" i="29"/>
  <c r="AF3" i="29" s="1"/>
  <c r="AF4" i="29" s="1"/>
  <c r="AF5" i="29" s="1"/>
  <c r="AF6" i="29" s="1"/>
  <c r="AF7" i="29" s="1"/>
  <c r="AF8" i="29" s="1"/>
  <c r="AF9" i="29" s="1"/>
  <c r="AF10" i="29" s="1"/>
  <c r="AF11" i="29" s="1"/>
  <c r="AE55" i="29"/>
  <c r="AD47" i="29"/>
  <c r="AE35" i="29"/>
  <c r="AE29" i="29"/>
  <c r="AD24" i="29"/>
  <c r="AF19" i="29"/>
  <c r="AD62" i="30"/>
  <c r="AE71" i="30"/>
  <c r="AE49" i="31"/>
  <c r="AF48" i="31"/>
  <c r="AF46" i="31"/>
  <c r="AD49" i="31"/>
  <c r="AD43" i="31"/>
  <c r="AE43" i="31"/>
  <c r="AF43" i="31"/>
  <c r="AD40" i="31"/>
  <c r="AD46" i="31"/>
  <c r="AE40" i="31"/>
  <c r="AE46" i="31"/>
  <c r="AD40" i="32"/>
  <c r="AE40" i="32"/>
  <c r="AE32" i="32"/>
  <c r="AF32" i="32"/>
  <c r="AD32" i="32"/>
  <c r="AE39" i="32"/>
  <c r="AF39" i="32"/>
  <c r="AD39" i="32"/>
  <c r="AF37" i="32"/>
  <c r="AF41" i="32"/>
  <c r="AE37" i="32"/>
  <c r="AD37" i="32"/>
  <c r="AE47" i="29"/>
  <c r="AE42" i="29"/>
  <c r="AD29" i="29"/>
  <c r="AE22" i="29"/>
  <c r="AE31" i="29"/>
  <c r="AE19" i="29"/>
  <c r="AE73" i="30"/>
  <c r="AD42" i="29"/>
  <c r="AD19" i="29"/>
  <c r="AD76" i="30"/>
  <c r="AE57" i="30"/>
  <c r="AD51" i="29"/>
  <c r="AF40" i="29"/>
  <c r="AD27" i="29"/>
  <c r="AE27" i="29"/>
  <c r="AF27" i="29"/>
  <c r="M3" i="30"/>
  <c r="M4" i="30" s="1"/>
  <c r="M5" i="30" s="1"/>
  <c r="M6" i="30" s="1"/>
  <c r="M7" i="30" s="1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M22" i="30" s="1"/>
  <c r="M23" i="30" s="1"/>
  <c r="M24" i="30" s="1"/>
  <c r="M25" i="30" s="1"/>
  <c r="M26" i="30" s="1"/>
  <c r="M27" i="30" s="1"/>
  <c r="M28" i="30" s="1"/>
  <c r="M29" i="30" s="1"/>
  <c r="M30" i="30" s="1"/>
  <c r="M31" i="30" s="1"/>
  <c r="M32" i="30" s="1"/>
  <c r="M33" i="30" s="1"/>
  <c r="M34" i="30" s="1"/>
  <c r="M35" i="30" s="1"/>
  <c r="M36" i="30" s="1"/>
  <c r="M37" i="30" s="1"/>
  <c r="M38" i="30" s="1"/>
  <c r="M39" i="30" s="1"/>
  <c r="M40" i="30" s="1"/>
  <c r="M41" i="30" s="1"/>
  <c r="M42" i="30" s="1"/>
  <c r="M43" i="30" s="1"/>
  <c r="M44" i="30" s="1"/>
  <c r="M45" i="30" s="1"/>
  <c r="M46" i="30" s="1"/>
  <c r="M47" i="30" s="1"/>
  <c r="M48" i="30" s="1"/>
  <c r="M49" i="30" s="1"/>
  <c r="M50" i="30" s="1"/>
  <c r="M51" i="30" s="1"/>
  <c r="M52" i="30" s="1"/>
  <c r="M53" i="30" s="1"/>
  <c r="M54" i="30" s="1"/>
  <c r="M55" i="30" s="1"/>
  <c r="M56" i="30" s="1"/>
  <c r="M57" i="30" s="1"/>
  <c r="M58" i="30" s="1"/>
  <c r="M59" i="30" s="1"/>
  <c r="M60" i="30" s="1"/>
  <c r="M61" i="30" s="1"/>
  <c r="M62" i="30" s="1"/>
  <c r="M63" i="30" s="1"/>
  <c r="M64" i="30" s="1"/>
  <c r="M65" i="30" s="1"/>
  <c r="M66" i="30" s="1"/>
  <c r="M67" i="30" s="1"/>
  <c r="M68" i="30" s="1"/>
  <c r="M69" i="30" s="1"/>
  <c r="M70" i="30" s="1"/>
  <c r="M71" i="30" s="1"/>
  <c r="M72" i="30" s="1"/>
  <c r="M73" i="30" s="1"/>
  <c r="M74" i="30" s="1"/>
  <c r="M75" i="30" s="1"/>
  <c r="M76" i="30" s="1"/>
  <c r="M77" i="30" s="1"/>
  <c r="M78" i="30" s="1"/>
  <c r="M79" i="30" s="1"/>
  <c r="M80" i="30" s="1"/>
  <c r="M81" i="30" s="1"/>
  <c r="M82" i="30" s="1"/>
  <c r="M83" i="30" s="1"/>
  <c r="P33" i="32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AE40" i="29"/>
  <c r="AD17" i="29"/>
  <c r="AF17" i="29"/>
  <c r="AF14" i="30"/>
  <c r="AE22" i="30"/>
  <c r="AD23" i="30"/>
  <c r="AD14" i="30"/>
  <c r="AD22" i="30"/>
  <c r="AD20" i="30"/>
  <c r="AE20" i="30"/>
  <c r="AD16" i="30"/>
  <c r="AF16" i="30"/>
  <c r="L3" i="30"/>
  <c r="L4" i="30" s="1"/>
  <c r="L5" i="30" s="1"/>
  <c r="L6" i="30" s="1"/>
  <c r="L7" i="30" s="1"/>
  <c r="L8" i="30" s="1"/>
  <c r="L9" i="30" s="1"/>
  <c r="L10" i="30" s="1"/>
  <c r="L11" i="30" s="1"/>
  <c r="L12" i="30" s="1"/>
  <c r="L13" i="30" s="1"/>
  <c r="L14" i="30" s="1"/>
  <c r="L15" i="30" s="1"/>
  <c r="L16" i="30" s="1"/>
  <c r="L17" i="30" s="1"/>
  <c r="L18" i="30" s="1"/>
  <c r="L19" i="30" s="1"/>
  <c r="L20" i="30" s="1"/>
  <c r="L21" i="30" s="1"/>
  <c r="L22" i="30" s="1"/>
  <c r="L23" i="30" s="1"/>
  <c r="L24" i="30" s="1"/>
  <c r="L25" i="30" s="1"/>
  <c r="L26" i="30" s="1"/>
  <c r="L27" i="30" s="1"/>
  <c r="L28" i="30" s="1"/>
  <c r="L29" i="30" s="1"/>
  <c r="L30" i="30" s="1"/>
  <c r="L31" i="30" s="1"/>
  <c r="L32" i="30" s="1"/>
  <c r="L33" i="30" s="1"/>
  <c r="L34" i="30" s="1"/>
  <c r="L35" i="30" s="1"/>
  <c r="L36" i="30" s="1"/>
  <c r="L37" i="30" s="1"/>
  <c r="L38" i="30" s="1"/>
  <c r="L39" i="30" s="1"/>
  <c r="L40" i="30" s="1"/>
  <c r="L41" i="30" s="1"/>
  <c r="L42" i="30" s="1"/>
  <c r="L43" i="30" s="1"/>
  <c r="L44" i="30" s="1"/>
  <c r="L45" i="30" s="1"/>
  <c r="L46" i="30" s="1"/>
  <c r="L47" i="30" s="1"/>
  <c r="L48" i="30" s="1"/>
  <c r="L49" i="30" s="1"/>
  <c r="L50" i="30" s="1"/>
  <c r="L51" i="30" s="1"/>
  <c r="L52" i="30" s="1"/>
  <c r="L53" i="30" s="1"/>
  <c r="L54" i="30" s="1"/>
  <c r="L55" i="30" s="1"/>
  <c r="L56" i="30" s="1"/>
  <c r="L57" i="30" s="1"/>
  <c r="L58" i="30" s="1"/>
  <c r="L59" i="30" s="1"/>
  <c r="L60" i="30" s="1"/>
  <c r="L61" i="30" s="1"/>
  <c r="L62" i="30" s="1"/>
  <c r="L63" i="30" s="1"/>
  <c r="L64" i="30" s="1"/>
  <c r="L65" i="30" s="1"/>
  <c r="L66" i="30" s="1"/>
  <c r="L67" i="30" s="1"/>
  <c r="L68" i="30" s="1"/>
  <c r="L69" i="30" s="1"/>
  <c r="L70" i="30" s="1"/>
  <c r="L71" i="30" s="1"/>
  <c r="L72" i="30" s="1"/>
  <c r="L73" i="30" s="1"/>
  <c r="L74" i="30" s="1"/>
  <c r="L75" i="30" s="1"/>
  <c r="L76" i="30" s="1"/>
  <c r="L77" i="30" s="1"/>
  <c r="L78" i="30" s="1"/>
  <c r="L79" i="30" s="1"/>
  <c r="L80" i="30" s="1"/>
  <c r="L81" i="30" s="1"/>
  <c r="L82" i="30" s="1"/>
  <c r="L83" i="30" s="1"/>
  <c r="AA84" i="29"/>
  <c r="AD40" i="29"/>
  <c r="AD56" i="30"/>
  <c r="K3" i="30"/>
  <c r="K4" i="30" s="1"/>
  <c r="K5" i="30" s="1"/>
  <c r="K6" i="30" s="1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K50" i="30" s="1"/>
  <c r="K51" i="30" s="1"/>
  <c r="K52" i="30" s="1"/>
  <c r="K53" i="30" s="1"/>
  <c r="K54" i="30" s="1"/>
  <c r="K55" i="30" s="1"/>
  <c r="K56" i="30" s="1"/>
  <c r="K57" i="30" s="1"/>
  <c r="K58" i="30" s="1"/>
  <c r="K59" i="30" s="1"/>
  <c r="K60" i="30" s="1"/>
  <c r="K61" i="30" s="1"/>
  <c r="K62" i="30" s="1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AF59" i="29"/>
  <c r="AF45" i="29"/>
  <c r="AE16" i="29"/>
  <c r="AF16" i="29"/>
  <c r="AE59" i="29"/>
  <c r="AB45" i="29"/>
  <c r="AB46" i="29" s="1"/>
  <c r="AB47" i="29" s="1"/>
  <c r="AB48" i="29" s="1"/>
  <c r="AB49" i="29" s="1"/>
  <c r="AD13" i="29"/>
  <c r="AD26" i="30"/>
  <c r="AE26" i="30"/>
  <c r="AF26" i="30"/>
  <c r="AD35" i="30"/>
  <c r="AD30" i="30"/>
  <c r="AE32" i="30"/>
  <c r="AF32" i="30"/>
  <c r="AD29" i="30"/>
  <c r="AE33" i="30"/>
  <c r="AF29" i="30"/>
  <c r="I3" i="30"/>
  <c r="I4" i="30" s="1"/>
  <c r="I5" i="30" s="1"/>
  <c r="I6" i="30" s="1"/>
  <c r="I7" i="30" s="1"/>
  <c r="I8" i="30" s="1"/>
  <c r="I9" i="30" s="1"/>
  <c r="I10" i="30" s="1"/>
  <c r="I11" i="30" s="1"/>
  <c r="I12" i="30" s="1"/>
  <c r="I13" i="30" s="1"/>
  <c r="I14" i="30" s="1"/>
  <c r="I15" i="30" s="1"/>
  <c r="I16" i="30" s="1"/>
  <c r="I17" i="30" s="1"/>
  <c r="I18" i="30" s="1"/>
  <c r="I19" i="30" s="1"/>
  <c r="I20" i="30" s="1"/>
  <c r="I21" i="30" s="1"/>
  <c r="I22" i="30" s="1"/>
  <c r="I23" i="30" s="1"/>
  <c r="I24" i="30" s="1"/>
  <c r="I25" i="30" s="1"/>
  <c r="I26" i="30" s="1"/>
  <c r="I27" i="30" s="1"/>
  <c r="I28" i="30" s="1"/>
  <c r="I29" i="30" s="1"/>
  <c r="I30" i="30" s="1"/>
  <c r="I31" i="30" s="1"/>
  <c r="I32" i="30" s="1"/>
  <c r="I33" i="30" s="1"/>
  <c r="I34" i="30" s="1"/>
  <c r="I35" i="30" s="1"/>
  <c r="I36" i="30" s="1"/>
  <c r="I37" i="30" s="1"/>
  <c r="I38" i="30" s="1"/>
  <c r="I39" i="30" s="1"/>
  <c r="I40" i="30" s="1"/>
  <c r="I41" i="30" s="1"/>
  <c r="I42" i="30" s="1"/>
  <c r="I43" i="30" s="1"/>
  <c r="I44" i="30" s="1"/>
  <c r="I45" i="30" s="1"/>
  <c r="I46" i="30" s="1"/>
  <c r="I47" i="30" s="1"/>
  <c r="I48" i="30" s="1"/>
  <c r="I49" i="30" s="1"/>
  <c r="I50" i="30" s="1"/>
  <c r="I51" i="30" s="1"/>
  <c r="I52" i="30" s="1"/>
  <c r="I53" i="30" s="1"/>
  <c r="I54" i="30" s="1"/>
  <c r="I55" i="30" s="1"/>
  <c r="I56" i="30" s="1"/>
  <c r="I57" i="30" s="1"/>
  <c r="I58" i="30" s="1"/>
  <c r="I59" i="30" s="1"/>
  <c r="I60" i="30" s="1"/>
  <c r="I61" i="30" s="1"/>
  <c r="I62" i="30" s="1"/>
  <c r="I63" i="30" s="1"/>
  <c r="I64" i="30" s="1"/>
  <c r="I65" i="30" s="1"/>
  <c r="I66" i="30" s="1"/>
  <c r="I67" i="30" s="1"/>
  <c r="I68" i="30" s="1"/>
  <c r="I69" i="30" s="1"/>
  <c r="I70" i="30" s="1"/>
  <c r="I71" i="30" s="1"/>
  <c r="I72" i="30" s="1"/>
  <c r="I73" i="30" s="1"/>
  <c r="I74" i="30" s="1"/>
  <c r="I75" i="30" s="1"/>
  <c r="I76" i="30" s="1"/>
  <c r="I77" i="30" s="1"/>
  <c r="I78" i="30" s="1"/>
  <c r="I79" i="30" s="1"/>
  <c r="I80" i="30" s="1"/>
  <c r="I81" i="30" s="1"/>
  <c r="I82" i="30" s="1"/>
  <c r="I83" i="30" s="1"/>
  <c r="AE56" i="28"/>
  <c r="AD83" i="29"/>
  <c r="AE56" i="29"/>
  <c r="AE48" i="29"/>
  <c r="AE21" i="29"/>
  <c r="AE13" i="29"/>
  <c r="AF13" i="29"/>
  <c r="AD34" i="30"/>
  <c r="AB26" i="30"/>
  <c r="AB27" i="30" s="1"/>
  <c r="AB28" i="30" s="1"/>
  <c r="AB29" i="30" s="1"/>
  <c r="AB30" i="30" s="1"/>
  <c r="AB31" i="30" s="1"/>
  <c r="AB32" i="30" s="1"/>
  <c r="AB33" i="30" s="1"/>
  <c r="AB34" i="30" s="1"/>
  <c r="AB35" i="30" s="1"/>
  <c r="AB36" i="30" s="1"/>
  <c r="AD62" i="29"/>
  <c r="AE28" i="29"/>
  <c r="AF28" i="29"/>
  <c r="AF26" i="29"/>
  <c r="AF60" i="30"/>
  <c r="AD60" i="30"/>
  <c r="AD67" i="30"/>
  <c r="AE46" i="30"/>
  <c r="O4" i="30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O37" i="30" s="1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O50" i="30" s="1"/>
  <c r="O51" i="30" s="1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O73" i="30" s="1"/>
  <c r="O74" i="30" s="1"/>
  <c r="O75" i="30" s="1"/>
  <c r="O76" i="30" s="1"/>
  <c r="O77" i="30" s="1"/>
  <c r="O78" i="30" s="1"/>
  <c r="O79" i="30" s="1"/>
  <c r="O80" i="30" s="1"/>
  <c r="O81" i="30" s="1"/>
  <c r="O82" i="30" s="1"/>
  <c r="O83" i="30" s="1"/>
  <c r="AD7" i="27"/>
  <c r="AD8" i="27" s="1"/>
  <c r="AD9" i="27" s="1"/>
  <c r="AD10" i="27" s="1"/>
  <c r="AD11" i="27" s="1"/>
  <c r="AD56" i="29"/>
  <c r="AD26" i="29"/>
  <c r="AD30" i="29"/>
  <c r="AB14" i="29"/>
  <c r="AB15" i="29" s="1"/>
  <c r="AB16" i="29" s="1"/>
  <c r="AB17" i="29" s="1"/>
  <c r="AB18" i="29" s="1"/>
  <c r="AB19" i="29" s="1"/>
  <c r="AB20" i="29" s="1"/>
  <c r="AB21" i="29" s="1"/>
  <c r="AB22" i="29" s="1"/>
  <c r="AF33" i="30"/>
  <c r="AD39" i="28"/>
  <c r="AF39" i="28"/>
  <c r="AF32" i="29"/>
  <c r="AD32" i="29"/>
  <c r="AE32" i="29"/>
  <c r="AD12" i="29"/>
  <c r="N20" i="30"/>
  <c r="N21" i="30" s="1"/>
  <c r="N22" i="30" s="1"/>
  <c r="N23" i="30" s="1"/>
  <c r="N24" i="30" s="1"/>
  <c r="N25" i="30" s="1"/>
  <c r="N26" i="30" s="1"/>
  <c r="N27" i="30" s="1"/>
  <c r="N28" i="30" s="1"/>
  <c r="N29" i="30" s="1"/>
  <c r="N30" i="30" s="1"/>
  <c r="N31" i="30" s="1"/>
  <c r="N32" i="30" s="1"/>
  <c r="N33" i="30" s="1"/>
  <c r="N34" i="30" s="1"/>
  <c r="N35" i="30" s="1"/>
  <c r="N36" i="30" s="1"/>
  <c r="N37" i="30" s="1"/>
  <c r="N38" i="30" s="1"/>
  <c r="N39" i="30" s="1"/>
  <c r="N40" i="30" s="1"/>
  <c r="N41" i="30" s="1"/>
  <c r="N42" i="30" s="1"/>
  <c r="N43" i="30" s="1"/>
  <c r="N44" i="30" s="1"/>
  <c r="N45" i="30" s="1"/>
  <c r="N46" i="30" s="1"/>
  <c r="N47" i="30" s="1"/>
  <c r="N48" i="30" s="1"/>
  <c r="N49" i="30" s="1"/>
  <c r="N50" i="30" s="1"/>
  <c r="N51" i="30" s="1"/>
  <c r="N52" i="30" s="1"/>
  <c r="N53" i="30" s="1"/>
  <c r="N54" i="30" s="1"/>
  <c r="N55" i="30" s="1"/>
  <c r="N56" i="30" s="1"/>
  <c r="N57" i="30" s="1"/>
  <c r="N58" i="30" s="1"/>
  <c r="N59" i="30" s="1"/>
  <c r="N60" i="30" s="1"/>
  <c r="N61" i="30" s="1"/>
  <c r="N62" i="30" s="1"/>
  <c r="N63" i="30" s="1"/>
  <c r="N64" i="30" s="1"/>
  <c r="N65" i="30" s="1"/>
  <c r="N66" i="30" s="1"/>
  <c r="N67" i="30" s="1"/>
  <c r="N68" i="30" s="1"/>
  <c r="N69" i="30" s="1"/>
  <c r="N70" i="30" s="1"/>
  <c r="N71" i="30" s="1"/>
  <c r="N72" i="30" s="1"/>
  <c r="N73" i="30" s="1"/>
  <c r="N74" i="30" s="1"/>
  <c r="N75" i="30" s="1"/>
  <c r="N76" i="30" s="1"/>
  <c r="N77" i="30" s="1"/>
  <c r="N78" i="30" s="1"/>
  <c r="N79" i="30" s="1"/>
  <c r="N80" i="30" s="1"/>
  <c r="N81" i="30" s="1"/>
  <c r="N82" i="30" s="1"/>
  <c r="N83" i="30" s="1"/>
  <c r="AF12" i="31"/>
  <c r="Z84" i="30"/>
  <c r="AE77" i="30"/>
  <c r="AF77" i="30"/>
  <c r="AD77" i="30"/>
  <c r="AD50" i="30"/>
  <c r="AE50" i="30"/>
  <c r="AF50" i="30"/>
  <c r="AE18" i="30"/>
  <c r="AF18" i="30"/>
  <c r="AF27" i="30"/>
  <c r="AD24" i="30"/>
  <c r="S14" i="31"/>
  <c r="S15" i="31" s="1"/>
  <c r="S16" i="31" s="1"/>
  <c r="S17" i="31" s="1"/>
  <c r="S18" i="31" s="1"/>
  <c r="S19" i="31" s="1"/>
  <c r="S20" i="31" s="1"/>
  <c r="S21" i="31" s="1"/>
  <c r="S22" i="31" s="1"/>
  <c r="S23" i="31" s="1"/>
  <c r="S24" i="31" s="1"/>
  <c r="S25" i="31" s="1"/>
  <c r="S26" i="31" s="1"/>
  <c r="S27" i="31" s="1"/>
  <c r="S28" i="31" s="1"/>
  <c r="S29" i="31" s="1"/>
  <c r="S30" i="31" s="1"/>
  <c r="S31" i="31" s="1"/>
  <c r="S32" i="31" s="1"/>
  <c r="S33" i="31" s="1"/>
  <c r="S34" i="31" s="1"/>
  <c r="S35" i="31" s="1"/>
  <c r="S36" i="31" s="1"/>
  <c r="S37" i="31" s="1"/>
  <c r="S38" i="31" s="1"/>
  <c r="S39" i="31" s="1"/>
  <c r="S40" i="31" s="1"/>
  <c r="S41" i="31" s="1"/>
  <c r="S42" i="31" s="1"/>
  <c r="S43" i="31" s="1"/>
  <c r="S44" i="31" s="1"/>
  <c r="S45" i="31" s="1"/>
  <c r="S46" i="31" s="1"/>
  <c r="S47" i="31" s="1"/>
  <c r="S48" i="31" s="1"/>
  <c r="S49" i="31" s="1"/>
  <c r="S50" i="31" s="1"/>
  <c r="S51" i="31" s="1"/>
  <c r="S52" i="31" s="1"/>
  <c r="S53" i="31" s="1"/>
  <c r="S54" i="31" s="1"/>
  <c r="S55" i="31" s="1"/>
  <c r="S56" i="31" s="1"/>
  <c r="S57" i="31" s="1"/>
  <c r="S58" i="31" s="1"/>
  <c r="S59" i="31" s="1"/>
  <c r="S60" i="31" s="1"/>
  <c r="S61" i="31" s="1"/>
  <c r="S62" i="31" s="1"/>
  <c r="S63" i="31" s="1"/>
  <c r="S64" i="31" s="1"/>
  <c r="S65" i="31" s="1"/>
  <c r="S66" i="31" s="1"/>
  <c r="S67" i="31" s="1"/>
  <c r="S68" i="31" s="1"/>
  <c r="S69" i="31" s="1"/>
  <c r="S70" i="31" s="1"/>
  <c r="S71" i="31" s="1"/>
  <c r="S72" i="31" s="1"/>
  <c r="S73" i="31" s="1"/>
  <c r="S74" i="31" s="1"/>
  <c r="S75" i="31" s="1"/>
  <c r="S76" i="31" s="1"/>
  <c r="S77" i="31" s="1"/>
  <c r="S78" i="31" s="1"/>
  <c r="S79" i="31" s="1"/>
  <c r="S80" i="31" s="1"/>
  <c r="S81" i="31" s="1"/>
  <c r="S82" i="31" s="1"/>
  <c r="S83" i="31" s="1"/>
  <c r="AD17" i="30"/>
  <c r="AD33" i="30"/>
  <c r="AE30" i="30"/>
  <c r="AE26" i="29"/>
  <c r="AB67" i="30"/>
  <c r="AB68" i="30" s="1"/>
  <c r="AB69" i="30" s="1"/>
  <c r="AB70" i="30" s="1"/>
  <c r="AB71" i="30" s="1"/>
  <c r="AB72" i="30" s="1"/>
  <c r="AB73" i="30" s="1"/>
  <c r="AB74" i="30" s="1"/>
  <c r="AB75" i="30" s="1"/>
  <c r="AB76" i="30" s="1"/>
  <c r="AB77" i="30" s="1"/>
  <c r="AB78" i="30" s="1"/>
  <c r="AB79" i="30" s="1"/>
  <c r="AB80" i="30" s="1"/>
  <c r="AB81" i="30" s="1"/>
  <c r="AB82" i="30" s="1"/>
  <c r="AB83" i="30" s="1"/>
  <c r="AD25" i="30"/>
  <c r="AF38" i="29"/>
  <c r="AE3" i="29"/>
  <c r="AE4" i="29" s="1"/>
  <c r="AE5" i="29" s="1"/>
  <c r="AE6" i="29" s="1"/>
  <c r="AE7" i="29" s="1"/>
  <c r="AE8" i="29" s="1"/>
  <c r="AE9" i="29" s="1"/>
  <c r="AE10" i="29" s="1"/>
  <c r="AE11" i="29" s="1"/>
  <c r="AD80" i="30"/>
  <c r="AE68" i="30"/>
  <c r="AF59" i="30"/>
  <c r="AF68" i="30"/>
  <c r="AD59" i="30"/>
  <c r="AF46" i="30"/>
  <c r="AF36" i="30"/>
  <c r="AE82" i="31"/>
  <c r="AD73" i="31"/>
  <c r="AE73" i="31"/>
  <c r="AF73" i="31"/>
  <c r="AD81" i="31"/>
  <c r="AF81" i="31"/>
  <c r="AD82" i="31"/>
  <c r="AF63" i="31"/>
  <c r="AE63" i="31"/>
  <c r="AF72" i="31"/>
  <c r="AD72" i="31"/>
  <c r="AE72" i="31"/>
  <c r="AD67" i="31"/>
  <c r="AE67" i="31"/>
  <c r="AF67" i="31"/>
  <c r="AD70" i="31"/>
  <c r="AE70" i="31"/>
  <c r="N9" i="3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67" i="31" s="1"/>
  <c r="N68" i="31" s="1"/>
  <c r="N69" i="31" s="1"/>
  <c r="N70" i="31" s="1"/>
  <c r="N71" i="31" s="1"/>
  <c r="N72" i="31" s="1"/>
  <c r="N73" i="31" s="1"/>
  <c r="N74" i="31" s="1"/>
  <c r="N75" i="31" s="1"/>
  <c r="N76" i="31" s="1"/>
  <c r="N77" i="31" s="1"/>
  <c r="N78" i="31" s="1"/>
  <c r="N79" i="31" s="1"/>
  <c r="N80" i="31" s="1"/>
  <c r="N81" i="31" s="1"/>
  <c r="N82" i="31" s="1"/>
  <c r="N83" i="31" s="1"/>
  <c r="AE82" i="30"/>
  <c r="AD73" i="30"/>
  <c r="AE36" i="30"/>
  <c r="AD45" i="31"/>
  <c r="AF20" i="29"/>
  <c r="AF69" i="30"/>
  <c r="AE57" i="31"/>
  <c r="AD57" i="31"/>
  <c r="AE66" i="31"/>
  <c r="AE64" i="31"/>
  <c r="AF66" i="31"/>
  <c r="AF64" i="31"/>
  <c r="AE59" i="31"/>
  <c r="AD65" i="31"/>
  <c r="AF65" i="31"/>
  <c r="K9" i="31"/>
  <c r="K10" i="31" s="1"/>
  <c r="K11" i="31" s="1"/>
  <c r="K12" i="31" s="1"/>
  <c r="K13" i="31" s="1"/>
  <c r="K14" i="31" s="1"/>
  <c r="K15" i="31" s="1"/>
  <c r="K16" i="31" s="1"/>
  <c r="K17" i="31" s="1"/>
  <c r="K18" i="31" s="1"/>
  <c r="K19" i="31" s="1"/>
  <c r="K20" i="31" s="1"/>
  <c r="K21" i="31" s="1"/>
  <c r="K22" i="31" s="1"/>
  <c r="K23" i="31" s="1"/>
  <c r="K24" i="31" s="1"/>
  <c r="K25" i="31" s="1"/>
  <c r="K26" i="31" s="1"/>
  <c r="K27" i="31" s="1"/>
  <c r="K28" i="31" s="1"/>
  <c r="K29" i="31" s="1"/>
  <c r="K30" i="31" s="1"/>
  <c r="K31" i="31" s="1"/>
  <c r="K32" i="31" s="1"/>
  <c r="K33" i="31" s="1"/>
  <c r="K34" i="31" s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s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AB23" i="29"/>
  <c r="AB24" i="29" s="1"/>
  <c r="AB25" i="29" s="1"/>
  <c r="AB26" i="29" s="1"/>
  <c r="AB27" i="29" s="1"/>
  <c r="AB28" i="29" s="1"/>
  <c r="AB29" i="29" s="1"/>
  <c r="AB30" i="29" s="1"/>
  <c r="AB31" i="29" s="1"/>
  <c r="AB32" i="29" s="1"/>
  <c r="AB33" i="29" s="1"/>
  <c r="AB34" i="29" s="1"/>
  <c r="AB35" i="29" s="1"/>
  <c r="AB36" i="29" s="1"/>
  <c r="AB37" i="29" s="1"/>
  <c r="AB38" i="29" s="1"/>
  <c r="AB39" i="29" s="1"/>
  <c r="AB40" i="29" s="1"/>
  <c r="AB41" i="29" s="1"/>
  <c r="AB42" i="29" s="1"/>
  <c r="AE20" i="29"/>
  <c r="AF83" i="30"/>
  <c r="AF78" i="30"/>
  <c r="AE69" i="30"/>
  <c r="I9" i="31"/>
  <c r="I10" i="31" s="1"/>
  <c r="I11" i="31" s="1"/>
  <c r="I12" i="31" s="1"/>
  <c r="I13" i="31" s="1"/>
  <c r="I14" i="31" s="1"/>
  <c r="I15" i="31" s="1"/>
  <c r="I16" i="31" s="1"/>
  <c r="I17" i="31" s="1"/>
  <c r="I18" i="31" s="1"/>
  <c r="I19" i="31" s="1"/>
  <c r="I20" i="31" s="1"/>
  <c r="I21" i="31" s="1"/>
  <c r="I22" i="31" s="1"/>
  <c r="I23" i="31" s="1"/>
  <c r="I24" i="31" s="1"/>
  <c r="I25" i="31" s="1"/>
  <c r="I26" i="31" s="1"/>
  <c r="I27" i="31" s="1"/>
  <c r="I28" i="31" s="1"/>
  <c r="I29" i="31" s="1"/>
  <c r="I30" i="31" s="1"/>
  <c r="I31" i="31" s="1"/>
  <c r="I32" i="31" s="1"/>
  <c r="I33" i="31" s="1"/>
  <c r="I34" i="31" s="1"/>
  <c r="I35" i="31" s="1"/>
  <c r="I36" i="31" s="1"/>
  <c r="I37" i="31" s="1"/>
  <c r="I38" i="31" s="1"/>
  <c r="I39" i="31" s="1"/>
  <c r="I40" i="31" s="1"/>
  <c r="I41" i="31" s="1"/>
  <c r="I42" i="31" s="1"/>
  <c r="I43" i="31" s="1"/>
  <c r="I44" i="31" s="1"/>
  <c r="I45" i="31" s="1"/>
  <c r="I46" i="31" s="1"/>
  <c r="I47" i="31" s="1"/>
  <c r="I48" i="31" s="1"/>
  <c r="I49" i="31" s="1"/>
  <c r="I50" i="31" s="1"/>
  <c r="I51" i="31" s="1"/>
  <c r="I52" i="31" s="1"/>
  <c r="I53" i="31" s="1"/>
  <c r="I54" i="31" s="1"/>
  <c r="I55" i="31" s="1"/>
  <c r="I56" i="31" s="1"/>
  <c r="I57" i="31" s="1"/>
  <c r="I58" i="31" s="1"/>
  <c r="I59" i="31" s="1"/>
  <c r="I60" i="31" s="1"/>
  <c r="I61" i="31" s="1"/>
  <c r="I62" i="31" s="1"/>
  <c r="I63" i="31" s="1"/>
  <c r="I64" i="31" s="1"/>
  <c r="I65" i="31" s="1"/>
  <c r="I66" i="31" s="1"/>
  <c r="I67" i="31" s="1"/>
  <c r="I68" i="31" s="1"/>
  <c r="I69" i="31" s="1"/>
  <c r="I70" i="31" s="1"/>
  <c r="I71" i="31" s="1"/>
  <c r="I72" i="31" s="1"/>
  <c r="I73" i="31" s="1"/>
  <c r="I74" i="31" s="1"/>
  <c r="I75" i="31" s="1"/>
  <c r="I76" i="31" s="1"/>
  <c r="I77" i="31" s="1"/>
  <c r="I78" i="31" s="1"/>
  <c r="I79" i="31" s="1"/>
  <c r="I80" i="31" s="1"/>
  <c r="I81" i="31" s="1"/>
  <c r="I82" i="31" s="1"/>
  <c r="I83" i="31" s="1"/>
  <c r="AF56" i="29"/>
  <c r="AF35" i="29"/>
  <c r="AF31" i="29"/>
  <c r="AD31" i="29"/>
  <c r="AD23" i="29"/>
  <c r="AF14" i="29"/>
  <c r="AD71" i="30"/>
  <c r="AF71" i="30"/>
  <c r="AE80" i="30"/>
  <c r="AD69" i="30"/>
  <c r="AD72" i="30"/>
  <c r="AD61" i="30"/>
  <c r="AF20" i="30"/>
  <c r="AF82" i="31"/>
  <c r="AD83" i="30"/>
  <c r="AE39" i="30"/>
  <c r="AE35" i="30"/>
  <c r="O4" i="31"/>
  <c r="O5" i="31" s="1"/>
  <c r="O6" i="31" s="1"/>
  <c r="O7" i="31" s="1"/>
  <c r="O8" i="31" s="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O19" i="31" s="1"/>
  <c r="O20" i="31" s="1"/>
  <c r="O21" i="31" s="1"/>
  <c r="O22" i="31" s="1"/>
  <c r="O23" i="31" s="1"/>
  <c r="O24" i="31" s="1"/>
  <c r="O25" i="31" s="1"/>
  <c r="O26" i="31" s="1"/>
  <c r="O27" i="31" s="1"/>
  <c r="O28" i="31" s="1"/>
  <c r="O29" i="31" s="1"/>
  <c r="O30" i="31" s="1"/>
  <c r="O31" i="31" s="1"/>
  <c r="O32" i="31" s="1"/>
  <c r="O33" i="31" s="1"/>
  <c r="O34" i="31" s="1"/>
  <c r="O35" i="31" s="1"/>
  <c r="O36" i="31" s="1"/>
  <c r="O37" i="31" s="1"/>
  <c r="O38" i="31" s="1"/>
  <c r="O39" i="31" s="1"/>
  <c r="O40" i="31" s="1"/>
  <c r="O41" i="31" s="1"/>
  <c r="O42" i="31" s="1"/>
  <c r="O43" i="31" s="1"/>
  <c r="O44" i="31" s="1"/>
  <c r="O45" i="31" s="1"/>
  <c r="O46" i="31" s="1"/>
  <c r="O47" i="31" s="1"/>
  <c r="O48" i="31" s="1"/>
  <c r="O49" i="31" s="1"/>
  <c r="O50" i="31" s="1"/>
  <c r="O51" i="31" s="1"/>
  <c r="O52" i="31" s="1"/>
  <c r="O53" i="31" s="1"/>
  <c r="O54" i="31" s="1"/>
  <c r="O55" i="31" s="1"/>
  <c r="O56" i="31" s="1"/>
  <c r="O57" i="31" s="1"/>
  <c r="O58" i="31" s="1"/>
  <c r="O59" i="31" s="1"/>
  <c r="O60" i="31" s="1"/>
  <c r="O61" i="31" s="1"/>
  <c r="O62" i="31" s="1"/>
  <c r="O63" i="31" s="1"/>
  <c r="O64" i="31" s="1"/>
  <c r="O65" i="31" s="1"/>
  <c r="O66" i="31" s="1"/>
  <c r="O67" i="31" s="1"/>
  <c r="O68" i="31" s="1"/>
  <c r="O69" i="31" s="1"/>
  <c r="O70" i="31" s="1"/>
  <c r="O71" i="31" s="1"/>
  <c r="O72" i="31" s="1"/>
  <c r="O73" i="31" s="1"/>
  <c r="O74" i="31" s="1"/>
  <c r="O75" i="31" s="1"/>
  <c r="O76" i="31" s="1"/>
  <c r="O77" i="31" s="1"/>
  <c r="O78" i="31" s="1"/>
  <c r="O79" i="31" s="1"/>
  <c r="O80" i="31" s="1"/>
  <c r="O81" i="31" s="1"/>
  <c r="O82" i="31" s="1"/>
  <c r="O83" i="31" s="1"/>
  <c r="AF70" i="29"/>
  <c r="AF63" i="29"/>
  <c r="AF47" i="29"/>
  <c r="AD35" i="29"/>
  <c r="AF76" i="30"/>
  <c r="AF65" i="30"/>
  <c r="AF56" i="30"/>
  <c r="AE42" i="30"/>
  <c r="AD40" i="30"/>
  <c r="AE40" i="30"/>
  <c r="AD31" i="30"/>
  <c r="AE31" i="30"/>
  <c r="AF31" i="30"/>
  <c r="AF40" i="30"/>
  <c r="AD39" i="30"/>
  <c r="AF39" i="30"/>
  <c r="AD36" i="30"/>
  <c r="AD76" i="31"/>
  <c r="AE70" i="29"/>
  <c r="AE63" i="29"/>
  <c r="AE51" i="29"/>
  <c r="AE24" i="29"/>
  <c r="AE76" i="30"/>
  <c r="AD65" i="30"/>
  <c r="AE56" i="30"/>
  <c r="AD51" i="30"/>
  <c r="AF42" i="30"/>
  <c r="AD66" i="31"/>
  <c r="AD61" i="31"/>
  <c r="AB51" i="29"/>
  <c r="AB52" i="29" s="1"/>
  <c r="AB53" i="29" s="1"/>
  <c r="AB54" i="29" s="1"/>
  <c r="AB55" i="29" s="1"/>
  <c r="AB56" i="29" s="1"/>
  <c r="AB57" i="29" s="1"/>
  <c r="AB58" i="29" s="1"/>
  <c r="AB59" i="29" s="1"/>
  <c r="AB60" i="29" s="1"/>
  <c r="AB61" i="29" s="1"/>
  <c r="AB62" i="29" s="1"/>
  <c r="AB63" i="29" s="1"/>
  <c r="AB64" i="29" s="1"/>
  <c r="AB65" i="29" s="1"/>
  <c r="AB66" i="29" s="1"/>
  <c r="AB67" i="29" s="1"/>
  <c r="AB68" i="29" s="1"/>
  <c r="AB69" i="29" s="1"/>
  <c r="AB70" i="29" s="1"/>
  <c r="AB71" i="29" s="1"/>
  <c r="AB72" i="29" s="1"/>
  <c r="AB73" i="29" s="1"/>
  <c r="AB74" i="29" s="1"/>
  <c r="AB75" i="29" s="1"/>
  <c r="AB76" i="29" s="1"/>
  <c r="AB77" i="29" s="1"/>
  <c r="AB78" i="29" s="1"/>
  <c r="AB79" i="29" s="1"/>
  <c r="AB80" i="29" s="1"/>
  <c r="AB81" i="29" s="1"/>
  <c r="AB82" i="29" s="1"/>
  <c r="AB83" i="29" s="1"/>
  <c r="AD48" i="30"/>
  <c r="AD19" i="30"/>
  <c r="Q84" i="30"/>
  <c r="AD80" i="31"/>
  <c r="AF80" i="31"/>
  <c r="AF71" i="31"/>
  <c r="AF79" i="31"/>
  <c r="AD77" i="31"/>
  <c r="AD71" i="31"/>
  <c r="AF24" i="29"/>
  <c r="AD81" i="30"/>
  <c r="AE81" i="30"/>
  <c r="AF81" i="30"/>
  <c r="AE65" i="30"/>
  <c r="AE23" i="30"/>
  <c r="AB3" i="30"/>
  <c r="AB4" i="30" s="1"/>
  <c r="AB5" i="30" s="1"/>
  <c r="AB6" i="30" s="1"/>
  <c r="AB7" i="30" s="1"/>
  <c r="AB8" i="30" s="1"/>
  <c r="AB9" i="30" s="1"/>
  <c r="AB10" i="30" s="1"/>
  <c r="AB11" i="30" s="1"/>
  <c r="AB12" i="30" s="1"/>
  <c r="AB13" i="30" s="1"/>
  <c r="AB14" i="30" s="1"/>
  <c r="AB15" i="30" s="1"/>
  <c r="AB16" i="30" s="1"/>
  <c r="AB17" i="30" s="1"/>
  <c r="AB18" i="30" s="1"/>
  <c r="AB19" i="30" s="1"/>
  <c r="AB20" i="30" s="1"/>
  <c r="AB21" i="30" s="1"/>
  <c r="AB22" i="30" s="1"/>
  <c r="M13" i="31"/>
  <c r="M14" i="31" s="1"/>
  <c r="M15" i="31" s="1"/>
  <c r="M16" i="31" s="1"/>
  <c r="M17" i="31" s="1"/>
  <c r="M18" i="31" s="1"/>
  <c r="M19" i="31" s="1"/>
  <c r="M20" i="31" s="1"/>
  <c r="M21" i="31" s="1"/>
  <c r="M22" i="31" s="1"/>
  <c r="M23" i="31" s="1"/>
  <c r="M24" i="31" s="1"/>
  <c r="M25" i="31" s="1"/>
  <c r="M26" i="31" s="1"/>
  <c r="M27" i="31" s="1"/>
  <c r="M28" i="31" s="1"/>
  <c r="M29" i="31" s="1"/>
  <c r="M30" i="31" s="1"/>
  <c r="M31" i="31" s="1"/>
  <c r="M32" i="31" s="1"/>
  <c r="M33" i="31" s="1"/>
  <c r="M34" i="31" s="1"/>
  <c r="M35" i="31" s="1"/>
  <c r="M36" i="31" s="1"/>
  <c r="M37" i="31" s="1"/>
  <c r="M38" i="31" s="1"/>
  <c r="M39" i="31" s="1"/>
  <c r="M40" i="31" s="1"/>
  <c r="M41" i="31" s="1"/>
  <c r="M42" i="31" s="1"/>
  <c r="M43" i="31" s="1"/>
  <c r="M44" i="31" s="1"/>
  <c r="M45" i="31" s="1"/>
  <c r="M46" i="31" s="1"/>
  <c r="M47" i="31" s="1"/>
  <c r="M48" i="31" s="1"/>
  <c r="M49" i="31" s="1"/>
  <c r="M50" i="31" s="1"/>
  <c r="M51" i="31" s="1"/>
  <c r="M52" i="31" s="1"/>
  <c r="M53" i="31" s="1"/>
  <c r="M54" i="31" s="1"/>
  <c r="M55" i="31" s="1"/>
  <c r="M56" i="31" s="1"/>
  <c r="M57" i="31" s="1"/>
  <c r="M58" i="31" s="1"/>
  <c r="M59" i="31" s="1"/>
  <c r="M60" i="31" s="1"/>
  <c r="M61" i="31" s="1"/>
  <c r="M62" i="31" s="1"/>
  <c r="M63" i="31" s="1"/>
  <c r="M64" i="31" s="1"/>
  <c r="M65" i="31" s="1"/>
  <c r="M66" i="31" s="1"/>
  <c r="M67" i="31" s="1"/>
  <c r="M68" i="31" s="1"/>
  <c r="M69" i="31" s="1"/>
  <c r="M70" i="31" s="1"/>
  <c r="M71" i="31" s="1"/>
  <c r="M72" i="31" s="1"/>
  <c r="M73" i="31" s="1"/>
  <c r="M74" i="31" s="1"/>
  <c r="M75" i="31" s="1"/>
  <c r="M76" i="31" s="1"/>
  <c r="M77" i="31" s="1"/>
  <c r="M78" i="31" s="1"/>
  <c r="M79" i="31" s="1"/>
  <c r="M80" i="31" s="1"/>
  <c r="M81" i="31" s="1"/>
  <c r="M82" i="31" s="1"/>
  <c r="M83" i="31" s="1"/>
  <c r="W8" i="31"/>
  <c r="W9" i="31" s="1"/>
  <c r="W10" i="31" s="1"/>
  <c r="W11" i="31" s="1"/>
  <c r="W12" i="31" s="1"/>
  <c r="W13" i="31" s="1"/>
  <c r="W14" i="31" s="1"/>
  <c r="W15" i="31" s="1"/>
  <c r="W16" i="31" s="1"/>
  <c r="W17" i="31" s="1"/>
  <c r="W18" i="31" s="1"/>
  <c r="W19" i="31" s="1"/>
  <c r="W20" i="31" s="1"/>
  <c r="W21" i="31" s="1"/>
  <c r="W22" i="31" s="1"/>
  <c r="W23" i="31" s="1"/>
  <c r="W24" i="31" s="1"/>
  <c r="W25" i="31" s="1"/>
  <c r="W26" i="31" s="1"/>
  <c r="W27" i="31" s="1"/>
  <c r="W28" i="31" s="1"/>
  <c r="W29" i="31" s="1"/>
  <c r="W30" i="31" s="1"/>
  <c r="W31" i="31" s="1"/>
  <c r="W32" i="31" s="1"/>
  <c r="W33" i="31" s="1"/>
  <c r="W34" i="31" s="1"/>
  <c r="W35" i="31" s="1"/>
  <c r="W36" i="31" s="1"/>
  <c r="W37" i="31" s="1"/>
  <c r="W38" i="31" s="1"/>
  <c r="W39" i="31" s="1"/>
  <c r="W40" i="31" s="1"/>
  <c r="W41" i="31" s="1"/>
  <c r="W42" i="31" s="1"/>
  <c r="W43" i="31" s="1"/>
  <c r="W44" i="31" s="1"/>
  <c r="W45" i="31" s="1"/>
  <c r="W46" i="31" s="1"/>
  <c r="W47" i="31" s="1"/>
  <c r="W48" i="31" s="1"/>
  <c r="W49" i="31" s="1"/>
  <c r="W50" i="31" s="1"/>
  <c r="W51" i="31" s="1"/>
  <c r="W52" i="31" s="1"/>
  <c r="W53" i="31" s="1"/>
  <c r="W54" i="31" s="1"/>
  <c r="W55" i="31" s="1"/>
  <c r="W56" i="31" s="1"/>
  <c r="W57" i="31" s="1"/>
  <c r="W58" i="31" s="1"/>
  <c r="W59" i="31" s="1"/>
  <c r="W60" i="31" s="1"/>
  <c r="W61" i="31" s="1"/>
  <c r="W62" i="31" s="1"/>
  <c r="W63" i="31" s="1"/>
  <c r="W64" i="31" s="1"/>
  <c r="W65" i="31" s="1"/>
  <c r="W66" i="31" s="1"/>
  <c r="W67" i="31" s="1"/>
  <c r="W68" i="31" s="1"/>
  <c r="W69" i="31" s="1"/>
  <c r="W70" i="31" s="1"/>
  <c r="W71" i="31" s="1"/>
  <c r="W72" i="31" s="1"/>
  <c r="W73" i="31" s="1"/>
  <c r="W74" i="31" s="1"/>
  <c r="W75" i="31" s="1"/>
  <c r="W76" i="31" s="1"/>
  <c r="W77" i="31" s="1"/>
  <c r="W78" i="31" s="1"/>
  <c r="W79" i="31" s="1"/>
  <c r="W80" i="31" s="1"/>
  <c r="W81" i="31" s="1"/>
  <c r="W82" i="31" s="1"/>
  <c r="W83" i="31" s="1"/>
  <c r="AE67" i="30"/>
  <c r="AF67" i="30"/>
  <c r="AE47" i="32"/>
  <c r="AE56" i="32"/>
  <c r="AF56" i="32"/>
  <c r="AD47" i="32"/>
  <c r="AF47" i="32"/>
  <c r="T3" i="32"/>
  <c r="T4" i="32" s="1"/>
  <c r="T5" i="32" s="1"/>
  <c r="T6" i="32" s="1"/>
  <c r="T7" i="32" s="1"/>
  <c r="T8" i="32" s="1"/>
  <c r="T9" i="32" s="1"/>
  <c r="T10" i="32" s="1"/>
  <c r="T11" i="32" s="1"/>
  <c r="T12" i="32" s="1"/>
  <c r="T13" i="32" s="1"/>
  <c r="T14" i="32" s="1"/>
  <c r="T15" i="32" s="1"/>
  <c r="T16" i="32" s="1"/>
  <c r="T17" i="32" s="1"/>
  <c r="T18" i="32" s="1"/>
  <c r="T19" i="32" s="1"/>
  <c r="T20" i="32" s="1"/>
  <c r="T21" i="32" s="1"/>
  <c r="T22" i="32" s="1"/>
  <c r="T23" i="32" s="1"/>
  <c r="T24" i="32" s="1"/>
  <c r="T25" i="32" s="1"/>
  <c r="T26" i="32" s="1"/>
  <c r="T27" i="32" s="1"/>
  <c r="T28" i="32" s="1"/>
  <c r="T29" i="32" s="1"/>
  <c r="T30" i="32" s="1"/>
  <c r="T31" i="32" s="1"/>
  <c r="T32" i="32" s="1"/>
  <c r="T33" i="32" s="1"/>
  <c r="T34" i="32" s="1"/>
  <c r="T35" i="32" s="1"/>
  <c r="T36" i="32" s="1"/>
  <c r="T37" i="32" s="1"/>
  <c r="T38" i="32" s="1"/>
  <c r="T39" i="32" s="1"/>
  <c r="T40" i="32" s="1"/>
  <c r="T41" i="32" s="1"/>
  <c r="T42" i="32" s="1"/>
  <c r="T43" i="32" s="1"/>
  <c r="T44" i="32" s="1"/>
  <c r="T45" i="32" s="1"/>
  <c r="T46" i="32" s="1"/>
  <c r="T47" i="32" s="1"/>
  <c r="T48" i="32" s="1"/>
  <c r="T49" i="32" s="1"/>
  <c r="T50" i="32" s="1"/>
  <c r="T51" i="32" s="1"/>
  <c r="T52" i="32" s="1"/>
  <c r="T53" i="32" s="1"/>
  <c r="T54" i="32" s="1"/>
  <c r="T55" i="32" s="1"/>
  <c r="T56" i="32" s="1"/>
  <c r="T57" i="32" s="1"/>
  <c r="T58" i="32" s="1"/>
  <c r="T59" i="32" s="1"/>
  <c r="T60" i="32" s="1"/>
  <c r="T61" i="32" s="1"/>
  <c r="T62" i="32" s="1"/>
  <c r="T63" i="32" s="1"/>
  <c r="T64" i="32" s="1"/>
  <c r="T65" i="32" s="1"/>
  <c r="T66" i="32" s="1"/>
  <c r="T67" i="32" s="1"/>
  <c r="T68" i="32" s="1"/>
  <c r="T69" i="32" s="1"/>
  <c r="T70" i="32" s="1"/>
  <c r="T71" i="32" s="1"/>
  <c r="T72" i="32" s="1"/>
  <c r="T73" i="32" s="1"/>
  <c r="T74" i="32" s="1"/>
  <c r="T75" i="32" s="1"/>
  <c r="T76" i="32" s="1"/>
  <c r="T77" i="32" s="1"/>
  <c r="T78" i="32" s="1"/>
  <c r="T79" i="32" s="1"/>
  <c r="T80" i="32" s="1"/>
  <c r="T81" i="32" s="1"/>
  <c r="T82" i="32" s="1"/>
  <c r="T83" i="32" s="1"/>
  <c r="AD26" i="32"/>
  <c r="AF26" i="32"/>
  <c r="AF35" i="32"/>
  <c r="AE31" i="32"/>
  <c r="AE34" i="32"/>
  <c r="AD34" i="32"/>
  <c r="AE26" i="32"/>
  <c r="AF31" i="32"/>
  <c r="AE28" i="32"/>
  <c r="AF34" i="32"/>
  <c r="AE29" i="32"/>
  <c r="AF29" i="32"/>
  <c r="AD33" i="32"/>
  <c r="AE33" i="32"/>
  <c r="AF30" i="32"/>
  <c r="AF29" i="31"/>
  <c r="AD20" i="31"/>
  <c r="AE20" i="31"/>
  <c r="AF20" i="31"/>
  <c r="V3" i="32"/>
  <c r="V4" i="32" s="1"/>
  <c r="V5" i="32" s="1"/>
  <c r="V6" i="32" s="1"/>
  <c r="V7" i="32" s="1"/>
  <c r="V8" i="32" s="1"/>
  <c r="V9" i="32" s="1"/>
  <c r="V10" i="32" s="1"/>
  <c r="V11" i="32" s="1"/>
  <c r="V12" i="32" s="1"/>
  <c r="V13" i="32" s="1"/>
  <c r="V14" i="32" s="1"/>
  <c r="V15" i="32" s="1"/>
  <c r="V16" i="32" s="1"/>
  <c r="V17" i="32" s="1"/>
  <c r="V18" i="32" s="1"/>
  <c r="V19" i="32" s="1"/>
  <c r="V20" i="32" s="1"/>
  <c r="V21" i="32" s="1"/>
  <c r="V22" i="32" s="1"/>
  <c r="V23" i="32" s="1"/>
  <c r="V24" i="32" s="1"/>
  <c r="V25" i="32" s="1"/>
  <c r="V26" i="32" s="1"/>
  <c r="V27" i="32" s="1"/>
  <c r="V28" i="32" s="1"/>
  <c r="V29" i="32" s="1"/>
  <c r="V30" i="32" s="1"/>
  <c r="V31" i="32" s="1"/>
  <c r="V32" i="32" s="1"/>
  <c r="V33" i="32" s="1"/>
  <c r="V34" i="32" s="1"/>
  <c r="V35" i="32" s="1"/>
  <c r="V36" i="32" s="1"/>
  <c r="V37" i="32" s="1"/>
  <c r="V38" i="32" s="1"/>
  <c r="V39" i="32" s="1"/>
  <c r="V40" i="32" s="1"/>
  <c r="V41" i="32" s="1"/>
  <c r="V42" i="32" s="1"/>
  <c r="V43" i="32" s="1"/>
  <c r="V44" i="32" s="1"/>
  <c r="V45" i="32" s="1"/>
  <c r="V46" i="32" s="1"/>
  <c r="V47" i="32" s="1"/>
  <c r="V48" i="32" s="1"/>
  <c r="V49" i="32" s="1"/>
  <c r="V50" i="32" s="1"/>
  <c r="V51" i="32" s="1"/>
  <c r="V52" i="32" s="1"/>
  <c r="V53" i="32" s="1"/>
  <c r="V54" i="32" s="1"/>
  <c r="V55" i="32" s="1"/>
  <c r="V56" i="32" s="1"/>
  <c r="V57" i="32" s="1"/>
  <c r="V58" i="32" s="1"/>
  <c r="V59" i="32" s="1"/>
  <c r="V60" i="32" s="1"/>
  <c r="V61" i="32" s="1"/>
  <c r="V62" i="32" s="1"/>
  <c r="V63" i="32" s="1"/>
  <c r="V64" i="32" s="1"/>
  <c r="V65" i="32" s="1"/>
  <c r="V66" i="32" s="1"/>
  <c r="V67" i="32" s="1"/>
  <c r="V68" i="32" s="1"/>
  <c r="V69" i="32" s="1"/>
  <c r="V70" i="32" s="1"/>
  <c r="V71" i="32" s="1"/>
  <c r="V72" i="32" s="1"/>
  <c r="V73" i="32" s="1"/>
  <c r="V74" i="32" s="1"/>
  <c r="V75" i="32" s="1"/>
  <c r="V76" i="32" s="1"/>
  <c r="V77" i="32" s="1"/>
  <c r="V78" i="32" s="1"/>
  <c r="V79" i="32" s="1"/>
  <c r="V80" i="32" s="1"/>
  <c r="V81" i="32" s="1"/>
  <c r="V82" i="32" s="1"/>
  <c r="V83" i="32" s="1"/>
  <c r="AD58" i="30"/>
  <c r="AE58" i="30"/>
  <c r="AE61" i="30"/>
  <c r="AF25" i="30"/>
  <c r="AE51" i="31"/>
  <c r="AF60" i="31"/>
  <c r="AD58" i="31"/>
  <c r="AE58" i="31"/>
  <c r="AF58" i="31"/>
  <c r="AD60" i="31"/>
  <c r="AE60" i="31"/>
  <c r="AE56" i="31"/>
  <c r="AA84" i="31"/>
  <c r="I11" i="32"/>
  <c r="I12" i="32" s="1"/>
  <c r="I13" i="32" s="1"/>
  <c r="I14" i="32" s="1"/>
  <c r="I15" i="32" s="1"/>
  <c r="I16" i="32" s="1"/>
  <c r="I17" i="32" s="1"/>
  <c r="I18" i="32" s="1"/>
  <c r="I19" i="32" s="1"/>
  <c r="I20" i="32" s="1"/>
  <c r="I21" i="32" s="1"/>
  <c r="I22" i="32" s="1"/>
  <c r="I23" i="32" s="1"/>
  <c r="I24" i="32" s="1"/>
  <c r="I25" i="32" s="1"/>
  <c r="I26" i="32" s="1"/>
  <c r="I27" i="32" s="1"/>
  <c r="I28" i="32" s="1"/>
  <c r="I29" i="32" s="1"/>
  <c r="I30" i="32" s="1"/>
  <c r="I31" i="32" s="1"/>
  <c r="I32" i="32" s="1"/>
  <c r="I33" i="32" s="1"/>
  <c r="I34" i="32" s="1"/>
  <c r="I35" i="32" s="1"/>
  <c r="I36" i="32" s="1"/>
  <c r="I37" i="32" s="1"/>
  <c r="I38" i="32" s="1"/>
  <c r="I39" i="32" s="1"/>
  <c r="I40" i="32" s="1"/>
  <c r="I41" i="32" s="1"/>
  <c r="I42" i="32" s="1"/>
  <c r="I43" i="32" s="1"/>
  <c r="I44" i="32" s="1"/>
  <c r="I45" i="32" s="1"/>
  <c r="I46" i="32" s="1"/>
  <c r="I47" i="32" s="1"/>
  <c r="I48" i="32" s="1"/>
  <c r="I49" i="32" s="1"/>
  <c r="I50" i="32" s="1"/>
  <c r="I51" i="32" s="1"/>
  <c r="I52" i="32" s="1"/>
  <c r="I53" i="32" s="1"/>
  <c r="I54" i="32" s="1"/>
  <c r="I55" i="32" s="1"/>
  <c r="I56" i="32" s="1"/>
  <c r="I57" i="32" s="1"/>
  <c r="I58" i="32" s="1"/>
  <c r="I59" i="32" s="1"/>
  <c r="I60" i="32" s="1"/>
  <c r="I61" i="32" s="1"/>
  <c r="I62" i="32" s="1"/>
  <c r="I63" i="32" s="1"/>
  <c r="I64" i="32" s="1"/>
  <c r="I65" i="32" s="1"/>
  <c r="I66" i="32" s="1"/>
  <c r="I67" i="32" s="1"/>
  <c r="I68" i="32" s="1"/>
  <c r="I69" i="32" s="1"/>
  <c r="I70" i="32" s="1"/>
  <c r="I71" i="32" s="1"/>
  <c r="I72" i="32" s="1"/>
  <c r="I73" i="32" s="1"/>
  <c r="I74" i="32" s="1"/>
  <c r="I75" i="32" s="1"/>
  <c r="I76" i="32" s="1"/>
  <c r="I77" i="32" s="1"/>
  <c r="I78" i="32" s="1"/>
  <c r="I79" i="32" s="1"/>
  <c r="I80" i="32" s="1"/>
  <c r="I81" i="32" s="1"/>
  <c r="I82" i="32" s="1"/>
  <c r="I83" i="32" s="1"/>
  <c r="J4" i="30"/>
  <c r="J5" i="30" s="1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J49" i="30" s="1"/>
  <c r="J50" i="30" s="1"/>
  <c r="J51" i="30" s="1"/>
  <c r="J52" i="30" s="1"/>
  <c r="J53" i="30" s="1"/>
  <c r="J54" i="30" s="1"/>
  <c r="J55" i="30" s="1"/>
  <c r="J56" i="30" s="1"/>
  <c r="J57" i="30" s="1"/>
  <c r="J58" i="30" s="1"/>
  <c r="J59" i="30" s="1"/>
  <c r="J60" i="30" s="1"/>
  <c r="J61" i="30" s="1"/>
  <c r="J62" i="30" s="1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AF45" i="31"/>
  <c r="AE36" i="31"/>
  <c r="AE77" i="32"/>
  <c r="AD77" i="32"/>
  <c r="AF77" i="32"/>
  <c r="AE73" i="32"/>
  <c r="AD72" i="32"/>
  <c r="AF69" i="32"/>
  <c r="S3" i="32"/>
  <c r="S4" i="32" s="1"/>
  <c r="S5" i="32" s="1"/>
  <c r="S6" i="32" s="1"/>
  <c r="S7" i="32" s="1"/>
  <c r="S8" i="32" s="1"/>
  <c r="S9" i="32" s="1"/>
  <c r="S10" i="32" s="1"/>
  <c r="S11" i="32" s="1"/>
  <c r="S12" i="32" s="1"/>
  <c r="S13" i="32" s="1"/>
  <c r="S14" i="32" s="1"/>
  <c r="S15" i="32" s="1"/>
  <c r="S16" i="32" s="1"/>
  <c r="S17" i="32" s="1"/>
  <c r="S18" i="32" s="1"/>
  <c r="S19" i="32" s="1"/>
  <c r="S20" i="32" s="1"/>
  <c r="S21" i="32" s="1"/>
  <c r="S22" i="32" s="1"/>
  <c r="S23" i="32" s="1"/>
  <c r="S24" i="32" s="1"/>
  <c r="S25" i="32" s="1"/>
  <c r="S26" i="32" s="1"/>
  <c r="S27" i="32" s="1"/>
  <c r="S28" i="32" s="1"/>
  <c r="S29" i="32" s="1"/>
  <c r="S30" i="32" s="1"/>
  <c r="S31" i="32" s="1"/>
  <c r="S32" i="32" s="1"/>
  <c r="S33" i="32" s="1"/>
  <c r="S34" i="32" s="1"/>
  <c r="S35" i="32" s="1"/>
  <c r="S36" i="32" s="1"/>
  <c r="S37" i="32" s="1"/>
  <c r="S38" i="32" s="1"/>
  <c r="S39" i="32" s="1"/>
  <c r="S40" i="32" s="1"/>
  <c r="S41" i="32" s="1"/>
  <c r="S42" i="32" s="1"/>
  <c r="S43" i="32" s="1"/>
  <c r="S44" i="32" s="1"/>
  <c r="S45" i="32" s="1"/>
  <c r="S46" i="32" s="1"/>
  <c r="S47" i="32" s="1"/>
  <c r="S48" i="32" s="1"/>
  <c r="S49" i="32" s="1"/>
  <c r="S50" i="32" s="1"/>
  <c r="S51" i="32" s="1"/>
  <c r="S52" i="32" s="1"/>
  <c r="S53" i="32" s="1"/>
  <c r="S54" i="32" s="1"/>
  <c r="S55" i="32" s="1"/>
  <c r="S56" i="32" s="1"/>
  <c r="S57" i="32" s="1"/>
  <c r="S58" i="32" s="1"/>
  <c r="S59" i="32" s="1"/>
  <c r="S60" i="32" s="1"/>
  <c r="S61" i="32" s="1"/>
  <c r="S62" i="32" s="1"/>
  <c r="S63" i="32" s="1"/>
  <c r="S64" i="32" s="1"/>
  <c r="S65" i="32" s="1"/>
  <c r="S66" i="32" s="1"/>
  <c r="S67" i="32" s="1"/>
  <c r="S68" i="32" s="1"/>
  <c r="S69" i="32" s="1"/>
  <c r="S70" i="32" s="1"/>
  <c r="S71" i="32" s="1"/>
  <c r="S72" i="32" s="1"/>
  <c r="S73" i="32" s="1"/>
  <c r="S74" i="32" s="1"/>
  <c r="S75" i="32" s="1"/>
  <c r="S76" i="32" s="1"/>
  <c r="S77" i="32" s="1"/>
  <c r="S78" i="32" s="1"/>
  <c r="S79" i="32" s="1"/>
  <c r="S80" i="32" s="1"/>
  <c r="S81" i="32" s="1"/>
  <c r="S82" i="32" s="1"/>
  <c r="S83" i="32" s="1"/>
  <c r="AE34" i="30"/>
  <c r="AF34" i="30"/>
  <c r="AF12" i="30"/>
  <c r="AD74" i="31"/>
  <c r="AD36" i="31"/>
  <c r="AD19" i="31"/>
  <c r="AE19" i="31"/>
  <c r="AF19" i="31"/>
  <c r="AE27" i="31"/>
  <c r="AF27" i="31"/>
  <c r="AE28" i="31"/>
  <c r="AF28" i="31"/>
  <c r="AE45" i="31"/>
  <c r="AD50" i="31"/>
  <c r="AE50" i="31"/>
  <c r="AF50" i="31"/>
  <c r="AE52" i="31"/>
  <c r="AD54" i="31"/>
  <c r="AF52" i="31"/>
  <c r="AE54" i="31"/>
  <c r="AF54" i="31"/>
  <c r="AD14" i="31"/>
  <c r="AE14" i="31"/>
  <c r="AF14" i="31"/>
  <c r="AD23" i="31"/>
  <c r="AE23" i="31"/>
  <c r="AF23" i="31"/>
  <c r="AD21" i="31"/>
  <c r="AE21" i="31"/>
  <c r="AF74" i="32"/>
  <c r="AD42" i="30"/>
  <c r="AF23" i="30"/>
  <c r="AF59" i="31"/>
  <c r="AD41" i="34"/>
  <c r="AE41" i="34"/>
  <c r="AF41" i="34"/>
  <c r="AE49" i="34"/>
  <c r="AD46" i="34"/>
  <c r="AF46" i="34"/>
  <c r="AD50" i="34"/>
  <c r="AE50" i="34"/>
  <c r="AF47" i="34"/>
  <c r="AF48" i="34"/>
  <c r="AD32" i="30"/>
  <c r="AF19" i="30"/>
  <c r="AD13" i="30"/>
  <c r="AE13" i="30"/>
  <c r="AF13" i="30"/>
  <c r="AE76" i="31"/>
  <c r="AD75" i="31"/>
  <c r="AF75" i="31"/>
  <c r="AF53" i="31"/>
  <c r="AD41" i="30"/>
  <c r="AF30" i="30"/>
  <c r="AE19" i="30"/>
  <c r="AF68" i="31"/>
  <c r="AE53" i="31"/>
  <c r="AF44" i="31"/>
  <c r="AE28" i="30"/>
  <c r="AF28" i="30"/>
  <c r="AD28" i="30"/>
  <c r="AE44" i="31"/>
  <c r="AF26" i="31"/>
  <c r="AD21" i="30"/>
  <c r="AE21" i="30"/>
  <c r="AF21" i="30"/>
  <c r="AD62" i="31"/>
  <c r="AE62" i="31"/>
  <c r="AF62" i="31"/>
  <c r="AD44" i="31"/>
  <c r="AD26" i="31"/>
  <c r="Z6" i="31"/>
  <c r="Z7" i="31" s="1"/>
  <c r="Z8" i="31" s="1"/>
  <c r="Z9" i="31" s="1"/>
  <c r="Z10" i="31" s="1"/>
  <c r="Z11" i="31" s="1"/>
  <c r="Z12" i="31" s="1"/>
  <c r="Z13" i="31" s="1"/>
  <c r="Z14" i="31" s="1"/>
  <c r="Z15" i="31" s="1"/>
  <c r="Z16" i="31" s="1"/>
  <c r="Z17" i="31" s="1"/>
  <c r="Z18" i="31" s="1"/>
  <c r="Z19" i="31" s="1"/>
  <c r="Z20" i="31" s="1"/>
  <c r="Z21" i="31" s="1"/>
  <c r="Z22" i="31" s="1"/>
  <c r="Z23" i="31" s="1"/>
  <c r="Z24" i="31" s="1"/>
  <c r="Z25" i="31" s="1"/>
  <c r="Z26" i="31" s="1"/>
  <c r="Z27" i="31" s="1"/>
  <c r="Z28" i="31" s="1"/>
  <c r="Z29" i="31" s="1"/>
  <c r="Z30" i="31" s="1"/>
  <c r="Z31" i="31" s="1"/>
  <c r="Z32" i="31" s="1"/>
  <c r="Z33" i="31" s="1"/>
  <c r="Z34" i="31" s="1"/>
  <c r="Z35" i="31" s="1"/>
  <c r="Z36" i="31" s="1"/>
  <c r="Z37" i="31" s="1"/>
  <c r="Z38" i="31" s="1"/>
  <c r="Z39" i="31" s="1"/>
  <c r="Z40" i="31" s="1"/>
  <c r="Z41" i="31" s="1"/>
  <c r="Z42" i="31" s="1"/>
  <c r="Z43" i="31" s="1"/>
  <c r="Z44" i="31" s="1"/>
  <c r="Z45" i="31" s="1"/>
  <c r="Z46" i="31" s="1"/>
  <c r="Z47" i="31" s="1"/>
  <c r="Z48" i="31" s="1"/>
  <c r="Z49" i="31" s="1"/>
  <c r="Z50" i="31" s="1"/>
  <c r="Z51" i="31" s="1"/>
  <c r="Z52" i="31" s="1"/>
  <c r="Z53" i="31" s="1"/>
  <c r="Z54" i="31" s="1"/>
  <c r="Z55" i="31" s="1"/>
  <c r="Z56" i="31" s="1"/>
  <c r="Z57" i="31" s="1"/>
  <c r="Z58" i="31" s="1"/>
  <c r="Z59" i="31" s="1"/>
  <c r="Z60" i="31" s="1"/>
  <c r="Z61" i="31" s="1"/>
  <c r="Z62" i="31" s="1"/>
  <c r="Z63" i="31" s="1"/>
  <c r="Z64" i="31" s="1"/>
  <c r="Z65" i="31" s="1"/>
  <c r="Z66" i="31" s="1"/>
  <c r="Z67" i="31" s="1"/>
  <c r="Z68" i="31" s="1"/>
  <c r="Z69" i="31" s="1"/>
  <c r="Z70" i="31" s="1"/>
  <c r="Z71" i="31" s="1"/>
  <c r="Z72" i="31" s="1"/>
  <c r="Z73" i="31" s="1"/>
  <c r="Z74" i="31" s="1"/>
  <c r="Z75" i="31" s="1"/>
  <c r="Z76" i="31" s="1"/>
  <c r="Z77" i="31" s="1"/>
  <c r="Z78" i="31" s="1"/>
  <c r="Z79" i="31" s="1"/>
  <c r="Z80" i="31" s="1"/>
  <c r="Z81" i="31" s="1"/>
  <c r="Z82" i="31" s="1"/>
  <c r="Z83" i="31" s="1"/>
  <c r="AF62" i="32"/>
  <c r="AD68" i="32"/>
  <c r="AD68" i="30"/>
  <c r="AF48" i="30"/>
  <c r="AF45" i="30"/>
  <c r="AE79" i="31"/>
  <c r="AD79" i="31"/>
  <c r="AD64" i="31"/>
  <c r="AD41" i="31"/>
  <c r="AE41" i="31"/>
  <c r="AF32" i="31"/>
  <c r="AD39" i="31"/>
  <c r="AF39" i="31"/>
  <c r="AE32" i="31"/>
  <c r="AF41" i="31"/>
  <c r="AD33" i="31"/>
  <c r="AD37" i="31"/>
  <c r="AE48" i="30"/>
  <c r="AD45" i="30"/>
  <c r="AE37" i="30"/>
  <c r="AF37" i="30"/>
  <c r="AF35" i="30"/>
  <c r="AF17" i="30"/>
  <c r="AE61" i="31"/>
  <c r="AE78" i="32"/>
  <c r="AD18" i="29"/>
  <c r="AE18" i="29"/>
  <c r="AF18" i="29"/>
  <c r="AF51" i="30"/>
  <c r="V3" i="30"/>
  <c r="V4" i="30" s="1"/>
  <c r="V5" i="30" s="1"/>
  <c r="V6" i="30" s="1"/>
  <c r="V7" i="30" s="1"/>
  <c r="V8" i="30" s="1"/>
  <c r="V9" i="30" s="1"/>
  <c r="V10" i="30" s="1"/>
  <c r="V11" i="30" s="1"/>
  <c r="V12" i="30" s="1"/>
  <c r="V13" i="30" s="1"/>
  <c r="V14" i="30" s="1"/>
  <c r="V15" i="30" s="1"/>
  <c r="V16" i="30" s="1"/>
  <c r="V17" i="30" s="1"/>
  <c r="V18" i="30" s="1"/>
  <c r="V19" i="30" s="1"/>
  <c r="V20" i="30" s="1"/>
  <c r="V21" i="30" s="1"/>
  <c r="V22" i="30" s="1"/>
  <c r="V23" i="30" s="1"/>
  <c r="V24" i="30" s="1"/>
  <c r="V25" i="30" s="1"/>
  <c r="V26" i="30" s="1"/>
  <c r="V27" i="30" s="1"/>
  <c r="V28" i="30" s="1"/>
  <c r="V29" i="30" s="1"/>
  <c r="V30" i="30" s="1"/>
  <c r="V31" i="30" s="1"/>
  <c r="V32" i="30" s="1"/>
  <c r="V33" i="30" s="1"/>
  <c r="V34" i="30" s="1"/>
  <c r="V35" i="30" s="1"/>
  <c r="V36" i="30" s="1"/>
  <c r="V37" i="30" s="1"/>
  <c r="V38" i="30" s="1"/>
  <c r="V39" i="30" s="1"/>
  <c r="V40" i="30" s="1"/>
  <c r="V41" i="30" s="1"/>
  <c r="V42" i="30" s="1"/>
  <c r="V43" i="30" s="1"/>
  <c r="V44" i="30" s="1"/>
  <c r="V45" i="30" s="1"/>
  <c r="V46" i="30" s="1"/>
  <c r="V47" i="30" s="1"/>
  <c r="V48" i="30" s="1"/>
  <c r="V49" i="30" s="1"/>
  <c r="V50" i="30" s="1"/>
  <c r="V51" i="30" s="1"/>
  <c r="V52" i="30" s="1"/>
  <c r="V53" i="30" s="1"/>
  <c r="V54" i="30" s="1"/>
  <c r="V55" i="30" s="1"/>
  <c r="V56" i="30" s="1"/>
  <c r="V57" i="30" s="1"/>
  <c r="V58" i="30" s="1"/>
  <c r="V59" i="30" s="1"/>
  <c r="V60" i="30" s="1"/>
  <c r="V61" i="30" s="1"/>
  <c r="V62" i="30" s="1"/>
  <c r="V63" i="30" s="1"/>
  <c r="V64" i="30" s="1"/>
  <c r="V65" i="30" s="1"/>
  <c r="V66" i="30" s="1"/>
  <c r="V67" i="30" s="1"/>
  <c r="V68" i="30" s="1"/>
  <c r="V69" i="30" s="1"/>
  <c r="V70" i="30" s="1"/>
  <c r="V71" i="30" s="1"/>
  <c r="V72" i="30" s="1"/>
  <c r="V73" i="30" s="1"/>
  <c r="V74" i="30" s="1"/>
  <c r="V75" i="30" s="1"/>
  <c r="V76" i="30" s="1"/>
  <c r="V77" i="30" s="1"/>
  <c r="V78" i="30" s="1"/>
  <c r="V79" i="30" s="1"/>
  <c r="V80" i="30" s="1"/>
  <c r="V81" i="30" s="1"/>
  <c r="V82" i="30" s="1"/>
  <c r="V83" i="30" s="1"/>
  <c r="R84" i="32"/>
  <c r="AE41" i="32"/>
  <c r="AD49" i="32"/>
  <c r="AD41" i="32"/>
  <c r="AE49" i="32"/>
  <c r="AF49" i="32"/>
  <c r="AD45" i="32"/>
  <c r="AF44" i="32"/>
  <c r="AE50" i="32"/>
  <c r="AF27" i="32"/>
  <c r="AE51" i="30"/>
  <c r="AE17" i="30"/>
  <c r="AF15" i="30"/>
  <c r="AF61" i="31"/>
  <c r="AF69" i="31"/>
  <c r="AF72" i="32"/>
  <c r="AD66" i="32"/>
  <c r="AD27" i="32"/>
  <c r="AD54" i="30"/>
  <c r="AE15" i="30"/>
  <c r="AD3" i="30"/>
  <c r="AD4" i="30" s="1"/>
  <c r="AD5" i="30" s="1"/>
  <c r="AD6" i="30" s="1"/>
  <c r="AD7" i="30" s="1"/>
  <c r="AD8" i="30" s="1"/>
  <c r="AD9" i="30" s="1"/>
  <c r="AD10" i="30" s="1"/>
  <c r="AD11" i="30" s="1"/>
  <c r="AE38" i="31"/>
  <c r="AD35" i="31"/>
  <c r="AF22" i="31"/>
  <c r="AE17" i="31"/>
  <c r="AF17" i="31"/>
  <c r="AE25" i="31"/>
  <c r="AF25" i="31"/>
  <c r="AE26" i="31"/>
  <c r="AE72" i="32"/>
  <c r="AF57" i="30"/>
  <c r="AF43" i="30"/>
  <c r="S84" i="30"/>
  <c r="AE81" i="31"/>
  <c r="AF78" i="31"/>
  <c r="AD38" i="31"/>
  <c r="AE47" i="31"/>
  <c r="AF35" i="31"/>
  <c r="AE35" i="31"/>
  <c r="AD42" i="31"/>
  <c r="AE42" i="31"/>
  <c r="AB17" i="31"/>
  <c r="AD83" i="32"/>
  <c r="AE83" i="32"/>
  <c r="AF83" i="32"/>
  <c r="AF24" i="30"/>
  <c r="R3" i="30"/>
  <c r="R4" i="30" s="1"/>
  <c r="R5" i="30" s="1"/>
  <c r="R6" i="30" s="1"/>
  <c r="R7" i="30" s="1"/>
  <c r="R8" i="30" s="1"/>
  <c r="R9" i="30" s="1"/>
  <c r="R10" i="30" s="1"/>
  <c r="R11" i="30" s="1"/>
  <c r="R12" i="30" s="1"/>
  <c r="R13" i="30" s="1"/>
  <c r="R14" i="30" s="1"/>
  <c r="R15" i="30" s="1"/>
  <c r="R16" i="30" s="1"/>
  <c r="R17" i="30" s="1"/>
  <c r="R18" i="30" s="1"/>
  <c r="R19" i="30" s="1"/>
  <c r="R20" i="30" s="1"/>
  <c r="R21" i="30" s="1"/>
  <c r="R22" i="30" s="1"/>
  <c r="R23" i="30" s="1"/>
  <c r="R24" i="30" s="1"/>
  <c r="R25" i="30" s="1"/>
  <c r="R26" i="30" s="1"/>
  <c r="R27" i="30" s="1"/>
  <c r="R28" i="30" s="1"/>
  <c r="R29" i="30" s="1"/>
  <c r="R30" i="30" s="1"/>
  <c r="R31" i="30" s="1"/>
  <c r="R32" i="30" s="1"/>
  <c r="R33" i="30" s="1"/>
  <c r="R34" i="30" s="1"/>
  <c r="R35" i="30" s="1"/>
  <c r="R36" i="30" s="1"/>
  <c r="R37" i="30" s="1"/>
  <c r="R38" i="30" s="1"/>
  <c r="R39" i="30" s="1"/>
  <c r="R40" i="30" s="1"/>
  <c r="R41" i="30" s="1"/>
  <c r="R42" i="30" s="1"/>
  <c r="R43" i="30" s="1"/>
  <c r="R44" i="30" s="1"/>
  <c r="R45" i="30" s="1"/>
  <c r="R46" i="30" s="1"/>
  <c r="R47" i="30" s="1"/>
  <c r="R48" i="30" s="1"/>
  <c r="R49" i="30" s="1"/>
  <c r="R50" i="30" s="1"/>
  <c r="R51" i="30" s="1"/>
  <c r="R52" i="30" s="1"/>
  <c r="R53" i="30" s="1"/>
  <c r="R54" i="30" s="1"/>
  <c r="R55" i="30" s="1"/>
  <c r="R56" i="30" s="1"/>
  <c r="R57" i="30" s="1"/>
  <c r="R58" i="30" s="1"/>
  <c r="R59" i="30" s="1"/>
  <c r="R60" i="30" s="1"/>
  <c r="R61" i="30" s="1"/>
  <c r="R62" i="30" s="1"/>
  <c r="R63" i="30" s="1"/>
  <c r="R64" i="30" s="1"/>
  <c r="R65" i="30" s="1"/>
  <c r="R66" i="30" s="1"/>
  <c r="R67" i="30" s="1"/>
  <c r="R68" i="30" s="1"/>
  <c r="R69" i="30" s="1"/>
  <c r="R70" i="30" s="1"/>
  <c r="R71" i="30" s="1"/>
  <c r="R72" i="30" s="1"/>
  <c r="R73" i="30" s="1"/>
  <c r="R74" i="30" s="1"/>
  <c r="R75" i="30" s="1"/>
  <c r="R76" i="30" s="1"/>
  <c r="R77" i="30" s="1"/>
  <c r="R78" i="30" s="1"/>
  <c r="R79" i="30" s="1"/>
  <c r="R80" i="30" s="1"/>
  <c r="R81" i="30" s="1"/>
  <c r="R82" i="30" s="1"/>
  <c r="R83" i="30" s="1"/>
  <c r="AD83" i="31"/>
  <c r="AF76" i="31"/>
  <c r="AF74" i="31"/>
  <c r="AD52" i="31"/>
  <c r="AE18" i="31"/>
  <c r="AD75" i="34"/>
  <c r="AE83" i="34"/>
  <c r="AE75" i="34"/>
  <c r="AF75" i="34"/>
  <c r="AD81" i="34"/>
  <c r="AE81" i="34"/>
  <c r="AF79" i="34"/>
  <c r="AD83" i="34"/>
  <c r="AD80" i="34"/>
  <c r="AF83" i="34"/>
  <c r="AD76" i="32"/>
  <c r="AE81" i="32"/>
  <c r="AF76" i="32"/>
  <c r="AD46" i="32"/>
  <c r="AF46" i="32"/>
  <c r="AF53" i="32"/>
  <c r="AF54" i="32"/>
  <c r="AE37" i="33"/>
  <c r="AF37" i="33"/>
  <c r="AD46" i="33"/>
  <c r="AF46" i="33"/>
  <c r="AD37" i="33"/>
  <c r="AE44" i="33"/>
  <c r="AF44" i="33"/>
  <c r="AF26" i="33"/>
  <c r="AD17" i="33"/>
  <c r="AE26" i="33"/>
  <c r="AF17" i="33"/>
  <c r="AF18" i="33"/>
  <c r="AD22" i="33"/>
  <c r="AE23" i="33"/>
  <c r="AE25" i="33"/>
  <c r="AF25" i="33"/>
  <c r="AE17" i="33"/>
  <c r="AD23" i="33"/>
  <c r="AF70" i="31"/>
  <c r="AE55" i="32"/>
  <c r="M3" i="32"/>
  <c r="M4" i="32" s="1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M40" i="32" s="1"/>
  <c r="M41" i="32" s="1"/>
  <c r="M42" i="32" s="1"/>
  <c r="M43" i="32" s="1"/>
  <c r="M44" i="32" s="1"/>
  <c r="M45" i="32" s="1"/>
  <c r="M46" i="32" s="1"/>
  <c r="M47" i="32" s="1"/>
  <c r="M48" i="32" s="1"/>
  <c r="M49" i="32" s="1"/>
  <c r="M50" i="32" s="1"/>
  <c r="M51" i="32" s="1"/>
  <c r="M52" i="32" s="1"/>
  <c r="M53" i="32" s="1"/>
  <c r="M54" i="32" s="1"/>
  <c r="M55" i="32" s="1"/>
  <c r="M56" i="32" s="1"/>
  <c r="M57" i="32" s="1"/>
  <c r="M58" i="32" s="1"/>
  <c r="M59" i="32" s="1"/>
  <c r="M60" i="32" s="1"/>
  <c r="M61" i="32" s="1"/>
  <c r="M62" i="32" s="1"/>
  <c r="M63" i="32" s="1"/>
  <c r="M64" i="32" s="1"/>
  <c r="M65" i="32" s="1"/>
  <c r="M66" i="32" s="1"/>
  <c r="M67" i="32" s="1"/>
  <c r="M68" i="32" s="1"/>
  <c r="M69" i="32" s="1"/>
  <c r="M70" i="32" s="1"/>
  <c r="M71" i="32" s="1"/>
  <c r="M72" i="32" s="1"/>
  <c r="M73" i="32" s="1"/>
  <c r="M74" i="32" s="1"/>
  <c r="M75" i="32" s="1"/>
  <c r="M76" i="32" s="1"/>
  <c r="M77" i="32" s="1"/>
  <c r="M78" i="32" s="1"/>
  <c r="M79" i="32" s="1"/>
  <c r="M80" i="32" s="1"/>
  <c r="M81" i="32" s="1"/>
  <c r="M82" i="32" s="1"/>
  <c r="M83" i="32" s="1"/>
  <c r="AD24" i="31"/>
  <c r="Q84" i="31"/>
  <c r="AF55" i="32"/>
  <c r="AD55" i="32"/>
  <c r="AF64" i="32"/>
  <c r="AD57" i="32"/>
  <c r="AE57" i="32"/>
  <c r="U84" i="33"/>
  <c r="AE79" i="32"/>
  <c r="O9" i="32"/>
  <c r="O10" i="32" s="1"/>
  <c r="O11" i="32" s="1"/>
  <c r="O12" i="32" s="1"/>
  <c r="O13" i="32" s="1"/>
  <c r="O14" i="32" s="1"/>
  <c r="O15" i="32" s="1"/>
  <c r="O16" i="32" s="1"/>
  <c r="O17" i="32" s="1"/>
  <c r="O18" i="32" s="1"/>
  <c r="O19" i="32" s="1"/>
  <c r="O20" i="32" s="1"/>
  <c r="O21" i="32" s="1"/>
  <c r="O22" i="32" s="1"/>
  <c r="O23" i="32" s="1"/>
  <c r="O24" i="32" s="1"/>
  <c r="O25" i="32" s="1"/>
  <c r="O26" i="32" s="1"/>
  <c r="O27" i="32" s="1"/>
  <c r="O28" i="32" s="1"/>
  <c r="O29" i="32" s="1"/>
  <c r="O30" i="32" s="1"/>
  <c r="O31" i="32" s="1"/>
  <c r="O32" i="32" s="1"/>
  <c r="O33" i="32" s="1"/>
  <c r="O34" i="32" s="1"/>
  <c r="O35" i="32" s="1"/>
  <c r="O36" i="32" s="1"/>
  <c r="O37" i="32" s="1"/>
  <c r="O38" i="32" s="1"/>
  <c r="O39" i="32" s="1"/>
  <c r="O40" i="32" s="1"/>
  <c r="O41" i="32" s="1"/>
  <c r="O42" i="32" s="1"/>
  <c r="O43" i="32" s="1"/>
  <c r="O44" i="32" s="1"/>
  <c r="O45" i="32" s="1"/>
  <c r="O46" i="32" s="1"/>
  <c r="O47" i="32" s="1"/>
  <c r="O48" i="32" s="1"/>
  <c r="O49" i="32" s="1"/>
  <c r="O50" i="32" s="1"/>
  <c r="O51" i="32" s="1"/>
  <c r="O52" i="32" s="1"/>
  <c r="O53" i="32" s="1"/>
  <c r="O54" i="32" s="1"/>
  <c r="O55" i="32" s="1"/>
  <c r="O56" i="32" s="1"/>
  <c r="O57" i="32" s="1"/>
  <c r="O58" i="32" s="1"/>
  <c r="O59" i="32" s="1"/>
  <c r="O60" i="32" s="1"/>
  <c r="O61" i="32" s="1"/>
  <c r="O62" i="32" s="1"/>
  <c r="O63" i="32" s="1"/>
  <c r="O64" i="32" s="1"/>
  <c r="O65" i="32" s="1"/>
  <c r="O66" i="32" s="1"/>
  <c r="O67" i="32" s="1"/>
  <c r="O68" i="32" s="1"/>
  <c r="O69" i="32" s="1"/>
  <c r="O70" i="32" s="1"/>
  <c r="O71" i="32" s="1"/>
  <c r="O72" i="32" s="1"/>
  <c r="O73" i="32" s="1"/>
  <c r="O74" i="32" s="1"/>
  <c r="O75" i="32" s="1"/>
  <c r="O76" i="32" s="1"/>
  <c r="O77" i="32" s="1"/>
  <c r="O78" i="32" s="1"/>
  <c r="O79" i="32" s="1"/>
  <c r="O80" i="32" s="1"/>
  <c r="O81" i="32" s="1"/>
  <c r="O82" i="32" s="1"/>
  <c r="O83" i="32" s="1"/>
  <c r="AF82" i="34"/>
  <c r="AD27" i="30"/>
  <c r="AF77" i="31"/>
  <c r="AE77" i="31"/>
  <c r="AD68" i="31"/>
  <c r="AE12" i="31"/>
  <c r="AE16" i="30"/>
  <c r="AF30" i="31"/>
  <c r="AD12" i="31"/>
  <c r="AF21" i="31"/>
  <c r="AD63" i="32"/>
  <c r="AE63" i="32"/>
  <c r="AF63" i="32"/>
  <c r="AE54" i="32"/>
  <c r="AF56" i="31"/>
  <c r="AE34" i="31"/>
  <c r="AF34" i="31"/>
  <c r="AD18" i="31"/>
  <c r="P7" i="3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P67" i="31" s="1"/>
  <c r="P68" i="31" s="1"/>
  <c r="P69" i="31" s="1"/>
  <c r="P70" i="31" s="1"/>
  <c r="P71" i="31" s="1"/>
  <c r="P72" i="31" s="1"/>
  <c r="P73" i="31" s="1"/>
  <c r="P74" i="31" s="1"/>
  <c r="P75" i="31" s="1"/>
  <c r="P76" i="31" s="1"/>
  <c r="P77" i="31" s="1"/>
  <c r="P78" i="31" s="1"/>
  <c r="P79" i="31" s="1"/>
  <c r="P80" i="31" s="1"/>
  <c r="P81" i="31" s="1"/>
  <c r="P82" i="31" s="1"/>
  <c r="P83" i="31" s="1"/>
  <c r="AF59" i="32"/>
  <c r="AD54" i="32"/>
  <c r="W4" i="33"/>
  <c r="W5" i="33" s="1"/>
  <c r="W6" i="33" s="1"/>
  <c r="W7" i="33" s="1"/>
  <c r="W8" i="33" s="1"/>
  <c r="W9" i="33" s="1"/>
  <c r="W10" i="33" s="1"/>
  <c r="W11" i="33" s="1"/>
  <c r="W12" i="33" s="1"/>
  <c r="W13" i="33" s="1"/>
  <c r="W14" i="33" s="1"/>
  <c r="W15" i="33" s="1"/>
  <c r="W16" i="33" s="1"/>
  <c r="W17" i="33" s="1"/>
  <c r="W18" i="33" s="1"/>
  <c r="W19" i="33" s="1"/>
  <c r="W20" i="33" s="1"/>
  <c r="W21" i="33" s="1"/>
  <c r="W22" i="33" s="1"/>
  <c r="W23" i="33" s="1"/>
  <c r="W24" i="33" s="1"/>
  <c r="W25" i="33" s="1"/>
  <c r="W26" i="33" s="1"/>
  <c r="W27" i="33" s="1"/>
  <c r="W28" i="33" s="1"/>
  <c r="W29" i="33" s="1"/>
  <c r="W30" i="33" s="1"/>
  <c r="W31" i="33" s="1"/>
  <c r="W32" i="33" s="1"/>
  <c r="W33" i="33" s="1"/>
  <c r="W34" i="33" s="1"/>
  <c r="W35" i="33" s="1"/>
  <c r="W36" i="33" s="1"/>
  <c r="W37" i="33" s="1"/>
  <c r="W38" i="33" s="1"/>
  <c r="W39" i="33" s="1"/>
  <c r="W40" i="33" s="1"/>
  <c r="W41" i="33" s="1"/>
  <c r="W42" i="33" s="1"/>
  <c r="W43" i="33" s="1"/>
  <c r="W44" i="33" s="1"/>
  <c r="W45" i="33" s="1"/>
  <c r="W46" i="33" s="1"/>
  <c r="W47" i="33" s="1"/>
  <c r="W48" i="33" s="1"/>
  <c r="W49" i="33" s="1"/>
  <c r="W50" i="33" s="1"/>
  <c r="W51" i="33" s="1"/>
  <c r="W52" i="33" s="1"/>
  <c r="W53" i="33" s="1"/>
  <c r="W54" i="33" s="1"/>
  <c r="W55" i="33" s="1"/>
  <c r="W56" i="33" s="1"/>
  <c r="W57" i="33" s="1"/>
  <c r="W58" i="33" s="1"/>
  <c r="W59" i="33" s="1"/>
  <c r="W60" i="33" s="1"/>
  <c r="W61" i="33" s="1"/>
  <c r="W62" i="33" s="1"/>
  <c r="W63" i="33" s="1"/>
  <c r="W64" i="33" s="1"/>
  <c r="W65" i="33" s="1"/>
  <c r="W66" i="33" s="1"/>
  <c r="W67" i="33" s="1"/>
  <c r="W68" i="33" s="1"/>
  <c r="W69" i="33" s="1"/>
  <c r="W70" i="33" s="1"/>
  <c r="W71" i="33" s="1"/>
  <c r="W72" i="33" s="1"/>
  <c r="W73" i="33" s="1"/>
  <c r="W74" i="33" s="1"/>
  <c r="W75" i="33" s="1"/>
  <c r="W76" i="33" s="1"/>
  <c r="W77" i="33" s="1"/>
  <c r="W78" i="33" s="1"/>
  <c r="W79" i="33" s="1"/>
  <c r="W80" i="33" s="1"/>
  <c r="W81" i="33" s="1"/>
  <c r="W82" i="33" s="1"/>
  <c r="W83" i="33" s="1"/>
  <c r="AD78" i="32"/>
  <c r="AF78" i="32"/>
  <c r="AE80" i="32"/>
  <c r="AF80" i="32"/>
  <c r="AE71" i="32"/>
  <c r="AD79" i="32"/>
  <c r="AF79" i="32"/>
  <c r="AD71" i="32"/>
  <c r="AB64" i="32"/>
  <c r="AA84" i="32"/>
  <c r="V7" i="33"/>
  <c r="V8" i="33" s="1"/>
  <c r="V9" i="33" s="1"/>
  <c r="V10" i="33" s="1"/>
  <c r="V11" i="33" s="1"/>
  <c r="V12" i="33" s="1"/>
  <c r="V13" i="33" s="1"/>
  <c r="V14" i="33" s="1"/>
  <c r="V15" i="33" s="1"/>
  <c r="V16" i="33" s="1"/>
  <c r="V17" i="33" s="1"/>
  <c r="V18" i="33" s="1"/>
  <c r="V19" i="33" s="1"/>
  <c r="V20" i="33" s="1"/>
  <c r="V21" i="33" s="1"/>
  <c r="V22" i="33" s="1"/>
  <c r="V23" i="33" s="1"/>
  <c r="V24" i="33" s="1"/>
  <c r="V25" i="33" s="1"/>
  <c r="V26" i="33" s="1"/>
  <c r="V27" i="33" s="1"/>
  <c r="V28" i="33" s="1"/>
  <c r="V29" i="33" s="1"/>
  <c r="V30" i="33" s="1"/>
  <c r="V31" i="33" s="1"/>
  <c r="V32" i="33" s="1"/>
  <c r="V33" i="33" s="1"/>
  <c r="V34" i="33" s="1"/>
  <c r="V35" i="33" s="1"/>
  <c r="V36" i="33" s="1"/>
  <c r="V37" i="33" s="1"/>
  <c r="V38" i="33" s="1"/>
  <c r="V39" i="33" s="1"/>
  <c r="V40" i="33" s="1"/>
  <c r="V41" i="33" s="1"/>
  <c r="V42" i="33" s="1"/>
  <c r="V43" i="33" s="1"/>
  <c r="V44" i="33" s="1"/>
  <c r="V45" i="33" s="1"/>
  <c r="V46" i="33" s="1"/>
  <c r="V47" i="33" s="1"/>
  <c r="V48" i="33" s="1"/>
  <c r="V49" i="33" s="1"/>
  <c r="V50" i="33" s="1"/>
  <c r="V51" i="33" s="1"/>
  <c r="V52" i="33" s="1"/>
  <c r="V53" i="33" s="1"/>
  <c r="V54" i="33" s="1"/>
  <c r="V55" i="33" s="1"/>
  <c r="V56" i="33" s="1"/>
  <c r="V57" i="33" s="1"/>
  <c r="V58" i="33" s="1"/>
  <c r="V59" i="33" s="1"/>
  <c r="V60" i="33" s="1"/>
  <c r="V61" i="33" s="1"/>
  <c r="V62" i="33" s="1"/>
  <c r="V63" i="33" s="1"/>
  <c r="V64" i="33" s="1"/>
  <c r="V65" i="33" s="1"/>
  <c r="V66" i="33" s="1"/>
  <c r="V67" i="33" s="1"/>
  <c r="V68" i="33" s="1"/>
  <c r="V69" i="33" s="1"/>
  <c r="V70" i="33" s="1"/>
  <c r="V71" i="33" s="1"/>
  <c r="V72" i="33" s="1"/>
  <c r="V73" i="33" s="1"/>
  <c r="V74" i="33" s="1"/>
  <c r="V75" i="33" s="1"/>
  <c r="V76" i="33" s="1"/>
  <c r="V77" i="33" s="1"/>
  <c r="V78" i="33" s="1"/>
  <c r="V79" i="33" s="1"/>
  <c r="V80" i="33" s="1"/>
  <c r="V81" i="33" s="1"/>
  <c r="V82" i="33" s="1"/>
  <c r="V83" i="33" s="1"/>
  <c r="AB37" i="30"/>
  <c r="AE75" i="31"/>
  <c r="AF83" i="31"/>
  <c r="AE37" i="31"/>
  <c r="AD28" i="31"/>
  <c r="AF22" i="33"/>
  <c r="R7" i="33"/>
  <c r="R8" i="33" s="1"/>
  <c r="R9" i="33" s="1"/>
  <c r="R10" i="33" s="1"/>
  <c r="R11" i="33" s="1"/>
  <c r="R12" i="33" s="1"/>
  <c r="R13" i="33" s="1"/>
  <c r="R14" i="33" s="1"/>
  <c r="R15" i="33" s="1"/>
  <c r="R16" i="33" s="1"/>
  <c r="R17" i="33" s="1"/>
  <c r="R18" i="33" s="1"/>
  <c r="R19" i="33" s="1"/>
  <c r="R20" i="33" s="1"/>
  <c r="R21" i="33" s="1"/>
  <c r="R22" i="33" s="1"/>
  <c r="R23" i="33" s="1"/>
  <c r="R24" i="33" s="1"/>
  <c r="R25" i="33" s="1"/>
  <c r="R26" i="33" s="1"/>
  <c r="R27" i="33" s="1"/>
  <c r="R28" i="33" s="1"/>
  <c r="R29" i="33" s="1"/>
  <c r="R30" i="33" s="1"/>
  <c r="R31" i="33" s="1"/>
  <c r="R32" i="33" s="1"/>
  <c r="R33" i="33" s="1"/>
  <c r="R34" i="33" s="1"/>
  <c r="R35" i="33" s="1"/>
  <c r="R36" i="33" s="1"/>
  <c r="R37" i="33" s="1"/>
  <c r="R38" i="33" s="1"/>
  <c r="R39" i="33" s="1"/>
  <c r="R40" i="33" s="1"/>
  <c r="R41" i="33" s="1"/>
  <c r="R42" i="33" s="1"/>
  <c r="R43" i="33" s="1"/>
  <c r="R44" i="33" s="1"/>
  <c r="R45" i="33" s="1"/>
  <c r="R46" i="33" s="1"/>
  <c r="R47" i="33" s="1"/>
  <c r="R48" i="33" s="1"/>
  <c r="R49" i="33" s="1"/>
  <c r="R50" i="33" s="1"/>
  <c r="R51" i="33" s="1"/>
  <c r="R52" i="33" s="1"/>
  <c r="R53" i="33" s="1"/>
  <c r="R54" i="33" s="1"/>
  <c r="R55" i="33" s="1"/>
  <c r="R56" i="33" s="1"/>
  <c r="R57" i="33" s="1"/>
  <c r="R58" i="33" s="1"/>
  <c r="R59" i="33" s="1"/>
  <c r="R60" i="33" s="1"/>
  <c r="R61" i="33" s="1"/>
  <c r="R62" i="33" s="1"/>
  <c r="R63" i="33" s="1"/>
  <c r="R64" i="33" s="1"/>
  <c r="R65" i="33" s="1"/>
  <c r="R66" i="33" s="1"/>
  <c r="R67" i="33" s="1"/>
  <c r="R68" i="33" s="1"/>
  <c r="R69" i="33" s="1"/>
  <c r="R70" i="33" s="1"/>
  <c r="R71" i="33" s="1"/>
  <c r="R72" i="33" s="1"/>
  <c r="R73" i="33" s="1"/>
  <c r="R74" i="33" s="1"/>
  <c r="R75" i="33" s="1"/>
  <c r="R76" i="33" s="1"/>
  <c r="R77" i="33" s="1"/>
  <c r="R78" i="33" s="1"/>
  <c r="R79" i="33" s="1"/>
  <c r="R80" i="33" s="1"/>
  <c r="R81" i="33" s="1"/>
  <c r="R82" i="33" s="1"/>
  <c r="R83" i="33" s="1"/>
  <c r="AE54" i="30"/>
  <c r="AE22" i="33"/>
  <c r="AD13" i="31"/>
  <c r="AE13" i="31"/>
  <c r="AF13" i="31"/>
  <c r="AF58" i="32"/>
  <c r="AD67" i="32"/>
  <c r="AE67" i="32"/>
  <c r="AD58" i="32"/>
  <c r="AF67" i="32"/>
  <c r="AE58" i="32"/>
  <c r="I4" i="36"/>
  <c r="I5" i="36" s="1"/>
  <c r="I6" i="36" s="1"/>
  <c r="I7" i="36" s="1"/>
  <c r="I8" i="36" s="1"/>
  <c r="I9" i="36" s="1"/>
  <c r="I10" i="36" s="1"/>
  <c r="I11" i="36" s="1"/>
  <c r="I12" i="36" s="1"/>
  <c r="I13" i="36" s="1"/>
  <c r="I14" i="36" s="1"/>
  <c r="I15" i="36" s="1"/>
  <c r="I16" i="36" s="1"/>
  <c r="I17" i="36" s="1"/>
  <c r="I18" i="36" s="1"/>
  <c r="I19" i="36" s="1"/>
  <c r="I20" i="36" s="1"/>
  <c r="I21" i="36" s="1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I33" i="36" s="1"/>
  <c r="I34" i="36" s="1"/>
  <c r="I35" i="36" s="1"/>
  <c r="I36" i="36" s="1"/>
  <c r="I37" i="36" s="1"/>
  <c r="I38" i="36" s="1"/>
  <c r="I39" i="36" s="1"/>
  <c r="I40" i="36" s="1"/>
  <c r="I41" i="36" s="1"/>
  <c r="I42" i="36" s="1"/>
  <c r="I43" i="36" s="1"/>
  <c r="I44" i="36" s="1"/>
  <c r="I45" i="36" s="1"/>
  <c r="I46" i="36" s="1"/>
  <c r="I47" i="36" s="1"/>
  <c r="I48" i="36" s="1"/>
  <c r="I49" i="36" s="1"/>
  <c r="I50" i="36" s="1"/>
  <c r="I51" i="36" s="1"/>
  <c r="I52" i="36" s="1"/>
  <c r="I53" i="36" s="1"/>
  <c r="I54" i="36" s="1"/>
  <c r="I55" i="36" s="1"/>
  <c r="I56" i="36" s="1"/>
  <c r="I57" i="36" s="1"/>
  <c r="I58" i="36" s="1"/>
  <c r="I59" i="36" s="1"/>
  <c r="I60" i="36" s="1"/>
  <c r="I61" i="36" s="1"/>
  <c r="I62" i="36" s="1"/>
  <c r="I63" i="36" s="1"/>
  <c r="I64" i="36" s="1"/>
  <c r="I65" i="36" s="1"/>
  <c r="I66" i="36" s="1"/>
  <c r="I67" i="36" s="1"/>
  <c r="I68" i="36" s="1"/>
  <c r="I69" i="36" s="1"/>
  <c r="I70" i="36" s="1"/>
  <c r="I71" i="36" s="1"/>
  <c r="I72" i="36" s="1"/>
  <c r="I73" i="36" s="1"/>
  <c r="I74" i="36" s="1"/>
  <c r="I75" i="36" s="1"/>
  <c r="I76" i="36" s="1"/>
  <c r="I77" i="36" s="1"/>
  <c r="I78" i="36" s="1"/>
  <c r="I79" i="36" s="1"/>
  <c r="I80" i="36" s="1"/>
  <c r="I81" i="36" s="1"/>
  <c r="I82" i="36" s="1"/>
  <c r="I83" i="36" s="1"/>
  <c r="AD63" i="33"/>
  <c r="AE63" i="33"/>
  <c r="AD56" i="33"/>
  <c r="AD60" i="33"/>
  <c r="AE60" i="33"/>
  <c r="AD65" i="33"/>
  <c r="AE65" i="33"/>
  <c r="AE61" i="33"/>
  <c r="AE62" i="33"/>
  <c r="AE57" i="33"/>
  <c r="AF65" i="33"/>
  <c r="AD55" i="31"/>
  <c r="AE55" i="31"/>
  <c r="AB74" i="32"/>
  <c r="AD22" i="31"/>
  <c r="AE22" i="31"/>
  <c r="T5" i="33"/>
  <c r="T6" i="33" s="1"/>
  <c r="T7" i="33" s="1"/>
  <c r="T8" i="33" s="1"/>
  <c r="T9" i="33" s="1"/>
  <c r="T10" i="33" s="1"/>
  <c r="T11" i="33" s="1"/>
  <c r="T12" i="33" s="1"/>
  <c r="T13" i="33" s="1"/>
  <c r="T14" i="33" s="1"/>
  <c r="T15" i="33" s="1"/>
  <c r="T16" i="33" s="1"/>
  <c r="T17" i="33" s="1"/>
  <c r="T18" i="33" s="1"/>
  <c r="T19" i="33" s="1"/>
  <c r="T20" i="33" s="1"/>
  <c r="T21" i="33" s="1"/>
  <c r="T22" i="33" s="1"/>
  <c r="T23" i="33" s="1"/>
  <c r="T24" i="33" s="1"/>
  <c r="T25" i="33" s="1"/>
  <c r="T26" i="33" s="1"/>
  <c r="T27" i="33" s="1"/>
  <c r="T28" i="33" s="1"/>
  <c r="T29" i="33" s="1"/>
  <c r="T30" i="33" s="1"/>
  <c r="T31" i="33" s="1"/>
  <c r="T32" i="33" s="1"/>
  <c r="T33" i="33" s="1"/>
  <c r="T34" i="33" s="1"/>
  <c r="T35" i="33" s="1"/>
  <c r="T36" i="33" s="1"/>
  <c r="T37" i="33" s="1"/>
  <c r="T38" i="33" s="1"/>
  <c r="T39" i="33" s="1"/>
  <c r="T40" i="33" s="1"/>
  <c r="T41" i="33" s="1"/>
  <c r="T42" i="33" s="1"/>
  <c r="T43" i="33" s="1"/>
  <c r="T44" i="33" s="1"/>
  <c r="T45" i="33" s="1"/>
  <c r="T46" i="33" s="1"/>
  <c r="T47" i="33" s="1"/>
  <c r="T48" i="33" s="1"/>
  <c r="T49" i="33" s="1"/>
  <c r="T50" i="33" s="1"/>
  <c r="T51" i="33" s="1"/>
  <c r="T52" i="33" s="1"/>
  <c r="T53" i="33" s="1"/>
  <c r="T54" i="33" s="1"/>
  <c r="T55" i="33" s="1"/>
  <c r="T56" i="33" s="1"/>
  <c r="T57" i="33" s="1"/>
  <c r="T58" i="33" s="1"/>
  <c r="T59" i="33" s="1"/>
  <c r="T60" i="33" s="1"/>
  <c r="T61" i="33" s="1"/>
  <c r="T62" i="33" s="1"/>
  <c r="T63" i="33" s="1"/>
  <c r="T64" i="33" s="1"/>
  <c r="T65" i="33" s="1"/>
  <c r="T66" i="33" s="1"/>
  <c r="T67" i="33" s="1"/>
  <c r="T68" i="33" s="1"/>
  <c r="T69" i="33" s="1"/>
  <c r="T70" i="33" s="1"/>
  <c r="T71" i="33" s="1"/>
  <c r="T72" i="33" s="1"/>
  <c r="T73" i="33" s="1"/>
  <c r="T74" i="33" s="1"/>
  <c r="T75" i="33" s="1"/>
  <c r="T76" i="33" s="1"/>
  <c r="T77" i="33" s="1"/>
  <c r="T78" i="33" s="1"/>
  <c r="T79" i="33" s="1"/>
  <c r="T80" i="33" s="1"/>
  <c r="T81" i="33" s="1"/>
  <c r="T82" i="33" s="1"/>
  <c r="T83" i="33" s="1"/>
  <c r="K3" i="32"/>
  <c r="K4" i="32" s="1"/>
  <c r="K5" i="32" s="1"/>
  <c r="K6" i="32" s="1"/>
  <c r="K7" i="32" s="1"/>
  <c r="K8" i="32" s="1"/>
  <c r="K9" i="32" s="1"/>
  <c r="K10" i="32" s="1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K38" i="32" s="1"/>
  <c r="K39" i="32" s="1"/>
  <c r="K40" i="32" s="1"/>
  <c r="K41" i="32" s="1"/>
  <c r="K42" i="32" s="1"/>
  <c r="K43" i="32" s="1"/>
  <c r="K44" i="32" s="1"/>
  <c r="K45" i="32" s="1"/>
  <c r="K46" i="32" s="1"/>
  <c r="K47" i="32" s="1"/>
  <c r="K48" i="32" s="1"/>
  <c r="K49" i="32" s="1"/>
  <c r="K50" i="32" s="1"/>
  <c r="K51" i="32" s="1"/>
  <c r="K52" i="32" s="1"/>
  <c r="K53" i="32" s="1"/>
  <c r="K54" i="32" s="1"/>
  <c r="K55" i="32" s="1"/>
  <c r="K56" i="32" s="1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AF61" i="32"/>
  <c r="AD70" i="32"/>
  <c r="AE70" i="32"/>
  <c r="AF70" i="32"/>
  <c r="AD61" i="32"/>
  <c r="AE61" i="32"/>
  <c r="N84" i="32"/>
  <c r="J11" i="4" s="1"/>
  <c r="AF34" i="33"/>
  <c r="AE34" i="33"/>
  <c r="AD42" i="33"/>
  <c r="AD34" i="33"/>
  <c r="AF42" i="33"/>
  <c r="AE39" i="33"/>
  <c r="AF39" i="33"/>
  <c r="AD43" i="33"/>
  <c r="AE43" i="33"/>
  <c r="AF43" i="33"/>
  <c r="AE36" i="33"/>
  <c r="AE41" i="33"/>
  <c r="AE38" i="33"/>
  <c r="AE16" i="31"/>
  <c r="AD50" i="32"/>
  <c r="AF50" i="32"/>
  <c r="J8" i="32"/>
  <c r="J9" i="32" s="1"/>
  <c r="J10" i="32" s="1"/>
  <c r="J11" i="32" s="1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32" i="32" s="1"/>
  <c r="J33" i="32" s="1"/>
  <c r="J34" i="32" s="1"/>
  <c r="J35" i="32" s="1"/>
  <c r="J36" i="32" s="1"/>
  <c r="J37" i="32" s="1"/>
  <c r="J38" i="32" s="1"/>
  <c r="J39" i="32" s="1"/>
  <c r="J40" i="32" s="1"/>
  <c r="J41" i="32" s="1"/>
  <c r="J42" i="32" s="1"/>
  <c r="J43" i="32" s="1"/>
  <c r="J44" i="32" s="1"/>
  <c r="J45" i="32" s="1"/>
  <c r="J46" i="32" s="1"/>
  <c r="J47" i="32" s="1"/>
  <c r="J48" i="32" s="1"/>
  <c r="J49" i="32" s="1"/>
  <c r="J50" i="32" s="1"/>
  <c r="J51" i="32" s="1"/>
  <c r="J52" i="32" s="1"/>
  <c r="J53" i="32" s="1"/>
  <c r="J54" i="32" s="1"/>
  <c r="J55" i="32" s="1"/>
  <c r="J56" i="32" s="1"/>
  <c r="J57" i="32" s="1"/>
  <c r="J58" i="32" s="1"/>
  <c r="J59" i="32" s="1"/>
  <c r="J60" i="32" s="1"/>
  <c r="J61" i="32" s="1"/>
  <c r="J62" i="32" s="1"/>
  <c r="J63" i="32" s="1"/>
  <c r="J64" i="32" s="1"/>
  <c r="J65" i="32" s="1"/>
  <c r="J66" i="32" s="1"/>
  <c r="J67" i="32" s="1"/>
  <c r="J68" i="32" s="1"/>
  <c r="J69" i="32" s="1"/>
  <c r="J70" i="32" s="1"/>
  <c r="J71" i="32" s="1"/>
  <c r="J72" i="32" s="1"/>
  <c r="J73" i="32" s="1"/>
  <c r="J74" i="32" s="1"/>
  <c r="J75" i="32" s="1"/>
  <c r="J76" i="32" s="1"/>
  <c r="J77" i="32" s="1"/>
  <c r="J78" i="32" s="1"/>
  <c r="J79" i="32" s="1"/>
  <c r="J80" i="32" s="1"/>
  <c r="J81" i="32" s="1"/>
  <c r="J82" i="32" s="1"/>
  <c r="J83" i="32" s="1"/>
  <c r="M84" i="33"/>
  <c r="I41" i="4" s="1"/>
  <c r="AF47" i="31"/>
  <c r="AD47" i="31"/>
  <c r="AD48" i="31"/>
  <c r="AE48" i="31"/>
  <c r="AE39" i="31"/>
  <c r="AD34" i="31"/>
  <c r="AF15" i="31"/>
  <c r="L84" i="31"/>
  <c r="E10" i="4" s="1"/>
  <c r="AE65" i="32"/>
  <c r="AF65" i="32"/>
  <c r="AF57" i="32"/>
  <c r="AE51" i="32"/>
  <c r="AD51" i="32"/>
  <c r="AF51" i="32"/>
  <c r="AD42" i="32"/>
  <c r="AE42" i="32"/>
  <c r="AF42" i="32"/>
  <c r="AF42" i="31"/>
  <c r="AB34" i="31"/>
  <c r="AB35" i="31" s="1"/>
  <c r="AB36" i="31" s="1"/>
  <c r="AB37" i="31" s="1"/>
  <c r="AB38" i="31" s="1"/>
  <c r="AB39" i="31" s="1"/>
  <c r="AB40" i="31" s="1"/>
  <c r="AB41" i="31" s="1"/>
  <c r="AB42" i="31" s="1"/>
  <c r="AB43" i="31" s="1"/>
  <c r="AB44" i="31" s="1"/>
  <c r="AB45" i="31" s="1"/>
  <c r="AB46" i="31" s="1"/>
  <c r="AB47" i="31" s="1"/>
  <c r="AB48" i="31" s="1"/>
  <c r="AB49" i="31" s="1"/>
  <c r="AB50" i="31" s="1"/>
  <c r="AB51" i="31" s="1"/>
  <c r="AB52" i="31" s="1"/>
  <c r="AB53" i="31" s="1"/>
  <c r="AB54" i="31" s="1"/>
  <c r="AB55" i="31" s="1"/>
  <c r="AB56" i="31" s="1"/>
  <c r="AB57" i="31" s="1"/>
  <c r="AB58" i="31" s="1"/>
  <c r="AB59" i="31" s="1"/>
  <c r="AB60" i="31" s="1"/>
  <c r="AB61" i="31" s="1"/>
  <c r="AB62" i="31" s="1"/>
  <c r="AB63" i="31" s="1"/>
  <c r="AB64" i="31" s="1"/>
  <c r="AB65" i="31" s="1"/>
  <c r="AB66" i="31" s="1"/>
  <c r="AB67" i="31" s="1"/>
  <c r="AB68" i="31" s="1"/>
  <c r="AB69" i="31" s="1"/>
  <c r="AB70" i="31" s="1"/>
  <c r="AB71" i="31" s="1"/>
  <c r="AB72" i="31" s="1"/>
  <c r="AB73" i="31" s="1"/>
  <c r="AB74" i="31" s="1"/>
  <c r="AB75" i="31" s="1"/>
  <c r="AB76" i="31" s="1"/>
  <c r="AB77" i="31" s="1"/>
  <c r="AB78" i="31" s="1"/>
  <c r="AB79" i="31" s="1"/>
  <c r="AB80" i="31" s="1"/>
  <c r="AB81" i="31" s="1"/>
  <c r="AB82" i="31" s="1"/>
  <c r="AD27" i="31"/>
  <c r="AD15" i="31"/>
  <c r="AE15" i="31"/>
  <c r="AE24" i="31"/>
  <c r="AF24" i="31"/>
  <c r="AD73" i="32"/>
  <c r="AD29" i="32"/>
  <c r="AD38" i="32"/>
  <c r="AE38" i="32"/>
  <c r="AF38" i="32"/>
  <c r="AE36" i="32"/>
  <c r="Z84" i="32"/>
  <c r="AE35" i="32"/>
  <c r="AF65" i="34"/>
  <c r="AD65" i="34"/>
  <c r="AD74" i="34"/>
  <c r="AF66" i="34"/>
  <c r="AE70" i="34"/>
  <c r="AE74" i="34"/>
  <c r="AD72" i="34"/>
  <c r="AF74" i="34"/>
  <c r="AE65" i="34"/>
  <c r="AF72" i="34"/>
  <c r="AE17" i="32"/>
  <c r="AF17" i="32"/>
  <c r="AF18" i="32"/>
  <c r="AF82" i="33"/>
  <c r="AD21" i="33"/>
  <c r="AE21" i="33"/>
  <c r="AF21" i="33"/>
  <c r="AD27" i="33"/>
  <c r="AE30" i="33"/>
  <c r="AF30" i="33"/>
  <c r="AD72" i="33"/>
  <c r="AE64" i="33"/>
  <c r="AF64" i="33"/>
  <c r="AD73" i="33"/>
  <c r="L5" i="33"/>
  <c r="L6" i="33" s="1"/>
  <c r="L7" i="33" s="1"/>
  <c r="L8" i="33" s="1"/>
  <c r="L9" i="33" s="1"/>
  <c r="L10" i="33" s="1"/>
  <c r="L11" i="33" s="1"/>
  <c r="L12" i="33" s="1"/>
  <c r="L13" i="33" s="1"/>
  <c r="L14" i="33" s="1"/>
  <c r="L15" i="33" s="1"/>
  <c r="L16" i="33" s="1"/>
  <c r="L17" i="33" s="1"/>
  <c r="L18" i="33" s="1"/>
  <c r="L19" i="33" s="1"/>
  <c r="L20" i="33" s="1"/>
  <c r="L21" i="33" s="1"/>
  <c r="L22" i="33" s="1"/>
  <c r="L23" i="33" s="1"/>
  <c r="L24" i="33" s="1"/>
  <c r="L25" i="33" s="1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L65" i="33" s="1"/>
  <c r="L66" i="33" s="1"/>
  <c r="L67" i="33" s="1"/>
  <c r="L68" i="33" s="1"/>
  <c r="L69" i="33" s="1"/>
  <c r="L70" i="33" s="1"/>
  <c r="L71" i="33" s="1"/>
  <c r="L72" i="33" s="1"/>
  <c r="L73" i="33" s="1"/>
  <c r="L74" i="33" s="1"/>
  <c r="L75" i="33" s="1"/>
  <c r="L76" i="33" s="1"/>
  <c r="L77" i="33" s="1"/>
  <c r="L78" i="33" s="1"/>
  <c r="L79" i="33" s="1"/>
  <c r="L80" i="33" s="1"/>
  <c r="L81" i="33" s="1"/>
  <c r="L82" i="33" s="1"/>
  <c r="L83" i="33" s="1"/>
  <c r="AD81" i="32"/>
  <c r="AE75" i="32"/>
  <c r="AE66" i="32"/>
  <c r="AF66" i="32"/>
  <c r="AD74" i="32"/>
  <c r="AE74" i="32"/>
  <c r="AD64" i="32"/>
  <c r="AE64" i="32"/>
  <c r="AF43" i="32"/>
  <c r="AD75" i="32"/>
  <c r="AF73" i="32"/>
  <c r="AE59" i="32"/>
  <c r="AE68" i="32"/>
  <c r="AD59" i="32"/>
  <c r="AD56" i="32"/>
  <c r="AE76" i="33"/>
  <c r="AF26" i="34"/>
  <c r="AE34" i="34"/>
  <c r="AD26" i="34"/>
  <c r="AE26" i="34"/>
  <c r="AD31" i="34"/>
  <c r="AE31" i="34"/>
  <c r="AD30" i="34"/>
  <c r="AB75" i="32"/>
  <c r="AB76" i="32" s="1"/>
  <c r="AB77" i="32" s="1"/>
  <c r="AB78" i="32" s="1"/>
  <c r="AB79" i="32" s="1"/>
  <c r="AE19" i="32"/>
  <c r="AF16" i="32"/>
  <c r="AE25" i="32"/>
  <c r="AF25" i="32"/>
  <c r="AE24" i="32"/>
  <c r="AD16" i="32"/>
  <c r="AF22" i="32"/>
  <c r="AD12" i="32"/>
  <c r="AF12" i="32"/>
  <c r="AE12" i="32"/>
  <c r="AF21" i="32"/>
  <c r="Y84" i="34"/>
  <c r="AE69" i="34"/>
  <c r="W84" i="34"/>
  <c r="AD48" i="32"/>
  <c r="AE45" i="32"/>
  <c r="AF45" i="32"/>
  <c r="AD28" i="32"/>
  <c r="AF28" i="32"/>
  <c r="Q84" i="33"/>
  <c r="AF62" i="33"/>
  <c r="AD69" i="33"/>
  <c r="AD62" i="33"/>
  <c r="AE69" i="33"/>
  <c r="AE68" i="33"/>
  <c r="Q84" i="34"/>
  <c r="AE33" i="31"/>
  <c r="AD25" i="31"/>
  <c r="T84" i="31"/>
  <c r="O84" i="33"/>
  <c r="AD2" i="33"/>
  <c r="AE2" i="33"/>
  <c r="AE3" i="33" s="1"/>
  <c r="AE4" i="33" s="1"/>
  <c r="AE5" i="33" s="1"/>
  <c r="AE6" i="33" s="1"/>
  <c r="AE7" i="33" s="1"/>
  <c r="AE8" i="33" s="1"/>
  <c r="AE9" i="33" s="1"/>
  <c r="AE10" i="33" s="1"/>
  <c r="AE11" i="33" s="1"/>
  <c r="AB8" i="32"/>
  <c r="AB9" i="32" s="1"/>
  <c r="AB10" i="32" s="1"/>
  <c r="AB11" i="32" s="1"/>
  <c r="AB12" i="32" s="1"/>
  <c r="AB13" i="32" s="1"/>
  <c r="AB14" i="32" s="1"/>
  <c r="AB15" i="32" s="1"/>
  <c r="AB16" i="32" s="1"/>
  <c r="AB17" i="32" s="1"/>
  <c r="AB18" i="32" s="1"/>
  <c r="AB19" i="32" s="1"/>
  <c r="AB20" i="32" s="1"/>
  <c r="AB21" i="32" s="1"/>
  <c r="AB22" i="32" s="1"/>
  <c r="AB23" i="32" s="1"/>
  <c r="AB24" i="32" s="1"/>
  <c r="AB25" i="32" s="1"/>
  <c r="AB26" i="32" s="1"/>
  <c r="AB27" i="32" s="1"/>
  <c r="AB28" i="32" s="1"/>
  <c r="AB29" i="32" s="1"/>
  <c r="AB30" i="32" s="1"/>
  <c r="AB31" i="32" s="1"/>
  <c r="AB32" i="32" s="1"/>
  <c r="AB33" i="32" s="1"/>
  <c r="AB34" i="32" s="1"/>
  <c r="AB35" i="32" s="1"/>
  <c r="AB36" i="32" s="1"/>
  <c r="AB37" i="32" s="1"/>
  <c r="AB38" i="32" s="1"/>
  <c r="AB39" i="32" s="1"/>
  <c r="AB40" i="32" s="1"/>
  <c r="AB41" i="32" s="1"/>
  <c r="AB42" i="32" s="1"/>
  <c r="AD75" i="33"/>
  <c r="AE75" i="33"/>
  <c r="AF75" i="33"/>
  <c r="AD80" i="33"/>
  <c r="AE80" i="33"/>
  <c r="AE78" i="33"/>
  <c r="AF78" i="33"/>
  <c r="AB2" i="33"/>
  <c r="AB3" i="33" s="1"/>
  <c r="AB4" i="33" s="1"/>
  <c r="AB5" i="33" s="1"/>
  <c r="AB6" i="33" s="1"/>
  <c r="AB7" i="33" s="1"/>
  <c r="AB8" i="33" s="1"/>
  <c r="AB9" i="33" s="1"/>
  <c r="AB10" i="33" s="1"/>
  <c r="AB11" i="33" s="1"/>
  <c r="AB12" i="33" s="1"/>
  <c r="AB13" i="33" s="1"/>
  <c r="AB14" i="33" s="1"/>
  <c r="AB15" i="33" s="1"/>
  <c r="AB16" i="33" s="1"/>
  <c r="AB17" i="33" s="1"/>
  <c r="AB18" i="33" s="1"/>
  <c r="AB19" i="33" s="1"/>
  <c r="AB20" i="33" s="1"/>
  <c r="AB21" i="33" s="1"/>
  <c r="AB22" i="33" s="1"/>
  <c r="AB23" i="33" s="1"/>
  <c r="AB24" i="33" s="1"/>
  <c r="AB25" i="33" s="1"/>
  <c r="AB26" i="33" s="1"/>
  <c r="AB27" i="33" s="1"/>
  <c r="AB28" i="33" s="1"/>
  <c r="AB29" i="33" s="1"/>
  <c r="AB30" i="33" s="1"/>
  <c r="AB31" i="33" s="1"/>
  <c r="AB32" i="33" s="1"/>
  <c r="AB33" i="33" s="1"/>
  <c r="AB34" i="33" s="1"/>
  <c r="AB35" i="33" s="1"/>
  <c r="AE76" i="34"/>
  <c r="AF76" i="34"/>
  <c r="AD68" i="34"/>
  <c r="AE68" i="34"/>
  <c r="AF68" i="34"/>
  <c r="AF18" i="31"/>
  <c r="R84" i="31"/>
  <c r="AE53" i="32"/>
  <c r="AE48" i="32"/>
  <c r="AF48" i="32"/>
  <c r="AF36" i="32"/>
  <c r="AE44" i="32"/>
  <c r="AD36" i="32"/>
  <c r="Y9" i="32"/>
  <c r="Y10" i="32" s="1"/>
  <c r="Y11" i="32" s="1"/>
  <c r="Y12" i="32" s="1"/>
  <c r="Y13" i="32" s="1"/>
  <c r="Y14" i="32" s="1"/>
  <c r="Y15" i="32" s="1"/>
  <c r="Y16" i="32" s="1"/>
  <c r="Y17" i="32" s="1"/>
  <c r="Y18" i="32" s="1"/>
  <c r="Y19" i="32" s="1"/>
  <c r="Y20" i="32" s="1"/>
  <c r="Y21" i="32" s="1"/>
  <c r="Y22" i="32" s="1"/>
  <c r="Y23" i="32" s="1"/>
  <c r="Y24" i="32" s="1"/>
  <c r="Y25" i="32" s="1"/>
  <c r="Y26" i="32" s="1"/>
  <c r="Y27" i="32" s="1"/>
  <c r="Y28" i="32" s="1"/>
  <c r="Y29" i="32" s="1"/>
  <c r="Y30" i="32" s="1"/>
  <c r="Y31" i="32" s="1"/>
  <c r="Y32" i="32" s="1"/>
  <c r="Y33" i="32" s="1"/>
  <c r="Y34" i="32" s="1"/>
  <c r="Y35" i="32" s="1"/>
  <c r="Y36" i="32" s="1"/>
  <c r="Y37" i="32" s="1"/>
  <c r="Y38" i="32" s="1"/>
  <c r="Y39" i="32" s="1"/>
  <c r="Y40" i="32" s="1"/>
  <c r="Y41" i="32" s="1"/>
  <c r="Y42" i="32" s="1"/>
  <c r="Y43" i="32" s="1"/>
  <c r="Y44" i="32" s="1"/>
  <c r="Y45" i="32" s="1"/>
  <c r="Y46" i="32" s="1"/>
  <c r="Y47" i="32" s="1"/>
  <c r="Y48" i="32" s="1"/>
  <c r="Y49" i="32" s="1"/>
  <c r="Y50" i="32" s="1"/>
  <c r="Y51" i="32" s="1"/>
  <c r="Y52" i="32" s="1"/>
  <c r="Y53" i="32" s="1"/>
  <c r="Y54" i="32" s="1"/>
  <c r="Y55" i="32" s="1"/>
  <c r="Y56" i="32" s="1"/>
  <c r="Y57" i="32" s="1"/>
  <c r="Y58" i="32" s="1"/>
  <c r="Y59" i="32" s="1"/>
  <c r="Y60" i="32" s="1"/>
  <c r="Y61" i="32" s="1"/>
  <c r="Y62" i="32" s="1"/>
  <c r="Y63" i="32" s="1"/>
  <c r="Y64" i="32" s="1"/>
  <c r="Y65" i="32" s="1"/>
  <c r="Y66" i="32" s="1"/>
  <c r="Y67" i="32" s="1"/>
  <c r="Y68" i="32" s="1"/>
  <c r="Y69" i="32" s="1"/>
  <c r="Y70" i="32" s="1"/>
  <c r="Y71" i="32" s="1"/>
  <c r="Y72" i="32" s="1"/>
  <c r="Y73" i="32" s="1"/>
  <c r="Y74" i="32" s="1"/>
  <c r="Y75" i="32" s="1"/>
  <c r="Y76" i="32" s="1"/>
  <c r="Y77" i="32" s="1"/>
  <c r="Y78" i="32" s="1"/>
  <c r="Y79" i="32" s="1"/>
  <c r="Y80" i="32" s="1"/>
  <c r="Y81" i="32" s="1"/>
  <c r="Y82" i="32" s="1"/>
  <c r="Y83" i="32" s="1"/>
  <c r="AF83" i="33"/>
  <c r="AE83" i="33"/>
  <c r="AD83" i="33"/>
  <c r="Z3" i="33"/>
  <c r="Z4" i="33" s="1"/>
  <c r="Z5" i="33" s="1"/>
  <c r="Z6" i="33" s="1"/>
  <c r="Z7" i="33" s="1"/>
  <c r="Z8" i="33" s="1"/>
  <c r="Z9" i="33" s="1"/>
  <c r="Z10" i="33" s="1"/>
  <c r="Z11" i="33" s="1"/>
  <c r="Z12" i="33" s="1"/>
  <c r="Z13" i="33" s="1"/>
  <c r="Z14" i="33" s="1"/>
  <c r="Z15" i="33" s="1"/>
  <c r="Z16" i="33" s="1"/>
  <c r="Z17" i="33" s="1"/>
  <c r="Z18" i="33" s="1"/>
  <c r="Z19" i="33" s="1"/>
  <c r="Z20" i="33" s="1"/>
  <c r="Z21" i="33" s="1"/>
  <c r="Z22" i="33" s="1"/>
  <c r="Z23" i="33" s="1"/>
  <c r="Z24" i="33" s="1"/>
  <c r="Z25" i="33" s="1"/>
  <c r="Z26" i="33" s="1"/>
  <c r="Z27" i="33" s="1"/>
  <c r="Z28" i="33" s="1"/>
  <c r="Z29" i="33" s="1"/>
  <c r="Z30" i="33" s="1"/>
  <c r="Z31" i="33" s="1"/>
  <c r="Z32" i="33" s="1"/>
  <c r="Z33" i="33" s="1"/>
  <c r="Z34" i="33" s="1"/>
  <c r="Z35" i="33" s="1"/>
  <c r="Z36" i="33" s="1"/>
  <c r="Z37" i="33" s="1"/>
  <c r="Z38" i="33" s="1"/>
  <c r="Z39" i="33" s="1"/>
  <c r="Z40" i="33" s="1"/>
  <c r="Z41" i="33" s="1"/>
  <c r="Z42" i="33" s="1"/>
  <c r="Z43" i="33" s="1"/>
  <c r="Z44" i="33" s="1"/>
  <c r="Z45" i="33" s="1"/>
  <c r="Z46" i="33" s="1"/>
  <c r="Z47" i="33" s="1"/>
  <c r="Z48" i="33" s="1"/>
  <c r="Z49" i="33" s="1"/>
  <c r="Z50" i="33" s="1"/>
  <c r="Z51" i="33" s="1"/>
  <c r="Z52" i="33" s="1"/>
  <c r="Z53" i="33" s="1"/>
  <c r="Z54" i="33" s="1"/>
  <c r="Z55" i="33" s="1"/>
  <c r="Z56" i="33" s="1"/>
  <c r="Z57" i="33" s="1"/>
  <c r="Z58" i="33" s="1"/>
  <c r="Z59" i="33" s="1"/>
  <c r="Z60" i="33" s="1"/>
  <c r="Z61" i="33" s="1"/>
  <c r="Z62" i="33" s="1"/>
  <c r="Z63" i="33" s="1"/>
  <c r="Z64" i="33" s="1"/>
  <c r="Z65" i="33" s="1"/>
  <c r="Z66" i="33" s="1"/>
  <c r="Z67" i="33" s="1"/>
  <c r="Z68" i="33" s="1"/>
  <c r="Z69" i="33" s="1"/>
  <c r="Z70" i="33" s="1"/>
  <c r="Z71" i="33" s="1"/>
  <c r="Z72" i="33" s="1"/>
  <c r="Z73" i="33" s="1"/>
  <c r="Z74" i="33" s="1"/>
  <c r="Z75" i="33" s="1"/>
  <c r="Z76" i="33" s="1"/>
  <c r="Z77" i="33" s="1"/>
  <c r="Z78" i="33" s="1"/>
  <c r="Z79" i="33" s="1"/>
  <c r="Z80" i="33" s="1"/>
  <c r="Z81" i="33" s="1"/>
  <c r="Z82" i="33" s="1"/>
  <c r="Z83" i="33" s="1"/>
  <c r="U4" i="32"/>
  <c r="U5" i="32" s="1"/>
  <c r="U6" i="32" s="1"/>
  <c r="U7" i="32" s="1"/>
  <c r="U8" i="32" s="1"/>
  <c r="U9" i="32" s="1"/>
  <c r="U10" i="32" s="1"/>
  <c r="U11" i="32" s="1"/>
  <c r="U12" i="32" s="1"/>
  <c r="U13" i="32" s="1"/>
  <c r="U14" i="32" s="1"/>
  <c r="U15" i="32" s="1"/>
  <c r="U16" i="32" s="1"/>
  <c r="U17" i="32" s="1"/>
  <c r="U18" i="32" s="1"/>
  <c r="U19" i="32" s="1"/>
  <c r="U20" i="32" s="1"/>
  <c r="U21" i="32" s="1"/>
  <c r="U22" i="32" s="1"/>
  <c r="U23" i="32" s="1"/>
  <c r="U24" i="32" s="1"/>
  <c r="U25" i="32" s="1"/>
  <c r="U26" i="32" s="1"/>
  <c r="U27" i="32" s="1"/>
  <c r="U28" i="32" s="1"/>
  <c r="U29" i="32" s="1"/>
  <c r="U30" i="32" s="1"/>
  <c r="U31" i="32" s="1"/>
  <c r="U32" i="32" s="1"/>
  <c r="U33" i="32" s="1"/>
  <c r="U34" i="32" s="1"/>
  <c r="U35" i="32" s="1"/>
  <c r="U36" i="32" s="1"/>
  <c r="U37" i="32" s="1"/>
  <c r="U38" i="32" s="1"/>
  <c r="U39" i="32" s="1"/>
  <c r="U40" i="32" s="1"/>
  <c r="U41" i="32" s="1"/>
  <c r="U42" i="32" s="1"/>
  <c r="U43" i="32" s="1"/>
  <c r="U44" i="32" s="1"/>
  <c r="U45" i="32" s="1"/>
  <c r="U46" i="32" s="1"/>
  <c r="U47" i="32" s="1"/>
  <c r="U48" i="32" s="1"/>
  <c r="U49" i="32" s="1"/>
  <c r="U50" i="32" s="1"/>
  <c r="U51" i="32" s="1"/>
  <c r="U52" i="32" s="1"/>
  <c r="U53" i="32" s="1"/>
  <c r="U54" i="32" s="1"/>
  <c r="U55" i="32" s="1"/>
  <c r="U56" i="32" s="1"/>
  <c r="U57" i="32" s="1"/>
  <c r="U58" i="32" s="1"/>
  <c r="U59" i="32" s="1"/>
  <c r="U60" i="32" s="1"/>
  <c r="U61" i="32" s="1"/>
  <c r="U62" i="32" s="1"/>
  <c r="U63" i="32" s="1"/>
  <c r="U64" i="32" s="1"/>
  <c r="U65" i="32" s="1"/>
  <c r="U66" i="32" s="1"/>
  <c r="U67" i="32" s="1"/>
  <c r="U68" i="32" s="1"/>
  <c r="U69" i="32" s="1"/>
  <c r="U70" i="32" s="1"/>
  <c r="U71" i="32" s="1"/>
  <c r="U72" i="32" s="1"/>
  <c r="U73" i="32" s="1"/>
  <c r="U74" i="32" s="1"/>
  <c r="U75" i="32" s="1"/>
  <c r="U76" i="32" s="1"/>
  <c r="U77" i="32" s="1"/>
  <c r="U78" i="32" s="1"/>
  <c r="U79" i="32" s="1"/>
  <c r="U80" i="32" s="1"/>
  <c r="U81" i="32" s="1"/>
  <c r="U82" i="32" s="1"/>
  <c r="U83" i="32" s="1"/>
  <c r="AE77" i="33"/>
  <c r="AF41" i="33"/>
  <c r="AD50" i="33"/>
  <c r="AE50" i="33"/>
  <c r="AF50" i="33"/>
  <c r="AD41" i="33"/>
  <c r="J84" i="34"/>
  <c r="D42" i="4" s="1"/>
  <c r="S17" i="35"/>
  <c r="S18" i="35" s="1"/>
  <c r="S19" i="35" s="1"/>
  <c r="S20" i="35" s="1"/>
  <c r="S21" i="35" s="1"/>
  <c r="S22" i="35" s="1"/>
  <c r="S23" i="35" s="1"/>
  <c r="S24" i="35" s="1"/>
  <c r="S25" i="35" s="1"/>
  <c r="S26" i="35" s="1"/>
  <c r="S27" i="35" s="1"/>
  <c r="S28" i="35" s="1"/>
  <c r="S29" i="35" s="1"/>
  <c r="S30" i="35" s="1"/>
  <c r="S31" i="35" s="1"/>
  <c r="S32" i="35" s="1"/>
  <c r="S33" i="35" s="1"/>
  <c r="S34" i="35" s="1"/>
  <c r="S35" i="35" s="1"/>
  <c r="S36" i="35" s="1"/>
  <c r="S37" i="35" s="1"/>
  <c r="S38" i="35" s="1"/>
  <c r="S39" i="35" s="1"/>
  <c r="S40" i="35" s="1"/>
  <c r="S41" i="35" s="1"/>
  <c r="S42" i="35" s="1"/>
  <c r="S43" i="35" s="1"/>
  <c r="S44" i="35" s="1"/>
  <c r="S45" i="35" s="1"/>
  <c r="S46" i="35" s="1"/>
  <c r="S47" i="35" s="1"/>
  <c r="S48" i="35" s="1"/>
  <c r="S49" i="35" s="1"/>
  <c r="S50" i="35" s="1"/>
  <c r="S51" i="35" s="1"/>
  <c r="S52" i="35" s="1"/>
  <c r="S53" i="35" s="1"/>
  <c r="S54" i="35" s="1"/>
  <c r="S55" i="35" s="1"/>
  <c r="S56" i="35" s="1"/>
  <c r="S57" i="35" s="1"/>
  <c r="S58" i="35" s="1"/>
  <c r="S59" i="35" s="1"/>
  <c r="S60" i="35" s="1"/>
  <c r="S61" i="35" s="1"/>
  <c r="S62" i="35" s="1"/>
  <c r="S63" i="35" s="1"/>
  <c r="S64" i="35" s="1"/>
  <c r="S65" i="35" s="1"/>
  <c r="S66" i="35" s="1"/>
  <c r="S67" i="35" s="1"/>
  <c r="S68" i="35" s="1"/>
  <c r="S69" i="35" s="1"/>
  <c r="S70" i="35" s="1"/>
  <c r="S71" i="35" s="1"/>
  <c r="S72" i="35" s="1"/>
  <c r="S73" i="35" s="1"/>
  <c r="S74" i="35" s="1"/>
  <c r="S75" i="35" s="1"/>
  <c r="S76" i="35" s="1"/>
  <c r="S77" i="35" s="1"/>
  <c r="S78" i="35" s="1"/>
  <c r="S79" i="35" s="1"/>
  <c r="S80" i="35" s="1"/>
  <c r="S81" i="35" s="1"/>
  <c r="S82" i="35" s="1"/>
  <c r="S83" i="35" s="1"/>
  <c r="AE14" i="32"/>
  <c r="AF68" i="33"/>
  <c r="AF59" i="33"/>
  <c r="AE67" i="33"/>
  <c r="AE59" i="33"/>
  <c r="AF48" i="33"/>
  <c r="AD48" i="33"/>
  <c r="AE48" i="33"/>
  <c r="AD77" i="34"/>
  <c r="AE77" i="34"/>
  <c r="AF77" i="34"/>
  <c r="AE52" i="32"/>
  <c r="AF52" i="32"/>
  <c r="AF76" i="33"/>
  <c r="AD76" i="33"/>
  <c r="AD29" i="33"/>
  <c r="AF29" i="33"/>
  <c r="AE83" i="31"/>
  <c r="Q84" i="32"/>
  <c r="AB70" i="32"/>
  <c r="AD44" i="33"/>
  <c r="AD53" i="33"/>
  <c r="AE53" i="33"/>
  <c r="AF53" i="33"/>
  <c r="AE51" i="33"/>
  <c r="X84" i="32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M29" i="34" s="1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M47" i="34" s="1"/>
  <c r="M48" i="34" s="1"/>
  <c r="M49" i="34" s="1"/>
  <c r="M50" i="34" s="1"/>
  <c r="M51" i="34" s="1"/>
  <c r="M52" i="34" s="1"/>
  <c r="M53" i="34" s="1"/>
  <c r="M54" i="34" s="1"/>
  <c r="M55" i="34" s="1"/>
  <c r="M56" i="34" s="1"/>
  <c r="M57" i="34" s="1"/>
  <c r="M58" i="34" s="1"/>
  <c r="M59" i="34" s="1"/>
  <c r="M60" i="34" s="1"/>
  <c r="M61" i="34" s="1"/>
  <c r="M62" i="34" s="1"/>
  <c r="M63" i="34" s="1"/>
  <c r="M64" i="34" s="1"/>
  <c r="M65" i="34" s="1"/>
  <c r="M66" i="34" s="1"/>
  <c r="M67" i="34" s="1"/>
  <c r="M68" i="34" s="1"/>
  <c r="M69" i="34" s="1"/>
  <c r="M70" i="34" s="1"/>
  <c r="M71" i="34" s="1"/>
  <c r="M72" i="34" s="1"/>
  <c r="M73" i="34" s="1"/>
  <c r="M74" i="34" s="1"/>
  <c r="M75" i="34" s="1"/>
  <c r="M76" i="34" s="1"/>
  <c r="M77" i="34" s="1"/>
  <c r="M78" i="34" s="1"/>
  <c r="M79" i="34" s="1"/>
  <c r="M80" i="34" s="1"/>
  <c r="M81" i="34" s="1"/>
  <c r="M82" i="34" s="1"/>
  <c r="M83" i="34" s="1"/>
  <c r="AD65" i="32"/>
  <c r="W84" i="32"/>
  <c r="AD36" i="33"/>
  <c r="AE12" i="33"/>
  <c r="AF4" i="33"/>
  <c r="AF5" i="33" s="1"/>
  <c r="AF6" i="33" s="1"/>
  <c r="AF7" i="33" s="1"/>
  <c r="AF8" i="33" s="1"/>
  <c r="AF9" i="33" s="1"/>
  <c r="AF10" i="33" s="1"/>
  <c r="AF11" i="33" s="1"/>
  <c r="AD13" i="33"/>
  <c r="P3" i="34"/>
  <c r="P4" i="34" s="1"/>
  <c r="P5" i="34" s="1"/>
  <c r="P6" i="34" s="1"/>
  <c r="P7" i="34" s="1"/>
  <c r="P8" i="34" s="1"/>
  <c r="P9" i="34" s="1"/>
  <c r="P10" i="34" s="1"/>
  <c r="P11" i="34" s="1"/>
  <c r="P12" i="34" s="1"/>
  <c r="P13" i="34" s="1"/>
  <c r="P14" i="34" s="1"/>
  <c r="P15" i="34" s="1"/>
  <c r="P16" i="34" s="1"/>
  <c r="P17" i="34" s="1"/>
  <c r="P18" i="34" s="1"/>
  <c r="P19" i="34" s="1"/>
  <c r="P20" i="34" s="1"/>
  <c r="P21" i="34" s="1"/>
  <c r="P22" i="34" s="1"/>
  <c r="P23" i="34" s="1"/>
  <c r="P24" i="34" s="1"/>
  <c r="P25" i="34" s="1"/>
  <c r="P26" i="34" s="1"/>
  <c r="P27" i="34" s="1"/>
  <c r="P28" i="34" s="1"/>
  <c r="P29" i="34" s="1"/>
  <c r="P30" i="34" s="1"/>
  <c r="P31" i="34" s="1"/>
  <c r="P32" i="34" s="1"/>
  <c r="P33" i="34" s="1"/>
  <c r="P34" i="34" s="1"/>
  <c r="P35" i="34" s="1"/>
  <c r="P36" i="34" s="1"/>
  <c r="P37" i="34" s="1"/>
  <c r="P38" i="34" s="1"/>
  <c r="P39" i="34" s="1"/>
  <c r="P40" i="34" s="1"/>
  <c r="P41" i="34" s="1"/>
  <c r="P42" i="34" s="1"/>
  <c r="P43" i="34" s="1"/>
  <c r="P44" i="34" s="1"/>
  <c r="P45" i="34" s="1"/>
  <c r="P46" i="34" s="1"/>
  <c r="P47" i="34" s="1"/>
  <c r="P48" i="34" s="1"/>
  <c r="P49" i="34" s="1"/>
  <c r="P50" i="34" s="1"/>
  <c r="P51" i="34" s="1"/>
  <c r="P52" i="34" s="1"/>
  <c r="P53" i="34" s="1"/>
  <c r="P54" i="34" s="1"/>
  <c r="P55" i="34" s="1"/>
  <c r="P56" i="34" s="1"/>
  <c r="P57" i="34" s="1"/>
  <c r="P58" i="34" s="1"/>
  <c r="P59" i="34" s="1"/>
  <c r="P60" i="34" s="1"/>
  <c r="P61" i="34" s="1"/>
  <c r="P62" i="34" s="1"/>
  <c r="P63" i="34" s="1"/>
  <c r="P64" i="34" s="1"/>
  <c r="P65" i="34" s="1"/>
  <c r="P66" i="34" s="1"/>
  <c r="P67" i="34" s="1"/>
  <c r="P68" i="34" s="1"/>
  <c r="P69" i="34" s="1"/>
  <c r="P70" i="34" s="1"/>
  <c r="P71" i="34" s="1"/>
  <c r="P72" i="34" s="1"/>
  <c r="P73" i="34" s="1"/>
  <c r="P74" i="34" s="1"/>
  <c r="P75" i="34" s="1"/>
  <c r="P76" i="34" s="1"/>
  <c r="P77" i="34" s="1"/>
  <c r="P78" i="34" s="1"/>
  <c r="P79" i="34" s="1"/>
  <c r="P80" i="34" s="1"/>
  <c r="P81" i="34" s="1"/>
  <c r="P82" i="34" s="1"/>
  <c r="P83" i="34" s="1"/>
  <c r="AB51" i="33"/>
  <c r="AB52" i="33" s="1"/>
  <c r="AB53" i="33" s="1"/>
  <c r="AB54" i="33" s="1"/>
  <c r="AB55" i="33" s="1"/>
  <c r="AB56" i="33" s="1"/>
  <c r="AB57" i="33" s="1"/>
  <c r="AB58" i="33" s="1"/>
  <c r="AB59" i="33" s="1"/>
  <c r="AB60" i="33" s="1"/>
  <c r="AB61" i="33" s="1"/>
  <c r="AB62" i="33" s="1"/>
  <c r="AB63" i="33" s="1"/>
  <c r="AB64" i="33" s="1"/>
  <c r="AB65" i="33" s="1"/>
  <c r="AB66" i="33" s="1"/>
  <c r="AB67" i="33" s="1"/>
  <c r="AB68" i="33" s="1"/>
  <c r="AB69" i="33" s="1"/>
  <c r="AB70" i="33" s="1"/>
  <c r="AB71" i="33" s="1"/>
  <c r="AB72" i="33" s="1"/>
  <c r="AB73" i="33" s="1"/>
  <c r="AB74" i="33" s="1"/>
  <c r="AB75" i="33" s="1"/>
  <c r="AB76" i="33" s="1"/>
  <c r="AB77" i="33" s="1"/>
  <c r="AB78" i="33" s="1"/>
  <c r="AB79" i="33" s="1"/>
  <c r="AB80" i="33" s="1"/>
  <c r="AB81" i="33" s="1"/>
  <c r="AB82" i="33" s="1"/>
  <c r="AB83" i="33" s="1"/>
  <c r="AE24" i="33"/>
  <c r="AD16" i="31"/>
  <c r="AD4" i="31"/>
  <c r="AD5" i="31" s="1"/>
  <c r="AD6" i="31" s="1"/>
  <c r="AD7" i="31" s="1"/>
  <c r="AD8" i="31" s="1"/>
  <c r="AD9" i="31" s="1"/>
  <c r="AD10" i="31" s="1"/>
  <c r="AD11" i="31" s="1"/>
  <c r="AF4" i="31"/>
  <c r="AF5" i="31" s="1"/>
  <c r="AF6" i="31" s="1"/>
  <c r="AF7" i="31" s="1"/>
  <c r="AF8" i="31" s="1"/>
  <c r="AF9" i="31" s="1"/>
  <c r="AF10" i="31" s="1"/>
  <c r="AF11" i="31" s="1"/>
  <c r="AF68" i="32"/>
  <c r="AD20" i="32"/>
  <c r="AF20" i="32"/>
  <c r="AD6" i="32"/>
  <c r="AD7" i="32" s="1"/>
  <c r="AD8" i="32" s="1"/>
  <c r="AD9" i="32" s="1"/>
  <c r="AD10" i="32" s="1"/>
  <c r="AD11" i="32" s="1"/>
  <c r="AD14" i="32"/>
  <c r="AD61" i="33"/>
  <c r="N3" i="33"/>
  <c r="N4" i="33" s="1"/>
  <c r="N5" i="33" s="1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65" i="33" s="1"/>
  <c r="N66" i="33" s="1"/>
  <c r="N67" i="33" s="1"/>
  <c r="N68" i="33" s="1"/>
  <c r="N69" i="33" s="1"/>
  <c r="N70" i="33" s="1"/>
  <c r="N71" i="33" s="1"/>
  <c r="N72" i="33" s="1"/>
  <c r="N73" i="33" s="1"/>
  <c r="N74" i="33" s="1"/>
  <c r="N75" i="33" s="1"/>
  <c r="N76" i="33" s="1"/>
  <c r="N77" i="33" s="1"/>
  <c r="N78" i="33" s="1"/>
  <c r="N79" i="33" s="1"/>
  <c r="N80" i="33" s="1"/>
  <c r="N81" i="33" s="1"/>
  <c r="N82" i="33" s="1"/>
  <c r="N83" i="33" s="1"/>
  <c r="AE30" i="32"/>
  <c r="AD13" i="32"/>
  <c r="AD22" i="32"/>
  <c r="AE22" i="32"/>
  <c r="AF13" i="32"/>
  <c r="AD35" i="34"/>
  <c r="AE44" i="34"/>
  <c r="AF44" i="34"/>
  <c r="AE43" i="34"/>
  <c r="AF35" i="34"/>
  <c r="AE35" i="34"/>
  <c r="AD37" i="34"/>
  <c r="AE42" i="34"/>
  <c r="AD53" i="32"/>
  <c r="AF15" i="32"/>
  <c r="AD69" i="31"/>
  <c r="AE69" i="31"/>
  <c r="AD80" i="32"/>
  <c r="AD39" i="33"/>
  <c r="AE15" i="32"/>
  <c r="AD35" i="33"/>
  <c r="AE35" i="33"/>
  <c r="AF35" i="33"/>
  <c r="AF40" i="33"/>
  <c r="AF31" i="33"/>
  <c r="AE40" i="33"/>
  <c r="AF49" i="31"/>
  <c r="AD60" i="32"/>
  <c r="AD16" i="34"/>
  <c r="AF16" i="34"/>
  <c r="S27" i="36"/>
  <c r="S28" i="36" s="1"/>
  <c r="S29" i="36" s="1"/>
  <c r="S30" i="36" s="1"/>
  <c r="S31" i="36" s="1"/>
  <c r="S32" i="36" s="1"/>
  <c r="S33" i="36" s="1"/>
  <c r="S34" i="36" s="1"/>
  <c r="S35" i="36" s="1"/>
  <c r="S36" i="36" s="1"/>
  <c r="S37" i="36" s="1"/>
  <c r="S38" i="36" s="1"/>
  <c r="S39" i="36" s="1"/>
  <c r="S40" i="36" s="1"/>
  <c r="S41" i="36" s="1"/>
  <c r="S42" i="36" s="1"/>
  <c r="S43" i="36" s="1"/>
  <c r="S44" i="36" s="1"/>
  <c r="S45" i="36" s="1"/>
  <c r="S46" i="36" s="1"/>
  <c r="S47" i="36" s="1"/>
  <c r="S48" i="36" s="1"/>
  <c r="S49" i="36" s="1"/>
  <c r="S50" i="36" s="1"/>
  <c r="S51" i="36" s="1"/>
  <c r="S52" i="36" s="1"/>
  <c r="S53" i="36" s="1"/>
  <c r="S54" i="36" s="1"/>
  <c r="S55" i="36" s="1"/>
  <c r="S56" i="36" s="1"/>
  <c r="S57" i="36" s="1"/>
  <c r="S58" i="36" s="1"/>
  <c r="S59" i="36" s="1"/>
  <c r="S60" i="36" s="1"/>
  <c r="S61" i="36" s="1"/>
  <c r="S62" i="36" s="1"/>
  <c r="S63" i="36" s="1"/>
  <c r="S64" i="36" s="1"/>
  <c r="S65" i="36" s="1"/>
  <c r="S66" i="36" s="1"/>
  <c r="S67" i="36" s="1"/>
  <c r="S68" i="36" s="1"/>
  <c r="S69" i="36" s="1"/>
  <c r="S70" i="36" s="1"/>
  <c r="S71" i="36" s="1"/>
  <c r="S72" i="36" s="1"/>
  <c r="S73" i="36" s="1"/>
  <c r="S74" i="36" s="1"/>
  <c r="S75" i="36" s="1"/>
  <c r="S76" i="36" s="1"/>
  <c r="S77" i="36" s="1"/>
  <c r="S78" i="36" s="1"/>
  <c r="S79" i="36" s="1"/>
  <c r="S80" i="36" s="1"/>
  <c r="S81" i="36" s="1"/>
  <c r="S82" i="36" s="1"/>
  <c r="S83" i="36" s="1"/>
  <c r="AF33" i="32"/>
  <c r="AE27" i="32"/>
  <c r="AD24" i="32"/>
  <c r="AD68" i="33"/>
  <c r="AE66" i="33"/>
  <c r="AF66" i="33"/>
  <c r="AF36" i="33"/>
  <c r="AD45" i="33"/>
  <c r="AE45" i="33"/>
  <c r="AF45" i="33"/>
  <c r="AF20" i="33"/>
  <c r="AF28" i="33"/>
  <c r="AE20" i="33"/>
  <c r="AD28" i="33"/>
  <c r="AD20" i="33"/>
  <c r="X6" i="33"/>
  <c r="X7" i="33" s="1"/>
  <c r="X8" i="33" s="1"/>
  <c r="X9" i="33" s="1"/>
  <c r="X10" i="33" s="1"/>
  <c r="X11" i="33" s="1"/>
  <c r="X12" i="33" s="1"/>
  <c r="X13" i="33" s="1"/>
  <c r="X14" i="33" s="1"/>
  <c r="X15" i="33" s="1"/>
  <c r="X16" i="33" s="1"/>
  <c r="X17" i="33" s="1"/>
  <c r="X18" i="33" s="1"/>
  <c r="X19" i="33" s="1"/>
  <c r="X20" i="33" s="1"/>
  <c r="X21" i="33" s="1"/>
  <c r="X22" i="33" s="1"/>
  <c r="X23" i="33" s="1"/>
  <c r="X24" i="33" s="1"/>
  <c r="X25" i="33" s="1"/>
  <c r="X26" i="33" s="1"/>
  <c r="X27" i="33" s="1"/>
  <c r="X28" i="33" s="1"/>
  <c r="X29" i="33" s="1"/>
  <c r="X30" i="33" s="1"/>
  <c r="X31" i="33" s="1"/>
  <c r="X32" i="33" s="1"/>
  <c r="X33" i="33" s="1"/>
  <c r="X34" i="33" s="1"/>
  <c r="X35" i="33" s="1"/>
  <c r="X36" i="33" s="1"/>
  <c r="X37" i="33" s="1"/>
  <c r="X38" i="33" s="1"/>
  <c r="X39" i="33" s="1"/>
  <c r="X40" i="33" s="1"/>
  <c r="X41" i="33" s="1"/>
  <c r="X42" i="33" s="1"/>
  <c r="X43" i="33" s="1"/>
  <c r="X44" i="33" s="1"/>
  <c r="X45" i="33" s="1"/>
  <c r="X46" i="33" s="1"/>
  <c r="X47" i="33" s="1"/>
  <c r="X48" i="33" s="1"/>
  <c r="X49" i="33" s="1"/>
  <c r="X50" i="33" s="1"/>
  <c r="X51" i="33" s="1"/>
  <c r="X52" i="33" s="1"/>
  <c r="X53" i="33" s="1"/>
  <c r="X54" i="33" s="1"/>
  <c r="X55" i="33" s="1"/>
  <c r="X56" i="33" s="1"/>
  <c r="X57" i="33" s="1"/>
  <c r="X58" i="33" s="1"/>
  <c r="X59" i="33" s="1"/>
  <c r="X60" i="33" s="1"/>
  <c r="X61" i="33" s="1"/>
  <c r="X62" i="33" s="1"/>
  <c r="X63" i="33" s="1"/>
  <c r="X64" i="33" s="1"/>
  <c r="X65" i="33" s="1"/>
  <c r="X66" i="33" s="1"/>
  <c r="X67" i="33" s="1"/>
  <c r="X68" i="33" s="1"/>
  <c r="X69" i="33" s="1"/>
  <c r="X70" i="33" s="1"/>
  <c r="X71" i="33" s="1"/>
  <c r="X72" i="33" s="1"/>
  <c r="X73" i="33" s="1"/>
  <c r="X74" i="33" s="1"/>
  <c r="X75" i="33" s="1"/>
  <c r="X76" i="33" s="1"/>
  <c r="X77" i="33" s="1"/>
  <c r="X78" i="33" s="1"/>
  <c r="X79" i="33" s="1"/>
  <c r="X80" i="33" s="1"/>
  <c r="X81" i="33" s="1"/>
  <c r="X82" i="33" s="1"/>
  <c r="X83" i="33" s="1"/>
  <c r="AD54" i="33"/>
  <c r="AD49" i="33"/>
  <c r="AF49" i="33"/>
  <c r="AE81" i="33"/>
  <c r="AD79" i="33"/>
  <c r="AE79" i="33"/>
  <c r="AF79" i="33"/>
  <c r="AF77" i="33"/>
  <c r="AE58" i="33"/>
  <c r="AD55" i="33"/>
  <c r="AE54" i="33"/>
  <c r="AE46" i="33"/>
  <c r="AF47" i="33"/>
  <c r="AE47" i="33"/>
  <c r="AF38" i="33"/>
  <c r="AD25" i="33"/>
  <c r="AF12" i="34"/>
  <c r="AD19" i="32"/>
  <c r="AF19" i="32"/>
  <c r="AF4" i="32"/>
  <c r="AF5" i="32" s="1"/>
  <c r="AF6" i="32" s="1"/>
  <c r="AF7" i="32" s="1"/>
  <c r="AF8" i="32" s="1"/>
  <c r="AF9" i="32" s="1"/>
  <c r="AF10" i="32" s="1"/>
  <c r="AF11" i="32" s="1"/>
  <c r="L84" i="32"/>
  <c r="E11" i="4" s="1"/>
  <c r="AF73" i="33"/>
  <c r="AD58" i="33"/>
  <c r="S5" i="33"/>
  <c r="S6" i="33" s="1"/>
  <c r="S7" i="33" s="1"/>
  <c r="S8" i="33" s="1"/>
  <c r="S9" i="33" s="1"/>
  <c r="S10" i="33" s="1"/>
  <c r="S11" i="33" s="1"/>
  <c r="S12" i="33" s="1"/>
  <c r="S13" i="33" s="1"/>
  <c r="S14" i="33" s="1"/>
  <c r="S15" i="33" s="1"/>
  <c r="S16" i="33" s="1"/>
  <c r="S17" i="33" s="1"/>
  <c r="S18" i="33" s="1"/>
  <c r="S19" i="33" s="1"/>
  <c r="S20" i="33" s="1"/>
  <c r="S21" i="33" s="1"/>
  <c r="S22" i="33" s="1"/>
  <c r="S23" i="33" s="1"/>
  <c r="S24" i="33" s="1"/>
  <c r="S25" i="33" s="1"/>
  <c r="S26" i="33" s="1"/>
  <c r="S27" i="33" s="1"/>
  <c r="S28" i="33" s="1"/>
  <c r="S29" i="33" s="1"/>
  <c r="S30" i="33" s="1"/>
  <c r="S31" i="33" s="1"/>
  <c r="S32" i="33" s="1"/>
  <c r="S33" i="33" s="1"/>
  <c r="S34" i="33" s="1"/>
  <c r="S35" i="33" s="1"/>
  <c r="S36" i="33" s="1"/>
  <c r="S37" i="33" s="1"/>
  <c r="S38" i="33" s="1"/>
  <c r="S39" i="33" s="1"/>
  <c r="S40" i="33" s="1"/>
  <c r="S41" i="33" s="1"/>
  <c r="S42" i="33" s="1"/>
  <c r="S43" i="33" s="1"/>
  <c r="S44" i="33" s="1"/>
  <c r="S45" i="33" s="1"/>
  <c r="S46" i="33" s="1"/>
  <c r="S47" i="33" s="1"/>
  <c r="S48" i="33" s="1"/>
  <c r="S49" i="33" s="1"/>
  <c r="S50" i="33" s="1"/>
  <c r="S51" i="33" s="1"/>
  <c r="S52" i="33" s="1"/>
  <c r="S53" i="33" s="1"/>
  <c r="S54" i="33" s="1"/>
  <c r="S55" i="33" s="1"/>
  <c r="S56" i="33" s="1"/>
  <c r="S57" i="33" s="1"/>
  <c r="S58" i="33" s="1"/>
  <c r="S59" i="33" s="1"/>
  <c r="S60" i="33" s="1"/>
  <c r="S61" i="33" s="1"/>
  <c r="S62" i="33" s="1"/>
  <c r="S63" i="33" s="1"/>
  <c r="S64" i="33" s="1"/>
  <c r="S65" i="33" s="1"/>
  <c r="S66" i="33" s="1"/>
  <c r="S67" i="33" s="1"/>
  <c r="S68" i="33" s="1"/>
  <c r="S69" i="33" s="1"/>
  <c r="S70" i="33" s="1"/>
  <c r="S71" i="33" s="1"/>
  <c r="S72" i="33" s="1"/>
  <c r="S73" i="33" s="1"/>
  <c r="S74" i="33" s="1"/>
  <c r="S75" i="33" s="1"/>
  <c r="S76" i="33" s="1"/>
  <c r="S77" i="33" s="1"/>
  <c r="S78" i="33" s="1"/>
  <c r="S79" i="33" s="1"/>
  <c r="S80" i="33" s="1"/>
  <c r="S81" i="33" s="1"/>
  <c r="S82" i="33" s="1"/>
  <c r="S83" i="33" s="1"/>
  <c r="AF81" i="35"/>
  <c r="AD81" i="35"/>
  <c r="AD25" i="32"/>
  <c r="AD31" i="32"/>
  <c r="AD77" i="33"/>
  <c r="AE73" i="33"/>
  <c r="AF58" i="33"/>
  <c r="AD67" i="33"/>
  <c r="AF13" i="33"/>
  <c r="AE13" i="33"/>
  <c r="AE19" i="33"/>
  <c r="AE14" i="33"/>
  <c r="AF16" i="33"/>
  <c r="AE18" i="33"/>
  <c r="AD71" i="33"/>
  <c r="AE71" i="33"/>
  <c r="AF80" i="33"/>
  <c r="AF27" i="33"/>
  <c r="AE27" i="33"/>
  <c r="I5" i="33"/>
  <c r="I6" i="33" s="1"/>
  <c r="I7" i="33" s="1"/>
  <c r="I8" i="33" s="1"/>
  <c r="I9" i="33" s="1"/>
  <c r="I10" i="33" s="1"/>
  <c r="I11" i="33" s="1"/>
  <c r="I12" i="33" s="1"/>
  <c r="I13" i="33" s="1"/>
  <c r="I14" i="33" s="1"/>
  <c r="I15" i="33" s="1"/>
  <c r="I16" i="33" s="1"/>
  <c r="I17" i="33" s="1"/>
  <c r="I18" i="33" s="1"/>
  <c r="I19" i="33" s="1"/>
  <c r="I20" i="33" s="1"/>
  <c r="I21" i="33" s="1"/>
  <c r="I22" i="33" s="1"/>
  <c r="I23" i="33" s="1"/>
  <c r="I24" i="33" s="1"/>
  <c r="I25" i="33" s="1"/>
  <c r="I26" i="33" s="1"/>
  <c r="I27" i="33" s="1"/>
  <c r="I28" i="33" s="1"/>
  <c r="I29" i="33" s="1"/>
  <c r="I30" i="33" s="1"/>
  <c r="I31" i="33" s="1"/>
  <c r="I32" i="33" s="1"/>
  <c r="I33" i="33" s="1"/>
  <c r="I34" i="33" s="1"/>
  <c r="I35" i="33" s="1"/>
  <c r="I36" i="33" s="1"/>
  <c r="I37" i="33" s="1"/>
  <c r="I38" i="33" s="1"/>
  <c r="I39" i="33" s="1"/>
  <c r="I40" i="33" s="1"/>
  <c r="I41" i="33" s="1"/>
  <c r="I42" i="33" s="1"/>
  <c r="I43" i="33" s="1"/>
  <c r="I44" i="33" s="1"/>
  <c r="I45" i="33" s="1"/>
  <c r="I46" i="33" s="1"/>
  <c r="I47" i="33" s="1"/>
  <c r="I48" i="33" s="1"/>
  <c r="I49" i="33" s="1"/>
  <c r="I50" i="33" s="1"/>
  <c r="I51" i="33" s="1"/>
  <c r="I52" i="33" s="1"/>
  <c r="I53" i="33" s="1"/>
  <c r="I54" i="33" s="1"/>
  <c r="I55" i="33" s="1"/>
  <c r="I56" i="33" s="1"/>
  <c r="I57" i="33" s="1"/>
  <c r="I58" i="33" s="1"/>
  <c r="I59" i="33" s="1"/>
  <c r="I60" i="33" s="1"/>
  <c r="I61" i="33" s="1"/>
  <c r="I62" i="33" s="1"/>
  <c r="I63" i="33" s="1"/>
  <c r="I64" i="33" s="1"/>
  <c r="I65" i="33" s="1"/>
  <c r="I66" i="33" s="1"/>
  <c r="I67" i="33" s="1"/>
  <c r="I68" i="33" s="1"/>
  <c r="I69" i="33" s="1"/>
  <c r="I70" i="33" s="1"/>
  <c r="I71" i="33" s="1"/>
  <c r="I72" i="33" s="1"/>
  <c r="I73" i="33" s="1"/>
  <c r="I74" i="33" s="1"/>
  <c r="I75" i="33" s="1"/>
  <c r="I76" i="33" s="1"/>
  <c r="I77" i="33" s="1"/>
  <c r="I78" i="33" s="1"/>
  <c r="I79" i="33" s="1"/>
  <c r="I80" i="33" s="1"/>
  <c r="I81" i="33" s="1"/>
  <c r="I82" i="33" s="1"/>
  <c r="I83" i="33" s="1"/>
  <c r="AE66" i="34"/>
  <c r="AF60" i="32"/>
  <c r="AD23" i="32"/>
  <c r="AF75" i="32"/>
  <c r="AE60" i="32"/>
  <c r="AA84" i="33"/>
  <c r="AF32" i="33"/>
  <c r="AF33" i="33"/>
  <c r="AD24" i="33"/>
  <c r="AF24" i="33"/>
  <c r="AE33" i="33"/>
  <c r="J3" i="33"/>
  <c r="J4" i="33" s="1"/>
  <c r="J5" i="33" s="1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50" i="33" s="1"/>
  <c r="J51" i="33" s="1"/>
  <c r="J52" i="33" s="1"/>
  <c r="J53" i="33" s="1"/>
  <c r="J54" i="33" s="1"/>
  <c r="J55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AF70" i="34"/>
  <c r="T29" i="35"/>
  <c r="T30" i="35" s="1"/>
  <c r="T31" i="35" s="1"/>
  <c r="T32" i="35" s="1"/>
  <c r="T33" i="35" s="1"/>
  <c r="T34" i="35" s="1"/>
  <c r="T35" i="35" s="1"/>
  <c r="T36" i="35" s="1"/>
  <c r="T37" i="35" s="1"/>
  <c r="T38" i="35" s="1"/>
  <c r="T39" i="35" s="1"/>
  <c r="T40" i="35" s="1"/>
  <c r="T41" i="35" s="1"/>
  <c r="T42" i="35" s="1"/>
  <c r="T43" i="35" s="1"/>
  <c r="T44" i="35" s="1"/>
  <c r="T45" i="35" s="1"/>
  <c r="T46" i="35" s="1"/>
  <c r="T47" i="35" s="1"/>
  <c r="T48" i="35" s="1"/>
  <c r="T49" i="35" s="1"/>
  <c r="T50" i="35" s="1"/>
  <c r="T51" i="35" s="1"/>
  <c r="T52" i="35" s="1"/>
  <c r="T53" i="35" s="1"/>
  <c r="T54" i="35" s="1"/>
  <c r="T55" i="35" s="1"/>
  <c r="T56" i="35" s="1"/>
  <c r="T57" i="35" s="1"/>
  <c r="T58" i="35" s="1"/>
  <c r="T59" i="35" s="1"/>
  <c r="T60" i="35" s="1"/>
  <c r="T61" i="35" s="1"/>
  <c r="T62" i="35" s="1"/>
  <c r="T63" i="35" s="1"/>
  <c r="T64" i="35" s="1"/>
  <c r="T65" i="35" s="1"/>
  <c r="T66" i="35" s="1"/>
  <c r="T67" i="35" s="1"/>
  <c r="T68" i="35" s="1"/>
  <c r="T69" i="35" s="1"/>
  <c r="T70" i="35" s="1"/>
  <c r="T71" i="35" s="1"/>
  <c r="T72" i="35" s="1"/>
  <c r="T73" i="35" s="1"/>
  <c r="T74" i="35" s="1"/>
  <c r="T75" i="35" s="1"/>
  <c r="T76" i="35" s="1"/>
  <c r="T77" i="35" s="1"/>
  <c r="T78" i="35" s="1"/>
  <c r="T79" i="35" s="1"/>
  <c r="T80" i="35" s="1"/>
  <c r="T81" i="35" s="1"/>
  <c r="T82" i="35" s="1"/>
  <c r="T83" i="35" s="1"/>
  <c r="AD29" i="31"/>
  <c r="AE29" i="31"/>
  <c r="AE20" i="32"/>
  <c r="AD17" i="32"/>
  <c r="AE32" i="33"/>
  <c r="AE45" i="34"/>
  <c r="S3" i="34"/>
  <c r="S4" i="34" s="1"/>
  <c r="S5" i="34" s="1"/>
  <c r="S6" i="34" s="1"/>
  <c r="S7" i="34" s="1"/>
  <c r="S8" i="34" s="1"/>
  <c r="S9" i="34" s="1"/>
  <c r="S10" i="34" s="1"/>
  <c r="S11" i="34" s="1"/>
  <c r="S12" i="34" s="1"/>
  <c r="S13" i="34" s="1"/>
  <c r="S14" i="34" s="1"/>
  <c r="S15" i="34" s="1"/>
  <c r="S16" i="34" s="1"/>
  <c r="S17" i="34" s="1"/>
  <c r="S18" i="34" s="1"/>
  <c r="S19" i="34" s="1"/>
  <c r="S20" i="34" s="1"/>
  <c r="S21" i="34" s="1"/>
  <c r="S22" i="34" s="1"/>
  <c r="S23" i="34" s="1"/>
  <c r="S24" i="34" s="1"/>
  <c r="S25" i="34" s="1"/>
  <c r="S26" i="34" s="1"/>
  <c r="S27" i="34" s="1"/>
  <c r="S28" i="34" s="1"/>
  <c r="S29" i="34" s="1"/>
  <c r="S30" i="34" s="1"/>
  <c r="S31" i="34" s="1"/>
  <c r="S32" i="34" s="1"/>
  <c r="S33" i="34" s="1"/>
  <c r="S34" i="34" s="1"/>
  <c r="S35" i="34" s="1"/>
  <c r="S36" i="34" s="1"/>
  <c r="S37" i="34" s="1"/>
  <c r="S38" i="34" s="1"/>
  <c r="S39" i="34" s="1"/>
  <c r="S40" i="34" s="1"/>
  <c r="S41" i="34" s="1"/>
  <c r="S42" i="34" s="1"/>
  <c r="S43" i="34" s="1"/>
  <c r="S44" i="34" s="1"/>
  <c r="S45" i="34" s="1"/>
  <c r="S46" i="34" s="1"/>
  <c r="S47" i="34" s="1"/>
  <c r="S48" i="34" s="1"/>
  <c r="S49" i="34" s="1"/>
  <c r="S50" i="34" s="1"/>
  <c r="S51" i="34" s="1"/>
  <c r="S52" i="34" s="1"/>
  <c r="S53" i="34" s="1"/>
  <c r="S54" i="34" s="1"/>
  <c r="S55" i="34" s="1"/>
  <c r="S56" i="34" s="1"/>
  <c r="S57" i="34" s="1"/>
  <c r="S58" i="34" s="1"/>
  <c r="S59" i="34" s="1"/>
  <c r="S60" i="34" s="1"/>
  <c r="S61" i="34" s="1"/>
  <c r="S62" i="34" s="1"/>
  <c r="S63" i="34" s="1"/>
  <c r="S64" i="34" s="1"/>
  <c r="S65" i="34" s="1"/>
  <c r="S66" i="34" s="1"/>
  <c r="S67" i="34" s="1"/>
  <c r="S68" i="34" s="1"/>
  <c r="S69" i="34" s="1"/>
  <c r="S70" i="34" s="1"/>
  <c r="S71" i="34" s="1"/>
  <c r="S72" i="34" s="1"/>
  <c r="S73" i="34" s="1"/>
  <c r="S74" i="34" s="1"/>
  <c r="S75" i="34" s="1"/>
  <c r="S76" i="34" s="1"/>
  <c r="S77" i="34" s="1"/>
  <c r="S78" i="34" s="1"/>
  <c r="S79" i="34" s="1"/>
  <c r="S80" i="34" s="1"/>
  <c r="S81" i="34" s="1"/>
  <c r="S82" i="34" s="1"/>
  <c r="S83" i="34" s="1"/>
  <c r="R6" i="35"/>
  <c r="R7" i="35" s="1"/>
  <c r="R8" i="35" s="1"/>
  <c r="R9" i="35" s="1"/>
  <c r="R10" i="35" s="1"/>
  <c r="R11" i="35" s="1"/>
  <c r="R12" i="35" s="1"/>
  <c r="R13" i="35" s="1"/>
  <c r="R14" i="35" s="1"/>
  <c r="R15" i="35" s="1"/>
  <c r="R16" i="35" s="1"/>
  <c r="R17" i="35" s="1"/>
  <c r="R18" i="35" s="1"/>
  <c r="R19" i="35" s="1"/>
  <c r="R20" i="35" s="1"/>
  <c r="R21" i="35" s="1"/>
  <c r="R22" i="35" s="1"/>
  <c r="R23" i="35" s="1"/>
  <c r="R24" i="35" s="1"/>
  <c r="R25" i="35" s="1"/>
  <c r="R26" i="35" s="1"/>
  <c r="R27" i="35" s="1"/>
  <c r="R28" i="35" s="1"/>
  <c r="R29" i="35" s="1"/>
  <c r="R30" i="35" s="1"/>
  <c r="R31" i="35" s="1"/>
  <c r="R32" i="35" s="1"/>
  <c r="R33" i="35" s="1"/>
  <c r="R34" i="35" s="1"/>
  <c r="R35" i="35" s="1"/>
  <c r="R36" i="35" s="1"/>
  <c r="R37" i="35" s="1"/>
  <c r="R38" i="35" s="1"/>
  <c r="R39" i="35" s="1"/>
  <c r="R40" i="35" s="1"/>
  <c r="R41" i="35" s="1"/>
  <c r="R42" i="35" s="1"/>
  <c r="R43" i="35" s="1"/>
  <c r="R44" i="35" s="1"/>
  <c r="R45" i="35" s="1"/>
  <c r="R46" i="35" s="1"/>
  <c r="R47" i="35" s="1"/>
  <c r="R48" i="35" s="1"/>
  <c r="R49" i="35" s="1"/>
  <c r="R50" i="35" s="1"/>
  <c r="R51" i="35" s="1"/>
  <c r="R52" i="35" s="1"/>
  <c r="R53" i="35" s="1"/>
  <c r="R54" i="35" s="1"/>
  <c r="R55" i="35" s="1"/>
  <c r="R56" i="35" s="1"/>
  <c r="R57" i="35" s="1"/>
  <c r="R58" i="35" s="1"/>
  <c r="R59" i="35" s="1"/>
  <c r="R60" i="35" s="1"/>
  <c r="R61" i="35" s="1"/>
  <c r="R62" i="35" s="1"/>
  <c r="R63" i="35" s="1"/>
  <c r="R64" i="35" s="1"/>
  <c r="R65" i="35" s="1"/>
  <c r="R66" i="35" s="1"/>
  <c r="R67" i="35" s="1"/>
  <c r="R68" i="35" s="1"/>
  <c r="R69" i="35" s="1"/>
  <c r="R70" i="35" s="1"/>
  <c r="R71" i="35" s="1"/>
  <c r="R72" i="35" s="1"/>
  <c r="R73" i="35" s="1"/>
  <c r="R74" i="35" s="1"/>
  <c r="R75" i="35" s="1"/>
  <c r="R76" i="35" s="1"/>
  <c r="R77" i="35" s="1"/>
  <c r="R78" i="35" s="1"/>
  <c r="R79" i="35" s="1"/>
  <c r="R80" i="35" s="1"/>
  <c r="R81" i="35" s="1"/>
  <c r="R82" i="35" s="1"/>
  <c r="R83" i="35" s="1"/>
  <c r="AD35" i="32"/>
  <c r="AD44" i="32"/>
  <c r="Y84" i="33"/>
  <c r="J11" i="35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J44" i="35" s="1"/>
  <c r="J45" i="35" s="1"/>
  <c r="J46" i="35" s="1"/>
  <c r="J47" i="35" s="1"/>
  <c r="J48" i="35" s="1"/>
  <c r="J49" i="35" s="1"/>
  <c r="J50" i="35" s="1"/>
  <c r="J51" i="35" s="1"/>
  <c r="J52" i="35" s="1"/>
  <c r="J53" i="35" s="1"/>
  <c r="J54" i="35" s="1"/>
  <c r="J55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AD82" i="34"/>
  <c r="AE82" i="34"/>
  <c r="AD47" i="34"/>
  <c r="AE47" i="34"/>
  <c r="AD55" i="34"/>
  <c r="AE55" i="34"/>
  <c r="AF55" i="34"/>
  <c r="AE51" i="34"/>
  <c r="AF53" i="34"/>
  <c r="AE33" i="34"/>
  <c r="AE39" i="34"/>
  <c r="AD33" i="34"/>
  <c r="AF33" i="34"/>
  <c r="AE80" i="34"/>
  <c r="AD73" i="34"/>
  <c r="AE73" i="34"/>
  <c r="AF81" i="34"/>
  <c r="AF73" i="34"/>
  <c r="AE71" i="35"/>
  <c r="AF28" i="35"/>
  <c r="AD28" i="35"/>
  <c r="AE28" i="35"/>
  <c r="AF37" i="35"/>
  <c r="AD36" i="35"/>
  <c r="AD29" i="35"/>
  <c r="AE29" i="35"/>
  <c r="Z6" i="36"/>
  <c r="Z7" i="36" s="1"/>
  <c r="Z8" i="36" s="1"/>
  <c r="Z9" i="36" s="1"/>
  <c r="Z10" i="36" s="1"/>
  <c r="Z11" i="36" s="1"/>
  <c r="Z12" i="36" s="1"/>
  <c r="Z13" i="36" s="1"/>
  <c r="Z14" i="36" s="1"/>
  <c r="Z15" i="36" s="1"/>
  <c r="Z16" i="36" s="1"/>
  <c r="Z17" i="36" s="1"/>
  <c r="Z18" i="36" s="1"/>
  <c r="Z19" i="36" s="1"/>
  <c r="Z20" i="36" s="1"/>
  <c r="Z21" i="36" s="1"/>
  <c r="Z22" i="36" s="1"/>
  <c r="Z23" i="36" s="1"/>
  <c r="Z24" i="36" s="1"/>
  <c r="Z25" i="36" s="1"/>
  <c r="Z26" i="36" s="1"/>
  <c r="Z27" i="36" s="1"/>
  <c r="Z28" i="36" s="1"/>
  <c r="Z29" i="36" s="1"/>
  <c r="Z30" i="36" s="1"/>
  <c r="Z31" i="36" s="1"/>
  <c r="Z32" i="36" s="1"/>
  <c r="Z33" i="36" s="1"/>
  <c r="Z34" i="36" s="1"/>
  <c r="Z35" i="36" s="1"/>
  <c r="Z36" i="36" s="1"/>
  <c r="Z37" i="36" s="1"/>
  <c r="Z38" i="36" s="1"/>
  <c r="Z39" i="36" s="1"/>
  <c r="Z40" i="36" s="1"/>
  <c r="Z41" i="36" s="1"/>
  <c r="Z42" i="36" s="1"/>
  <c r="Z43" i="36" s="1"/>
  <c r="Z44" i="36" s="1"/>
  <c r="Z45" i="36" s="1"/>
  <c r="Z46" i="36" s="1"/>
  <c r="Z47" i="36" s="1"/>
  <c r="Z48" i="36" s="1"/>
  <c r="Z49" i="36" s="1"/>
  <c r="Z50" i="36" s="1"/>
  <c r="Z51" i="36" s="1"/>
  <c r="Z52" i="36" s="1"/>
  <c r="Z53" i="36" s="1"/>
  <c r="Z54" i="36" s="1"/>
  <c r="Z55" i="36" s="1"/>
  <c r="Z56" i="36" s="1"/>
  <c r="Z57" i="36" s="1"/>
  <c r="Z58" i="36" s="1"/>
  <c r="Z59" i="36" s="1"/>
  <c r="Z60" i="36" s="1"/>
  <c r="Z61" i="36" s="1"/>
  <c r="Z62" i="36" s="1"/>
  <c r="Z63" i="36" s="1"/>
  <c r="Z64" i="36" s="1"/>
  <c r="Z65" i="36" s="1"/>
  <c r="Z66" i="36" s="1"/>
  <c r="Z67" i="36" s="1"/>
  <c r="Z68" i="36" s="1"/>
  <c r="Z69" i="36" s="1"/>
  <c r="Z70" i="36" s="1"/>
  <c r="Z71" i="36" s="1"/>
  <c r="Z72" i="36" s="1"/>
  <c r="Z73" i="36" s="1"/>
  <c r="Z74" i="36" s="1"/>
  <c r="Z75" i="36" s="1"/>
  <c r="Z76" i="36" s="1"/>
  <c r="Z77" i="36" s="1"/>
  <c r="Z78" i="36" s="1"/>
  <c r="Z79" i="36" s="1"/>
  <c r="Z80" i="36" s="1"/>
  <c r="Z81" i="36" s="1"/>
  <c r="Z82" i="36" s="1"/>
  <c r="Z83" i="36" s="1"/>
  <c r="AE56" i="34"/>
  <c r="AF50" i="34"/>
  <c r="AD57" i="34"/>
  <c r="AE59" i="34"/>
  <c r="AE34" i="35"/>
  <c r="N84" i="34"/>
  <c r="J42" i="4" s="1"/>
  <c r="AD66" i="34"/>
  <c r="AD40" i="34"/>
  <c r="I21" i="35"/>
  <c r="I22" i="35" s="1"/>
  <c r="I23" i="35" s="1"/>
  <c r="I24" i="35" s="1"/>
  <c r="I25" i="35" s="1"/>
  <c r="I26" i="35" s="1"/>
  <c r="I27" i="35" s="1"/>
  <c r="I28" i="35" s="1"/>
  <c r="I29" i="35" s="1"/>
  <c r="I30" i="35" s="1"/>
  <c r="I31" i="35" s="1"/>
  <c r="I32" i="35" s="1"/>
  <c r="I33" i="35" s="1"/>
  <c r="I34" i="35" s="1"/>
  <c r="I35" i="35" s="1"/>
  <c r="I36" i="35" s="1"/>
  <c r="I37" i="35" s="1"/>
  <c r="I38" i="35" s="1"/>
  <c r="I39" i="35" s="1"/>
  <c r="I40" i="35" s="1"/>
  <c r="I41" i="35" s="1"/>
  <c r="I42" i="35" s="1"/>
  <c r="I43" i="35" s="1"/>
  <c r="I44" i="35" s="1"/>
  <c r="I45" i="35" s="1"/>
  <c r="I46" i="35" s="1"/>
  <c r="I47" i="35" s="1"/>
  <c r="I48" i="35" s="1"/>
  <c r="I49" i="35" s="1"/>
  <c r="I50" i="35" s="1"/>
  <c r="I51" i="35" s="1"/>
  <c r="I52" i="35" s="1"/>
  <c r="I53" i="35" s="1"/>
  <c r="I54" i="35" s="1"/>
  <c r="I55" i="35" s="1"/>
  <c r="I56" i="35" s="1"/>
  <c r="I57" i="35" s="1"/>
  <c r="I58" i="35" s="1"/>
  <c r="I59" i="35" s="1"/>
  <c r="I60" i="35" s="1"/>
  <c r="I61" i="35" s="1"/>
  <c r="I62" i="35" s="1"/>
  <c r="I63" i="35" s="1"/>
  <c r="I64" i="35" s="1"/>
  <c r="I65" i="35" s="1"/>
  <c r="I66" i="35" s="1"/>
  <c r="I67" i="35" s="1"/>
  <c r="I68" i="35" s="1"/>
  <c r="I69" i="35" s="1"/>
  <c r="I70" i="35" s="1"/>
  <c r="I71" i="35" s="1"/>
  <c r="I72" i="35" s="1"/>
  <c r="I73" i="35" s="1"/>
  <c r="I74" i="35" s="1"/>
  <c r="I75" i="35" s="1"/>
  <c r="I76" i="35" s="1"/>
  <c r="I77" i="35" s="1"/>
  <c r="I78" i="35" s="1"/>
  <c r="I79" i="35" s="1"/>
  <c r="I80" i="35" s="1"/>
  <c r="I81" i="35" s="1"/>
  <c r="I82" i="35" s="1"/>
  <c r="I83" i="35" s="1"/>
  <c r="AD51" i="33"/>
  <c r="AF51" i="33"/>
  <c r="AF60" i="33"/>
  <c r="L84" i="34"/>
  <c r="E42" i="4" s="1"/>
  <c r="AE23" i="34"/>
  <c r="AF24" i="34"/>
  <c r="AE25" i="34"/>
  <c r="AF25" i="34"/>
  <c r="AD79" i="36"/>
  <c r="AF79" i="36"/>
  <c r="AE79" i="36"/>
  <c r="AE83" i="36"/>
  <c r="AF39" i="34"/>
  <c r="AD74" i="33"/>
  <c r="AD32" i="33"/>
  <c r="AE79" i="34"/>
  <c r="AE67" i="34"/>
  <c r="AD67" i="34"/>
  <c r="AF67" i="34"/>
  <c r="AF58" i="34"/>
  <c r="AF42" i="34"/>
  <c r="AD64" i="35"/>
  <c r="AD73" i="35"/>
  <c r="AE72" i="35"/>
  <c r="AF64" i="35"/>
  <c r="AE64" i="35"/>
  <c r="AD65" i="35"/>
  <c r="AE65" i="35"/>
  <c r="AD66" i="35"/>
  <c r="AE73" i="35"/>
  <c r="AF67" i="35"/>
  <c r="AF73" i="35"/>
  <c r="AD71" i="35"/>
  <c r="AD68" i="35"/>
  <c r="AF65" i="35"/>
  <c r="AE68" i="35"/>
  <c r="L9" i="35"/>
  <c r="L10" i="35" s="1"/>
  <c r="L11" i="35" s="1"/>
  <c r="L12" i="35" s="1"/>
  <c r="L13" i="35" s="1"/>
  <c r="L14" i="35" s="1"/>
  <c r="L15" i="35" s="1"/>
  <c r="L16" i="35" s="1"/>
  <c r="L17" i="35" s="1"/>
  <c r="L18" i="35" s="1"/>
  <c r="L19" i="35" s="1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AD69" i="35"/>
  <c r="AA84" i="34"/>
  <c r="AF5" i="34"/>
  <c r="AF6" i="34" s="1"/>
  <c r="AF7" i="34" s="1"/>
  <c r="AF8" i="34" s="1"/>
  <c r="AF9" i="34" s="1"/>
  <c r="AF10" i="34" s="1"/>
  <c r="AF11" i="34" s="1"/>
  <c r="AD12" i="34"/>
  <c r="AE12" i="34"/>
  <c r="AB38" i="35"/>
  <c r="AB39" i="35"/>
  <c r="AB40" i="35" s="1"/>
  <c r="AD57" i="33"/>
  <c r="AB37" i="33"/>
  <c r="AB38" i="33" s="1"/>
  <c r="AB39" i="33" s="1"/>
  <c r="AB40" i="33" s="1"/>
  <c r="AB41" i="33" s="1"/>
  <c r="AB42" i="33" s="1"/>
  <c r="AD30" i="33"/>
  <c r="AF60" i="34"/>
  <c r="AF38" i="34"/>
  <c r="AF14" i="34"/>
  <c r="P84" i="35"/>
  <c r="AF32" i="35"/>
  <c r="AD78" i="33"/>
  <c r="AE42" i="33"/>
  <c r="AD14" i="33"/>
  <c r="AF23" i="33"/>
  <c r="AD60" i="34"/>
  <c r="AE38" i="34"/>
  <c r="AB18" i="34"/>
  <c r="AB19" i="34" s="1"/>
  <c r="AD14" i="34"/>
  <c r="AE14" i="34"/>
  <c r="N84" i="35"/>
  <c r="J21" i="4" s="1"/>
  <c r="AD47" i="33"/>
  <c r="AE28" i="33"/>
  <c r="AD78" i="35"/>
  <c r="AE78" i="35"/>
  <c r="AF78" i="35"/>
  <c r="V84" i="36"/>
  <c r="AF61" i="33"/>
  <c r="AD52" i="33"/>
  <c r="AD40" i="33"/>
  <c r="P84" i="33"/>
  <c r="AE55" i="33"/>
  <c r="AF19" i="33"/>
  <c r="AD18" i="33"/>
  <c r="AE20" i="35"/>
  <c r="AF18" i="35"/>
  <c r="AF15" i="35"/>
  <c r="AF17" i="35"/>
  <c r="AD18" i="35"/>
  <c r="AE18" i="35"/>
  <c r="AD15" i="35"/>
  <c r="AE15" i="35"/>
  <c r="AF69" i="33"/>
  <c r="AF63" i="33"/>
  <c r="AD33" i="33"/>
  <c r="AD26" i="33"/>
  <c r="AD19" i="33"/>
  <c r="AD76" i="34"/>
  <c r="AD15" i="33"/>
  <c r="AF80" i="34"/>
  <c r="AF78" i="34"/>
  <c r="AE78" i="34"/>
  <c r="AD78" i="34"/>
  <c r="AD69" i="34"/>
  <c r="AF69" i="34"/>
  <c r="AD64" i="34"/>
  <c r="AF54" i="34"/>
  <c r="AF37" i="34"/>
  <c r="AF72" i="35"/>
  <c r="AD38" i="34"/>
  <c r="AE61" i="34"/>
  <c r="AD59" i="34"/>
  <c r="AE53" i="34"/>
  <c r="AD51" i="34"/>
  <c r="AD41" i="35"/>
  <c r="AF41" i="35"/>
  <c r="AD48" i="35"/>
  <c r="AE41" i="35"/>
  <c r="AF46" i="35"/>
  <c r="X84" i="36"/>
  <c r="AD53" i="34"/>
  <c r="AF51" i="34"/>
  <c r="AD25" i="34"/>
  <c r="AB20" i="34"/>
  <c r="AD20" i="34"/>
  <c r="AE20" i="34"/>
  <c r="AF20" i="34"/>
  <c r="AD18" i="34"/>
  <c r="AF68" i="35"/>
  <c r="AF75" i="35"/>
  <c r="AD45" i="35"/>
  <c r="AE45" i="36"/>
  <c r="AD43" i="36"/>
  <c r="AE43" i="36"/>
  <c r="AF45" i="36"/>
  <c r="AF43" i="36"/>
  <c r="AE36" i="36"/>
  <c r="AF42" i="36"/>
  <c r="AD40" i="36"/>
  <c r="AE40" i="36"/>
  <c r="AD44" i="36"/>
  <c r="AE44" i="36"/>
  <c r="AF36" i="36"/>
  <c r="AD36" i="36"/>
  <c r="AF54" i="33"/>
  <c r="AE62" i="34"/>
  <c r="AF62" i="34"/>
  <c r="AE83" i="35"/>
  <c r="AD83" i="35"/>
  <c r="AF83" i="35"/>
  <c r="AD82" i="35"/>
  <c r="AD74" i="35"/>
  <c r="AE74" i="35"/>
  <c r="AE80" i="35"/>
  <c r="AF29" i="35"/>
  <c r="AD13" i="35"/>
  <c r="AE13" i="35"/>
  <c r="AF13" i="35"/>
  <c r="U84" i="36"/>
  <c r="AF62" i="36"/>
  <c r="AD62" i="36"/>
  <c r="AD71" i="36"/>
  <c r="AE71" i="36"/>
  <c r="AF71" i="36"/>
  <c r="AE70" i="36"/>
  <c r="AF64" i="34"/>
  <c r="AE64" i="34"/>
  <c r="AE72" i="34"/>
  <c r="AD42" i="34"/>
  <c r="AE30" i="34"/>
  <c r="U84" i="34"/>
  <c r="AD80" i="35"/>
  <c r="AB2" i="35"/>
  <c r="AB3" i="35"/>
  <c r="W84" i="36"/>
  <c r="AD19" i="35"/>
  <c r="AE19" i="35"/>
  <c r="AF19" i="35"/>
  <c r="AD26" i="35"/>
  <c r="AD77" i="36"/>
  <c r="AD68" i="36"/>
  <c r="AE77" i="36"/>
  <c r="AF77" i="36"/>
  <c r="AD72" i="36"/>
  <c r="AE68" i="36"/>
  <c r="AF73" i="36"/>
  <c r="AE75" i="36"/>
  <c r="M5" i="36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54" i="36" s="1"/>
  <c r="M55" i="36" s="1"/>
  <c r="M56" i="36" s="1"/>
  <c r="M57" i="36" s="1"/>
  <c r="M58" i="36" s="1"/>
  <c r="M59" i="36" s="1"/>
  <c r="M60" i="36" s="1"/>
  <c r="M61" i="36" s="1"/>
  <c r="M62" i="36" s="1"/>
  <c r="M63" i="36" s="1"/>
  <c r="M64" i="36" s="1"/>
  <c r="M65" i="36" s="1"/>
  <c r="M66" i="36" s="1"/>
  <c r="M67" i="36" s="1"/>
  <c r="M68" i="36" s="1"/>
  <c r="M69" i="36" s="1"/>
  <c r="M70" i="36" s="1"/>
  <c r="M71" i="36" s="1"/>
  <c r="M72" i="36" s="1"/>
  <c r="M73" i="36" s="1"/>
  <c r="M74" i="36" s="1"/>
  <c r="M75" i="36" s="1"/>
  <c r="M76" i="36" s="1"/>
  <c r="M77" i="36" s="1"/>
  <c r="M78" i="36" s="1"/>
  <c r="M79" i="36" s="1"/>
  <c r="M80" i="36" s="1"/>
  <c r="M81" i="36" s="1"/>
  <c r="M82" i="36" s="1"/>
  <c r="M83" i="36" s="1"/>
  <c r="T3" i="36"/>
  <c r="T4" i="36" s="1"/>
  <c r="T5" i="36" s="1"/>
  <c r="T6" i="36" s="1"/>
  <c r="T7" i="36" s="1"/>
  <c r="T8" i="36" s="1"/>
  <c r="T9" i="36" s="1"/>
  <c r="T10" i="36" s="1"/>
  <c r="T11" i="36" s="1"/>
  <c r="T12" i="36" s="1"/>
  <c r="T13" i="36" s="1"/>
  <c r="T14" i="36" s="1"/>
  <c r="T15" i="36" s="1"/>
  <c r="T16" i="36" s="1"/>
  <c r="T17" i="36" s="1"/>
  <c r="T18" i="36" s="1"/>
  <c r="T19" i="36" s="1"/>
  <c r="T20" i="36" s="1"/>
  <c r="T21" i="36" s="1"/>
  <c r="T22" i="36" s="1"/>
  <c r="T23" i="36" s="1"/>
  <c r="T24" i="36" s="1"/>
  <c r="T25" i="36" s="1"/>
  <c r="T26" i="36" s="1"/>
  <c r="T27" i="36" s="1"/>
  <c r="T28" i="36" s="1"/>
  <c r="T29" i="36" s="1"/>
  <c r="T30" i="36" s="1"/>
  <c r="T31" i="36" s="1"/>
  <c r="T32" i="36" s="1"/>
  <c r="T33" i="36" s="1"/>
  <c r="T34" i="36" s="1"/>
  <c r="T35" i="36" s="1"/>
  <c r="T36" i="36" s="1"/>
  <c r="T37" i="36" s="1"/>
  <c r="T38" i="36" s="1"/>
  <c r="T39" i="36" s="1"/>
  <c r="T40" i="36" s="1"/>
  <c r="T41" i="36" s="1"/>
  <c r="T42" i="36" s="1"/>
  <c r="T43" i="36" s="1"/>
  <c r="T44" i="36" s="1"/>
  <c r="T45" i="36" s="1"/>
  <c r="T46" i="36" s="1"/>
  <c r="T47" i="36" s="1"/>
  <c r="T48" i="36" s="1"/>
  <c r="T49" i="36" s="1"/>
  <c r="T50" i="36" s="1"/>
  <c r="T51" i="36" s="1"/>
  <c r="T52" i="36" s="1"/>
  <c r="T53" i="36" s="1"/>
  <c r="T54" i="36" s="1"/>
  <c r="T55" i="36" s="1"/>
  <c r="T56" i="36" s="1"/>
  <c r="T57" i="36" s="1"/>
  <c r="T58" i="36" s="1"/>
  <c r="T59" i="36" s="1"/>
  <c r="T60" i="36" s="1"/>
  <c r="T61" i="36" s="1"/>
  <c r="T62" i="36" s="1"/>
  <c r="T63" i="36" s="1"/>
  <c r="T64" i="36" s="1"/>
  <c r="T65" i="36" s="1"/>
  <c r="T66" i="36" s="1"/>
  <c r="T67" i="36" s="1"/>
  <c r="T68" i="36" s="1"/>
  <c r="T69" i="36" s="1"/>
  <c r="T70" i="36" s="1"/>
  <c r="T71" i="36" s="1"/>
  <c r="T72" i="36" s="1"/>
  <c r="T73" i="36" s="1"/>
  <c r="T74" i="36" s="1"/>
  <c r="T75" i="36" s="1"/>
  <c r="T76" i="36" s="1"/>
  <c r="T77" i="36" s="1"/>
  <c r="T78" i="36" s="1"/>
  <c r="T79" i="36" s="1"/>
  <c r="T80" i="36" s="1"/>
  <c r="T81" i="36" s="1"/>
  <c r="T82" i="36" s="1"/>
  <c r="T83" i="36" s="1"/>
  <c r="K4" i="33"/>
  <c r="K5" i="33" s="1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AD62" i="34"/>
  <c r="AD27" i="34"/>
  <c r="AE27" i="34"/>
  <c r="AF27" i="34"/>
  <c r="AE17" i="34"/>
  <c r="Z4" i="34"/>
  <c r="Z5" i="34" s="1"/>
  <c r="Z6" i="34" s="1"/>
  <c r="Z7" i="34" s="1"/>
  <c r="Z8" i="34" s="1"/>
  <c r="Z9" i="34" s="1"/>
  <c r="Z10" i="34" s="1"/>
  <c r="Z11" i="34" s="1"/>
  <c r="Z12" i="34" s="1"/>
  <c r="Z13" i="34" s="1"/>
  <c r="Z14" i="34" s="1"/>
  <c r="Z15" i="34" s="1"/>
  <c r="Z16" i="34" s="1"/>
  <c r="Z17" i="34" s="1"/>
  <c r="Z18" i="34" s="1"/>
  <c r="Z19" i="34" s="1"/>
  <c r="Z20" i="34" s="1"/>
  <c r="Z21" i="34" s="1"/>
  <c r="Z22" i="34" s="1"/>
  <c r="Z23" i="34" s="1"/>
  <c r="Z24" i="34" s="1"/>
  <c r="Z25" i="34" s="1"/>
  <c r="Z26" i="34" s="1"/>
  <c r="Z27" i="34" s="1"/>
  <c r="Z28" i="34" s="1"/>
  <c r="Z29" i="34" s="1"/>
  <c r="Z30" i="34" s="1"/>
  <c r="Z31" i="34" s="1"/>
  <c r="Z32" i="34" s="1"/>
  <c r="Z33" i="34" s="1"/>
  <c r="Z34" i="34" s="1"/>
  <c r="Z35" i="34" s="1"/>
  <c r="Z36" i="34" s="1"/>
  <c r="Z37" i="34" s="1"/>
  <c r="Z38" i="34" s="1"/>
  <c r="Z39" i="34" s="1"/>
  <c r="Z40" i="34" s="1"/>
  <c r="Z41" i="34" s="1"/>
  <c r="Z42" i="34" s="1"/>
  <c r="Z43" i="34" s="1"/>
  <c r="Z44" i="34" s="1"/>
  <c r="Z45" i="34" s="1"/>
  <c r="Z46" i="34" s="1"/>
  <c r="Z47" i="34" s="1"/>
  <c r="Z48" i="34" s="1"/>
  <c r="Z49" i="34" s="1"/>
  <c r="Z50" i="34" s="1"/>
  <c r="Z51" i="34" s="1"/>
  <c r="Z52" i="34" s="1"/>
  <c r="Z53" i="34" s="1"/>
  <c r="Z54" i="34" s="1"/>
  <c r="Z55" i="34" s="1"/>
  <c r="Z56" i="34" s="1"/>
  <c r="Z57" i="34" s="1"/>
  <c r="Z58" i="34" s="1"/>
  <c r="Z59" i="34" s="1"/>
  <c r="Z60" i="34" s="1"/>
  <c r="Z61" i="34" s="1"/>
  <c r="Z62" i="34" s="1"/>
  <c r="Z63" i="34" s="1"/>
  <c r="Z64" i="34" s="1"/>
  <c r="Z65" i="34" s="1"/>
  <c r="Z66" i="34" s="1"/>
  <c r="Z67" i="34" s="1"/>
  <c r="Z68" i="34" s="1"/>
  <c r="Z69" i="34" s="1"/>
  <c r="Z70" i="34" s="1"/>
  <c r="Z71" i="34" s="1"/>
  <c r="Z72" i="34" s="1"/>
  <c r="Z73" i="34" s="1"/>
  <c r="Z74" i="34" s="1"/>
  <c r="Z75" i="34" s="1"/>
  <c r="Z76" i="34" s="1"/>
  <c r="Z77" i="34" s="1"/>
  <c r="Z78" i="34" s="1"/>
  <c r="Z79" i="34" s="1"/>
  <c r="Z80" i="34" s="1"/>
  <c r="Z81" i="34" s="1"/>
  <c r="Z82" i="34" s="1"/>
  <c r="Z83" i="34" s="1"/>
  <c r="AE76" i="35"/>
  <c r="AD76" i="35"/>
  <c r="AD32" i="35"/>
  <c r="AE27" i="35"/>
  <c r="AE32" i="34"/>
  <c r="AF32" i="34"/>
  <c r="AD32" i="34"/>
  <c r="AF70" i="35"/>
  <c r="AD70" i="35"/>
  <c r="AE70" i="35"/>
  <c r="AE79" i="35"/>
  <c r="AD79" i="35"/>
  <c r="AF79" i="35"/>
  <c r="AD39" i="34"/>
  <c r="AD48" i="34"/>
  <c r="AE48" i="34"/>
  <c r="X4" i="34"/>
  <c r="X5" i="34" s="1"/>
  <c r="X6" i="34" s="1"/>
  <c r="X7" i="34" s="1"/>
  <c r="X8" i="34" s="1"/>
  <c r="X9" i="34" s="1"/>
  <c r="X10" i="34" s="1"/>
  <c r="X11" i="34" s="1"/>
  <c r="X12" i="34" s="1"/>
  <c r="X13" i="34" s="1"/>
  <c r="X14" i="34" s="1"/>
  <c r="X15" i="34" s="1"/>
  <c r="X16" i="34" s="1"/>
  <c r="X17" i="34" s="1"/>
  <c r="X18" i="34" s="1"/>
  <c r="X19" i="34" s="1"/>
  <c r="X20" i="34" s="1"/>
  <c r="X21" i="34" s="1"/>
  <c r="X22" i="34" s="1"/>
  <c r="X23" i="34" s="1"/>
  <c r="X24" i="34" s="1"/>
  <c r="X25" i="34" s="1"/>
  <c r="X26" i="34" s="1"/>
  <c r="X27" i="34" s="1"/>
  <c r="X28" i="34" s="1"/>
  <c r="X29" i="34" s="1"/>
  <c r="X30" i="34" s="1"/>
  <c r="X31" i="34" s="1"/>
  <c r="X32" i="34" s="1"/>
  <c r="X33" i="34" s="1"/>
  <c r="X34" i="34" s="1"/>
  <c r="X35" i="34" s="1"/>
  <c r="X36" i="34" s="1"/>
  <c r="X37" i="34" s="1"/>
  <c r="X38" i="34" s="1"/>
  <c r="X39" i="34" s="1"/>
  <c r="X40" i="34" s="1"/>
  <c r="X41" i="34" s="1"/>
  <c r="X42" i="34" s="1"/>
  <c r="X43" i="34" s="1"/>
  <c r="X44" i="34" s="1"/>
  <c r="X45" i="34" s="1"/>
  <c r="X46" i="34" s="1"/>
  <c r="X47" i="34" s="1"/>
  <c r="X48" i="34" s="1"/>
  <c r="X49" i="34" s="1"/>
  <c r="X50" i="34" s="1"/>
  <c r="X51" i="34" s="1"/>
  <c r="X52" i="34" s="1"/>
  <c r="X53" i="34" s="1"/>
  <c r="X54" i="34" s="1"/>
  <c r="X55" i="34" s="1"/>
  <c r="X56" i="34" s="1"/>
  <c r="X57" i="34" s="1"/>
  <c r="X58" i="34" s="1"/>
  <c r="X59" i="34" s="1"/>
  <c r="X60" i="34" s="1"/>
  <c r="X61" i="34" s="1"/>
  <c r="X62" i="34" s="1"/>
  <c r="X63" i="34" s="1"/>
  <c r="X64" i="34" s="1"/>
  <c r="X65" i="34" s="1"/>
  <c r="X66" i="34" s="1"/>
  <c r="X67" i="34" s="1"/>
  <c r="X68" i="34" s="1"/>
  <c r="X69" i="34" s="1"/>
  <c r="X70" i="34" s="1"/>
  <c r="X71" i="34" s="1"/>
  <c r="X72" i="34" s="1"/>
  <c r="X73" i="34" s="1"/>
  <c r="X74" i="34" s="1"/>
  <c r="X75" i="34" s="1"/>
  <c r="X76" i="34" s="1"/>
  <c r="X77" i="34" s="1"/>
  <c r="X78" i="34" s="1"/>
  <c r="X79" i="34" s="1"/>
  <c r="X80" i="34" s="1"/>
  <c r="X81" i="34" s="1"/>
  <c r="X82" i="34" s="1"/>
  <c r="X83" i="34" s="1"/>
  <c r="AE67" i="35"/>
  <c r="AE47" i="35"/>
  <c r="X5" i="35"/>
  <c r="X6" i="35" s="1"/>
  <c r="X7" i="35" s="1"/>
  <c r="X8" i="35" s="1"/>
  <c r="X9" i="35" s="1"/>
  <c r="X10" i="35" s="1"/>
  <c r="X11" i="35" s="1"/>
  <c r="X12" i="35" s="1"/>
  <c r="X13" i="35" s="1"/>
  <c r="X14" i="35" s="1"/>
  <c r="X15" i="35" s="1"/>
  <c r="X16" i="35" s="1"/>
  <c r="X17" i="35" s="1"/>
  <c r="X18" i="35" s="1"/>
  <c r="X19" i="35" s="1"/>
  <c r="X20" i="35" s="1"/>
  <c r="X21" i="35" s="1"/>
  <c r="X22" i="35" s="1"/>
  <c r="X23" i="35" s="1"/>
  <c r="X24" i="35" s="1"/>
  <c r="X25" i="35" s="1"/>
  <c r="X26" i="35" s="1"/>
  <c r="X27" i="35" s="1"/>
  <c r="X28" i="35" s="1"/>
  <c r="X29" i="35" s="1"/>
  <c r="X30" i="35" s="1"/>
  <c r="X31" i="35" s="1"/>
  <c r="X32" i="35" s="1"/>
  <c r="X33" i="35" s="1"/>
  <c r="X34" i="35" s="1"/>
  <c r="X35" i="35" s="1"/>
  <c r="X36" i="35" s="1"/>
  <c r="X37" i="35" s="1"/>
  <c r="X38" i="35" s="1"/>
  <c r="X39" i="35" s="1"/>
  <c r="X40" i="35" s="1"/>
  <c r="X41" i="35" s="1"/>
  <c r="X42" i="35" s="1"/>
  <c r="X43" i="35" s="1"/>
  <c r="X44" i="35" s="1"/>
  <c r="X45" i="35" s="1"/>
  <c r="X46" i="35" s="1"/>
  <c r="X47" i="35" s="1"/>
  <c r="X48" i="35" s="1"/>
  <c r="X49" i="35" s="1"/>
  <c r="X50" i="35" s="1"/>
  <c r="X51" i="35" s="1"/>
  <c r="X52" i="35" s="1"/>
  <c r="X53" i="35" s="1"/>
  <c r="X54" i="35" s="1"/>
  <c r="X55" i="35" s="1"/>
  <c r="X56" i="35" s="1"/>
  <c r="X57" i="35" s="1"/>
  <c r="X58" i="35" s="1"/>
  <c r="X59" i="35" s="1"/>
  <c r="X60" i="35" s="1"/>
  <c r="X61" i="35" s="1"/>
  <c r="X62" i="35" s="1"/>
  <c r="X63" i="35" s="1"/>
  <c r="X64" i="35" s="1"/>
  <c r="X65" i="35" s="1"/>
  <c r="X66" i="35" s="1"/>
  <c r="X67" i="35" s="1"/>
  <c r="X68" i="35" s="1"/>
  <c r="X69" i="35" s="1"/>
  <c r="X70" i="35" s="1"/>
  <c r="X71" i="35" s="1"/>
  <c r="X72" i="35" s="1"/>
  <c r="X73" i="35" s="1"/>
  <c r="X74" i="35" s="1"/>
  <c r="X75" i="35" s="1"/>
  <c r="X76" i="35" s="1"/>
  <c r="X77" i="35" s="1"/>
  <c r="X78" i="35" s="1"/>
  <c r="X79" i="35" s="1"/>
  <c r="X80" i="35" s="1"/>
  <c r="X81" i="35" s="1"/>
  <c r="X82" i="35" s="1"/>
  <c r="X83" i="35" s="1"/>
  <c r="AD79" i="34"/>
  <c r="AD56" i="34"/>
  <c r="AF56" i="34"/>
  <c r="AE54" i="34"/>
  <c r="AF21" i="34"/>
  <c r="K3" i="34"/>
  <c r="K4" i="34" s="1"/>
  <c r="K5" i="34" s="1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2" i="34" s="1"/>
  <c r="K53" i="34" s="1"/>
  <c r="K54" i="34" s="1"/>
  <c r="K55" i="34" s="1"/>
  <c r="K56" i="34" s="1"/>
  <c r="K57" i="34" s="1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AF50" i="35"/>
  <c r="AF31" i="35"/>
  <c r="AE31" i="35"/>
  <c r="AE40" i="35"/>
  <c r="AF39" i="35"/>
  <c r="AD39" i="35"/>
  <c r="AD31" i="35"/>
  <c r="AE63" i="36"/>
  <c r="AF65" i="36"/>
  <c r="AD64" i="36"/>
  <c r="AE64" i="36"/>
  <c r="AF64" i="36"/>
  <c r="AF63" i="36"/>
  <c r="AD65" i="36"/>
  <c r="AE65" i="36"/>
  <c r="AD58" i="36"/>
  <c r="AE58" i="36"/>
  <c r="AF58" i="36"/>
  <c r="AF40" i="32"/>
  <c r="AF15" i="33"/>
  <c r="AD12" i="33"/>
  <c r="AF12" i="33"/>
  <c r="AD3" i="33"/>
  <c r="AD4" i="33" s="1"/>
  <c r="AD5" i="33" s="1"/>
  <c r="AD6" i="33" s="1"/>
  <c r="AD7" i="33" s="1"/>
  <c r="AD8" i="33" s="1"/>
  <c r="AD9" i="33" s="1"/>
  <c r="AD10" i="33" s="1"/>
  <c r="AD11" i="33" s="1"/>
  <c r="R84" i="34"/>
  <c r="AD54" i="34"/>
  <c r="T3" i="34"/>
  <c r="T4" i="34" s="1"/>
  <c r="T5" i="34" s="1"/>
  <c r="T6" i="34" s="1"/>
  <c r="T7" i="34" s="1"/>
  <c r="T8" i="34" s="1"/>
  <c r="T9" i="34" s="1"/>
  <c r="T10" i="34" s="1"/>
  <c r="T11" i="34" s="1"/>
  <c r="T12" i="34" s="1"/>
  <c r="T13" i="34" s="1"/>
  <c r="T14" i="34" s="1"/>
  <c r="T15" i="34" s="1"/>
  <c r="T16" i="34" s="1"/>
  <c r="T17" i="34" s="1"/>
  <c r="T18" i="34" s="1"/>
  <c r="T19" i="34" s="1"/>
  <c r="T20" i="34" s="1"/>
  <c r="T21" i="34" s="1"/>
  <c r="T22" i="34" s="1"/>
  <c r="T23" i="34" s="1"/>
  <c r="T24" i="34" s="1"/>
  <c r="T25" i="34" s="1"/>
  <c r="T26" i="34" s="1"/>
  <c r="T27" i="34" s="1"/>
  <c r="T28" i="34" s="1"/>
  <c r="T29" i="34" s="1"/>
  <c r="T30" i="34" s="1"/>
  <c r="T31" i="34" s="1"/>
  <c r="T32" i="34" s="1"/>
  <c r="T33" i="34" s="1"/>
  <c r="T34" i="34" s="1"/>
  <c r="T35" i="34" s="1"/>
  <c r="T36" i="34" s="1"/>
  <c r="T37" i="34" s="1"/>
  <c r="T38" i="34" s="1"/>
  <c r="T39" i="34" s="1"/>
  <c r="T40" i="34" s="1"/>
  <c r="T41" i="34" s="1"/>
  <c r="T42" i="34" s="1"/>
  <c r="T43" i="34" s="1"/>
  <c r="T44" i="34" s="1"/>
  <c r="T45" i="34" s="1"/>
  <c r="T46" i="34" s="1"/>
  <c r="T47" i="34" s="1"/>
  <c r="T48" i="34" s="1"/>
  <c r="T49" i="34" s="1"/>
  <c r="T50" i="34" s="1"/>
  <c r="T51" i="34" s="1"/>
  <c r="T52" i="34" s="1"/>
  <c r="T53" i="34" s="1"/>
  <c r="T54" i="34" s="1"/>
  <c r="T55" i="34" s="1"/>
  <c r="T56" i="34" s="1"/>
  <c r="T57" i="34" s="1"/>
  <c r="T58" i="34" s="1"/>
  <c r="T59" i="34" s="1"/>
  <c r="T60" i="34" s="1"/>
  <c r="T61" i="34" s="1"/>
  <c r="T62" i="34" s="1"/>
  <c r="T63" i="34" s="1"/>
  <c r="T64" i="34" s="1"/>
  <c r="T65" i="34" s="1"/>
  <c r="T66" i="34" s="1"/>
  <c r="T67" i="34" s="1"/>
  <c r="T68" i="34" s="1"/>
  <c r="T69" i="34" s="1"/>
  <c r="T70" i="34" s="1"/>
  <c r="T71" i="34" s="1"/>
  <c r="T72" i="34" s="1"/>
  <c r="T73" i="34" s="1"/>
  <c r="T74" i="34" s="1"/>
  <c r="T75" i="34" s="1"/>
  <c r="T76" i="34" s="1"/>
  <c r="T77" i="34" s="1"/>
  <c r="T78" i="34" s="1"/>
  <c r="T79" i="34" s="1"/>
  <c r="T80" i="34" s="1"/>
  <c r="T81" i="34" s="1"/>
  <c r="T82" i="34" s="1"/>
  <c r="T83" i="34" s="1"/>
  <c r="AB79" i="35"/>
  <c r="AD43" i="35"/>
  <c r="AE43" i="35"/>
  <c r="AF43" i="35"/>
  <c r="AD21" i="34"/>
  <c r="AE28" i="34"/>
  <c r="AF28" i="34"/>
  <c r="I84" i="34"/>
  <c r="C42" i="4" s="1"/>
  <c r="AF52" i="34"/>
  <c r="AE52" i="34"/>
  <c r="AD45" i="34"/>
  <c r="AF45" i="34"/>
  <c r="AD43" i="34"/>
  <c r="AF34" i="34"/>
  <c r="AB21" i="34"/>
  <c r="AB22" i="34" s="1"/>
  <c r="AB23" i="34" s="1"/>
  <c r="AB24" i="34" s="1"/>
  <c r="AB25" i="34" s="1"/>
  <c r="AB26" i="34" s="1"/>
  <c r="AB27" i="34" s="1"/>
  <c r="AB28" i="34" s="1"/>
  <c r="AB29" i="34" s="1"/>
  <c r="AB30" i="34" s="1"/>
  <c r="AB31" i="34" s="1"/>
  <c r="AB32" i="34" s="1"/>
  <c r="AB33" i="34" s="1"/>
  <c r="AB34" i="34" s="1"/>
  <c r="AB35" i="34" s="1"/>
  <c r="AB36" i="34" s="1"/>
  <c r="AB37" i="34" s="1"/>
  <c r="AB38" i="34" s="1"/>
  <c r="AB39" i="34" s="1"/>
  <c r="AB40" i="34" s="1"/>
  <c r="AB41" i="34" s="1"/>
  <c r="AB42" i="34" s="1"/>
  <c r="AB43" i="34" s="1"/>
  <c r="AB44" i="34" s="1"/>
  <c r="AB45" i="34" s="1"/>
  <c r="AB46" i="34" s="1"/>
  <c r="AB47" i="34" s="1"/>
  <c r="AB48" i="34" s="1"/>
  <c r="AB49" i="34" s="1"/>
  <c r="AB50" i="34" s="1"/>
  <c r="AB51" i="34" s="1"/>
  <c r="AB52" i="34" s="1"/>
  <c r="AB53" i="34" s="1"/>
  <c r="AB54" i="34" s="1"/>
  <c r="AB55" i="34" s="1"/>
  <c r="AB56" i="34" s="1"/>
  <c r="AB57" i="34" s="1"/>
  <c r="AB58" i="34" s="1"/>
  <c r="AB59" i="34" s="1"/>
  <c r="AB60" i="34" s="1"/>
  <c r="AB61" i="34" s="1"/>
  <c r="AB62" i="34" s="1"/>
  <c r="AB63" i="34" s="1"/>
  <c r="AB64" i="34" s="1"/>
  <c r="AB65" i="34" s="1"/>
  <c r="AB66" i="34" s="1"/>
  <c r="AB67" i="34" s="1"/>
  <c r="AB68" i="34" s="1"/>
  <c r="AB69" i="34" s="1"/>
  <c r="AB70" i="34" s="1"/>
  <c r="AB71" i="34" s="1"/>
  <c r="AB72" i="34" s="1"/>
  <c r="AB73" i="34" s="1"/>
  <c r="AB74" i="34" s="1"/>
  <c r="AB75" i="34" s="1"/>
  <c r="AB76" i="34" s="1"/>
  <c r="AB77" i="34" s="1"/>
  <c r="AB78" i="34" s="1"/>
  <c r="AB79" i="34" s="1"/>
  <c r="AB80" i="34" s="1"/>
  <c r="AB81" i="34" s="1"/>
  <c r="AB82" i="34" s="1"/>
  <c r="AB83" i="34" s="1"/>
  <c r="AD73" i="36"/>
  <c r="AD22" i="36"/>
  <c r="AF22" i="36"/>
  <c r="AF24" i="36"/>
  <c r="AF16" i="36"/>
  <c r="AE23" i="36"/>
  <c r="AF23" i="36"/>
  <c r="AD16" i="36"/>
  <c r="AE16" i="36"/>
  <c r="AD23" i="36"/>
  <c r="AF67" i="33"/>
  <c r="O84" i="34"/>
  <c r="AE29" i="34"/>
  <c r="AD16" i="35"/>
  <c r="AE16" i="35"/>
  <c r="AF16" i="35"/>
  <c r="AE21" i="35"/>
  <c r="AD25" i="35"/>
  <c r="AA84" i="36"/>
  <c r="V6" i="34"/>
  <c r="V7" i="34" s="1"/>
  <c r="V8" i="34" s="1"/>
  <c r="V9" i="34" s="1"/>
  <c r="V10" i="34" s="1"/>
  <c r="V11" i="34" s="1"/>
  <c r="V12" i="34" s="1"/>
  <c r="V13" i="34" s="1"/>
  <c r="V14" i="34" s="1"/>
  <c r="V15" i="34" s="1"/>
  <c r="V16" i="34" s="1"/>
  <c r="V17" i="34" s="1"/>
  <c r="V18" i="34" s="1"/>
  <c r="V19" i="34" s="1"/>
  <c r="V20" i="34" s="1"/>
  <c r="V21" i="34" s="1"/>
  <c r="V22" i="34" s="1"/>
  <c r="V23" i="34" s="1"/>
  <c r="V24" i="34" s="1"/>
  <c r="V25" i="34" s="1"/>
  <c r="V26" i="34" s="1"/>
  <c r="V27" i="34" s="1"/>
  <c r="V28" i="34" s="1"/>
  <c r="V29" i="34" s="1"/>
  <c r="V30" i="34" s="1"/>
  <c r="V31" i="34" s="1"/>
  <c r="V32" i="34" s="1"/>
  <c r="V33" i="34" s="1"/>
  <c r="V34" i="34" s="1"/>
  <c r="V35" i="34" s="1"/>
  <c r="V36" i="34" s="1"/>
  <c r="V37" i="34" s="1"/>
  <c r="V38" i="34" s="1"/>
  <c r="V39" i="34" s="1"/>
  <c r="V40" i="34" s="1"/>
  <c r="V41" i="34" s="1"/>
  <c r="V42" i="34" s="1"/>
  <c r="V43" i="34" s="1"/>
  <c r="V44" i="34" s="1"/>
  <c r="V45" i="34" s="1"/>
  <c r="V46" i="34" s="1"/>
  <c r="V47" i="34" s="1"/>
  <c r="V48" i="34" s="1"/>
  <c r="V49" i="34" s="1"/>
  <c r="V50" i="34" s="1"/>
  <c r="V51" i="34" s="1"/>
  <c r="V52" i="34" s="1"/>
  <c r="V53" i="34" s="1"/>
  <c r="V54" i="34" s="1"/>
  <c r="V55" i="34" s="1"/>
  <c r="V56" i="34" s="1"/>
  <c r="V57" i="34" s="1"/>
  <c r="V58" i="34" s="1"/>
  <c r="V59" i="34" s="1"/>
  <c r="V60" i="34" s="1"/>
  <c r="V61" i="34" s="1"/>
  <c r="V62" i="34" s="1"/>
  <c r="V63" i="34" s="1"/>
  <c r="V64" i="34" s="1"/>
  <c r="V65" i="34" s="1"/>
  <c r="V66" i="34" s="1"/>
  <c r="V67" i="34" s="1"/>
  <c r="V68" i="34" s="1"/>
  <c r="V69" i="34" s="1"/>
  <c r="V70" i="34" s="1"/>
  <c r="V71" i="34" s="1"/>
  <c r="V72" i="34" s="1"/>
  <c r="V73" i="34" s="1"/>
  <c r="V74" i="34" s="1"/>
  <c r="V75" i="34" s="1"/>
  <c r="V76" i="34" s="1"/>
  <c r="V77" i="34" s="1"/>
  <c r="V78" i="34" s="1"/>
  <c r="V79" i="34" s="1"/>
  <c r="V80" i="34" s="1"/>
  <c r="V81" i="34" s="1"/>
  <c r="V82" i="34" s="1"/>
  <c r="V83" i="34" s="1"/>
  <c r="AB80" i="35"/>
  <c r="AB81" i="35" s="1"/>
  <c r="AB82" i="35" s="1"/>
  <c r="AB83" i="35" s="1"/>
  <c r="AF82" i="35"/>
  <c r="AE75" i="35"/>
  <c r="AE37" i="35"/>
  <c r="AE44" i="35"/>
  <c r="AD37" i="35"/>
  <c r="AE45" i="35"/>
  <c r="U3" i="35"/>
  <c r="U4" i="35" s="1"/>
  <c r="U5" i="35" s="1"/>
  <c r="U6" i="35" s="1"/>
  <c r="U7" i="35" s="1"/>
  <c r="U8" i="35" s="1"/>
  <c r="U9" i="35" s="1"/>
  <c r="U10" i="35" s="1"/>
  <c r="U11" i="35" s="1"/>
  <c r="U12" i="35" s="1"/>
  <c r="U13" i="35" s="1"/>
  <c r="U14" i="35" s="1"/>
  <c r="U15" i="35" s="1"/>
  <c r="U16" i="35" s="1"/>
  <c r="U17" i="35" s="1"/>
  <c r="U18" i="35" s="1"/>
  <c r="U19" i="35" s="1"/>
  <c r="U20" i="35" s="1"/>
  <c r="U21" i="35" s="1"/>
  <c r="U22" i="35" s="1"/>
  <c r="U23" i="35" s="1"/>
  <c r="U24" i="35" s="1"/>
  <c r="U25" i="35" s="1"/>
  <c r="U26" i="35" s="1"/>
  <c r="U27" i="35" s="1"/>
  <c r="U28" i="35" s="1"/>
  <c r="U29" i="35" s="1"/>
  <c r="U30" i="35" s="1"/>
  <c r="U31" i="35" s="1"/>
  <c r="U32" i="35" s="1"/>
  <c r="U33" i="35" s="1"/>
  <c r="U34" i="35" s="1"/>
  <c r="U35" i="35" s="1"/>
  <c r="U36" i="35" s="1"/>
  <c r="U37" i="35" s="1"/>
  <c r="U38" i="35" s="1"/>
  <c r="U39" i="35" s="1"/>
  <c r="U40" i="35" s="1"/>
  <c r="U41" i="35" s="1"/>
  <c r="U42" i="35" s="1"/>
  <c r="U43" i="35" s="1"/>
  <c r="U44" i="35" s="1"/>
  <c r="U45" i="35" s="1"/>
  <c r="U46" i="35" s="1"/>
  <c r="U47" i="35" s="1"/>
  <c r="U48" i="35" s="1"/>
  <c r="U49" i="35" s="1"/>
  <c r="U50" i="35" s="1"/>
  <c r="U51" i="35" s="1"/>
  <c r="U52" i="35" s="1"/>
  <c r="U53" i="35" s="1"/>
  <c r="U54" i="35" s="1"/>
  <c r="U55" i="35" s="1"/>
  <c r="U56" i="35" s="1"/>
  <c r="U57" i="35" s="1"/>
  <c r="U58" i="35" s="1"/>
  <c r="U59" i="35" s="1"/>
  <c r="U60" i="35" s="1"/>
  <c r="U61" i="35" s="1"/>
  <c r="U62" i="35" s="1"/>
  <c r="U63" i="35" s="1"/>
  <c r="U64" i="35" s="1"/>
  <c r="U65" i="35" s="1"/>
  <c r="U66" i="35" s="1"/>
  <c r="U67" i="35" s="1"/>
  <c r="U68" i="35" s="1"/>
  <c r="U69" i="35" s="1"/>
  <c r="U70" i="35" s="1"/>
  <c r="U71" i="35" s="1"/>
  <c r="U72" i="35" s="1"/>
  <c r="U73" i="35" s="1"/>
  <c r="U74" i="35" s="1"/>
  <c r="U75" i="35" s="1"/>
  <c r="U76" i="35" s="1"/>
  <c r="U77" i="35" s="1"/>
  <c r="U78" i="35" s="1"/>
  <c r="U79" i="35" s="1"/>
  <c r="U80" i="35" s="1"/>
  <c r="U81" i="35" s="1"/>
  <c r="U82" i="35" s="1"/>
  <c r="U83" i="35" s="1"/>
  <c r="AD76" i="36"/>
  <c r="AD13" i="34"/>
  <c r="AD27" i="35"/>
  <c r="AF27" i="35"/>
  <c r="AE36" i="35"/>
  <c r="AD30" i="35"/>
  <c r="AF63" i="34"/>
  <c r="AE46" i="34"/>
  <c r="AF36" i="34"/>
  <c r="AD36" i="34"/>
  <c r="AE36" i="34"/>
  <c r="Q84" i="35"/>
  <c r="AD67" i="35"/>
  <c r="AD75" i="35"/>
  <c r="AD21" i="35"/>
  <c r="O84" i="35"/>
  <c r="AF45" i="35"/>
  <c r="AB42" i="35"/>
  <c r="AB43" i="35" s="1"/>
  <c r="AB44" i="35" s="1"/>
  <c r="AB45" i="35" s="1"/>
  <c r="AB46" i="35" s="1"/>
  <c r="AB47" i="35" s="1"/>
  <c r="AB48" i="35" s="1"/>
  <c r="AB49" i="35" s="1"/>
  <c r="AB50" i="35" s="1"/>
  <c r="AB51" i="35" s="1"/>
  <c r="AB52" i="35" s="1"/>
  <c r="AB53" i="35" s="1"/>
  <c r="AB54" i="35" s="1"/>
  <c r="AB55" i="35" s="1"/>
  <c r="AB56" i="35" s="1"/>
  <c r="AB57" i="35" s="1"/>
  <c r="AD24" i="35"/>
  <c r="W4" i="35"/>
  <c r="W5" i="35" s="1"/>
  <c r="W6" i="35" s="1"/>
  <c r="W7" i="35" s="1"/>
  <c r="W8" i="35" s="1"/>
  <c r="W9" i="35" s="1"/>
  <c r="W10" i="35" s="1"/>
  <c r="W11" i="35" s="1"/>
  <c r="W12" i="35" s="1"/>
  <c r="W13" i="35" s="1"/>
  <c r="W14" i="35" s="1"/>
  <c r="W15" i="35" s="1"/>
  <c r="W16" i="35" s="1"/>
  <c r="W17" i="35" s="1"/>
  <c r="W18" i="35" s="1"/>
  <c r="W19" i="35" s="1"/>
  <c r="W20" i="35" s="1"/>
  <c r="W21" i="35" s="1"/>
  <c r="W22" i="35" s="1"/>
  <c r="W23" i="35" s="1"/>
  <c r="W24" i="35" s="1"/>
  <c r="W25" i="35" s="1"/>
  <c r="W26" i="35" s="1"/>
  <c r="W27" i="35" s="1"/>
  <c r="W28" i="35" s="1"/>
  <c r="W29" i="35" s="1"/>
  <c r="W30" i="35" s="1"/>
  <c r="W31" i="35" s="1"/>
  <c r="W32" i="35" s="1"/>
  <c r="W33" i="35" s="1"/>
  <c r="W34" i="35" s="1"/>
  <c r="W35" i="35" s="1"/>
  <c r="W36" i="35" s="1"/>
  <c r="W37" i="35" s="1"/>
  <c r="W38" i="35" s="1"/>
  <c r="W39" i="35" s="1"/>
  <c r="W40" i="35" s="1"/>
  <c r="W41" i="35" s="1"/>
  <c r="W42" i="35" s="1"/>
  <c r="W43" i="35" s="1"/>
  <c r="W44" i="35" s="1"/>
  <c r="W45" i="35" s="1"/>
  <c r="W46" i="35" s="1"/>
  <c r="W47" i="35" s="1"/>
  <c r="W48" i="35" s="1"/>
  <c r="W49" i="35" s="1"/>
  <c r="W50" i="35" s="1"/>
  <c r="W51" i="35" s="1"/>
  <c r="W52" i="35" s="1"/>
  <c r="W53" i="35" s="1"/>
  <c r="W54" i="35" s="1"/>
  <c r="W55" i="35" s="1"/>
  <c r="W56" i="35" s="1"/>
  <c r="W57" i="35" s="1"/>
  <c r="W58" i="35" s="1"/>
  <c r="W59" i="35" s="1"/>
  <c r="W60" i="35" s="1"/>
  <c r="W61" i="35" s="1"/>
  <c r="W62" i="35" s="1"/>
  <c r="W63" i="35" s="1"/>
  <c r="W64" i="35" s="1"/>
  <c r="W65" i="35" s="1"/>
  <c r="W66" i="35" s="1"/>
  <c r="W67" i="35" s="1"/>
  <c r="W68" i="35" s="1"/>
  <c r="W69" i="35" s="1"/>
  <c r="W70" i="35" s="1"/>
  <c r="W71" i="35" s="1"/>
  <c r="W72" i="35" s="1"/>
  <c r="W73" i="35" s="1"/>
  <c r="W74" i="35" s="1"/>
  <c r="W75" i="35" s="1"/>
  <c r="W76" i="35" s="1"/>
  <c r="W77" i="35" s="1"/>
  <c r="W78" i="35" s="1"/>
  <c r="W79" i="35" s="1"/>
  <c r="W80" i="35" s="1"/>
  <c r="W81" i="35" s="1"/>
  <c r="W82" i="35" s="1"/>
  <c r="W83" i="35" s="1"/>
  <c r="AF55" i="33"/>
  <c r="AD70" i="34"/>
  <c r="AD34" i="34"/>
  <c r="M84" i="35"/>
  <c r="I21" i="4" s="1"/>
  <c r="AE61" i="35"/>
  <c r="AF61" i="35"/>
  <c r="V3" i="35"/>
  <c r="V4" i="35" s="1"/>
  <c r="V5" i="35" s="1"/>
  <c r="V6" i="35" s="1"/>
  <c r="V7" i="35" s="1"/>
  <c r="V8" i="35" s="1"/>
  <c r="V9" i="35" s="1"/>
  <c r="V10" i="35" s="1"/>
  <c r="V11" i="35" s="1"/>
  <c r="V12" i="35" s="1"/>
  <c r="V13" i="35" s="1"/>
  <c r="V14" i="35" s="1"/>
  <c r="V15" i="35" s="1"/>
  <c r="V16" i="35" s="1"/>
  <c r="V17" i="35" s="1"/>
  <c r="V18" i="35" s="1"/>
  <c r="V19" i="35" s="1"/>
  <c r="V20" i="35" s="1"/>
  <c r="V21" i="35" s="1"/>
  <c r="V22" i="35" s="1"/>
  <c r="V23" i="35" s="1"/>
  <c r="V24" i="35" s="1"/>
  <c r="V25" i="35" s="1"/>
  <c r="V26" i="35" s="1"/>
  <c r="V27" i="35" s="1"/>
  <c r="V28" i="35" s="1"/>
  <c r="V29" i="35" s="1"/>
  <c r="V30" i="35" s="1"/>
  <c r="V31" i="35" s="1"/>
  <c r="V32" i="35" s="1"/>
  <c r="V33" i="35" s="1"/>
  <c r="V34" i="35" s="1"/>
  <c r="V35" i="35" s="1"/>
  <c r="V36" i="35" s="1"/>
  <c r="V37" i="35" s="1"/>
  <c r="V38" i="35" s="1"/>
  <c r="V39" i="35" s="1"/>
  <c r="V40" i="35" s="1"/>
  <c r="V41" i="35" s="1"/>
  <c r="V42" i="35" s="1"/>
  <c r="V43" i="35" s="1"/>
  <c r="V44" i="35" s="1"/>
  <c r="V45" i="35" s="1"/>
  <c r="V46" i="35" s="1"/>
  <c r="V47" i="35" s="1"/>
  <c r="V48" i="35" s="1"/>
  <c r="V49" i="35" s="1"/>
  <c r="V50" i="35" s="1"/>
  <c r="V51" i="35" s="1"/>
  <c r="V52" i="35" s="1"/>
  <c r="V53" i="35" s="1"/>
  <c r="V54" i="35" s="1"/>
  <c r="V55" i="35" s="1"/>
  <c r="V56" i="35" s="1"/>
  <c r="V57" i="35" s="1"/>
  <c r="V58" i="35" s="1"/>
  <c r="V59" i="35" s="1"/>
  <c r="V60" i="35" s="1"/>
  <c r="V61" i="35" s="1"/>
  <c r="V62" i="35" s="1"/>
  <c r="V63" i="35" s="1"/>
  <c r="V64" i="35" s="1"/>
  <c r="V65" i="35" s="1"/>
  <c r="V66" i="35" s="1"/>
  <c r="V67" i="35" s="1"/>
  <c r="V68" i="35" s="1"/>
  <c r="V69" i="35" s="1"/>
  <c r="V70" i="35" s="1"/>
  <c r="V71" i="35" s="1"/>
  <c r="V72" i="35" s="1"/>
  <c r="V73" i="35" s="1"/>
  <c r="V74" i="35" s="1"/>
  <c r="V75" i="35" s="1"/>
  <c r="V76" i="35" s="1"/>
  <c r="V77" i="35" s="1"/>
  <c r="V78" i="35" s="1"/>
  <c r="V79" i="35" s="1"/>
  <c r="V80" i="35" s="1"/>
  <c r="V81" i="35" s="1"/>
  <c r="V82" i="35" s="1"/>
  <c r="V83" i="35" s="1"/>
  <c r="AE69" i="36"/>
  <c r="AE63" i="35"/>
  <c r="AF33" i="35"/>
  <c r="AE18" i="36"/>
  <c r="AF18" i="36"/>
  <c r="AD18" i="36"/>
  <c r="AD27" i="36"/>
  <c r="AE27" i="36"/>
  <c r="AE26" i="36"/>
  <c r="AF17" i="36"/>
  <c r="AF12" i="36"/>
  <c r="AE19" i="36"/>
  <c r="AE48" i="35"/>
  <c r="AD22" i="35"/>
  <c r="AE22" i="35"/>
  <c r="AF22" i="35"/>
  <c r="AE30" i="35"/>
  <c r="K5" i="36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K46" i="36" s="1"/>
  <c r="K47" i="36" s="1"/>
  <c r="K48" i="36" s="1"/>
  <c r="K49" i="36" s="1"/>
  <c r="K50" i="36" s="1"/>
  <c r="K51" i="36" s="1"/>
  <c r="K52" i="36" s="1"/>
  <c r="K53" i="36" s="1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AD49" i="34"/>
  <c r="AF49" i="34"/>
  <c r="AE57" i="34"/>
  <c r="AE40" i="34"/>
  <c r="AF40" i="34"/>
  <c r="AD15" i="34"/>
  <c r="AE15" i="34"/>
  <c r="AB4" i="34"/>
  <c r="AB5" i="34" s="1"/>
  <c r="AF69" i="35"/>
  <c r="AD60" i="35"/>
  <c r="AE24" i="35"/>
  <c r="AF24" i="35"/>
  <c r="AD12" i="35"/>
  <c r="AF12" i="35"/>
  <c r="AE12" i="35"/>
  <c r="AF26" i="36"/>
  <c r="AE20" i="36"/>
  <c r="AB6" i="34"/>
  <c r="AB7" i="34" s="1"/>
  <c r="AB8" i="34" s="1"/>
  <c r="AB9" i="34" s="1"/>
  <c r="AB10" i="34" s="1"/>
  <c r="AB11" i="34" s="1"/>
  <c r="AB12" i="34" s="1"/>
  <c r="AB13" i="34" s="1"/>
  <c r="AB14" i="34" s="1"/>
  <c r="AB15" i="34" s="1"/>
  <c r="AB16" i="34" s="1"/>
  <c r="AD58" i="35"/>
  <c r="AD49" i="35"/>
  <c r="AE49" i="35"/>
  <c r="AF49" i="35"/>
  <c r="AB6" i="35"/>
  <c r="AD26" i="36"/>
  <c r="AD20" i="36"/>
  <c r="AD63" i="34"/>
  <c r="AD52" i="34"/>
  <c r="AB58" i="35"/>
  <c r="AF71" i="34"/>
  <c r="AF43" i="34"/>
  <c r="AE13" i="34"/>
  <c r="AF13" i="34"/>
  <c r="AE22" i="34"/>
  <c r="AE19" i="34"/>
  <c r="AF19" i="34"/>
  <c r="AD62" i="35"/>
  <c r="AD33" i="35"/>
  <c r="Z4" i="35"/>
  <c r="Z5" i="35" s="1"/>
  <c r="Z6" i="35" s="1"/>
  <c r="Z7" i="35" s="1"/>
  <c r="Z8" i="35" s="1"/>
  <c r="Z9" i="35" s="1"/>
  <c r="Z10" i="35" s="1"/>
  <c r="Z11" i="35" s="1"/>
  <c r="Z12" i="35" s="1"/>
  <c r="Z13" i="35" s="1"/>
  <c r="Z14" i="35" s="1"/>
  <c r="Z15" i="35" s="1"/>
  <c r="Z16" i="35" s="1"/>
  <c r="Z17" i="35" s="1"/>
  <c r="Z18" i="35" s="1"/>
  <c r="Z19" i="35" s="1"/>
  <c r="Z20" i="35" s="1"/>
  <c r="Z21" i="35" s="1"/>
  <c r="Z22" i="35" s="1"/>
  <c r="Z23" i="35" s="1"/>
  <c r="Z24" i="35" s="1"/>
  <c r="Z25" i="35" s="1"/>
  <c r="Z26" i="35" s="1"/>
  <c r="Z27" i="35" s="1"/>
  <c r="Z28" i="35" s="1"/>
  <c r="Z29" i="35" s="1"/>
  <c r="Z30" i="35" s="1"/>
  <c r="Z31" i="35" s="1"/>
  <c r="Z32" i="35" s="1"/>
  <c r="Z33" i="35" s="1"/>
  <c r="Z34" i="35" s="1"/>
  <c r="Z35" i="35" s="1"/>
  <c r="Z36" i="35" s="1"/>
  <c r="Z37" i="35" s="1"/>
  <c r="Z38" i="35" s="1"/>
  <c r="Z39" i="35" s="1"/>
  <c r="Z40" i="35" s="1"/>
  <c r="Z41" i="35" s="1"/>
  <c r="Z42" i="35" s="1"/>
  <c r="Z43" i="35" s="1"/>
  <c r="Z44" i="35" s="1"/>
  <c r="Z45" i="35" s="1"/>
  <c r="Z46" i="35" s="1"/>
  <c r="Z47" i="35" s="1"/>
  <c r="Z48" i="35" s="1"/>
  <c r="Z49" i="35" s="1"/>
  <c r="Z50" i="35" s="1"/>
  <c r="Z51" i="35" s="1"/>
  <c r="Z52" i="35" s="1"/>
  <c r="Z53" i="35" s="1"/>
  <c r="Z54" i="35" s="1"/>
  <c r="Z55" i="35" s="1"/>
  <c r="Z56" i="35" s="1"/>
  <c r="Z57" i="35" s="1"/>
  <c r="Z58" i="35" s="1"/>
  <c r="Z59" i="35" s="1"/>
  <c r="Z60" i="35" s="1"/>
  <c r="Z61" i="35" s="1"/>
  <c r="Z62" i="35" s="1"/>
  <c r="Z63" i="35" s="1"/>
  <c r="Z64" i="35" s="1"/>
  <c r="Z65" i="35" s="1"/>
  <c r="Z66" i="35" s="1"/>
  <c r="Z67" i="35" s="1"/>
  <c r="Z68" i="35" s="1"/>
  <c r="Z69" i="35" s="1"/>
  <c r="Z70" i="35" s="1"/>
  <c r="Z71" i="35" s="1"/>
  <c r="Z72" i="35" s="1"/>
  <c r="Z73" i="35" s="1"/>
  <c r="Z74" i="35" s="1"/>
  <c r="Z75" i="35" s="1"/>
  <c r="Z76" i="35" s="1"/>
  <c r="Z77" i="35" s="1"/>
  <c r="Z78" i="35" s="1"/>
  <c r="Z79" i="35" s="1"/>
  <c r="Z80" i="35" s="1"/>
  <c r="Z81" i="35" s="1"/>
  <c r="Z82" i="35" s="1"/>
  <c r="Z83" i="35" s="1"/>
  <c r="AD29" i="34"/>
  <c r="AE82" i="35"/>
  <c r="AE62" i="35"/>
  <c r="AF62" i="35"/>
  <c r="AF71" i="35"/>
  <c r="AE51" i="35"/>
  <c r="AD42" i="35"/>
  <c r="AE42" i="35"/>
  <c r="AF42" i="35"/>
  <c r="AF51" i="35"/>
  <c r="AF23" i="35"/>
  <c r="AE35" i="35"/>
  <c r="AF75" i="36"/>
  <c r="AD82" i="36"/>
  <c r="AE82" i="36"/>
  <c r="AF82" i="36"/>
  <c r="AD83" i="36"/>
  <c r="AD28" i="34"/>
  <c r="AE52" i="35"/>
  <c r="AF52" i="35"/>
  <c r="AF60" i="35"/>
  <c r="AB7" i="35"/>
  <c r="AB8" i="35" s="1"/>
  <c r="AB9" i="35" s="1"/>
  <c r="AB10" i="35" s="1"/>
  <c r="AB11" i="35" s="1"/>
  <c r="AD14" i="36"/>
  <c r="AF57" i="34"/>
  <c r="AF22" i="34"/>
  <c r="AD46" i="35"/>
  <c r="AE46" i="35"/>
  <c r="AF53" i="35"/>
  <c r="AD54" i="35"/>
  <c r="AE54" i="35"/>
  <c r="AF54" i="35"/>
  <c r="AF36" i="35"/>
  <c r="AD34" i="35"/>
  <c r="AF34" i="35"/>
  <c r="AF30" i="35"/>
  <c r="N84" i="36"/>
  <c r="J32" i="4" s="1"/>
  <c r="AD50" i="35"/>
  <c r="AE50" i="35"/>
  <c r="AA84" i="35"/>
  <c r="AE38" i="35"/>
  <c r="AE32" i="35"/>
  <c r="Y84" i="35"/>
  <c r="AF48" i="36"/>
  <c r="AF56" i="36"/>
  <c r="AD55" i="36"/>
  <c r="AE55" i="36"/>
  <c r="AE57" i="36"/>
  <c r="AF57" i="36"/>
  <c r="AF54" i="36"/>
  <c r="AD50" i="36"/>
  <c r="AE50" i="36"/>
  <c r="AE48" i="36"/>
  <c r="AD44" i="34"/>
  <c r="AD19" i="34"/>
  <c r="AD24" i="34"/>
  <c r="AD63" i="35"/>
  <c r="AF48" i="35"/>
  <c r="AE38" i="36"/>
  <c r="AD37" i="36"/>
  <c r="AD33" i="36"/>
  <c r="AE37" i="36"/>
  <c r="AF38" i="36"/>
  <c r="AF37" i="36"/>
  <c r="AF35" i="36"/>
  <c r="AF30" i="36"/>
  <c r="AE56" i="35"/>
  <c r="AD44" i="35"/>
  <c r="AF35" i="35"/>
  <c r="AF26" i="35"/>
  <c r="AE26" i="35"/>
  <c r="AD14" i="35"/>
  <c r="AF14" i="35"/>
  <c r="AE14" i="35"/>
  <c r="K5" i="35"/>
  <c r="K6" i="35" s="1"/>
  <c r="K7" i="35" s="1"/>
  <c r="K8" i="35" s="1"/>
  <c r="K9" i="35" s="1"/>
  <c r="K10" i="35" s="1"/>
  <c r="K11" i="35" s="1"/>
  <c r="K12" i="35" s="1"/>
  <c r="K13" i="35" s="1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K44" i="35" s="1"/>
  <c r="K45" i="35" s="1"/>
  <c r="K46" i="35" s="1"/>
  <c r="K47" i="35" s="1"/>
  <c r="K48" i="35" s="1"/>
  <c r="K49" i="35" s="1"/>
  <c r="K50" i="35" s="1"/>
  <c r="K51" i="35" s="1"/>
  <c r="K52" i="35" s="1"/>
  <c r="K53" i="35" s="1"/>
  <c r="K54" i="35" s="1"/>
  <c r="K55" i="35" s="1"/>
  <c r="K56" i="35" s="1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AF29" i="34"/>
  <c r="AD77" i="35"/>
  <c r="AF77" i="35"/>
  <c r="AE59" i="35"/>
  <c r="AF59" i="35"/>
  <c r="AD35" i="35"/>
  <c r="AD67" i="36"/>
  <c r="AE30" i="36"/>
  <c r="AF15" i="34"/>
  <c r="AE34" i="36"/>
  <c r="AD30" i="36"/>
  <c r="AE4" i="36"/>
  <c r="AE5" i="36" s="1"/>
  <c r="AE6" i="36" s="1"/>
  <c r="AE7" i="36" s="1"/>
  <c r="AE8" i="36" s="1"/>
  <c r="AE9" i="36" s="1"/>
  <c r="AE10" i="36" s="1"/>
  <c r="AE11" i="36" s="1"/>
  <c r="AD12" i="36"/>
  <c r="AE12" i="36"/>
  <c r="AE13" i="36"/>
  <c r="AD4" i="36"/>
  <c r="AD5" i="36" s="1"/>
  <c r="AD6" i="36" s="1"/>
  <c r="AD7" i="36" s="1"/>
  <c r="AD8" i="36" s="1"/>
  <c r="AD9" i="36" s="1"/>
  <c r="AD10" i="36" s="1"/>
  <c r="AD11" i="36" s="1"/>
  <c r="AD13" i="36"/>
  <c r="AF31" i="36"/>
  <c r="AD32" i="36"/>
  <c r="R3" i="36"/>
  <c r="R4" i="36" s="1"/>
  <c r="R5" i="36" s="1"/>
  <c r="R6" i="36" s="1"/>
  <c r="R7" i="36" s="1"/>
  <c r="R8" i="36" s="1"/>
  <c r="R9" i="36" s="1"/>
  <c r="R10" i="36" s="1"/>
  <c r="R11" i="36" s="1"/>
  <c r="R12" i="36" s="1"/>
  <c r="R13" i="36" s="1"/>
  <c r="R14" i="36" s="1"/>
  <c r="R15" i="36" s="1"/>
  <c r="R16" i="36" s="1"/>
  <c r="R17" i="36" s="1"/>
  <c r="R18" i="36" s="1"/>
  <c r="R19" i="36" s="1"/>
  <c r="R20" i="36" s="1"/>
  <c r="R21" i="36" s="1"/>
  <c r="R22" i="36" s="1"/>
  <c r="R23" i="36" s="1"/>
  <c r="R24" i="36" s="1"/>
  <c r="R25" i="36" s="1"/>
  <c r="R26" i="36" s="1"/>
  <c r="R27" i="36" s="1"/>
  <c r="R28" i="36" s="1"/>
  <c r="R29" i="36" s="1"/>
  <c r="R30" i="36" s="1"/>
  <c r="R31" i="36" s="1"/>
  <c r="R32" i="36" s="1"/>
  <c r="R33" i="36" s="1"/>
  <c r="R34" i="36" s="1"/>
  <c r="R35" i="36" s="1"/>
  <c r="R36" i="36" s="1"/>
  <c r="R37" i="36" s="1"/>
  <c r="R38" i="36" s="1"/>
  <c r="R39" i="36" s="1"/>
  <c r="R40" i="36" s="1"/>
  <c r="R41" i="36" s="1"/>
  <c r="R42" i="36" s="1"/>
  <c r="R43" i="36" s="1"/>
  <c r="R44" i="36" s="1"/>
  <c r="R45" i="36" s="1"/>
  <c r="R46" i="36" s="1"/>
  <c r="R47" i="36" s="1"/>
  <c r="R48" i="36" s="1"/>
  <c r="R49" i="36" s="1"/>
  <c r="R50" i="36" s="1"/>
  <c r="R51" i="36" s="1"/>
  <c r="R52" i="36" s="1"/>
  <c r="R53" i="36" s="1"/>
  <c r="R54" i="36" s="1"/>
  <c r="R55" i="36" s="1"/>
  <c r="R56" i="36" s="1"/>
  <c r="R57" i="36" s="1"/>
  <c r="R58" i="36" s="1"/>
  <c r="R59" i="36" s="1"/>
  <c r="R60" i="36" s="1"/>
  <c r="R61" i="36" s="1"/>
  <c r="R62" i="36" s="1"/>
  <c r="R63" i="36" s="1"/>
  <c r="R64" i="36" s="1"/>
  <c r="R65" i="36" s="1"/>
  <c r="R66" i="36" s="1"/>
  <c r="R67" i="36" s="1"/>
  <c r="R68" i="36" s="1"/>
  <c r="R69" i="36" s="1"/>
  <c r="R70" i="36" s="1"/>
  <c r="R71" i="36" s="1"/>
  <c r="R72" i="36" s="1"/>
  <c r="R73" i="36" s="1"/>
  <c r="R74" i="36" s="1"/>
  <c r="R75" i="36" s="1"/>
  <c r="R76" i="36" s="1"/>
  <c r="R77" i="36" s="1"/>
  <c r="R78" i="36" s="1"/>
  <c r="R79" i="36" s="1"/>
  <c r="R80" i="36" s="1"/>
  <c r="R81" i="36" s="1"/>
  <c r="R82" i="36" s="1"/>
  <c r="R83" i="36" s="1"/>
  <c r="AE33" i="35"/>
  <c r="AB30" i="35"/>
  <c r="AB31" i="35" s="1"/>
  <c r="AB32" i="35" s="1"/>
  <c r="AB33" i="35" s="1"/>
  <c r="AB34" i="35" s="1"/>
  <c r="AB35" i="35" s="1"/>
  <c r="AB36" i="35" s="1"/>
  <c r="AB37" i="35" s="1"/>
  <c r="AE72" i="36"/>
  <c r="AD17" i="35"/>
  <c r="AE17" i="35"/>
  <c r="AE67" i="36"/>
  <c r="AF67" i="36"/>
  <c r="AD74" i="36"/>
  <c r="AE74" i="36"/>
  <c r="AE76" i="36"/>
  <c r="AD25" i="36"/>
  <c r="AF72" i="36"/>
  <c r="AD81" i="36"/>
  <c r="AE81" i="36"/>
  <c r="AF80" i="36"/>
  <c r="AD38" i="36"/>
  <c r="AD51" i="36"/>
  <c r="AE51" i="36"/>
  <c r="AD53" i="36"/>
  <c r="AF51" i="36"/>
  <c r="AE47" i="36"/>
  <c r="AF49" i="36"/>
  <c r="AF44" i="36"/>
  <c r="AF52" i="36"/>
  <c r="AF47" i="36"/>
  <c r="AE59" i="36"/>
  <c r="AF50" i="36"/>
  <c r="AF59" i="36"/>
  <c r="O3" i="36"/>
  <c r="O4" i="36" s="1"/>
  <c r="O5" i="36" s="1"/>
  <c r="O6" i="36" s="1"/>
  <c r="O7" i="36" s="1"/>
  <c r="O8" i="36" s="1"/>
  <c r="O9" i="36" s="1"/>
  <c r="O10" i="36" s="1"/>
  <c r="O11" i="36" s="1"/>
  <c r="O12" i="36" s="1"/>
  <c r="O13" i="36" s="1"/>
  <c r="O14" i="36" s="1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O27" i="36" s="1"/>
  <c r="O28" i="36" s="1"/>
  <c r="O29" i="36" s="1"/>
  <c r="O30" i="36" s="1"/>
  <c r="O31" i="36" s="1"/>
  <c r="O32" i="36" s="1"/>
  <c r="O33" i="36" s="1"/>
  <c r="O34" i="36" s="1"/>
  <c r="O35" i="36" s="1"/>
  <c r="O36" i="36" s="1"/>
  <c r="O37" i="36" s="1"/>
  <c r="O38" i="36" s="1"/>
  <c r="O39" i="36" s="1"/>
  <c r="O40" i="36" s="1"/>
  <c r="O41" i="36" s="1"/>
  <c r="O42" i="36" s="1"/>
  <c r="O43" i="36" s="1"/>
  <c r="O44" i="36" s="1"/>
  <c r="O45" i="36" s="1"/>
  <c r="O46" i="36" s="1"/>
  <c r="O47" i="36" s="1"/>
  <c r="O48" i="36" s="1"/>
  <c r="O49" i="36" s="1"/>
  <c r="O50" i="36" s="1"/>
  <c r="O51" i="36" s="1"/>
  <c r="O52" i="36" s="1"/>
  <c r="O53" i="36" s="1"/>
  <c r="O54" i="36" s="1"/>
  <c r="O55" i="36" s="1"/>
  <c r="O56" i="36" s="1"/>
  <c r="O57" i="36" s="1"/>
  <c r="O58" i="36" s="1"/>
  <c r="O59" i="36" s="1"/>
  <c r="O60" i="36" s="1"/>
  <c r="O61" i="36" s="1"/>
  <c r="O62" i="36" s="1"/>
  <c r="O63" i="36" s="1"/>
  <c r="O64" i="36" s="1"/>
  <c r="O65" i="36" s="1"/>
  <c r="O66" i="36" s="1"/>
  <c r="O67" i="36" s="1"/>
  <c r="O68" i="36" s="1"/>
  <c r="O69" i="36" s="1"/>
  <c r="O70" i="36" s="1"/>
  <c r="O71" i="36" s="1"/>
  <c r="O72" i="36" s="1"/>
  <c r="O73" i="36" s="1"/>
  <c r="O74" i="36" s="1"/>
  <c r="O75" i="36" s="1"/>
  <c r="O76" i="36" s="1"/>
  <c r="O77" i="36" s="1"/>
  <c r="O78" i="36" s="1"/>
  <c r="O79" i="36" s="1"/>
  <c r="O80" i="36" s="1"/>
  <c r="O81" i="36" s="1"/>
  <c r="O82" i="36" s="1"/>
  <c r="O83" i="36" s="1"/>
  <c r="AD49" i="36"/>
  <c r="AD24" i="36"/>
  <c r="AE15" i="36"/>
  <c r="AF15" i="36"/>
  <c r="AD80" i="36"/>
  <c r="AD57" i="36"/>
  <c r="AD52" i="36"/>
  <c r="AE66" i="35"/>
  <c r="AF66" i="35"/>
  <c r="AD20" i="35"/>
  <c r="AF20" i="35"/>
  <c r="Y84" i="36"/>
  <c r="AE80" i="36"/>
  <c r="AE32" i="36"/>
  <c r="AF32" i="36"/>
  <c r="AD41" i="36"/>
  <c r="AE41" i="36"/>
  <c r="AF40" i="36"/>
  <c r="AE73" i="36"/>
  <c r="AD34" i="36"/>
  <c r="AD70" i="36"/>
  <c r="AD61" i="36"/>
  <c r="AE61" i="36"/>
  <c r="AD69" i="36"/>
  <c r="AF61" i="36"/>
  <c r="AF70" i="36"/>
  <c r="AE39" i="36"/>
  <c r="AF39" i="36"/>
  <c r="AD39" i="36"/>
  <c r="AF20" i="36"/>
  <c r="AD59" i="36"/>
  <c r="AD47" i="36"/>
  <c r="AF83" i="36"/>
  <c r="AD56" i="36"/>
  <c r="AB13" i="35"/>
  <c r="AB14" i="35" s="1"/>
  <c r="AB15" i="35" s="1"/>
  <c r="AB16" i="35" s="1"/>
  <c r="AB17" i="35" s="1"/>
  <c r="AB18" i="35" s="1"/>
  <c r="AB19" i="35" s="1"/>
  <c r="AB20" i="35" s="1"/>
  <c r="AB21" i="35" s="1"/>
  <c r="AB22" i="35" s="1"/>
  <c r="AB23" i="35" s="1"/>
  <c r="AB24" i="35" s="1"/>
  <c r="AB25" i="35" s="1"/>
  <c r="AB26" i="35" s="1"/>
  <c r="AD4" i="35"/>
  <c r="AD5" i="35" s="1"/>
  <c r="AD6" i="35" s="1"/>
  <c r="AD7" i="35" s="1"/>
  <c r="AD8" i="35" s="1"/>
  <c r="AD9" i="35" s="1"/>
  <c r="AD10" i="35" s="1"/>
  <c r="AD11" i="35" s="1"/>
  <c r="AF76" i="36"/>
  <c r="AE66" i="36"/>
  <c r="AF55" i="36"/>
  <c r="AE53" i="36"/>
  <c r="AF53" i="36"/>
  <c r="AE52" i="36"/>
  <c r="AF41" i="36"/>
  <c r="AF21" i="36"/>
  <c r="AE24" i="36"/>
  <c r="AD15" i="36"/>
  <c r="AE14" i="36"/>
  <c r="AF81" i="36"/>
  <c r="AF74" i="36"/>
  <c r="AE31" i="36"/>
  <c r="AE22" i="36"/>
  <c r="AD63" i="36"/>
  <c r="AD28" i="36"/>
  <c r="AD17" i="36"/>
  <c r="AF13" i="36"/>
  <c r="AE60" i="36"/>
  <c r="AF60" i="36"/>
  <c r="AD45" i="36"/>
  <c r="AD42" i="36"/>
  <c r="P5" i="36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AE2" i="35"/>
  <c r="AE3" i="35" s="1"/>
  <c r="AE4" i="35" s="1"/>
  <c r="AE5" i="35" s="1"/>
  <c r="AE6" i="35" s="1"/>
  <c r="AE7" i="35" s="1"/>
  <c r="AE8" i="35" s="1"/>
  <c r="AE9" i="35" s="1"/>
  <c r="AE10" i="35" s="1"/>
  <c r="AE11" i="35" s="1"/>
  <c r="AE46" i="36"/>
  <c r="AF46" i="36"/>
  <c r="AF34" i="36"/>
  <c r="AE25" i="36"/>
  <c r="AF25" i="36"/>
  <c r="AD21" i="36"/>
  <c r="Q84" i="36"/>
  <c r="AF69" i="36"/>
  <c r="AF14" i="36"/>
  <c r="AE17" i="36"/>
  <c r="AE56" i="36"/>
  <c r="AE49" i="36"/>
  <c r="AE42" i="36"/>
  <c r="AE35" i="36"/>
  <c r="AE28" i="36"/>
  <c r="AE21" i="36"/>
  <c r="S84" i="5" l="1"/>
  <c r="R84" i="5"/>
  <c r="O84" i="5"/>
  <c r="O85" i="5" s="1"/>
  <c r="K35" i="4" s="1"/>
  <c r="C38" i="4"/>
  <c r="D38" i="4"/>
  <c r="J38" i="4"/>
  <c r="E38" i="4"/>
  <c r="J26" i="4"/>
  <c r="I26" i="4"/>
  <c r="E18" i="4"/>
  <c r="I20" i="4"/>
  <c r="J20" i="4"/>
  <c r="C20" i="4"/>
  <c r="D20" i="4"/>
  <c r="E7" i="4"/>
  <c r="E25" i="4"/>
  <c r="J25" i="4"/>
  <c r="P84" i="36"/>
  <c r="T84" i="36"/>
  <c r="Z84" i="36"/>
  <c r="X85" i="36" s="1"/>
  <c r="N32" i="4" s="1"/>
  <c r="O84" i="36"/>
  <c r="R84" i="35"/>
  <c r="U84" i="35"/>
  <c r="S84" i="35"/>
  <c r="K84" i="35"/>
  <c r="T84" i="35"/>
  <c r="I84" i="35"/>
  <c r="C21" i="4" s="1"/>
  <c r="Z84" i="34"/>
  <c r="T84" i="34"/>
  <c r="X84" i="34"/>
  <c r="K84" i="33"/>
  <c r="J84" i="33"/>
  <c r="D41" i="4" s="1"/>
  <c r="X84" i="33"/>
  <c r="Z84" i="33"/>
  <c r="V84" i="33"/>
  <c r="T84" i="33"/>
  <c r="V84" i="6"/>
  <c r="F31" i="4"/>
  <c r="X85" i="6"/>
  <c r="N31" i="4" s="1"/>
  <c r="Y84" i="32"/>
  <c r="X85" i="32" s="1"/>
  <c r="N11" i="4" s="1"/>
  <c r="V84" i="32"/>
  <c r="I84" i="32"/>
  <c r="C11" i="4" s="1"/>
  <c r="F11" i="4" s="1"/>
  <c r="I84" i="31"/>
  <c r="C10" i="4" s="1"/>
  <c r="F10" i="4" s="1"/>
  <c r="S84" i="31"/>
  <c r="R85" i="31" s="1"/>
  <c r="L10" i="4" s="1"/>
  <c r="O84" i="31"/>
  <c r="W84" i="31"/>
  <c r="Z84" i="31"/>
  <c r="P84" i="31"/>
  <c r="R84" i="30"/>
  <c r="V84" i="30"/>
  <c r="O84" i="30"/>
  <c r="O85" i="30" s="1"/>
  <c r="K30" i="4" s="1"/>
  <c r="Y84" i="30"/>
  <c r="K84" i="30"/>
  <c r="U84" i="30"/>
  <c r="X84" i="30"/>
  <c r="S84" i="29"/>
  <c r="I84" i="29"/>
  <c r="C40" i="4" s="1"/>
  <c r="X84" i="29"/>
  <c r="Z84" i="29"/>
  <c r="M84" i="28"/>
  <c r="I39" i="4" s="1"/>
  <c r="T84" i="28"/>
  <c r="AB43" i="28"/>
  <c r="AB44" i="28" s="1"/>
  <c r="AB45" i="28" s="1"/>
  <c r="AB46" i="28" s="1"/>
  <c r="AB47" i="28" s="1"/>
  <c r="AB48" i="28" s="1"/>
  <c r="AB49" i="28" s="1"/>
  <c r="AB50" i="28" s="1"/>
  <c r="S84" i="28"/>
  <c r="K84" i="28"/>
  <c r="Y84" i="28"/>
  <c r="AF84" i="27"/>
  <c r="V84" i="27"/>
  <c r="R84" i="27"/>
  <c r="T84" i="27"/>
  <c r="O84" i="27"/>
  <c r="P84" i="26"/>
  <c r="W84" i="26"/>
  <c r="T84" i="26"/>
  <c r="Q84" i="26"/>
  <c r="Y84" i="25"/>
  <c r="U84" i="25"/>
  <c r="R84" i="25"/>
  <c r="R85" i="25" s="1"/>
  <c r="L9" i="4" s="1"/>
  <c r="V84" i="25"/>
  <c r="W84" i="25"/>
  <c r="Q84" i="24"/>
  <c r="O85" i="24" s="1"/>
  <c r="J84" i="24"/>
  <c r="O84" i="23"/>
  <c r="T84" i="23"/>
  <c r="N84" i="23"/>
  <c r="J17" i="4" s="1"/>
  <c r="S84" i="22"/>
  <c r="R84" i="22"/>
  <c r="T84" i="22"/>
  <c r="AB84" i="22"/>
  <c r="AA85" i="22" s="1"/>
  <c r="R16" i="4" s="1"/>
  <c r="L84" i="22"/>
  <c r="E16" i="4" s="1"/>
  <c r="P84" i="22"/>
  <c r="Q84" i="22"/>
  <c r="X84" i="22"/>
  <c r="X85" i="22" s="1"/>
  <c r="N16" i="4" s="1"/>
  <c r="O84" i="22"/>
  <c r="J84" i="21"/>
  <c r="D29" i="4" s="1"/>
  <c r="T84" i="21"/>
  <c r="R84" i="21"/>
  <c r="U84" i="21"/>
  <c r="O84" i="21"/>
  <c r="Q84" i="20"/>
  <c r="I84" i="20"/>
  <c r="C8" i="4" s="1"/>
  <c r="J84" i="20"/>
  <c r="D8" i="4" s="1"/>
  <c r="R84" i="20"/>
  <c r="Y84" i="20"/>
  <c r="T84" i="19"/>
  <c r="P84" i="19"/>
  <c r="U85" i="19"/>
  <c r="M28" i="4" s="1"/>
  <c r="X84" i="19"/>
  <c r="O84" i="19"/>
  <c r="L84" i="19"/>
  <c r="E28" i="4" s="1"/>
  <c r="F28" i="4" s="1"/>
  <c r="R84" i="19"/>
  <c r="R84" i="18"/>
  <c r="W84" i="18"/>
  <c r="R84" i="17"/>
  <c r="S84" i="17"/>
  <c r="W84" i="17"/>
  <c r="U85" i="17" s="1"/>
  <c r="O84" i="17"/>
  <c r="O85" i="17" s="1"/>
  <c r="M84" i="17"/>
  <c r="Z84" i="17"/>
  <c r="X85" i="17" s="1"/>
  <c r="X84" i="16"/>
  <c r="V84" i="16"/>
  <c r="Y84" i="16"/>
  <c r="R84" i="16"/>
  <c r="M84" i="15"/>
  <c r="I6" i="4" s="1"/>
  <c r="H6" i="4" s="1"/>
  <c r="W84" i="15"/>
  <c r="S84" i="15"/>
  <c r="T84" i="15"/>
  <c r="X84" i="14"/>
  <c r="X85" i="14" s="1"/>
  <c r="N27" i="4" s="1"/>
  <c r="V84" i="14"/>
  <c r="W84" i="14"/>
  <c r="U84" i="14"/>
  <c r="P84" i="14"/>
  <c r="O85" i="14" s="1"/>
  <c r="K27" i="4" s="1"/>
  <c r="T84" i="14"/>
  <c r="M84" i="13"/>
  <c r="I15" i="4" s="1"/>
  <c r="O84" i="13"/>
  <c r="T84" i="13"/>
  <c r="V84" i="13"/>
  <c r="Q84" i="13"/>
  <c r="S84" i="12"/>
  <c r="R85" i="12" s="1"/>
  <c r="Q84" i="12"/>
  <c r="U85" i="12"/>
  <c r="M84" i="11"/>
  <c r="S84" i="11"/>
  <c r="P84" i="11"/>
  <c r="X85" i="11"/>
  <c r="Q84" i="11"/>
  <c r="O84" i="11"/>
  <c r="P84" i="10"/>
  <c r="K84" i="10"/>
  <c r="O84" i="10"/>
  <c r="Q84" i="9"/>
  <c r="W84" i="9"/>
  <c r="U84" i="9"/>
  <c r="V84" i="8"/>
  <c r="U84" i="8"/>
  <c r="R84" i="7"/>
  <c r="K84" i="5"/>
  <c r="G35" i="4" s="1"/>
  <c r="AD84" i="36"/>
  <c r="L84" i="25"/>
  <c r="E9" i="4" s="1"/>
  <c r="AE84" i="19"/>
  <c r="M84" i="30"/>
  <c r="I30" i="4" s="1"/>
  <c r="L84" i="29"/>
  <c r="E40" i="4" s="1"/>
  <c r="M84" i="23"/>
  <c r="I17" i="4" s="1"/>
  <c r="H17" i="4" s="1"/>
  <c r="I84" i="17"/>
  <c r="K84" i="22"/>
  <c r="AF84" i="26"/>
  <c r="K84" i="36"/>
  <c r="AB84" i="21"/>
  <c r="AA85" i="21" s="1"/>
  <c r="R29" i="4" s="1"/>
  <c r="N84" i="21"/>
  <c r="J29" i="4" s="1"/>
  <c r="M84" i="34"/>
  <c r="I42" i="4" s="1"/>
  <c r="H42" i="4" s="1"/>
  <c r="M84" i="29"/>
  <c r="I40" i="4" s="1"/>
  <c r="AD84" i="30"/>
  <c r="N84" i="31"/>
  <c r="J10" i="4" s="1"/>
  <c r="M84" i="22"/>
  <c r="I16" i="4" s="1"/>
  <c r="AF84" i="25"/>
  <c r="N84" i="24"/>
  <c r="AD84" i="21"/>
  <c r="L84" i="30"/>
  <c r="E30" i="4" s="1"/>
  <c r="M84" i="24"/>
  <c r="AE84" i="36"/>
  <c r="I84" i="30"/>
  <c r="C30" i="4" s="1"/>
  <c r="AD84" i="34"/>
  <c r="AF84" i="36"/>
  <c r="J84" i="31"/>
  <c r="D10" i="4" s="1"/>
  <c r="AD84" i="23"/>
  <c r="AD84" i="19"/>
  <c r="AF84" i="22"/>
  <c r="AB84" i="34"/>
  <c r="AA85" i="34" s="1"/>
  <c r="R42" i="4" s="1"/>
  <c r="K84" i="31"/>
  <c r="AE84" i="22"/>
  <c r="AB84" i="36"/>
  <c r="AA85" i="36" s="1"/>
  <c r="R32" i="4" s="1"/>
  <c r="AF84" i="29"/>
  <c r="I84" i="33"/>
  <c r="C41" i="4" s="1"/>
  <c r="H41" i="4" s="1"/>
  <c r="L84" i="36"/>
  <c r="E32" i="4" s="1"/>
  <c r="L84" i="27"/>
  <c r="M84" i="18"/>
  <c r="K84" i="19"/>
  <c r="AE84" i="31"/>
  <c r="AF84" i="17"/>
  <c r="AF84" i="35"/>
  <c r="J84" i="17"/>
  <c r="AE84" i="17"/>
  <c r="L84" i="16"/>
  <c r="E37" i="4" s="1"/>
  <c r="K84" i="16"/>
  <c r="AF84" i="16"/>
  <c r="N84" i="16"/>
  <c r="J37" i="4" s="1"/>
  <c r="AD84" i="15"/>
  <c r="K84" i="14"/>
  <c r="I84" i="14"/>
  <c r="C27" i="4" s="1"/>
  <c r="J84" i="14"/>
  <c r="D27" i="4" s="1"/>
  <c r="I84" i="13"/>
  <c r="C15" i="4" s="1"/>
  <c r="AE84" i="13"/>
  <c r="AD84" i="13"/>
  <c r="L84" i="13"/>
  <c r="E15" i="4" s="1"/>
  <c r="I84" i="12"/>
  <c r="AB84" i="12"/>
  <c r="AA85" i="12" s="1"/>
  <c r="AD84" i="11"/>
  <c r="AB84" i="11"/>
  <c r="AA85" i="11" s="1"/>
  <c r="AF84" i="11"/>
  <c r="AE84" i="11"/>
  <c r="N84" i="10"/>
  <c r="J14" i="4" s="1"/>
  <c r="AE84" i="9"/>
  <c r="AD84" i="9"/>
  <c r="I84" i="9"/>
  <c r="C36" i="4" s="1"/>
  <c r="F36" i="4" s="1"/>
  <c r="AB84" i="8"/>
  <c r="AA85" i="8" s="1"/>
  <c r="R5" i="4" s="1"/>
  <c r="N84" i="7"/>
  <c r="J4" i="4" s="1"/>
  <c r="AB84" i="7"/>
  <c r="AA85" i="7" s="1"/>
  <c r="R4" i="4" s="1"/>
  <c r="AB43" i="32"/>
  <c r="AB44" i="32" s="1"/>
  <c r="AB45" i="32" s="1"/>
  <c r="AB46" i="32" s="1"/>
  <c r="AB47" i="32" s="1"/>
  <c r="AB48" i="32" s="1"/>
  <c r="AB49" i="32" s="1"/>
  <c r="AB50" i="32" s="1"/>
  <c r="AB51" i="32" s="1"/>
  <c r="AB52" i="32" s="1"/>
  <c r="AB53" i="32" s="1"/>
  <c r="AB54" i="32" s="1"/>
  <c r="AB55" i="32" s="1"/>
  <c r="AB56" i="32" s="1"/>
  <c r="AB57" i="32" s="1"/>
  <c r="AB58" i="32" s="1"/>
  <c r="AB59" i="32" s="1"/>
  <c r="AB60" i="32" s="1"/>
  <c r="AB61" i="32" s="1"/>
  <c r="AB62" i="32" s="1"/>
  <c r="AB63" i="32" s="1"/>
  <c r="AB84" i="32" s="1"/>
  <c r="AA85" i="32" s="1"/>
  <c r="R11" i="4" s="1"/>
  <c r="AB64" i="27"/>
  <c r="AB65" i="27" s="1"/>
  <c r="AB66" i="27" s="1"/>
  <c r="AB67" i="27" s="1"/>
  <c r="AB68" i="27" s="1"/>
  <c r="AB69" i="27" s="1"/>
  <c r="AB70" i="27" s="1"/>
  <c r="AB71" i="27" s="1"/>
  <c r="AB72" i="27" s="1"/>
  <c r="AB73" i="27" s="1"/>
  <c r="AB74" i="27" s="1"/>
  <c r="AB43" i="29"/>
  <c r="AB44" i="29" s="1"/>
  <c r="AB84" i="17"/>
  <c r="AA85" i="17" s="1"/>
  <c r="AB43" i="16"/>
  <c r="AB44" i="16" s="1"/>
  <c r="AB45" i="16" s="1"/>
  <c r="AB46" i="16" s="1"/>
  <c r="AB47" i="16" s="1"/>
  <c r="AB48" i="16" s="1"/>
  <c r="Y84" i="12"/>
  <c r="X84" i="10"/>
  <c r="L84" i="5"/>
  <c r="E35" i="4" s="1"/>
  <c r="F35" i="4" s="1"/>
  <c r="AF84" i="6"/>
  <c r="U84" i="7"/>
  <c r="U85" i="7" s="1"/>
  <c r="M4" i="4" s="1"/>
  <c r="U84" i="32"/>
  <c r="X85" i="26"/>
  <c r="N19" i="4" s="1"/>
  <c r="J84" i="36"/>
  <c r="D32" i="4" s="1"/>
  <c r="AF84" i="7"/>
  <c r="N84" i="33"/>
  <c r="J41" i="4" s="1"/>
  <c r="I84" i="36"/>
  <c r="C32" i="4" s="1"/>
  <c r="T84" i="32"/>
  <c r="I84" i="28"/>
  <c r="C39" i="4" s="1"/>
  <c r="P84" i="28"/>
  <c r="W84" i="24"/>
  <c r="U85" i="24" s="1"/>
  <c r="P84" i="27"/>
  <c r="Y84" i="21"/>
  <c r="S84" i="18"/>
  <c r="T84" i="17"/>
  <c r="X85" i="18"/>
  <c r="U84" i="16"/>
  <c r="U84" i="11"/>
  <c r="U85" i="11" s="1"/>
  <c r="J84" i="11"/>
  <c r="AE84" i="7"/>
  <c r="H35" i="4"/>
  <c r="AB84" i="35"/>
  <c r="AA85" i="35" s="1"/>
  <c r="R21" i="4" s="1"/>
  <c r="M84" i="36"/>
  <c r="I32" i="4" s="1"/>
  <c r="S84" i="34"/>
  <c r="T84" i="30"/>
  <c r="M84" i="25"/>
  <c r="I9" i="4" s="1"/>
  <c r="K84" i="26"/>
  <c r="G19" i="4" s="1"/>
  <c r="AE84" i="20"/>
  <c r="AD84" i="20"/>
  <c r="Y84" i="19"/>
  <c r="AE84" i="12"/>
  <c r="R84" i="13"/>
  <c r="R85" i="10"/>
  <c r="L14" i="4" s="1"/>
  <c r="Y84" i="10"/>
  <c r="AD84" i="7"/>
  <c r="J84" i="32"/>
  <c r="D11" i="4" s="1"/>
  <c r="S84" i="32"/>
  <c r="AB84" i="24"/>
  <c r="AA85" i="24" s="1"/>
  <c r="O84" i="20"/>
  <c r="N84" i="17"/>
  <c r="AF84" i="10"/>
  <c r="P84" i="9"/>
  <c r="AD84" i="31"/>
  <c r="AD84" i="29"/>
  <c r="W84" i="29"/>
  <c r="U85" i="29" s="1"/>
  <c r="M40" i="4" s="1"/>
  <c r="J84" i="25"/>
  <c r="D9" i="4" s="1"/>
  <c r="AE84" i="23"/>
  <c r="AD84" i="5"/>
  <c r="AE84" i="26"/>
  <c r="AF84" i="12"/>
  <c r="T84" i="11"/>
  <c r="Q84" i="16"/>
  <c r="AF84" i="9"/>
  <c r="AD84" i="8"/>
  <c r="U85" i="5"/>
  <c r="M35" i="4" s="1"/>
  <c r="AB84" i="5"/>
  <c r="AA85" i="5" s="1"/>
  <c r="R35" i="4" s="1"/>
  <c r="K84" i="34"/>
  <c r="K84" i="32"/>
  <c r="Y84" i="29"/>
  <c r="Q84" i="29"/>
  <c r="O85" i="29" s="1"/>
  <c r="K40" i="4" s="1"/>
  <c r="X84" i="27"/>
  <c r="AD84" i="26"/>
  <c r="AD84" i="25"/>
  <c r="N84" i="26"/>
  <c r="J19" i="4" s="1"/>
  <c r="S84" i="16"/>
  <c r="P84" i="16"/>
  <c r="AD84" i="12"/>
  <c r="AB84" i="14"/>
  <c r="AA85" i="14" s="1"/>
  <c r="R27" i="4" s="1"/>
  <c r="AE84" i="6"/>
  <c r="AF84" i="5"/>
  <c r="AF84" i="31"/>
  <c r="AE84" i="21"/>
  <c r="AF84" i="18"/>
  <c r="Z84" i="8"/>
  <c r="AE84" i="5"/>
  <c r="W84" i="35"/>
  <c r="AF84" i="32"/>
  <c r="W84" i="33"/>
  <c r="AE84" i="30"/>
  <c r="N84" i="22"/>
  <c r="J16" i="4" s="1"/>
  <c r="J84" i="22"/>
  <c r="D16" i="4" s="1"/>
  <c r="P84" i="25"/>
  <c r="W84" i="21"/>
  <c r="AF84" i="19"/>
  <c r="AD84" i="18"/>
  <c r="Z84" i="16"/>
  <c r="X84" i="13"/>
  <c r="U84" i="15"/>
  <c r="O85" i="6"/>
  <c r="K31" i="4" s="1"/>
  <c r="AD84" i="6"/>
  <c r="Z84" i="5"/>
  <c r="X85" i="5" s="1"/>
  <c r="N35" i="4" s="1"/>
  <c r="AB43" i="26"/>
  <c r="AB44" i="26" s="1"/>
  <c r="AB45" i="26" s="1"/>
  <c r="AB46" i="26" s="1"/>
  <c r="AB47" i="26" s="1"/>
  <c r="AB48" i="26" s="1"/>
  <c r="AB49" i="26" s="1"/>
  <c r="AB50" i="26" s="1"/>
  <c r="AB51" i="26" s="1"/>
  <c r="AE84" i="32"/>
  <c r="O84" i="32"/>
  <c r="AF84" i="23"/>
  <c r="AF84" i="21"/>
  <c r="AD84" i="10"/>
  <c r="U84" i="10"/>
  <c r="R85" i="6"/>
  <c r="L31" i="4" s="1"/>
  <c r="V84" i="35"/>
  <c r="V84" i="34"/>
  <c r="U85" i="34" s="1"/>
  <c r="M42" i="4" s="1"/>
  <c r="U85" i="36"/>
  <c r="M32" i="4" s="1"/>
  <c r="AF84" i="34"/>
  <c r="O85" i="33"/>
  <c r="K41" i="4" s="1"/>
  <c r="AD84" i="32"/>
  <c r="R84" i="29"/>
  <c r="Z84" i="28"/>
  <c r="T84" i="18"/>
  <c r="S84" i="20"/>
  <c r="X84" i="15"/>
  <c r="X85" i="15" s="1"/>
  <c r="N6" i="4" s="1"/>
  <c r="V84" i="9"/>
  <c r="I84" i="7"/>
  <c r="C4" i="4" s="1"/>
  <c r="AE84" i="25"/>
  <c r="M84" i="6"/>
  <c r="I31" i="4" s="1"/>
  <c r="G31" i="4" s="1"/>
  <c r="AD84" i="28"/>
  <c r="AE84" i="34"/>
  <c r="J84" i="30"/>
  <c r="D30" i="4" s="1"/>
  <c r="U84" i="31"/>
  <c r="Y84" i="31"/>
  <c r="J84" i="28"/>
  <c r="D39" i="4" s="1"/>
  <c r="AE84" i="27"/>
  <c r="V84" i="28"/>
  <c r="V84" i="26"/>
  <c r="AF84" i="28"/>
  <c r="S84" i="26"/>
  <c r="AE84" i="24"/>
  <c r="L84" i="26"/>
  <c r="E19" i="4" s="1"/>
  <c r="F19" i="4" s="1"/>
  <c r="L84" i="23"/>
  <c r="E17" i="4" s="1"/>
  <c r="F17" i="4" s="1"/>
  <c r="Q84" i="25"/>
  <c r="AB43" i="19"/>
  <c r="AB44" i="19" s="1"/>
  <c r="AB45" i="19" s="1"/>
  <c r="AB46" i="19" s="1"/>
  <c r="AE84" i="16"/>
  <c r="AF84" i="14"/>
  <c r="AF84" i="8"/>
  <c r="N84" i="6"/>
  <c r="J31" i="4" s="1"/>
  <c r="O85" i="35"/>
  <c r="K21" i="4" s="1"/>
  <c r="AB43" i="33"/>
  <c r="AB44" i="33" s="1"/>
  <c r="AB45" i="33" s="1"/>
  <c r="AB46" i="33" s="1"/>
  <c r="AB47" i="33" s="1"/>
  <c r="AB48" i="33" s="1"/>
  <c r="AB49" i="33" s="1"/>
  <c r="AD84" i="27"/>
  <c r="AE84" i="28"/>
  <c r="AD84" i="24"/>
  <c r="V84" i="18"/>
  <c r="AD84" i="16"/>
  <c r="O84" i="18"/>
  <c r="J84" i="15"/>
  <c r="D6" i="4" s="1"/>
  <c r="AD84" i="14"/>
  <c r="S84" i="13"/>
  <c r="M84" i="8"/>
  <c r="I5" i="4" s="1"/>
  <c r="AE84" i="29"/>
  <c r="Y84" i="23"/>
  <c r="AF84" i="24"/>
  <c r="I84" i="25"/>
  <c r="C9" i="4" s="1"/>
  <c r="V84" i="22"/>
  <c r="P84" i="21"/>
  <c r="P84" i="20"/>
  <c r="W84" i="22"/>
  <c r="R84" i="15"/>
  <c r="M84" i="9"/>
  <c r="I36" i="4" s="1"/>
  <c r="Q84" i="8"/>
  <c r="O85" i="8" s="1"/>
  <c r="K5" i="4" s="1"/>
  <c r="X84" i="35"/>
  <c r="S84" i="36"/>
  <c r="L84" i="33"/>
  <c r="E41" i="4" s="1"/>
  <c r="R84" i="33"/>
  <c r="M84" i="31"/>
  <c r="I10" i="4" s="1"/>
  <c r="N84" i="30"/>
  <c r="J30" i="4" s="1"/>
  <c r="W84" i="28"/>
  <c r="N84" i="29"/>
  <c r="J40" i="4" s="1"/>
  <c r="S84" i="24"/>
  <c r="R85" i="24" s="1"/>
  <c r="I84" i="24"/>
  <c r="K84" i="23"/>
  <c r="Q84" i="23"/>
  <c r="P84" i="13"/>
  <c r="AB84" i="13"/>
  <c r="AA85" i="13" s="1"/>
  <c r="R15" i="4" s="1"/>
  <c r="AE84" i="18"/>
  <c r="N84" i="15"/>
  <c r="J6" i="4" s="1"/>
  <c r="L84" i="15"/>
  <c r="E6" i="4" s="1"/>
  <c r="F6" i="4" s="1"/>
  <c r="Z84" i="21"/>
  <c r="F14" i="4"/>
  <c r="Z84" i="13"/>
  <c r="AB43" i="10"/>
  <c r="W84" i="6"/>
  <c r="AF84" i="33"/>
  <c r="AF84" i="30"/>
  <c r="L84" i="20"/>
  <c r="E8" i="4" s="1"/>
  <c r="P84" i="32"/>
  <c r="Z84" i="27"/>
  <c r="W84" i="23"/>
  <c r="U85" i="23" s="1"/>
  <c r="M17" i="4" s="1"/>
  <c r="AB84" i="23"/>
  <c r="AA85" i="23" s="1"/>
  <c r="R17" i="4" s="1"/>
  <c r="AB84" i="20"/>
  <c r="AA85" i="20" s="1"/>
  <c r="R8" i="4" s="1"/>
  <c r="V84" i="15"/>
  <c r="R84" i="11"/>
  <c r="AE84" i="10"/>
  <c r="Z84" i="12"/>
  <c r="AB84" i="9"/>
  <c r="AA85" i="9" s="1"/>
  <c r="R36" i="4" s="1"/>
  <c r="AE84" i="8"/>
  <c r="R84" i="36"/>
  <c r="AE84" i="35"/>
  <c r="AB84" i="25"/>
  <c r="AA85" i="25" s="1"/>
  <c r="R9" i="4" s="1"/>
  <c r="W84" i="27"/>
  <c r="R84" i="26"/>
  <c r="X84" i="20"/>
  <c r="M84" i="19"/>
  <c r="I28" i="4" s="1"/>
  <c r="Z84" i="19"/>
  <c r="AD84" i="17"/>
  <c r="J84" i="16"/>
  <c r="D37" i="4" s="1"/>
  <c r="AF84" i="13"/>
  <c r="L84" i="21"/>
  <c r="E29" i="4" s="1"/>
  <c r="F29" i="4" s="1"/>
  <c r="K84" i="17"/>
  <c r="S84" i="14"/>
  <c r="AF84" i="15"/>
  <c r="M84" i="10"/>
  <c r="I14" i="4" s="1"/>
  <c r="N84" i="5"/>
  <c r="J35" i="4" s="1"/>
  <c r="AB84" i="31"/>
  <c r="AA85" i="31" s="1"/>
  <c r="R10" i="4" s="1"/>
  <c r="Q84" i="7"/>
  <c r="O85" i="7" s="1"/>
  <c r="K4" i="4" s="1"/>
  <c r="AD84" i="35"/>
  <c r="F42" i="4"/>
  <c r="L84" i="35"/>
  <c r="E21" i="4" s="1"/>
  <c r="X84" i="31"/>
  <c r="O84" i="28"/>
  <c r="X85" i="24"/>
  <c r="X84" i="23"/>
  <c r="M84" i="21"/>
  <c r="I29" i="4" s="1"/>
  <c r="H29" i="4" s="1"/>
  <c r="AE84" i="14"/>
  <c r="I84" i="16"/>
  <c r="C37" i="4" s="1"/>
  <c r="AD84" i="33"/>
  <c r="J84" i="35"/>
  <c r="D21" i="4" s="1"/>
  <c r="P84" i="34"/>
  <c r="O85" i="34" s="1"/>
  <c r="K42" i="4" s="1"/>
  <c r="K84" i="27"/>
  <c r="S84" i="23"/>
  <c r="X84" i="28"/>
  <c r="S84" i="21"/>
  <c r="AD84" i="22"/>
  <c r="L84" i="14"/>
  <c r="E27" i="4" s="1"/>
  <c r="K84" i="12"/>
  <c r="AB84" i="6"/>
  <c r="AA85" i="6" s="1"/>
  <c r="R31" i="4" s="1"/>
  <c r="O84" i="9"/>
  <c r="X85" i="7"/>
  <c r="N4" i="4" s="1"/>
  <c r="R84" i="9"/>
  <c r="R85" i="9" s="1"/>
  <c r="L36" i="4" s="1"/>
  <c r="P84" i="12"/>
  <c r="W84" i="10"/>
  <c r="T84" i="5"/>
  <c r="AF84" i="20"/>
  <c r="AB84" i="15"/>
  <c r="AA85" i="15" s="1"/>
  <c r="R6" i="4" s="1"/>
  <c r="AE84" i="15"/>
  <c r="AB84" i="18"/>
  <c r="AA85" i="18" s="1"/>
  <c r="K84" i="13"/>
  <c r="L84" i="8"/>
  <c r="E5" i="4" s="1"/>
  <c r="F5" i="4" s="1"/>
  <c r="Y84" i="9"/>
  <c r="AE84" i="33"/>
  <c r="AB64" i="30"/>
  <c r="AB65" i="30" s="1"/>
  <c r="I84" i="22"/>
  <c r="C16" i="4" s="1"/>
  <c r="Y84" i="8"/>
  <c r="T84" i="7"/>
  <c r="Z84" i="35"/>
  <c r="S84" i="33"/>
  <c r="M84" i="32"/>
  <c r="I11" i="4" s="1"/>
  <c r="V84" i="31"/>
  <c r="H19" i="4"/>
  <c r="U84" i="28"/>
  <c r="Z84" i="25"/>
  <c r="M84" i="20"/>
  <c r="I8" i="4" s="1"/>
  <c r="V84" i="20"/>
  <c r="U85" i="20" s="1"/>
  <c r="M8" i="4" s="1"/>
  <c r="N84" i="19"/>
  <c r="J28" i="4" s="1"/>
  <c r="P84" i="18"/>
  <c r="W84" i="13"/>
  <c r="O84" i="15"/>
  <c r="O85" i="15" s="1"/>
  <c r="K6" i="4" s="1"/>
  <c r="L84" i="12"/>
  <c r="J84" i="12"/>
  <c r="I84" i="11"/>
  <c r="T84" i="8"/>
  <c r="R85" i="8" s="1"/>
  <c r="L5" i="4" s="1"/>
  <c r="X84" i="9"/>
  <c r="K84" i="8"/>
  <c r="R85" i="14" l="1"/>
  <c r="L27" i="4" s="1"/>
  <c r="H20" i="4"/>
  <c r="G20" i="4"/>
  <c r="R85" i="28"/>
  <c r="L39" i="4" s="1"/>
  <c r="G6" i="4"/>
  <c r="F38" i="4"/>
  <c r="R85" i="16"/>
  <c r="L37" i="4" s="1"/>
  <c r="O85" i="21"/>
  <c r="K29" i="4" s="1"/>
  <c r="O85" i="36"/>
  <c r="K32" i="4" s="1"/>
  <c r="X85" i="20"/>
  <c r="N8" i="4" s="1"/>
  <c r="R85" i="7"/>
  <c r="L4" i="4" s="1"/>
  <c r="F40" i="4"/>
  <c r="R85" i="29"/>
  <c r="L40" i="4" s="1"/>
  <c r="G40" i="4"/>
  <c r="R85" i="5"/>
  <c r="L35" i="4" s="1"/>
  <c r="U85" i="33"/>
  <c r="M41" i="4" s="1"/>
  <c r="O85" i="13"/>
  <c r="K15" i="4" s="1"/>
  <c r="H15" i="4"/>
  <c r="R85" i="30"/>
  <c r="L30" i="4" s="1"/>
  <c r="G14" i="4"/>
  <c r="R85" i="22"/>
  <c r="L16" i="4" s="1"/>
  <c r="O85" i="23"/>
  <c r="K17" i="4" s="1"/>
  <c r="AB84" i="26"/>
  <c r="AA85" i="26" s="1"/>
  <c r="R19" i="4" s="1"/>
  <c r="H10" i="4"/>
  <c r="O85" i="20"/>
  <c r="K8" i="4" s="1"/>
  <c r="O85" i="11"/>
  <c r="K25" i="4" s="1"/>
  <c r="G42" i="4"/>
  <c r="R85" i="34"/>
  <c r="L42" i="4" s="1"/>
  <c r="O85" i="9"/>
  <c r="K36" i="4" s="1"/>
  <c r="G21" i="4"/>
  <c r="F21" i="4"/>
  <c r="X85" i="35"/>
  <c r="N21" i="4" s="1"/>
  <c r="R85" i="20"/>
  <c r="L8" i="4" s="1"/>
  <c r="N38" i="4"/>
  <c r="R38" i="4"/>
  <c r="I38" i="4"/>
  <c r="G38" i="4" s="1"/>
  <c r="R26" i="4"/>
  <c r="E26" i="4"/>
  <c r="D26" i="4"/>
  <c r="C26" i="4"/>
  <c r="H26" i="4" s="1"/>
  <c r="M26" i="4"/>
  <c r="L26" i="4"/>
  <c r="K18" i="4"/>
  <c r="N18" i="4"/>
  <c r="R18" i="4"/>
  <c r="D18" i="4"/>
  <c r="L18" i="4"/>
  <c r="M18" i="4"/>
  <c r="C18" i="4"/>
  <c r="I18" i="4"/>
  <c r="J18" i="4"/>
  <c r="E20" i="4"/>
  <c r="F20" i="4" s="1"/>
  <c r="K7" i="4"/>
  <c r="I7" i="4"/>
  <c r="N7" i="4"/>
  <c r="D7" i="4"/>
  <c r="J7" i="4"/>
  <c r="C7" i="4"/>
  <c r="R7" i="4"/>
  <c r="M7" i="4"/>
  <c r="M25" i="4"/>
  <c r="I25" i="4"/>
  <c r="N25" i="4"/>
  <c r="D25" i="4"/>
  <c r="R25" i="4"/>
  <c r="C25" i="4"/>
  <c r="F25" i="4" s="1"/>
  <c r="AD85" i="36"/>
  <c r="S32" i="4" s="1"/>
  <c r="R85" i="35"/>
  <c r="L21" i="4" s="1"/>
  <c r="U85" i="35"/>
  <c r="M21" i="4" s="1"/>
  <c r="H21" i="4"/>
  <c r="X85" i="34"/>
  <c r="N42" i="4" s="1"/>
  <c r="AB84" i="33"/>
  <c r="AA85" i="33" s="1"/>
  <c r="R41" i="4" s="1"/>
  <c r="AD85" i="33"/>
  <c r="S41" i="4" s="1"/>
  <c r="X85" i="33"/>
  <c r="N41" i="4" s="1"/>
  <c r="U85" i="6"/>
  <c r="M31" i="4" s="1"/>
  <c r="H31" i="4"/>
  <c r="AD85" i="6"/>
  <c r="S31" i="4" s="1"/>
  <c r="U85" i="32"/>
  <c r="M11" i="4" s="1"/>
  <c r="R85" i="32"/>
  <c r="L11" i="4" s="1"/>
  <c r="H11" i="4"/>
  <c r="O85" i="31"/>
  <c r="K10" i="4" s="1"/>
  <c r="X85" i="30"/>
  <c r="N30" i="4" s="1"/>
  <c r="U85" i="30"/>
  <c r="M30" i="4" s="1"/>
  <c r="G30" i="4"/>
  <c r="AD85" i="30"/>
  <c r="S30" i="4" s="1"/>
  <c r="AB84" i="29"/>
  <c r="AA85" i="29" s="1"/>
  <c r="R40" i="4" s="1"/>
  <c r="X85" i="29"/>
  <c r="N40" i="4" s="1"/>
  <c r="AB84" i="28"/>
  <c r="AA85" i="28" s="1"/>
  <c r="R39" i="4" s="1"/>
  <c r="X85" i="28"/>
  <c r="N39" i="4" s="1"/>
  <c r="O85" i="28"/>
  <c r="K39" i="4" s="1"/>
  <c r="U85" i="27"/>
  <c r="O85" i="27"/>
  <c r="AB84" i="27"/>
  <c r="AA85" i="27" s="1"/>
  <c r="R85" i="27"/>
  <c r="U85" i="26"/>
  <c r="M19" i="4" s="1"/>
  <c r="AD85" i="26"/>
  <c r="S19" i="4" s="1"/>
  <c r="O85" i="26"/>
  <c r="K19" i="4" s="1"/>
  <c r="X85" i="25"/>
  <c r="N9" i="4" s="1"/>
  <c r="O85" i="25"/>
  <c r="K9" i="4" s="1"/>
  <c r="U85" i="25"/>
  <c r="M9" i="4" s="1"/>
  <c r="AD85" i="24"/>
  <c r="R85" i="23"/>
  <c r="L17" i="4" s="1"/>
  <c r="AD85" i="23"/>
  <c r="S17" i="4" s="1"/>
  <c r="X85" i="23"/>
  <c r="N17" i="4" s="1"/>
  <c r="G17" i="4"/>
  <c r="O85" i="22"/>
  <c r="K16" i="4" s="1"/>
  <c r="U85" i="22"/>
  <c r="M16" i="4" s="1"/>
  <c r="AD85" i="22"/>
  <c r="S16" i="4" s="1"/>
  <c r="U85" i="21"/>
  <c r="M29" i="4" s="1"/>
  <c r="R85" i="21"/>
  <c r="L29" i="4" s="1"/>
  <c r="X85" i="21"/>
  <c r="N29" i="4" s="1"/>
  <c r="F8" i="4"/>
  <c r="G8" i="4"/>
  <c r="AB84" i="19"/>
  <c r="AA85" i="19" s="1"/>
  <c r="R28" i="4" s="1"/>
  <c r="O85" i="19"/>
  <c r="K28" i="4" s="1"/>
  <c r="R85" i="19"/>
  <c r="L28" i="4" s="1"/>
  <c r="G28" i="4"/>
  <c r="X85" i="19"/>
  <c r="N28" i="4" s="1"/>
  <c r="AD85" i="19"/>
  <c r="S28" i="4" s="1"/>
  <c r="U85" i="18"/>
  <c r="R85" i="18"/>
  <c r="AD85" i="17"/>
  <c r="R85" i="17"/>
  <c r="U85" i="16"/>
  <c r="M37" i="4" s="1"/>
  <c r="X85" i="16"/>
  <c r="N37" i="4" s="1"/>
  <c r="AD85" i="16"/>
  <c r="S37" i="4" s="1"/>
  <c r="O85" i="16"/>
  <c r="K37" i="4" s="1"/>
  <c r="R85" i="15"/>
  <c r="L6" i="4" s="1"/>
  <c r="AD85" i="15"/>
  <c r="S6" i="4" s="1"/>
  <c r="G27" i="4"/>
  <c r="U85" i="14"/>
  <c r="M27" i="4" s="1"/>
  <c r="AD85" i="14"/>
  <c r="S27" i="4" s="1"/>
  <c r="U85" i="13"/>
  <c r="M15" i="4" s="1"/>
  <c r="AD85" i="13"/>
  <c r="S15" i="4" s="1"/>
  <c r="O85" i="12"/>
  <c r="X85" i="12"/>
  <c r="AD85" i="12"/>
  <c r="AD85" i="11"/>
  <c r="R85" i="11"/>
  <c r="O85" i="10"/>
  <c r="K14" i="4" s="1"/>
  <c r="AB44" i="10"/>
  <c r="AB45" i="10" s="1"/>
  <c r="AB46" i="10" s="1"/>
  <c r="AB47" i="10" s="1"/>
  <c r="AB48" i="10" s="1"/>
  <c r="AB49" i="10" s="1"/>
  <c r="AB50" i="10" s="1"/>
  <c r="AB51" i="10" s="1"/>
  <c r="AB52" i="10" s="1"/>
  <c r="AB53" i="10" s="1"/>
  <c r="AB54" i="10" s="1"/>
  <c r="AB55" i="10" s="1"/>
  <c r="AB56" i="10" s="1"/>
  <c r="AB57" i="10" s="1"/>
  <c r="AD85" i="9"/>
  <c r="S36" i="4" s="1"/>
  <c r="U85" i="9"/>
  <c r="M36" i="4" s="1"/>
  <c r="X85" i="8"/>
  <c r="N5" i="4" s="1"/>
  <c r="G5" i="4"/>
  <c r="U85" i="8"/>
  <c r="M5" i="4" s="1"/>
  <c r="G41" i="4"/>
  <c r="F41" i="4"/>
  <c r="H40" i="4"/>
  <c r="H27" i="4"/>
  <c r="F15" i="4"/>
  <c r="G15" i="4"/>
  <c r="F27" i="4"/>
  <c r="G36" i="4"/>
  <c r="AD85" i="34"/>
  <c r="S42" i="4" s="1"/>
  <c r="AD85" i="21"/>
  <c r="S29" i="4" s="1"/>
  <c r="F30" i="4"/>
  <c r="H30" i="4"/>
  <c r="AB84" i="30"/>
  <c r="AA85" i="30" s="1"/>
  <c r="R30" i="4" s="1"/>
  <c r="H28" i="4"/>
  <c r="AB84" i="16"/>
  <c r="AA85" i="16" s="1"/>
  <c r="R37" i="4" s="1"/>
  <c r="R85" i="26"/>
  <c r="L19" i="4" s="1"/>
  <c r="H5" i="4"/>
  <c r="F4" i="4"/>
  <c r="G4" i="4"/>
  <c r="H4" i="4"/>
  <c r="R85" i="33"/>
  <c r="L41" i="4" s="1"/>
  <c r="H36" i="4"/>
  <c r="R85" i="36"/>
  <c r="L32" i="4" s="1"/>
  <c r="H8" i="4"/>
  <c r="U85" i="15"/>
  <c r="M6" i="4" s="1"/>
  <c r="X85" i="13"/>
  <c r="N15" i="4" s="1"/>
  <c r="O85" i="18"/>
  <c r="H14" i="4"/>
  <c r="AD85" i="32"/>
  <c r="S11" i="4" s="1"/>
  <c r="AD85" i="18"/>
  <c r="X85" i="10"/>
  <c r="N14" i="4" s="1"/>
  <c r="AD85" i="5"/>
  <c r="S35" i="4" s="1"/>
  <c r="U85" i="31"/>
  <c r="M10" i="4" s="1"/>
  <c r="AD85" i="25"/>
  <c r="S9" i="4" s="1"/>
  <c r="AD85" i="7"/>
  <c r="S4" i="4" s="1"/>
  <c r="AD85" i="27"/>
  <c r="G10" i="4"/>
  <c r="X85" i="27"/>
  <c r="G11" i="4"/>
  <c r="F37" i="4"/>
  <c r="H37" i="4"/>
  <c r="G37" i="4"/>
  <c r="F9" i="4"/>
  <c r="G9" i="4"/>
  <c r="H9" i="4"/>
  <c r="AD85" i="28"/>
  <c r="S39" i="4" s="1"/>
  <c r="R85" i="13"/>
  <c r="L15" i="4" s="1"/>
  <c r="X85" i="31"/>
  <c r="N10" i="4" s="1"/>
  <c r="U85" i="10"/>
  <c r="M14" i="4" s="1"/>
  <c r="AD85" i="29"/>
  <c r="S40" i="4" s="1"/>
  <c r="X85" i="9"/>
  <c r="N36" i="4" s="1"/>
  <c r="AD85" i="10"/>
  <c r="S14" i="4" s="1"/>
  <c r="AD85" i="31"/>
  <c r="S10" i="4" s="1"/>
  <c r="F39" i="4"/>
  <c r="G39" i="4"/>
  <c r="H39" i="4"/>
  <c r="AD85" i="20"/>
  <c r="S8" i="4" s="1"/>
  <c r="U85" i="28"/>
  <c r="M39" i="4" s="1"/>
  <c r="F16" i="4"/>
  <c r="H16" i="4"/>
  <c r="G16" i="4"/>
  <c r="F32" i="4"/>
  <c r="G32" i="4"/>
  <c r="H32" i="4"/>
  <c r="G29" i="4"/>
  <c r="AD85" i="8"/>
  <c r="S5" i="4" s="1"/>
  <c r="AD85" i="35"/>
  <c r="S21" i="4" s="1"/>
  <c r="O85" i="32"/>
  <c r="K11" i="4" s="1"/>
  <c r="H7" i="4" l="1"/>
  <c r="G25" i="4"/>
  <c r="H38" i="4"/>
  <c r="H25" i="4"/>
  <c r="G26" i="4"/>
  <c r="F26" i="4"/>
  <c r="M38" i="4"/>
  <c r="S38" i="4"/>
  <c r="L38" i="4"/>
  <c r="K38" i="4"/>
  <c r="S26" i="4"/>
  <c r="K26" i="4"/>
  <c r="N26" i="4"/>
  <c r="G18" i="4"/>
  <c r="F18" i="4"/>
  <c r="S18" i="4"/>
  <c r="H18" i="4"/>
  <c r="L20" i="4"/>
  <c r="S20" i="4"/>
  <c r="N20" i="4"/>
  <c r="K20" i="4"/>
  <c r="R20" i="4"/>
  <c r="M20" i="4"/>
  <c r="F7" i="4"/>
  <c r="G7" i="4"/>
  <c r="L7" i="4"/>
  <c r="S7" i="4"/>
  <c r="S25" i="4"/>
  <c r="L25" i="4"/>
  <c r="AB84" i="10"/>
  <c r="AA85" i="10" s="1"/>
  <c r="R14" i="4" s="1"/>
</calcChain>
</file>

<file path=xl/sharedStrings.xml><?xml version="1.0" encoding="utf-8"?>
<sst xmlns="http://schemas.openxmlformats.org/spreadsheetml/2006/main" count="66751" uniqueCount="2294">
  <si>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</si>
  <si>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</si>
  <si>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</si>
  <si>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</si>
  <si>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</si>
  <si>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</si>
  <si>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</si>
  <si>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</si>
  <si>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</si>
  <si>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</si>
  <si>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</si>
  <si>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</si>
  <si>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</si>
  <si>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</si>
  <si>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</si>
  <si>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</si>
  <si>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</si>
  <si>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</si>
  <si>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</si>
  <si>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</si>
  <si>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</si>
  <si>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</si>
  <si>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</si>
  <si>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</si>
  <si>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</si>
  <si>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</si>
  <si>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</si>
  <si>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</si>
  <si>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</si>
  <si>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</si>
  <si>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Daily Standings</t>
  </si>
  <si>
    <t>Anaheim Ducks</t>
  </si>
  <si>
    <t>Standings</t>
  </si>
  <si>
    <t>Team</t>
  </si>
  <si>
    <t>Date</t>
  </si>
  <si>
    <t>April</t>
  </si>
  <si>
    <t>March</t>
  </si>
  <si>
    <t>February</t>
  </si>
  <si>
    <t>January</t>
  </si>
  <si>
    <t>December</t>
  </si>
  <si>
    <t>November</t>
  </si>
  <si>
    <t>HOME</t>
  </si>
  <si>
    <t>October</t>
  </si>
  <si>
    <t>Western Pacific</t>
  </si>
  <si>
    <t>Eastern Metropolitan</t>
  </si>
  <si>
    <t>Western Central</t>
  </si>
  <si>
    <t>Eastern Atlantic</t>
  </si>
  <si>
    <t>Western Conference</t>
  </si>
  <si>
    <t>Eastern Conference</t>
  </si>
  <si>
    <t>NHL</t>
  </si>
  <si>
    <t>Shoot Out Losses</t>
  </si>
  <si>
    <t>SOL</t>
  </si>
  <si>
    <t>Shoot Out Wins</t>
  </si>
  <si>
    <t>SOW</t>
  </si>
  <si>
    <t>Regulation + OT Wins</t>
  </si>
  <si>
    <t>ROW</t>
  </si>
  <si>
    <t>Regulation Wins</t>
  </si>
  <si>
    <t>RW</t>
  </si>
  <si>
    <t>L10</t>
  </si>
  <si>
    <t>Strk</t>
  </si>
  <si>
    <t>Diff</t>
  </si>
  <si>
    <t>GA</t>
  </si>
  <si>
    <t>GF</t>
  </si>
  <si>
    <t>Conference</t>
  </si>
  <si>
    <t>Division</t>
  </si>
  <si>
    <t>Away</t>
  </si>
  <si>
    <t>Home</t>
  </si>
  <si>
    <t>PTS</t>
  </si>
  <si>
    <t>OTL</t>
  </si>
  <si>
    <t>L</t>
  </si>
  <si>
    <t>W</t>
  </si>
  <si>
    <t>GP</t>
  </si>
  <si>
    <t>Pacific</t>
  </si>
  <si>
    <t>Central</t>
  </si>
  <si>
    <t>Western_Conference</t>
  </si>
  <si>
    <t>Metropolitan</t>
  </si>
  <si>
    <t>Atlantic</t>
  </si>
  <si>
    <t>Last 10</t>
  </si>
  <si>
    <t>Streak</t>
  </si>
  <si>
    <t>OTW</t>
  </si>
  <si>
    <t>Concatenated</t>
  </si>
  <si>
    <t>Totals</t>
  </si>
  <si>
    <t>Games</t>
  </si>
  <si>
    <t>No</t>
  </si>
  <si>
    <t>Yes</t>
  </si>
  <si>
    <t>L10 OTL</t>
  </si>
  <si>
    <t>L10 L</t>
  </si>
  <si>
    <t>L10 W</t>
  </si>
  <si>
    <t>Outcome</t>
  </si>
  <si>
    <t>Length</t>
  </si>
  <si>
    <t>SO</t>
  </si>
  <si>
    <t>OT</t>
  </si>
  <si>
    <t>Opponent</t>
  </si>
  <si>
    <t>Location</t>
  </si>
  <si>
    <t>Game</t>
  </si>
  <si>
    <t>Utah Mammoth</t>
  </si>
  <si>
    <t>0-0-0</t>
  </si>
  <si>
    <t>0-0</t>
  </si>
  <si>
    <t>1-0-0</t>
  </si>
  <si>
    <t>W1</t>
  </si>
  <si>
    <t>0-1-0</t>
  </si>
  <si>
    <t>L1</t>
  </si>
  <si>
    <t>0-0-1</t>
  </si>
  <si>
    <t>1-1-0</t>
  </si>
  <si>
    <t>W2</t>
  </si>
  <si>
    <t>2-0-0</t>
  </si>
  <si>
    <t>0-1-1</t>
  </si>
  <si>
    <t>L2</t>
  </si>
  <si>
    <t>1-0-1</t>
  </si>
  <si>
    <t>W3</t>
  </si>
  <si>
    <t>3-0-0</t>
  </si>
  <si>
    <t>0-2-0</t>
  </si>
  <si>
    <t>2-1-0</t>
  </si>
  <si>
    <t>L3</t>
  </si>
  <si>
    <t>0-2-1</t>
  </si>
  <si>
    <t>2-0-1</t>
  </si>
  <si>
    <t>1-2-0</t>
  </si>
  <si>
    <t>0-0-2</t>
  </si>
  <si>
    <t>1-0-2</t>
  </si>
  <si>
    <t>2-2-0</t>
  </si>
  <si>
    <t>3-1-0</t>
  </si>
  <si>
    <t>0-3-0</t>
  </si>
  <si>
    <t>1-1-1</t>
  </si>
  <si>
    <t>1-2-1</t>
  </si>
  <si>
    <t>3-0-1</t>
  </si>
  <si>
    <t>2-3-0</t>
  </si>
  <si>
    <t>2-1-1</t>
  </si>
  <si>
    <t>1-3-0</t>
  </si>
  <si>
    <t>0-1-2</t>
  </si>
  <si>
    <t>2-0-2</t>
  </si>
  <si>
    <t>3-2-0</t>
  </si>
  <si>
    <t>2-2-1</t>
  </si>
  <si>
    <t>1-4-0</t>
  </si>
  <si>
    <t>L4</t>
  </si>
  <si>
    <t>3-3-0</t>
  </si>
  <si>
    <t>W4</t>
  </si>
  <si>
    <t>4-1-0</t>
  </si>
  <si>
    <t>4-0-0</t>
  </si>
  <si>
    <t>2-3-1</t>
  </si>
  <si>
    <t>4-0-1</t>
  </si>
  <si>
    <t>2-1-2</t>
  </si>
  <si>
    <t>1-3-1</t>
  </si>
  <si>
    <t>3-0-2</t>
  </si>
  <si>
    <t>1-2-2</t>
  </si>
  <si>
    <t>2-2-2</t>
  </si>
  <si>
    <t>0-2-2</t>
  </si>
  <si>
    <t>0-4-0</t>
  </si>
  <si>
    <t>2-4-0</t>
  </si>
  <si>
    <t>3-4-0</t>
  </si>
  <si>
    <t>4-2-0</t>
  </si>
  <si>
    <t>1-1-2</t>
  </si>
  <si>
    <t>1-3-2</t>
  </si>
  <si>
    <t>3-1-1</t>
  </si>
  <si>
    <t>3-2-1</t>
  </si>
  <si>
    <t>W5</t>
  </si>
  <si>
    <t>5-0-0</t>
  </si>
  <si>
    <t>3-3-1</t>
  </si>
  <si>
    <t>5-0-1</t>
  </si>
  <si>
    <t>1-5-0</t>
  </si>
  <si>
    <t>L5</t>
  </si>
  <si>
    <t>0-3-2</t>
  </si>
  <si>
    <t>4-0-2</t>
  </si>
  <si>
    <t>5-1-0</t>
  </si>
  <si>
    <t>3-2-2</t>
  </si>
  <si>
    <t>5-2-0</t>
  </si>
  <si>
    <t>3-4-1</t>
  </si>
  <si>
    <t>1-6-0</t>
  </si>
  <si>
    <t>L6</t>
  </si>
  <si>
    <t>3-1-2</t>
  </si>
  <si>
    <t>5-0-2</t>
  </si>
  <si>
    <t>3-5-0</t>
  </si>
  <si>
    <t>4-4-0</t>
  </si>
  <si>
    <t>2-4-1</t>
  </si>
  <si>
    <t>2-3-2</t>
  </si>
  <si>
    <t>0-4-2</t>
  </si>
  <si>
    <t>4-3-0</t>
  </si>
  <si>
    <t>6-2-0</t>
  </si>
  <si>
    <t>W6</t>
  </si>
  <si>
    <t>6-1-0</t>
  </si>
  <si>
    <t>0-3-1</t>
  </si>
  <si>
    <t>L7</t>
  </si>
  <si>
    <t>1-6-1</t>
  </si>
  <si>
    <t>3-6-0</t>
  </si>
  <si>
    <t>5-3-0</t>
  </si>
  <si>
    <t>4-5-0</t>
  </si>
  <si>
    <t>6-3-0</t>
  </si>
  <si>
    <t>1-4-2</t>
  </si>
  <si>
    <t>0-4-1</t>
  </si>
  <si>
    <t>3-4-2</t>
  </si>
  <si>
    <t>4-2-2</t>
  </si>
  <si>
    <t>5-0-3</t>
  </si>
  <si>
    <t>3-3-2</t>
  </si>
  <si>
    <t>4-2-1</t>
  </si>
  <si>
    <t>4-3-1</t>
  </si>
  <si>
    <t>W7</t>
  </si>
  <si>
    <t>7-1-0</t>
  </si>
  <si>
    <t>1-7-0</t>
  </si>
  <si>
    <t>L8</t>
  </si>
  <si>
    <t>1-7-1</t>
  </si>
  <si>
    <t>1-5-2</t>
  </si>
  <si>
    <t>4-6-0</t>
  </si>
  <si>
    <t>4-4-1</t>
  </si>
  <si>
    <t>5-5-0</t>
  </si>
  <si>
    <t>7-3-0</t>
  </si>
  <si>
    <t>2-4-2</t>
  </si>
  <si>
    <t>6-2-1</t>
  </si>
  <si>
    <t>5-1-3</t>
  </si>
  <si>
    <t>3-5-1</t>
  </si>
  <si>
    <t>4-3-2</t>
  </si>
  <si>
    <t>7-2-0</t>
  </si>
  <si>
    <t>3-3-3</t>
  </si>
  <si>
    <t>5-2-2</t>
  </si>
  <si>
    <t>5-1-2</t>
  </si>
  <si>
    <t>W8</t>
  </si>
  <si>
    <t>8-1-0</t>
  </si>
  <si>
    <t>3-5-2</t>
  </si>
  <si>
    <t>5-1-4</t>
  </si>
  <si>
    <t>5-3-1</t>
  </si>
  <si>
    <t>4-4-2</t>
  </si>
  <si>
    <t>8-2-0</t>
  </si>
  <si>
    <t>2-7-1</t>
  </si>
  <si>
    <t>4-1-2</t>
  </si>
  <si>
    <t>4-3-3</t>
  </si>
  <si>
    <t>2-5-2</t>
  </si>
  <si>
    <t>3-7-0</t>
  </si>
  <si>
    <t>5-4-1</t>
  </si>
  <si>
    <t>7-2-1</t>
  </si>
  <si>
    <t>4-1-1</t>
  </si>
  <si>
    <t>4-5-1</t>
  </si>
  <si>
    <t>5-2-1</t>
  </si>
  <si>
    <t>5-4-0</t>
  </si>
  <si>
    <t>6-2-2</t>
  </si>
  <si>
    <t>6-4-0</t>
  </si>
  <si>
    <t>5-3-2</t>
  </si>
  <si>
    <t>6-3-1</t>
  </si>
  <si>
    <t>2-5-3</t>
  </si>
  <si>
    <t>1-4-1</t>
  </si>
  <si>
    <t>3-6-1</t>
  </si>
  <si>
    <t>1-8-1</t>
  </si>
  <si>
    <t>5-2-3</t>
  </si>
  <si>
    <t>2-6-2</t>
  </si>
  <si>
    <t>6-1-3</t>
  </si>
  <si>
    <t>5-1-1</t>
  </si>
  <si>
    <t>1-5-1</t>
  </si>
  <si>
    <t>1-7-2</t>
  </si>
  <si>
    <t>4-2-4</t>
  </si>
  <si>
    <t>5-3-3</t>
  </si>
  <si>
    <t>6-1-1</t>
  </si>
  <si>
    <t>4-1-3</t>
  </si>
  <si>
    <t>3-0-3</t>
  </si>
  <si>
    <t>1-8-0</t>
  </si>
  <si>
    <t>2-6-1</t>
  </si>
  <si>
    <t>2-3-3</t>
  </si>
  <si>
    <t>2-5-1</t>
  </si>
  <si>
    <t>0-5-1</t>
  </si>
  <si>
    <t>3-4-3</t>
  </si>
  <si>
    <t>3-2-3</t>
  </si>
  <si>
    <t>6-5-0</t>
  </si>
  <si>
    <t>2-5-0</t>
  </si>
  <si>
    <t>6-0-0</t>
  </si>
  <si>
    <t>7-1-1</t>
  </si>
  <si>
    <t>1-9-0</t>
  </si>
  <si>
    <t>8-3-0</t>
  </si>
  <si>
    <t>5-4-3</t>
  </si>
  <si>
    <t>3-3-4</t>
  </si>
  <si>
    <t>2-6-0</t>
  </si>
  <si>
    <t>7-3-1</t>
  </si>
  <si>
    <t>5-6-0</t>
  </si>
  <si>
    <t>7-0-0</t>
  </si>
  <si>
    <t>5-4-2</t>
  </si>
  <si>
    <t>0-6-1</t>
  </si>
  <si>
    <t>3-1-3</t>
  </si>
  <si>
    <t>4-2-3</t>
  </si>
  <si>
    <t>4-0-3</t>
  </si>
  <si>
    <t>4-5-2</t>
  </si>
  <si>
    <t>2-4-3</t>
  </si>
  <si>
    <t>8-1-1</t>
  </si>
  <si>
    <t>7-4-1</t>
  </si>
  <si>
    <t>5-7-0</t>
  </si>
  <si>
    <t>6-6-0</t>
  </si>
  <si>
    <t>9-1-0</t>
  </si>
  <si>
    <t>1-10-0</t>
  </si>
  <si>
    <t>6-1-2</t>
  </si>
  <si>
    <t>6-5-1</t>
  </si>
  <si>
    <t>7-0-1</t>
  </si>
  <si>
    <t>6-4-2</t>
  </si>
  <si>
    <t>9-3-0</t>
  </si>
  <si>
    <t>5-8-0</t>
  </si>
  <si>
    <t>5-5-1</t>
  </si>
  <si>
    <t>6-0-3</t>
  </si>
  <si>
    <t>7-1-2</t>
  </si>
  <si>
    <t>7-6-0</t>
  </si>
  <si>
    <t>2-8-1</t>
  </si>
  <si>
    <t>1-11-0</t>
  </si>
  <si>
    <t>6-6-1</t>
  </si>
  <si>
    <t>6-3-2</t>
  </si>
  <si>
    <t>9-4-0</t>
  </si>
  <si>
    <t>0-5-2</t>
  </si>
  <si>
    <t>2-4-4</t>
  </si>
  <si>
    <t>7-4-2</t>
  </si>
  <si>
    <t>5-6-1</t>
  </si>
  <si>
    <t>6-0-2</t>
  </si>
  <si>
    <t>7-7-0</t>
  </si>
  <si>
    <t>6-4-1</t>
  </si>
  <si>
    <t>2-11-0</t>
  </si>
  <si>
    <t>3-6-2</t>
  </si>
  <si>
    <t>8-1-2</t>
  </si>
  <si>
    <t>5-5-2</t>
  </si>
  <si>
    <t>3-4-4</t>
  </si>
  <si>
    <t>10-4-0</t>
  </si>
  <si>
    <t>6-4-3</t>
  </si>
  <si>
    <t>9-1-1</t>
  </si>
  <si>
    <t>5-6-2</t>
  </si>
  <si>
    <t>6-2-3</t>
  </si>
  <si>
    <t>3-5-4</t>
  </si>
  <si>
    <t>8-7-0</t>
  </si>
  <si>
    <t>2-11-1</t>
  </si>
  <si>
    <t>4-6-2</t>
  </si>
  <si>
    <t>9-1-2</t>
  </si>
  <si>
    <t>4-1-4</t>
  </si>
  <si>
    <t>7-0-2</t>
  </si>
  <si>
    <t>8-0-2</t>
  </si>
  <si>
    <t>6-3-3</t>
  </si>
  <si>
    <t>7-2-3</t>
  </si>
  <si>
    <t>8-4-0</t>
  </si>
  <si>
    <t>10-5-0</t>
  </si>
  <si>
    <t>4-7-2</t>
  </si>
  <si>
    <t>9-2-2</t>
  </si>
  <si>
    <t>8-4-2</t>
  </si>
  <si>
    <t>9-2-1</t>
  </si>
  <si>
    <t>7-3-2</t>
  </si>
  <si>
    <t>2-9-1</t>
  </si>
  <si>
    <t>2-12-1</t>
  </si>
  <si>
    <t>7-3-3</t>
  </si>
  <si>
    <t>3-9-1</t>
  </si>
  <si>
    <t>4-8-2</t>
  </si>
  <si>
    <t>8-2-1</t>
  </si>
  <si>
    <t>8-4-3</t>
  </si>
  <si>
    <t>5-8-1</t>
  </si>
  <si>
    <t>8-4-1</t>
  </si>
  <si>
    <t>9-3-1</t>
  </si>
  <si>
    <t>6-6-2</t>
  </si>
  <si>
    <t>9-0-1</t>
  </si>
  <si>
    <t>8-3-1</t>
  </si>
  <si>
    <t>4-8-3</t>
  </si>
  <si>
    <t>9-2-3</t>
  </si>
  <si>
    <t>9-2-0</t>
  </si>
  <si>
    <t>6-7-1</t>
  </si>
  <si>
    <t>1-4-3</t>
  </si>
  <si>
    <t>4-4-3</t>
  </si>
  <si>
    <t>5-9-1</t>
  </si>
  <si>
    <t>6-5-2</t>
  </si>
  <si>
    <t>6-7-0</t>
  </si>
  <si>
    <t>9-4-1</t>
  </si>
  <si>
    <t>8-3-2</t>
  </si>
  <si>
    <t>6-7-2</t>
  </si>
  <si>
    <t>7-1-3</t>
  </si>
  <si>
    <t>7-0-3</t>
  </si>
  <si>
    <t>5-7-2</t>
  </si>
  <si>
    <t>3-5-3</t>
  </si>
  <si>
    <t>3-12-1</t>
  </si>
  <si>
    <t>5-8-3</t>
  </si>
  <si>
    <t>3-0-4</t>
  </si>
  <si>
    <t>5-1-5</t>
  </si>
  <si>
    <t>7-4-3</t>
  </si>
  <si>
    <t>8-1-3</t>
  </si>
  <si>
    <t>8-0-3</t>
  </si>
  <si>
    <t>W9</t>
  </si>
  <si>
    <t>8-2-3</t>
  </si>
  <si>
    <t>8-8-0</t>
  </si>
  <si>
    <t>4-9-1</t>
  </si>
  <si>
    <t>4-12-1</t>
  </si>
  <si>
    <t>3-7-1</t>
  </si>
  <si>
    <t>6-8-1</t>
  </si>
  <si>
    <t>7-5-0</t>
  </si>
  <si>
    <t>8-0-1</t>
  </si>
  <si>
    <t>7-5-1</t>
  </si>
  <si>
    <t>7-7-2</t>
  </si>
  <si>
    <t>5-8-2</t>
  </si>
  <si>
    <t>5-2-4</t>
  </si>
  <si>
    <t>5-2-5</t>
  </si>
  <si>
    <t>9-3-2</t>
  </si>
  <si>
    <t>11-5-0</t>
  </si>
  <si>
    <t>1-6-2</t>
  </si>
  <si>
    <t>7-5-3</t>
  </si>
  <si>
    <t>8-5-1</t>
  </si>
  <si>
    <t>8-5-0</t>
  </si>
  <si>
    <t>6-9-1</t>
  </si>
  <si>
    <t>7-4-0</t>
  </si>
  <si>
    <t>7-5-2</t>
  </si>
  <si>
    <t>10-4-1</t>
  </si>
  <si>
    <t>6-5-3</t>
  </si>
  <si>
    <t>9-0-2</t>
  </si>
  <si>
    <t>9-0-3</t>
  </si>
  <si>
    <t>W10</t>
  </si>
  <si>
    <t>10-0-0</t>
  </si>
  <si>
    <t>9-1-3</t>
  </si>
  <si>
    <t>10-3-2</t>
  </si>
  <si>
    <t>4-5-3</t>
  </si>
  <si>
    <t>3-2-5</t>
  </si>
  <si>
    <t>4-10-1</t>
  </si>
  <si>
    <t>7-8-1</t>
  </si>
  <si>
    <t>5-3-4</t>
  </si>
  <si>
    <t>11-6-0</t>
  </si>
  <si>
    <t>8-5-2</t>
  </si>
  <si>
    <t>7-6-3</t>
  </si>
  <si>
    <t>8-6-1</t>
  </si>
  <si>
    <t>7-2-2</t>
  </si>
  <si>
    <t>2-7-0</t>
  </si>
  <si>
    <t>6-10-1</t>
  </si>
  <si>
    <t>6-4-4</t>
  </si>
  <si>
    <t>11-4-1</t>
  </si>
  <si>
    <t>9-5-1</t>
  </si>
  <si>
    <t>8-7-2</t>
  </si>
  <si>
    <t>5-5-3</t>
  </si>
  <si>
    <t>6-6-3</t>
  </si>
  <si>
    <t>8-1-4</t>
  </si>
  <si>
    <t>9-0-4</t>
  </si>
  <si>
    <t>11-3-2</t>
  </si>
  <si>
    <t>8-3-3</t>
  </si>
  <si>
    <t>10-2-3</t>
  </si>
  <si>
    <t>4-5-4</t>
  </si>
  <si>
    <t>5-10-1</t>
  </si>
  <si>
    <t>9-2-4</t>
  </si>
  <si>
    <t>6-2-4</t>
  </si>
  <si>
    <t>7-6-1</t>
  </si>
  <si>
    <t>7-9-1</t>
  </si>
  <si>
    <t>5-4-4</t>
  </si>
  <si>
    <t>9-5-0</t>
  </si>
  <si>
    <t>12-6-0</t>
  </si>
  <si>
    <t>8-2-2</t>
  </si>
  <si>
    <t>7-10-1</t>
  </si>
  <si>
    <t>10-0-2</t>
  </si>
  <si>
    <t>8-3-4</t>
  </si>
  <si>
    <t>5-9-2</t>
  </si>
  <si>
    <t>4-6-3</t>
  </si>
  <si>
    <t>5-5-4</t>
  </si>
  <si>
    <t>8-6-2</t>
  </si>
  <si>
    <t>9-8-0</t>
  </si>
  <si>
    <t>6-8-3</t>
  </si>
  <si>
    <t>7-2-4</t>
  </si>
  <si>
    <t>4-7-0</t>
  </si>
  <si>
    <t>7-6-2</t>
  </si>
  <si>
    <t>7-9-2</t>
  </si>
  <si>
    <t>4-0-4</t>
  </si>
  <si>
    <t>6-2-5</t>
  </si>
  <si>
    <t>9-7-2</t>
  </si>
  <si>
    <t>5-10-2</t>
  </si>
  <si>
    <t>9-5-2</t>
  </si>
  <si>
    <t>7-4-4</t>
  </si>
  <si>
    <t>9-6-1</t>
  </si>
  <si>
    <t>5-6-4</t>
  </si>
  <si>
    <t>9-4-3</t>
  </si>
  <si>
    <t>9-6-2</t>
  </si>
  <si>
    <t>6-8-0</t>
  </si>
  <si>
    <t>12-7-0</t>
  </si>
  <si>
    <t>8-10-1</t>
  </si>
  <si>
    <t>8-6-3</t>
  </si>
  <si>
    <t>3-8-1</t>
  </si>
  <si>
    <t>7-6-4</t>
  </si>
  <si>
    <t>11-0-2</t>
  </si>
  <si>
    <t>10-0-4</t>
  </si>
  <si>
    <t>9-1-4</t>
  </si>
  <si>
    <t>11-2-3</t>
  </si>
  <si>
    <t>6-9-2</t>
  </si>
  <si>
    <t>5-6-3</t>
  </si>
  <si>
    <t>5-11-2</t>
  </si>
  <si>
    <t>4-13-1</t>
  </si>
  <si>
    <t>7-10-2</t>
  </si>
  <si>
    <t>7-2-5</t>
  </si>
  <si>
    <t>2-7-2</t>
  </si>
  <si>
    <t>7-7-3</t>
  </si>
  <si>
    <t>9-4-2</t>
  </si>
  <si>
    <t>10-1-4</t>
  </si>
  <si>
    <t>7-7-1</t>
  </si>
  <si>
    <t>9-5-3</t>
  </si>
  <si>
    <t>8-6-0</t>
  </si>
  <si>
    <t>9-10-1</t>
  </si>
  <si>
    <t>8-4-4</t>
  </si>
  <si>
    <t>12-4-1</t>
  </si>
  <si>
    <t>8-6-4</t>
  </si>
  <si>
    <t>8-2-4</t>
  </si>
  <si>
    <t>11-3-3</t>
  </si>
  <si>
    <t>5-13-1</t>
  </si>
  <si>
    <t>3-6-3</t>
  </si>
  <si>
    <t>7-3-4</t>
  </si>
  <si>
    <t>2-8-2</t>
  </si>
  <si>
    <t>12-3-2</t>
  </si>
  <si>
    <t>10-7-2</t>
  </si>
  <si>
    <t>4-8-0</t>
  </si>
  <si>
    <t>7-11-2</t>
  </si>
  <si>
    <t>13-7-0</t>
  </si>
  <si>
    <t>9-10-2</t>
  </si>
  <si>
    <t>8-4-5</t>
  </si>
  <si>
    <t>7-8-0</t>
  </si>
  <si>
    <t>9-7-1</t>
  </si>
  <si>
    <t>9-6-3</t>
  </si>
  <si>
    <t>3-8-2</t>
  </si>
  <si>
    <t>8-7-4</t>
  </si>
  <si>
    <t>11-4-3</t>
  </si>
  <si>
    <t>10-8-2</t>
  </si>
  <si>
    <t>9-9-0</t>
  </si>
  <si>
    <t>6-13-1</t>
  </si>
  <si>
    <t>4-8-1</t>
  </si>
  <si>
    <t>8-11-2</t>
  </si>
  <si>
    <t>10-6-2</t>
  </si>
  <si>
    <t>8-5-5</t>
  </si>
  <si>
    <t>9-7-3</t>
  </si>
  <si>
    <t>3-8-3</t>
  </si>
  <si>
    <t>10-5-1</t>
  </si>
  <si>
    <t>8-8-4</t>
  </si>
  <si>
    <t>10-2-4</t>
  </si>
  <si>
    <t>11-4-0</t>
  </si>
  <si>
    <t>10-6-1</t>
  </si>
  <si>
    <t>2-9-2</t>
  </si>
  <si>
    <t>8-8-2</t>
  </si>
  <si>
    <t>9-4-4</t>
  </si>
  <si>
    <t>4-6-1</t>
  </si>
  <si>
    <t>10-10-2</t>
  </si>
  <si>
    <t>12-4-3</t>
  </si>
  <si>
    <t>10-9-2</t>
  </si>
  <si>
    <t>9-3-4</t>
  </si>
  <si>
    <t>9-6-0</t>
  </si>
  <si>
    <t>3-9-2</t>
  </si>
  <si>
    <t>9-8-2</t>
  </si>
  <si>
    <t>7-8-3</t>
  </si>
  <si>
    <t>8-6-5</t>
  </si>
  <si>
    <t>10-7-1</t>
  </si>
  <si>
    <t>10-5-2</t>
  </si>
  <si>
    <t>10-2-5</t>
  </si>
  <si>
    <t>10-0-5</t>
  </si>
  <si>
    <t>11-1-4</t>
  </si>
  <si>
    <t>13-3-2</t>
  </si>
  <si>
    <t>5-7-4</t>
  </si>
  <si>
    <t>9-10-0</t>
  </si>
  <si>
    <t>5-9-0</t>
  </si>
  <si>
    <t>12-5-1</t>
  </si>
  <si>
    <t>9-3-5</t>
  </si>
  <si>
    <t>10-6-0</t>
  </si>
  <si>
    <t>4-9-2</t>
  </si>
  <si>
    <t>10-4-2</t>
  </si>
  <si>
    <t>9-4-5</t>
  </si>
  <si>
    <t>8-7-5</t>
  </si>
  <si>
    <t>10-8-1</t>
  </si>
  <si>
    <t>10-5-3</t>
  </si>
  <si>
    <t>6-5-4</t>
  </si>
  <si>
    <t>10-7-3</t>
  </si>
  <si>
    <t>12-0-2</t>
  </si>
  <si>
    <t>11-2-4</t>
  </si>
  <si>
    <t>13-4-2</t>
  </si>
  <si>
    <t>13-4-3</t>
  </si>
  <si>
    <t>8-9-2</t>
  </si>
  <si>
    <t>6-7-3</t>
  </si>
  <si>
    <t>8-7-1</t>
  </si>
  <si>
    <t>6-9-0</t>
  </si>
  <si>
    <t>8-2-5</t>
  </si>
  <si>
    <t>8-9-4</t>
  </si>
  <si>
    <t>6-7-4</t>
  </si>
  <si>
    <t>11-9-2</t>
  </si>
  <si>
    <t>10-7-0</t>
  </si>
  <si>
    <t>9-3-3</t>
  </si>
  <si>
    <t>6-6-4</t>
  </si>
  <si>
    <t>10-4-3</t>
  </si>
  <si>
    <t>10-8-3</t>
  </si>
  <si>
    <t>9-5-5</t>
  </si>
  <si>
    <t>10-5-4</t>
  </si>
  <si>
    <t>6-5-5</t>
  </si>
  <si>
    <t>13-0-2</t>
  </si>
  <si>
    <t>11-0-5</t>
  </si>
  <si>
    <t>10-3-4</t>
  </si>
  <si>
    <t>8-8-1</t>
  </si>
  <si>
    <t>6-11-2</t>
  </si>
  <si>
    <t>7-13-1</t>
  </si>
  <si>
    <t>4-6-4</t>
  </si>
  <si>
    <t>9-3-6</t>
  </si>
  <si>
    <t>7-9-0</t>
  </si>
  <si>
    <t>9-2-5</t>
  </si>
  <si>
    <t>8-9-0</t>
  </si>
  <si>
    <t>11-5-1</t>
  </si>
  <si>
    <t>9-5-4</t>
  </si>
  <si>
    <t>6-5-6</t>
  </si>
  <si>
    <t>11-3-4</t>
  </si>
  <si>
    <t>8-10-2</t>
  </si>
  <si>
    <t>7-9-3</t>
  </si>
  <si>
    <t>10-9-3</t>
  </si>
  <si>
    <t>4-9-3</t>
  </si>
  <si>
    <t>14-4-2</t>
  </si>
  <si>
    <t>8-7-3</t>
  </si>
  <si>
    <t>6-8-4</t>
  </si>
  <si>
    <t>9-8-1</t>
  </si>
  <si>
    <t>10-3-5</t>
  </si>
  <si>
    <t>9-4-6</t>
  </si>
  <si>
    <t>12-5-0</t>
  </si>
  <si>
    <t>8-9-1</t>
  </si>
  <si>
    <t>10-5-5</t>
  </si>
  <si>
    <t>4-10-3</t>
  </si>
  <si>
    <t>6-6-6</t>
  </si>
  <si>
    <t>11-2-5</t>
  </si>
  <si>
    <t>12-0-5</t>
  </si>
  <si>
    <t>12-3-4</t>
  </si>
  <si>
    <t>6-12-2</t>
  </si>
  <si>
    <t>7-14-1</t>
  </si>
  <si>
    <t>8-9-3</t>
  </si>
  <si>
    <t>10-8-0</t>
  </si>
  <si>
    <t>11-6-2</t>
  </si>
  <si>
    <t>7-8-4</t>
  </si>
  <si>
    <t>9-11-2</t>
  </si>
  <si>
    <t>9-11-0</t>
  </si>
  <si>
    <t>10-4-5</t>
  </si>
  <si>
    <t>7-4-5</t>
  </si>
  <si>
    <t>9-9-1</t>
  </si>
  <si>
    <t>10-11-2</t>
  </si>
  <si>
    <t>13-5-1</t>
  </si>
  <si>
    <t>10-6-4</t>
  </si>
  <si>
    <t>8-5-3</t>
  </si>
  <si>
    <t>11-5-2</t>
  </si>
  <si>
    <t>11-7-3</t>
  </si>
  <si>
    <t>6-9-3</t>
  </si>
  <si>
    <t>12-2-4</t>
  </si>
  <si>
    <t>15-4-2</t>
  </si>
  <si>
    <t>7-8-5</t>
  </si>
  <si>
    <t>8-14-1</t>
  </si>
  <si>
    <t>9-9-3</t>
  </si>
  <si>
    <t>11-4-5</t>
  </si>
  <si>
    <t>10-6-3</t>
  </si>
  <si>
    <t>5-7-3</t>
  </si>
  <si>
    <t>10-9-0</t>
  </si>
  <si>
    <t>12-6-2</t>
  </si>
  <si>
    <t>11-4-2</t>
  </si>
  <si>
    <t>14-0-2</t>
  </si>
  <si>
    <t>5-0-4</t>
  </si>
  <si>
    <t>13-0-5</t>
  </si>
  <si>
    <t>13-2-4</t>
  </si>
  <si>
    <t>16-4-2</t>
  </si>
  <si>
    <t>9-12-0</t>
  </si>
  <si>
    <t>12-6-1</t>
  </si>
  <si>
    <t>12-7-2</t>
  </si>
  <si>
    <t>10-9-1</t>
  </si>
  <si>
    <t>7-7-4</t>
  </si>
  <si>
    <t>11-9-3</t>
  </si>
  <si>
    <t>11-6-1</t>
  </si>
  <si>
    <t>10-8-4</t>
  </si>
  <si>
    <t>5-10-3</t>
  </si>
  <si>
    <t>10-6-5</t>
  </si>
  <si>
    <t>11-8-3</t>
  </si>
  <si>
    <t>6-10-3</t>
  </si>
  <si>
    <t>13-3-4</t>
  </si>
  <si>
    <t>14-4-3</t>
  </si>
  <si>
    <t>9-14-1</t>
  </si>
  <si>
    <t>9-10-3</t>
  </si>
  <si>
    <t>11-9-0</t>
  </si>
  <si>
    <t>2-8-0</t>
  </si>
  <si>
    <t>11-7-2</t>
  </si>
  <si>
    <t>7-3-5</t>
  </si>
  <si>
    <t>12-7-1</t>
  </si>
  <si>
    <t>13-8-0</t>
  </si>
  <si>
    <t>11-7-1</t>
  </si>
  <si>
    <t>7-7-5</t>
  </si>
  <si>
    <t>5-10-0</t>
  </si>
  <si>
    <t>13-6-1</t>
  </si>
  <si>
    <t>7-6-6</t>
  </si>
  <si>
    <t>11-8-4</t>
  </si>
  <si>
    <t>12-2-5</t>
  </si>
  <si>
    <t>6-0-4</t>
  </si>
  <si>
    <t>14-0-5</t>
  </si>
  <si>
    <t>13-4-4</t>
  </si>
  <si>
    <t>14-5-3</t>
  </si>
  <si>
    <t>12-9-2</t>
  </si>
  <si>
    <t>9-12-1</t>
  </si>
  <si>
    <t>11-5-4</t>
  </si>
  <si>
    <t>4-7-4</t>
  </si>
  <si>
    <t>12-9-0</t>
  </si>
  <si>
    <t>11-8-2</t>
  </si>
  <si>
    <t>12-8-1</t>
  </si>
  <si>
    <t>13-9-0</t>
  </si>
  <si>
    <t>11-5-5</t>
  </si>
  <si>
    <t>11-11-2</t>
  </si>
  <si>
    <t>10-10-1</t>
  </si>
  <si>
    <t>14-6-1</t>
  </si>
  <si>
    <t>1-5-4</t>
  </si>
  <si>
    <t>11-9-4</t>
  </si>
  <si>
    <t>15-0-2</t>
  </si>
  <si>
    <t>7-0-4</t>
  </si>
  <si>
    <t>15-0-5</t>
  </si>
  <si>
    <t>13-2-5</t>
  </si>
  <si>
    <t>13-4-5</t>
  </si>
  <si>
    <t>14-5-4</t>
  </si>
  <si>
    <t>9-12-2</t>
  </si>
  <si>
    <t>12-10-2</t>
  </si>
  <si>
    <t>6-13-2</t>
  </si>
  <si>
    <t>9-15-1</t>
  </si>
  <si>
    <t>10-3-3</t>
  </si>
  <si>
    <t>4-8-4</t>
  </si>
  <si>
    <t>3-1-4</t>
  </si>
  <si>
    <t>9-5-6</t>
  </si>
  <si>
    <t>7-10-0</t>
  </si>
  <si>
    <t>8-10-0</t>
  </si>
  <si>
    <t>13-10-0</t>
  </si>
  <si>
    <t>12-5-2</t>
  </si>
  <si>
    <t>12-7-3</t>
  </si>
  <si>
    <t>12-8-2</t>
  </si>
  <si>
    <t>12-9-3</t>
  </si>
  <si>
    <t>12-5-5</t>
  </si>
  <si>
    <t>12-11-2</t>
  </si>
  <si>
    <t>12-8-4</t>
  </si>
  <si>
    <t>14-7-1</t>
  </si>
  <si>
    <t>12-9-4</t>
  </si>
  <si>
    <t>7-10-3</t>
  </si>
  <si>
    <t>9-9-4</t>
  </si>
  <si>
    <t>16-0-5</t>
  </si>
  <si>
    <t>16-4-3</t>
  </si>
  <si>
    <t>15-5-4</t>
  </si>
  <si>
    <t>9-8-3</t>
  </si>
  <si>
    <t>8-8-5</t>
  </si>
  <si>
    <t>9-9-2</t>
  </si>
  <si>
    <t>10-15-1</t>
  </si>
  <si>
    <t>9-11-3</t>
  </si>
  <si>
    <t>5-8-4</t>
  </si>
  <si>
    <t>10-5-6</t>
  </si>
  <si>
    <t>11-10-2</t>
  </si>
  <si>
    <t>4-11-1</t>
  </si>
  <si>
    <t>8-12-2</t>
  </si>
  <si>
    <t>8-4-6</t>
  </si>
  <si>
    <t>13-7-1</t>
  </si>
  <si>
    <t>8-7-6</t>
  </si>
  <si>
    <t>13-9-3</t>
  </si>
  <si>
    <t>12-11-3</t>
  </si>
  <si>
    <t>9-7-5</t>
  </si>
  <si>
    <t>13-8-2</t>
  </si>
  <si>
    <t>10-7-5</t>
  </si>
  <si>
    <t>14-7-2</t>
  </si>
  <si>
    <t>12-10-4</t>
  </si>
  <si>
    <t>16-0-2</t>
  </si>
  <si>
    <t>17-0-5</t>
  </si>
  <si>
    <t>16-5-4</t>
  </si>
  <si>
    <t>8-9-5</t>
  </si>
  <si>
    <t>9-13-2</t>
  </si>
  <si>
    <t>1-6-3</t>
  </si>
  <si>
    <t>10-11-3</t>
  </si>
  <si>
    <t>10-6-6</t>
  </si>
  <si>
    <t>13-9-1</t>
  </si>
  <si>
    <t>8-5-6</t>
  </si>
  <si>
    <t>13-8-3</t>
  </si>
  <si>
    <t>11-9-1</t>
  </si>
  <si>
    <t>11-3-5</t>
  </si>
  <si>
    <t>9-7-6</t>
  </si>
  <si>
    <t>13-5-5</t>
  </si>
  <si>
    <t>13-11-3</t>
  </si>
  <si>
    <t>13-8-1</t>
  </si>
  <si>
    <t>10-10-0</t>
  </si>
  <si>
    <t>8-6-6</t>
  </si>
  <si>
    <t>3-7-2</t>
  </si>
  <si>
    <t>10-8-5</t>
  </si>
  <si>
    <t>11-10-0</t>
  </si>
  <si>
    <t>14-8-2</t>
  </si>
  <si>
    <t>13-10-4</t>
  </si>
  <si>
    <t>17-0-2</t>
  </si>
  <si>
    <t>8-0-4</t>
  </si>
  <si>
    <t>18-0-5</t>
  </si>
  <si>
    <t>16-5-5</t>
  </si>
  <si>
    <t>13-10-2</t>
  </si>
  <si>
    <t>12-3-5</t>
  </si>
  <si>
    <t>10-7-6</t>
  </si>
  <si>
    <t>14-5-5</t>
  </si>
  <si>
    <t>9-6-6</t>
  </si>
  <si>
    <t>13-11-4</t>
  </si>
  <si>
    <t>10-9-4</t>
  </si>
  <si>
    <t>13-3-5</t>
  </si>
  <si>
    <t>16-5-3</t>
  </si>
  <si>
    <t>10-12-2</t>
  </si>
  <si>
    <t>7-12-2</t>
  </si>
  <si>
    <t>5-9-4</t>
  </si>
  <si>
    <t>9-7-4</t>
  </si>
  <si>
    <t>14-9-1</t>
  </si>
  <si>
    <t>11-10-1</t>
  </si>
  <si>
    <t>17-5-5</t>
  </si>
  <si>
    <t>9-9-5</t>
  </si>
  <si>
    <t>10-11-1</t>
  </si>
  <si>
    <t>15-9-1</t>
  </si>
  <si>
    <t>4-12-2</t>
  </si>
  <si>
    <t>9-12-3</t>
  </si>
  <si>
    <t>12-8-3</t>
  </si>
  <si>
    <t>14-8-1</t>
  </si>
  <si>
    <t>12-4-5</t>
  </si>
  <si>
    <t>11-8-5</t>
  </si>
  <si>
    <t>13-9-4</t>
  </si>
  <si>
    <t>8-10-3</t>
  </si>
  <si>
    <t>14-2-5</t>
  </si>
  <si>
    <t>12-6-3</t>
  </si>
  <si>
    <t>17-5-6</t>
  </si>
  <si>
    <t>10-9-5</t>
  </si>
  <si>
    <t>10-13-2</t>
  </si>
  <si>
    <t>7-13-2</t>
  </si>
  <si>
    <t>L9</t>
  </si>
  <si>
    <t>10-16-1</t>
  </si>
  <si>
    <t>6-9-4</t>
  </si>
  <si>
    <t>11-6-6</t>
  </si>
  <si>
    <t>4-12-3</t>
  </si>
  <si>
    <t>14-9-3</t>
  </si>
  <si>
    <t>10-3-0</t>
  </si>
  <si>
    <t>3-7-3</t>
  </si>
  <si>
    <t>11-8-6</t>
  </si>
  <si>
    <t>11-12-2</t>
  </si>
  <si>
    <t>11-6-3</t>
  </si>
  <si>
    <t>13-7-3</t>
  </si>
  <si>
    <t>9-8-4</t>
  </si>
  <si>
    <t>14-3-5</t>
  </si>
  <si>
    <t>8-7-7</t>
  </si>
  <si>
    <t>6-10-4</t>
  </si>
  <si>
    <t>17-6-6</t>
  </si>
  <si>
    <t>11-13-2</t>
  </si>
  <si>
    <t>10-17-1</t>
  </si>
  <si>
    <t>7-9-4</t>
  </si>
  <si>
    <t>12-6-6</t>
  </si>
  <si>
    <t>16-9-1</t>
  </si>
  <si>
    <t>13-5-2</t>
  </si>
  <si>
    <t>11-11-1</t>
  </si>
  <si>
    <t>15-5-5</t>
  </si>
  <si>
    <t>14-11-4</t>
  </si>
  <si>
    <t>11-11-0</t>
  </si>
  <si>
    <t>14-9-4</t>
  </si>
  <si>
    <t>12-5-4</t>
  </si>
  <si>
    <t>14-4-5</t>
  </si>
  <si>
    <t>12-10-3</t>
  </si>
  <si>
    <t>8-8-3</t>
  </si>
  <si>
    <t>9-13-3</t>
  </si>
  <si>
    <t>0-6-4</t>
  </si>
  <si>
    <t>11-5-3</t>
  </si>
  <si>
    <t>10-7-4</t>
  </si>
  <si>
    <t>9-7-7</t>
  </si>
  <si>
    <t>6-14-2</t>
  </si>
  <si>
    <t>7-9-5</t>
  </si>
  <si>
    <t>4-1-5</t>
  </si>
  <si>
    <t>12-6-7</t>
  </si>
  <si>
    <t>14-10-2</t>
  </si>
  <si>
    <t>15-8-1</t>
  </si>
  <si>
    <t>11-12-1</t>
  </si>
  <si>
    <t>12-9-1</t>
  </si>
  <si>
    <t>11-7-6</t>
  </si>
  <si>
    <t>6-10-2</t>
  </si>
  <si>
    <t>15-11-4</t>
  </si>
  <si>
    <t>11-12-0</t>
  </si>
  <si>
    <t>11-14-2</t>
  </si>
  <si>
    <t>6-11-4</t>
  </si>
  <si>
    <t>13-9-2</t>
  </si>
  <si>
    <t>14-7-3</t>
  </si>
  <si>
    <t>18-0-2</t>
  </si>
  <si>
    <t>18-6-6</t>
  </si>
  <si>
    <t>9-14-3</t>
  </si>
  <si>
    <t>L11</t>
  </si>
  <si>
    <t>0-7-3</t>
  </si>
  <si>
    <t>6-15-2</t>
  </si>
  <si>
    <t>11-11-3</t>
  </si>
  <si>
    <t>16-9-2</t>
  </si>
  <si>
    <t>7-11-3</t>
  </si>
  <si>
    <t>10-10-3</t>
  </si>
  <si>
    <t>13-11-2</t>
  </si>
  <si>
    <t>10-14-3</t>
  </si>
  <si>
    <t>11-6-5</t>
  </si>
  <si>
    <t>12-7-7</t>
  </si>
  <si>
    <t>14-10-0</t>
  </si>
  <si>
    <t>14-5-2</t>
  </si>
  <si>
    <t>4-7-1</t>
  </si>
  <si>
    <t>12-12-1</t>
  </si>
  <si>
    <t>12-10-1</t>
  </si>
  <si>
    <t>15-4-3</t>
  </si>
  <si>
    <t>16-8-1</t>
  </si>
  <si>
    <t>14-9-2</t>
  </si>
  <si>
    <t>12-6-5</t>
  </si>
  <si>
    <t>19-0-2</t>
  </si>
  <si>
    <t>14-4-6</t>
  </si>
  <si>
    <t>13-4-6</t>
  </si>
  <si>
    <t>6-8-2</t>
  </si>
  <si>
    <t>7-12-3</t>
  </si>
  <si>
    <t>7-15-2</t>
  </si>
  <si>
    <t>11-7-4</t>
  </si>
  <si>
    <t>13-7-7</t>
  </si>
  <si>
    <t>15-10-2</t>
  </si>
  <si>
    <t>10-7-7</t>
  </si>
  <si>
    <t>15-10-0</t>
  </si>
  <si>
    <t>10-12-3</t>
  </si>
  <si>
    <t>11-13-0</t>
  </si>
  <si>
    <t>14-8-3</t>
  </si>
  <si>
    <t>15-11-2</t>
  </si>
  <si>
    <t>11-5-6</t>
  </si>
  <si>
    <t>11-7-7</t>
  </si>
  <si>
    <t>14-6-2</t>
  </si>
  <si>
    <t>5-7-1</t>
  </si>
  <si>
    <t>13-12-1</t>
  </si>
  <si>
    <t>13-10-1</t>
  </si>
  <si>
    <t>15-9-3</t>
  </si>
  <si>
    <t>12-13-0</t>
  </si>
  <si>
    <t>6-12-4</t>
  </si>
  <si>
    <t>12-7-5</t>
  </si>
  <si>
    <t>10-8-6</t>
  </si>
  <si>
    <t>10-10-4</t>
  </si>
  <si>
    <t>19-0-3</t>
  </si>
  <si>
    <t>15-4-6</t>
  </si>
  <si>
    <t>17-5-4</t>
  </si>
  <si>
    <t>13-5-6</t>
  </si>
  <si>
    <t>12-7-4</t>
  </si>
  <si>
    <t>7-10-5</t>
  </si>
  <si>
    <t>13-8-7</t>
  </si>
  <si>
    <t>12-12-2</t>
  </si>
  <si>
    <t>16-10-0</t>
  </si>
  <si>
    <t>14-10-4</t>
  </si>
  <si>
    <t>11-8-7</t>
  </si>
  <si>
    <t>17-4-3</t>
  </si>
  <si>
    <t>16-9-3</t>
  </si>
  <si>
    <t>W11</t>
  </si>
  <si>
    <t>14-8-4</t>
  </si>
  <si>
    <t>15-5-6</t>
  </si>
  <si>
    <t>17-6-4</t>
  </si>
  <si>
    <t>11-9-5</t>
  </si>
  <si>
    <t>7-16-2</t>
  </si>
  <si>
    <t>12-11-4</t>
  </si>
  <si>
    <t>12-13-2</t>
  </si>
  <si>
    <t>15-6-2</t>
  </si>
  <si>
    <t>6-13-4</t>
  </si>
  <si>
    <t>10-9-6</t>
  </si>
  <si>
    <t>7-10-6</t>
  </si>
  <si>
    <t>5-1-6</t>
  </si>
  <si>
    <t>13-8-8</t>
  </si>
  <si>
    <t>12-5-6</t>
  </si>
  <si>
    <t>17-8-1</t>
  </si>
  <si>
    <t>16-6-2</t>
  </si>
  <si>
    <t>11-9-7</t>
  </si>
  <si>
    <t>10-10-6</t>
  </si>
  <si>
    <t>15-8-4</t>
  </si>
  <si>
    <t>10-11-4</t>
  </si>
  <si>
    <t>15-6-6</t>
  </si>
  <si>
    <t>17-7-4</t>
  </si>
  <si>
    <t>13-6-6</t>
  </si>
  <si>
    <t>18-7-6</t>
  </si>
  <si>
    <t>13-7-2</t>
  </si>
  <si>
    <t>14-11-2</t>
  </si>
  <si>
    <t>8-13-2</t>
  </si>
  <si>
    <t>11-14-3</t>
  </si>
  <si>
    <t>8-16-2</t>
  </si>
  <si>
    <t>11-17-1</t>
  </si>
  <si>
    <t>11-6-4</t>
  </si>
  <si>
    <t>12-14-2</t>
  </si>
  <si>
    <t>13-13-1</t>
  </si>
  <si>
    <t>17-4-4</t>
  </si>
  <si>
    <t>15-9-2</t>
  </si>
  <si>
    <t>19-1-3</t>
  </si>
  <si>
    <t>18-1-5</t>
  </si>
  <si>
    <t>7-8-2</t>
  </si>
  <si>
    <t>14-11-3</t>
  </si>
  <si>
    <t>12-9-5</t>
  </si>
  <si>
    <t>12-11-1</t>
  </si>
  <si>
    <t>7-10-7</t>
  </si>
  <si>
    <t>5-1-7</t>
  </si>
  <si>
    <t>13-8-9</t>
  </si>
  <si>
    <t>16-6-3</t>
  </si>
  <si>
    <t>14-13-1</t>
  </si>
  <si>
    <t>14-5-6</t>
  </si>
  <si>
    <t>12-9-7</t>
  </si>
  <si>
    <t>8-11-3</t>
  </si>
  <si>
    <t>11-3-0</t>
  </si>
  <si>
    <t>11-12-3</t>
  </si>
  <si>
    <t>4-7-3</t>
  </si>
  <si>
    <t>12-8-6</t>
  </si>
  <si>
    <t>11-15-2</t>
  </si>
  <si>
    <t>12-8-5</t>
  </si>
  <si>
    <t>10-11-6</t>
  </si>
  <si>
    <t>11-7-8</t>
  </si>
  <si>
    <t>15-8-5</t>
  </si>
  <si>
    <t>14-10-3</t>
  </si>
  <si>
    <t>14-12-4</t>
  </si>
  <si>
    <t>10-12-4</t>
  </si>
  <si>
    <t>14-12-3</t>
  </si>
  <si>
    <t>13-11-1</t>
  </si>
  <si>
    <t>13-7-5</t>
  </si>
  <si>
    <t>5-1-8</t>
  </si>
  <si>
    <t>13-8-10</t>
  </si>
  <si>
    <t>11-10-4</t>
  </si>
  <si>
    <t>16-10-2</t>
  </si>
  <si>
    <t>4-13-3</t>
  </si>
  <si>
    <t>0-8-2</t>
  </si>
  <si>
    <t>18-8-1</t>
  </si>
  <si>
    <t>15-10-4</t>
  </si>
  <si>
    <t>11-10-3</t>
  </si>
  <si>
    <t>5-5-5</t>
  </si>
  <si>
    <t>18-4-4</t>
  </si>
  <si>
    <t>7-13-3</t>
  </si>
  <si>
    <t>12-6-4</t>
  </si>
  <si>
    <t>14-7-5</t>
  </si>
  <si>
    <t>15-10-3</t>
  </si>
  <si>
    <t>16-6-5</t>
  </si>
  <si>
    <t>17-9-2</t>
  </si>
  <si>
    <t>13-13-0</t>
  </si>
  <si>
    <t>11-12-4</t>
  </si>
  <si>
    <t>20-1-3</t>
  </si>
  <si>
    <t>15-7-3</t>
  </si>
  <si>
    <t>8-14-2</t>
  </si>
  <si>
    <t>11-15-3</t>
  </si>
  <si>
    <t>12-11-0</t>
  </si>
  <si>
    <t>4-14-3</t>
  </si>
  <si>
    <t>12-7-6</t>
  </si>
  <si>
    <t>14-10-1</t>
  </si>
  <si>
    <t>13-9-5</t>
  </si>
  <si>
    <t>12-9-6</t>
  </si>
  <si>
    <t>14-13-0</t>
  </si>
  <si>
    <t>15-8-3</t>
  </si>
  <si>
    <t>13-12-2</t>
  </si>
  <si>
    <t>7-14-3</t>
  </si>
  <si>
    <t>10-13-3</t>
  </si>
  <si>
    <t>12-15-3</t>
  </si>
  <si>
    <t>8-10-7</t>
  </si>
  <si>
    <t>12-12-0</t>
  </si>
  <si>
    <t>16-10-4</t>
  </si>
  <si>
    <t>16-6-6</t>
  </si>
  <si>
    <t>15-11-5</t>
  </si>
  <si>
    <t>13-10-3</t>
  </si>
  <si>
    <t>20-1-4</t>
  </si>
  <si>
    <t>18-1-6</t>
  </si>
  <si>
    <t>15-7-2</t>
  </si>
  <si>
    <t>14-11-1</t>
  </si>
  <si>
    <t>5-14-3</t>
  </si>
  <si>
    <t>16-10-3</t>
  </si>
  <si>
    <t>13-8-4</t>
  </si>
  <si>
    <t>12-10-0</t>
  </si>
  <si>
    <t>12-10-7</t>
  </si>
  <si>
    <t>18-8-2</t>
  </si>
  <si>
    <t>15-7-6</t>
  </si>
  <si>
    <t>14-6-6</t>
  </si>
  <si>
    <t>14-12-2</t>
  </si>
  <si>
    <t>19-4-4</t>
  </si>
  <si>
    <t>16-7-6</t>
  </si>
  <si>
    <t>15-13-0</t>
  </si>
  <si>
    <t>15-12-2</t>
  </si>
  <si>
    <t>11-12-5</t>
  </si>
  <si>
    <t>20-2-4</t>
  </si>
  <si>
    <t>18-7-4</t>
  </si>
  <si>
    <t>7-15-3</t>
  </si>
  <si>
    <t>15-11-1</t>
  </si>
  <si>
    <t>16-11-2</t>
  </si>
  <si>
    <t>5-15-3</t>
  </si>
  <si>
    <t>19-8-1</t>
  </si>
  <si>
    <t>17-10-0</t>
  </si>
  <si>
    <t>17-10-3</t>
  </si>
  <si>
    <t>12-11-7</t>
  </si>
  <si>
    <t>13-10-5</t>
  </si>
  <si>
    <t>19-5-4</t>
  </si>
  <si>
    <t>18-9-2</t>
  </si>
  <si>
    <t>13-9-6</t>
  </si>
  <si>
    <t>11-11-4</t>
  </si>
  <si>
    <t>14-6-7</t>
  </si>
  <si>
    <t>14-13-2</t>
  </si>
  <si>
    <t>14-13-3</t>
  </si>
  <si>
    <t>10-14-4</t>
  </si>
  <si>
    <t>12-10-5</t>
  </si>
  <si>
    <t>14-8-10</t>
  </si>
  <si>
    <t>16-8-6</t>
  </si>
  <si>
    <t>15-14-0</t>
  </si>
  <si>
    <t>11-13-5</t>
  </si>
  <si>
    <t>15-4-5</t>
  </si>
  <si>
    <t>13-13-2</t>
  </si>
  <si>
    <t>16-11-1</t>
  </si>
  <si>
    <t>11-17-2</t>
  </si>
  <si>
    <t>5-16-3</t>
  </si>
  <si>
    <t>13-7-6</t>
  </si>
  <si>
    <t>17-10-1</t>
  </si>
  <si>
    <t>14-9-0</t>
  </si>
  <si>
    <t>7-13-4</t>
  </si>
  <si>
    <t>10-12-6</t>
  </si>
  <si>
    <t>13-14-2</t>
  </si>
  <si>
    <t>16-12-1</t>
  </si>
  <si>
    <t>15-7-5</t>
  </si>
  <si>
    <t>20-8-1</t>
  </si>
  <si>
    <t>18-10-3</t>
  </si>
  <si>
    <t>18-9-1</t>
  </si>
  <si>
    <t>16-9-6</t>
  </si>
  <si>
    <t>15-12-5</t>
  </si>
  <si>
    <t>14-11-5</t>
  </si>
  <si>
    <t>19-7-4</t>
  </si>
  <si>
    <t>15-6-7</t>
  </si>
  <si>
    <t>19-7-6</t>
  </si>
  <si>
    <t>12-10-6</t>
  </si>
  <si>
    <t>5-11-0</t>
  </si>
  <si>
    <t>10-15-4</t>
  </si>
  <si>
    <t>9-14-2</t>
  </si>
  <si>
    <t>13-12-0</t>
  </si>
  <si>
    <t>5-17-3</t>
  </si>
  <si>
    <t>14-9-6</t>
  </si>
  <si>
    <t>15-13-2</t>
  </si>
  <si>
    <t>10-13-6</t>
  </si>
  <si>
    <t>21-8-1</t>
  </si>
  <si>
    <t>18-10-1</t>
  </si>
  <si>
    <t>17-6-3</t>
  </si>
  <si>
    <t>16-10-5</t>
  </si>
  <si>
    <t>14-11-0</t>
  </si>
  <si>
    <t>15-9-0</t>
  </si>
  <si>
    <t>8-12-3</t>
  </si>
  <si>
    <t>19-8-2</t>
  </si>
  <si>
    <t>17-10-4</t>
  </si>
  <si>
    <t>7-14-4</t>
  </si>
  <si>
    <t>10-14-6</t>
  </si>
  <si>
    <t>12-7-8</t>
  </si>
  <si>
    <t>12-12-4</t>
  </si>
  <si>
    <t>15-12-4</t>
  </si>
  <si>
    <t>15-6-5</t>
  </si>
  <si>
    <t>17-7-6</t>
  </si>
  <si>
    <t>20-7-4</t>
  </si>
  <si>
    <t>16-6-7</t>
  </si>
  <si>
    <t>20-7-6</t>
  </si>
  <si>
    <t>13-10-6</t>
  </si>
  <si>
    <t>13-15-2</t>
  </si>
  <si>
    <t>9-15-2</t>
  </si>
  <si>
    <t>16-13-1</t>
  </si>
  <si>
    <t>8-17-2</t>
  </si>
  <si>
    <t>11-18-2</t>
  </si>
  <si>
    <t>16-7-5</t>
  </si>
  <si>
    <t>14-7-6</t>
  </si>
  <si>
    <t>16-11-3</t>
  </si>
  <si>
    <t>14-9-5</t>
  </si>
  <si>
    <t>6-17-3</t>
  </si>
  <si>
    <t>13-7-8</t>
  </si>
  <si>
    <t>12-12-3</t>
  </si>
  <si>
    <t>11-14-5</t>
  </si>
  <si>
    <t>17-7-3</t>
  </si>
  <si>
    <t>18-11-3</t>
  </si>
  <si>
    <t>18-10-2</t>
  </si>
  <si>
    <t>13-11-7</t>
  </si>
  <si>
    <t>14-10-5</t>
  </si>
  <si>
    <t>14-7-4</t>
  </si>
  <si>
    <t>11-3-1</t>
  </si>
  <si>
    <t>18-9-3</t>
  </si>
  <si>
    <t>13-12-3</t>
  </si>
  <si>
    <t>15-15-0</t>
  </si>
  <si>
    <t>11-16-2</t>
  </si>
  <si>
    <t>15-14-2</t>
  </si>
  <si>
    <t>16-8-5</t>
  </si>
  <si>
    <t>16-12-4</t>
  </si>
  <si>
    <t>21-7-4</t>
  </si>
  <si>
    <t>16-8-3</t>
  </si>
  <si>
    <t>21-7-6</t>
  </si>
  <si>
    <t>13-11-6</t>
  </si>
  <si>
    <t>15-8-2</t>
  </si>
  <si>
    <t>9-7-0</t>
  </si>
  <si>
    <t>16-12-2</t>
  </si>
  <si>
    <t>10-15-2</t>
  </si>
  <si>
    <t>12-18-2</t>
  </si>
  <si>
    <t>15-9-4</t>
  </si>
  <si>
    <t>16-12-3</t>
  </si>
  <si>
    <t>17-11-2</t>
  </si>
  <si>
    <t>6-17-4</t>
  </si>
  <si>
    <t>12-8-7</t>
  </si>
  <si>
    <t>21-8-2</t>
  </si>
  <si>
    <t>16-9-0</t>
  </si>
  <si>
    <t>20-8-2</t>
  </si>
  <si>
    <t>17-13-1</t>
  </si>
  <si>
    <t>15-7-7</t>
  </si>
  <si>
    <t>13-9-8</t>
  </si>
  <si>
    <t>19-11-3</t>
  </si>
  <si>
    <t>14-14-1</t>
  </si>
  <si>
    <t>15-10-5</t>
  </si>
  <si>
    <t>15-11-3</t>
  </si>
  <si>
    <t>17-11-4</t>
  </si>
  <si>
    <t>16-9-5</t>
  </si>
  <si>
    <t>17-12-4</t>
  </si>
  <si>
    <t>12-14-5</t>
  </si>
  <si>
    <t>20-3-4</t>
  </si>
  <si>
    <t>22-7-4</t>
  </si>
  <si>
    <t>17-6-7</t>
  </si>
  <si>
    <t>15-13-3</t>
  </si>
  <si>
    <t>7-16-3</t>
  </si>
  <si>
    <t>5-12-0</t>
  </si>
  <si>
    <t>10-16-4</t>
  </si>
  <si>
    <t>16-8-2</t>
  </si>
  <si>
    <t>17-12-2</t>
  </si>
  <si>
    <t>10-15-3</t>
  </si>
  <si>
    <t>12-15-4</t>
  </si>
  <si>
    <t>13-14-1</t>
  </si>
  <si>
    <t>16-13-3</t>
  </si>
  <si>
    <t>12-15-2</t>
  </si>
  <si>
    <t>19-11-4</t>
  </si>
  <si>
    <t>17-9-0</t>
  </si>
  <si>
    <t>19-9-3</t>
  </si>
  <si>
    <t>15-9-6</t>
  </si>
  <si>
    <t>4-10-2</t>
  </si>
  <si>
    <t>18-11-4</t>
  </si>
  <si>
    <t>11-14-6</t>
  </si>
  <si>
    <t>15-7-4</t>
  </si>
  <si>
    <t>10-1-5</t>
  </si>
  <si>
    <t>12-13-4</t>
  </si>
  <si>
    <t>17-13-4</t>
  </si>
  <si>
    <t>18-13-1</t>
  </si>
  <si>
    <t>15-14-1</t>
  </si>
  <si>
    <t>21-3-4</t>
  </si>
  <si>
    <t>19-1-6</t>
  </si>
  <si>
    <t>16-7-3</t>
  </si>
  <si>
    <t>23-7-4</t>
  </si>
  <si>
    <t>17-8-3</t>
  </si>
  <si>
    <t>22-7-6</t>
  </si>
  <si>
    <t>15-13-4</t>
  </si>
  <si>
    <t>7-17-3</t>
  </si>
  <si>
    <t>5-13-0</t>
  </si>
  <si>
    <t>10-17-4</t>
  </si>
  <si>
    <t>17-8-2</t>
  </si>
  <si>
    <t>12-11-5</t>
  </si>
  <si>
    <t>13-18-2</t>
  </si>
  <si>
    <t>13-12-4</t>
  </si>
  <si>
    <t>8-11-7</t>
  </si>
  <si>
    <t>5-2-8</t>
  </si>
  <si>
    <t>14-9-10</t>
  </si>
  <si>
    <t>13-15-1</t>
  </si>
  <si>
    <t>16-14-3</t>
  </si>
  <si>
    <t>18-12-2</t>
  </si>
  <si>
    <t>12-16-2</t>
  </si>
  <si>
    <t>10-16-3</t>
  </si>
  <si>
    <t>14-9-8</t>
  </si>
  <si>
    <t>19-12-4</t>
  </si>
  <si>
    <t>14-12-0</t>
  </si>
  <si>
    <t>15-15-1</t>
  </si>
  <si>
    <t>16-11-5</t>
  </si>
  <si>
    <t>18-9-0</t>
  </si>
  <si>
    <t>19-10-3</t>
  </si>
  <si>
    <t>12-3-1</t>
  </si>
  <si>
    <t>20-9-3</t>
  </si>
  <si>
    <t>4-11-2</t>
  </si>
  <si>
    <t>7-15-4</t>
  </si>
  <si>
    <t>15-15-2</t>
  </si>
  <si>
    <t>13-9-7</t>
  </si>
  <si>
    <t>11-14-7</t>
  </si>
  <si>
    <t>16-7-4</t>
  </si>
  <si>
    <t>17-9-6</t>
  </si>
  <si>
    <t>15-8-7</t>
  </si>
  <si>
    <t>5-3-8</t>
  </si>
  <si>
    <t>14-10-10</t>
  </si>
  <si>
    <t>14-8-7</t>
  </si>
  <si>
    <t>15-9-8</t>
  </si>
  <si>
    <t>20-12-4</t>
  </si>
  <si>
    <t>19-9-0</t>
  </si>
  <si>
    <t>10-3-1</t>
  </si>
  <si>
    <t>20-10-3</t>
  </si>
  <si>
    <t>11-13-3</t>
  </si>
  <si>
    <t>15-13-5</t>
  </si>
  <si>
    <t>11-19-2</t>
  </si>
  <si>
    <t>11-15-7</t>
  </si>
  <si>
    <t>12-4-2</t>
  </si>
  <si>
    <t>18-13-4</t>
  </si>
  <si>
    <t>17-6-5</t>
  </si>
  <si>
    <t>20-1-6</t>
  </si>
  <si>
    <t>24-7-4</t>
  </si>
  <si>
    <t>17-13-2</t>
  </si>
  <si>
    <t>13-15-4</t>
  </si>
  <si>
    <t>11-7-0</t>
  </si>
  <si>
    <t>19-13-1</t>
  </si>
  <si>
    <t>13-13-4</t>
  </si>
  <si>
    <t>8-12-7</t>
  </si>
  <si>
    <t>5-4-8</t>
  </si>
  <si>
    <t>14-11-10</t>
  </si>
  <si>
    <t>18-13-2</t>
  </si>
  <si>
    <t>6-17-5</t>
  </si>
  <si>
    <t>10-4-4</t>
  </si>
  <si>
    <t>16-9-8</t>
  </si>
  <si>
    <t>22-8-2</t>
  </si>
  <si>
    <t>16-9-4</t>
  </si>
  <si>
    <t>17-10-5</t>
  </si>
  <si>
    <t>16-15-1</t>
  </si>
  <si>
    <t>13-11-8</t>
  </si>
  <si>
    <t>5-5-6</t>
  </si>
  <si>
    <t>16-11-6</t>
  </si>
  <si>
    <t>19-6-4</t>
  </si>
  <si>
    <t>20-11-3</t>
  </si>
  <si>
    <t>15-14-5</t>
  </si>
  <si>
    <t>21-9-3</t>
  </si>
  <si>
    <t>15-10-6</t>
  </si>
  <si>
    <t>15-16-0</t>
  </si>
  <si>
    <t>11-20-2</t>
  </si>
  <si>
    <t>17-11-3</t>
  </si>
  <si>
    <t>20-11-4</t>
  </si>
  <si>
    <t>7-15-5</t>
  </si>
  <si>
    <t>15-15-3</t>
  </si>
  <si>
    <t>12-15-7</t>
  </si>
  <si>
    <t>14-8-8</t>
  </si>
  <si>
    <t>11-1-5</t>
  </si>
  <si>
    <t>18-9-6</t>
  </si>
  <si>
    <t>10-13-4</t>
  </si>
  <si>
    <t>21-4-4</t>
  </si>
  <si>
    <t>20-2-6</t>
  </si>
  <si>
    <t>18-8-3</t>
  </si>
  <si>
    <t>23-7-6</t>
  </si>
  <si>
    <t>16-13-4</t>
  </si>
  <si>
    <t>14-11-6</t>
  </si>
  <si>
    <t>11-17-4</t>
  </si>
  <si>
    <t>9-17-2</t>
  </si>
  <si>
    <t>14-18-2</t>
  </si>
  <si>
    <t>14-13-4</t>
  </si>
  <si>
    <t>8-13-7</t>
  </si>
  <si>
    <t>5-5-8</t>
  </si>
  <si>
    <t>14-12-10</t>
  </si>
  <si>
    <t>16-15-3</t>
  </si>
  <si>
    <t>18-14-2</t>
  </si>
  <si>
    <t>21-12-4</t>
  </si>
  <si>
    <t>16-16-1</t>
  </si>
  <si>
    <t>23-8-6</t>
  </si>
  <si>
    <t>11-15-4</t>
  </si>
  <si>
    <t>13-15-5</t>
  </si>
  <si>
    <t>20-13-1</t>
  </si>
  <si>
    <t>14-9-7</t>
  </si>
  <si>
    <t>22-12-4</t>
  </si>
  <si>
    <t>17-11-5</t>
  </si>
  <si>
    <t>14-11-8</t>
  </si>
  <si>
    <t>15-12-3</t>
  </si>
  <si>
    <t>17-11-6</t>
  </si>
  <si>
    <t>19-10-0</t>
  </si>
  <si>
    <t>20-12-3</t>
  </si>
  <si>
    <t>16-10-6</t>
  </si>
  <si>
    <t>15-15-5</t>
  </si>
  <si>
    <t>23-8-2</t>
  </si>
  <si>
    <t>22-9-3</t>
  </si>
  <si>
    <t>15-10-7</t>
  </si>
  <si>
    <t>16-16-0</t>
  </si>
  <si>
    <t>13-6-2</t>
  </si>
  <si>
    <t>21-11-4</t>
  </si>
  <si>
    <t>8-15-5</t>
  </si>
  <si>
    <t>13-15-7</t>
  </si>
  <si>
    <t>11-1-6</t>
  </si>
  <si>
    <t>18-9-7</t>
  </si>
  <si>
    <t>12-14-4</t>
  </si>
  <si>
    <t>18-14-4</t>
  </si>
  <si>
    <t>22-4-4</t>
  </si>
  <si>
    <t>21-2-6</t>
  </si>
  <si>
    <t>18-7-3</t>
  </si>
  <si>
    <t>13-4-1</t>
  </si>
  <si>
    <t>25-7-4</t>
  </si>
  <si>
    <t>11-11-5</t>
  </si>
  <si>
    <t>16-13-5</t>
  </si>
  <si>
    <t>14-12-6</t>
  </si>
  <si>
    <t>9-18-2</t>
  </si>
  <si>
    <t>14-19-2</t>
  </si>
  <si>
    <t>14-14-4</t>
  </si>
  <si>
    <t>9-13-7</t>
  </si>
  <si>
    <t>6-5-8</t>
  </si>
  <si>
    <t>15-12-10</t>
  </si>
  <si>
    <t>17-15-3</t>
  </si>
  <si>
    <t>15-9-5</t>
  </si>
  <si>
    <t>19-14-2</t>
  </si>
  <si>
    <t>12-17-2</t>
  </si>
  <si>
    <t>16-17-1</t>
  </si>
  <si>
    <t>17-10-2</t>
  </si>
  <si>
    <t>22-11-4</t>
  </si>
  <si>
    <t>15-8-8</t>
  </si>
  <si>
    <t>11-14-4</t>
  </si>
  <si>
    <t>17-7-7</t>
  </si>
  <si>
    <t>23-9-6</t>
  </si>
  <si>
    <t>8-17-3</t>
  </si>
  <si>
    <t>6-13-0</t>
  </si>
  <si>
    <t>12-17-4</t>
  </si>
  <si>
    <t>11-15-5</t>
  </si>
  <si>
    <t>13-15-6</t>
  </si>
  <si>
    <t>21-13-1</t>
  </si>
  <si>
    <t>9-18-3</t>
  </si>
  <si>
    <t>14-19-3</t>
  </si>
  <si>
    <t>18-15-3</t>
  </si>
  <si>
    <t>14-10-7</t>
  </si>
  <si>
    <t>16-10-7</t>
  </si>
  <si>
    <t>15-15-6</t>
  </si>
  <si>
    <t>8-15-6</t>
  </si>
  <si>
    <t>16-15-4</t>
  </si>
  <si>
    <t>14-15-7</t>
  </si>
  <si>
    <t>18-6-5</t>
  </si>
  <si>
    <t>22-2-6</t>
  </si>
  <si>
    <t>26-7-4</t>
  </si>
  <si>
    <t>9-14-7</t>
  </si>
  <si>
    <t>15-13-10</t>
  </si>
  <si>
    <t>6-18-5</t>
  </si>
  <si>
    <t>10-18-4</t>
  </si>
  <si>
    <t>14-14-0</t>
  </si>
  <si>
    <t>16-18-1</t>
  </si>
  <si>
    <t>16-7-7</t>
  </si>
  <si>
    <t>12-20-2</t>
  </si>
  <si>
    <t>18-10-7</t>
  </si>
  <si>
    <t>16-13-6</t>
  </si>
  <si>
    <t>19-6-5</t>
  </si>
  <si>
    <t>23-2-6</t>
  </si>
  <si>
    <t>27-7-4</t>
  </si>
  <si>
    <t>18-7-7</t>
  </si>
  <si>
    <t>14-15-2</t>
  </si>
  <si>
    <t>13-11-5</t>
  </si>
  <si>
    <t>14-15-6</t>
  </si>
  <si>
    <t>20-9-1</t>
  </si>
  <si>
    <t>21-14-1</t>
  </si>
  <si>
    <t>14-20-3</t>
  </si>
  <si>
    <t>14-11-7</t>
  </si>
  <si>
    <t>15-15-7</t>
  </si>
  <si>
    <t>16-8-4</t>
  </si>
  <si>
    <t>13-20-2</t>
  </si>
  <si>
    <t>18-12-3</t>
  </si>
  <si>
    <t>9-17-3</t>
  </si>
  <si>
    <t>13-17-4</t>
  </si>
  <si>
    <t>21-9-1</t>
  </si>
  <si>
    <t>19-15-2</t>
  </si>
  <si>
    <t>6-19-5</t>
  </si>
  <si>
    <t>15-11-7</t>
  </si>
  <si>
    <t>23-12-4</t>
  </si>
  <si>
    <t>14-15-0</t>
  </si>
  <si>
    <t>16-19-1</t>
  </si>
  <si>
    <t>19-8-4</t>
  </si>
  <si>
    <t>15-16-7</t>
  </si>
  <si>
    <t>17-8-5</t>
  </si>
  <si>
    <t>17-10-7</t>
  </si>
  <si>
    <t>18-13-3</t>
  </si>
  <si>
    <t>9-15-6</t>
  </si>
  <si>
    <t>17-15-4</t>
  </si>
  <si>
    <t>18-11-7</t>
  </si>
  <si>
    <t>17-14-3</t>
  </si>
  <si>
    <t>10-14-7</t>
  </si>
  <si>
    <t>17-12-5</t>
  </si>
  <si>
    <t>17-19-1</t>
  </si>
  <si>
    <t>16-7-8</t>
  </si>
  <si>
    <t>17-8-4</t>
  </si>
  <si>
    <t>12-15-5</t>
  </si>
  <si>
    <t>16-14-6</t>
  </si>
  <si>
    <t>20-6-5</t>
  </si>
  <si>
    <t>24-2-6</t>
  </si>
  <si>
    <t>27-7-5</t>
  </si>
  <si>
    <t>24-9-6</t>
  </si>
  <si>
    <t>10-17-3</t>
  </si>
  <si>
    <t>14-17-4</t>
  </si>
  <si>
    <t>22-9-1</t>
  </si>
  <si>
    <t>16-11-4</t>
  </si>
  <si>
    <t>18-15-4</t>
  </si>
  <si>
    <t>13-17-2</t>
  </si>
  <si>
    <t>11-18-4</t>
  </si>
  <si>
    <t>16-10-8</t>
  </si>
  <si>
    <t>24-8-2</t>
  </si>
  <si>
    <t>21-11-3</t>
  </si>
  <si>
    <t>19-8-3</t>
  </si>
  <si>
    <t>17-7-8</t>
  </si>
  <si>
    <t>20-8-4</t>
  </si>
  <si>
    <t>21-12-3</t>
  </si>
  <si>
    <t>16-11-7</t>
  </si>
  <si>
    <t>6-11-3</t>
  </si>
  <si>
    <t>15-17-7</t>
  </si>
  <si>
    <t>17-9-4</t>
  </si>
  <si>
    <t>17-8-6</t>
  </si>
  <si>
    <t>16-13-2</t>
  </si>
  <si>
    <t>5-12-2</t>
  </si>
  <si>
    <t>14-20-2</t>
  </si>
  <si>
    <t>19-13-3</t>
  </si>
  <si>
    <t>17-16-4</t>
  </si>
  <si>
    <t>15-9-9</t>
  </si>
  <si>
    <t>11-1-7</t>
  </si>
  <si>
    <t>18-11-8</t>
  </si>
  <si>
    <t>16-15-2</t>
  </si>
  <si>
    <t>10-15-7</t>
  </si>
  <si>
    <t>13-17-3</t>
  </si>
  <si>
    <t>11-18-5</t>
  </si>
  <si>
    <t>20-8-3</t>
  </si>
  <si>
    <t>24-12-4</t>
  </si>
  <si>
    <t>18-10-4</t>
  </si>
  <si>
    <t>18-12-5</t>
  </si>
  <si>
    <t>20-9-4</t>
  </si>
  <si>
    <t>21-13-3</t>
  </si>
  <si>
    <t>16-14-2</t>
  </si>
  <si>
    <t>14-21-2</t>
  </si>
  <si>
    <t>16-9-9</t>
  </si>
  <si>
    <t>19-11-8</t>
  </si>
  <si>
    <t>16-14-7</t>
  </si>
  <si>
    <t>23-4-4</t>
  </si>
  <si>
    <t>25-2-6</t>
  </si>
  <si>
    <t>28-7-5</t>
  </si>
  <si>
    <t>19-9-4</t>
  </si>
  <si>
    <t>24-9-7</t>
  </si>
  <si>
    <t>11-17-3</t>
  </si>
  <si>
    <t>15-17-4</t>
  </si>
  <si>
    <t>22-10-1</t>
  </si>
  <si>
    <t>21-15-1</t>
  </si>
  <si>
    <t>15-14-4</t>
  </si>
  <si>
    <t>18-11-5</t>
  </si>
  <si>
    <t>16-11-8</t>
  </si>
  <si>
    <t>18-12-4</t>
  </si>
  <si>
    <t>17-8-7</t>
  </si>
  <si>
    <t>18-16-4</t>
  </si>
  <si>
    <t>9-6-4</t>
  </si>
  <si>
    <t>17-14-7</t>
  </si>
  <si>
    <t>18-14-3</t>
  </si>
  <si>
    <t>9-19-3</t>
  </si>
  <si>
    <t>16-8-7</t>
  </si>
  <si>
    <t>6-20-5</t>
  </si>
  <si>
    <t>25-8-2</t>
  </si>
  <si>
    <t>21-8-3</t>
  </si>
  <si>
    <t>18-13-5</t>
  </si>
  <si>
    <t>18-19-1</t>
  </si>
  <si>
    <t>18-11-2</t>
  </si>
  <si>
    <t>11-8-1</t>
  </si>
  <si>
    <t>15-11-8</t>
  </si>
  <si>
    <t>19-11-0</t>
  </si>
  <si>
    <t>21-14-3</t>
  </si>
  <si>
    <t>11-16-4</t>
  </si>
  <si>
    <t>6-12-3</t>
  </si>
  <si>
    <t>15-18-7</t>
  </si>
  <si>
    <t>13-3-1</t>
  </si>
  <si>
    <t>23-9-3</t>
  </si>
  <si>
    <t>20-13-3</t>
  </si>
  <si>
    <t>10-15-6</t>
  </si>
  <si>
    <t>11-1-8</t>
  </si>
  <si>
    <t>19-11-9</t>
  </si>
  <si>
    <t>23-5-4</t>
  </si>
  <si>
    <t>25-3-6</t>
  </si>
  <si>
    <t>29-7-5</t>
  </si>
  <si>
    <t>19-7-7</t>
  </si>
  <si>
    <t>25-9-7</t>
  </si>
  <si>
    <t>12-13-5</t>
  </si>
  <si>
    <t>17-13-5</t>
  </si>
  <si>
    <t>14-12-7</t>
  </si>
  <si>
    <t>16-16-3</t>
  </si>
  <si>
    <t>15-16-6</t>
  </si>
  <si>
    <t>22-15-1</t>
  </si>
  <si>
    <t>9-20-3</t>
  </si>
  <si>
    <t>16-14-4</t>
  </si>
  <si>
    <t>19-11-5</t>
  </si>
  <si>
    <t>16-8-8</t>
  </si>
  <si>
    <t>13-16-1</t>
  </si>
  <si>
    <t>16-12-5</t>
  </si>
  <si>
    <t>19-16-2</t>
  </si>
  <si>
    <t>15-12-7</t>
  </si>
  <si>
    <t>16-12-8</t>
  </si>
  <si>
    <t>18-7-8</t>
  </si>
  <si>
    <t>17-12-6</t>
  </si>
  <si>
    <t>16-16-7</t>
  </si>
  <si>
    <t>12-16-4</t>
  </si>
  <si>
    <t>25-9-2</t>
  </si>
  <si>
    <t>24-13-4</t>
  </si>
  <si>
    <t>18-14-5</t>
  </si>
  <si>
    <t>19-19-1</t>
  </si>
  <si>
    <t>20-11-0</t>
  </si>
  <si>
    <t>22-14-3</t>
  </si>
  <si>
    <t>17-11-7</t>
  </si>
  <si>
    <t>24-9-2</t>
  </si>
  <si>
    <t>18-10-8</t>
  </si>
  <si>
    <t>17-15-2</t>
  </si>
  <si>
    <t>13-16-4</t>
  </si>
  <si>
    <t>19-16-4</t>
  </si>
  <si>
    <t>12-14-6</t>
  </si>
  <si>
    <t>18-14-7</t>
  </si>
  <si>
    <t>21-6-5</t>
  </si>
  <si>
    <t>26-3-6</t>
  </si>
  <si>
    <t>30-7-5</t>
  </si>
  <si>
    <t>19-7-8</t>
  </si>
  <si>
    <t>12-13-6</t>
  </si>
  <si>
    <t>17-13-6</t>
  </si>
  <si>
    <t>12-17-3</t>
  </si>
  <si>
    <t>14-16-2</t>
  </si>
  <si>
    <t>10-20-3</t>
  </si>
  <si>
    <t>19-12-5</t>
  </si>
  <si>
    <t>14-16-1</t>
  </si>
  <si>
    <t>19-17-2</t>
  </si>
  <si>
    <t>7-20-5</t>
  </si>
  <si>
    <t>12-18-5</t>
  </si>
  <si>
    <t>16-17-4</t>
  </si>
  <si>
    <t>16-15-5</t>
  </si>
  <si>
    <t>19-12-6</t>
  </si>
  <si>
    <t>17-8-8</t>
  </si>
  <si>
    <t>25-13-4</t>
  </si>
  <si>
    <t>20-12-0</t>
  </si>
  <si>
    <t>22-15-3</t>
  </si>
  <si>
    <t>11-16-5</t>
  </si>
  <si>
    <t>15-18-8</t>
  </si>
  <si>
    <t>18-9-4</t>
  </si>
  <si>
    <t>24-9-3</t>
  </si>
  <si>
    <t>19-10-8</t>
  </si>
  <si>
    <t>18-15-2</t>
  </si>
  <si>
    <t>16-16-8</t>
  </si>
  <si>
    <t>19-16-5</t>
  </si>
  <si>
    <t>12-15-6</t>
  </si>
  <si>
    <t>18-15-7</t>
  </si>
  <si>
    <t>21-7-5</t>
  </si>
  <si>
    <t>26-4-6</t>
  </si>
  <si>
    <t>19-8-8</t>
  </si>
  <si>
    <t>16-16-6</t>
  </si>
  <si>
    <t>14-17-2</t>
  </si>
  <si>
    <t>10-21-3</t>
  </si>
  <si>
    <t>17-9-8</t>
  </si>
  <si>
    <t>15-16-1</t>
  </si>
  <si>
    <t>20-17-2</t>
  </si>
  <si>
    <t>7-21-5</t>
  </si>
  <si>
    <t>12-19-5</t>
  </si>
  <si>
    <t>17-12-8</t>
  </si>
  <si>
    <t>12-16-5</t>
  </si>
  <si>
    <t>19-9-8</t>
  </si>
  <si>
    <t>17-14-6</t>
  </si>
  <si>
    <t>12-18-3</t>
  </si>
  <si>
    <t>6-14-0</t>
  </si>
  <si>
    <t>16-18-4</t>
  </si>
  <si>
    <t>17-16-6</t>
  </si>
  <si>
    <t>15-17-2</t>
  </si>
  <si>
    <t>20-12-6</t>
  </si>
  <si>
    <t>15-17-1</t>
  </si>
  <si>
    <t>22-11-5</t>
  </si>
  <si>
    <t>15-21-2</t>
  </si>
  <si>
    <t>10-16-6</t>
  </si>
  <si>
    <t>23-6-4</t>
  </si>
  <si>
    <t>22-8-4</t>
  </si>
  <si>
    <t>30-8-5</t>
  </si>
  <si>
    <t>17-16-3</t>
  </si>
  <si>
    <t>19-15-4</t>
  </si>
  <si>
    <t>10-22-3</t>
  </si>
  <si>
    <t>18-9-8</t>
  </si>
  <si>
    <t>22-11-6</t>
  </si>
  <si>
    <t>15-17-0</t>
  </si>
  <si>
    <t>19-13-2</t>
  </si>
  <si>
    <t>17-11-8</t>
  </si>
  <si>
    <t>21-9-4</t>
  </si>
  <si>
    <t>17-12-7</t>
  </si>
  <si>
    <t>15-19-8</t>
  </si>
  <si>
    <t>24-10-3</t>
  </si>
  <si>
    <t>18-8-7</t>
  </si>
  <si>
    <t>20-10-8</t>
  </si>
  <si>
    <t>23-11-4</t>
  </si>
  <si>
    <t>18-15-8</t>
  </si>
  <si>
    <t>26-9-7</t>
  </si>
  <si>
    <t>13-14-6</t>
  </si>
  <si>
    <t>18-14-6</t>
  </si>
  <si>
    <t>17-16-7</t>
  </si>
  <si>
    <t>21-12-6</t>
  </si>
  <si>
    <t>15-18-1</t>
  </si>
  <si>
    <t>17-14-5</t>
  </si>
  <si>
    <t>8-21-5</t>
  </si>
  <si>
    <t>14-4-1</t>
  </si>
  <si>
    <t>25-10-3</t>
  </si>
  <si>
    <t>17-16-0</t>
  </si>
  <si>
    <t>16-21-2</t>
  </si>
  <si>
    <t>10-17-6</t>
  </si>
  <si>
    <t>18-17-4</t>
  </si>
  <si>
    <t>11-1-9</t>
  </si>
  <si>
    <t>19-11-10</t>
  </si>
  <si>
    <t>20-16-5</t>
  </si>
  <si>
    <t>23-6-5</t>
  </si>
  <si>
    <t>26-4-7</t>
  </si>
  <si>
    <t>15-5-2</t>
  </si>
  <si>
    <t>31-8-5</t>
  </si>
  <si>
    <t>12-18-4</t>
  </si>
  <si>
    <t>16-18-5</t>
  </si>
  <si>
    <t>22-10-2</t>
  </si>
  <si>
    <t>15-20-3</t>
  </si>
  <si>
    <t>26-9-2</t>
  </si>
  <si>
    <t>19-14-5</t>
  </si>
  <si>
    <t>16-17-0</t>
  </si>
  <si>
    <t>18-8-8</t>
  </si>
  <si>
    <t>18-13-6</t>
  </si>
  <si>
    <t>22-9-4</t>
  </si>
  <si>
    <t>19-8-7</t>
  </si>
  <si>
    <t>21-10-8</t>
  </si>
  <si>
    <t>18-16-2</t>
  </si>
  <si>
    <t>8-13-3</t>
  </si>
  <si>
    <t>18-18-4</t>
  </si>
  <si>
    <t>19-15-8</t>
  </si>
  <si>
    <t>26-10-7</t>
  </si>
  <si>
    <t>19-14-6</t>
  </si>
  <si>
    <t>18-16-3</t>
  </si>
  <si>
    <t>20-15-4</t>
  </si>
  <si>
    <t>10-15-8</t>
  </si>
  <si>
    <t>20-18-2</t>
  </si>
  <si>
    <t>8-22-5</t>
  </si>
  <si>
    <t>16-12-7</t>
  </si>
  <si>
    <t>17-13-8</t>
  </si>
  <si>
    <t>16-18-0</t>
  </si>
  <si>
    <t>15-19-9</t>
  </si>
  <si>
    <t>19-10-4</t>
  </si>
  <si>
    <t>26-10-3</t>
  </si>
  <si>
    <t>17-17-0</t>
  </si>
  <si>
    <t>16-22-2</t>
  </si>
  <si>
    <t>21-16-5</t>
  </si>
  <si>
    <t>13-16-6</t>
  </si>
  <si>
    <t>11-7-5</t>
  </si>
  <si>
    <t>19-16-8</t>
  </si>
  <si>
    <t>22-7-5</t>
  </si>
  <si>
    <t>27-4-7</t>
  </si>
  <si>
    <t>20-16-4</t>
  </si>
  <si>
    <t>16-17-2</t>
  </si>
  <si>
    <t>23-15-1</t>
  </si>
  <si>
    <t>23-11-6</t>
  </si>
  <si>
    <t>22-11-3</t>
  </si>
  <si>
    <t>19-15-5</t>
  </si>
  <si>
    <t>20-13-2</t>
  </si>
  <si>
    <t>18-12-8</t>
  </si>
  <si>
    <t>19-13-6</t>
  </si>
  <si>
    <t>23-9-4</t>
  </si>
  <si>
    <t>12-17-5</t>
  </si>
  <si>
    <t>15-20-9</t>
  </si>
  <si>
    <t>20-8-7</t>
  </si>
  <si>
    <t>21-15-3</t>
  </si>
  <si>
    <t>23-13-4</t>
  </si>
  <si>
    <t>17-9-9</t>
  </si>
  <si>
    <t>21-7-7</t>
  </si>
  <si>
    <t>15-5-3</t>
  </si>
  <si>
    <t>31-8-6</t>
  </si>
  <si>
    <t>27-10-7</t>
  </si>
  <si>
    <t>19-14-3</t>
  </si>
  <si>
    <t>20-14-6</t>
  </si>
  <si>
    <t>13-18-4</t>
  </si>
  <si>
    <t>17-18-5</t>
  </si>
  <si>
    <t>11-16-6</t>
  </si>
  <si>
    <t>10-16-8</t>
  </si>
  <si>
    <t>14-15-4</t>
  </si>
  <si>
    <t>8-23-5</t>
  </si>
  <si>
    <t>12-20-5</t>
  </si>
  <si>
    <t>15-13-7</t>
  </si>
  <si>
    <t>17-14-8</t>
  </si>
  <si>
    <t>23-9-5</t>
  </si>
  <si>
    <t>20-10-4</t>
  </si>
  <si>
    <t>15-4-1</t>
  </si>
  <si>
    <t>27-10-3</t>
  </si>
  <si>
    <t>17-14-4</t>
  </si>
  <si>
    <t>21-11-8</t>
  </si>
  <si>
    <t>19-11-2</t>
  </si>
  <si>
    <t>10-17-7</t>
  </si>
  <si>
    <t>17-10-9</t>
  </si>
  <si>
    <t>11-2-9</t>
  </si>
  <si>
    <t>19-12-10</t>
  </si>
  <si>
    <t>13-16-7</t>
  </si>
  <si>
    <t>19-16-9</t>
  </si>
  <si>
    <t>23-7-5</t>
  </si>
  <si>
    <t>31-9-6</t>
  </si>
  <si>
    <t>14-14-6</t>
  </si>
  <si>
    <t>21-14-6</t>
  </si>
  <si>
    <t>19-12-3</t>
  </si>
  <si>
    <t>21-16-4</t>
  </si>
  <si>
    <t>12-16-6</t>
  </si>
  <si>
    <t>23-10-2</t>
  </si>
  <si>
    <t>18-9-9</t>
  </si>
  <si>
    <t>15-13-11</t>
  </si>
  <si>
    <t>16-13-7</t>
  </si>
  <si>
    <t>18-14-8</t>
  </si>
  <si>
    <t>19-13-4</t>
  </si>
  <si>
    <t>20-13-6</t>
  </si>
  <si>
    <t>10-18-7</t>
  </si>
  <si>
    <t>18-19-4</t>
  </si>
  <si>
    <t>26-10-2</t>
  </si>
  <si>
    <t>23-12-6</t>
  </si>
  <si>
    <t>21-13-2</t>
  </si>
  <si>
    <t>19-12-8</t>
  </si>
  <si>
    <t>20-13-4</t>
  </si>
  <si>
    <t>21-13-6</t>
  </si>
  <si>
    <t>21-12-0</t>
  </si>
  <si>
    <t>13-17-5</t>
  </si>
  <si>
    <t>16-20-9</t>
  </si>
  <si>
    <t>27-11-3</t>
  </si>
  <si>
    <t>22-11-8</t>
  </si>
  <si>
    <t>18-17-0</t>
  </si>
  <si>
    <t>19-12-2</t>
  </si>
  <si>
    <t>15-12-8</t>
  </si>
  <si>
    <t>9-8-5</t>
  </si>
  <si>
    <t>16-17-8</t>
  </si>
  <si>
    <t>17-11-9</t>
  </si>
  <si>
    <t>24-7-5</t>
  </si>
  <si>
    <t>22-10-4</t>
  </si>
  <si>
    <t>20-14-3</t>
  </si>
  <si>
    <t>22-14-6</t>
  </si>
  <si>
    <t>21-17-4</t>
  </si>
  <si>
    <t>18-16-7</t>
  </si>
  <si>
    <t>17-17-2</t>
  </si>
  <si>
    <t>24-15-1</t>
  </si>
  <si>
    <t>16-20-3</t>
  </si>
  <si>
    <t>17-15-5</t>
  </si>
  <si>
    <t>22-12-6</t>
  </si>
  <si>
    <t>18-9-10</t>
  </si>
  <si>
    <t>6-5-9</t>
  </si>
  <si>
    <t>15-13-12</t>
  </si>
  <si>
    <t>15-19-1</t>
  </si>
  <si>
    <t>14-15-5</t>
  </si>
  <si>
    <t>8-24-5</t>
  </si>
  <si>
    <t>12-21-5</t>
  </si>
  <si>
    <t>24-12-6</t>
  </si>
  <si>
    <t>15-4-4</t>
  </si>
  <si>
    <t>25-13-5</t>
  </si>
  <si>
    <t>17-20-9</t>
  </si>
  <si>
    <t>18-17-2</t>
  </si>
  <si>
    <t>18-20-4</t>
  </si>
  <si>
    <t>19-15-3</t>
  </si>
  <si>
    <t>22-13-2</t>
  </si>
  <si>
    <t>20-12-8</t>
  </si>
  <si>
    <t>18-11-6</t>
  </si>
  <si>
    <t>21-13-7</t>
  </si>
  <si>
    <t>21-12-1</t>
  </si>
  <si>
    <t>22-12-8</t>
  </si>
  <si>
    <t>19-17-0</t>
  </si>
  <si>
    <t>20-12-2</t>
  </si>
  <si>
    <t>19-9-7</t>
  </si>
  <si>
    <t>20-12-10</t>
  </si>
  <si>
    <t>14-16-6</t>
  </si>
  <si>
    <t>25-7-5</t>
  </si>
  <si>
    <t>28-4-7</t>
  </si>
  <si>
    <t>21-8-7</t>
  </si>
  <si>
    <t>21-10-4</t>
  </si>
  <si>
    <t>20-15-3</t>
  </si>
  <si>
    <t>18-18-5</t>
  </si>
  <si>
    <t>18-17-7</t>
  </si>
  <si>
    <t>14-7-0</t>
  </si>
  <si>
    <t>25-15-1</t>
  </si>
  <si>
    <t>20-12-5</t>
  </si>
  <si>
    <t>16-20-4</t>
  </si>
  <si>
    <t>18-15-5</t>
  </si>
  <si>
    <t>12-5-3</t>
  </si>
  <si>
    <t>19-9-10</t>
  </si>
  <si>
    <t>7-5-9</t>
  </si>
  <si>
    <t>16-13-12</t>
  </si>
  <si>
    <t>15-19-2</t>
  </si>
  <si>
    <t>18-17-5</t>
  </si>
  <si>
    <t>8-25-5</t>
  </si>
  <si>
    <t>12-22-5</t>
  </si>
  <si>
    <t>18-15-9</t>
  </si>
  <si>
    <t>25-14-5</t>
  </si>
  <si>
    <t>11-18-7</t>
  </si>
  <si>
    <t>14-17-6</t>
  </si>
  <si>
    <t>27-10-2</t>
  </si>
  <si>
    <t>23-10-4</t>
  </si>
  <si>
    <t>20-17-5</t>
  </si>
  <si>
    <t>16-19-0</t>
  </si>
  <si>
    <t>19-20-1</t>
  </si>
  <si>
    <t>20-14-4</t>
  </si>
  <si>
    <t>21-14-7</t>
  </si>
  <si>
    <t>22-12-1</t>
  </si>
  <si>
    <t>23-15-3</t>
  </si>
  <si>
    <t>13-18-5</t>
  </si>
  <si>
    <t>16-4-1</t>
  </si>
  <si>
    <t>28-11-3</t>
  </si>
  <si>
    <t>20-9-7</t>
  </si>
  <si>
    <t>19-18-0</t>
  </si>
  <si>
    <t>16-23-2</t>
  </si>
  <si>
    <t>21-12-2</t>
  </si>
  <si>
    <t>17-17-8</t>
  </si>
  <si>
    <t>17-12-9</t>
  </si>
  <si>
    <t>28-5-7</t>
  </si>
  <si>
    <t>22-8-7</t>
  </si>
  <si>
    <t>20-16-3</t>
  </si>
  <si>
    <t>18-12-7</t>
  </si>
  <si>
    <t>19-16-3</t>
  </si>
  <si>
    <t>22-17-4</t>
  </si>
  <si>
    <t>19-17-7</t>
  </si>
  <si>
    <t>18-18-2</t>
  </si>
  <si>
    <t>14-8-0</t>
  </si>
  <si>
    <t>25-16-1</t>
  </si>
  <si>
    <t>21-12-5</t>
  </si>
  <si>
    <t>17-20-4</t>
  </si>
  <si>
    <t>13-5-3</t>
  </si>
  <si>
    <t>10-17-8</t>
  </si>
  <si>
    <t>16-14-12</t>
  </si>
  <si>
    <t>16-19-2</t>
  </si>
  <si>
    <t>13-18-3</t>
  </si>
  <si>
    <t>12-23-5</t>
  </si>
  <si>
    <t>16-12-9</t>
  </si>
  <si>
    <t>15-14-6</t>
  </si>
  <si>
    <t>25-12-6</t>
  </si>
  <si>
    <t>16-20-0</t>
  </si>
  <si>
    <t>19-21-1</t>
  </si>
  <si>
    <t>20-8-8</t>
  </si>
  <si>
    <t>21-12-8</t>
  </si>
  <si>
    <t>23-12-1</t>
  </si>
  <si>
    <t>28-12-3</t>
  </si>
  <si>
    <t>20-9-8</t>
  </si>
  <si>
    <t>22-12-9</t>
  </si>
  <si>
    <t>12-18-7</t>
  </si>
  <si>
    <t>19-20-4</t>
  </si>
  <si>
    <t>14-18-6</t>
  </si>
  <si>
    <t>22-8-8</t>
  </si>
  <si>
    <t>14-18-5</t>
  </si>
  <si>
    <t>25-14-4</t>
  </si>
  <si>
    <t>12-2-9</t>
  </si>
  <si>
    <t>21-12-10</t>
  </si>
  <si>
    <t>29-5-7</t>
  </si>
  <si>
    <t>13-19-4</t>
  </si>
  <si>
    <t>18-19-5</t>
  </si>
  <si>
    <t>23-10-3</t>
  </si>
  <si>
    <t>10-23-3</t>
  </si>
  <si>
    <t>17-21-4</t>
  </si>
  <si>
    <t>19-17-5</t>
  </si>
  <si>
    <t>13-19-3</t>
  </si>
  <si>
    <t>5-13-2</t>
  </si>
  <si>
    <t>12-24-5</t>
  </si>
  <si>
    <t>19-15-9</t>
  </si>
  <si>
    <t>28-10-2</t>
  </si>
  <si>
    <t>24-10-4</t>
  </si>
  <si>
    <t>26-14-5</t>
  </si>
  <si>
    <t>19-13-5</t>
  </si>
  <si>
    <t>20-18-5</t>
  </si>
  <si>
    <t>20-21-1</t>
  </si>
  <si>
    <t>21-8-8</t>
  </si>
  <si>
    <t>8-8-6</t>
  </si>
  <si>
    <t>21-15-7</t>
  </si>
  <si>
    <t>23-13-1</t>
  </si>
  <si>
    <t>23-16-3</t>
  </si>
  <si>
    <t>17-4-1</t>
  </si>
  <si>
    <t>29-12-3</t>
  </si>
  <si>
    <t>22-13-9</t>
  </si>
  <si>
    <t>19-19-0</t>
  </si>
  <si>
    <t>16-24-2</t>
  </si>
  <si>
    <t>21-16-3</t>
  </si>
  <si>
    <t>25-15-4</t>
  </si>
  <si>
    <t>13-18-7</t>
  </si>
  <si>
    <t>20-20-4</t>
  </si>
  <si>
    <t>17-18-8</t>
  </si>
  <si>
    <t>18-12-9</t>
  </si>
  <si>
    <t>22-12-10</t>
  </si>
  <si>
    <t>23-11-5</t>
  </si>
  <si>
    <t>22-16-5</t>
  </si>
  <si>
    <t>13-16-8</t>
  </si>
  <si>
    <t>19-16-10</t>
  </si>
  <si>
    <t>22-9-8</t>
  </si>
  <si>
    <t>20-17-7</t>
  </si>
  <si>
    <t>20-19-2</t>
  </si>
  <si>
    <t>24-8-5</t>
  </si>
  <si>
    <t>29-6-7</t>
  </si>
  <si>
    <t>13-19-5</t>
  </si>
  <si>
    <t>18-19-6</t>
  </si>
  <si>
    <t>18-19-2</t>
  </si>
  <si>
    <t>25-17-1</t>
  </si>
  <si>
    <t>11-17-8</t>
  </si>
  <si>
    <t>17-14-12</t>
  </si>
  <si>
    <t>13-24-5</t>
  </si>
  <si>
    <t>25-13-6</t>
  </si>
  <si>
    <t>15-6-4</t>
  </si>
  <si>
    <t>26-15-5</t>
  </si>
  <si>
    <t>20-13-5</t>
  </si>
  <si>
    <t>21-18-5</t>
  </si>
  <si>
    <t>21-21-1</t>
  </si>
  <si>
    <t>23-12-8</t>
  </si>
  <si>
    <t>19-11-6</t>
  </si>
  <si>
    <t>9-8-6</t>
  </si>
  <si>
    <t>22-15-7</t>
  </si>
  <si>
    <t>24-13-1</t>
  </si>
  <si>
    <t>24-16-3</t>
  </si>
  <si>
    <t>14-19-5</t>
  </si>
  <si>
    <t>18-4-1</t>
  </si>
  <si>
    <t>30-12-3</t>
  </si>
  <si>
    <t>22-14-9</t>
  </si>
  <si>
    <t>20-15-2</t>
  </si>
  <si>
    <t>17-24-2</t>
  </si>
  <si>
    <t>13-19-7</t>
  </si>
  <si>
    <t>20-21-4</t>
  </si>
  <si>
    <t>17-19-8</t>
  </si>
  <si>
    <t>20-10-7</t>
  </si>
  <si>
    <t>22-13-10</t>
  </si>
  <si>
    <t>15-18-4</t>
  </si>
  <si>
    <t>22-17-5</t>
  </si>
  <si>
    <t>14-19-6</t>
  </si>
  <si>
    <t>19-17-10</t>
  </si>
  <si>
    <t>32-9-6</t>
  </si>
  <si>
    <t>28-10-7</t>
  </si>
  <si>
    <t>23-14-6</t>
  </si>
  <si>
    <t>23-17-4</t>
  </si>
  <si>
    <t>20-18-7</t>
  </si>
  <si>
    <t>10-24-3</t>
  </si>
  <si>
    <t>17-22-4</t>
  </si>
  <si>
    <t>21-13-4</t>
  </si>
  <si>
    <t>26-12-6</t>
  </si>
  <si>
    <t>11-17-9</t>
  </si>
  <si>
    <t>17-14-13</t>
  </si>
  <si>
    <t>20-20-2</t>
  </si>
  <si>
    <t>13-25-5</t>
  </si>
  <si>
    <t>20-15-9</t>
  </si>
  <si>
    <t>21-14-2</t>
  </si>
  <si>
    <t>25-16-4</t>
  </si>
  <si>
    <t>18-19-8</t>
  </si>
  <si>
    <t>19-19-6</t>
  </si>
  <si>
    <t>23-11-3</t>
  </si>
  <si>
    <t>25-18-1</t>
  </si>
  <si>
    <t>25-14-6</t>
  </si>
  <si>
    <t>22-13-4</t>
  </si>
  <si>
    <t>26-16-5</t>
  </si>
  <si>
    <t>20-14-5</t>
  </si>
  <si>
    <t>21-19-5</t>
  </si>
  <si>
    <t>16-21-0</t>
  </si>
  <si>
    <t>21-22-1</t>
  </si>
  <si>
    <t>23-8-8</t>
  </si>
  <si>
    <t>24-12-8</t>
  </si>
  <si>
    <t>25-13-1</t>
  </si>
  <si>
    <t>25-16-3</t>
  </si>
  <si>
    <t>19-4-1</t>
  </si>
  <si>
    <t>31-12-3</t>
  </si>
  <si>
    <t>20-11-8</t>
  </si>
  <si>
    <t>17-24-3</t>
  </si>
  <si>
    <t>21-17-3</t>
  </si>
  <si>
    <t>25-17-4</t>
  </si>
  <si>
    <t>14-19-7</t>
  </si>
  <si>
    <t>21-21-4</t>
  </si>
  <si>
    <t>19-12-9</t>
  </si>
  <si>
    <t>23-13-10</t>
  </si>
  <si>
    <t>24-11-5</t>
  </si>
  <si>
    <t>23-17-5</t>
  </si>
  <si>
    <t>15-19-6</t>
  </si>
  <si>
    <t>20-17-10</t>
  </si>
  <si>
    <t>26-7-5</t>
  </si>
  <si>
    <t>30-6-7</t>
  </si>
  <si>
    <t>32-10-6</t>
  </si>
  <si>
    <t>16-15-6</t>
  </si>
  <si>
    <t>24-14-6</t>
  </si>
  <si>
    <t>24-17-4</t>
  </si>
  <si>
    <t>15-17-6</t>
  </si>
  <si>
    <t>23-12-3</t>
  </si>
  <si>
    <t>25-19-1</t>
  </si>
  <si>
    <t>11-24-3</t>
  </si>
  <si>
    <t>18-22-4</t>
  </si>
  <si>
    <t>21-14-4</t>
  </si>
  <si>
    <t>14-6-3</t>
  </si>
  <si>
    <t>26-13-6</t>
  </si>
  <si>
    <t>12-17-9</t>
  </si>
  <si>
    <t>17-16-5</t>
  </si>
  <si>
    <t>20-21-2</t>
  </si>
  <si>
    <t>8-26-5</t>
  </si>
  <si>
    <t>13-26-5</t>
  </si>
  <si>
    <t>21-15-9</t>
  </si>
  <si>
    <t>25-14-7</t>
  </si>
  <si>
    <t>16-22-0</t>
  </si>
  <si>
    <t>21-23-1</t>
  </si>
  <si>
    <t>22-14-2</t>
  </si>
  <si>
    <t>24-13-8</t>
  </si>
  <si>
    <t>23-15-7</t>
  </si>
  <si>
    <t>31-13-3</t>
  </si>
  <si>
    <t>20-19-0</t>
  </si>
  <si>
    <t>18-24-3</t>
  </si>
  <si>
    <t>15-19-7</t>
  </si>
  <si>
    <t>22-21-4</t>
  </si>
  <si>
    <t>18-13-8</t>
  </si>
  <si>
    <t>19-19-8</t>
  </si>
  <si>
    <t>20-12-9</t>
  </si>
  <si>
    <t>24-13-10</t>
  </si>
  <si>
    <t>15-19-4</t>
  </si>
  <si>
    <t>23-18-5</t>
  </si>
  <si>
    <t>24-9-5</t>
  </si>
  <si>
    <t>30-7-7</t>
  </si>
  <si>
    <t>15-19-5</t>
  </si>
  <si>
    <t>7-14-0</t>
  </si>
  <si>
    <t>20-19-6</t>
  </si>
  <si>
    <t>25-10-4</t>
  </si>
  <si>
    <t>16-6-4</t>
  </si>
  <si>
    <t>27-16-5</t>
  </si>
  <si>
    <t>23-10-5</t>
  </si>
  <si>
    <t>25-17-3</t>
  </si>
  <si>
    <t>15-20-6</t>
  </si>
  <si>
    <t>20-18-10</t>
  </si>
  <si>
    <t>16-15-7</t>
  </si>
  <si>
    <t>24-14-7</t>
  </si>
  <si>
    <t>21-18-7</t>
  </si>
  <si>
    <t>13-17-9</t>
  </si>
  <si>
    <t>18-14-13</t>
  </si>
  <si>
    <t>21-13-5</t>
  </si>
  <si>
    <t>20-22-2</t>
  </si>
  <si>
    <t>15-16-8</t>
  </si>
  <si>
    <t>25-14-8</t>
  </si>
  <si>
    <t>21-19-6</t>
  </si>
  <si>
    <t>16-22-1</t>
  </si>
  <si>
    <t>21-23-2</t>
  </si>
  <si>
    <t>23-14-2</t>
  </si>
  <si>
    <t>25-13-8</t>
  </si>
  <si>
    <t>24-15-7</t>
  </si>
  <si>
    <t>25-18-3</t>
  </si>
  <si>
    <t>29-10-2</t>
  </si>
  <si>
    <t>32-13-3</t>
  </si>
  <si>
    <t>23-14-9</t>
  </si>
  <si>
    <t>18-25-3</t>
  </si>
  <si>
    <t>20-19-8</t>
  </si>
  <si>
    <t>31-7-7</t>
  </si>
  <si>
    <t>24-11-4</t>
  </si>
  <si>
    <t>33-10-6</t>
  </si>
  <si>
    <t>22-10-8</t>
  </si>
  <si>
    <t>29-10-7</t>
  </si>
  <si>
    <t>17-15-7</t>
  </si>
  <si>
    <t>18-13-7</t>
  </si>
  <si>
    <t>7-15-0</t>
  </si>
  <si>
    <t>20-20-6</t>
  </si>
  <si>
    <t>23-13-3</t>
  </si>
  <si>
    <t>25-20-1</t>
  </si>
  <si>
    <t>11-24-4</t>
  </si>
  <si>
    <t>18-22-5</t>
  </si>
  <si>
    <t>18-15-6</t>
  </si>
  <si>
    <t>26-13-7</t>
  </si>
  <si>
    <t>15-18-6</t>
  </si>
  <si>
    <t>20-23-2</t>
  </si>
  <si>
    <t>8-27-5</t>
  </si>
  <si>
    <t>5-14-2</t>
  </si>
  <si>
    <t>13-27-5</t>
  </si>
  <si>
    <t>22-15-9</t>
  </si>
  <si>
    <t>28-16-5</t>
  </si>
  <si>
    <t>17-21-9</t>
  </si>
  <si>
    <t>15-20-7</t>
  </si>
  <si>
    <t>22-22-4</t>
  </si>
  <si>
    <t>16-19-4</t>
  </si>
  <si>
    <t>24-18-5</t>
  </si>
  <si>
    <t>19-15-6</t>
  </si>
  <si>
    <t>15-6-3</t>
  </si>
  <si>
    <t>27-13-7</t>
  </si>
  <si>
    <t>21-14-5</t>
  </si>
  <si>
    <t>26-10-4</t>
  </si>
  <si>
    <t>29-16-5</t>
  </si>
  <si>
    <t>21-15-4</t>
  </si>
  <si>
    <t>22-19-6</t>
  </si>
  <si>
    <t>16-23-1</t>
  </si>
  <si>
    <t>21-24-2</t>
  </si>
  <si>
    <t>24-14-2</t>
  </si>
  <si>
    <t>26-13-8</t>
  </si>
  <si>
    <t>25-15-7</t>
  </si>
  <si>
    <t>23-12-5</t>
  </si>
  <si>
    <t>25-19-3</t>
  </si>
  <si>
    <t>14-20-6</t>
  </si>
  <si>
    <t>17-22-9</t>
  </si>
  <si>
    <t>19-17-4</t>
  </si>
  <si>
    <t>23-15-9</t>
  </si>
  <si>
    <t>20-17-3</t>
  </si>
  <si>
    <t>7-17-2</t>
  </si>
  <si>
    <t>18-26-3</t>
  </si>
  <si>
    <t>26-17-4</t>
  </si>
  <si>
    <t>22-14-4</t>
  </si>
  <si>
    <t>20-20-8</t>
  </si>
  <si>
    <t>21-10-7</t>
  </si>
  <si>
    <t>13-2-9</t>
  </si>
  <si>
    <t>25-13-10</t>
  </si>
  <si>
    <t>13-17-8</t>
  </si>
  <si>
    <t>25-9-5</t>
  </si>
  <si>
    <t>32-7-7</t>
  </si>
  <si>
    <t>25-11-4</t>
  </si>
  <si>
    <t>34-10-6</t>
  </si>
  <si>
    <t>29-11-7</t>
  </si>
  <si>
    <t>7-16-0</t>
  </si>
  <si>
    <t>20-21-6</t>
  </si>
  <si>
    <t>16-17-6</t>
  </si>
  <si>
    <t>22-18-7</t>
  </si>
  <si>
    <t>24-13-3</t>
  </si>
  <si>
    <t>26-20-1</t>
  </si>
  <si>
    <t>11-25-4</t>
  </si>
  <si>
    <t>18-23-5</t>
  </si>
  <si>
    <t>14-17-9</t>
  </si>
  <si>
    <t>8-5-9</t>
  </si>
  <si>
    <t>19-14-13</t>
  </si>
  <si>
    <t>16-20-2</t>
  </si>
  <si>
    <t>21-20-5</t>
  </si>
  <si>
    <t>18-16-5</t>
  </si>
  <si>
    <t>15-7-1</t>
  </si>
  <si>
    <t>14-21-3</t>
  </si>
  <si>
    <t>5-15-2</t>
  </si>
  <si>
    <t>13-28-5</t>
  </si>
  <si>
    <t>22-15-10</t>
  </si>
  <si>
    <t>28-11-2</t>
  </si>
  <si>
    <t>25-15-8</t>
  </si>
  <si>
    <t>22-20-6</t>
  </si>
  <si>
    <t>17-23-1</t>
  </si>
  <si>
    <t>22-24-2</t>
  </si>
  <si>
    <t>24-15-2</t>
  </si>
  <si>
    <t>26-14-8</t>
  </si>
  <si>
    <t>26-15-7</t>
  </si>
  <si>
    <t>24-12-5</t>
  </si>
  <si>
    <t>26-19-3</t>
  </si>
  <si>
    <t>17-23-9</t>
  </si>
  <si>
    <t>20-17-4</t>
  </si>
  <si>
    <t>24-15-9</t>
  </si>
  <si>
    <t>21-19-0</t>
  </si>
  <si>
    <t>19-26-3</t>
  </si>
  <si>
    <t>22-15-2</t>
  </si>
  <si>
    <t>26-18-4</t>
  </si>
  <si>
    <t>23-14-4</t>
  </si>
  <si>
    <t>20-13-9</t>
  </si>
  <si>
    <t>13-3-9</t>
  </si>
  <si>
    <t>25-14-10</t>
  </si>
  <si>
    <t>17-19-4</t>
  </si>
  <si>
    <t>25-18-5</t>
  </si>
  <si>
    <t>13-18-8</t>
  </si>
  <si>
    <t>20-19-10</t>
  </si>
  <si>
    <t>25-9-6</t>
  </si>
  <si>
    <t>32-7-8</t>
  </si>
  <si>
    <t>26-11-4</t>
  </si>
  <si>
    <t>29-12-7</t>
  </si>
  <si>
    <t>16-19-5</t>
  </si>
  <si>
    <t>8-16-0</t>
  </si>
  <si>
    <t>21-21-6</t>
  </si>
  <si>
    <t>11-26-4</t>
  </si>
  <si>
    <t>18-24-5</t>
  </si>
  <si>
    <t>19-16-6</t>
  </si>
  <si>
    <t>27-14-7</t>
  </si>
  <si>
    <t>15-17-9</t>
  </si>
  <si>
    <t>9-5-9</t>
  </si>
  <si>
    <t>20-14-13</t>
  </si>
  <si>
    <t>21-20-6</t>
  </si>
  <si>
    <t>16-7-1</t>
  </si>
  <si>
    <t>22-23-2</t>
  </si>
  <si>
    <t>15-21-3</t>
  </si>
  <si>
    <t>14-28-5</t>
  </si>
  <si>
    <t>19-14-8</t>
  </si>
  <si>
    <t>23-15-10</t>
  </si>
  <si>
    <t>26-15-8</t>
  </si>
  <si>
    <t>24-8-8</t>
  </si>
  <si>
    <t>27-14-8</t>
  </si>
  <si>
    <t>21-15-5</t>
  </si>
  <si>
    <t>24-16-9</t>
  </si>
  <si>
    <t>20-26-3</t>
  </si>
  <si>
    <t>22-16-2</t>
  </si>
  <si>
    <t>26-19-4</t>
  </si>
  <si>
    <t>21-11-7</t>
  </si>
  <si>
    <t>13-4-9</t>
  </si>
  <si>
    <t>25-15-10</t>
  </si>
  <si>
    <t>25-11-5</t>
  </si>
  <si>
    <t>16-7-2</t>
  </si>
  <si>
    <t>26-18-5</t>
  </si>
  <si>
    <t>15-10-1</t>
  </si>
  <si>
    <t>26-20-2</t>
  </si>
  <si>
    <t>22-12-5</t>
  </si>
  <si>
    <t>19-24-5</t>
  </si>
  <si>
    <t>16-21-3</t>
  </si>
  <si>
    <t>15-28-5</t>
  </si>
  <si>
    <t>22-20-7</t>
  </si>
  <si>
    <t>23-24-2</t>
  </si>
  <si>
    <t>26-13-1</t>
  </si>
  <si>
    <t>27-19-3</t>
  </si>
  <si>
    <t>19-4-2</t>
  </si>
  <si>
    <t>32-13-4</t>
  </si>
  <si>
    <t>22-23-4</t>
  </si>
  <si>
    <t>19-13-8</t>
  </si>
  <si>
    <t>21-20-8</t>
  </si>
  <si>
    <t>13-19-8</t>
  </si>
  <si>
    <t>33-7-8</t>
  </si>
  <si>
    <t>23-9-8</t>
  </si>
  <si>
    <t>29-13-7</t>
  </si>
  <si>
    <t>26-16-7</t>
  </si>
  <si>
    <t>19-14-7</t>
  </si>
  <si>
    <t>9-16-0</t>
  </si>
  <si>
    <t>22-21-6</t>
  </si>
  <si>
    <t>16-18-6</t>
  </si>
  <si>
    <t>22-19-7</t>
  </si>
  <si>
    <t>20-9-10</t>
  </si>
  <si>
    <t>10-5-9</t>
  </si>
  <si>
    <t>21-14-13</t>
  </si>
  <si>
    <t>17-20-2</t>
  </si>
  <si>
    <t>24-15-10</t>
  </si>
  <si>
    <t>29-11-2</t>
  </si>
  <si>
    <t>27-15-8</t>
  </si>
  <si>
    <t>24-9-8</t>
  </si>
  <si>
    <t>20-4-2</t>
  </si>
  <si>
    <t>33-13-4</t>
  </si>
  <si>
    <t>20-13-8</t>
  </si>
  <si>
    <t>24-17-9</t>
  </si>
  <si>
    <t>21-20-0</t>
  </si>
  <si>
    <t>20-27-3</t>
  </si>
  <si>
    <t>22-17-2</t>
  </si>
  <si>
    <t>26-20-4</t>
  </si>
  <si>
    <t>22-20-8</t>
  </si>
  <si>
    <t>21-12-7</t>
  </si>
  <si>
    <t>17-7-2</t>
  </si>
  <si>
    <t>27-18-5</t>
  </si>
  <si>
    <t>34-7-8</t>
  </si>
  <si>
    <t>23-10-8</t>
  </si>
  <si>
    <t>30-13-7</t>
  </si>
  <si>
    <t>20-14-7</t>
  </si>
  <si>
    <t>27-18-4</t>
  </si>
  <si>
    <t>16-19-6</t>
  </si>
  <si>
    <t>18-20-2</t>
  </si>
  <si>
    <t>26-21-2</t>
  </si>
  <si>
    <t>22-13-5</t>
  </si>
  <si>
    <t>19-25-5</t>
  </si>
  <si>
    <t>20-9-11</t>
  </si>
  <si>
    <t>10-5-10</t>
  </si>
  <si>
    <t>21-14-14</t>
  </si>
  <si>
    <t>9-27-5</t>
  </si>
  <si>
    <t>8-15-2</t>
  </si>
  <si>
    <t>16-28-5</t>
  </si>
  <si>
    <t>26-10-5</t>
  </si>
  <si>
    <t>20-15-6</t>
  </si>
  <si>
    <t>22-21-7</t>
  </si>
  <si>
    <t>24-24-2</t>
  </si>
  <si>
    <t>26-14-1</t>
  </si>
  <si>
    <t>27-20-3</t>
  </si>
  <si>
    <t>14-21-6</t>
  </si>
  <si>
    <t>17-24-9</t>
  </si>
  <si>
    <t>19-19-2</t>
  </si>
  <si>
    <t>23-23-4</t>
  </si>
  <si>
    <t>14-19-8</t>
  </si>
  <si>
    <t>21-19-10</t>
  </si>
  <si>
    <t>17-21-2</t>
  </si>
  <si>
    <t>22-25-2</t>
  </si>
  <si>
    <t>26-9-6</t>
  </si>
  <si>
    <t>35-7-8</t>
  </si>
  <si>
    <t>21-18-3</t>
  </si>
  <si>
    <t>26-17-7</t>
  </si>
  <si>
    <t>17-19-5</t>
  </si>
  <si>
    <t>10-16-0</t>
  </si>
  <si>
    <t>23-21-6</t>
  </si>
  <si>
    <t>22-16-3</t>
  </si>
  <si>
    <t>27-19-4</t>
  </si>
  <si>
    <t>19-20-2</t>
  </si>
  <si>
    <t>27-21-2</t>
  </si>
  <si>
    <t>23-13-5</t>
  </si>
  <si>
    <t>20-25-5</t>
  </si>
  <si>
    <t>22-14-5</t>
  </si>
  <si>
    <t>28-14-8</t>
  </si>
  <si>
    <t>20-10-11</t>
  </si>
  <si>
    <t>10-6-10</t>
  </si>
  <si>
    <t>21-15-14</t>
  </si>
  <si>
    <t>18-21-2</t>
  </si>
  <si>
    <t>22-26-2</t>
  </si>
  <si>
    <t>16-22-3</t>
  </si>
  <si>
    <t>16-29-5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</si>
</sst>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calcChain" Target="calcChain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F208-990F-4BDD-AB6E-FCE8BD37749F}">
  <dimension ref="A1:C34"/>
  <sheetViews>
    <sheetView workbookViewId="0">
      <selection activeCell="C2" sqref="C2"/>
    </sheetView>
  </sheetViews>
  <sheetFormatPr defaultColWidth="9.109375" defaultRowHeight="14.4" x14ac:dyDescent="0.3"/>
  <cols>
    <col min="1" max="1" width="25.88671875" style="1" customWidth="1"/>
    <col min="2" max="2" width="9.109375" style="1"/>
    <col min="3" max="3" width="20.5546875" style="1" customWidth="1"/>
    <col min="4" max="16384" width="9.109375" style="1"/>
  </cols>
  <sheetData>
    <row r="1" spans="1:3" ht="15.6" thickTop="1" thickBot="1" x14ac:dyDescent="0.35">
      <c r="A1" s="7" t="s">
        <v>33</v>
      </c>
      <c r="C1" s="6" t="s">
        <v>32</v>
      </c>
    </row>
    <row r="2" spans="1:3" ht="15.6" thickTop="1" thickBot="1" x14ac:dyDescent="0.35">
      <c r="A2" s="5" t="s">
        <v>31</v>
      </c>
      <c r="C2" s="4" t="s">
        <v>30</v>
      </c>
    </row>
    <row r="3" spans="1:3" ht="15" thickTop="1" x14ac:dyDescent="0.3">
      <c r="A3" s="3" t="s">
        <v>29</v>
      </c>
    </row>
    <row r="4" spans="1:3" x14ac:dyDescent="0.3">
      <c r="A4" s="3" t="s">
        <v>28</v>
      </c>
    </row>
    <row r="5" spans="1:3" x14ac:dyDescent="0.3">
      <c r="A5" s="3" t="s">
        <v>27</v>
      </c>
    </row>
    <row r="6" spans="1:3" x14ac:dyDescent="0.3">
      <c r="A6" s="3" t="s">
        <v>26</v>
      </c>
    </row>
    <row r="7" spans="1:3" x14ac:dyDescent="0.3">
      <c r="A7" s="3" t="s">
        <v>25</v>
      </c>
    </row>
    <row r="8" spans="1:3" x14ac:dyDescent="0.3">
      <c r="A8" s="3" t="s">
        <v>24</v>
      </c>
    </row>
    <row r="9" spans="1:3" x14ac:dyDescent="0.3">
      <c r="A9" s="3" t="s">
        <v>23</v>
      </c>
    </row>
    <row r="10" spans="1:3" x14ac:dyDescent="0.3">
      <c r="A10" s="3" t="s">
        <v>22</v>
      </c>
    </row>
    <row r="11" spans="1:3" x14ac:dyDescent="0.3">
      <c r="A11" s="3" t="s">
        <v>21</v>
      </c>
    </row>
    <row r="12" spans="1:3" x14ac:dyDescent="0.3">
      <c r="A12" s="3" t="s">
        <v>20</v>
      </c>
    </row>
    <row r="13" spans="1:3" x14ac:dyDescent="0.3">
      <c r="A13" s="3" t="s">
        <v>19</v>
      </c>
    </row>
    <row r="14" spans="1:3" x14ac:dyDescent="0.3">
      <c r="A14" s="3" t="s">
        <v>18</v>
      </c>
    </row>
    <row r="15" spans="1:3" x14ac:dyDescent="0.3">
      <c r="A15" s="3" t="s">
        <v>17</v>
      </c>
    </row>
    <row r="16" spans="1:3" x14ac:dyDescent="0.3">
      <c r="A16" s="3" t="s">
        <v>16</v>
      </c>
    </row>
    <row r="17" spans="1:1" x14ac:dyDescent="0.3">
      <c r="A17" s="3" t="s">
        <v>15</v>
      </c>
    </row>
    <row r="18" spans="1:1" x14ac:dyDescent="0.3">
      <c r="A18" s="3" t="s">
        <v>14</v>
      </c>
    </row>
    <row r="19" spans="1:1" x14ac:dyDescent="0.3">
      <c r="A19" s="3" t="s">
        <v>13</v>
      </c>
    </row>
    <row r="20" spans="1:1" x14ac:dyDescent="0.3">
      <c r="A20" s="3" t="s">
        <v>12</v>
      </c>
    </row>
    <row r="21" spans="1:1" x14ac:dyDescent="0.3">
      <c r="A21" s="3" t="s">
        <v>11</v>
      </c>
    </row>
    <row r="22" spans="1:1" x14ac:dyDescent="0.3">
      <c r="A22" s="3" t="s">
        <v>10</v>
      </c>
    </row>
    <row r="23" spans="1:1" x14ac:dyDescent="0.3">
      <c r="A23" s="3" t="s">
        <v>9</v>
      </c>
    </row>
    <row r="24" spans="1:1" x14ac:dyDescent="0.3">
      <c r="A24" s="3" t="s">
        <v>8</v>
      </c>
    </row>
    <row r="25" spans="1:1" x14ac:dyDescent="0.3">
      <c r="A25" s="3" t="s">
        <v>7</v>
      </c>
    </row>
    <row r="26" spans="1:1" x14ac:dyDescent="0.3">
      <c r="A26" s="3" t="s">
        <v>6</v>
      </c>
    </row>
    <row r="27" spans="1:1" x14ac:dyDescent="0.3">
      <c r="A27" s="3" t="s">
        <v>5</v>
      </c>
    </row>
    <row r="28" spans="1:1" x14ac:dyDescent="0.3">
      <c r="A28" s="3" t="s">
        <v>4</v>
      </c>
    </row>
    <row r="29" spans="1:1" x14ac:dyDescent="0.3">
      <c r="A29" s="3" t="s">
        <v>95</v>
      </c>
    </row>
    <row r="30" spans="1:1" x14ac:dyDescent="0.3">
      <c r="A30" s="3" t="s">
        <v>3</v>
      </c>
    </row>
    <row r="31" spans="1:1" x14ac:dyDescent="0.3">
      <c r="A31" s="3" t="s">
        <v>2</v>
      </c>
    </row>
    <row r="32" spans="1:1" x14ac:dyDescent="0.3">
      <c r="A32" s="3" t="s">
        <v>1</v>
      </c>
    </row>
    <row r="33" spans="1:1" ht="15" thickBot="1" x14ac:dyDescent="0.35">
      <c r="A33" s="2" t="s">
        <v>0</v>
      </c>
    </row>
    <row r="34" spans="1:1" ht="15" thickTop="1" x14ac:dyDescent="0.3"/>
  </sheetData>
  <hyperlinks>
    <hyperlink ref="C1" location="Standings!A1" display="Standings" xr:uid="{D780651A-4519-44A3-B52A-CD54A0DF045E}"/>
    <hyperlink ref="C2" location="Standings_Daily!A1" display="Daily Standings" xr:uid="{287FBD59-F79B-4186-9AE2-3487DD93B2BD}"/>
    <hyperlink ref="A2" location="Anaheim_Ducks!A1" display="Anaheim Ducks" xr:uid="{215A1770-36C3-4D12-90CD-6CA30C714CD9}"/>
    <hyperlink ref="A3" location="Boston_Bruins!A1" display="Boston Bruins" xr:uid="{D3B4F3D8-AD2F-4D73-ADE4-A39B456C5C21}"/>
    <hyperlink ref="A4" location="Buffalo_Sabres!A1" display="Buffalo Sabres" xr:uid="{1472705D-0A38-46E4-979E-59657DF57D75}"/>
    <hyperlink ref="A5" location="Calgary_Flames!A1" display="Calgary Flames" xr:uid="{C78F9B1D-B645-4488-A848-B7AF30B94E64}"/>
    <hyperlink ref="A6" location="Carolina_Hurricanes!A1" display="Carolina Hurricanes" xr:uid="{AE6337C6-1B4B-4358-B3BF-3C26C8ED3264}"/>
    <hyperlink ref="A7" location="Chicago_Blackhawks!A1" display="Chicago Blackhawks" xr:uid="{34250EAF-477F-46B1-A4A6-93EDF75AC927}"/>
    <hyperlink ref="A8" location="Colorado_Avalanche!A1" display="Colorado Avalanche" xr:uid="{6361A3E8-F125-4B6B-ABB0-35E7435655F3}"/>
    <hyperlink ref="A9" location="Columbus_Blue_Jackets!A1" display="Columbus Blue Jackets" xr:uid="{0BDD9ECB-E9C9-4401-9E72-B12E9AFE3B18}"/>
    <hyperlink ref="A10" location="Dallas_Stars!A1" display="Dallas Stars" xr:uid="{16004E31-F77F-4AB6-92B3-1D88396422FA}"/>
    <hyperlink ref="A11" location="Detroit_Red_Wings!A1" display="Detroit Red Wings" xr:uid="{3887E54D-09B1-4669-978A-16B5AAD71CDF}"/>
    <hyperlink ref="A12" location="Edmonton_Oilers!A1" display="Edmonton Oilers" xr:uid="{D5D007C0-5AFA-47FE-882C-341107B4FCA2}"/>
    <hyperlink ref="A13" location="Florida_Panthers!A1" display="Florida Panthers" xr:uid="{74A1FCE4-51CB-4442-A769-33DE95724C3C}"/>
    <hyperlink ref="A14" location="Los_Angeles_Kings!A1" display="Los Angeles Kings" xr:uid="{57F0FF79-D84E-4913-81B2-A0510B398ED6}"/>
    <hyperlink ref="A15" location="Minnesota_Wild!A1" display="Minnesota Wild" xr:uid="{F1DD4C9D-EA30-4DED-AAF4-A77A950B0768}"/>
    <hyperlink ref="A16" location="Montreal_Canadiens!A1" display="Montreal Canadiens" xr:uid="{BAE9B628-9501-44C5-93B0-27E53C633E5F}"/>
    <hyperlink ref="A17" location="Nashville_Predators!A1" display="Nashville Predators" xr:uid="{26116F26-080F-46E1-B39E-00498432BFE5}"/>
    <hyperlink ref="A18" location="New_Jersey_Devils!A1" display="New Jersey Devils" xr:uid="{DBBE3487-F9DB-41D8-A6CC-CE0E08F3C2EC}"/>
    <hyperlink ref="A19" location="New_York_Islanders!A1" display="New York Islanders" xr:uid="{6F4CC059-D00C-4F78-B070-E33B183847BC}"/>
    <hyperlink ref="A20" location="New_York_Rangers!A1" display="New York Rangers" xr:uid="{2B1AFC37-AD76-4D0C-9C67-C90B97DB59D0}"/>
    <hyperlink ref="A21" location="Ottawa_Senators!A1" display="Ottawa Senators" xr:uid="{A180F419-0026-4AF5-A56D-6354EF595F47}"/>
    <hyperlink ref="A22" location="Philadelphia_Flyers!A1" display="Philadelphia Flyers" xr:uid="{1213D8C8-03B9-475C-9A23-C2BCA86D5872}"/>
    <hyperlink ref="A23" location="Pittsburgh_Penguins!A1" display="Pittsburgh Penguins" xr:uid="{BF820E38-E368-4028-8780-ADDBA3CD6DED}"/>
    <hyperlink ref="A24" location="San_Jose_Sharks!A1" display="San Jose Sharks" xr:uid="{3AE22347-D110-4B4F-8559-BF8B6F083A78}"/>
    <hyperlink ref="A25" location="Seattle_Kraken!A1" display="Seattle Kraken" xr:uid="{ECF470F8-8016-42A1-9891-1A05751C9398}"/>
    <hyperlink ref="A26" location="St_Louis_Blues!A1" display="St. Louis Blues" xr:uid="{29825AB8-4B78-496B-8DC4-8C3F955935F9}"/>
    <hyperlink ref="A27" location="Tampa_Bay_Lightning!A1" display="Tampa Bay Lightning" xr:uid="{56AD32D9-6ABD-4A16-B12B-8A72944EAC76}"/>
    <hyperlink ref="A28" location="Toronto_Maple_Leafs!A1" display="Toronto Maple Leafs" xr:uid="{537489E9-E3ED-4571-9FBB-FCF05534EE92}"/>
    <hyperlink ref="A30" location="Vancouver_Canucks!A1" display="Vancouver Canucks" xr:uid="{8A46CBA0-E8B1-435E-9B91-F6ACEEA1E509}"/>
    <hyperlink ref="A31" location="Vegas_Golden_Knights!A1" display="Vegas Golden Knights" xr:uid="{D6C0FC04-947E-4390-858A-CE1C537DB793}"/>
    <hyperlink ref="A32" location="Washington_Capitals!A1" display="Washington Capitals" xr:uid="{D3F67CD3-E156-4BC1-882A-4ECFCB8A2BEB}"/>
    <hyperlink ref="A33" location="Winnipeg_Jets!A1" display="Winnipeg Jets" xr:uid="{24444901-A64F-4606-BD1B-9B1F7947CAD8}"/>
    <hyperlink ref="A29" location="Utah_Mammoth!A1" display="Utah Mammoth" xr:uid="{9EF49D82-CFCD-4B29-B624-A3A4ACF2381D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46E3-74FE-4DDD-BB85-F670A274A514}">
  <dimension ref="A1:C182"/>
  <sheetViews>
    <sheetView tabSelected="1" workbookViewId="0">
      <selection sqref="A1:B1"/>
    </sheetView>
  </sheetViews>
  <sheetFormatPr defaultColWidth="9.109375" defaultRowHeight="14.4" outlineLevelRow="1" x14ac:dyDescent="0.3"/>
  <cols>
    <col min="1" max="1" width="34" style="9" customWidth="1"/>
    <col min="2" max="2" width="22.109375" style="8" customWidth="1"/>
    <col min="3" max="16384" width="9.109375" style="8"/>
  </cols>
  <sheetData>
    <row r="1" spans="1:3" ht="19.2" thickTop="1" thickBot="1" x14ac:dyDescent="0.35">
      <c r="A1" s="44" t="s">
        <v>42</v>
      </c>
      <c r="B1" s="44"/>
      <c r="C1" s="18" t="s">
        <v>41</v>
      </c>
    </row>
    <row r="2" spans="1:3" ht="15.6" hidden="1" outlineLevel="1" thickTop="1" thickBot="1" x14ac:dyDescent="0.35">
      <c r="A2" s="16" t="s">
        <v>34</v>
      </c>
      <c r="B2" s="15" t="s">
        <v>32</v>
      </c>
    </row>
    <row r="3" spans="1:3" ht="15" hidden="1" outlineLevel="1" thickTop="1" x14ac:dyDescent="0.3">
      <c r="A3" s="13">
        <v>45937</v>
      </c>
      <c r="B3" s="17" t="s">
        <v>32</v>
      </c>
    </row>
    <row r="4" spans="1:3" hidden="1" outlineLevel="1" x14ac:dyDescent="0.3">
      <c r="A4" s="13">
        <v>45938</v>
      </c>
      <c r="B4" s="12" t="s">
        <v>32</v>
      </c>
    </row>
    <row r="5" spans="1:3" hidden="1" outlineLevel="1" x14ac:dyDescent="0.3">
      <c r="A5" s="13">
        <v>45939</v>
      </c>
      <c r="B5" s="12" t="s">
        <v>32</v>
      </c>
    </row>
    <row r="6" spans="1:3" hidden="1" outlineLevel="1" x14ac:dyDescent="0.3">
      <c r="A6" s="13">
        <v>45941</v>
      </c>
      <c r="B6" s="12" t="s">
        <v>32</v>
      </c>
    </row>
    <row r="7" spans="1:3" hidden="1" outlineLevel="1" x14ac:dyDescent="0.3">
      <c r="A7" s="13">
        <v>45942</v>
      </c>
      <c r="B7" s="12" t="s">
        <v>32</v>
      </c>
    </row>
    <row r="8" spans="1:3" hidden="1" outlineLevel="1" x14ac:dyDescent="0.3">
      <c r="A8" s="13">
        <v>45943</v>
      </c>
      <c r="B8" s="12" t="s">
        <v>32</v>
      </c>
    </row>
    <row r="9" spans="1:3" hidden="1" outlineLevel="1" x14ac:dyDescent="0.3">
      <c r="A9" s="13">
        <v>45944</v>
      </c>
      <c r="B9" s="12" t="s">
        <v>32</v>
      </c>
    </row>
    <row r="10" spans="1:3" hidden="1" outlineLevel="1" x14ac:dyDescent="0.3">
      <c r="A10" s="13">
        <v>45945</v>
      </c>
      <c r="B10" s="12" t="s">
        <v>32</v>
      </c>
    </row>
    <row r="11" spans="1:3" hidden="1" outlineLevel="1" x14ac:dyDescent="0.3">
      <c r="A11" s="13">
        <v>45946</v>
      </c>
      <c r="B11" s="12" t="s">
        <v>32</v>
      </c>
    </row>
    <row r="12" spans="1:3" hidden="1" outlineLevel="1" x14ac:dyDescent="0.3">
      <c r="A12" s="13">
        <v>45947</v>
      </c>
      <c r="B12" s="12" t="s">
        <v>32</v>
      </c>
    </row>
    <row r="13" spans="1:3" hidden="1" outlineLevel="1" x14ac:dyDescent="0.3">
      <c r="A13" s="13">
        <v>45948</v>
      </c>
      <c r="B13" s="12" t="s">
        <v>32</v>
      </c>
    </row>
    <row r="14" spans="1:3" hidden="1" outlineLevel="1" x14ac:dyDescent="0.3">
      <c r="A14" s="13">
        <v>45949</v>
      </c>
      <c r="B14" s="12" t="s">
        <v>32</v>
      </c>
    </row>
    <row r="15" spans="1:3" hidden="1" outlineLevel="1" x14ac:dyDescent="0.3">
      <c r="A15" s="13">
        <v>45950</v>
      </c>
      <c r="B15" s="12" t="s">
        <v>32</v>
      </c>
    </row>
    <row r="16" spans="1:3" hidden="1" outlineLevel="1" x14ac:dyDescent="0.3">
      <c r="A16" s="13">
        <v>45951</v>
      </c>
      <c r="B16" s="12" t="s">
        <v>32</v>
      </c>
    </row>
    <row r="17" spans="1:2" hidden="1" outlineLevel="1" x14ac:dyDescent="0.3">
      <c r="A17" s="13">
        <v>45952</v>
      </c>
      <c r="B17" s="12" t="s">
        <v>32</v>
      </c>
    </row>
    <row r="18" spans="1:2" hidden="1" outlineLevel="1" x14ac:dyDescent="0.3">
      <c r="A18" s="13">
        <v>45953</v>
      </c>
      <c r="B18" s="12" t="s">
        <v>32</v>
      </c>
    </row>
    <row r="19" spans="1:2" hidden="1" outlineLevel="1" x14ac:dyDescent="0.3">
      <c r="A19" s="13">
        <v>45954</v>
      </c>
      <c r="B19" s="12" t="s">
        <v>32</v>
      </c>
    </row>
    <row r="20" spans="1:2" hidden="1" outlineLevel="1" x14ac:dyDescent="0.3">
      <c r="A20" s="13">
        <v>45955</v>
      </c>
      <c r="B20" s="12" t="s">
        <v>32</v>
      </c>
    </row>
    <row r="21" spans="1:2" hidden="1" outlineLevel="1" x14ac:dyDescent="0.3">
      <c r="A21" s="13">
        <v>45956</v>
      </c>
      <c r="B21" s="12" t="s">
        <v>32</v>
      </c>
    </row>
    <row r="22" spans="1:2" hidden="1" outlineLevel="1" x14ac:dyDescent="0.3">
      <c r="A22" s="13">
        <v>45957</v>
      </c>
      <c r="B22" s="12" t="s">
        <v>32</v>
      </c>
    </row>
    <row r="23" spans="1:2" hidden="1" outlineLevel="1" x14ac:dyDescent="0.3">
      <c r="A23" s="13">
        <v>45958</v>
      </c>
      <c r="B23" s="12" t="s">
        <v>32</v>
      </c>
    </row>
    <row r="24" spans="1:2" hidden="1" outlineLevel="1" x14ac:dyDescent="0.3">
      <c r="A24" s="13">
        <v>45959</v>
      </c>
      <c r="B24" s="12" t="s">
        <v>32</v>
      </c>
    </row>
    <row r="25" spans="1:2" hidden="1" outlineLevel="1" x14ac:dyDescent="0.3">
      <c r="A25" s="13">
        <v>45960</v>
      </c>
      <c r="B25" s="12" t="s">
        <v>32</v>
      </c>
    </row>
    <row r="26" spans="1:2" ht="15" hidden="1" outlineLevel="1" thickBot="1" x14ac:dyDescent="0.35">
      <c r="A26" s="13">
        <v>45961</v>
      </c>
      <c r="B26" s="12" t="s">
        <v>32</v>
      </c>
    </row>
    <row r="27" spans="1:2" ht="19.2" collapsed="1" thickTop="1" thickBot="1" x14ac:dyDescent="0.35">
      <c r="A27" s="44" t="s">
        <v>40</v>
      </c>
      <c r="B27" s="44"/>
    </row>
    <row r="28" spans="1:2" ht="15.6" hidden="1" outlineLevel="1" thickTop="1" thickBot="1" x14ac:dyDescent="0.35">
      <c r="A28" s="16" t="s">
        <v>34</v>
      </c>
      <c r="B28" s="15" t="s">
        <v>32</v>
      </c>
    </row>
    <row r="29" spans="1:2" ht="15" hidden="1" outlineLevel="1" thickTop="1" x14ac:dyDescent="0.3">
      <c r="A29" s="13">
        <v>45962</v>
      </c>
      <c r="B29" s="12" t="s">
        <v>32</v>
      </c>
    </row>
    <row r="30" spans="1:2" hidden="1" outlineLevel="1" x14ac:dyDescent="0.3">
      <c r="A30" s="13">
        <v>45963</v>
      </c>
      <c r="B30" s="12" t="s">
        <v>32</v>
      </c>
    </row>
    <row r="31" spans="1:2" hidden="1" outlineLevel="1" x14ac:dyDescent="0.3">
      <c r="A31" s="13">
        <v>45964</v>
      </c>
      <c r="B31" s="12" t="s">
        <v>32</v>
      </c>
    </row>
    <row r="32" spans="1:2" hidden="1" outlineLevel="1" x14ac:dyDescent="0.3">
      <c r="A32" s="13">
        <v>45965</v>
      </c>
      <c r="B32" s="12" t="s">
        <v>32</v>
      </c>
    </row>
    <row r="33" spans="1:2" hidden="1" outlineLevel="1" x14ac:dyDescent="0.3">
      <c r="A33" s="13">
        <v>45966</v>
      </c>
      <c r="B33" s="12" t="s">
        <v>32</v>
      </c>
    </row>
    <row r="34" spans="1:2" hidden="1" outlineLevel="1" x14ac:dyDescent="0.3">
      <c r="A34" s="13">
        <v>45967</v>
      </c>
      <c r="B34" s="12" t="s">
        <v>32</v>
      </c>
    </row>
    <row r="35" spans="1:2" hidden="1" outlineLevel="1" x14ac:dyDescent="0.3">
      <c r="A35" s="13">
        <v>45968</v>
      </c>
      <c r="B35" s="12" t="s">
        <v>32</v>
      </c>
    </row>
    <row r="36" spans="1:2" hidden="1" outlineLevel="1" x14ac:dyDescent="0.3">
      <c r="A36" s="13">
        <v>45969</v>
      </c>
      <c r="B36" s="12" t="s">
        <v>32</v>
      </c>
    </row>
    <row r="37" spans="1:2" hidden="1" outlineLevel="1" x14ac:dyDescent="0.3">
      <c r="A37" s="13">
        <v>45970</v>
      </c>
      <c r="B37" s="12" t="s">
        <v>32</v>
      </c>
    </row>
    <row r="38" spans="1:2" hidden="1" outlineLevel="1" x14ac:dyDescent="0.3">
      <c r="A38" s="13">
        <v>45971</v>
      </c>
      <c r="B38" s="12" t="s">
        <v>32</v>
      </c>
    </row>
    <row r="39" spans="1:2" hidden="1" outlineLevel="1" x14ac:dyDescent="0.3">
      <c r="A39" s="13">
        <v>45972</v>
      </c>
      <c r="B39" s="12" t="s">
        <v>32</v>
      </c>
    </row>
    <row r="40" spans="1:2" hidden="1" outlineLevel="1" x14ac:dyDescent="0.3">
      <c r="A40" s="13">
        <v>45973</v>
      </c>
      <c r="B40" s="12" t="s">
        <v>32</v>
      </c>
    </row>
    <row r="41" spans="1:2" hidden="1" outlineLevel="1" x14ac:dyDescent="0.3">
      <c r="A41" s="13">
        <v>45974</v>
      </c>
      <c r="B41" s="12" t="s">
        <v>32</v>
      </c>
    </row>
    <row r="42" spans="1:2" hidden="1" outlineLevel="1" x14ac:dyDescent="0.3">
      <c r="A42" s="13">
        <v>45975</v>
      </c>
      <c r="B42" s="12" t="s">
        <v>32</v>
      </c>
    </row>
    <row r="43" spans="1:2" hidden="1" outlineLevel="1" x14ac:dyDescent="0.3">
      <c r="A43" s="13">
        <v>45976</v>
      </c>
      <c r="B43" s="12" t="s">
        <v>32</v>
      </c>
    </row>
    <row r="44" spans="1:2" hidden="1" outlineLevel="1" x14ac:dyDescent="0.3">
      <c r="A44" s="13">
        <v>45977</v>
      </c>
      <c r="B44" s="12" t="s">
        <v>32</v>
      </c>
    </row>
    <row r="45" spans="1:2" hidden="1" outlineLevel="1" x14ac:dyDescent="0.3">
      <c r="A45" s="13">
        <v>45978</v>
      </c>
      <c r="B45" s="12" t="s">
        <v>32</v>
      </c>
    </row>
    <row r="46" spans="1:2" hidden="1" outlineLevel="1" x14ac:dyDescent="0.3">
      <c r="A46" s="13">
        <v>45979</v>
      </c>
      <c r="B46" s="12" t="s">
        <v>32</v>
      </c>
    </row>
    <row r="47" spans="1:2" hidden="1" outlineLevel="1" x14ac:dyDescent="0.3">
      <c r="A47" s="13">
        <v>45980</v>
      </c>
      <c r="B47" s="12" t="s">
        <v>32</v>
      </c>
    </row>
    <row r="48" spans="1:2" hidden="1" outlineLevel="1" x14ac:dyDescent="0.3">
      <c r="A48" s="13">
        <v>45981</v>
      </c>
      <c r="B48" s="12" t="s">
        <v>32</v>
      </c>
    </row>
    <row r="49" spans="1:2" hidden="1" outlineLevel="1" x14ac:dyDescent="0.3">
      <c r="A49" s="13">
        <v>45982</v>
      </c>
      <c r="B49" s="12" t="s">
        <v>32</v>
      </c>
    </row>
    <row r="50" spans="1:2" hidden="1" outlineLevel="1" x14ac:dyDescent="0.3">
      <c r="A50" s="13">
        <v>45983</v>
      </c>
      <c r="B50" s="12" t="s">
        <v>32</v>
      </c>
    </row>
    <row r="51" spans="1:2" hidden="1" outlineLevel="1" x14ac:dyDescent="0.3">
      <c r="A51" s="13">
        <v>45984</v>
      </c>
      <c r="B51" s="12" t="s">
        <v>32</v>
      </c>
    </row>
    <row r="52" spans="1:2" hidden="1" outlineLevel="1" x14ac:dyDescent="0.3">
      <c r="A52" s="13">
        <v>45985</v>
      </c>
      <c r="B52" s="12" t="s">
        <v>32</v>
      </c>
    </row>
    <row r="53" spans="1:2" hidden="1" outlineLevel="1" x14ac:dyDescent="0.3">
      <c r="A53" s="13">
        <v>45986</v>
      </c>
      <c r="B53" s="12" t="s">
        <v>32</v>
      </c>
    </row>
    <row r="54" spans="1:2" hidden="1" outlineLevel="1" x14ac:dyDescent="0.3">
      <c r="A54" s="13">
        <v>45987</v>
      </c>
      <c r="B54" s="12" t="s">
        <v>32</v>
      </c>
    </row>
    <row r="55" spans="1:2" hidden="1" outlineLevel="1" x14ac:dyDescent="0.3">
      <c r="A55" s="13">
        <v>45989</v>
      </c>
      <c r="B55" s="12" t="s">
        <v>32</v>
      </c>
    </row>
    <row r="56" spans="1:2" hidden="1" outlineLevel="1" x14ac:dyDescent="0.3">
      <c r="A56" s="13">
        <v>45990</v>
      </c>
      <c r="B56" s="12" t="s">
        <v>32</v>
      </c>
    </row>
    <row r="57" spans="1:2" ht="15" hidden="1" outlineLevel="1" thickBot="1" x14ac:dyDescent="0.35">
      <c r="A57" s="13">
        <v>45991</v>
      </c>
      <c r="B57" s="12" t="s">
        <v>32</v>
      </c>
    </row>
    <row r="58" spans="1:2" ht="19.2" collapsed="1" thickTop="1" thickBot="1" x14ac:dyDescent="0.35">
      <c r="A58" s="44" t="s">
        <v>39</v>
      </c>
      <c r="B58" s="44"/>
    </row>
    <row r="59" spans="1:2" ht="15.6" hidden="1" outlineLevel="1" thickTop="1" thickBot="1" x14ac:dyDescent="0.35">
      <c r="A59" s="16" t="s">
        <v>34</v>
      </c>
      <c r="B59" s="15" t="s">
        <v>32</v>
      </c>
    </row>
    <row r="60" spans="1:2" ht="15" hidden="1" outlineLevel="1" thickTop="1" x14ac:dyDescent="0.3">
      <c r="A60" s="14">
        <v>45992</v>
      </c>
      <c r="B60" s="12" t="s">
        <v>32</v>
      </c>
    </row>
    <row r="61" spans="1:2" hidden="1" outlineLevel="1" x14ac:dyDescent="0.3">
      <c r="A61" s="13">
        <v>45993</v>
      </c>
      <c r="B61" s="12" t="s">
        <v>32</v>
      </c>
    </row>
    <row r="62" spans="1:2" hidden="1" outlineLevel="1" x14ac:dyDescent="0.3">
      <c r="A62" s="13">
        <v>45994</v>
      </c>
      <c r="B62" s="12" t="s">
        <v>32</v>
      </c>
    </row>
    <row r="63" spans="1:2" hidden="1" outlineLevel="1" x14ac:dyDescent="0.3">
      <c r="A63" s="13">
        <v>45995</v>
      </c>
      <c r="B63" s="12" t="s">
        <v>32</v>
      </c>
    </row>
    <row r="64" spans="1:2" hidden="1" outlineLevel="1" x14ac:dyDescent="0.3">
      <c r="A64" s="13">
        <v>45996</v>
      </c>
      <c r="B64" s="12" t="s">
        <v>32</v>
      </c>
    </row>
    <row r="65" spans="1:2" hidden="1" outlineLevel="1" x14ac:dyDescent="0.3">
      <c r="A65" s="13">
        <v>45997</v>
      </c>
      <c r="B65" s="12" t="s">
        <v>32</v>
      </c>
    </row>
    <row r="66" spans="1:2" hidden="1" outlineLevel="1" x14ac:dyDescent="0.3">
      <c r="A66" s="13">
        <v>45998</v>
      </c>
      <c r="B66" s="12" t="s">
        <v>32</v>
      </c>
    </row>
    <row r="67" spans="1:2" hidden="1" outlineLevel="1" x14ac:dyDescent="0.3">
      <c r="A67" s="13">
        <v>45999</v>
      </c>
      <c r="B67" s="12" t="s">
        <v>32</v>
      </c>
    </row>
    <row r="68" spans="1:2" hidden="1" outlineLevel="1" x14ac:dyDescent="0.3">
      <c r="A68" s="13">
        <v>46000</v>
      </c>
      <c r="B68" s="12" t="s">
        <v>32</v>
      </c>
    </row>
    <row r="69" spans="1:2" hidden="1" outlineLevel="1" x14ac:dyDescent="0.3">
      <c r="A69" s="13">
        <v>46001</v>
      </c>
      <c r="B69" s="12" t="s">
        <v>32</v>
      </c>
    </row>
    <row r="70" spans="1:2" hidden="1" outlineLevel="1" x14ac:dyDescent="0.3">
      <c r="A70" s="13">
        <v>46002</v>
      </c>
      <c r="B70" s="12" t="s">
        <v>32</v>
      </c>
    </row>
    <row r="71" spans="1:2" hidden="1" outlineLevel="1" x14ac:dyDescent="0.3">
      <c r="A71" s="13">
        <v>46003</v>
      </c>
      <c r="B71" s="12" t="s">
        <v>32</v>
      </c>
    </row>
    <row r="72" spans="1:2" hidden="1" outlineLevel="1" x14ac:dyDescent="0.3">
      <c r="A72" s="13">
        <v>46004</v>
      </c>
      <c r="B72" s="12" t="s">
        <v>32</v>
      </c>
    </row>
    <row r="73" spans="1:2" hidden="1" outlineLevel="1" x14ac:dyDescent="0.3">
      <c r="A73" s="13">
        <v>46005</v>
      </c>
      <c r="B73" s="12" t="s">
        <v>32</v>
      </c>
    </row>
    <row r="74" spans="1:2" hidden="1" outlineLevel="1" x14ac:dyDescent="0.3">
      <c r="A74" s="13">
        <v>46006</v>
      </c>
      <c r="B74" s="12" t="s">
        <v>32</v>
      </c>
    </row>
    <row r="75" spans="1:2" hidden="1" outlineLevel="1" x14ac:dyDescent="0.3">
      <c r="A75" s="13">
        <v>46007</v>
      </c>
      <c r="B75" s="12" t="s">
        <v>32</v>
      </c>
    </row>
    <row r="76" spans="1:2" hidden="1" outlineLevel="1" x14ac:dyDescent="0.3">
      <c r="A76" s="13">
        <v>46008</v>
      </c>
      <c r="B76" s="12" t="s">
        <v>32</v>
      </c>
    </row>
    <row r="77" spans="1:2" hidden="1" outlineLevel="1" x14ac:dyDescent="0.3">
      <c r="A77" s="13">
        <v>46009</v>
      </c>
      <c r="B77" s="12" t="s">
        <v>32</v>
      </c>
    </row>
    <row r="78" spans="1:2" hidden="1" outlineLevel="1" x14ac:dyDescent="0.3">
      <c r="A78" s="13">
        <v>46010</v>
      </c>
      <c r="B78" s="12" t="s">
        <v>32</v>
      </c>
    </row>
    <row r="79" spans="1:2" hidden="1" outlineLevel="1" x14ac:dyDescent="0.3">
      <c r="A79" s="13">
        <v>46011</v>
      </c>
      <c r="B79" s="12" t="s">
        <v>32</v>
      </c>
    </row>
    <row r="80" spans="1:2" hidden="1" outlineLevel="1" x14ac:dyDescent="0.3">
      <c r="A80" s="13">
        <v>46012</v>
      </c>
      <c r="B80" s="12" t="s">
        <v>32</v>
      </c>
    </row>
    <row r="81" spans="1:2" hidden="1" outlineLevel="1" x14ac:dyDescent="0.3">
      <c r="A81" s="13">
        <v>46013</v>
      </c>
      <c r="B81" s="12" t="s">
        <v>32</v>
      </c>
    </row>
    <row r="82" spans="1:2" hidden="1" outlineLevel="1" x14ac:dyDescent="0.3">
      <c r="A82" s="13">
        <v>46014</v>
      </c>
      <c r="B82" s="12" t="s">
        <v>32</v>
      </c>
    </row>
    <row r="83" spans="1:2" hidden="1" outlineLevel="1" x14ac:dyDescent="0.3">
      <c r="A83" s="13">
        <v>46018</v>
      </c>
      <c r="B83" s="12" t="s">
        <v>32</v>
      </c>
    </row>
    <row r="84" spans="1:2" hidden="1" outlineLevel="1" x14ac:dyDescent="0.3">
      <c r="A84" s="13">
        <v>46019</v>
      </c>
      <c r="B84" s="12" t="s">
        <v>32</v>
      </c>
    </row>
    <row r="85" spans="1:2" hidden="1" outlineLevel="1" x14ac:dyDescent="0.3">
      <c r="A85" s="13">
        <v>46020</v>
      </c>
      <c r="B85" s="12" t="s">
        <v>32</v>
      </c>
    </row>
    <row r="86" spans="1:2" hidden="1" outlineLevel="1" x14ac:dyDescent="0.3">
      <c r="A86" s="13">
        <v>46021</v>
      </c>
      <c r="B86" s="12" t="s">
        <v>32</v>
      </c>
    </row>
    <row r="87" spans="1:2" ht="15" hidden="1" outlineLevel="1" thickBot="1" x14ac:dyDescent="0.35">
      <c r="A87" s="13">
        <v>46022</v>
      </c>
      <c r="B87" s="12" t="s">
        <v>32</v>
      </c>
    </row>
    <row r="88" spans="1:2" ht="19.2" collapsed="1" thickTop="1" thickBot="1" x14ac:dyDescent="0.35">
      <c r="A88" s="44" t="s">
        <v>38</v>
      </c>
      <c r="B88" s="44"/>
    </row>
    <row r="89" spans="1:2" ht="15.6" hidden="1" outlineLevel="1" thickTop="1" thickBot="1" x14ac:dyDescent="0.35">
      <c r="A89" s="16" t="s">
        <v>34</v>
      </c>
      <c r="B89" s="15" t="s">
        <v>32</v>
      </c>
    </row>
    <row r="90" spans="1:2" ht="15" hidden="1" outlineLevel="1" thickTop="1" x14ac:dyDescent="0.3">
      <c r="A90" s="14">
        <v>45658</v>
      </c>
      <c r="B90" s="12" t="s">
        <v>32</v>
      </c>
    </row>
    <row r="91" spans="1:2" hidden="1" outlineLevel="1" x14ac:dyDescent="0.3">
      <c r="A91" s="13">
        <v>45659</v>
      </c>
      <c r="B91" s="12" t="s">
        <v>32</v>
      </c>
    </row>
    <row r="92" spans="1:2" hidden="1" outlineLevel="1" x14ac:dyDescent="0.3">
      <c r="A92" s="13">
        <v>45660</v>
      </c>
      <c r="B92" s="12" t="s">
        <v>32</v>
      </c>
    </row>
    <row r="93" spans="1:2" hidden="1" outlineLevel="1" x14ac:dyDescent="0.3">
      <c r="A93" s="13">
        <v>45661</v>
      </c>
      <c r="B93" s="12" t="s">
        <v>32</v>
      </c>
    </row>
    <row r="94" spans="1:2" hidden="1" outlineLevel="1" x14ac:dyDescent="0.3">
      <c r="A94" s="13">
        <v>45662</v>
      </c>
      <c r="B94" s="12" t="s">
        <v>32</v>
      </c>
    </row>
    <row r="95" spans="1:2" hidden="1" outlineLevel="1" x14ac:dyDescent="0.3">
      <c r="A95" s="13">
        <v>45663</v>
      </c>
      <c r="B95" s="12" t="s">
        <v>32</v>
      </c>
    </row>
    <row r="96" spans="1:2" hidden="1" outlineLevel="1" x14ac:dyDescent="0.3">
      <c r="A96" s="13">
        <v>45664</v>
      </c>
      <c r="B96" s="12" t="s">
        <v>32</v>
      </c>
    </row>
    <row r="97" spans="1:2" hidden="1" outlineLevel="1" x14ac:dyDescent="0.3">
      <c r="A97" s="13">
        <v>45665</v>
      </c>
      <c r="B97" s="12" t="s">
        <v>32</v>
      </c>
    </row>
    <row r="98" spans="1:2" hidden="1" outlineLevel="1" x14ac:dyDescent="0.3">
      <c r="A98" s="13">
        <v>45666</v>
      </c>
      <c r="B98" s="12" t="s">
        <v>32</v>
      </c>
    </row>
    <row r="99" spans="1:2" hidden="1" outlineLevel="1" x14ac:dyDescent="0.3">
      <c r="A99" s="13">
        <v>45667</v>
      </c>
      <c r="B99" s="12" t="s">
        <v>32</v>
      </c>
    </row>
    <row r="100" spans="1:2" hidden="1" outlineLevel="1" x14ac:dyDescent="0.3">
      <c r="A100" s="13">
        <v>45668</v>
      </c>
      <c r="B100" s="12" t="s">
        <v>32</v>
      </c>
    </row>
    <row r="101" spans="1:2" hidden="1" outlineLevel="1" x14ac:dyDescent="0.3">
      <c r="A101" s="13">
        <v>45669</v>
      </c>
      <c r="B101" s="12" t="s">
        <v>32</v>
      </c>
    </row>
    <row r="102" spans="1:2" hidden="1" outlineLevel="1" x14ac:dyDescent="0.3">
      <c r="A102" s="13">
        <v>45670</v>
      </c>
      <c r="B102" s="12" t="s">
        <v>32</v>
      </c>
    </row>
    <row r="103" spans="1:2" hidden="1" outlineLevel="1" x14ac:dyDescent="0.3">
      <c r="A103" s="13">
        <v>45671</v>
      </c>
      <c r="B103" s="12" t="s">
        <v>32</v>
      </c>
    </row>
    <row r="104" spans="1:2" hidden="1" outlineLevel="1" x14ac:dyDescent="0.3">
      <c r="A104" s="13">
        <v>45672</v>
      </c>
      <c r="B104" s="12" t="s">
        <v>32</v>
      </c>
    </row>
    <row r="105" spans="1:2" hidden="1" outlineLevel="1" x14ac:dyDescent="0.3">
      <c r="A105" s="13">
        <v>45673</v>
      </c>
      <c r="B105" s="12" t="s">
        <v>32</v>
      </c>
    </row>
    <row r="106" spans="1:2" hidden="1" outlineLevel="1" x14ac:dyDescent="0.3">
      <c r="A106" s="13">
        <v>45674</v>
      </c>
      <c r="B106" s="12" t="s">
        <v>32</v>
      </c>
    </row>
    <row r="107" spans="1:2" hidden="1" outlineLevel="1" x14ac:dyDescent="0.3">
      <c r="A107" s="13">
        <v>45675</v>
      </c>
      <c r="B107" s="12" t="s">
        <v>32</v>
      </c>
    </row>
    <row r="108" spans="1:2" hidden="1" outlineLevel="1" x14ac:dyDescent="0.3">
      <c r="A108" s="13">
        <v>45676</v>
      </c>
      <c r="B108" s="12" t="s">
        <v>32</v>
      </c>
    </row>
    <row r="109" spans="1:2" hidden="1" outlineLevel="1" x14ac:dyDescent="0.3">
      <c r="A109" s="13">
        <v>45677</v>
      </c>
      <c r="B109" s="12" t="s">
        <v>32</v>
      </c>
    </row>
    <row r="110" spans="1:2" hidden="1" outlineLevel="1" x14ac:dyDescent="0.3">
      <c r="A110" s="13">
        <v>45678</v>
      </c>
      <c r="B110" s="12" t="s">
        <v>32</v>
      </c>
    </row>
    <row r="111" spans="1:2" hidden="1" outlineLevel="1" x14ac:dyDescent="0.3">
      <c r="A111" s="13">
        <v>45679</v>
      </c>
      <c r="B111" s="12" t="s">
        <v>32</v>
      </c>
    </row>
    <row r="112" spans="1:2" hidden="1" outlineLevel="1" x14ac:dyDescent="0.3">
      <c r="A112" s="13">
        <v>45680</v>
      </c>
      <c r="B112" s="12" t="s">
        <v>32</v>
      </c>
    </row>
    <row r="113" spans="1:2" hidden="1" outlineLevel="1" x14ac:dyDescent="0.3">
      <c r="A113" s="13">
        <v>45681</v>
      </c>
      <c r="B113" s="12" t="s">
        <v>32</v>
      </c>
    </row>
    <row r="114" spans="1:2" hidden="1" outlineLevel="1" x14ac:dyDescent="0.3">
      <c r="A114" s="13">
        <v>45682</v>
      </c>
      <c r="B114" s="12" t="s">
        <v>32</v>
      </c>
    </row>
    <row r="115" spans="1:2" hidden="1" outlineLevel="1" x14ac:dyDescent="0.3">
      <c r="A115" s="13">
        <v>45683</v>
      </c>
      <c r="B115" s="12" t="s">
        <v>32</v>
      </c>
    </row>
    <row r="116" spans="1:2" hidden="1" outlineLevel="1" x14ac:dyDescent="0.3">
      <c r="A116" s="13">
        <v>45684</v>
      </c>
      <c r="B116" s="12" t="s">
        <v>32</v>
      </c>
    </row>
    <row r="117" spans="1:2" hidden="1" outlineLevel="1" x14ac:dyDescent="0.3">
      <c r="A117" s="13">
        <v>45685</v>
      </c>
      <c r="B117" s="12" t="s">
        <v>32</v>
      </c>
    </row>
    <row r="118" spans="1:2" hidden="1" outlineLevel="1" x14ac:dyDescent="0.3">
      <c r="A118" s="13">
        <v>45686</v>
      </c>
      <c r="B118" s="12" t="s">
        <v>32</v>
      </c>
    </row>
    <row r="119" spans="1:2" hidden="1" outlineLevel="1" x14ac:dyDescent="0.3">
      <c r="A119" s="13">
        <v>45687</v>
      </c>
      <c r="B119" s="12" t="s">
        <v>32</v>
      </c>
    </row>
    <row r="120" spans="1:2" ht="15" hidden="1" outlineLevel="1" thickBot="1" x14ac:dyDescent="0.35">
      <c r="A120" s="13">
        <v>45688</v>
      </c>
      <c r="B120" s="12" t="s">
        <v>32</v>
      </c>
    </row>
    <row r="121" spans="1:2" ht="19.2" collapsed="1" thickTop="1" thickBot="1" x14ac:dyDescent="0.35">
      <c r="A121" s="44" t="s">
        <v>37</v>
      </c>
      <c r="B121" s="44"/>
    </row>
    <row r="122" spans="1:2" ht="15.6" hidden="1" outlineLevel="1" thickTop="1" thickBot="1" x14ac:dyDescent="0.35">
      <c r="A122" s="16" t="s">
        <v>34</v>
      </c>
      <c r="B122" s="15" t="s">
        <v>32</v>
      </c>
    </row>
    <row r="123" spans="1:2" ht="15" hidden="1" outlineLevel="1" thickTop="1" x14ac:dyDescent="0.3">
      <c r="A123" s="13">
        <v>45689</v>
      </c>
      <c r="B123" s="12" t="s">
        <v>32</v>
      </c>
    </row>
    <row r="124" spans="1:2" hidden="1" outlineLevel="1" x14ac:dyDescent="0.3">
      <c r="A124" s="13">
        <v>45690</v>
      </c>
      <c r="B124" s="12" t="s">
        <v>32</v>
      </c>
    </row>
    <row r="125" spans="1:2" hidden="1" outlineLevel="1" x14ac:dyDescent="0.3">
      <c r="A125" s="13">
        <v>45691</v>
      </c>
      <c r="B125" s="12" t="s">
        <v>32</v>
      </c>
    </row>
    <row r="126" spans="1:2" hidden="1" outlineLevel="1" x14ac:dyDescent="0.3">
      <c r="A126" s="13">
        <v>45692</v>
      </c>
      <c r="B126" s="12" t="s">
        <v>32</v>
      </c>
    </row>
    <row r="127" spans="1:2" hidden="1" outlineLevel="1" x14ac:dyDescent="0.3">
      <c r="A127" s="13">
        <v>45693</v>
      </c>
      <c r="B127" s="12" t="s">
        <v>32</v>
      </c>
    </row>
    <row r="128" spans="1:2" hidden="1" outlineLevel="1" x14ac:dyDescent="0.3">
      <c r="A128" s="13">
        <v>45713</v>
      </c>
      <c r="B128" s="12" t="s">
        <v>32</v>
      </c>
    </row>
    <row r="129" spans="1:2" hidden="1" outlineLevel="1" x14ac:dyDescent="0.3">
      <c r="A129" s="13">
        <v>45714</v>
      </c>
      <c r="B129" s="12" t="s">
        <v>32</v>
      </c>
    </row>
    <row r="130" spans="1:2" hidden="1" outlineLevel="1" x14ac:dyDescent="0.3">
      <c r="A130" s="13">
        <v>45715</v>
      </c>
      <c r="B130" s="12" t="s">
        <v>32</v>
      </c>
    </row>
    <row r="131" spans="1:2" ht="15" hidden="1" outlineLevel="1" thickBot="1" x14ac:dyDescent="0.35">
      <c r="A131" s="13">
        <v>45716</v>
      </c>
      <c r="B131" s="12" t="s">
        <v>32</v>
      </c>
    </row>
    <row r="132" spans="1:2" ht="19.2" collapsed="1" thickTop="1" thickBot="1" x14ac:dyDescent="0.35">
      <c r="A132" s="44" t="s">
        <v>36</v>
      </c>
      <c r="B132" s="44"/>
    </row>
    <row r="133" spans="1:2" ht="15.6" hidden="1" outlineLevel="1" thickTop="1" thickBot="1" x14ac:dyDescent="0.35">
      <c r="A133" s="16" t="s">
        <v>34</v>
      </c>
      <c r="B133" s="15" t="s">
        <v>32</v>
      </c>
    </row>
    <row r="134" spans="1:2" ht="15" hidden="1" outlineLevel="1" thickTop="1" x14ac:dyDescent="0.3">
      <c r="A134" s="14">
        <v>45717</v>
      </c>
      <c r="B134" s="12" t="s">
        <v>32</v>
      </c>
    </row>
    <row r="135" spans="1:2" hidden="1" outlineLevel="1" x14ac:dyDescent="0.3">
      <c r="A135" s="13">
        <v>45718</v>
      </c>
      <c r="B135" s="12" t="s">
        <v>32</v>
      </c>
    </row>
    <row r="136" spans="1:2" hidden="1" outlineLevel="1" x14ac:dyDescent="0.3">
      <c r="A136" s="13">
        <v>45719</v>
      </c>
      <c r="B136" s="12" t="s">
        <v>32</v>
      </c>
    </row>
    <row r="137" spans="1:2" hidden="1" outlineLevel="1" x14ac:dyDescent="0.3">
      <c r="A137" s="13">
        <v>45720</v>
      </c>
      <c r="B137" s="12" t="s">
        <v>32</v>
      </c>
    </row>
    <row r="138" spans="1:2" hidden="1" outlineLevel="1" x14ac:dyDescent="0.3">
      <c r="A138" s="13">
        <v>45721</v>
      </c>
      <c r="B138" s="12" t="s">
        <v>32</v>
      </c>
    </row>
    <row r="139" spans="1:2" hidden="1" outlineLevel="1" x14ac:dyDescent="0.3">
      <c r="A139" s="13">
        <v>45722</v>
      </c>
      <c r="B139" s="12" t="s">
        <v>32</v>
      </c>
    </row>
    <row r="140" spans="1:2" hidden="1" outlineLevel="1" x14ac:dyDescent="0.3">
      <c r="A140" s="13">
        <v>45723</v>
      </c>
      <c r="B140" s="12" t="s">
        <v>32</v>
      </c>
    </row>
    <row r="141" spans="1:2" hidden="1" outlineLevel="1" x14ac:dyDescent="0.3">
      <c r="A141" s="13">
        <v>45724</v>
      </c>
      <c r="B141" s="12" t="s">
        <v>32</v>
      </c>
    </row>
    <row r="142" spans="1:2" hidden="1" outlineLevel="1" x14ac:dyDescent="0.3">
      <c r="A142" s="13">
        <v>45725</v>
      </c>
      <c r="B142" s="12" t="s">
        <v>32</v>
      </c>
    </row>
    <row r="143" spans="1:2" hidden="1" outlineLevel="1" x14ac:dyDescent="0.3">
      <c r="A143" s="13">
        <v>45726</v>
      </c>
      <c r="B143" s="12" t="s">
        <v>32</v>
      </c>
    </row>
    <row r="144" spans="1:2" hidden="1" outlineLevel="1" x14ac:dyDescent="0.3">
      <c r="A144" s="13">
        <v>45727</v>
      </c>
      <c r="B144" s="12" t="s">
        <v>32</v>
      </c>
    </row>
    <row r="145" spans="1:2" hidden="1" outlineLevel="1" x14ac:dyDescent="0.3">
      <c r="A145" s="13">
        <v>45728</v>
      </c>
      <c r="B145" s="12" t="s">
        <v>32</v>
      </c>
    </row>
    <row r="146" spans="1:2" hidden="1" outlineLevel="1" x14ac:dyDescent="0.3">
      <c r="A146" s="13">
        <v>45729</v>
      </c>
      <c r="B146" s="12" t="s">
        <v>32</v>
      </c>
    </row>
    <row r="147" spans="1:2" hidden="1" outlineLevel="1" x14ac:dyDescent="0.3">
      <c r="A147" s="13">
        <v>45730</v>
      </c>
      <c r="B147" s="12" t="s">
        <v>32</v>
      </c>
    </row>
    <row r="148" spans="1:2" hidden="1" outlineLevel="1" x14ac:dyDescent="0.3">
      <c r="A148" s="13">
        <v>45731</v>
      </c>
      <c r="B148" s="12" t="s">
        <v>32</v>
      </c>
    </row>
    <row r="149" spans="1:2" hidden="1" outlineLevel="1" x14ac:dyDescent="0.3">
      <c r="A149" s="13">
        <v>45732</v>
      </c>
      <c r="B149" s="12" t="s">
        <v>32</v>
      </c>
    </row>
    <row r="150" spans="1:2" hidden="1" outlineLevel="1" x14ac:dyDescent="0.3">
      <c r="A150" s="13">
        <v>45733</v>
      </c>
      <c r="B150" s="12" t="s">
        <v>32</v>
      </c>
    </row>
    <row r="151" spans="1:2" hidden="1" outlineLevel="1" x14ac:dyDescent="0.3">
      <c r="A151" s="13">
        <v>45734</v>
      </c>
      <c r="B151" s="12" t="s">
        <v>32</v>
      </c>
    </row>
    <row r="152" spans="1:2" hidden="1" outlineLevel="1" x14ac:dyDescent="0.3">
      <c r="A152" s="13">
        <v>45735</v>
      </c>
      <c r="B152" s="12" t="s">
        <v>32</v>
      </c>
    </row>
    <row r="153" spans="1:2" hidden="1" outlineLevel="1" x14ac:dyDescent="0.3">
      <c r="A153" s="13">
        <v>45736</v>
      </c>
      <c r="B153" s="12" t="s">
        <v>32</v>
      </c>
    </row>
    <row r="154" spans="1:2" hidden="1" outlineLevel="1" x14ac:dyDescent="0.3">
      <c r="A154" s="13">
        <v>45737</v>
      </c>
      <c r="B154" s="12" t="s">
        <v>32</v>
      </c>
    </row>
    <row r="155" spans="1:2" hidden="1" outlineLevel="1" x14ac:dyDescent="0.3">
      <c r="A155" s="13">
        <v>45738</v>
      </c>
      <c r="B155" s="12" t="s">
        <v>32</v>
      </c>
    </row>
    <row r="156" spans="1:2" hidden="1" outlineLevel="1" x14ac:dyDescent="0.3">
      <c r="A156" s="13">
        <v>45739</v>
      </c>
      <c r="B156" s="12" t="s">
        <v>32</v>
      </c>
    </row>
    <row r="157" spans="1:2" hidden="1" outlineLevel="1" x14ac:dyDescent="0.3">
      <c r="A157" s="13">
        <v>45740</v>
      </c>
      <c r="B157" s="12" t="s">
        <v>32</v>
      </c>
    </row>
    <row r="158" spans="1:2" hidden="1" outlineLevel="1" x14ac:dyDescent="0.3">
      <c r="A158" s="13">
        <v>45741</v>
      </c>
      <c r="B158" s="12" t="s">
        <v>32</v>
      </c>
    </row>
    <row r="159" spans="1:2" hidden="1" outlineLevel="1" x14ac:dyDescent="0.3">
      <c r="A159" s="13">
        <v>45742</v>
      </c>
      <c r="B159" s="12" t="s">
        <v>32</v>
      </c>
    </row>
    <row r="160" spans="1:2" hidden="1" outlineLevel="1" x14ac:dyDescent="0.3">
      <c r="A160" s="13">
        <v>45743</v>
      </c>
      <c r="B160" s="12" t="s">
        <v>32</v>
      </c>
    </row>
    <row r="161" spans="1:2" hidden="1" outlineLevel="1" x14ac:dyDescent="0.3">
      <c r="A161" s="13">
        <v>45744</v>
      </c>
      <c r="B161" s="12" t="s">
        <v>32</v>
      </c>
    </row>
    <row r="162" spans="1:2" hidden="1" outlineLevel="1" x14ac:dyDescent="0.3">
      <c r="A162" s="13">
        <v>45745</v>
      </c>
      <c r="B162" s="12" t="s">
        <v>32</v>
      </c>
    </row>
    <row r="163" spans="1:2" hidden="1" outlineLevel="1" x14ac:dyDescent="0.3">
      <c r="A163" s="13">
        <v>45746</v>
      </c>
      <c r="B163" s="12" t="s">
        <v>32</v>
      </c>
    </row>
    <row r="164" spans="1:2" ht="15" hidden="1" outlineLevel="1" thickBot="1" x14ac:dyDescent="0.35">
      <c r="A164" s="11">
        <v>45747</v>
      </c>
      <c r="B164" s="12" t="s">
        <v>32</v>
      </c>
    </row>
    <row r="165" spans="1:2" ht="19.2" collapsed="1" thickTop="1" thickBot="1" x14ac:dyDescent="0.35">
      <c r="A165" s="44" t="s">
        <v>35</v>
      </c>
      <c r="B165" s="44"/>
    </row>
    <row r="166" spans="1:2" ht="15.6" outlineLevel="1" thickTop="1" thickBot="1" x14ac:dyDescent="0.35">
      <c r="A166" s="16" t="s">
        <v>34</v>
      </c>
      <c r="B166" s="15" t="s">
        <v>32</v>
      </c>
    </row>
    <row r="167" spans="1:2" ht="15" outlineLevel="1" thickTop="1" x14ac:dyDescent="0.3">
      <c r="A167" s="14">
        <v>45748</v>
      </c>
      <c r="B167" s="17" t="s">
        <v>32</v>
      </c>
    </row>
    <row r="168" spans="1:2" outlineLevel="1" x14ac:dyDescent="0.3">
      <c r="A168" s="13">
        <v>45749</v>
      </c>
      <c r="B168" s="12" t="s">
        <v>32</v>
      </c>
    </row>
    <row r="169" spans="1:2" outlineLevel="1" x14ac:dyDescent="0.3">
      <c r="A169" s="13">
        <v>45750</v>
      </c>
      <c r="B169" s="12" t="s">
        <v>32</v>
      </c>
    </row>
    <row r="170" spans="1:2" outlineLevel="1" x14ac:dyDescent="0.3">
      <c r="A170" s="13">
        <v>45751</v>
      </c>
      <c r="B170" s="12" t="s">
        <v>32</v>
      </c>
    </row>
    <row r="171" spans="1:2" outlineLevel="1" x14ac:dyDescent="0.3">
      <c r="A171" s="13">
        <v>45752</v>
      </c>
      <c r="B171" s="12" t="s">
        <v>32</v>
      </c>
    </row>
    <row r="172" spans="1:2" outlineLevel="1" x14ac:dyDescent="0.3">
      <c r="A172" s="13">
        <v>45753</v>
      </c>
      <c r="B172" s="12" t="s">
        <v>32</v>
      </c>
    </row>
    <row r="173" spans="1:2" outlineLevel="1" x14ac:dyDescent="0.3">
      <c r="A173" s="13">
        <v>45754</v>
      </c>
      <c r="B173" s="12" t="s">
        <v>32</v>
      </c>
    </row>
    <row r="174" spans="1:2" outlineLevel="1" x14ac:dyDescent="0.3">
      <c r="A174" s="13">
        <v>45755</v>
      </c>
      <c r="B174" s="12" t="s">
        <v>32</v>
      </c>
    </row>
    <row r="175" spans="1:2" outlineLevel="1" x14ac:dyDescent="0.3">
      <c r="A175" s="13">
        <v>45756</v>
      </c>
      <c r="B175" s="12" t="s">
        <v>32</v>
      </c>
    </row>
    <row r="176" spans="1:2" outlineLevel="1" x14ac:dyDescent="0.3">
      <c r="A176" s="13">
        <v>45758</v>
      </c>
      <c r="B176" s="12" t="s">
        <v>32</v>
      </c>
    </row>
    <row r="177" spans="1:2" outlineLevel="1" x14ac:dyDescent="0.3">
      <c r="A177" s="13">
        <v>45759</v>
      </c>
      <c r="B177" s="12" t="s">
        <v>32</v>
      </c>
    </row>
    <row r="178" spans="1:2" outlineLevel="1" x14ac:dyDescent="0.3">
      <c r="A178" s="13">
        <v>45760</v>
      </c>
      <c r="B178" s="12" t="s">
        <v>32</v>
      </c>
    </row>
    <row r="179" spans="1:2" outlineLevel="1" x14ac:dyDescent="0.3">
      <c r="A179" s="13">
        <v>45761</v>
      </c>
      <c r="B179" s="12" t="s">
        <v>32</v>
      </c>
    </row>
    <row r="180" spans="1:2" outlineLevel="1" x14ac:dyDescent="0.3">
      <c r="A180" s="13">
        <v>45762</v>
      </c>
      <c r="B180" s="12" t="s">
        <v>32</v>
      </c>
    </row>
    <row r="181" spans="1:2" ht="15" outlineLevel="1" thickBot="1" x14ac:dyDescent="0.35">
      <c r="A181" s="11">
        <v>45763</v>
      </c>
      <c r="B181" s="10" t="s">
        <v>32</v>
      </c>
    </row>
    <row r="182" spans="1:2" ht="15" thickTop="1" x14ac:dyDescent="0.3"/>
  </sheetData>
  <mergeCells count="7">
    <mergeCell ref="A165:B165"/>
    <mergeCell ref="A132:B132"/>
    <mergeCell ref="A1:B1"/>
    <mergeCell ref="A27:B27"/>
    <mergeCell ref="A58:B58"/>
    <mergeCell ref="A88:B88"/>
    <mergeCell ref="A121:B121"/>
  </mergeCells>
  <hyperlinks>
    <hyperlink ref="C1" location="Index!A1" display="HOME" xr:uid="{1F834EA1-5F0C-42FB-94A3-79B25BEBCBD8}"/>
    <hyperlink ref="B3" location="'Standings (10_7_25)'!A1" display="Standings" xr:uid="{AFFCBA23-A192-4BFD-A13A-525885E822E5}"/>
    <hyperlink ref="B4" location="'Standings (10_8_25)'!A1" display="Standings" xr:uid="{A8CCEE05-FAA1-4F98-9D75-1D59FF2BF406}"/>
    <hyperlink ref="B5" location="'Standings (10_9_25)'!A1" display="Standings" xr:uid="{BA67B6D4-6177-4B20-8D3A-DDD2A39BDA18}"/>
    <hyperlink ref="B6" location="'Standings (10_11_25)'!A1" display="Standings" xr:uid="{44056257-7217-400B-BB7C-216B45B074DD}"/>
    <hyperlink ref="B7" location="'Standings (10_12_25)'!A1" display="Standings" xr:uid="{30BEBC0A-2825-43E9-9373-EAD4157E794D}"/>
    <hyperlink ref="B8" location="'Standings (10_13_25)'!A1" display="Standings" xr:uid="{CBFD751B-EECA-441A-81C6-737C495BD4DE}"/>
    <hyperlink ref="B9" location="'Standings (10_14_25)'!A1" display="Standings" xr:uid="{86823283-C2AD-4744-8E44-43461126CEE7}"/>
    <hyperlink ref="B10" location="'Standings (10_15_25)'!A1" display="Standings" xr:uid="{BE6DD40B-47EF-43A0-846B-88BA77DE47BF}"/>
    <hyperlink ref="B11" location="'Standings (10_16_25)'!A1" display="Standings" xr:uid="{857ED38D-B743-4F8A-B614-9ED4CA6316FA}"/>
    <hyperlink ref="B12" location="'Standings (10_17_25)'!A1" display="Standings" xr:uid="{04E66260-1BD5-4B2D-91C0-14B1020E8394}"/>
    <hyperlink ref="B13" location="'Standings (10_18_25)'!A1" display="Standings" xr:uid="{0D75CE73-C2E7-4983-8588-CEE548E898FF}"/>
    <hyperlink ref="B14" location="'Standings (10_19_25)'!A1" display="Standings" xr:uid="{8303DD36-31B6-4BA5-A1E9-E121E14043F1}"/>
    <hyperlink ref="B15" location="'Standings (10_20_25)'!A1" display="Standings" xr:uid="{C0E8A30A-592B-4462-A03D-BE567EB0E457}"/>
    <hyperlink ref="B16" location="'Standings (10_21_25)'!A1" display="Standings" xr:uid="{97A60513-D83C-4C94-BC96-4075F7F60657}"/>
    <hyperlink ref="B17" location="'Standings (10_22_25)'!A1" display="Standings" xr:uid="{D168AA28-F464-4986-AACE-5C1B239F013F}"/>
    <hyperlink ref="B18" location="'Standings (10_23_25)'!A1" display="Standings" xr:uid="{859BF5A9-203C-4147-BDFF-16C983431CBF}"/>
    <hyperlink ref="B19" location="'Standings (10_24_25)'!A1" display="Standings" xr:uid="{EA4BBD09-6C64-4855-B9CD-B8C381030BBA}"/>
    <hyperlink ref="B20" location="'Standings (10_25_25)'!A1" display="Standings" xr:uid="{B5EBDC9F-5B9E-494D-B4EA-2BC149AF38E2}"/>
    <hyperlink ref="B21" location="'Standings (10_26_25)'!A1" display="Standings" xr:uid="{1ACD5A0D-8030-4184-B98B-E4557F3FDA79}"/>
    <hyperlink ref="B22" location="'Standings (10_27_25)'!A1" display="Standings" xr:uid="{ECB4007F-3319-4451-8F02-D9B0A0C47657}"/>
    <hyperlink ref="B23" location="'Standings (10_28_25)'!A1" display="Standings" xr:uid="{D8238F5C-C51C-4E33-9D29-1A4118773962}"/>
    <hyperlink ref="B24" location="'Standings (10_29_25)'!A1" display="Standings" xr:uid="{0A71FA10-0027-47D0-B1D6-7CF007A4C598}"/>
    <hyperlink ref="B25" location="'Standings (10_30_25)'!A1" display="Standings" xr:uid="{7057F26C-66BA-4152-9D24-4AD3F1089634}"/>
    <hyperlink ref="B26" location="'Standings (10_31_25)'!A1" display="Standings" xr:uid="{CE22AB72-499A-4A68-AC7C-52729652BBD0}"/>
    <hyperlink ref="B29" location="'Standings (11_1_25)'!A1" display="Standings" xr:uid="{1F5BF9B7-F240-4E5F-9367-5F5342205330}"/>
    <hyperlink ref="B30" location="'Standings (11_2_25)'!A1" display="Standings" xr:uid="{364B3585-C356-415C-A12C-D09694ED0FCF}"/>
    <hyperlink ref="B31" location="'Standings (11_3_25)'!A1" display="Standings" xr:uid="{9ADA1D9C-692E-4A3B-8467-6917FB05CC86}"/>
    <hyperlink ref="B32" location="'Standings (11_4_25)'!A1" display="Standings" xr:uid="{78F029EB-D784-43D2-8448-BF0FE6A5DA35}"/>
    <hyperlink ref="B33" location="'Standings (11_5_25)'!A1" display="Standings" xr:uid="{5FD61F5B-E929-468A-BA4C-E294801552C0}"/>
    <hyperlink ref="B34" location="'Standings (11_6_25)'!A1" display="Standings" xr:uid="{F5DA1C22-E749-4321-9100-CC21F898ACD0}"/>
    <hyperlink ref="B35" location="'Standings (11_7_25)'!A1" display="Standings" xr:uid="{955CCABD-F342-4E73-8AD5-964DCDA9D6DE}"/>
    <hyperlink ref="B36" location="'Standings (11_8_25)'!A1" display="Standings" xr:uid="{A881D826-6768-4F9E-B2F2-1720F53FF95D}"/>
    <hyperlink ref="B37" location="'Standings (11_9_25)'!A1" display="Standings" xr:uid="{97E6C8DD-C49A-4059-B706-F3718B02F75A}"/>
    <hyperlink ref="B38" location="'Standings (11_10_25)'!A1" display="Standings" xr:uid="{A9F52CF1-5710-4ADA-8AC7-836BAC49FAB9}"/>
    <hyperlink ref="B39" location="'Standings (11_11_25)'!A1" display="Standings" xr:uid="{C1826BCC-64A0-4079-88D4-237D5DA43658}"/>
    <hyperlink ref="B40" location="'Standings (11_12_25)'!A1" display="Standings" xr:uid="{9D1276A7-41C3-4A17-827D-213F56DD2810}"/>
    <hyperlink ref="B41" location="'Standings (11_13_25)'!A1" display="Standings" xr:uid="{6B44DDA7-C725-41F7-B431-A7A8C67AC328}"/>
    <hyperlink ref="B42" location="'Standings (11_14_25)'!A1" display="Standings" xr:uid="{3811BE95-FF6A-4D3B-ACA0-E5EBC8D8FA04}"/>
    <hyperlink ref="B43" location="'Standings (11_15_25)'!A1" display="Standings" xr:uid="{B65193A0-A777-41F2-A518-F96CB5CBE0D6}"/>
    <hyperlink ref="B44" location="'Standings (11_16_25)'!A1" display="Standings" xr:uid="{41B53ED2-D30E-4AC1-AF24-C44D1B09B2A6}"/>
    <hyperlink ref="B45" location="'Standings (11_17_25)'!A1" display="Standings" xr:uid="{BEECC1F2-B216-4E11-AD6B-B97D8A6850BE}"/>
    <hyperlink ref="B46" location="'Standings (11_18_25)'!A1" display="Standings" xr:uid="{5E0355CC-708E-48DC-8D29-82F61720C270}"/>
    <hyperlink ref="B47" location="'Standings (11_19_25)'!A1" display="Standings" xr:uid="{E52273C6-2043-456F-B8B8-4BD070F45BBD}"/>
    <hyperlink ref="B48" location="'Standings (11_20_25)'!A1" display="Standings" xr:uid="{C577FD7F-F315-42AB-B31D-A6ABB16A059C}"/>
    <hyperlink ref="B49" location="'Standings (11_21_25)'!A1" display="Standings" xr:uid="{82457B2B-8678-4FA5-AB5A-293FA2E06DCB}"/>
    <hyperlink ref="B50" location="'Standings (11_22_25)'!A1" display="Standings" xr:uid="{5133C7B2-5A0E-4025-9372-48F3A02C4308}"/>
    <hyperlink ref="B51" location="'Standings (11_23_25)'!A1" display="Standings" xr:uid="{BADD4EBE-168C-4366-A855-FCE37D25A6A7}"/>
    <hyperlink ref="B52" location="'Standings (11_24_25)'!A1" display="Standings" xr:uid="{0CA7812C-566A-44AF-A679-AF03084038CB}"/>
    <hyperlink ref="B53" location="'Standings (11_25_25)'!A1" display="Standings" xr:uid="{8987052A-6A58-4F9C-B869-BB5A81AF37AD}"/>
    <hyperlink ref="B54" location="'Standings (11_26_25)'!A1" display="Standings" xr:uid="{FBCE1753-AA25-4659-A40D-010FD130E5DB}"/>
    <hyperlink ref="B55" location="'Standings (11_28_25)'!A1" display="Standings" xr:uid="{83379161-8B45-4BBB-8ED4-5E9C132A24EA}"/>
    <hyperlink ref="B56" location="'Standings (11_29_25)'!A1" display="Standings" xr:uid="{3154B385-A4CA-4F5D-B19E-F3DD3660DC7F}"/>
    <hyperlink ref="B57" location="'Standings (11_30_25)'!A1" display="Standings" xr:uid="{04AC4A0F-996F-480D-9F2A-662D820F6EB9}"/>
    <hyperlink ref="B60" location="'Standings (12_1_25)'!A1" display="Standings" xr:uid="{F0634CA4-F514-45E0-A531-73C5C887FF9C}"/>
    <hyperlink ref="B61" location="'Standings (12_2_25)'!A1" display="Standings" xr:uid="{F4CCC266-1478-4195-92F4-7D3C75DF4830}"/>
    <hyperlink ref="B62" location="'Standings (12_3_25)'!A1" display="Standings" xr:uid="{0F1F6EE4-11E0-443E-9AD4-23A1ACDCA347}"/>
    <hyperlink ref="B63" location="'Standings (12_4_25)'!A1" display="Standings" xr:uid="{DA7933F6-53AE-45E4-953F-E54881986A0D}"/>
    <hyperlink ref="B64" location="'Standings (12_5_25)'!A1" display="Standings" xr:uid="{8DCCEC96-450C-4CFE-A031-FDA199C03A1B}"/>
    <hyperlink ref="B65" location="'Standings (12_6_25)'!A1" display="Standings" xr:uid="{EB4FDCEB-D687-40EE-927B-8F9420011EAA}"/>
    <hyperlink ref="B66" location="'Standings (12_7_25)'!A1" display="Standings" xr:uid="{803CDE06-C1F9-4249-A8A8-6AB891B2E7C8}"/>
    <hyperlink ref="B67" location="'Standings (12_8_25)'!A1" display="Standings" xr:uid="{42E93890-58AD-4FC1-8657-090ADE2A88E9}"/>
    <hyperlink ref="B68" location="'Standings (12_9_25)'!A1" display="Standings" xr:uid="{DA00231B-2246-4DC0-A320-E2C3EEA0DB41}"/>
    <hyperlink ref="B69" location="'Standings (12_10_25)'!A1" display="Standings" xr:uid="{6C08C352-5262-4646-AA56-73172535013D}"/>
    <hyperlink ref="B70" location="'Standings (12_11_25)'!A1" display="Standings" xr:uid="{17096B93-5782-413E-B743-0F319F2F8828}"/>
    <hyperlink ref="B71" location="'Standings (12_12_25)'!A1" display="Standings" xr:uid="{FE3679C3-E6AB-4911-BC38-079978021547}"/>
    <hyperlink ref="B72" location="'Standings (12_13_25)'!A1" display="Standings" xr:uid="{7683F21A-A4BC-410D-AB73-33A26E8A8DDE}"/>
    <hyperlink ref="B73" location="'Standings (12_14_25)'!A1" display="Standings" xr:uid="{631AD132-0731-4B95-AC90-5583ECDD2FD5}"/>
    <hyperlink ref="B74" location="'Standings (12_15_25)'!A1" display="Standings" xr:uid="{3B5164FB-B078-4FD3-AE53-DE24297C6537}"/>
    <hyperlink ref="B75" location="'Standings (12_16_25)'!A1" display="Standings" xr:uid="{3264DBC8-2740-44A4-8C21-4235C458FDA9}"/>
    <hyperlink ref="B76" location="'Standings (12_17_25)'!A1" display="Standings" xr:uid="{B5A80BDC-281F-43CA-9648-62F3660F0A50}"/>
    <hyperlink ref="B77" location="'Standings (12_18_25)'!A1" display="Standings" xr:uid="{2FA0988D-053E-4A49-AA96-187C99AC8B8D}"/>
    <hyperlink ref="B78" location="'Standings (12_19_25)'!A1" display="Standings" xr:uid="{E2B1A8E7-AECE-4FB8-A4DD-DE127FFB7D6B}"/>
    <hyperlink ref="B79" location="'Standings (12_20_25)'!A1" display="Standings" xr:uid="{16738A4F-E0A1-43FB-8944-FF348B56B1B2}"/>
    <hyperlink ref="B80" location="'Standings (12_21_25)'!A1" display="Standings" xr:uid="{D4C69D8E-194F-476E-BB73-1D15399DB95B}"/>
    <hyperlink ref="B81" location="'Standings (12_22_25)'!A1" display="Standings" xr:uid="{98F00AE4-6B66-4DAC-BC14-9303D65560B9}"/>
    <hyperlink ref="B82" location="'Standings (12_23_25)'!A1" display="Standings" xr:uid="{5C2FF4B2-A2A4-45C9-ACCF-C3C440DEE179}"/>
    <hyperlink ref="B83" location="'Standings (12_27_25)'!A1" display="Standings" xr:uid="{9BC937CE-E972-473C-9F39-0A39FD7B9B1B}"/>
    <hyperlink ref="B84" location="'Standings (12_28_25)'!A1" display="Standings" xr:uid="{185E182D-B60E-4816-9470-DBA3EF01310A}"/>
    <hyperlink ref="B85" location="'Standings (12_29_25)'!A1" display="Standings" xr:uid="{D2A40DAE-F66A-4869-B201-5539E0C351F8}"/>
    <hyperlink ref="B86" location="'Standings (12_30_25)'!A1" display="Standings" xr:uid="{2B49AEFB-F5D0-41D1-84B1-77D9338919F6}"/>
    <hyperlink ref="B87" location="'Standings (12_31_25)'!A1" display="Standings" xr:uid="{532BA43D-EB21-43E8-8FA4-17CC219190FC}"/>
    <hyperlink ref="B90" location="'Standings (1_1_26)'!A1" display="Standings" xr:uid="{AC13F430-FDC1-47F0-85C4-6C094FB10FBE}"/>
    <hyperlink ref="B91" location="'Standings (1_2_26)'!A1" display="Standings" xr:uid="{39AD6AF2-B93E-4AFE-A299-0EF4750463EF}"/>
    <hyperlink ref="B92" location="'Standings (1_3_26)'!A1" display="Standings" xr:uid="{D11F2CF2-F524-4EF8-B5BC-0DF284BFA2F1}"/>
    <hyperlink ref="B93" location="'Standings (1_4_26)'!A1" display="Standings" xr:uid="{0AAE4AEC-A753-4D88-991C-3BD572EBEE1D}"/>
    <hyperlink ref="B94" location="'Standings (1_5_26)'!A1" display="Standings" xr:uid="{18680BC1-6D9D-4EB6-A0B7-A2835108BF10}"/>
    <hyperlink ref="B95" location="'Standings (1_6_26)'!A1" display="Standings" xr:uid="{D11927BC-3778-4785-8317-88022853238D}"/>
    <hyperlink ref="B96" location="'Standings (1_7_26)'!A1" display="Standings" xr:uid="{40862AF4-32FB-477C-A777-04DC18917969}"/>
    <hyperlink ref="B97" location="'Standings (1_8_26)'!A1" display="Standings" xr:uid="{C13715B8-2A18-4F77-A5E5-81C5F2700E50}"/>
    <hyperlink ref="B98" location="'Standings (1_9_26)'!A1" display="Standings" xr:uid="{27A82F1E-0559-42ED-B50F-578F7DBD6AB5}"/>
    <hyperlink ref="B99" location="'Standings (1_10_26)'!A1" display="Standings" xr:uid="{36798056-970B-439C-8229-6F559746DC96}"/>
    <hyperlink ref="B100" location="'Standings (1_11_26)'!A1" display="Standings" xr:uid="{3785C6E5-1160-4ECA-9DCF-BA228B48E83A}"/>
    <hyperlink ref="B101" location="'Standings (1_12_26)'!A1" display="Standings" xr:uid="{8383B5C0-DCC4-4C66-917B-9B775F3A60C2}"/>
    <hyperlink ref="B102" location="'Standings (1_13_26)'!A1" display="Standings" xr:uid="{B14898B3-318D-4EF1-B1B4-4D8FB7ACB806}"/>
    <hyperlink ref="B103" location="'Standings (1_14_26)'!A1" display="Standings" xr:uid="{63F3D92D-7746-4CC7-9737-87C280AD6834}"/>
    <hyperlink ref="B104" location="'Standings (1_15_26)'!A1" display="Standings" xr:uid="{D64F2CF8-D5CC-4728-813E-4AF63958D07C}"/>
    <hyperlink ref="B105" location="'Standings (1_16_26)'!A1" display="Standings" xr:uid="{FF2D65AA-3B74-4954-A6E8-1C1A496D49C4}"/>
    <hyperlink ref="B106" location="'Standings (1_17_26)'!A1" display="Standings" xr:uid="{4301948C-CC9E-4DF0-A6BA-A9EBB4D48484}"/>
    <hyperlink ref="B107" location="'Standings (1_18_26)'!A1" display="Standings" xr:uid="{E9FC0BCD-3952-4919-9FA3-03985ADFEF07}"/>
    <hyperlink ref="B108" location="'Standings (1_19_26)'!A1" display="Standings" xr:uid="{44B20C55-4BD9-4698-A387-EDF46DDC4E6F}"/>
    <hyperlink ref="B109" location="'Standings (1_20_26)'!A1" display="Standings" xr:uid="{C540748B-D78E-4654-9061-99FEB0B5ED00}"/>
    <hyperlink ref="B110" location="'Standings (1_21_26)'!A1" display="Standings" xr:uid="{C2BC0EDD-98A6-444E-9A97-895E93D0675C}"/>
    <hyperlink ref="B111" location="'Standings (1_22_26)'!A1" display="Standings" xr:uid="{1312F059-FD1E-461E-84D3-1B3651C9E9DD}"/>
    <hyperlink ref="B112" location="'Standings (1_23_26)'!A1" display="Standings" xr:uid="{A4EC749F-A699-4042-99A3-5B445DD2A076}"/>
    <hyperlink ref="B113" location="'Standings (1_24_26)'!A1" display="Standings" xr:uid="{DB19077E-D528-4F16-AF92-589B78166FEC}"/>
    <hyperlink ref="B114" location="'Standings (1_25_26)'!A1" display="Standings" xr:uid="{97C89F92-7527-4644-A3E4-763309FEE4A5}"/>
    <hyperlink ref="B115" location="'Standings (1_26_26)'!A1" display="Standings" xr:uid="{8DC8458B-DC05-4B2E-85E4-A37A1C2039A9}"/>
    <hyperlink ref="B116" location="'Standings (1_27_26)'!A1" display="Standings" xr:uid="{D3A9BB4A-E397-4034-A99D-120409D63CA0}"/>
    <hyperlink ref="B117" location="'Standings (1_28_26)'!A1" display="Standings" xr:uid="{9A21B8DA-E24A-4010-92F6-163FF641D12A}"/>
    <hyperlink ref="B118" location="'Standings (1_29_26)'!A1" display="Standings" xr:uid="{B706FF55-2586-4DBD-9125-33BB16C61673}"/>
    <hyperlink ref="B119" location="'Standings (1_30_26)'!A1" display="Standings" xr:uid="{5464D066-3B0F-4B8D-84E8-79553A7A5AA6}"/>
    <hyperlink ref="B120" location="'Standings (1_31_26)'!A1" display="Standings" xr:uid="{868FE91D-6496-4EE4-BBE1-30C6933AE436}"/>
    <hyperlink ref="B123" location="'Standings (2_1_26)'!A1" display="Standings" xr:uid="{EFA6700F-335F-4F29-AB86-8F823727B8BF}"/>
    <hyperlink ref="B124" location="'Standings (2_2_26)'!A1" display="Standings" xr:uid="{F18BD877-4E7C-4837-8EA7-8CC0B96AE0BC}"/>
    <hyperlink ref="B125" location="'Standings (2_3_26)'!A1" display="Standings" xr:uid="{5CA091EA-5678-4FD3-ABEE-B28298CE24BF}"/>
    <hyperlink ref="B126" location="'Standings (2_4_26)'!A1" display="Standings" xr:uid="{6EA36109-59DE-4439-AEF4-C81EB397A0B1}"/>
    <hyperlink ref="B127" location="'Standings (2_5_26)'!A1" display="Standings" xr:uid="{B092D35A-A368-492B-AA80-CB59CB61BEC8}"/>
    <hyperlink ref="B128" location="'Standings (2_25_26)'!A1" display="Standings" xr:uid="{B1EA86D4-0282-40F8-BFA0-07018D2F9CD8}"/>
    <hyperlink ref="B129" location="'Standings (2_26_26)'!A1" display="Standings" xr:uid="{60581619-5AAE-46E2-9383-9D4EB32AD4CA}"/>
    <hyperlink ref="B130" location="'Standings (2_27_26)'!A1" display="Standings" xr:uid="{DA65EF05-BA66-4FC6-9FEB-03910AB64C26}"/>
    <hyperlink ref="B131" location="'Standings (2_28_26)'!A1" display="Standings" xr:uid="{A2CCD894-9412-4F46-9F93-4CE42B8D34D5}"/>
    <hyperlink ref="B134" location="'Standings (3_1_26)'!A1" display="Standings" xr:uid="{AC26450B-6076-4F57-B0E2-2F500AC38D9D}"/>
    <hyperlink ref="B135" location="'Standings (3_2_26)'!A1" display="Standings" xr:uid="{AAFAE4CC-538A-4D33-BA79-4C4A3273AD32}"/>
    <hyperlink ref="B136" location="'Standings (3_3_26)'!A1" display="Standings" xr:uid="{6BB8DE11-67C5-474F-A0AD-4AE1F10AB9F4}"/>
    <hyperlink ref="B137" location="'Standings (3_4_26)'!A1" display="Standings" xr:uid="{EED83FBB-6FD3-4E23-8718-14B38663C21B}"/>
    <hyperlink ref="B138" location="'Standings (3_5_26)'!A1" display="Standings" xr:uid="{535B9BCC-38CA-4270-A4F3-A494CB6AEDF0}"/>
    <hyperlink ref="B139" location="'Standings (3_6_26)'!A1" display="Standings" xr:uid="{068F6BE1-2701-4824-877E-F402BCF0DA16}"/>
    <hyperlink ref="B140" location="'Standings (3_7_26)'!A1" display="Standings" xr:uid="{C438DDD6-7ECD-4EA3-9183-032887CAFE11}"/>
    <hyperlink ref="B141" location="'Standings (3_8_26)'!A1" display="Standings" xr:uid="{C7D5EB9B-0844-4E5C-9351-FDF4D5ADE550}"/>
    <hyperlink ref="B142" location="'Standings (3_9_26)'!A1" display="Standings" xr:uid="{52C45E9B-BFDE-4A13-B4BE-CBB6A5E38ED8}"/>
    <hyperlink ref="B143" location="'Standings (3_10_26)'!A1" display="Standings" xr:uid="{DFF0A416-E21F-4048-A4AB-4A1EA1B0BD78}"/>
    <hyperlink ref="B144" location="'Standings (3_11_26)'!A1" display="Standings" xr:uid="{F4460864-DA65-425A-AD93-0471752C03EC}"/>
    <hyperlink ref="B145" location="'Standings (3_12_26)'!A1" display="Standings" xr:uid="{23F8999C-3F46-4BE9-9C68-6BB2FD8F7B6A}"/>
    <hyperlink ref="B146" location="'Standings (3_13_26)'!A1" display="Standings" xr:uid="{FA1021C3-D12C-47A5-9737-382FD63A3B10}"/>
    <hyperlink ref="B147" location="'Standings (3_14_26)'!A1" display="Standings" xr:uid="{1C3429A0-AD19-4187-A07C-A2338FE48AC0}"/>
    <hyperlink ref="B148" location="'Standings (3_15_26)'!A1" display="Standings" xr:uid="{B0AC2D44-FB97-4505-85EF-2DF941452761}"/>
    <hyperlink ref="B149" location="'Standings (3_16_26)'!A1" display="Standings" xr:uid="{8883EEB7-3D5E-4286-AD2D-06105393FE61}"/>
    <hyperlink ref="B150" location="'Standings (3_17_26)'!A1" display="Standings" xr:uid="{D99322DE-480C-426C-9211-222F7BB8A7BE}"/>
    <hyperlink ref="B151" location="'Standings (3_18_26)'!A1" display="Standings" xr:uid="{6B479953-1D20-45E4-94C8-4BFBAE2DCA0F}"/>
    <hyperlink ref="B152" location="'Standings (3_19_26)'!A1" display="Standings" xr:uid="{31DC753A-92D9-4F3D-BD2B-BCE00160C10C}"/>
    <hyperlink ref="B153" location="'Standings (3_20_26)'!A1" display="Standings" xr:uid="{DB6DBAE0-EF0D-49B0-B00A-A5B4C47F0D5A}"/>
    <hyperlink ref="B154" location="'Standings (3_21_26)'!A1" display="Standings" xr:uid="{5F812BE1-89BC-4E85-B7C5-9A12406B6D02}"/>
    <hyperlink ref="B155" location="'Standings (3_22_26)'!A1" display="Standings" xr:uid="{60FD2C21-B9B6-4C23-9158-9348AAD29F9D}"/>
    <hyperlink ref="B156" location="'Standings (3_23_26)'!A1" display="Standings" xr:uid="{17E36135-DDA0-4178-9C39-D5790BE45564}"/>
    <hyperlink ref="B157" location="'Standings (3_24_26)'!A1" display="Standings" xr:uid="{F2EB5E47-3E5C-4226-86EB-6E039FDD8F72}"/>
    <hyperlink ref="B158" location="'Standings (3_25_26)'!A1" display="Standings" xr:uid="{6DA9A0DD-6CBF-443E-892E-BCA9A23A46D5}"/>
    <hyperlink ref="B159" location="'Standings (3_26_26)'!A1" display="Standings" xr:uid="{D854C951-A0B2-4B03-9DB8-2B21A6C7E117}"/>
    <hyperlink ref="B160" location="'Standings (3_27_26)'!A1" display="Standings" xr:uid="{17B2E4C2-2AC3-4A1E-80D8-48CC32B1E42B}"/>
    <hyperlink ref="B161" location="'Standings (3_28_26)'!A1" display="Standings" xr:uid="{AC12726A-3935-42F4-AB77-93E9E4D263B6}"/>
    <hyperlink ref="B162" location="'Standings (3_29_26)'!A1" display="Standings" xr:uid="{F2249BB3-844D-45C3-BF25-223FCDE08439}"/>
    <hyperlink ref="B163" location="'Standings (3_30_26)'!A1" display="Standings" xr:uid="{4D40F4A9-CA69-4339-9914-95F18A0151FA}"/>
    <hyperlink ref="B164" location="'Standings (3_31_26)'!A1" display="Standings" xr:uid="{E5FB7F13-7344-43D2-840E-8B107BAEE459}"/>
    <hyperlink ref="B167" location="'Standings (4_1_26)'!A1" display="Standings" xr:uid="{D20156FF-F806-4477-8321-18C5EF3B5FE1}"/>
    <hyperlink ref="B168" location="'Standings (4_2_26)'!A1" display="Standings" xr:uid="{C1F33033-1E99-49AA-BA56-4BE3F6D33E11}"/>
    <hyperlink ref="B169" location="'Standings (4_3_26)'!A1" display="Standings" xr:uid="{3D181331-1010-43E9-A6B8-CBE849ACD61C}"/>
    <hyperlink ref="B170" location="'Standings (4_4_26)'!A1" display="Standings" xr:uid="{44C255B8-FE66-4F56-B7A0-6356C621C15D}"/>
    <hyperlink ref="B171" location="'Standings (4_5_26)'!A1" display="Standings" xr:uid="{41617AE9-D1C8-41D1-A51C-A29F9A530B4C}"/>
    <hyperlink ref="B172" location="'Standings (4_6_26)'!A1" display="Standings" xr:uid="{F05FA9BC-4A8E-4164-89E3-31760C88A152}"/>
    <hyperlink ref="B173" location="'Standings (4_7_26)'!A1" display="Standings" xr:uid="{92E178FE-586B-46C0-9935-D2439240A845}"/>
    <hyperlink ref="B174" location="'Standings (4_8_26)'!A1" display="Standings" xr:uid="{71F4404E-8529-4271-94DC-FA12F696DFC7}"/>
    <hyperlink ref="B175" location="'Standings (4_9_26)'!A1" display="Standings" xr:uid="{708C030C-521D-431C-8112-E080EF58A34D}"/>
    <hyperlink ref="B176" location="'Standings (4_11_26)'!A1" display="Standings" xr:uid="{56A0DF65-C620-4A2D-9DF6-FA67A3308ADA}"/>
    <hyperlink ref="B177" location="'Standings (4_12_26)'!A1" display="Standings" xr:uid="{39DC800F-16D5-4398-AFC0-90F0CE046B12}"/>
    <hyperlink ref="B178" location="'Standings (4_13_26)'!A1" display="Standings" xr:uid="{3116A2C8-0E71-477A-A04A-07CC43F11BA6}"/>
    <hyperlink ref="B179" location="'Standings (4_14_26)'!A1" display="Standings" xr:uid="{FCA9500B-EEB0-4E9C-BD5F-945F7C6F2072}"/>
    <hyperlink ref="B180" location="'Standings (4_15_26)'!A1" display="Standings" xr:uid="{6E887327-7916-4089-9233-0135E074E956}"/>
    <hyperlink ref="B181" location="'Standings (4_16_26)'!A1" display="Standings" xr:uid="{0E9A2424-0FD7-43C3-BB75-1D8B0624B0C9}"/>
  </hyperlink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B7B0-E4EF-4E78-B699-2140E1130AC6}">
  <dimension ref="A1:E33"/>
  <sheetViews>
    <sheetView workbookViewId="0">
      <selection activeCell="A29" sqref="A29"/>
    </sheetView>
  </sheetViews>
  <sheetFormatPr defaultColWidth="9.109375" defaultRowHeight="14.4" x14ac:dyDescent="0.3"/>
  <cols>
    <col min="1" max="1" width="20.88671875" style="1" customWidth="1"/>
    <col min="2" max="2" width="25.109375" style="1" customWidth="1"/>
    <col min="3" max="3" width="21.44140625" style="1" bestFit="1" customWidth="1"/>
    <col min="4" max="4" width="22.44140625" style="1" customWidth="1"/>
    <col min="5" max="5" width="22.6640625" style="1" customWidth="1"/>
    <col min="6" max="16384" width="9.109375" style="1"/>
  </cols>
  <sheetData>
    <row r="1" spans="1:5" ht="15.6" thickTop="1" thickBot="1" x14ac:dyDescent="0.35">
      <c r="A1" s="7" t="s">
        <v>49</v>
      </c>
      <c r="B1" s="7" t="s">
        <v>48</v>
      </c>
      <c r="C1" s="7" t="s">
        <v>47</v>
      </c>
      <c r="D1" s="7" t="s">
        <v>46</v>
      </c>
      <c r="E1" s="7" t="s">
        <v>45</v>
      </c>
    </row>
    <row r="2" spans="1:5" ht="15" thickTop="1" x14ac:dyDescent="0.3">
      <c r="A2" s="1" t="s">
        <v>31</v>
      </c>
      <c r="B2" s="1" t="s">
        <v>29</v>
      </c>
      <c r="C2" s="1" t="s">
        <v>31</v>
      </c>
      <c r="D2" s="1" t="s">
        <v>29</v>
      </c>
      <c r="E2" s="1" t="s">
        <v>25</v>
      </c>
    </row>
    <row r="3" spans="1:5" x14ac:dyDescent="0.3">
      <c r="A3" s="1" t="s">
        <v>29</v>
      </c>
      <c r="B3" s="1" t="s">
        <v>28</v>
      </c>
      <c r="C3" s="1" t="s">
        <v>27</v>
      </c>
      <c r="D3" s="1" t="s">
        <v>28</v>
      </c>
      <c r="E3" s="1" t="s">
        <v>24</v>
      </c>
    </row>
    <row r="4" spans="1:5" x14ac:dyDescent="0.3">
      <c r="A4" s="1" t="s">
        <v>28</v>
      </c>
      <c r="B4" s="1" t="s">
        <v>26</v>
      </c>
      <c r="C4" s="1" t="s">
        <v>25</v>
      </c>
      <c r="D4" s="1" t="s">
        <v>21</v>
      </c>
      <c r="E4" s="1" t="s">
        <v>22</v>
      </c>
    </row>
    <row r="5" spans="1:5" x14ac:dyDescent="0.3">
      <c r="A5" s="1" t="s">
        <v>27</v>
      </c>
      <c r="B5" s="1" t="s">
        <v>23</v>
      </c>
      <c r="C5" s="1" t="s">
        <v>24</v>
      </c>
      <c r="D5" s="1" t="s">
        <v>19</v>
      </c>
      <c r="E5" s="1" t="s">
        <v>17</v>
      </c>
    </row>
    <row r="6" spans="1:5" x14ac:dyDescent="0.3">
      <c r="A6" s="1" t="s">
        <v>26</v>
      </c>
      <c r="B6" s="1" t="s">
        <v>21</v>
      </c>
      <c r="C6" s="1" t="s">
        <v>22</v>
      </c>
      <c r="D6" s="1" t="s">
        <v>16</v>
      </c>
      <c r="E6" s="1" t="s">
        <v>15</v>
      </c>
    </row>
    <row r="7" spans="1:5" x14ac:dyDescent="0.3">
      <c r="A7" s="1" t="s">
        <v>25</v>
      </c>
      <c r="B7" s="1" t="s">
        <v>19</v>
      </c>
      <c r="C7" s="1" t="s">
        <v>20</v>
      </c>
      <c r="D7" s="1" t="s">
        <v>11</v>
      </c>
      <c r="E7" s="1" t="s">
        <v>6</v>
      </c>
    </row>
    <row r="8" spans="1:5" x14ac:dyDescent="0.3">
      <c r="A8" s="1" t="s">
        <v>24</v>
      </c>
      <c r="B8" s="1" t="s">
        <v>16</v>
      </c>
      <c r="C8" s="1" t="s">
        <v>18</v>
      </c>
      <c r="D8" s="1" t="s">
        <v>5</v>
      </c>
      <c r="E8" s="1" t="s">
        <v>95</v>
      </c>
    </row>
    <row r="9" spans="1:5" ht="15" thickBot="1" x14ac:dyDescent="0.35">
      <c r="A9" s="1" t="s">
        <v>23</v>
      </c>
      <c r="B9" s="1" t="s">
        <v>14</v>
      </c>
      <c r="C9" s="1" t="s">
        <v>17</v>
      </c>
      <c r="D9" s="1" t="s">
        <v>4</v>
      </c>
      <c r="E9" s="1" t="s">
        <v>0</v>
      </c>
    </row>
    <row r="10" spans="1:5" ht="15.6" thickTop="1" thickBot="1" x14ac:dyDescent="0.35">
      <c r="A10" s="1" t="s">
        <v>22</v>
      </c>
      <c r="B10" s="1" t="s">
        <v>13</v>
      </c>
      <c r="C10" s="1" t="s">
        <v>15</v>
      </c>
      <c r="D10" s="7" t="s">
        <v>44</v>
      </c>
      <c r="E10" s="7" t="s">
        <v>43</v>
      </c>
    </row>
    <row r="11" spans="1:5" ht="15" thickTop="1" x14ac:dyDescent="0.3">
      <c r="A11" s="1" t="s">
        <v>21</v>
      </c>
      <c r="B11" s="1" t="s">
        <v>12</v>
      </c>
      <c r="C11" s="1" t="s">
        <v>8</v>
      </c>
      <c r="D11" s="1" t="s">
        <v>26</v>
      </c>
      <c r="E11" s="1" t="s">
        <v>31</v>
      </c>
    </row>
    <row r="12" spans="1:5" x14ac:dyDescent="0.3">
      <c r="A12" s="1" t="s">
        <v>20</v>
      </c>
      <c r="B12" s="1" t="s">
        <v>11</v>
      </c>
      <c r="C12" s="1" t="s">
        <v>7</v>
      </c>
      <c r="D12" s="1" t="s">
        <v>23</v>
      </c>
      <c r="E12" s="1" t="s">
        <v>27</v>
      </c>
    </row>
    <row r="13" spans="1:5" x14ac:dyDescent="0.3">
      <c r="A13" s="1" t="s">
        <v>19</v>
      </c>
      <c r="B13" s="1" t="s">
        <v>10</v>
      </c>
      <c r="C13" s="1" t="s">
        <v>6</v>
      </c>
      <c r="D13" s="1" t="s">
        <v>14</v>
      </c>
      <c r="E13" s="1" t="s">
        <v>20</v>
      </c>
    </row>
    <row r="14" spans="1:5" x14ac:dyDescent="0.3">
      <c r="A14" s="1" t="s">
        <v>18</v>
      </c>
      <c r="B14" s="1" t="s">
        <v>9</v>
      </c>
      <c r="C14" s="1" t="s">
        <v>95</v>
      </c>
      <c r="D14" s="1" t="s">
        <v>13</v>
      </c>
      <c r="E14" s="1" t="s">
        <v>18</v>
      </c>
    </row>
    <row r="15" spans="1:5" x14ac:dyDescent="0.3">
      <c r="A15" s="1" t="s">
        <v>17</v>
      </c>
      <c r="B15" s="1" t="s">
        <v>5</v>
      </c>
      <c r="C15" s="1" t="s">
        <v>3</v>
      </c>
      <c r="D15" s="1" t="s">
        <v>12</v>
      </c>
      <c r="E15" s="1" t="s">
        <v>8</v>
      </c>
    </row>
    <row r="16" spans="1:5" x14ac:dyDescent="0.3">
      <c r="A16" s="1" t="s">
        <v>16</v>
      </c>
      <c r="B16" s="1" t="s">
        <v>4</v>
      </c>
      <c r="C16" s="1" t="s">
        <v>2</v>
      </c>
      <c r="D16" s="1" t="s">
        <v>10</v>
      </c>
      <c r="E16" s="1" t="s">
        <v>7</v>
      </c>
    </row>
    <row r="17" spans="1:5" x14ac:dyDescent="0.3">
      <c r="A17" s="1" t="s">
        <v>15</v>
      </c>
      <c r="B17" s="1" t="s">
        <v>1</v>
      </c>
      <c r="C17" s="1" t="s">
        <v>0</v>
      </c>
      <c r="D17" s="1" t="s">
        <v>9</v>
      </c>
      <c r="E17" s="1" t="s">
        <v>3</v>
      </c>
    </row>
    <row r="18" spans="1:5" x14ac:dyDescent="0.3">
      <c r="A18" s="1" t="s">
        <v>14</v>
      </c>
      <c r="D18" s="1" t="s">
        <v>1</v>
      </c>
      <c r="E18" s="1" t="s">
        <v>2</v>
      </c>
    </row>
    <row r="19" spans="1:5" x14ac:dyDescent="0.3">
      <c r="A19" s="1" t="s">
        <v>13</v>
      </c>
    </row>
    <row r="20" spans="1:5" x14ac:dyDescent="0.3">
      <c r="A20" s="1" t="s">
        <v>12</v>
      </c>
    </row>
    <row r="21" spans="1:5" x14ac:dyDescent="0.3">
      <c r="A21" s="1" t="s">
        <v>11</v>
      </c>
    </row>
    <row r="22" spans="1:5" x14ac:dyDescent="0.3">
      <c r="A22" s="1" t="s">
        <v>10</v>
      </c>
    </row>
    <row r="23" spans="1:5" x14ac:dyDescent="0.3">
      <c r="A23" s="1" t="s">
        <v>9</v>
      </c>
    </row>
    <row r="24" spans="1:5" x14ac:dyDescent="0.3">
      <c r="A24" s="1" t="s">
        <v>8</v>
      </c>
    </row>
    <row r="25" spans="1:5" x14ac:dyDescent="0.3">
      <c r="A25" s="1" t="s">
        <v>7</v>
      </c>
    </row>
    <row r="26" spans="1:5" x14ac:dyDescent="0.3">
      <c r="A26" s="1" t="s">
        <v>6</v>
      </c>
    </row>
    <row r="27" spans="1:5" x14ac:dyDescent="0.3">
      <c r="A27" s="1" t="s">
        <v>5</v>
      </c>
    </row>
    <row r="28" spans="1:5" x14ac:dyDescent="0.3">
      <c r="A28" s="1" t="s">
        <v>4</v>
      </c>
    </row>
    <row r="29" spans="1:5" x14ac:dyDescent="0.3">
      <c r="A29" s="1" t="s">
        <v>95</v>
      </c>
    </row>
    <row r="30" spans="1:5" x14ac:dyDescent="0.3">
      <c r="A30" s="1" t="s">
        <v>3</v>
      </c>
    </row>
    <row r="31" spans="1:5" x14ac:dyDescent="0.3">
      <c r="A31" s="1" t="s">
        <v>2</v>
      </c>
    </row>
    <row r="32" spans="1:5" x14ac:dyDescent="0.3">
      <c r="A32" s="1" t="s">
        <v>1</v>
      </c>
    </row>
    <row r="33" spans="1:1" x14ac:dyDescent="0.3">
      <c r="A33" s="1" t="s"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17B0-78B9-4CB3-9397-B4C8B6685469}">
  <dimension ref="A1:T47"/>
  <sheetViews>
    <sheetView workbookViewId="0">
      <selection activeCell="B16" sqref="B16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19</v>
      </c>
      <c r="B4" s="40">
        <v>1</v>
      </c>
      <c r="C4" s="40">
        <v>1</v>
      </c>
      <c r="D4" s="40">
        <v>0</v>
      </c>
      <c r="E4" s="38">
        <v>0</v>
      </c>
      <c r="F4" s="33">
        <v>2</v>
      </c>
      <c r="G4" s="39">
        <v>1</v>
      </c>
      <c r="H4" s="38">
        <v>1</v>
      </c>
      <c r="I4" s="38">
        <v>0</v>
      </c>
      <c r="J4" s="33">
        <v>0</v>
      </c>
      <c r="K4" s="37" t="s">
        <v>98</v>
      </c>
      <c r="L4" s="40" t="s">
        <v>96</v>
      </c>
      <c r="M4" s="40" t="s">
        <v>96</v>
      </c>
      <c r="N4" s="40" t="s">
        <v>96</v>
      </c>
      <c r="O4" s="39">
        <v>3</v>
      </c>
      <c r="P4" s="38">
        <v>2</v>
      </c>
      <c r="Q4" s="33">
        <v>1</v>
      </c>
      <c r="R4" s="37" t="s">
        <v>99</v>
      </c>
      <c r="S4" s="36" t="s">
        <v>98</v>
      </c>
    </row>
    <row r="5" spans="1:20" x14ac:dyDescent="0.3">
      <c r="A5" s="32" t="s">
        <v>29</v>
      </c>
      <c r="B5" s="1">
        <v>0</v>
      </c>
      <c r="C5" s="1">
        <v>0</v>
      </c>
      <c r="D5" s="1">
        <v>0</v>
      </c>
      <c r="E5" s="20">
        <v>0</v>
      </c>
      <c r="F5" s="30">
        <v>0</v>
      </c>
      <c r="G5" s="31">
        <v>0</v>
      </c>
      <c r="H5" s="20">
        <v>0</v>
      </c>
      <c r="I5" s="20">
        <v>0</v>
      </c>
      <c r="J5" s="30">
        <v>0</v>
      </c>
      <c r="K5" s="29" t="s">
        <v>96</v>
      </c>
      <c r="L5" s="1" t="s">
        <v>96</v>
      </c>
      <c r="M5" s="1" t="s">
        <v>96</v>
      </c>
      <c r="N5" s="1" t="s">
        <v>96</v>
      </c>
      <c r="O5" s="31">
        <v>0</v>
      </c>
      <c r="P5" s="20">
        <v>0</v>
      </c>
      <c r="Q5" s="30">
        <v>0</v>
      </c>
      <c r="R5" s="29" t="s">
        <v>97</v>
      </c>
      <c r="S5" s="28" t="s">
        <v>96</v>
      </c>
    </row>
    <row r="6" spans="1:20" x14ac:dyDescent="0.3">
      <c r="A6" s="32" t="s">
        <v>28</v>
      </c>
      <c r="B6" s="1">
        <v>0</v>
      </c>
      <c r="C6" s="1">
        <v>0</v>
      </c>
      <c r="D6" s="1">
        <v>0</v>
      </c>
      <c r="E6" s="20">
        <v>0</v>
      </c>
      <c r="F6" s="30">
        <v>0</v>
      </c>
      <c r="G6" s="31">
        <v>0</v>
      </c>
      <c r="H6" s="20">
        <v>0</v>
      </c>
      <c r="I6" s="20">
        <v>0</v>
      </c>
      <c r="J6" s="30">
        <v>0</v>
      </c>
      <c r="K6" s="29" t="s">
        <v>96</v>
      </c>
      <c r="L6" s="1" t="s">
        <v>96</v>
      </c>
      <c r="M6" s="1" t="s">
        <v>96</v>
      </c>
      <c r="N6" s="1" t="s">
        <v>96</v>
      </c>
      <c r="O6" s="31">
        <v>0</v>
      </c>
      <c r="P6" s="20">
        <v>0</v>
      </c>
      <c r="Q6" s="30">
        <v>0</v>
      </c>
      <c r="R6" s="29" t="s">
        <v>97</v>
      </c>
      <c r="S6" s="28" t="s">
        <v>96</v>
      </c>
    </row>
    <row r="7" spans="1:20" x14ac:dyDescent="0.3">
      <c r="A7" s="32" t="s">
        <v>21</v>
      </c>
      <c r="B7" s="1">
        <v>0</v>
      </c>
      <c r="C7" s="1">
        <v>0</v>
      </c>
      <c r="D7" s="1">
        <v>0</v>
      </c>
      <c r="E7" s="20">
        <v>0</v>
      </c>
      <c r="F7" s="30">
        <v>0</v>
      </c>
      <c r="G7" s="31">
        <v>0</v>
      </c>
      <c r="H7" s="20">
        <v>0</v>
      </c>
      <c r="I7" s="20">
        <v>0</v>
      </c>
      <c r="J7" s="30">
        <v>0</v>
      </c>
      <c r="K7" s="29" t="s">
        <v>96</v>
      </c>
      <c r="L7" s="1" t="s">
        <v>96</v>
      </c>
      <c r="M7" s="1" t="s">
        <v>96</v>
      </c>
      <c r="N7" s="1" t="s">
        <v>96</v>
      </c>
      <c r="O7" s="31">
        <v>0</v>
      </c>
      <c r="P7" s="20">
        <v>0</v>
      </c>
      <c r="Q7" s="30">
        <v>0</v>
      </c>
      <c r="R7" s="29" t="s">
        <v>97</v>
      </c>
      <c r="S7" s="28" t="s">
        <v>96</v>
      </c>
    </row>
    <row r="8" spans="1:20" x14ac:dyDescent="0.3">
      <c r="A8" s="32" t="s">
        <v>16</v>
      </c>
      <c r="B8" s="1">
        <v>0</v>
      </c>
      <c r="C8" s="1">
        <v>0</v>
      </c>
      <c r="D8" s="1">
        <v>0</v>
      </c>
      <c r="E8" s="20">
        <v>0</v>
      </c>
      <c r="F8" s="30">
        <v>0</v>
      </c>
      <c r="G8" s="31">
        <v>0</v>
      </c>
      <c r="H8" s="20">
        <v>0</v>
      </c>
      <c r="I8" s="20">
        <v>0</v>
      </c>
      <c r="J8" s="30">
        <v>0</v>
      </c>
      <c r="K8" s="29" t="s">
        <v>96</v>
      </c>
      <c r="L8" s="1" t="s">
        <v>96</v>
      </c>
      <c r="M8" s="1" t="s">
        <v>96</v>
      </c>
      <c r="N8" s="1" t="s">
        <v>96</v>
      </c>
      <c r="O8" s="31">
        <v>0</v>
      </c>
      <c r="P8" s="20">
        <v>0</v>
      </c>
      <c r="Q8" s="30">
        <v>0</v>
      </c>
      <c r="R8" s="29" t="s">
        <v>97</v>
      </c>
      <c r="S8" s="28" t="s">
        <v>96</v>
      </c>
    </row>
    <row r="9" spans="1:20" x14ac:dyDescent="0.3">
      <c r="A9" s="32" t="s">
        <v>11</v>
      </c>
      <c r="B9" s="1">
        <v>0</v>
      </c>
      <c r="C9" s="1">
        <v>0</v>
      </c>
      <c r="D9" s="1">
        <v>0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96</v>
      </c>
      <c r="L9" s="1" t="s">
        <v>96</v>
      </c>
      <c r="M9" s="1" t="s">
        <v>96</v>
      </c>
      <c r="N9" s="1" t="s">
        <v>96</v>
      </c>
      <c r="O9" s="31">
        <v>0</v>
      </c>
      <c r="P9" s="20">
        <v>0</v>
      </c>
      <c r="Q9" s="30">
        <v>0</v>
      </c>
      <c r="R9" s="29" t="s">
        <v>97</v>
      </c>
      <c r="S9" s="28" t="s">
        <v>96</v>
      </c>
    </row>
    <row r="10" spans="1:20" x14ac:dyDescent="0.3">
      <c r="A10" s="32" t="s">
        <v>5</v>
      </c>
      <c r="B10" s="1">
        <v>0</v>
      </c>
      <c r="C10" s="1">
        <v>0</v>
      </c>
      <c r="D10" s="1">
        <v>0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96</v>
      </c>
      <c r="L10" s="1" t="s">
        <v>96</v>
      </c>
      <c r="M10" s="1" t="s">
        <v>96</v>
      </c>
      <c r="N10" s="1" t="s">
        <v>96</v>
      </c>
      <c r="O10" s="31">
        <v>0</v>
      </c>
      <c r="P10" s="20">
        <v>0</v>
      </c>
      <c r="Q10" s="30">
        <v>0</v>
      </c>
      <c r="R10" s="29" t="s">
        <v>97</v>
      </c>
      <c r="S10" s="28" t="s">
        <v>96</v>
      </c>
    </row>
    <row r="11" spans="1:20" ht="15" thickBot="1" x14ac:dyDescent="0.35">
      <c r="A11" s="32" t="s">
        <v>4</v>
      </c>
      <c r="B11" s="1">
        <v>0</v>
      </c>
      <c r="C11" s="1">
        <v>0</v>
      </c>
      <c r="D11" s="1">
        <v>0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96</v>
      </c>
      <c r="L11" s="1" t="s">
        <v>96</v>
      </c>
      <c r="M11" s="1" t="s">
        <v>96</v>
      </c>
      <c r="N11" s="1" t="s">
        <v>96</v>
      </c>
      <c r="O11" s="31">
        <v>0</v>
      </c>
      <c r="P11" s="20">
        <v>0</v>
      </c>
      <c r="Q11" s="30">
        <v>0</v>
      </c>
      <c r="R11" s="29" t="s">
        <v>97</v>
      </c>
      <c r="S11" s="28" t="s">
        <v>96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9</v>
      </c>
      <c r="B14" s="1">
        <v>1</v>
      </c>
      <c r="C14" s="1">
        <v>1</v>
      </c>
      <c r="D14" s="1">
        <v>0</v>
      </c>
      <c r="E14" s="20">
        <v>0</v>
      </c>
      <c r="F14" s="33">
        <v>2</v>
      </c>
      <c r="G14" s="20">
        <v>1</v>
      </c>
      <c r="H14" s="20">
        <v>1</v>
      </c>
      <c r="I14" s="20">
        <v>0</v>
      </c>
      <c r="J14" s="20">
        <v>0</v>
      </c>
      <c r="K14" s="29" t="s">
        <v>96</v>
      </c>
      <c r="L14" s="1" t="s">
        <v>98</v>
      </c>
      <c r="M14" s="1" t="s">
        <v>98</v>
      </c>
      <c r="N14" s="1" t="s">
        <v>98</v>
      </c>
      <c r="O14" s="31">
        <v>3</v>
      </c>
      <c r="P14" s="20">
        <v>0</v>
      </c>
      <c r="Q14" s="30">
        <v>3</v>
      </c>
      <c r="R14" s="29" t="s">
        <v>99</v>
      </c>
      <c r="S14" s="28" t="s">
        <v>98</v>
      </c>
    </row>
    <row r="15" spans="1:20" x14ac:dyDescent="0.3">
      <c r="A15" s="32" t="s">
        <v>26</v>
      </c>
      <c r="B15" s="1">
        <v>0</v>
      </c>
      <c r="C15" s="1">
        <v>0</v>
      </c>
      <c r="D15" s="1">
        <v>0</v>
      </c>
      <c r="E15" s="20">
        <v>0</v>
      </c>
      <c r="F15" s="30">
        <v>0</v>
      </c>
      <c r="G15" s="20">
        <v>0</v>
      </c>
      <c r="H15" s="20">
        <v>0</v>
      </c>
      <c r="I15" s="20">
        <v>0</v>
      </c>
      <c r="J15" s="20">
        <v>0</v>
      </c>
      <c r="K15" s="29" t="s">
        <v>96</v>
      </c>
      <c r="L15" s="1" t="s">
        <v>96</v>
      </c>
      <c r="M15" s="1" t="s">
        <v>96</v>
      </c>
      <c r="N15" s="1" t="s">
        <v>96</v>
      </c>
      <c r="O15" s="31">
        <v>0</v>
      </c>
      <c r="P15" s="20">
        <v>0</v>
      </c>
      <c r="Q15" s="30">
        <v>0</v>
      </c>
      <c r="R15" s="29" t="s">
        <v>97</v>
      </c>
      <c r="S15" s="28" t="s">
        <v>96</v>
      </c>
    </row>
    <row r="16" spans="1:20" x14ac:dyDescent="0.3">
      <c r="A16" s="32" t="s">
        <v>23</v>
      </c>
      <c r="B16" s="1">
        <v>0</v>
      </c>
      <c r="C16" s="1">
        <v>0</v>
      </c>
      <c r="D16" s="1">
        <v>0</v>
      </c>
      <c r="E16" s="20">
        <v>0</v>
      </c>
      <c r="F16" s="30">
        <v>0</v>
      </c>
      <c r="G16" s="20">
        <v>0</v>
      </c>
      <c r="H16" s="20">
        <v>0</v>
      </c>
      <c r="I16" s="20">
        <v>0</v>
      </c>
      <c r="J16" s="20">
        <v>0</v>
      </c>
      <c r="K16" s="29" t="s">
        <v>96</v>
      </c>
      <c r="L16" s="1" t="s">
        <v>96</v>
      </c>
      <c r="M16" s="1" t="s">
        <v>96</v>
      </c>
      <c r="N16" s="1" t="s">
        <v>96</v>
      </c>
      <c r="O16" s="31">
        <v>0</v>
      </c>
      <c r="P16" s="20">
        <v>0</v>
      </c>
      <c r="Q16" s="30">
        <v>0</v>
      </c>
      <c r="R16" s="29" t="s">
        <v>97</v>
      </c>
      <c r="S16" s="28" t="s">
        <v>96</v>
      </c>
    </row>
    <row r="17" spans="1:19" x14ac:dyDescent="0.3">
      <c r="A17" s="32" t="s">
        <v>14</v>
      </c>
      <c r="B17" s="1">
        <v>0</v>
      </c>
      <c r="C17" s="1">
        <v>0</v>
      </c>
      <c r="D17" s="1">
        <v>0</v>
      </c>
      <c r="E17" s="20">
        <v>0</v>
      </c>
      <c r="F17" s="30">
        <v>0</v>
      </c>
      <c r="G17" s="20">
        <v>0</v>
      </c>
      <c r="H17" s="20">
        <v>0</v>
      </c>
      <c r="I17" s="20">
        <v>0</v>
      </c>
      <c r="J17" s="20">
        <v>0</v>
      </c>
      <c r="K17" s="29" t="s">
        <v>96</v>
      </c>
      <c r="L17" s="1" t="s">
        <v>96</v>
      </c>
      <c r="M17" s="1" t="s">
        <v>96</v>
      </c>
      <c r="N17" s="1" t="s">
        <v>96</v>
      </c>
      <c r="O17" s="31">
        <v>0</v>
      </c>
      <c r="P17" s="20">
        <v>0</v>
      </c>
      <c r="Q17" s="30">
        <v>0</v>
      </c>
      <c r="R17" s="29" t="s">
        <v>97</v>
      </c>
      <c r="S17" s="28" t="s">
        <v>96</v>
      </c>
    </row>
    <row r="18" spans="1:19" x14ac:dyDescent="0.3">
      <c r="A18" s="32" t="s">
        <v>13</v>
      </c>
      <c r="B18" s="1">
        <v>0</v>
      </c>
      <c r="C18" s="1">
        <v>0</v>
      </c>
      <c r="D18" s="1">
        <v>0</v>
      </c>
      <c r="E18" s="20">
        <v>0</v>
      </c>
      <c r="F18" s="30">
        <v>0</v>
      </c>
      <c r="G18" s="20">
        <v>0</v>
      </c>
      <c r="H18" s="20">
        <v>0</v>
      </c>
      <c r="I18" s="20">
        <v>0</v>
      </c>
      <c r="J18" s="20">
        <v>0</v>
      </c>
      <c r="K18" s="29" t="s">
        <v>96</v>
      </c>
      <c r="L18" s="1" t="s">
        <v>96</v>
      </c>
      <c r="M18" s="1" t="s">
        <v>96</v>
      </c>
      <c r="N18" s="1" t="s">
        <v>96</v>
      </c>
      <c r="O18" s="31">
        <v>0</v>
      </c>
      <c r="P18" s="20">
        <v>0</v>
      </c>
      <c r="Q18" s="30">
        <v>0</v>
      </c>
      <c r="R18" s="29" t="s">
        <v>97</v>
      </c>
      <c r="S18" s="28" t="s">
        <v>96</v>
      </c>
    </row>
    <row r="19" spans="1:19" x14ac:dyDescent="0.3">
      <c r="A19" s="32" t="s">
        <v>12</v>
      </c>
      <c r="B19" s="1">
        <v>1</v>
      </c>
      <c r="C19" s="1">
        <v>0</v>
      </c>
      <c r="D19" s="1">
        <v>1</v>
      </c>
      <c r="E19" s="20">
        <v>0</v>
      </c>
      <c r="F19" s="30">
        <v>0</v>
      </c>
      <c r="G19" s="20">
        <v>0</v>
      </c>
      <c r="H19" s="20">
        <v>0</v>
      </c>
      <c r="I19" s="20">
        <v>0</v>
      </c>
      <c r="J19" s="20">
        <v>0</v>
      </c>
      <c r="K19" s="29" t="s">
        <v>100</v>
      </c>
      <c r="L19" s="1" t="s">
        <v>96</v>
      </c>
      <c r="M19" s="1" t="s">
        <v>100</v>
      </c>
      <c r="N19" s="1" t="s">
        <v>100</v>
      </c>
      <c r="O19" s="31">
        <v>0</v>
      </c>
      <c r="P19" s="20">
        <v>3</v>
      </c>
      <c r="Q19" s="30">
        <v>-3</v>
      </c>
      <c r="R19" s="29" t="s">
        <v>101</v>
      </c>
      <c r="S19" s="28" t="s">
        <v>100</v>
      </c>
    </row>
    <row r="20" spans="1:19" x14ac:dyDescent="0.3">
      <c r="A20" s="32" t="s">
        <v>10</v>
      </c>
      <c r="B20" s="1">
        <v>0</v>
      </c>
      <c r="C20" s="1">
        <v>0</v>
      </c>
      <c r="D20" s="1">
        <v>0</v>
      </c>
      <c r="E20" s="20">
        <v>0</v>
      </c>
      <c r="F20" s="30">
        <v>0</v>
      </c>
      <c r="G20" s="20">
        <v>0</v>
      </c>
      <c r="H20" s="20">
        <v>0</v>
      </c>
      <c r="I20" s="20">
        <v>0</v>
      </c>
      <c r="J20" s="20">
        <v>0</v>
      </c>
      <c r="K20" s="29" t="s">
        <v>96</v>
      </c>
      <c r="L20" s="1" t="s">
        <v>96</v>
      </c>
      <c r="M20" s="1" t="s">
        <v>96</v>
      </c>
      <c r="N20" s="1" t="s">
        <v>96</v>
      </c>
      <c r="O20" s="31">
        <v>0</v>
      </c>
      <c r="P20" s="20">
        <v>0</v>
      </c>
      <c r="Q20" s="30">
        <v>0</v>
      </c>
      <c r="R20" s="29" t="s">
        <v>97</v>
      </c>
      <c r="S20" s="28" t="s">
        <v>96</v>
      </c>
    </row>
    <row r="21" spans="1:19" ht="15" thickBot="1" x14ac:dyDescent="0.35">
      <c r="A21" s="27" t="s">
        <v>1</v>
      </c>
      <c r="B21" s="26">
        <v>0</v>
      </c>
      <c r="C21" s="26">
        <v>0</v>
      </c>
      <c r="D21" s="26">
        <v>0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96</v>
      </c>
      <c r="L21" s="26" t="s">
        <v>96</v>
      </c>
      <c r="M21" s="26" t="s">
        <v>96</v>
      </c>
      <c r="N21" s="26" t="s">
        <v>96</v>
      </c>
      <c r="O21" s="25">
        <v>0</v>
      </c>
      <c r="P21" s="24">
        <v>0</v>
      </c>
      <c r="Q21" s="23">
        <v>0</v>
      </c>
      <c r="R21" s="22" t="s">
        <v>97</v>
      </c>
      <c r="S21" s="21" t="s">
        <v>96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</v>
      </c>
      <c r="C25" s="1">
        <v>1</v>
      </c>
      <c r="D25" s="1">
        <v>0</v>
      </c>
      <c r="E25" s="20">
        <v>0</v>
      </c>
      <c r="F25" s="30">
        <v>2</v>
      </c>
      <c r="G25" s="20">
        <v>1</v>
      </c>
      <c r="H25" s="20">
        <v>1</v>
      </c>
      <c r="I25" s="20">
        <v>0</v>
      </c>
      <c r="J25" s="20">
        <v>0</v>
      </c>
      <c r="K25" s="29" t="s">
        <v>96</v>
      </c>
      <c r="L25" s="1" t="s">
        <v>98</v>
      </c>
      <c r="M25" s="1" t="s">
        <v>96</v>
      </c>
      <c r="N25" s="1" t="s">
        <v>98</v>
      </c>
      <c r="O25" s="31">
        <v>4</v>
      </c>
      <c r="P25" s="20">
        <v>1</v>
      </c>
      <c r="Q25" s="30">
        <v>3</v>
      </c>
      <c r="R25" s="29" t="s">
        <v>99</v>
      </c>
      <c r="S25" s="28" t="s">
        <v>98</v>
      </c>
    </row>
    <row r="26" spans="1:19" x14ac:dyDescent="0.3">
      <c r="A26" s="32" t="s">
        <v>25</v>
      </c>
      <c r="B26" s="1">
        <v>1</v>
      </c>
      <c r="C26" s="1">
        <v>0</v>
      </c>
      <c r="D26" s="1">
        <v>1</v>
      </c>
      <c r="E26" s="20">
        <v>0</v>
      </c>
      <c r="F26" s="30">
        <v>0</v>
      </c>
      <c r="G26" s="20">
        <v>0</v>
      </c>
      <c r="H26" s="20">
        <v>0</v>
      </c>
      <c r="I26" s="20">
        <v>0</v>
      </c>
      <c r="J26" s="20">
        <v>0</v>
      </c>
      <c r="K26" s="29" t="s">
        <v>96</v>
      </c>
      <c r="L26" s="1" t="s">
        <v>100</v>
      </c>
      <c r="M26" s="1" t="s">
        <v>96</v>
      </c>
      <c r="N26" s="1" t="s">
        <v>96</v>
      </c>
      <c r="O26" s="31">
        <v>2</v>
      </c>
      <c r="P26" s="20">
        <v>3</v>
      </c>
      <c r="Q26" s="30">
        <v>-1</v>
      </c>
      <c r="R26" s="29" t="s">
        <v>101</v>
      </c>
      <c r="S26" s="28" t="s">
        <v>100</v>
      </c>
    </row>
    <row r="27" spans="1:19" x14ac:dyDescent="0.3">
      <c r="A27" s="32" t="s">
        <v>22</v>
      </c>
      <c r="B27" s="1">
        <v>0</v>
      </c>
      <c r="C27" s="1">
        <v>0</v>
      </c>
      <c r="D27" s="1">
        <v>0</v>
      </c>
      <c r="E27" s="20">
        <v>0</v>
      </c>
      <c r="F27" s="30">
        <v>0</v>
      </c>
      <c r="G27" s="20">
        <v>0</v>
      </c>
      <c r="H27" s="20">
        <v>0</v>
      </c>
      <c r="I27" s="20">
        <v>0</v>
      </c>
      <c r="J27" s="20">
        <v>0</v>
      </c>
      <c r="K27" s="29" t="s">
        <v>96</v>
      </c>
      <c r="L27" s="1" t="s">
        <v>96</v>
      </c>
      <c r="M27" s="1" t="s">
        <v>96</v>
      </c>
      <c r="N27" s="1" t="s">
        <v>96</v>
      </c>
      <c r="O27" s="31">
        <v>0</v>
      </c>
      <c r="P27" s="20">
        <v>0</v>
      </c>
      <c r="Q27" s="30">
        <v>0</v>
      </c>
      <c r="R27" s="29" t="s">
        <v>97</v>
      </c>
      <c r="S27" s="28" t="s">
        <v>96</v>
      </c>
    </row>
    <row r="28" spans="1:19" x14ac:dyDescent="0.3">
      <c r="A28" s="32" t="s">
        <v>17</v>
      </c>
      <c r="B28" s="1">
        <v>0</v>
      </c>
      <c r="C28" s="1">
        <v>0</v>
      </c>
      <c r="D28" s="1">
        <v>0</v>
      </c>
      <c r="E28" s="20">
        <v>0</v>
      </c>
      <c r="F28" s="30">
        <v>0</v>
      </c>
      <c r="G28" s="20">
        <v>0</v>
      </c>
      <c r="H28" s="20">
        <v>0</v>
      </c>
      <c r="I28" s="20">
        <v>0</v>
      </c>
      <c r="J28" s="20">
        <v>0</v>
      </c>
      <c r="K28" s="29" t="s">
        <v>96</v>
      </c>
      <c r="L28" s="1" t="s">
        <v>96</v>
      </c>
      <c r="M28" s="1" t="s">
        <v>96</v>
      </c>
      <c r="N28" s="1" t="s">
        <v>96</v>
      </c>
      <c r="O28" s="31">
        <v>0</v>
      </c>
      <c r="P28" s="20">
        <v>0</v>
      </c>
      <c r="Q28" s="30">
        <v>0</v>
      </c>
      <c r="R28" s="29" t="s">
        <v>97</v>
      </c>
      <c r="S28" s="28" t="s">
        <v>96</v>
      </c>
    </row>
    <row r="29" spans="1:19" x14ac:dyDescent="0.3">
      <c r="A29" s="32" t="s">
        <v>15</v>
      </c>
      <c r="B29" s="1">
        <v>0</v>
      </c>
      <c r="C29" s="1">
        <v>0</v>
      </c>
      <c r="D29" s="1">
        <v>0</v>
      </c>
      <c r="E29" s="20">
        <v>0</v>
      </c>
      <c r="F29" s="30">
        <v>0</v>
      </c>
      <c r="G29" s="20">
        <v>0</v>
      </c>
      <c r="H29" s="20">
        <v>0</v>
      </c>
      <c r="I29" s="20">
        <v>0</v>
      </c>
      <c r="J29" s="20">
        <v>0</v>
      </c>
      <c r="K29" s="29" t="s">
        <v>96</v>
      </c>
      <c r="L29" s="1" t="s">
        <v>96</v>
      </c>
      <c r="M29" s="1" t="s">
        <v>96</v>
      </c>
      <c r="N29" s="1" t="s">
        <v>96</v>
      </c>
      <c r="O29" s="31">
        <v>0</v>
      </c>
      <c r="P29" s="20">
        <v>0</v>
      </c>
      <c r="Q29" s="30">
        <v>0</v>
      </c>
      <c r="R29" s="29" t="s">
        <v>97</v>
      </c>
      <c r="S29" s="28" t="s">
        <v>96</v>
      </c>
    </row>
    <row r="30" spans="1:19" x14ac:dyDescent="0.3">
      <c r="A30" s="32" t="s">
        <v>6</v>
      </c>
      <c r="B30" s="1">
        <v>0</v>
      </c>
      <c r="C30" s="1">
        <v>0</v>
      </c>
      <c r="D30" s="1">
        <v>0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96</v>
      </c>
      <c r="L30" s="1" t="s">
        <v>96</v>
      </c>
      <c r="M30" s="1" t="s">
        <v>96</v>
      </c>
      <c r="N30" s="1" t="s">
        <v>96</v>
      </c>
      <c r="O30" s="31">
        <v>0</v>
      </c>
      <c r="P30" s="20">
        <v>0</v>
      </c>
      <c r="Q30" s="30">
        <v>0</v>
      </c>
      <c r="R30" s="29" t="s">
        <v>97</v>
      </c>
      <c r="S30" s="28" t="s">
        <v>96</v>
      </c>
    </row>
    <row r="31" spans="1:19" x14ac:dyDescent="0.3">
      <c r="A31" s="32" t="s">
        <v>95</v>
      </c>
      <c r="B31" s="1">
        <v>0</v>
      </c>
      <c r="C31" s="1">
        <v>0</v>
      </c>
      <c r="D31" s="1">
        <v>0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96</v>
      </c>
      <c r="L31" s="1" t="s">
        <v>96</v>
      </c>
      <c r="M31" s="1" t="s">
        <v>96</v>
      </c>
      <c r="N31" s="1" t="s">
        <v>96</v>
      </c>
      <c r="O31" s="31">
        <v>0</v>
      </c>
      <c r="P31" s="20">
        <v>0</v>
      </c>
      <c r="Q31" s="30">
        <v>0</v>
      </c>
      <c r="R31" s="29" t="s">
        <v>97</v>
      </c>
      <c r="S31" s="28" t="s">
        <v>96</v>
      </c>
    </row>
    <row r="32" spans="1:19" ht="15" thickBot="1" x14ac:dyDescent="0.35">
      <c r="A32" s="32" t="s">
        <v>0</v>
      </c>
      <c r="B32" s="1">
        <v>0</v>
      </c>
      <c r="C32" s="1">
        <v>0</v>
      </c>
      <c r="D32" s="1">
        <v>0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96</v>
      </c>
      <c r="L32" s="1" t="s">
        <v>96</v>
      </c>
      <c r="M32" s="1" t="s">
        <v>96</v>
      </c>
      <c r="N32" s="1" t="s">
        <v>96</v>
      </c>
      <c r="O32" s="31">
        <v>0</v>
      </c>
      <c r="P32" s="20">
        <v>0</v>
      </c>
      <c r="Q32" s="30">
        <v>0</v>
      </c>
      <c r="R32" s="29" t="s">
        <v>97</v>
      </c>
      <c r="S32" s="28" t="s">
        <v>96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0</v>
      </c>
      <c r="C35" s="1">
        <v>0</v>
      </c>
      <c r="D35" s="1">
        <v>0</v>
      </c>
      <c r="E35" s="20">
        <v>0</v>
      </c>
      <c r="F35" s="33">
        <v>0</v>
      </c>
      <c r="G35" s="20">
        <v>0</v>
      </c>
      <c r="H35" s="20">
        <v>0</v>
      </c>
      <c r="I35" s="20">
        <v>0</v>
      </c>
      <c r="J35" s="20">
        <v>0</v>
      </c>
      <c r="K35" s="29" t="s">
        <v>96</v>
      </c>
      <c r="L35" s="1" t="s">
        <v>96</v>
      </c>
      <c r="M35" s="1" t="s">
        <v>96</v>
      </c>
      <c r="N35" s="1" t="s">
        <v>96</v>
      </c>
      <c r="O35" s="31">
        <v>0</v>
      </c>
      <c r="P35" s="20">
        <v>0</v>
      </c>
      <c r="Q35" s="30">
        <v>0</v>
      </c>
      <c r="R35" s="29" t="s">
        <v>97</v>
      </c>
      <c r="S35" s="28" t="s">
        <v>96</v>
      </c>
    </row>
    <row r="36" spans="1:19" x14ac:dyDescent="0.3">
      <c r="A36" s="32" t="s">
        <v>27</v>
      </c>
      <c r="B36" s="1">
        <v>0</v>
      </c>
      <c r="C36" s="1">
        <v>0</v>
      </c>
      <c r="D36" s="1">
        <v>0</v>
      </c>
      <c r="E36" s="20">
        <v>0</v>
      </c>
      <c r="F36" s="30">
        <v>0</v>
      </c>
      <c r="G36" s="20">
        <v>0</v>
      </c>
      <c r="H36" s="20">
        <v>0</v>
      </c>
      <c r="I36" s="20">
        <v>0</v>
      </c>
      <c r="J36" s="20">
        <v>0</v>
      </c>
      <c r="K36" s="29" t="s">
        <v>96</v>
      </c>
      <c r="L36" s="1" t="s">
        <v>96</v>
      </c>
      <c r="M36" s="1" t="s">
        <v>96</v>
      </c>
      <c r="N36" s="1" t="s">
        <v>96</v>
      </c>
      <c r="O36" s="31">
        <v>0</v>
      </c>
      <c r="P36" s="20">
        <v>0</v>
      </c>
      <c r="Q36" s="30">
        <v>0</v>
      </c>
      <c r="R36" s="29" t="s">
        <v>97</v>
      </c>
      <c r="S36" s="28" t="s">
        <v>96</v>
      </c>
    </row>
    <row r="37" spans="1:19" x14ac:dyDescent="0.3">
      <c r="A37" s="32" t="s">
        <v>20</v>
      </c>
      <c r="B37" s="1">
        <v>0</v>
      </c>
      <c r="C37" s="1">
        <v>0</v>
      </c>
      <c r="D37" s="1">
        <v>0</v>
      </c>
      <c r="E37" s="20">
        <v>0</v>
      </c>
      <c r="F37" s="30">
        <v>0</v>
      </c>
      <c r="G37" s="20">
        <v>0</v>
      </c>
      <c r="H37" s="20">
        <v>0</v>
      </c>
      <c r="I37" s="20">
        <v>0</v>
      </c>
      <c r="J37" s="20">
        <v>0</v>
      </c>
      <c r="K37" s="29" t="s">
        <v>96</v>
      </c>
      <c r="L37" s="1" t="s">
        <v>96</v>
      </c>
      <c r="M37" s="1" t="s">
        <v>96</v>
      </c>
      <c r="N37" s="1" t="s">
        <v>96</v>
      </c>
      <c r="O37" s="31">
        <v>0</v>
      </c>
      <c r="P37" s="20">
        <v>0</v>
      </c>
      <c r="Q37" s="30">
        <v>0</v>
      </c>
      <c r="R37" s="29" t="s">
        <v>97</v>
      </c>
      <c r="S37" s="28" t="s">
        <v>96</v>
      </c>
    </row>
    <row r="38" spans="1:19" x14ac:dyDescent="0.3">
      <c r="A38" s="32" t="s">
        <v>18</v>
      </c>
      <c r="B38" s="1">
        <v>1</v>
      </c>
      <c r="C38" s="1">
        <v>0</v>
      </c>
      <c r="D38" s="1">
        <v>1</v>
      </c>
      <c r="E38" s="20">
        <v>0</v>
      </c>
      <c r="F38" s="30">
        <v>0</v>
      </c>
      <c r="G38" s="20">
        <v>0</v>
      </c>
      <c r="H38" s="20">
        <v>0</v>
      </c>
      <c r="I38" s="20">
        <v>0</v>
      </c>
      <c r="J38" s="20">
        <v>0</v>
      </c>
      <c r="K38" s="29" t="s">
        <v>100</v>
      </c>
      <c r="L38" s="1" t="s">
        <v>96</v>
      </c>
      <c r="M38" s="1" t="s">
        <v>96</v>
      </c>
      <c r="N38" s="1" t="s">
        <v>100</v>
      </c>
      <c r="O38" s="31">
        <v>1</v>
      </c>
      <c r="P38" s="20">
        <v>4</v>
      </c>
      <c r="Q38" s="30">
        <v>-3</v>
      </c>
      <c r="R38" s="29" t="s">
        <v>101</v>
      </c>
      <c r="S38" s="28" t="s">
        <v>100</v>
      </c>
    </row>
    <row r="39" spans="1:19" x14ac:dyDescent="0.3">
      <c r="A39" s="32" t="s">
        <v>8</v>
      </c>
      <c r="B39" s="1">
        <v>0</v>
      </c>
      <c r="C39" s="1">
        <v>0</v>
      </c>
      <c r="D39" s="1">
        <v>0</v>
      </c>
      <c r="E39" s="20">
        <v>0</v>
      </c>
      <c r="F39" s="30">
        <v>0</v>
      </c>
      <c r="G39" s="20">
        <v>0</v>
      </c>
      <c r="H39" s="20">
        <v>0</v>
      </c>
      <c r="I39" s="20">
        <v>0</v>
      </c>
      <c r="J39" s="20">
        <v>0</v>
      </c>
      <c r="K39" s="29" t="s">
        <v>96</v>
      </c>
      <c r="L39" s="1" t="s">
        <v>96</v>
      </c>
      <c r="M39" s="1" t="s">
        <v>96</v>
      </c>
      <c r="N39" s="1" t="s">
        <v>96</v>
      </c>
      <c r="O39" s="31">
        <v>0</v>
      </c>
      <c r="P39" s="20">
        <v>0</v>
      </c>
      <c r="Q39" s="30">
        <v>0</v>
      </c>
      <c r="R39" s="29" t="s">
        <v>97</v>
      </c>
      <c r="S39" s="28" t="s">
        <v>96</v>
      </c>
    </row>
    <row r="40" spans="1:19" x14ac:dyDescent="0.3">
      <c r="A40" s="32" t="s">
        <v>7</v>
      </c>
      <c r="B40" s="1">
        <v>0</v>
      </c>
      <c r="C40" s="1">
        <v>0</v>
      </c>
      <c r="D40" s="1">
        <v>0</v>
      </c>
      <c r="E40" s="20">
        <v>0</v>
      </c>
      <c r="F40" s="30">
        <v>0</v>
      </c>
      <c r="G40" s="20">
        <v>0</v>
      </c>
      <c r="H40" s="20">
        <v>0</v>
      </c>
      <c r="I40" s="20">
        <v>0</v>
      </c>
      <c r="J40" s="20">
        <v>0</v>
      </c>
      <c r="K40" s="29" t="s">
        <v>96</v>
      </c>
      <c r="L40" s="1" t="s">
        <v>96</v>
      </c>
      <c r="M40" s="1" t="s">
        <v>96</v>
      </c>
      <c r="N40" s="1" t="s">
        <v>96</v>
      </c>
      <c r="O40" s="31">
        <v>0</v>
      </c>
      <c r="P40" s="20">
        <v>0</v>
      </c>
      <c r="Q40" s="30">
        <v>0</v>
      </c>
      <c r="R40" s="29" t="s">
        <v>97</v>
      </c>
      <c r="S40" s="28" t="s">
        <v>96</v>
      </c>
    </row>
    <row r="41" spans="1:19" x14ac:dyDescent="0.3">
      <c r="A41" s="32" t="s">
        <v>3</v>
      </c>
      <c r="B41" s="1">
        <v>0</v>
      </c>
      <c r="C41" s="1">
        <v>0</v>
      </c>
      <c r="D41" s="1">
        <v>0</v>
      </c>
      <c r="E41" s="20">
        <v>0</v>
      </c>
      <c r="F41" s="30">
        <v>0</v>
      </c>
      <c r="G41" s="20">
        <v>0</v>
      </c>
      <c r="H41" s="20">
        <v>0</v>
      </c>
      <c r="I41" s="20">
        <v>0</v>
      </c>
      <c r="J41" s="20">
        <v>0</v>
      </c>
      <c r="K41" s="29" t="s">
        <v>96</v>
      </c>
      <c r="L41" s="1" t="s">
        <v>96</v>
      </c>
      <c r="M41" s="1" t="s">
        <v>96</v>
      </c>
      <c r="N41" s="1" t="s">
        <v>96</v>
      </c>
      <c r="O41" s="31">
        <v>0</v>
      </c>
      <c r="P41" s="20">
        <v>0</v>
      </c>
      <c r="Q41" s="30">
        <v>0</v>
      </c>
      <c r="R41" s="29" t="s">
        <v>97</v>
      </c>
      <c r="S41" s="28" t="s">
        <v>96</v>
      </c>
    </row>
    <row r="42" spans="1:19" ht="15" thickBot="1" x14ac:dyDescent="0.35">
      <c r="A42" s="27" t="s">
        <v>2</v>
      </c>
      <c r="B42" s="26">
        <v>0</v>
      </c>
      <c r="C42" s="26">
        <v>0</v>
      </c>
      <c r="D42" s="26">
        <v>0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96</v>
      </c>
      <c r="L42" s="26" t="s">
        <v>96</v>
      </c>
      <c r="M42" s="26" t="s">
        <v>96</v>
      </c>
      <c r="N42" s="26" t="s">
        <v>96</v>
      </c>
      <c r="O42" s="25">
        <v>0</v>
      </c>
      <c r="P42" s="24">
        <v>0</v>
      </c>
      <c r="Q42" s="23">
        <v>0</v>
      </c>
      <c r="R42" s="22" t="s">
        <v>97</v>
      </c>
      <c r="S42" s="21" t="s">
        <v>96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70B1B26-23D3-468E-97F0-F2CDC17FC9CA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CDA1-E0A8-4A89-8FC7-34702E56671B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1</v>
      </c>
      <c r="C4" s="40">
        <v>1</v>
      </c>
      <c r="D4" s="40">
        <v>0</v>
      </c>
      <c r="E4" s="38">
        <v>0</v>
      </c>
      <c r="F4" s="33">
        <v>2</v>
      </c>
      <c r="G4" s="39">
        <v>1</v>
      </c>
      <c r="H4" s="38">
        <v>1</v>
      </c>
      <c r="I4" s="38">
        <v>0</v>
      </c>
      <c r="J4" s="33">
        <v>0</v>
      </c>
      <c r="K4" s="37" t="s">
        <v>96</v>
      </c>
      <c r="L4" s="40" t="s">
        <v>98</v>
      </c>
      <c r="M4" s="40" t="s">
        <v>96</v>
      </c>
      <c r="N4" s="40" t="s">
        <v>98</v>
      </c>
      <c r="O4" s="39">
        <v>3</v>
      </c>
      <c r="P4" s="38">
        <v>1</v>
      </c>
      <c r="Q4" s="33">
        <v>2</v>
      </c>
      <c r="R4" s="37" t="s">
        <v>99</v>
      </c>
      <c r="S4" s="36" t="s">
        <v>98</v>
      </c>
    </row>
    <row r="5" spans="1:20" x14ac:dyDescent="0.3">
      <c r="A5" s="32" t="s">
        <v>19</v>
      </c>
      <c r="B5" s="1">
        <v>1</v>
      </c>
      <c r="C5" s="1">
        <v>1</v>
      </c>
      <c r="D5" s="1">
        <v>0</v>
      </c>
      <c r="E5" s="20">
        <v>0</v>
      </c>
      <c r="F5" s="30">
        <v>2</v>
      </c>
      <c r="G5" s="31">
        <v>1</v>
      </c>
      <c r="H5" s="20">
        <v>1</v>
      </c>
      <c r="I5" s="20">
        <v>0</v>
      </c>
      <c r="J5" s="30">
        <v>0</v>
      </c>
      <c r="K5" s="29" t="s">
        <v>98</v>
      </c>
      <c r="L5" s="1" t="s">
        <v>96</v>
      </c>
      <c r="M5" s="1" t="s">
        <v>96</v>
      </c>
      <c r="N5" s="1" t="s">
        <v>96</v>
      </c>
      <c r="O5" s="31">
        <v>3</v>
      </c>
      <c r="P5" s="20">
        <v>2</v>
      </c>
      <c r="Q5" s="30">
        <v>1</v>
      </c>
      <c r="R5" s="29" t="s">
        <v>99</v>
      </c>
      <c r="S5" s="28" t="s">
        <v>98</v>
      </c>
    </row>
    <row r="6" spans="1:20" x14ac:dyDescent="0.3">
      <c r="A6" s="32" t="s">
        <v>4</v>
      </c>
      <c r="B6" s="1">
        <v>1</v>
      </c>
      <c r="C6" s="1">
        <v>1</v>
      </c>
      <c r="D6" s="1">
        <v>0</v>
      </c>
      <c r="E6" s="20">
        <v>0</v>
      </c>
      <c r="F6" s="30">
        <v>2</v>
      </c>
      <c r="G6" s="31">
        <v>1</v>
      </c>
      <c r="H6" s="20">
        <v>1</v>
      </c>
      <c r="I6" s="20">
        <v>0</v>
      </c>
      <c r="J6" s="30">
        <v>0</v>
      </c>
      <c r="K6" s="29" t="s">
        <v>98</v>
      </c>
      <c r="L6" s="1" t="s">
        <v>96</v>
      </c>
      <c r="M6" s="1" t="s">
        <v>98</v>
      </c>
      <c r="N6" s="1" t="s">
        <v>98</v>
      </c>
      <c r="O6" s="31">
        <v>5</v>
      </c>
      <c r="P6" s="20">
        <v>2</v>
      </c>
      <c r="Q6" s="30">
        <v>3</v>
      </c>
      <c r="R6" s="29" t="s">
        <v>99</v>
      </c>
      <c r="S6" s="28" t="s">
        <v>98</v>
      </c>
    </row>
    <row r="7" spans="1:20" x14ac:dyDescent="0.3">
      <c r="A7" s="32" t="s">
        <v>28</v>
      </c>
      <c r="B7" s="1">
        <v>0</v>
      </c>
      <c r="C7" s="1">
        <v>0</v>
      </c>
      <c r="D7" s="1">
        <v>0</v>
      </c>
      <c r="E7" s="20">
        <v>0</v>
      </c>
      <c r="F7" s="30">
        <v>0</v>
      </c>
      <c r="G7" s="31">
        <v>0</v>
      </c>
      <c r="H7" s="20">
        <v>0</v>
      </c>
      <c r="I7" s="20">
        <v>0</v>
      </c>
      <c r="J7" s="30">
        <v>0</v>
      </c>
      <c r="K7" s="29" t="s">
        <v>96</v>
      </c>
      <c r="L7" s="1" t="s">
        <v>96</v>
      </c>
      <c r="M7" s="1" t="s">
        <v>96</v>
      </c>
      <c r="N7" s="1" t="s">
        <v>96</v>
      </c>
      <c r="O7" s="31">
        <v>0</v>
      </c>
      <c r="P7" s="20">
        <v>0</v>
      </c>
      <c r="Q7" s="30">
        <v>0</v>
      </c>
      <c r="R7" s="29" t="s">
        <v>97</v>
      </c>
      <c r="S7" s="28" t="s">
        <v>96</v>
      </c>
    </row>
    <row r="8" spans="1:20" x14ac:dyDescent="0.3">
      <c r="A8" s="32" t="s">
        <v>21</v>
      </c>
      <c r="B8" s="1">
        <v>0</v>
      </c>
      <c r="C8" s="1">
        <v>0</v>
      </c>
      <c r="D8" s="1">
        <v>0</v>
      </c>
      <c r="E8" s="20">
        <v>0</v>
      </c>
      <c r="F8" s="30">
        <v>0</v>
      </c>
      <c r="G8" s="31">
        <v>0</v>
      </c>
      <c r="H8" s="20">
        <v>0</v>
      </c>
      <c r="I8" s="20">
        <v>0</v>
      </c>
      <c r="J8" s="30">
        <v>0</v>
      </c>
      <c r="K8" s="29" t="s">
        <v>96</v>
      </c>
      <c r="L8" s="1" t="s">
        <v>96</v>
      </c>
      <c r="M8" s="1" t="s">
        <v>96</v>
      </c>
      <c r="N8" s="1" t="s">
        <v>96</v>
      </c>
      <c r="O8" s="31">
        <v>0</v>
      </c>
      <c r="P8" s="20">
        <v>0</v>
      </c>
      <c r="Q8" s="30">
        <v>0</v>
      </c>
      <c r="R8" s="29" t="s">
        <v>97</v>
      </c>
      <c r="S8" s="28" t="s">
        <v>96</v>
      </c>
    </row>
    <row r="9" spans="1:20" x14ac:dyDescent="0.3">
      <c r="A9" s="32" t="s">
        <v>16</v>
      </c>
      <c r="B9" s="1">
        <v>1</v>
      </c>
      <c r="C9" s="1">
        <v>0</v>
      </c>
      <c r="D9" s="1">
        <v>1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96</v>
      </c>
      <c r="L9" s="1" t="s">
        <v>100</v>
      </c>
      <c r="M9" s="1" t="s">
        <v>100</v>
      </c>
      <c r="N9" s="1" t="s">
        <v>100</v>
      </c>
      <c r="O9" s="31">
        <v>2</v>
      </c>
      <c r="P9" s="20">
        <v>5</v>
      </c>
      <c r="Q9" s="30">
        <v>-3</v>
      </c>
      <c r="R9" s="29" t="s">
        <v>101</v>
      </c>
      <c r="S9" s="28" t="s">
        <v>100</v>
      </c>
    </row>
    <row r="10" spans="1:20" x14ac:dyDescent="0.3">
      <c r="A10" s="32" t="s">
        <v>11</v>
      </c>
      <c r="B10" s="1">
        <v>0</v>
      </c>
      <c r="C10" s="1">
        <v>0</v>
      </c>
      <c r="D10" s="1">
        <v>0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96</v>
      </c>
      <c r="L10" s="1" t="s">
        <v>96</v>
      </c>
      <c r="M10" s="1" t="s">
        <v>96</v>
      </c>
      <c r="N10" s="1" t="s">
        <v>96</v>
      </c>
      <c r="O10" s="31">
        <v>0</v>
      </c>
      <c r="P10" s="20">
        <v>0</v>
      </c>
      <c r="Q10" s="30">
        <v>0</v>
      </c>
      <c r="R10" s="29" t="s">
        <v>97</v>
      </c>
      <c r="S10" s="28" t="s">
        <v>96</v>
      </c>
    </row>
    <row r="11" spans="1:20" ht="15" thickBot="1" x14ac:dyDescent="0.35">
      <c r="A11" s="32" t="s">
        <v>5</v>
      </c>
      <c r="B11" s="1">
        <v>0</v>
      </c>
      <c r="C11" s="1">
        <v>0</v>
      </c>
      <c r="D11" s="1">
        <v>0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96</v>
      </c>
      <c r="L11" s="1" t="s">
        <v>96</v>
      </c>
      <c r="M11" s="1" t="s">
        <v>96</v>
      </c>
      <c r="N11" s="1" t="s">
        <v>96</v>
      </c>
      <c r="O11" s="31">
        <v>0</v>
      </c>
      <c r="P11" s="20">
        <v>0</v>
      </c>
      <c r="Q11" s="30">
        <v>0</v>
      </c>
      <c r="R11" s="29" t="s">
        <v>97</v>
      </c>
      <c r="S11" s="28" t="s">
        <v>96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9</v>
      </c>
      <c r="B14" s="1">
        <v>1</v>
      </c>
      <c r="C14" s="1">
        <v>1</v>
      </c>
      <c r="D14" s="1">
        <v>0</v>
      </c>
      <c r="E14" s="20">
        <v>0</v>
      </c>
      <c r="F14" s="33">
        <v>2</v>
      </c>
      <c r="G14" s="20">
        <v>1</v>
      </c>
      <c r="H14" s="20">
        <v>1</v>
      </c>
      <c r="I14" s="20">
        <v>0</v>
      </c>
      <c r="J14" s="20">
        <v>0</v>
      </c>
      <c r="K14" s="29" t="s">
        <v>96</v>
      </c>
      <c r="L14" s="1" t="s">
        <v>98</v>
      </c>
      <c r="M14" s="1" t="s">
        <v>98</v>
      </c>
      <c r="N14" s="1" t="s">
        <v>98</v>
      </c>
      <c r="O14" s="31">
        <v>3</v>
      </c>
      <c r="P14" s="20">
        <v>0</v>
      </c>
      <c r="Q14" s="30">
        <v>3</v>
      </c>
      <c r="R14" s="29" t="s">
        <v>99</v>
      </c>
      <c r="S14" s="28" t="s">
        <v>98</v>
      </c>
    </row>
    <row r="15" spans="1:20" x14ac:dyDescent="0.3">
      <c r="A15" s="32" t="s">
        <v>26</v>
      </c>
      <c r="B15" s="1">
        <v>0</v>
      </c>
      <c r="C15" s="1">
        <v>0</v>
      </c>
      <c r="D15" s="1">
        <v>0</v>
      </c>
      <c r="E15" s="20">
        <v>0</v>
      </c>
      <c r="F15" s="30">
        <v>0</v>
      </c>
      <c r="G15" s="20">
        <v>0</v>
      </c>
      <c r="H15" s="20">
        <v>0</v>
      </c>
      <c r="I15" s="20">
        <v>0</v>
      </c>
      <c r="J15" s="20">
        <v>0</v>
      </c>
      <c r="K15" s="29" t="s">
        <v>96</v>
      </c>
      <c r="L15" s="1" t="s">
        <v>96</v>
      </c>
      <c r="M15" s="1" t="s">
        <v>96</v>
      </c>
      <c r="N15" s="1" t="s">
        <v>96</v>
      </c>
      <c r="O15" s="31">
        <v>0</v>
      </c>
      <c r="P15" s="20">
        <v>0</v>
      </c>
      <c r="Q15" s="30">
        <v>0</v>
      </c>
      <c r="R15" s="29" t="s">
        <v>97</v>
      </c>
      <c r="S15" s="28" t="s">
        <v>96</v>
      </c>
    </row>
    <row r="16" spans="1:20" x14ac:dyDescent="0.3">
      <c r="A16" s="32" t="s">
        <v>23</v>
      </c>
      <c r="B16" s="1">
        <v>0</v>
      </c>
      <c r="C16" s="1">
        <v>0</v>
      </c>
      <c r="D16" s="1">
        <v>0</v>
      </c>
      <c r="E16" s="20">
        <v>0</v>
      </c>
      <c r="F16" s="30">
        <v>0</v>
      </c>
      <c r="G16" s="20">
        <v>0</v>
      </c>
      <c r="H16" s="20">
        <v>0</v>
      </c>
      <c r="I16" s="20">
        <v>0</v>
      </c>
      <c r="J16" s="20">
        <v>0</v>
      </c>
      <c r="K16" s="29" t="s">
        <v>96</v>
      </c>
      <c r="L16" s="1" t="s">
        <v>96</v>
      </c>
      <c r="M16" s="1" t="s">
        <v>96</v>
      </c>
      <c r="N16" s="1" t="s">
        <v>96</v>
      </c>
      <c r="O16" s="31">
        <v>0</v>
      </c>
      <c r="P16" s="20">
        <v>0</v>
      </c>
      <c r="Q16" s="30">
        <v>0</v>
      </c>
      <c r="R16" s="29" t="s">
        <v>97</v>
      </c>
      <c r="S16" s="28" t="s">
        <v>96</v>
      </c>
    </row>
    <row r="17" spans="1:19" x14ac:dyDescent="0.3">
      <c r="A17" s="32" t="s">
        <v>14</v>
      </c>
      <c r="B17" s="1">
        <v>0</v>
      </c>
      <c r="C17" s="1">
        <v>0</v>
      </c>
      <c r="D17" s="1">
        <v>0</v>
      </c>
      <c r="E17" s="20">
        <v>0</v>
      </c>
      <c r="F17" s="30">
        <v>0</v>
      </c>
      <c r="G17" s="20">
        <v>0</v>
      </c>
      <c r="H17" s="20">
        <v>0</v>
      </c>
      <c r="I17" s="20">
        <v>0</v>
      </c>
      <c r="J17" s="20">
        <v>0</v>
      </c>
      <c r="K17" s="29" t="s">
        <v>96</v>
      </c>
      <c r="L17" s="1" t="s">
        <v>96</v>
      </c>
      <c r="M17" s="1" t="s">
        <v>96</v>
      </c>
      <c r="N17" s="1" t="s">
        <v>96</v>
      </c>
      <c r="O17" s="31">
        <v>0</v>
      </c>
      <c r="P17" s="20">
        <v>0</v>
      </c>
      <c r="Q17" s="30">
        <v>0</v>
      </c>
      <c r="R17" s="29" t="s">
        <v>97</v>
      </c>
      <c r="S17" s="28" t="s">
        <v>96</v>
      </c>
    </row>
    <row r="18" spans="1:19" x14ac:dyDescent="0.3">
      <c r="A18" s="32" t="s">
        <v>13</v>
      </c>
      <c r="B18" s="1">
        <v>0</v>
      </c>
      <c r="C18" s="1">
        <v>0</v>
      </c>
      <c r="D18" s="1">
        <v>0</v>
      </c>
      <c r="E18" s="20">
        <v>0</v>
      </c>
      <c r="F18" s="30">
        <v>0</v>
      </c>
      <c r="G18" s="20">
        <v>0</v>
      </c>
      <c r="H18" s="20">
        <v>0</v>
      </c>
      <c r="I18" s="20">
        <v>0</v>
      </c>
      <c r="J18" s="20">
        <v>0</v>
      </c>
      <c r="K18" s="29" t="s">
        <v>96</v>
      </c>
      <c r="L18" s="1" t="s">
        <v>96</v>
      </c>
      <c r="M18" s="1" t="s">
        <v>96</v>
      </c>
      <c r="N18" s="1" t="s">
        <v>96</v>
      </c>
      <c r="O18" s="31">
        <v>0</v>
      </c>
      <c r="P18" s="20">
        <v>0</v>
      </c>
      <c r="Q18" s="30">
        <v>0</v>
      </c>
      <c r="R18" s="29" t="s">
        <v>97</v>
      </c>
      <c r="S18" s="28" t="s">
        <v>96</v>
      </c>
    </row>
    <row r="19" spans="1:19" x14ac:dyDescent="0.3">
      <c r="A19" s="32" t="s">
        <v>12</v>
      </c>
      <c r="B19" s="1">
        <v>1</v>
      </c>
      <c r="C19" s="1">
        <v>0</v>
      </c>
      <c r="D19" s="1">
        <v>1</v>
      </c>
      <c r="E19" s="20">
        <v>0</v>
      </c>
      <c r="F19" s="30">
        <v>0</v>
      </c>
      <c r="G19" s="20">
        <v>0</v>
      </c>
      <c r="H19" s="20">
        <v>0</v>
      </c>
      <c r="I19" s="20">
        <v>0</v>
      </c>
      <c r="J19" s="20">
        <v>0</v>
      </c>
      <c r="K19" s="29" t="s">
        <v>100</v>
      </c>
      <c r="L19" s="1" t="s">
        <v>96</v>
      </c>
      <c r="M19" s="1" t="s">
        <v>100</v>
      </c>
      <c r="N19" s="1" t="s">
        <v>100</v>
      </c>
      <c r="O19" s="31">
        <v>0</v>
      </c>
      <c r="P19" s="20">
        <v>3</v>
      </c>
      <c r="Q19" s="30">
        <v>-3</v>
      </c>
      <c r="R19" s="29" t="s">
        <v>101</v>
      </c>
      <c r="S19" s="28" t="s">
        <v>100</v>
      </c>
    </row>
    <row r="20" spans="1:19" x14ac:dyDescent="0.3">
      <c r="A20" s="32" t="s">
        <v>10</v>
      </c>
      <c r="B20" s="1">
        <v>0</v>
      </c>
      <c r="C20" s="1">
        <v>0</v>
      </c>
      <c r="D20" s="1">
        <v>0</v>
      </c>
      <c r="E20" s="20">
        <v>0</v>
      </c>
      <c r="F20" s="30">
        <v>0</v>
      </c>
      <c r="G20" s="20">
        <v>0</v>
      </c>
      <c r="H20" s="20">
        <v>0</v>
      </c>
      <c r="I20" s="20">
        <v>0</v>
      </c>
      <c r="J20" s="20">
        <v>0</v>
      </c>
      <c r="K20" s="29" t="s">
        <v>96</v>
      </c>
      <c r="L20" s="1" t="s">
        <v>96</v>
      </c>
      <c r="M20" s="1" t="s">
        <v>96</v>
      </c>
      <c r="N20" s="1" t="s">
        <v>96</v>
      </c>
      <c r="O20" s="31">
        <v>0</v>
      </c>
      <c r="P20" s="20">
        <v>0</v>
      </c>
      <c r="Q20" s="30">
        <v>0</v>
      </c>
      <c r="R20" s="29" t="s">
        <v>97</v>
      </c>
      <c r="S20" s="28" t="s">
        <v>96</v>
      </c>
    </row>
    <row r="21" spans="1:19" ht="15" thickBot="1" x14ac:dyDescent="0.35">
      <c r="A21" s="27" t="s">
        <v>1</v>
      </c>
      <c r="B21" s="26">
        <v>1</v>
      </c>
      <c r="C21" s="26">
        <v>0</v>
      </c>
      <c r="D21" s="26">
        <v>1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96</v>
      </c>
      <c r="M21" s="26" t="s">
        <v>96</v>
      </c>
      <c r="N21" s="26" t="s">
        <v>100</v>
      </c>
      <c r="O21" s="25">
        <v>1</v>
      </c>
      <c r="P21" s="24">
        <v>3</v>
      </c>
      <c r="Q21" s="23">
        <v>-2</v>
      </c>
      <c r="R21" s="22" t="s">
        <v>101</v>
      </c>
      <c r="S21" s="21" t="s">
        <v>100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</v>
      </c>
      <c r="C25" s="1">
        <v>1</v>
      </c>
      <c r="D25" s="1">
        <v>0</v>
      </c>
      <c r="E25" s="20">
        <v>0</v>
      </c>
      <c r="F25" s="30">
        <v>2</v>
      </c>
      <c r="G25" s="20">
        <v>1</v>
      </c>
      <c r="H25" s="20">
        <v>1</v>
      </c>
      <c r="I25" s="20">
        <v>0</v>
      </c>
      <c r="J25" s="20">
        <v>0</v>
      </c>
      <c r="K25" s="29" t="s">
        <v>96</v>
      </c>
      <c r="L25" s="1" t="s">
        <v>98</v>
      </c>
      <c r="M25" s="1" t="s">
        <v>96</v>
      </c>
      <c r="N25" s="1" t="s">
        <v>98</v>
      </c>
      <c r="O25" s="31">
        <v>4</v>
      </c>
      <c r="P25" s="20">
        <v>1</v>
      </c>
      <c r="Q25" s="30">
        <v>3</v>
      </c>
      <c r="R25" s="29" t="s">
        <v>99</v>
      </c>
      <c r="S25" s="28" t="s">
        <v>98</v>
      </c>
    </row>
    <row r="26" spans="1:19" x14ac:dyDescent="0.3">
      <c r="A26" s="32" t="s">
        <v>25</v>
      </c>
      <c r="B26" s="1">
        <v>1</v>
      </c>
      <c r="C26" s="1">
        <v>0</v>
      </c>
      <c r="D26" s="1">
        <v>1</v>
      </c>
      <c r="E26" s="20">
        <v>0</v>
      </c>
      <c r="F26" s="30">
        <v>0</v>
      </c>
      <c r="G26" s="20">
        <v>0</v>
      </c>
      <c r="H26" s="20">
        <v>0</v>
      </c>
      <c r="I26" s="20">
        <v>0</v>
      </c>
      <c r="J26" s="20">
        <v>0</v>
      </c>
      <c r="K26" s="29" t="s">
        <v>96</v>
      </c>
      <c r="L26" s="1" t="s">
        <v>100</v>
      </c>
      <c r="M26" s="1" t="s">
        <v>96</v>
      </c>
      <c r="N26" s="1" t="s">
        <v>96</v>
      </c>
      <c r="O26" s="31">
        <v>2</v>
      </c>
      <c r="P26" s="20">
        <v>3</v>
      </c>
      <c r="Q26" s="30">
        <v>-1</v>
      </c>
      <c r="R26" s="29" t="s">
        <v>101</v>
      </c>
      <c r="S26" s="28" t="s">
        <v>100</v>
      </c>
    </row>
    <row r="27" spans="1:19" x14ac:dyDescent="0.3">
      <c r="A27" s="32" t="s">
        <v>22</v>
      </c>
      <c r="B27" s="1">
        <v>0</v>
      </c>
      <c r="C27" s="1">
        <v>0</v>
      </c>
      <c r="D27" s="1">
        <v>0</v>
      </c>
      <c r="E27" s="20">
        <v>0</v>
      </c>
      <c r="F27" s="30">
        <v>0</v>
      </c>
      <c r="G27" s="20">
        <v>0</v>
      </c>
      <c r="H27" s="20">
        <v>0</v>
      </c>
      <c r="I27" s="20">
        <v>0</v>
      </c>
      <c r="J27" s="20">
        <v>0</v>
      </c>
      <c r="K27" s="29" t="s">
        <v>96</v>
      </c>
      <c r="L27" s="1" t="s">
        <v>96</v>
      </c>
      <c r="M27" s="1" t="s">
        <v>96</v>
      </c>
      <c r="N27" s="1" t="s">
        <v>96</v>
      </c>
      <c r="O27" s="31">
        <v>0</v>
      </c>
      <c r="P27" s="20">
        <v>0</v>
      </c>
      <c r="Q27" s="30">
        <v>0</v>
      </c>
      <c r="R27" s="29" t="s">
        <v>97</v>
      </c>
      <c r="S27" s="28" t="s">
        <v>96</v>
      </c>
    </row>
    <row r="28" spans="1:19" x14ac:dyDescent="0.3">
      <c r="A28" s="32" t="s">
        <v>17</v>
      </c>
      <c r="B28" s="1">
        <v>0</v>
      </c>
      <c r="C28" s="1">
        <v>0</v>
      </c>
      <c r="D28" s="1">
        <v>0</v>
      </c>
      <c r="E28" s="20">
        <v>0</v>
      </c>
      <c r="F28" s="30">
        <v>0</v>
      </c>
      <c r="G28" s="20">
        <v>0</v>
      </c>
      <c r="H28" s="20">
        <v>0</v>
      </c>
      <c r="I28" s="20">
        <v>0</v>
      </c>
      <c r="J28" s="20">
        <v>0</v>
      </c>
      <c r="K28" s="29" t="s">
        <v>96</v>
      </c>
      <c r="L28" s="1" t="s">
        <v>96</v>
      </c>
      <c r="M28" s="1" t="s">
        <v>96</v>
      </c>
      <c r="N28" s="1" t="s">
        <v>96</v>
      </c>
      <c r="O28" s="31">
        <v>0</v>
      </c>
      <c r="P28" s="20">
        <v>0</v>
      </c>
      <c r="Q28" s="30">
        <v>0</v>
      </c>
      <c r="R28" s="29" t="s">
        <v>97</v>
      </c>
      <c r="S28" s="28" t="s">
        <v>96</v>
      </c>
    </row>
    <row r="29" spans="1:19" x14ac:dyDescent="0.3">
      <c r="A29" s="32" t="s">
        <v>15</v>
      </c>
      <c r="B29" s="1">
        <v>0</v>
      </c>
      <c r="C29" s="1">
        <v>0</v>
      </c>
      <c r="D29" s="1">
        <v>0</v>
      </c>
      <c r="E29" s="20">
        <v>0</v>
      </c>
      <c r="F29" s="30">
        <v>0</v>
      </c>
      <c r="G29" s="20">
        <v>0</v>
      </c>
      <c r="H29" s="20">
        <v>0</v>
      </c>
      <c r="I29" s="20">
        <v>0</v>
      </c>
      <c r="J29" s="20">
        <v>0</v>
      </c>
      <c r="K29" s="29" t="s">
        <v>96</v>
      </c>
      <c r="L29" s="1" t="s">
        <v>96</v>
      </c>
      <c r="M29" s="1" t="s">
        <v>96</v>
      </c>
      <c r="N29" s="1" t="s">
        <v>96</v>
      </c>
      <c r="O29" s="31">
        <v>0</v>
      </c>
      <c r="P29" s="20">
        <v>0</v>
      </c>
      <c r="Q29" s="30">
        <v>0</v>
      </c>
      <c r="R29" s="29" t="s">
        <v>97</v>
      </c>
      <c r="S29" s="28" t="s">
        <v>96</v>
      </c>
    </row>
    <row r="30" spans="1:19" x14ac:dyDescent="0.3">
      <c r="A30" s="32" t="s">
        <v>6</v>
      </c>
      <c r="B30" s="1">
        <v>0</v>
      </c>
      <c r="C30" s="1">
        <v>0</v>
      </c>
      <c r="D30" s="1">
        <v>0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96</v>
      </c>
      <c r="L30" s="1" t="s">
        <v>96</v>
      </c>
      <c r="M30" s="1" t="s">
        <v>96</v>
      </c>
      <c r="N30" s="1" t="s">
        <v>96</v>
      </c>
      <c r="O30" s="31">
        <v>0</v>
      </c>
      <c r="P30" s="20">
        <v>0</v>
      </c>
      <c r="Q30" s="30">
        <v>0</v>
      </c>
      <c r="R30" s="29" t="s">
        <v>97</v>
      </c>
      <c r="S30" s="28" t="s">
        <v>96</v>
      </c>
    </row>
    <row r="31" spans="1:19" x14ac:dyDescent="0.3">
      <c r="A31" s="32" t="s">
        <v>95</v>
      </c>
      <c r="B31" s="1">
        <v>0</v>
      </c>
      <c r="C31" s="1">
        <v>0</v>
      </c>
      <c r="D31" s="1">
        <v>0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96</v>
      </c>
      <c r="L31" s="1" t="s">
        <v>96</v>
      </c>
      <c r="M31" s="1" t="s">
        <v>96</v>
      </c>
      <c r="N31" s="1" t="s">
        <v>96</v>
      </c>
      <c r="O31" s="31">
        <v>0</v>
      </c>
      <c r="P31" s="20">
        <v>0</v>
      </c>
      <c r="Q31" s="30">
        <v>0</v>
      </c>
      <c r="R31" s="29" t="s">
        <v>97</v>
      </c>
      <c r="S31" s="28" t="s">
        <v>96</v>
      </c>
    </row>
    <row r="32" spans="1:19" ht="15" thickBot="1" x14ac:dyDescent="0.35">
      <c r="A32" s="32" t="s">
        <v>0</v>
      </c>
      <c r="B32" s="1">
        <v>0</v>
      </c>
      <c r="C32" s="1">
        <v>0</v>
      </c>
      <c r="D32" s="1">
        <v>0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96</v>
      </c>
      <c r="L32" s="1" t="s">
        <v>96</v>
      </c>
      <c r="M32" s="1" t="s">
        <v>96</v>
      </c>
      <c r="N32" s="1" t="s">
        <v>96</v>
      </c>
      <c r="O32" s="31">
        <v>0</v>
      </c>
      <c r="P32" s="20">
        <v>0</v>
      </c>
      <c r="Q32" s="30">
        <v>0</v>
      </c>
      <c r="R32" s="29" t="s">
        <v>97</v>
      </c>
      <c r="S32" s="28" t="s">
        <v>96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27</v>
      </c>
      <c r="B35" s="1">
        <v>1</v>
      </c>
      <c r="C35" s="1">
        <v>1</v>
      </c>
      <c r="D35" s="1">
        <v>0</v>
      </c>
      <c r="E35" s="20">
        <v>0</v>
      </c>
      <c r="F35" s="33">
        <v>2</v>
      </c>
      <c r="G35" s="20">
        <v>0</v>
      </c>
      <c r="H35" s="20">
        <v>0</v>
      </c>
      <c r="I35" s="20">
        <v>1</v>
      </c>
      <c r="J35" s="20">
        <v>0</v>
      </c>
      <c r="K35" s="29" t="s">
        <v>96</v>
      </c>
      <c r="L35" s="1" t="s">
        <v>98</v>
      </c>
      <c r="M35" s="1" t="s">
        <v>98</v>
      </c>
      <c r="N35" s="1" t="s">
        <v>98</v>
      </c>
      <c r="O35" s="31">
        <v>4</v>
      </c>
      <c r="P35" s="20">
        <v>3</v>
      </c>
      <c r="Q35" s="30">
        <v>1</v>
      </c>
      <c r="R35" s="29" t="s">
        <v>99</v>
      </c>
      <c r="S35" s="28" t="s">
        <v>98</v>
      </c>
    </row>
    <row r="36" spans="1:19" x14ac:dyDescent="0.3">
      <c r="A36" s="32" t="s">
        <v>18</v>
      </c>
      <c r="B36" s="1">
        <v>2</v>
      </c>
      <c r="C36" s="1">
        <v>1</v>
      </c>
      <c r="D36" s="1">
        <v>1</v>
      </c>
      <c r="E36" s="20">
        <v>0</v>
      </c>
      <c r="F36" s="30">
        <v>2</v>
      </c>
      <c r="G36" s="20">
        <v>0</v>
      </c>
      <c r="H36" s="20">
        <v>0</v>
      </c>
      <c r="I36" s="20">
        <v>1</v>
      </c>
      <c r="J36" s="20">
        <v>0</v>
      </c>
      <c r="K36" s="29" t="s">
        <v>100</v>
      </c>
      <c r="L36" s="1" t="s">
        <v>98</v>
      </c>
      <c r="M36" s="1" t="s">
        <v>98</v>
      </c>
      <c r="N36" s="1" t="s">
        <v>103</v>
      </c>
      <c r="O36" s="31">
        <v>7</v>
      </c>
      <c r="P36" s="20">
        <v>9</v>
      </c>
      <c r="Q36" s="30">
        <v>-2</v>
      </c>
      <c r="R36" s="29" t="s">
        <v>99</v>
      </c>
      <c r="S36" s="28" t="s">
        <v>103</v>
      </c>
    </row>
    <row r="37" spans="1:19" x14ac:dyDescent="0.3">
      <c r="A37" s="32" t="s">
        <v>20</v>
      </c>
      <c r="B37" s="1">
        <v>1</v>
      </c>
      <c r="C37" s="1">
        <v>0</v>
      </c>
      <c r="D37" s="1">
        <v>0</v>
      </c>
      <c r="E37" s="20">
        <v>1</v>
      </c>
      <c r="F37" s="30">
        <v>1</v>
      </c>
      <c r="G37" s="20">
        <v>0</v>
      </c>
      <c r="H37" s="20">
        <v>0</v>
      </c>
      <c r="I37" s="20">
        <v>0</v>
      </c>
      <c r="J37" s="20">
        <v>1</v>
      </c>
      <c r="K37" s="29" t="s">
        <v>102</v>
      </c>
      <c r="L37" s="1" t="s">
        <v>96</v>
      </c>
      <c r="M37" s="1" t="s">
        <v>102</v>
      </c>
      <c r="N37" s="1" t="s">
        <v>102</v>
      </c>
      <c r="O37" s="31">
        <v>3</v>
      </c>
      <c r="P37" s="20">
        <v>4</v>
      </c>
      <c r="Q37" s="30">
        <v>-1</v>
      </c>
      <c r="R37" s="29" t="s">
        <v>101</v>
      </c>
      <c r="S37" s="28" t="s">
        <v>102</v>
      </c>
    </row>
    <row r="38" spans="1:19" x14ac:dyDescent="0.3">
      <c r="A38" s="32" t="s">
        <v>2</v>
      </c>
      <c r="B38" s="1">
        <v>1</v>
      </c>
      <c r="C38" s="1">
        <v>0</v>
      </c>
      <c r="D38" s="1">
        <v>0</v>
      </c>
      <c r="E38" s="20">
        <v>1</v>
      </c>
      <c r="F38" s="30">
        <v>1</v>
      </c>
      <c r="G38" s="20">
        <v>0</v>
      </c>
      <c r="H38" s="20">
        <v>0</v>
      </c>
      <c r="I38" s="20">
        <v>0</v>
      </c>
      <c r="J38" s="20">
        <v>1</v>
      </c>
      <c r="K38" s="29" t="s">
        <v>102</v>
      </c>
      <c r="L38" s="1" t="s">
        <v>96</v>
      </c>
      <c r="M38" s="1" t="s">
        <v>102</v>
      </c>
      <c r="N38" s="1" t="s">
        <v>102</v>
      </c>
      <c r="O38" s="31">
        <v>5</v>
      </c>
      <c r="P38" s="20">
        <v>6</v>
      </c>
      <c r="Q38" s="30">
        <v>-1</v>
      </c>
      <c r="R38" s="29" t="s">
        <v>101</v>
      </c>
      <c r="S38" s="28" t="s">
        <v>102</v>
      </c>
    </row>
    <row r="39" spans="1:19" x14ac:dyDescent="0.3">
      <c r="A39" s="32" t="s">
        <v>31</v>
      </c>
      <c r="B39" s="1">
        <v>0</v>
      </c>
      <c r="C39" s="1">
        <v>0</v>
      </c>
      <c r="D39" s="1">
        <v>0</v>
      </c>
      <c r="E39" s="20">
        <v>0</v>
      </c>
      <c r="F39" s="30">
        <v>0</v>
      </c>
      <c r="G39" s="20">
        <v>0</v>
      </c>
      <c r="H39" s="20">
        <v>0</v>
      </c>
      <c r="I39" s="20">
        <v>0</v>
      </c>
      <c r="J39" s="20">
        <v>0</v>
      </c>
      <c r="K39" s="29" t="s">
        <v>96</v>
      </c>
      <c r="L39" s="1" t="s">
        <v>96</v>
      </c>
      <c r="M39" s="1" t="s">
        <v>96</v>
      </c>
      <c r="N39" s="1" t="s">
        <v>96</v>
      </c>
      <c r="O39" s="31">
        <v>0</v>
      </c>
      <c r="P39" s="20">
        <v>0</v>
      </c>
      <c r="Q39" s="30">
        <v>0</v>
      </c>
      <c r="R39" s="29" t="s">
        <v>97</v>
      </c>
      <c r="S39" s="28" t="s">
        <v>96</v>
      </c>
    </row>
    <row r="40" spans="1:19" x14ac:dyDescent="0.3">
      <c r="A40" s="32" t="s">
        <v>8</v>
      </c>
      <c r="B40" s="1">
        <v>0</v>
      </c>
      <c r="C40" s="1">
        <v>0</v>
      </c>
      <c r="D40" s="1">
        <v>0</v>
      </c>
      <c r="E40" s="20">
        <v>0</v>
      </c>
      <c r="F40" s="30">
        <v>0</v>
      </c>
      <c r="G40" s="20">
        <v>0</v>
      </c>
      <c r="H40" s="20">
        <v>0</v>
      </c>
      <c r="I40" s="20">
        <v>0</v>
      </c>
      <c r="J40" s="20">
        <v>0</v>
      </c>
      <c r="K40" s="29" t="s">
        <v>96</v>
      </c>
      <c r="L40" s="1" t="s">
        <v>96</v>
      </c>
      <c r="M40" s="1" t="s">
        <v>96</v>
      </c>
      <c r="N40" s="1" t="s">
        <v>96</v>
      </c>
      <c r="O40" s="31">
        <v>0</v>
      </c>
      <c r="P40" s="20">
        <v>0</v>
      </c>
      <c r="Q40" s="30">
        <v>0</v>
      </c>
      <c r="R40" s="29" t="s">
        <v>97</v>
      </c>
      <c r="S40" s="28" t="s">
        <v>96</v>
      </c>
    </row>
    <row r="41" spans="1:19" x14ac:dyDescent="0.3">
      <c r="A41" s="32" t="s">
        <v>7</v>
      </c>
      <c r="B41" s="1">
        <v>0</v>
      </c>
      <c r="C41" s="1">
        <v>0</v>
      </c>
      <c r="D41" s="1">
        <v>0</v>
      </c>
      <c r="E41" s="20">
        <v>0</v>
      </c>
      <c r="F41" s="30">
        <v>0</v>
      </c>
      <c r="G41" s="20">
        <v>0</v>
      </c>
      <c r="H41" s="20">
        <v>0</v>
      </c>
      <c r="I41" s="20">
        <v>0</v>
      </c>
      <c r="J41" s="20">
        <v>0</v>
      </c>
      <c r="K41" s="29" t="s">
        <v>96</v>
      </c>
      <c r="L41" s="1" t="s">
        <v>96</v>
      </c>
      <c r="M41" s="1" t="s">
        <v>96</v>
      </c>
      <c r="N41" s="1" t="s">
        <v>96</v>
      </c>
      <c r="O41" s="31">
        <v>0</v>
      </c>
      <c r="P41" s="20">
        <v>0</v>
      </c>
      <c r="Q41" s="30">
        <v>0</v>
      </c>
      <c r="R41" s="29" t="s">
        <v>97</v>
      </c>
      <c r="S41" s="28" t="s">
        <v>96</v>
      </c>
    </row>
    <row r="42" spans="1:19" ht="15" thickBot="1" x14ac:dyDescent="0.35">
      <c r="A42" s="27" t="s">
        <v>3</v>
      </c>
      <c r="B42" s="26">
        <v>0</v>
      </c>
      <c r="C42" s="26">
        <v>0</v>
      </c>
      <c r="D42" s="26">
        <v>0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96</v>
      </c>
      <c r="L42" s="26" t="s">
        <v>96</v>
      </c>
      <c r="M42" s="26" t="s">
        <v>96</v>
      </c>
      <c r="N42" s="26" t="s">
        <v>96</v>
      </c>
      <c r="O42" s="25">
        <v>0</v>
      </c>
      <c r="P42" s="24">
        <v>0</v>
      </c>
      <c r="Q42" s="23">
        <v>0</v>
      </c>
      <c r="R42" s="22" t="s">
        <v>97</v>
      </c>
      <c r="S42" s="21" t="s">
        <v>96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DE39893-5102-41AE-A669-48A63566B4E8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D5C6-2A1F-4A26-8F02-C8F96F4EF212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2</v>
      </c>
      <c r="C4" s="40">
        <v>2</v>
      </c>
      <c r="D4" s="40">
        <v>0</v>
      </c>
      <c r="E4" s="38">
        <v>0</v>
      </c>
      <c r="F4" s="33">
        <v>4</v>
      </c>
      <c r="G4" s="39">
        <v>1</v>
      </c>
      <c r="H4" s="38">
        <v>2</v>
      </c>
      <c r="I4" s="38">
        <v>0</v>
      </c>
      <c r="J4" s="33">
        <v>0</v>
      </c>
      <c r="K4" s="37" t="s">
        <v>98</v>
      </c>
      <c r="L4" s="40" t="s">
        <v>98</v>
      </c>
      <c r="M4" s="40" t="s">
        <v>96</v>
      </c>
      <c r="N4" s="40" t="s">
        <v>98</v>
      </c>
      <c r="O4" s="39">
        <v>7</v>
      </c>
      <c r="P4" s="38">
        <v>4</v>
      </c>
      <c r="Q4" s="33">
        <v>3</v>
      </c>
      <c r="R4" s="37" t="s">
        <v>104</v>
      </c>
      <c r="S4" s="36" t="s">
        <v>105</v>
      </c>
    </row>
    <row r="5" spans="1:20" x14ac:dyDescent="0.3">
      <c r="A5" s="32" t="s">
        <v>19</v>
      </c>
      <c r="B5" s="1">
        <v>2</v>
      </c>
      <c r="C5" s="1">
        <v>2</v>
      </c>
      <c r="D5" s="1">
        <v>0</v>
      </c>
      <c r="E5" s="20">
        <v>0</v>
      </c>
      <c r="F5" s="30">
        <v>4</v>
      </c>
      <c r="G5" s="31">
        <v>2</v>
      </c>
      <c r="H5" s="20">
        <v>2</v>
      </c>
      <c r="I5" s="20">
        <v>0</v>
      </c>
      <c r="J5" s="30">
        <v>0</v>
      </c>
      <c r="K5" s="29" t="s">
        <v>105</v>
      </c>
      <c r="L5" s="1" t="s">
        <v>96</v>
      </c>
      <c r="M5" s="1" t="s">
        <v>96</v>
      </c>
      <c r="N5" s="1" t="s">
        <v>98</v>
      </c>
      <c r="O5" s="31">
        <v>5</v>
      </c>
      <c r="P5" s="20">
        <v>3</v>
      </c>
      <c r="Q5" s="30">
        <v>2</v>
      </c>
      <c r="R5" s="29" t="s">
        <v>104</v>
      </c>
      <c r="S5" s="28" t="s">
        <v>105</v>
      </c>
    </row>
    <row r="6" spans="1:20" x14ac:dyDescent="0.3">
      <c r="A6" s="32" t="s">
        <v>16</v>
      </c>
      <c r="B6" s="1">
        <v>2</v>
      </c>
      <c r="C6" s="1">
        <v>1</v>
      </c>
      <c r="D6" s="1">
        <v>1</v>
      </c>
      <c r="E6" s="20">
        <v>0</v>
      </c>
      <c r="F6" s="30">
        <v>2</v>
      </c>
      <c r="G6" s="31">
        <v>1</v>
      </c>
      <c r="H6" s="20">
        <v>1</v>
      </c>
      <c r="I6" s="20">
        <v>0</v>
      </c>
      <c r="J6" s="30">
        <v>0</v>
      </c>
      <c r="K6" s="29" t="s">
        <v>96</v>
      </c>
      <c r="L6" s="1" t="s">
        <v>103</v>
      </c>
      <c r="M6" s="1" t="s">
        <v>103</v>
      </c>
      <c r="N6" s="1" t="s">
        <v>103</v>
      </c>
      <c r="O6" s="31">
        <v>7</v>
      </c>
      <c r="P6" s="20">
        <v>6</v>
      </c>
      <c r="Q6" s="30">
        <v>1</v>
      </c>
      <c r="R6" s="29" t="s">
        <v>99</v>
      </c>
      <c r="S6" s="28" t="s">
        <v>103</v>
      </c>
    </row>
    <row r="7" spans="1:20" x14ac:dyDescent="0.3">
      <c r="A7" s="32" t="s">
        <v>11</v>
      </c>
      <c r="B7" s="1">
        <v>1</v>
      </c>
      <c r="C7" s="1">
        <v>1</v>
      </c>
      <c r="D7" s="1">
        <v>0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96</v>
      </c>
      <c r="L7" s="1" t="s">
        <v>98</v>
      </c>
      <c r="M7" s="1" t="s">
        <v>98</v>
      </c>
      <c r="N7" s="1" t="s">
        <v>98</v>
      </c>
      <c r="O7" s="31">
        <v>5</v>
      </c>
      <c r="P7" s="20">
        <v>4</v>
      </c>
      <c r="Q7" s="30">
        <v>1</v>
      </c>
      <c r="R7" s="29" t="s">
        <v>99</v>
      </c>
      <c r="S7" s="28" t="s">
        <v>98</v>
      </c>
    </row>
    <row r="8" spans="1:20" x14ac:dyDescent="0.3">
      <c r="A8" s="32" t="s">
        <v>4</v>
      </c>
      <c r="B8" s="1">
        <v>1</v>
      </c>
      <c r="C8" s="1">
        <v>1</v>
      </c>
      <c r="D8" s="1">
        <v>0</v>
      </c>
      <c r="E8" s="20">
        <v>0</v>
      </c>
      <c r="F8" s="30">
        <v>2</v>
      </c>
      <c r="G8" s="31">
        <v>1</v>
      </c>
      <c r="H8" s="20">
        <v>1</v>
      </c>
      <c r="I8" s="20">
        <v>0</v>
      </c>
      <c r="J8" s="30">
        <v>0</v>
      </c>
      <c r="K8" s="29" t="s">
        <v>98</v>
      </c>
      <c r="L8" s="1" t="s">
        <v>96</v>
      </c>
      <c r="M8" s="1" t="s">
        <v>98</v>
      </c>
      <c r="N8" s="1" t="s">
        <v>98</v>
      </c>
      <c r="O8" s="31">
        <v>5</v>
      </c>
      <c r="P8" s="20">
        <v>2</v>
      </c>
      <c r="Q8" s="30">
        <v>3</v>
      </c>
      <c r="R8" s="29" t="s">
        <v>99</v>
      </c>
      <c r="S8" s="28" t="s">
        <v>98</v>
      </c>
    </row>
    <row r="9" spans="1:20" x14ac:dyDescent="0.3">
      <c r="A9" s="32" t="s">
        <v>28</v>
      </c>
      <c r="B9" s="1">
        <v>1</v>
      </c>
      <c r="C9" s="1">
        <v>0</v>
      </c>
      <c r="D9" s="1">
        <v>1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100</v>
      </c>
      <c r="L9" s="1" t="s">
        <v>96</v>
      </c>
      <c r="M9" s="1" t="s">
        <v>96</v>
      </c>
      <c r="N9" s="1" t="s">
        <v>100</v>
      </c>
      <c r="O9" s="31">
        <v>0</v>
      </c>
      <c r="P9" s="20">
        <v>4</v>
      </c>
      <c r="Q9" s="30">
        <v>-4</v>
      </c>
      <c r="R9" s="29" t="s">
        <v>101</v>
      </c>
      <c r="S9" s="28" t="s">
        <v>100</v>
      </c>
    </row>
    <row r="10" spans="1:20" x14ac:dyDescent="0.3">
      <c r="A10" s="32" t="s">
        <v>21</v>
      </c>
      <c r="B10" s="1">
        <v>1</v>
      </c>
      <c r="C10" s="1">
        <v>0</v>
      </c>
      <c r="D10" s="1">
        <v>1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100</v>
      </c>
      <c r="L10" s="1" t="s">
        <v>96</v>
      </c>
      <c r="M10" s="1" t="s">
        <v>100</v>
      </c>
      <c r="N10" s="1" t="s">
        <v>100</v>
      </c>
      <c r="O10" s="31">
        <v>1</v>
      </c>
      <c r="P10" s="20">
        <v>5</v>
      </c>
      <c r="Q10" s="30">
        <v>-4</v>
      </c>
      <c r="R10" s="29" t="s">
        <v>101</v>
      </c>
      <c r="S10" s="28" t="s">
        <v>100</v>
      </c>
    </row>
    <row r="11" spans="1:20" ht="15" thickBot="1" x14ac:dyDescent="0.35">
      <c r="A11" s="32" t="s">
        <v>5</v>
      </c>
      <c r="B11" s="1">
        <v>1</v>
      </c>
      <c r="C11" s="1">
        <v>0</v>
      </c>
      <c r="D11" s="1">
        <v>1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100</v>
      </c>
      <c r="L11" s="1" t="s">
        <v>96</v>
      </c>
      <c r="M11" s="1" t="s">
        <v>100</v>
      </c>
      <c r="N11" s="1" t="s">
        <v>100</v>
      </c>
      <c r="O11" s="31">
        <v>4</v>
      </c>
      <c r="P11" s="20">
        <v>5</v>
      </c>
      <c r="Q11" s="30">
        <v>-1</v>
      </c>
      <c r="R11" s="29" t="s">
        <v>101</v>
      </c>
      <c r="S11" s="28" t="s">
        <v>100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9</v>
      </c>
      <c r="B14" s="1">
        <v>2</v>
      </c>
      <c r="C14" s="1">
        <v>2</v>
      </c>
      <c r="D14" s="1">
        <v>0</v>
      </c>
      <c r="E14" s="20">
        <v>0</v>
      </c>
      <c r="F14" s="33">
        <v>4</v>
      </c>
      <c r="G14" s="20">
        <v>2</v>
      </c>
      <c r="H14" s="20">
        <v>2</v>
      </c>
      <c r="I14" s="20">
        <v>0</v>
      </c>
      <c r="J14" s="20">
        <v>0</v>
      </c>
      <c r="K14" s="29" t="s">
        <v>98</v>
      </c>
      <c r="L14" s="1" t="s">
        <v>98</v>
      </c>
      <c r="M14" s="1" t="s">
        <v>105</v>
      </c>
      <c r="N14" s="1" t="s">
        <v>105</v>
      </c>
      <c r="O14" s="31">
        <v>7</v>
      </c>
      <c r="P14" s="20">
        <v>3</v>
      </c>
      <c r="Q14" s="30">
        <v>4</v>
      </c>
      <c r="R14" s="29" t="s">
        <v>104</v>
      </c>
      <c r="S14" s="28" t="s">
        <v>105</v>
      </c>
    </row>
    <row r="15" spans="1:20" x14ac:dyDescent="0.3">
      <c r="A15" s="32" t="s">
        <v>26</v>
      </c>
      <c r="B15" s="1">
        <v>1</v>
      </c>
      <c r="C15" s="1">
        <v>1</v>
      </c>
      <c r="D15" s="1">
        <v>0</v>
      </c>
      <c r="E15" s="20">
        <v>0</v>
      </c>
      <c r="F15" s="30">
        <v>2</v>
      </c>
      <c r="G15" s="20">
        <v>1</v>
      </c>
      <c r="H15" s="20">
        <v>1</v>
      </c>
      <c r="I15" s="20">
        <v>0</v>
      </c>
      <c r="J15" s="20">
        <v>0</v>
      </c>
      <c r="K15" s="29" t="s">
        <v>98</v>
      </c>
      <c r="L15" s="1" t="s">
        <v>96</v>
      </c>
      <c r="M15" s="1" t="s">
        <v>98</v>
      </c>
      <c r="N15" s="1" t="s">
        <v>98</v>
      </c>
      <c r="O15" s="31">
        <v>6</v>
      </c>
      <c r="P15" s="20">
        <v>3</v>
      </c>
      <c r="Q15" s="30">
        <v>3</v>
      </c>
      <c r="R15" s="29" t="s">
        <v>99</v>
      </c>
      <c r="S15" s="28" t="s">
        <v>98</v>
      </c>
    </row>
    <row r="16" spans="1:20" x14ac:dyDescent="0.3">
      <c r="A16" s="32" t="s">
        <v>12</v>
      </c>
      <c r="B16" s="1">
        <v>2</v>
      </c>
      <c r="C16" s="1">
        <v>1</v>
      </c>
      <c r="D16" s="1">
        <v>1</v>
      </c>
      <c r="E16" s="20">
        <v>0</v>
      </c>
      <c r="F16" s="30">
        <v>2</v>
      </c>
      <c r="G16" s="20">
        <v>1</v>
      </c>
      <c r="H16" s="20">
        <v>1</v>
      </c>
      <c r="I16" s="20">
        <v>0</v>
      </c>
      <c r="J16" s="20">
        <v>0</v>
      </c>
      <c r="K16" s="29" t="s">
        <v>100</v>
      </c>
      <c r="L16" s="1" t="s">
        <v>98</v>
      </c>
      <c r="M16" s="1" t="s">
        <v>100</v>
      </c>
      <c r="N16" s="1" t="s">
        <v>103</v>
      </c>
      <c r="O16" s="31">
        <v>4</v>
      </c>
      <c r="P16" s="20">
        <v>3</v>
      </c>
      <c r="Q16" s="30">
        <v>1</v>
      </c>
      <c r="R16" s="29" t="s">
        <v>99</v>
      </c>
      <c r="S16" s="28" t="s">
        <v>103</v>
      </c>
    </row>
    <row r="17" spans="1:19" x14ac:dyDescent="0.3">
      <c r="A17" s="32" t="s">
        <v>23</v>
      </c>
      <c r="B17" s="1">
        <v>1</v>
      </c>
      <c r="C17" s="1">
        <v>0</v>
      </c>
      <c r="D17" s="1">
        <v>1</v>
      </c>
      <c r="E17" s="20">
        <v>0</v>
      </c>
      <c r="F17" s="30">
        <v>0</v>
      </c>
      <c r="G17" s="20">
        <v>0</v>
      </c>
      <c r="H17" s="20">
        <v>0</v>
      </c>
      <c r="I17" s="20">
        <v>0</v>
      </c>
      <c r="J17" s="20">
        <v>0</v>
      </c>
      <c r="K17" s="29" t="s">
        <v>96</v>
      </c>
      <c r="L17" s="1" t="s">
        <v>100</v>
      </c>
      <c r="M17" s="1" t="s">
        <v>96</v>
      </c>
      <c r="N17" s="1" t="s">
        <v>96</v>
      </c>
      <c r="O17" s="31">
        <v>1</v>
      </c>
      <c r="P17" s="20">
        <v>2</v>
      </c>
      <c r="Q17" s="30">
        <v>-1</v>
      </c>
      <c r="R17" s="29" t="s">
        <v>101</v>
      </c>
      <c r="S17" s="28" t="s">
        <v>100</v>
      </c>
    </row>
    <row r="18" spans="1:19" x14ac:dyDescent="0.3">
      <c r="A18" s="32" t="s">
        <v>14</v>
      </c>
      <c r="B18" s="1">
        <v>1</v>
      </c>
      <c r="C18" s="1">
        <v>0</v>
      </c>
      <c r="D18" s="1">
        <v>1</v>
      </c>
      <c r="E18" s="20">
        <v>0</v>
      </c>
      <c r="F18" s="30">
        <v>0</v>
      </c>
      <c r="G18" s="20">
        <v>0</v>
      </c>
      <c r="H18" s="20">
        <v>0</v>
      </c>
      <c r="I18" s="20">
        <v>0</v>
      </c>
      <c r="J18" s="20">
        <v>0</v>
      </c>
      <c r="K18" s="29" t="s">
        <v>96</v>
      </c>
      <c r="L18" s="1" t="s">
        <v>100</v>
      </c>
      <c r="M18" s="1" t="s">
        <v>100</v>
      </c>
      <c r="N18" s="1" t="s">
        <v>100</v>
      </c>
      <c r="O18" s="31">
        <v>3</v>
      </c>
      <c r="P18" s="20">
        <v>6</v>
      </c>
      <c r="Q18" s="30">
        <v>-3</v>
      </c>
      <c r="R18" s="29" t="s">
        <v>101</v>
      </c>
      <c r="S18" s="28" t="s">
        <v>100</v>
      </c>
    </row>
    <row r="19" spans="1:19" x14ac:dyDescent="0.3">
      <c r="A19" s="32" t="s">
        <v>13</v>
      </c>
      <c r="B19" s="1">
        <v>1</v>
      </c>
      <c r="C19" s="1">
        <v>0</v>
      </c>
      <c r="D19" s="1">
        <v>1</v>
      </c>
      <c r="E19" s="20">
        <v>0</v>
      </c>
      <c r="F19" s="30">
        <v>0</v>
      </c>
      <c r="G19" s="20">
        <v>0</v>
      </c>
      <c r="H19" s="20">
        <v>0</v>
      </c>
      <c r="I19" s="20">
        <v>0</v>
      </c>
      <c r="J19" s="20">
        <v>0</v>
      </c>
      <c r="K19" s="29" t="s">
        <v>96</v>
      </c>
      <c r="L19" s="1" t="s">
        <v>100</v>
      </c>
      <c r="M19" s="1" t="s">
        <v>100</v>
      </c>
      <c r="N19" s="1" t="s">
        <v>100</v>
      </c>
      <c r="O19" s="31">
        <v>3</v>
      </c>
      <c r="P19" s="20">
        <v>4</v>
      </c>
      <c r="Q19" s="30">
        <v>-1</v>
      </c>
      <c r="R19" s="29" t="s">
        <v>101</v>
      </c>
      <c r="S19" s="28" t="s">
        <v>100</v>
      </c>
    </row>
    <row r="20" spans="1:19" x14ac:dyDescent="0.3">
      <c r="A20" s="32" t="s">
        <v>10</v>
      </c>
      <c r="B20" s="1">
        <v>1</v>
      </c>
      <c r="C20" s="1">
        <v>0</v>
      </c>
      <c r="D20" s="1">
        <v>1</v>
      </c>
      <c r="E20" s="20">
        <v>0</v>
      </c>
      <c r="F20" s="30">
        <v>0</v>
      </c>
      <c r="G20" s="20">
        <v>0</v>
      </c>
      <c r="H20" s="20">
        <v>0</v>
      </c>
      <c r="I20" s="20">
        <v>0</v>
      </c>
      <c r="J20" s="20">
        <v>0</v>
      </c>
      <c r="K20" s="29" t="s">
        <v>96</v>
      </c>
      <c r="L20" s="1" t="s">
        <v>100</v>
      </c>
      <c r="M20" s="1" t="s">
        <v>96</v>
      </c>
      <c r="N20" s="1" t="s">
        <v>100</v>
      </c>
      <c r="O20" s="31">
        <v>1</v>
      </c>
      <c r="P20" s="20">
        <v>2</v>
      </c>
      <c r="Q20" s="30">
        <v>-1</v>
      </c>
      <c r="R20" s="29" t="s">
        <v>101</v>
      </c>
      <c r="S20" s="28" t="s">
        <v>100</v>
      </c>
    </row>
    <row r="21" spans="1:19" ht="15" thickBot="1" x14ac:dyDescent="0.35">
      <c r="A21" s="27" t="s">
        <v>1</v>
      </c>
      <c r="B21" s="26">
        <v>1</v>
      </c>
      <c r="C21" s="26">
        <v>0</v>
      </c>
      <c r="D21" s="26">
        <v>1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96</v>
      </c>
      <c r="M21" s="26" t="s">
        <v>96</v>
      </c>
      <c r="N21" s="26" t="s">
        <v>100</v>
      </c>
      <c r="O21" s="25">
        <v>1</v>
      </c>
      <c r="P21" s="24">
        <v>3</v>
      </c>
      <c r="Q21" s="23">
        <v>-2</v>
      </c>
      <c r="R21" s="22" t="s">
        <v>101</v>
      </c>
      <c r="S21" s="21" t="s">
        <v>100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</v>
      </c>
      <c r="C25" s="1">
        <v>2</v>
      </c>
      <c r="D25" s="1">
        <v>0</v>
      </c>
      <c r="E25" s="20">
        <v>0</v>
      </c>
      <c r="F25" s="30">
        <v>4</v>
      </c>
      <c r="G25" s="20">
        <v>2</v>
      </c>
      <c r="H25" s="20">
        <v>2</v>
      </c>
      <c r="I25" s="20">
        <v>0</v>
      </c>
      <c r="J25" s="20">
        <v>0</v>
      </c>
      <c r="K25" s="29" t="s">
        <v>98</v>
      </c>
      <c r="L25" s="1" t="s">
        <v>98</v>
      </c>
      <c r="M25" s="1" t="s">
        <v>98</v>
      </c>
      <c r="N25" s="1" t="s">
        <v>105</v>
      </c>
      <c r="O25" s="31">
        <v>6</v>
      </c>
      <c r="P25" s="20">
        <v>2</v>
      </c>
      <c r="Q25" s="30">
        <v>4</v>
      </c>
      <c r="R25" s="29" t="s">
        <v>104</v>
      </c>
      <c r="S25" s="28" t="s">
        <v>105</v>
      </c>
    </row>
    <row r="26" spans="1:19" x14ac:dyDescent="0.3">
      <c r="A26" s="32" t="s">
        <v>22</v>
      </c>
      <c r="B26" s="1">
        <v>1</v>
      </c>
      <c r="C26" s="1">
        <v>1</v>
      </c>
      <c r="D26" s="1">
        <v>0</v>
      </c>
      <c r="E26" s="20">
        <v>0</v>
      </c>
      <c r="F26" s="30">
        <v>2</v>
      </c>
      <c r="G26" s="20">
        <v>1</v>
      </c>
      <c r="H26" s="20">
        <v>1</v>
      </c>
      <c r="I26" s="20">
        <v>0</v>
      </c>
      <c r="J26" s="20">
        <v>0</v>
      </c>
      <c r="K26" s="29" t="s">
        <v>96</v>
      </c>
      <c r="L26" s="1" t="s">
        <v>98</v>
      </c>
      <c r="M26" s="1" t="s">
        <v>98</v>
      </c>
      <c r="N26" s="1" t="s">
        <v>98</v>
      </c>
      <c r="O26" s="31">
        <v>5</v>
      </c>
      <c r="P26" s="20">
        <v>4</v>
      </c>
      <c r="Q26" s="30">
        <v>1</v>
      </c>
      <c r="R26" s="29" t="s">
        <v>99</v>
      </c>
      <c r="S26" s="28" t="s">
        <v>98</v>
      </c>
    </row>
    <row r="27" spans="1:19" x14ac:dyDescent="0.3">
      <c r="A27" s="32" t="s">
        <v>17</v>
      </c>
      <c r="B27" s="1">
        <v>1</v>
      </c>
      <c r="C27" s="1">
        <v>1</v>
      </c>
      <c r="D27" s="1">
        <v>0</v>
      </c>
      <c r="E27" s="20">
        <v>0</v>
      </c>
      <c r="F27" s="30">
        <v>2</v>
      </c>
      <c r="G27" s="20">
        <v>1</v>
      </c>
      <c r="H27" s="20">
        <v>1</v>
      </c>
      <c r="I27" s="20">
        <v>0</v>
      </c>
      <c r="J27" s="20">
        <v>0</v>
      </c>
      <c r="K27" s="29" t="s">
        <v>96</v>
      </c>
      <c r="L27" s="1" t="s">
        <v>98</v>
      </c>
      <c r="M27" s="1" t="s">
        <v>98</v>
      </c>
      <c r="N27" s="1" t="s">
        <v>98</v>
      </c>
      <c r="O27" s="31">
        <v>5</v>
      </c>
      <c r="P27" s="20">
        <v>0</v>
      </c>
      <c r="Q27" s="30">
        <v>5</v>
      </c>
      <c r="R27" s="29" t="s">
        <v>99</v>
      </c>
      <c r="S27" s="28" t="s">
        <v>98</v>
      </c>
    </row>
    <row r="28" spans="1:19" x14ac:dyDescent="0.3">
      <c r="A28" s="32" t="s">
        <v>15</v>
      </c>
      <c r="B28" s="1">
        <v>1</v>
      </c>
      <c r="C28" s="1">
        <v>1</v>
      </c>
      <c r="D28" s="1">
        <v>0</v>
      </c>
      <c r="E28" s="20">
        <v>0</v>
      </c>
      <c r="F28" s="30">
        <v>2</v>
      </c>
      <c r="G28" s="20">
        <v>1</v>
      </c>
      <c r="H28" s="20">
        <v>1</v>
      </c>
      <c r="I28" s="20">
        <v>0</v>
      </c>
      <c r="J28" s="20">
        <v>0</v>
      </c>
      <c r="K28" s="29" t="s">
        <v>98</v>
      </c>
      <c r="L28" s="1" t="s">
        <v>96</v>
      </c>
      <c r="M28" s="1" t="s">
        <v>96</v>
      </c>
      <c r="N28" s="1" t="s">
        <v>96</v>
      </c>
      <c r="O28" s="31">
        <v>2</v>
      </c>
      <c r="P28" s="20">
        <v>1</v>
      </c>
      <c r="Q28" s="30">
        <v>1</v>
      </c>
      <c r="R28" s="29" t="s">
        <v>99</v>
      </c>
      <c r="S28" s="28" t="s">
        <v>98</v>
      </c>
    </row>
    <row r="29" spans="1:19" x14ac:dyDescent="0.3">
      <c r="A29" s="32" t="s">
        <v>25</v>
      </c>
      <c r="B29" s="1">
        <v>2</v>
      </c>
      <c r="C29" s="1">
        <v>0</v>
      </c>
      <c r="D29" s="1">
        <v>1</v>
      </c>
      <c r="E29" s="20">
        <v>1</v>
      </c>
      <c r="F29" s="30">
        <v>1</v>
      </c>
      <c r="G29" s="20">
        <v>0</v>
      </c>
      <c r="H29" s="20">
        <v>0</v>
      </c>
      <c r="I29" s="20">
        <v>0</v>
      </c>
      <c r="J29" s="20">
        <v>0</v>
      </c>
      <c r="K29" s="29" t="s">
        <v>96</v>
      </c>
      <c r="L29" s="1" t="s">
        <v>106</v>
      </c>
      <c r="M29" s="1" t="s">
        <v>96</v>
      </c>
      <c r="N29" s="1" t="s">
        <v>96</v>
      </c>
      <c r="O29" s="31">
        <v>5</v>
      </c>
      <c r="P29" s="20">
        <v>7</v>
      </c>
      <c r="Q29" s="30">
        <v>-2</v>
      </c>
      <c r="R29" s="29" t="s">
        <v>107</v>
      </c>
      <c r="S29" s="28" t="s">
        <v>106</v>
      </c>
    </row>
    <row r="30" spans="1:19" x14ac:dyDescent="0.3">
      <c r="A30" s="32" t="s">
        <v>6</v>
      </c>
      <c r="B30" s="1">
        <v>1</v>
      </c>
      <c r="C30" s="1">
        <v>0</v>
      </c>
      <c r="D30" s="1">
        <v>1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100</v>
      </c>
      <c r="L30" s="1" t="s">
        <v>96</v>
      </c>
      <c r="M30" s="1" t="s">
        <v>100</v>
      </c>
      <c r="N30" s="1" t="s">
        <v>100</v>
      </c>
      <c r="O30" s="31">
        <v>0</v>
      </c>
      <c r="P30" s="20">
        <v>5</v>
      </c>
      <c r="Q30" s="30">
        <v>-5</v>
      </c>
      <c r="R30" s="29" t="s">
        <v>101</v>
      </c>
      <c r="S30" s="28" t="s">
        <v>100</v>
      </c>
    </row>
    <row r="31" spans="1:19" x14ac:dyDescent="0.3">
      <c r="A31" s="32" t="s">
        <v>95</v>
      </c>
      <c r="B31" s="1">
        <v>1</v>
      </c>
      <c r="C31" s="1">
        <v>0</v>
      </c>
      <c r="D31" s="1">
        <v>1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96</v>
      </c>
      <c r="L31" s="1" t="s">
        <v>100</v>
      </c>
      <c r="M31" s="1" t="s">
        <v>100</v>
      </c>
      <c r="N31" s="1" t="s">
        <v>100</v>
      </c>
      <c r="O31" s="31">
        <v>1</v>
      </c>
      <c r="P31" s="20">
        <v>2</v>
      </c>
      <c r="Q31" s="30">
        <v>-1</v>
      </c>
      <c r="R31" s="29" t="s">
        <v>101</v>
      </c>
      <c r="S31" s="28" t="s">
        <v>100</v>
      </c>
    </row>
    <row r="32" spans="1:19" ht="15" thickBot="1" x14ac:dyDescent="0.35">
      <c r="A32" s="32" t="s">
        <v>0</v>
      </c>
      <c r="B32" s="1">
        <v>1</v>
      </c>
      <c r="C32" s="1">
        <v>0</v>
      </c>
      <c r="D32" s="1">
        <v>1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100</v>
      </c>
      <c r="L32" s="1" t="s">
        <v>96</v>
      </c>
      <c r="M32" s="1" t="s">
        <v>100</v>
      </c>
      <c r="N32" s="1" t="s">
        <v>100</v>
      </c>
      <c r="O32" s="31">
        <v>4</v>
      </c>
      <c r="P32" s="20">
        <v>5</v>
      </c>
      <c r="Q32" s="30">
        <v>-1</v>
      </c>
      <c r="R32" s="29" t="s">
        <v>101</v>
      </c>
      <c r="S32" s="28" t="s">
        <v>100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2</v>
      </c>
      <c r="C35" s="1">
        <v>1</v>
      </c>
      <c r="D35" s="1">
        <v>0</v>
      </c>
      <c r="E35" s="20">
        <v>1</v>
      </c>
      <c r="F35" s="33">
        <v>3</v>
      </c>
      <c r="G35" s="20">
        <v>0</v>
      </c>
      <c r="H35" s="20">
        <v>1</v>
      </c>
      <c r="I35" s="20">
        <v>0</v>
      </c>
      <c r="J35" s="20">
        <v>1</v>
      </c>
      <c r="K35" s="29" t="s">
        <v>102</v>
      </c>
      <c r="L35" s="1" t="s">
        <v>98</v>
      </c>
      <c r="M35" s="1" t="s">
        <v>108</v>
      </c>
      <c r="N35" s="1" t="s">
        <v>108</v>
      </c>
      <c r="O35" s="31">
        <v>9</v>
      </c>
      <c r="P35" s="20">
        <v>9</v>
      </c>
      <c r="Q35" s="30">
        <v>0</v>
      </c>
      <c r="R35" s="29" t="s">
        <v>99</v>
      </c>
      <c r="S35" s="28" t="s">
        <v>108</v>
      </c>
    </row>
    <row r="36" spans="1:19" x14ac:dyDescent="0.3">
      <c r="A36" s="32" t="s">
        <v>27</v>
      </c>
      <c r="B36" s="1">
        <v>2</v>
      </c>
      <c r="C36" s="1">
        <v>1</v>
      </c>
      <c r="D36" s="1">
        <v>1</v>
      </c>
      <c r="E36" s="20">
        <v>0</v>
      </c>
      <c r="F36" s="30">
        <v>2</v>
      </c>
      <c r="G36" s="20">
        <v>0</v>
      </c>
      <c r="H36" s="20">
        <v>0</v>
      </c>
      <c r="I36" s="20">
        <v>1</v>
      </c>
      <c r="J36" s="20">
        <v>0</v>
      </c>
      <c r="K36" s="29" t="s">
        <v>96</v>
      </c>
      <c r="L36" s="1" t="s">
        <v>103</v>
      </c>
      <c r="M36" s="1" t="s">
        <v>103</v>
      </c>
      <c r="N36" s="1" t="s">
        <v>103</v>
      </c>
      <c r="O36" s="31">
        <v>5</v>
      </c>
      <c r="P36" s="20">
        <v>8</v>
      </c>
      <c r="Q36" s="30">
        <v>-3</v>
      </c>
      <c r="R36" s="29" t="s">
        <v>101</v>
      </c>
      <c r="S36" s="28" t="s">
        <v>103</v>
      </c>
    </row>
    <row r="37" spans="1:19" x14ac:dyDescent="0.3">
      <c r="A37" s="32" t="s">
        <v>18</v>
      </c>
      <c r="B37" s="1">
        <v>2</v>
      </c>
      <c r="C37" s="1">
        <v>1</v>
      </c>
      <c r="D37" s="1">
        <v>1</v>
      </c>
      <c r="E37" s="20">
        <v>0</v>
      </c>
      <c r="F37" s="30">
        <v>2</v>
      </c>
      <c r="G37" s="20">
        <v>0</v>
      </c>
      <c r="H37" s="20">
        <v>0</v>
      </c>
      <c r="I37" s="20">
        <v>1</v>
      </c>
      <c r="J37" s="20">
        <v>0</v>
      </c>
      <c r="K37" s="29" t="s">
        <v>100</v>
      </c>
      <c r="L37" s="1" t="s">
        <v>98</v>
      </c>
      <c r="M37" s="1" t="s">
        <v>98</v>
      </c>
      <c r="N37" s="1" t="s">
        <v>103</v>
      </c>
      <c r="O37" s="31">
        <v>7</v>
      </c>
      <c r="P37" s="20">
        <v>9</v>
      </c>
      <c r="Q37" s="30">
        <v>-2</v>
      </c>
      <c r="R37" s="29" t="s">
        <v>99</v>
      </c>
      <c r="S37" s="28" t="s">
        <v>103</v>
      </c>
    </row>
    <row r="38" spans="1:19" x14ac:dyDescent="0.3">
      <c r="A38" s="32" t="s">
        <v>7</v>
      </c>
      <c r="B38" s="1">
        <v>1</v>
      </c>
      <c r="C38" s="1">
        <v>1</v>
      </c>
      <c r="D38" s="1">
        <v>0</v>
      </c>
      <c r="E38" s="20">
        <v>0</v>
      </c>
      <c r="F38" s="30">
        <v>2</v>
      </c>
      <c r="G38" s="20">
        <v>1</v>
      </c>
      <c r="H38" s="20">
        <v>1</v>
      </c>
      <c r="I38" s="20">
        <v>0</v>
      </c>
      <c r="J38" s="20">
        <v>0</v>
      </c>
      <c r="K38" s="29" t="s">
        <v>98</v>
      </c>
      <c r="L38" s="1" t="s">
        <v>96</v>
      </c>
      <c r="M38" s="1" t="s">
        <v>98</v>
      </c>
      <c r="N38" s="1" t="s">
        <v>98</v>
      </c>
      <c r="O38" s="31">
        <v>3</v>
      </c>
      <c r="P38" s="20">
        <v>1</v>
      </c>
      <c r="Q38" s="30">
        <v>2</v>
      </c>
      <c r="R38" s="29" t="s">
        <v>99</v>
      </c>
      <c r="S38" s="28" t="s">
        <v>98</v>
      </c>
    </row>
    <row r="39" spans="1:19" x14ac:dyDescent="0.3">
      <c r="A39" s="32" t="s">
        <v>3</v>
      </c>
      <c r="B39" s="1">
        <v>1</v>
      </c>
      <c r="C39" s="1">
        <v>1</v>
      </c>
      <c r="D39" s="1">
        <v>0</v>
      </c>
      <c r="E39" s="20">
        <v>0</v>
      </c>
      <c r="F39" s="30">
        <v>2</v>
      </c>
      <c r="G39" s="20">
        <v>1</v>
      </c>
      <c r="H39" s="20">
        <v>1</v>
      </c>
      <c r="I39" s="20">
        <v>0</v>
      </c>
      <c r="J39" s="20">
        <v>0</v>
      </c>
      <c r="K39" s="29" t="s">
        <v>98</v>
      </c>
      <c r="L39" s="1" t="s">
        <v>96</v>
      </c>
      <c r="M39" s="1" t="s">
        <v>98</v>
      </c>
      <c r="N39" s="1" t="s">
        <v>98</v>
      </c>
      <c r="O39" s="31">
        <v>5</v>
      </c>
      <c r="P39" s="20">
        <v>1</v>
      </c>
      <c r="Q39" s="30">
        <v>4</v>
      </c>
      <c r="R39" s="29" t="s">
        <v>99</v>
      </c>
      <c r="S39" s="28" t="s">
        <v>98</v>
      </c>
    </row>
    <row r="40" spans="1:19" x14ac:dyDescent="0.3">
      <c r="A40" s="32" t="s">
        <v>20</v>
      </c>
      <c r="B40" s="1">
        <v>1</v>
      </c>
      <c r="C40" s="1">
        <v>0</v>
      </c>
      <c r="D40" s="1">
        <v>0</v>
      </c>
      <c r="E40" s="20">
        <v>1</v>
      </c>
      <c r="F40" s="30">
        <v>1</v>
      </c>
      <c r="G40" s="20">
        <v>0</v>
      </c>
      <c r="H40" s="20">
        <v>0</v>
      </c>
      <c r="I40" s="20">
        <v>0</v>
      </c>
      <c r="J40" s="20">
        <v>1</v>
      </c>
      <c r="K40" s="29" t="s">
        <v>102</v>
      </c>
      <c r="L40" s="1" t="s">
        <v>96</v>
      </c>
      <c r="M40" s="1" t="s">
        <v>102</v>
      </c>
      <c r="N40" s="1" t="s">
        <v>102</v>
      </c>
      <c r="O40" s="31">
        <v>3</v>
      </c>
      <c r="P40" s="20">
        <v>4</v>
      </c>
      <c r="Q40" s="30">
        <v>-1</v>
      </c>
      <c r="R40" s="29" t="s">
        <v>101</v>
      </c>
      <c r="S40" s="28" t="s">
        <v>102</v>
      </c>
    </row>
    <row r="41" spans="1:19" x14ac:dyDescent="0.3">
      <c r="A41" s="32" t="s">
        <v>8</v>
      </c>
      <c r="B41" s="1">
        <v>1</v>
      </c>
      <c r="C41" s="1">
        <v>0</v>
      </c>
      <c r="D41" s="1">
        <v>0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102</v>
      </c>
      <c r="L41" s="1" t="s">
        <v>96</v>
      </c>
      <c r="M41" s="1" t="s">
        <v>102</v>
      </c>
      <c r="N41" s="1" t="s">
        <v>102</v>
      </c>
      <c r="O41" s="31">
        <v>3</v>
      </c>
      <c r="P41" s="20">
        <v>4</v>
      </c>
      <c r="Q41" s="30">
        <v>-1</v>
      </c>
      <c r="R41" s="29" t="s">
        <v>101</v>
      </c>
      <c r="S41" s="28" t="s">
        <v>102</v>
      </c>
    </row>
    <row r="42" spans="1:19" ht="15" thickBot="1" x14ac:dyDescent="0.35">
      <c r="A42" s="27" t="s">
        <v>31</v>
      </c>
      <c r="B42" s="26">
        <v>1</v>
      </c>
      <c r="C42" s="26">
        <v>0</v>
      </c>
      <c r="D42" s="26">
        <v>1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96</v>
      </c>
      <c r="L42" s="26" t="s">
        <v>100</v>
      </c>
      <c r="M42" s="26" t="s">
        <v>100</v>
      </c>
      <c r="N42" s="26" t="s">
        <v>100</v>
      </c>
      <c r="O42" s="25">
        <v>1</v>
      </c>
      <c r="P42" s="24">
        <v>3</v>
      </c>
      <c r="Q42" s="23">
        <v>-2</v>
      </c>
      <c r="R42" s="22" t="s">
        <v>101</v>
      </c>
      <c r="S42" s="21" t="s">
        <v>100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C584661-9A8B-4B76-92D3-5BFBA0737FDF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B3D7-6123-47ED-B9B8-0BB97DCECDBD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</v>
      </c>
      <c r="C4" s="40">
        <v>3</v>
      </c>
      <c r="D4" s="40">
        <v>0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105</v>
      </c>
      <c r="L4" s="40" t="s">
        <v>98</v>
      </c>
      <c r="M4" s="40" t="s">
        <v>98</v>
      </c>
      <c r="N4" s="40" t="s">
        <v>105</v>
      </c>
      <c r="O4" s="39">
        <v>10</v>
      </c>
      <c r="P4" s="38">
        <v>5</v>
      </c>
      <c r="Q4" s="33">
        <v>5</v>
      </c>
      <c r="R4" s="37" t="s">
        <v>109</v>
      </c>
      <c r="S4" s="36" t="s">
        <v>110</v>
      </c>
    </row>
    <row r="5" spans="1:20" x14ac:dyDescent="0.3">
      <c r="A5" s="32" t="s">
        <v>19</v>
      </c>
      <c r="B5" s="1">
        <v>3</v>
      </c>
      <c r="C5" s="1">
        <v>3</v>
      </c>
      <c r="D5" s="1">
        <v>0</v>
      </c>
      <c r="E5" s="20">
        <v>0</v>
      </c>
      <c r="F5" s="30">
        <v>6</v>
      </c>
      <c r="G5" s="31">
        <v>3</v>
      </c>
      <c r="H5" s="20">
        <v>3</v>
      </c>
      <c r="I5" s="20">
        <v>0</v>
      </c>
      <c r="J5" s="30">
        <v>0</v>
      </c>
      <c r="K5" s="29" t="s">
        <v>110</v>
      </c>
      <c r="L5" s="1" t="s">
        <v>96</v>
      </c>
      <c r="M5" s="1" t="s">
        <v>98</v>
      </c>
      <c r="N5" s="1" t="s">
        <v>105</v>
      </c>
      <c r="O5" s="31">
        <v>11</v>
      </c>
      <c r="P5" s="20">
        <v>5</v>
      </c>
      <c r="Q5" s="30">
        <v>6</v>
      </c>
      <c r="R5" s="29" t="s">
        <v>109</v>
      </c>
      <c r="S5" s="28" t="s">
        <v>110</v>
      </c>
    </row>
    <row r="6" spans="1:20" x14ac:dyDescent="0.3">
      <c r="A6" s="32" t="s">
        <v>16</v>
      </c>
      <c r="B6" s="1">
        <v>3</v>
      </c>
      <c r="C6" s="1">
        <v>2</v>
      </c>
      <c r="D6" s="1">
        <v>1</v>
      </c>
      <c r="E6" s="20">
        <v>0</v>
      </c>
      <c r="F6" s="30">
        <v>4</v>
      </c>
      <c r="G6" s="31">
        <v>2</v>
      </c>
      <c r="H6" s="20">
        <v>2</v>
      </c>
      <c r="I6" s="20">
        <v>0</v>
      </c>
      <c r="J6" s="30">
        <v>0</v>
      </c>
      <c r="K6" s="29" t="s">
        <v>96</v>
      </c>
      <c r="L6" s="1" t="s">
        <v>112</v>
      </c>
      <c r="M6" s="1" t="s">
        <v>103</v>
      </c>
      <c r="N6" s="1" t="s">
        <v>103</v>
      </c>
      <c r="O6" s="31">
        <v>10</v>
      </c>
      <c r="P6" s="20">
        <v>8</v>
      </c>
      <c r="Q6" s="30">
        <v>2</v>
      </c>
      <c r="R6" s="29" t="s">
        <v>104</v>
      </c>
      <c r="S6" s="28" t="s">
        <v>112</v>
      </c>
    </row>
    <row r="7" spans="1:20" x14ac:dyDescent="0.3">
      <c r="A7" s="32" t="s">
        <v>21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103</v>
      </c>
      <c r="L7" s="1" t="s">
        <v>96</v>
      </c>
      <c r="M7" s="1" t="s">
        <v>103</v>
      </c>
      <c r="N7" s="1" t="s">
        <v>103</v>
      </c>
      <c r="O7" s="31">
        <v>7</v>
      </c>
      <c r="P7" s="20">
        <v>8</v>
      </c>
      <c r="Q7" s="30">
        <v>-1</v>
      </c>
      <c r="R7" s="29" t="s">
        <v>99</v>
      </c>
      <c r="S7" s="28" t="s">
        <v>103</v>
      </c>
    </row>
    <row r="8" spans="1:20" x14ac:dyDescent="0.3">
      <c r="A8" s="32" t="s">
        <v>11</v>
      </c>
      <c r="B8" s="1">
        <v>2</v>
      </c>
      <c r="C8" s="1">
        <v>1</v>
      </c>
      <c r="D8" s="1">
        <v>1</v>
      </c>
      <c r="E8" s="20">
        <v>0</v>
      </c>
      <c r="F8" s="30">
        <v>2</v>
      </c>
      <c r="G8" s="31">
        <v>1</v>
      </c>
      <c r="H8" s="20">
        <v>1</v>
      </c>
      <c r="I8" s="20">
        <v>0</v>
      </c>
      <c r="J8" s="30">
        <v>0</v>
      </c>
      <c r="K8" s="29" t="s">
        <v>96</v>
      </c>
      <c r="L8" s="1" t="s">
        <v>103</v>
      </c>
      <c r="M8" s="1" t="s">
        <v>103</v>
      </c>
      <c r="N8" s="1" t="s">
        <v>103</v>
      </c>
      <c r="O8" s="31">
        <v>7</v>
      </c>
      <c r="P8" s="20">
        <v>10</v>
      </c>
      <c r="Q8" s="30">
        <v>-3</v>
      </c>
      <c r="R8" s="29" t="s">
        <v>101</v>
      </c>
      <c r="S8" s="28" t="s">
        <v>103</v>
      </c>
    </row>
    <row r="9" spans="1:20" x14ac:dyDescent="0.3">
      <c r="A9" s="32" t="s">
        <v>4</v>
      </c>
      <c r="B9" s="1">
        <v>2</v>
      </c>
      <c r="C9" s="1">
        <v>1</v>
      </c>
      <c r="D9" s="1">
        <v>1</v>
      </c>
      <c r="E9" s="20">
        <v>0</v>
      </c>
      <c r="F9" s="30">
        <v>2</v>
      </c>
      <c r="G9" s="31">
        <v>1</v>
      </c>
      <c r="H9" s="20">
        <v>1</v>
      </c>
      <c r="I9" s="20">
        <v>0</v>
      </c>
      <c r="J9" s="30">
        <v>0</v>
      </c>
      <c r="K9" s="29" t="s">
        <v>98</v>
      </c>
      <c r="L9" s="1" t="s">
        <v>100</v>
      </c>
      <c r="M9" s="1" t="s">
        <v>103</v>
      </c>
      <c r="N9" s="1" t="s">
        <v>103</v>
      </c>
      <c r="O9" s="31">
        <v>8</v>
      </c>
      <c r="P9" s="20">
        <v>8</v>
      </c>
      <c r="Q9" s="30">
        <v>0</v>
      </c>
      <c r="R9" s="29" t="s">
        <v>101</v>
      </c>
      <c r="S9" s="28" t="s">
        <v>103</v>
      </c>
    </row>
    <row r="10" spans="1:20" x14ac:dyDescent="0.3">
      <c r="A10" s="32" t="s">
        <v>28</v>
      </c>
      <c r="B10" s="1">
        <v>2</v>
      </c>
      <c r="C10" s="1">
        <v>0</v>
      </c>
      <c r="D10" s="1">
        <v>2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100</v>
      </c>
      <c r="L10" s="1" t="s">
        <v>100</v>
      </c>
      <c r="M10" s="1" t="s">
        <v>100</v>
      </c>
      <c r="N10" s="1" t="s">
        <v>111</v>
      </c>
      <c r="O10" s="31">
        <v>1</v>
      </c>
      <c r="P10" s="20">
        <v>7</v>
      </c>
      <c r="Q10" s="30">
        <v>-6</v>
      </c>
      <c r="R10" s="29" t="s">
        <v>107</v>
      </c>
      <c r="S10" s="28" t="s">
        <v>111</v>
      </c>
    </row>
    <row r="11" spans="1:20" ht="15" thickBot="1" x14ac:dyDescent="0.35">
      <c r="A11" s="32" t="s">
        <v>5</v>
      </c>
      <c r="B11" s="1">
        <v>2</v>
      </c>
      <c r="C11" s="1">
        <v>0</v>
      </c>
      <c r="D11" s="1">
        <v>2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111</v>
      </c>
      <c r="L11" s="1" t="s">
        <v>96</v>
      </c>
      <c r="M11" s="1" t="s">
        <v>100</v>
      </c>
      <c r="N11" s="1" t="s">
        <v>111</v>
      </c>
      <c r="O11" s="31">
        <v>7</v>
      </c>
      <c r="P11" s="20">
        <v>10</v>
      </c>
      <c r="Q11" s="30">
        <v>-3</v>
      </c>
      <c r="R11" s="29" t="s">
        <v>107</v>
      </c>
      <c r="S11" s="28" t="s">
        <v>111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</v>
      </c>
      <c r="C14" s="1">
        <v>2</v>
      </c>
      <c r="D14" s="1">
        <v>0</v>
      </c>
      <c r="E14" s="20">
        <v>0</v>
      </c>
      <c r="F14" s="33">
        <v>4</v>
      </c>
      <c r="G14" s="20">
        <v>1</v>
      </c>
      <c r="H14" s="20">
        <v>2</v>
      </c>
      <c r="I14" s="20">
        <v>0</v>
      </c>
      <c r="J14" s="20">
        <v>0</v>
      </c>
      <c r="K14" s="29" t="s">
        <v>105</v>
      </c>
      <c r="L14" s="1" t="s">
        <v>96</v>
      </c>
      <c r="M14" s="1" t="s">
        <v>105</v>
      </c>
      <c r="N14" s="1" t="s">
        <v>105</v>
      </c>
      <c r="O14" s="31">
        <v>10</v>
      </c>
      <c r="P14" s="20">
        <v>6</v>
      </c>
      <c r="Q14" s="30">
        <v>4</v>
      </c>
      <c r="R14" s="29" t="s">
        <v>104</v>
      </c>
      <c r="S14" s="28" t="s">
        <v>105</v>
      </c>
    </row>
    <row r="15" spans="1:20" x14ac:dyDescent="0.3">
      <c r="A15" s="32" t="s">
        <v>12</v>
      </c>
      <c r="B15" s="1">
        <v>3</v>
      </c>
      <c r="C15" s="1">
        <v>2</v>
      </c>
      <c r="D15" s="1">
        <v>1</v>
      </c>
      <c r="E15" s="20">
        <v>0</v>
      </c>
      <c r="F15" s="30">
        <v>4</v>
      </c>
      <c r="G15" s="20">
        <v>2</v>
      </c>
      <c r="H15" s="20">
        <v>2</v>
      </c>
      <c r="I15" s="20">
        <v>0</v>
      </c>
      <c r="J15" s="20">
        <v>0</v>
      </c>
      <c r="K15" s="29" t="s">
        <v>100</v>
      </c>
      <c r="L15" s="1" t="s">
        <v>105</v>
      </c>
      <c r="M15" s="1" t="s">
        <v>103</v>
      </c>
      <c r="N15" s="1" t="s">
        <v>112</v>
      </c>
      <c r="O15" s="31">
        <v>10</v>
      </c>
      <c r="P15" s="20">
        <v>4</v>
      </c>
      <c r="Q15" s="30">
        <v>6</v>
      </c>
      <c r="R15" s="29" t="s">
        <v>104</v>
      </c>
      <c r="S15" s="28" t="s">
        <v>112</v>
      </c>
    </row>
    <row r="16" spans="1:20" x14ac:dyDescent="0.3">
      <c r="A16" s="32" t="s">
        <v>9</v>
      </c>
      <c r="B16" s="1">
        <v>3</v>
      </c>
      <c r="C16" s="1">
        <v>2</v>
      </c>
      <c r="D16" s="1">
        <v>1</v>
      </c>
      <c r="E16" s="20">
        <v>0</v>
      </c>
      <c r="F16" s="30">
        <v>4</v>
      </c>
      <c r="G16" s="20">
        <v>2</v>
      </c>
      <c r="H16" s="20">
        <v>2</v>
      </c>
      <c r="I16" s="20">
        <v>0</v>
      </c>
      <c r="J16" s="20">
        <v>0</v>
      </c>
      <c r="K16" s="29" t="s">
        <v>103</v>
      </c>
      <c r="L16" s="1" t="s">
        <v>98</v>
      </c>
      <c r="M16" s="1" t="s">
        <v>112</v>
      </c>
      <c r="N16" s="1" t="s">
        <v>112</v>
      </c>
      <c r="O16" s="31">
        <v>8</v>
      </c>
      <c r="P16" s="20">
        <v>9</v>
      </c>
      <c r="Q16" s="30">
        <v>-1</v>
      </c>
      <c r="R16" s="29" t="s">
        <v>101</v>
      </c>
      <c r="S16" s="28" t="s">
        <v>112</v>
      </c>
    </row>
    <row r="17" spans="1:19" x14ac:dyDescent="0.3">
      <c r="A17" s="32" t="s">
        <v>23</v>
      </c>
      <c r="B17" s="1">
        <v>2</v>
      </c>
      <c r="C17" s="1">
        <v>1</v>
      </c>
      <c r="D17" s="1">
        <v>1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96</v>
      </c>
      <c r="L17" s="1" t="s">
        <v>103</v>
      </c>
      <c r="M17" s="1" t="s">
        <v>96</v>
      </c>
      <c r="N17" s="1" t="s">
        <v>96</v>
      </c>
      <c r="O17" s="31">
        <v>8</v>
      </c>
      <c r="P17" s="20">
        <v>6</v>
      </c>
      <c r="Q17" s="30">
        <v>2</v>
      </c>
      <c r="R17" s="29" t="s">
        <v>99</v>
      </c>
      <c r="S17" s="28" t="s">
        <v>103</v>
      </c>
    </row>
    <row r="18" spans="1:19" x14ac:dyDescent="0.3">
      <c r="A18" s="32" t="s">
        <v>14</v>
      </c>
      <c r="B18" s="1">
        <v>2</v>
      </c>
      <c r="C18" s="1">
        <v>1</v>
      </c>
      <c r="D18" s="1">
        <v>1</v>
      </c>
      <c r="E18" s="20">
        <v>0</v>
      </c>
      <c r="F18" s="30">
        <v>2</v>
      </c>
      <c r="G18" s="20">
        <v>1</v>
      </c>
      <c r="H18" s="20">
        <v>1</v>
      </c>
      <c r="I18" s="20">
        <v>0</v>
      </c>
      <c r="J18" s="20">
        <v>0</v>
      </c>
      <c r="K18" s="29" t="s">
        <v>96</v>
      </c>
      <c r="L18" s="1" t="s">
        <v>103</v>
      </c>
      <c r="M18" s="1" t="s">
        <v>100</v>
      </c>
      <c r="N18" s="1" t="s">
        <v>103</v>
      </c>
      <c r="O18" s="31">
        <v>8</v>
      </c>
      <c r="P18" s="20">
        <v>9</v>
      </c>
      <c r="Q18" s="30">
        <v>-1</v>
      </c>
      <c r="R18" s="29" t="s">
        <v>99</v>
      </c>
      <c r="S18" s="28" t="s">
        <v>103</v>
      </c>
    </row>
    <row r="19" spans="1:19" x14ac:dyDescent="0.3">
      <c r="A19" s="32" t="s">
        <v>1</v>
      </c>
      <c r="B19" s="1">
        <v>2</v>
      </c>
      <c r="C19" s="1">
        <v>1</v>
      </c>
      <c r="D19" s="1">
        <v>1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100</v>
      </c>
      <c r="L19" s="1" t="s">
        <v>98</v>
      </c>
      <c r="M19" s="1" t="s">
        <v>98</v>
      </c>
      <c r="N19" s="1" t="s">
        <v>103</v>
      </c>
      <c r="O19" s="31">
        <v>5</v>
      </c>
      <c r="P19" s="20">
        <v>5</v>
      </c>
      <c r="Q19" s="30">
        <v>0</v>
      </c>
      <c r="R19" s="29" t="s">
        <v>99</v>
      </c>
      <c r="S19" s="28" t="s">
        <v>103</v>
      </c>
    </row>
    <row r="20" spans="1:19" x14ac:dyDescent="0.3">
      <c r="A20" s="32" t="s">
        <v>10</v>
      </c>
      <c r="B20" s="1">
        <v>2</v>
      </c>
      <c r="C20" s="1">
        <v>0</v>
      </c>
      <c r="D20" s="1">
        <v>1</v>
      </c>
      <c r="E20" s="20">
        <v>1</v>
      </c>
      <c r="F20" s="30">
        <v>1</v>
      </c>
      <c r="G20" s="20">
        <v>0</v>
      </c>
      <c r="H20" s="20">
        <v>0</v>
      </c>
      <c r="I20" s="20">
        <v>0</v>
      </c>
      <c r="J20" s="20">
        <v>0</v>
      </c>
      <c r="K20" s="29" t="s">
        <v>96</v>
      </c>
      <c r="L20" s="1" t="s">
        <v>106</v>
      </c>
      <c r="M20" s="1" t="s">
        <v>102</v>
      </c>
      <c r="N20" s="1" t="s">
        <v>106</v>
      </c>
      <c r="O20" s="31">
        <v>4</v>
      </c>
      <c r="P20" s="20">
        <v>6</v>
      </c>
      <c r="Q20" s="30">
        <v>-2</v>
      </c>
      <c r="R20" s="29" t="s">
        <v>107</v>
      </c>
      <c r="S20" s="28" t="s">
        <v>106</v>
      </c>
    </row>
    <row r="21" spans="1:19" ht="15" thickBot="1" x14ac:dyDescent="0.35">
      <c r="A21" s="27" t="s">
        <v>13</v>
      </c>
      <c r="B21" s="26">
        <v>2</v>
      </c>
      <c r="C21" s="26">
        <v>0</v>
      </c>
      <c r="D21" s="26">
        <v>2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100</v>
      </c>
      <c r="M21" s="26" t="s">
        <v>111</v>
      </c>
      <c r="N21" s="26" t="s">
        <v>111</v>
      </c>
      <c r="O21" s="25">
        <v>5</v>
      </c>
      <c r="P21" s="24">
        <v>8</v>
      </c>
      <c r="Q21" s="23">
        <v>-3</v>
      </c>
      <c r="R21" s="22" t="s">
        <v>107</v>
      </c>
      <c r="S21" s="21" t="s">
        <v>111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</v>
      </c>
      <c r="C25" s="1">
        <v>2</v>
      </c>
      <c r="D25" s="1">
        <v>0</v>
      </c>
      <c r="E25" s="20">
        <v>1</v>
      </c>
      <c r="F25" s="30">
        <v>5</v>
      </c>
      <c r="G25" s="20">
        <v>2</v>
      </c>
      <c r="H25" s="20">
        <v>2</v>
      </c>
      <c r="I25" s="20">
        <v>0</v>
      </c>
      <c r="J25" s="20">
        <v>1</v>
      </c>
      <c r="K25" s="29" t="s">
        <v>108</v>
      </c>
      <c r="L25" s="1" t="s">
        <v>98</v>
      </c>
      <c r="M25" s="1" t="s">
        <v>108</v>
      </c>
      <c r="N25" s="1" t="s">
        <v>115</v>
      </c>
      <c r="O25" s="31">
        <v>10</v>
      </c>
      <c r="P25" s="20">
        <v>7</v>
      </c>
      <c r="Q25" s="30">
        <v>3</v>
      </c>
      <c r="R25" s="29" t="s">
        <v>101</v>
      </c>
      <c r="S25" s="28" t="s">
        <v>115</v>
      </c>
    </row>
    <row r="26" spans="1:19" x14ac:dyDescent="0.3">
      <c r="A26" s="32" t="s">
        <v>22</v>
      </c>
      <c r="B26" s="1">
        <v>2</v>
      </c>
      <c r="C26" s="1">
        <v>2</v>
      </c>
      <c r="D26" s="1">
        <v>0</v>
      </c>
      <c r="E26" s="20">
        <v>0</v>
      </c>
      <c r="F26" s="30">
        <v>4</v>
      </c>
      <c r="G26" s="20">
        <v>0</v>
      </c>
      <c r="H26" s="20">
        <v>1</v>
      </c>
      <c r="I26" s="20">
        <v>1</v>
      </c>
      <c r="J26" s="20">
        <v>0</v>
      </c>
      <c r="K26" s="29" t="s">
        <v>96</v>
      </c>
      <c r="L26" s="1" t="s">
        <v>105</v>
      </c>
      <c r="M26" s="1" t="s">
        <v>105</v>
      </c>
      <c r="N26" s="1" t="s">
        <v>105</v>
      </c>
      <c r="O26" s="31">
        <v>10</v>
      </c>
      <c r="P26" s="20">
        <v>8</v>
      </c>
      <c r="Q26" s="30">
        <v>2</v>
      </c>
      <c r="R26" s="29" t="s">
        <v>104</v>
      </c>
      <c r="S26" s="28" t="s">
        <v>105</v>
      </c>
    </row>
    <row r="27" spans="1:19" x14ac:dyDescent="0.3">
      <c r="A27" s="32" t="s">
        <v>15</v>
      </c>
      <c r="B27" s="1">
        <v>2</v>
      </c>
      <c r="C27" s="1">
        <v>1</v>
      </c>
      <c r="D27" s="1">
        <v>0</v>
      </c>
      <c r="E27" s="20">
        <v>1</v>
      </c>
      <c r="F27" s="30">
        <v>3</v>
      </c>
      <c r="G27" s="20">
        <v>1</v>
      </c>
      <c r="H27" s="20">
        <v>1</v>
      </c>
      <c r="I27" s="20">
        <v>0</v>
      </c>
      <c r="J27" s="20">
        <v>0</v>
      </c>
      <c r="K27" s="29" t="s">
        <v>108</v>
      </c>
      <c r="L27" s="1" t="s">
        <v>96</v>
      </c>
      <c r="M27" s="1" t="s">
        <v>102</v>
      </c>
      <c r="N27" s="1" t="s">
        <v>102</v>
      </c>
      <c r="O27" s="31">
        <v>4</v>
      </c>
      <c r="P27" s="20">
        <v>4</v>
      </c>
      <c r="Q27" s="30">
        <v>0</v>
      </c>
      <c r="R27" s="29" t="s">
        <v>101</v>
      </c>
      <c r="S27" s="28" t="s">
        <v>108</v>
      </c>
    </row>
    <row r="28" spans="1:19" x14ac:dyDescent="0.3">
      <c r="A28" s="32" t="s">
        <v>17</v>
      </c>
      <c r="B28" s="1">
        <v>2</v>
      </c>
      <c r="C28" s="1">
        <v>1</v>
      </c>
      <c r="D28" s="1">
        <v>1</v>
      </c>
      <c r="E28" s="20">
        <v>0</v>
      </c>
      <c r="F28" s="30">
        <v>2</v>
      </c>
      <c r="G28" s="20">
        <v>1</v>
      </c>
      <c r="H28" s="20">
        <v>1</v>
      </c>
      <c r="I28" s="20">
        <v>0</v>
      </c>
      <c r="J28" s="20">
        <v>0</v>
      </c>
      <c r="K28" s="29" t="s">
        <v>100</v>
      </c>
      <c r="L28" s="1" t="s">
        <v>98</v>
      </c>
      <c r="M28" s="1" t="s">
        <v>98</v>
      </c>
      <c r="N28" s="1" t="s">
        <v>98</v>
      </c>
      <c r="O28" s="31">
        <v>9</v>
      </c>
      <c r="P28" s="20">
        <v>7</v>
      </c>
      <c r="Q28" s="30">
        <v>2</v>
      </c>
      <c r="R28" s="29" t="s">
        <v>101</v>
      </c>
      <c r="S28" s="28" t="s">
        <v>103</v>
      </c>
    </row>
    <row r="29" spans="1:19" x14ac:dyDescent="0.3">
      <c r="A29" s="32" t="s">
        <v>6</v>
      </c>
      <c r="B29" s="1">
        <v>2</v>
      </c>
      <c r="C29" s="1">
        <v>1</v>
      </c>
      <c r="D29" s="1">
        <v>1</v>
      </c>
      <c r="E29" s="20">
        <v>0</v>
      </c>
      <c r="F29" s="30">
        <v>2</v>
      </c>
      <c r="G29" s="20">
        <v>1</v>
      </c>
      <c r="H29" s="20">
        <v>1</v>
      </c>
      <c r="I29" s="20">
        <v>0</v>
      </c>
      <c r="J29" s="20">
        <v>0</v>
      </c>
      <c r="K29" s="29" t="s">
        <v>100</v>
      </c>
      <c r="L29" s="1" t="s">
        <v>98</v>
      </c>
      <c r="M29" s="1" t="s">
        <v>100</v>
      </c>
      <c r="N29" s="1" t="s">
        <v>103</v>
      </c>
      <c r="O29" s="31">
        <v>4</v>
      </c>
      <c r="P29" s="20">
        <v>7</v>
      </c>
      <c r="Q29" s="30">
        <v>-3</v>
      </c>
      <c r="R29" s="29" t="s">
        <v>99</v>
      </c>
      <c r="S29" s="28" t="s">
        <v>103</v>
      </c>
    </row>
    <row r="30" spans="1:19" x14ac:dyDescent="0.3">
      <c r="A30" s="32" t="s">
        <v>95</v>
      </c>
      <c r="B30" s="1">
        <v>2</v>
      </c>
      <c r="C30" s="1">
        <v>1</v>
      </c>
      <c r="D30" s="1">
        <v>1</v>
      </c>
      <c r="E30" s="20">
        <v>0</v>
      </c>
      <c r="F30" s="30">
        <v>2</v>
      </c>
      <c r="G30" s="20">
        <v>0</v>
      </c>
      <c r="H30" s="20">
        <v>1</v>
      </c>
      <c r="I30" s="20">
        <v>0</v>
      </c>
      <c r="J30" s="20">
        <v>0</v>
      </c>
      <c r="K30" s="29" t="s">
        <v>96</v>
      </c>
      <c r="L30" s="1" t="s">
        <v>103</v>
      </c>
      <c r="M30" s="1" t="s">
        <v>103</v>
      </c>
      <c r="N30" s="1" t="s">
        <v>103</v>
      </c>
      <c r="O30" s="31">
        <v>4</v>
      </c>
      <c r="P30" s="20">
        <v>4</v>
      </c>
      <c r="Q30" s="30">
        <v>0</v>
      </c>
      <c r="R30" s="29" t="s">
        <v>99</v>
      </c>
      <c r="S30" s="28" t="s">
        <v>103</v>
      </c>
    </row>
    <row r="31" spans="1:19" x14ac:dyDescent="0.3">
      <c r="A31" s="32" t="s">
        <v>0</v>
      </c>
      <c r="B31" s="1">
        <v>2</v>
      </c>
      <c r="C31" s="1">
        <v>1</v>
      </c>
      <c r="D31" s="1">
        <v>1</v>
      </c>
      <c r="E31" s="20">
        <v>0</v>
      </c>
      <c r="F31" s="30">
        <v>2</v>
      </c>
      <c r="G31" s="20">
        <v>1</v>
      </c>
      <c r="H31" s="20">
        <v>1</v>
      </c>
      <c r="I31" s="20">
        <v>0</v>
      </c>
      <c r="J31" s="20">
        <v>0</v>
      </c>
      <c r="K31" s="29" t="s">
        <v>103</v>
      </c>
      <c r="L31" s="1" t="s">
        <v>96</v>
      </c>
      <c r="M31" s="1" t="s">
        <v>100</v>
      </c>
      <c r="N31" s="1" t="s">
        <v>103</v>
      </c>
      <c r="O31" s="31">
        <v>7</v>
      </c>
      <c r="P31" s="20">
        <v>7</v>
      </c>
      <c r="Q31" s="30">
        <v>0</v>
      </c>
      <c r="R31" s="29" t="s">
        <v>99</v>
      </c>
      <c r="S31" s="28" t="s">
        <v>103</v>
      </c>
    </row>
    <row r="32" spans="1:19" ht="15" thickBot="1" x14ac:dyDescent="0.35">
      <c r="A32" s="32" t="s">
        <v>25</v>
      </c>
      <c r="B32" s="1">
        <v>3</v>
      </c>
      <c r="C32" s="1">
        <v>0</v>
      </c>
      <c r="D32" s="1">
        <v>2</v>
      </c>
      <c r="E32" s="20">
        <v>1</v>
      </c>
      <c r="F32" s="23">
        <v>1</v>
      </c>
      <c r="G32" s="20">
        <v>0</v>
      </c>
      <c r="H32" s="20">
        <v>0</v>
      </c>
      <c r="I32" s="20">
        <v>0</v>
      </c>
      <c r="J32" s="20">
        <v>0</v>
      </c>
      <c r="K32" s="29" t="s">
        <v>100</v>
      </c>
      <c r="L32" s="1" t="s">
        <v>106</v>
      </c>
      <c r="M32" s="1" t="s">
        <v>96</v>
      </c>
      <c r="N32" s="1" t="s">
        <v>96</v>
      </c>
      <c r="O32" s="31">
        <v>7</v>
      </c>
      <c r="P32" s="20">
        <v>10</v>
      </c>
      <c r="Q32" s="30">
        <v>-3</v>
      </c>
      <c r="R32" s="29" t="s">
        <v>113</v>
      </c>
      <c r="S32" s="28" t="s">
        <v>114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7</v>
      </c>
      <c r="B35" s="1">
        <v>2</v>
      </c>
      <c r="C35" s="1">
        <v>2</v>
      </c>
      <c r="D35" s="1">
        <v>0</v>
      </c>
      <c r="E35" s="20">
        <v>0</v>
      </c>
      <c r="F35" s="33">
        <v>4</v>
      </c>
      <c r="G35" s="20">
        <v>1</v>
      </c>
      <c r="H35" s="20">
        <v>2</v>
      </c>
      <c r="I35" s="20">
        <v>0</v>
      </c>
      <c r="J35" s="20">
        <v>0</v>
      </c>
      <c r="K35" s="29" t="s">
        <v>105</v>
      </c>
      <c r="L35" s="1" t="s">
        <v>96</v>
      </c>
      <c r="M35" s="1" t="s">
        <v>105</v>
      </c>
      <c r="N35" s="1" t="s">
        <v>105</v>
      </c>
      <c r="O35" s="31">
        <v>5</v>
      </c>
      <c r="P35" s="20">
        <v>2</v>
      </c>
      <c r="Q35" s="30">
        <v>3</v>
      </c>
      <c r="R35" s="29" t="s">
        <v>104</v>
      </c>
      <c r="S35" s="28" t="s">
        <v>105</v>
      </c>
    </row>
    <row r="36" spans="1:19" x14ac:dyDescent="0.3">
      <c r="A36" s="32" t="s">
        <v>2</v>
      </c>
      <c r="B36" s="1">
        <v>3</v>
      </c>
      <c r="C36" s="1">
        <v>1</v>
      </c>
      <c r="D36" s="1">
        <v>0</v>
      </c>
      <c r="E36" s="20">
        <v>2</v>
      </c>
      <c r="F36" s="30">
        <v>4</v>
      </c>
      <c r="G36" s="20">
        <v>0</v>
      </c>
      <c r="H36" s="20">
        <v>1</v>
      </c>
      <c r="I36" s="20">
        <v>0</v>
      </c>
      <c r="J36" s="20">
        <v>1</v>
      </c>
      <c r="K36" s="29" t="s">
        <v>102</v>
      </c>
      <c r="L36" s="1" t="s">
        <v>108</v>
      </c>
      <c r="M36" s="1" t="s">
        <v>118</v>
      </c>
      <c r="N36" s="1" t="s">
        <v>118</v>
      </c>
      <c r="O36" s="31">
        <v>10</v>
      </c>
      <c r="P36" s="20">
        <v>11</v>
      </c>
      <c r="Q36" s="30">
        <v>-1</v>
      </c>
      <c r="R36" s="29" t="s">
        <v>101</v>
      </c>
      <c r="S36" s="28" t="s">
        <v>118</v>
      </c>
    </row>
    <row r="37" spans="1:19" x14ac:dyDescent="0.3">
      <c r="A37" s="32" t="s">
        <v>20</v>
      </c>
      <c r="B37" s="1">
        <v>2</v>
      </c>
      <c r="C37" s="1">
        <v>1</v>
      </c>
      <c r="D37" s="1">
        <v>0</v>
      </c>
      <c r="E37" s="20">
        <v>1</v>
      </c>
      <c r="F37" s="30">
        <v>3</v>
      </c>
      <c r="G37" s="20">
        <v>1</v>
      </c>
      <c r="H37" s="20">
        <v>1</v>
      </c>
      <c r="I37" s="20">
        <v>0</v>
      </c>
      <c r="J37" s="20">
        <v>1</v>
      </c>
      <c r="K37" s="29" t="s">
        <v>108</v>
      </c>
      <c r="L37" s="1" t="s">
        <v>96</v>
      </c>
      <c r="M37" s="1" t="s">
        <v>108</v>
      </c>
      <c r="N37" s="1" t="s">
        <v>108</v>
      </c>
      <c r="O37" s="31">
        <v>6</v>
      </c>
      <c r="P37" s="20">
        <v>5</v>
      </c>
      <c r="Q37" s="30">
        <v>1</v>
      </c>
      <c r="R37" s="29" t="s">
        <v>99</v>
      </c>
      <c r="S37" s="28" t="s">
        <v>108</v>
      </c>
    </row>
    <row r="38" spans="1:19" x14ac:dyDescent="0.3">
      <c r="A38" s="32" t="s">
        <v>31</v>
      </c>
      <c r="B38" s="1">
        <v>2</v>
      </c>
      <c r="C38" s="1">
        <v>1</v>
      </c>
      <c r="D38" s="1">
        <v>1</v>
      </c>
      <c r="E38" s="20">
        <v>0</v>
      </c>
      <c r="F38" s="30">
        <v>2</v>
      </c>
      <c r="G38" s="20">
        <v>0</v>
      </c>
      <c r="H38" s="20">
        <v>1</v>
      </c>
      <c r="I38" s="20">
        <v>0</v>
      </c>
      <c r="J38" s="20">
        <v>0</v>
      </c>
      <c r="K38" s="29" t="s">
        <v>96</v>
      </c>
      <c r="L38" s="1" t="s">
        <v>103</v>
      </c>
      <c r="M38" s="1" t="s">
        <v>103</v>
      </c>
      <c r="N38" s="1" t="s">
        <v>103</v>
      </c>
      <c r="O38" s="31">
        <v>8</v>
      </c>
      <c r="P38" s="20">
        <v>9</v>
      </c>
      <c r="Q38" s="30">
        <v>-1</v>
      </c>
      <c r="R38" s="29" t="s">
        <v>99</v>
      </c>
      <c r="S38" s="28" t="s">
        <v>103</v>
      </c>
    </row>
    <row r="39" spans="1:19" x14ac:dyDescent="0.3">
      <c r="A39" s="32" t="s">
        <v>27</v>
      </c>
      <c r="B39" s="1">
        <v>3</v>
      </c>
      <c r="C39" s="1">
        <v>1</v>
      </c>
      <c r="D39" s="1">
        <v>2</v>
      </c>
      <c r="E39" s="20">
        <v>0</v>
      </c>
      <c r="F39" s="30">
        <v>2</v>
      </c>
      <c r="G39" s="20">
        <v>0</v>
      </c>
      <c r="H39" s="20">
        <v>0</v>
      </c>
      <c r="I39" s="20">
        <v>1</v>
      </c>
      <c r="J39" s="20">
        <v>0</v>
      </c>
      <c r="K39" s="29" t="s">
        <v>100</v>
      </c>
      <c r="L39" s="1" t="s">
        <v>103</v>
      </c>
      <c r="M39" s="1" t="s">
        <v>103</v>
      </c>
      <c r="N39" s="1" t="s">
        <v>116</v>
      </c>
      <c r="O39" s="31">
        <v>7</v>
      </c>
      <c r="P39" s="20">
        <v>12</v>
      </c>
      <c r="Q39" s="30">
        <v>-5</v>
      </c>
      <c r="R39" s="29" t="s">
        <v>107</v>
      </c>
      <c r="S39" s="28" t="s">
        <v>116</v>
      </c>
    </row>
    <row r="40" spans="1:19" x14ac:dyDescent="0.3">
      <c r="A40" s="32" t="s">
        <v>18</v>
      </c>
      <c r="B40" s="1">
        <v>3</v>
      </c>
      <c r="C40" s="1">
        <v>1</v>
      </c>
      <c r="D40" s="1">
        <v>2</v>
      </c>
      <c r="E40" s="20">
        <v>0</v>
      </c>
      <c r="F40" s="30">
        <v>2</v>
      </c>
      <c r="G40" s="20">
        <v>0</v>
      </c>
      <c r="H40" s="20">
        <v>0</v>
      </c>
      <c r="I40" s="20">
        <v>1</v>
      </c>
      <c r="J40" s="20">
        <v>0</v>
      </c>
      <c r="K40" s="29" t="s">
        <v>100</v>
      </c>
      <c r="L40" s="1" t="s">
        <v>103</v>
      </c>
      <c r="M40" s="1" t="s">
        <v>98</v>
      </c>
      <c r="N40" s="1" t="s">
        <v>116</v>
      </c>
      <c r="O40" s="31">
        <v>9</v>
      </c>
      <c r="P40" s="20">
        <v>12</v>
      </c>
      <c r="Q40" s="30">
        <v>-3</v>
      </c>
      <c r="R40" s="29" t="s">
        <v>101</v>
      </c>
      <c r="S40" s="28" t="s">
        <v>116</v>
      </c>
    </row>
    <row r="41" spans="1:19" x14ac:dyDescent="0.3">
      <c r="A41" s="32" t="s">
        <v>8</v>
      </c>
      <c r="B41" s="1">
        <v>2</v>
      </c>
      <c r="C41" s="1">
        <v>0</v>
      </c>
      <c r="D41" s="1">
        <v>0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117</v>
      </c>
      <c r="L41" s="1" t="s">
        <v>96</v>
      </c>
      <c r="M41" s="1" t="s">
        <v>117</v>
      </c>
      <c r="N41" s="1" t="s">
        <v>117</v>
      </c>
      <c r="O41" s="31">
        <v>9</v>
      </c>
      <c r="P41" s="20">
        <v>11</v>
      </c>
      <c r="Q41" s="30">
        <v>-2</v>
      </c>
      <c r="R41" s="29" t="s">
        <v>107</v>
      </c>
      <c r="S41" s="28" t="s">
        <v>117</v>
      </c>
    </row>
    <row r="42" spans="1:19" ht="15" thickBot="1" x14ac:dyDescent="0.35">
      <c r="A42" s="27" t="s">
        <v>3</v>
      </c>
      <c r="B42" s="26">
        <v>2</v>
      </c>
      <c r="C42" s="26">
        <v>1</v>
      </c>
      <c r="D42" s="26">
        <v>1</v>
      </c>
      <c r="E42" s="24">
        <v>0</v>
      </c>
      <c r="F42" s="23">
        <v>2</v>
      </c>
      <c r="G42" s="24">
        <v>1</v>
      </c>
      <c r="H42" s="24">
        <v>1</v>
      </c>
      <c r="I42" s="24">
        <v>0</v>
      </c>
      <c r="J42" s="24">
        <v>0</v>
      </c>
      <c r="K42" s="22" t="s">
        <v>98</v>
      </c>
      <c r="L42" s="26" t="s">
        <v>100</v>
      </c>
      <c r="M42" s="26" t="s">
        <v>103</v>
      </c>
      <c r="N42" s="26" t="s">
        <v>103</v>
      </c>
      <c r="O42" s="25">
        <v>6</v>
      </c>
      <c r="P42" s="24">
        <v>4</v>
      </c>
      <c r="Q42" s="23">
        <v>2</v>
      </c>
      <c r="R42" s="22" t="s">
        <v>101</v>
      </c>
      <c r="S42" s="21" t="s">
        <v>103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1107DE6-1D48-4B83-B91B-B3B0EBF8D6E4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2D4E-AB5E-4D90-8F84-854558AD782E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</v>
      </c>
      <c r="C4" s="40">
        <v>3</v>
      </c>
      <c r="D4" s="40">
        <v>0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105</v>
      </c>
      <c r="L4" s="40" t="s">
        <v>98</v>
      </c>
      <c r="M4" s="40" t="s">
        <v>98</v>
      </c>
      <c r="N4" s="40" t="s">
        <v>105</v>
      </c>
      <c r="O4" s="39">
        <v>10</v>
      </c>
      <c r="P4" s="38">
        <v>5</v>
      </c>
      <c r="Q4" s="33">
        <v>5</v>
      </c>
      <c r="R4" s="37" t="s">
        <v>109</v>
      </c>
      <c r="S4" s="36" t="s">
        <v>110</v>
      </c>
    </row>
    <row r="5" spans="1:20" x14ac:dyDescent="0.3">
      <c r="A5" s="32" t="s">
        <v>19</v>
      </c>
      <c r="B5" s="1">
        <v>3</v>
      </c>
      <c r="C5" s="1">
        <v>3</v>
      </c>
      <c r="D5" s="1">
        <v>0</v>
      </c>
      <c r="E5" s="20">
        <v>0</v>
      </c>
      <c r="F5" s="30">
        <v>6</v>
      </c>
      <c r="G5" s="31">
        <v>3</v>
      </c>
      <c r="H5" s="20">
        <v>3</v>
      </c>
      <c r="I5" s="20">
        <v>0</v>
      </c>
      <c r="J5" s="30">
        <v>0</v>
      </c>
      <c r="K5" s="29" t="s">
        <v>110</v>
      </c>
      <c r="L5" s="1" t="s">
        <v>96</v>
      </c>
      <c r="M5" s="1" t="s">
        <v>98</v>
      </c>
      <c r="N5" s="1" t="s">
        <v>105</v>
      </c>
      <c r="O5" s="31">
        <v>11</v>
      </c>
      <c r="P5" s="20">
        <v>5</v>
      </c>
      <c r="Q5" s="30">
        <v>6</v>
      </c>
      <c r="R5" s="29" t="s">
        <v>109</v>
      </c>
      <c r="S5" s="28" t="s">
        <v>110</v>
      </c>
    </row>
    <row r="6" spans="1:20" x14ac:dyDescent="0.3">
      <c r="A6" s="32" t="s">
        <v>16</v>
      </c>
      <c r="B6" s="1">
        <v>3</v>
      </c>
      <c r="C6" s="1">
        <v>2</v>
      </c>
      <c r="D6" s="1">
        <v>1</v>
      </c>
      <c r="E6" s="20">
        <v>0</v>
      </c>
      <c r="F6" s="30">
        <v>4</v>
      </c>
      <c r="G6" s="31">
        <v>2</v>
      </c>
      <c r="H6" s="20">
        <v>2</v>
      </c>
      <c r="I6" s="20">
        <v>0</v>
      </c>
      <c r="J6" s="30">
        <v>0</v>
      </c>
      <c r="K6" s="29" t="s">
        <v>96</v>
      </c>
      <c r="L6" s="1" t="s">
        <v>112</v>
      </c>
      <c r="M6" s="1" t="s">
        <v>103</v>
      </c>
      <c r="N6" s="1" t="s">
        <v>103</v>
      </c>
      <c r="O6" s="31">
        <v>10</v>
      </c>
      <c r="P6" s="20">
        <v>8</v>
      </c>
      <c r="Q6" s="30">
        <v>2</v>
      </c>
      <c r="R6" s="29" t="s">
        <v>104</v>
      </c>
      <c r="S6" s="28" t="s">
        <v>112</v>
      </c>
    </row>
    <row r="7" spans="1:20" x14ac:dyDescent="0.3">
      <c r="A7" s="32" t="s">
        <v>21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103</v>
      </c>
      <c r="L7" s="1" t="s">
        <v>96</v>
      </c>
      <c r="M7" s="1" t="s">
        <v>103</v>
      </c>
      <c r="N7" s="1" t="s">
        <v>103</v>
      </c>
      <c r="O7" s="31">
        <v>7</v>
      </c>
      <c r="P7" s="20">
        <v>8</v>
      </c>
      <c r="Q7" s="30">
        <v>-1</v>
      </c>
      <c r="R7" s="29" t="s">
        <v>99</v>
      </c>
      <c r="S7" s="28" t="s">
        <v>103</v>
      </c>
    </row>
    <row r="8" spans="1:20" x14ac:dyDescent="0.3">
      <c r="A8" s="32" t="s">
        <v>11</v>
      </c>
      <c r="B8" s="1">
        <v>2</v>
      </c>
      <c r="C8" s="1">
        <v>1</v>
      </c>
      <c r="D8" s="1">
        <v>1</v>
      </c>
      <c r="E8" s="20">
        <v>0</v>
      </c>
      <c r="F8" s="30">
        <v>2</v>
      </c>
      <c r="G8" s="31">
        <v>1</v>
      </c>
      <c r="H8" s="20">
        <v>1</v>
      </c>
      <c r="I8" s="20">
        <v>0</v>
      </c>
      <c r="J8" s="30">
        <v>0</v>
      </c>
      <c r="K8" s="29" t="s">
        <v>96</v>
      </c>
      <c r="L8" s="1" t="s">
        <v>103</v>
      </c>
      <c r="M8" s="1" t="s">
        <v>103</v>
      </c>
      <c r="N8" s="1" t="s">
        <v>103</v>
      </c>
      <c r="O8" s="31">
        <v>7</v>
      </c>
      <c r="P8" s="20">
        <v>10</v>
      </c>
      <c r="Q8" s="30">
        <v>-3</v>
      </c>
      <c r="R8" s="29" t="s">
        <v>101</v>
      </c>
      <c r="S8" s="28" t="s">
        <v>103</v>
      </c>
    </row>
    <row r="9" spans="1:20" x14ac:dyDescent="0.3">
      <c r="A9" s="32" t="s">
        <v>4</v>
      </c>
      <c r="B9" s="1">
        <v>2</v>
      </c>
      <c r="C9" s="1">
        <v>1</v>
      </c>
      <c r="D9" s="1">
        <v>1</v>
      </c>
      <c r="E9" s="20">
        <v>0</v>
      </c>
      <c r="F9" s="30">
        <v>2</v>
      </c>
      <c r="G9" s="31">
        <v>1</v>
      </c>
      <c r="H9" s="20">
        <v>1</v>
      </c>
      <c r="I9" s="20">
        <v>0</v>
      </c>
      <c r="J9" s="30">
        <v>0</v>
      </c>
      <c r="K9" s="29" t="s">
        <v>98</v>
      </c>
      <c r="L9" s="1" t="s">
        <v>100</v>
      </c>
      <c r="M9" s="1" t="s">
        <v>103</v>
      </c>
      <c r="N9" s="1" t="s">
        <v>103</v>
      </c>
      <c r="O9" s="31">
        <v>8</v>
      </c>
      <c r="P9" s="20">
        <v>8</v>
      </c>
      <c r="Q9" s="30">
        <v>0</v>
      </c>
      <c r="R9" s="29" t="s">
        <v>101</v>
      </c>
      <c r="S9" s="28" t="s">
        <v>103</v>
      </c>
    </row>
    <row r="10" spans="1:20" x14ac:dyDescent="0.3">
      <c r="A10" s="32" t="s">
        <v>28</v>
      </c>
      <c r="B10" s="1">
        <v>2</v>
      </c>
      <c r="C10" s="1">
        <v>0</v>
      </c>
      <c r="D10" s="1">
        <v>2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100</v>
      </c>
      <c r="L10" s="1" t="s">
        <v>100</v>
      </c>
      <c r="M10" s="1" t="s">
        <v>100</v>
      </c>
      <c r="N10" s="1" t="s">
        <v>111</v>
      </c>
      <c r="O10" s="31">
        <v>1</v>
      </c>
      <c r="P10" s="20">
        <v>7</v>
      </c>
      <c r="Q10" s="30">
        <v>-6</v>
      </c>
      <c r="R10" s="29" t="s">
        <v>107</v>
      </c>
      <c r="S10" s="28" t="s">
        <v>111</v>
      </c>
    </row>
    <row r="11" spans="1:20" ht="15" thickBot="1" x14ac:dyDescent="0.35">
      <c r="A11" s="32" t="s">
        <v>5</v>
      </c>
      <c r="B11" s="1">
        <v>2</v>
      </c>
      <c r="C11" s="1">
        <v>0</v>
      </c>
      <c r="D11" s="1">
        <v>2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111</v>
      </c>
      <c r="L11" s="1" t="s">
        <v>96</v>
      </c>
      <c r="M11" s="1" t="s">
        <v>100</v>
      </c>
      <c r="N11" s="1" t="s">
        <v>111</v>
      </c>
      <c r="O11" s="31">
        <v>7</v>
      </c>
      <c r="P11" s="20">
        <v>10</v>
      </c>
      <c r="Q11" s="30">
        <v>-3</v>
      </c>
      <c r="R11" s="29" t="s">
        <v>107</v>
      </c>
      <c r="S11" s="28" t="s">
        <v>111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</v>
      </c>
      <c r="C14" s="1">
        <v>2</v>
      </c>
      <c r="D14" s="1">
        <v>0</v>
      </c>
      <c r="E14" s="20">
        <v>0</v>
      </c>
      <c r="F14" s="33">
        <v>4</v>
      </c>
      <c r="G14" s="20">
        <v>1</v>
      </c>
      <c r="H14" s="20">
        <v>2</v>
      </c>
      <c r="I14" s="20">
        <v>0</v>
      </c>
      <c r="J14" s="20">
        <v>0</v>
      </c>
      <c r="K14" s="29" t="s">
        <v>105</v>
      </c>
      <c r="L14" s="1" t="s">
        <v>96</v>
      </c>
      <c r="M14" s="1" t="s">
        <v>105</v>
      </c>
      <c r="N14" s="1" t="s">
        <v>105</v>
      </c>
      <c r="O14" s="31">
        <v>10</v>
      </c>
      <c r="P14" s="20">
        <v>6</v>
      </c>
      <c r="Q14" s="30">
        <v>4</v>
      </c>
      <c r="R14" s="29" t="s">
        <v>104</v>
      </c>
      <c r="S14" s="28" t="s">
        <v>105</v>
      </c>
    </row>
    <row r="15" spans="1:20" x14ac:dyDescent="0.3">
      <c r="A15" s="32" t="s">
        <v>12</v>
      </c>
      <c r="B15" s="1">
        <v>4</v>
      </c>
      <c r="C15" s="1">
        <v>2</v>
      </c>
      <c r="D15" s="1">
        <v>2</v>
      </c>
      <c r="E15" s="20">
        <v>0</v>
      </c>
      <c r="F15" s="30">
        <v>4</v>
      </c>
      <c r="G15" s="20">
        <v>2</v>
      </c>
      <c r="H15" s="20">
        <v>2</v>
      </c>
      <c r="I15" s="20">
        <v>0</v>
      </c>
      <c r="J15" s="20">
        <v>0</v>
      </c>
      <c r="K15" s="29" t="s">
        <v>111</v>
      </c>
      <c r="L15" s="1" t="s">
        <v>105</v>
      </c>
      <c r="M15" s="1" t="s">
        <v>116</v>
      </c>
      <c r="N15" s="1" t="s">
        <v>119</v>
      </c>
      <c r="O15" s="31">
        <v>10</v>
      </c>
      <c r="P15" s="20">
        <v>5</v>
      </c>
      <c r="Q15" s="30">
        <v>5</v>
      </c>
      <c r="R15" s="29" t="s">
        <v>101</v>
      </c>
      <c r="S15" s="28" t="s">
        <v>119</v>
      </c>
    </row>
    <row r="16" spans="1:20" x14ac:dyDescent="0.3">
      <c r="A16" s="32" t="s">
        <v>9</v>
      </c>
      <c r="B16" s="1">
        <v>3</v>
      </c>
      <c r="C16" s="1">
        <v>2</v>
      </c>
      <c r="D16" s="1">
        <v>1</v>
      </c>
      <c r="E16" s="20">
        <v>0</v>
      </c>
      <c r="F16" s="30">
        <v>4</v>
      </c>
      <c r="G16" s="20">
        <v>2</v>
      </c>
      <c r="H16" s="20">
        <v>2</v>
      </c>
      <c r="I16" s="20">
        <v>0</v>
      </c>
      <c r="J16" s="20">
        <v>0</v>
      </c>
      <c r="K16" s="29" t="s">
        <v>103</v>
      </c>
      <c r="L16" s="1" t="s">
        <v>98</v>
      </c>
      <c r="M16" s="1" t="s">
        <v>112</v>
      </c>
      <c r="N16" s="1" t="s">
        <v>112</v>
      </c>
      <c r="O16" s="31">
        <v>8</v>
      </c>
      <c r="P16" s="20">
        <v>9</v>
      </c>
      <c r="Q16" s="30">
        <v>-1</v>
      </c>
      <c r="R16" s="29" t="s">
        <v>101</v>
      </c>
      <c r="S16" s="28" t="s">
        <v>112</v>
      </c>
    </row>
    <row r="17" spans="1:19" x14ac:dyDescent="0.3">
      <c r="A17" s="32" t="s">
        <v>1</v>
      </c>
      <c r="B17" s="1">
        <v>3</v>
      </c>
      <c r="C17" s="1">
        <v>2</v>
      </c>
      <c r="D17" s="1">
        <v>1</v>
      </c>
      <c r="E17" s="20">
        <v>0</v>
      </c>
      <c r="F17" s="30">
        <v>4</v>
      </c>
      <c r="G17" s="20">
        <v>2</v>
      </c>
      <c r="H17" s="20">
        <v>2</v>
      </c>
      <c r="I17" s="20">
        <v>0</v>
      </c>
      <c r="J17" s="20">
        <v>0</v>
      </c>
      <c r="K17" s="29" t="s">
        <v>100</v>
      </c>
      <c r="L17" s="1" t="s">
        <v>105</v>
      </c>
      <c r="M17" s="1" t="s">
        <v>105</v>
      </c>
      <c r="N17" s="1" t="s">
        <v>112</v>
      </c>
      <c r="O17" s="31">
        <v>6</v>
      </c>
      <c r="P17" s="20">
        <v>5</v>
      </c>
      <c r="Q17" s="30">
        <v>1</v>
      </c>
      <c r="R17" s="29" t="s">
        <v>104</v>
      </c>
      <c r="S17" s="28" t="s">
        <v>112</v>
      </c>
    </row>
    <row r="18" spans="1:19" x14ac:dyDescent="0.3">
      <c r="A18" s="32" t="s">
        <v>23</v>
      </c>
      <c r="B18" s="1">
        <v>2</v>
      </c>
      <c r="C18" s="1">
        <v>1</v>
      </c>
      <c r="D18" s="1">
        <v>1</v>
      </c>
      <c r="E18" s="20">
        <v>0</v>
      </c>
      <c r="F18" s="30">
        <v>2</v>
      </c>
      <c r="G18" s="20">
        <v>1</v>
      </c>
      <c r="H18" s="20">
        <v>1</v>
      </c>
      <c r="I18" s="20">
        <v>0</v>
      </c>
      <c r="J18" s="20">
        <v>0</v>
      </c>
      <c r="K18" s="29" t="s">
        <v>96</v>
      </c>
      <c r="L18" s="1" t="s">
        <v>103</v>
      </c>
      <c r="M18" s="1" t="s">
        <v>96</v>
      </c>
      <c r="N18" s="1" t="s">
        <v>96</v>
      </c>
      <c r="O18" s="31">
        <v>8</v>
      </c>
      <c r="P18" s="20">
        <v>6</v>
      </c>
      <c r="Q18" s="30">
        <v>2</v>
      </c>
      <c r="R18" s="29" t="s">
        <v>99</v>
      </c>
      <c r="S18" s="28" t="s">
        <v>103</v>
      </c>
    </row>
    <row r="19" spans="1:19" x14ac:dyDescent="0.3">
      <c r="A19" s="32" t="s">
        <v>14</v>
      </c>
      <c r="B19" s="1">
        <v>2</v>
      </c>
      <c r="C19" s="1">
        <v>1</v>
      </c>
      <c r="D19" s="1">
        <v>1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96</v>
      </c>
      <c r="L19" s="1" t="s">
        <v>103</v>
      </c>
      <c r="M19" s="1" t="s">
        <v>100</v>
      </c>
      <c r="N19" s="1" t="s">
        <v>103</v>
      </c>
      <c r="O19" s="31">
        <v>8</v>
      </c>
      <c r="P19" s="20">
        <v>9</v>
      </c>
      <c r="Q19" s="30">
        <v>-1</v>
      </c>
      <c r="R19" s="29" t="s">
        <v>99</v>
      </c>
      <c r="S19" s="28" t="s">
        <v>103</v>
      </c>
    </row>
    <row r="20" spans="1:19" x14ac:dyDescent="0.3">
      <c r="A20" s="32" t="s">
        <v>10</v>
      </c>
      <c r="B20" s="1">
        <v>2</v>
      </c>
      <c r="C20" s="1">
        <v>0</v>
      </c>
      <c r="D20" s="1">
        <v>1</v>
      </c>
      <c r="E20" s="20">
        <v>1</v>
      </c>
      <c r="F20" s="30">
        <v>1</v>
      </c>
      <c r="G20" s="20">
        <v>0</v>
      </c>
      <c r="H20" s="20">
        <v>0</v>
      </c>
      <c r="I20" s="20">
        <v>0</v>
      </c>
      <c r="J20" s="20">
        <v>0</v>
      </c>
      <c r="K20" s="29" t="s">
        <v>96</v>
      </c>
      <c r="L20" s="1" t="s">
        <v>106</v>
      </c>
      <c r="M20" s="1" t="s">
        <v>102</v>
      </c>
      <c r="N20" s="1" t="s">
        <v>106</v>
      </c>
      <c r="O20" s="31">
        <v>4</v>
      </c>
      <c r="P20" s="20">
        <v>6</v>
      </c>
      <c r="Q20" s="30">
        <v>-2</v>
      </c>
      <c r="R20" s="29" t="s">
        <v>107</v>
      </c>
      <c r="S20" s="28" t="s">
        <v>106</v>
      </c>
    </row>
    <row r="21" spans="1:19" ht="15" thickBot="1" x14ac:dyDescent="0.35">
      <c r="A21" s="27" t="s">
        <v>13</v>
      </c>
      <c r="B21" s="26">
        <v>2</v>
      </c>
      <c r="C21" s="26">
        <v>0</v>
      </c>
      <c r="D21" s="26">
        <v>2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100</v>
      </c>
      <c r="M21" s="26" t="s">
        <v>111</v>
      </c>
      <c r="N21" s="26" t="s">
        <v>111</v>
      </c>
      <c r="O21" s="25">
        <v>5</v>
      </c>
      <c r="P21" s="24">
        <v>8</v>
      </c>
      <c r="Q21" s="23">
        <v>-3</v>
      </c>
      <c r="R21" s="22" t="s">
        <v>107</v>
      </c>
      <c r="S21" s="21" t="s">
        <v>111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</v>
      </c>
      <c r="C25" s="1">
        <v>2</v>
      </c>
      <c r="D25" s="1">
        <v>0</v>
      </c>
      <c r="E25" s="20">
        <v>1</v>
      </c>
      <c r="F25" s="30">
        <v>5</v>
      </c>
      <c r="G25" s="20">
        <v>2</v>
      </c>
      <c r="H25" s="20">
        <v>2</v>
      </c>
      <c r="I25" s="20">
        <v>0</v>
      </c>
      <c r="J25" s="20">
        <v>1</v>
      </c>
      <c r="K25" s="29" t="s">
        <v>108</v>
      </c>
      <c r="L25" s="1" t="s">
        <v>98</v>
      </c>
      <c r="M25" s="1" t="s">
        <v>108</v>
      </c>
      <c r="N25" s="1" t="s">
        <v>115</v>
      </c>
      <c r="O25" s="31">
        <v>10</v>
      </c>
      <c r="P25" s="20">
        <v>7</v>
      </c>
      <c r="Q25" s="30">
        <v>3</v>
      </c>
      <c r="R25" s="29" t="s">
        <v>101</v>
      </c>
      <c r="S25" s="28" t="s">
        <v>115</v>
      </c>
    </row>
    <row r="26" spans="1:19" x14ac:dyDescent="0.3">
      <c r="A26" s="32" t="s">
        <v>22</v>
      </c>
      <c r="B26" s="1">
        <v>2</v>
      </c>
      <c r="C26" s="1">
        <v>2</v>
      </c>
      <c r="D26" s="1">
        <v>0</v>
      </c>
      <c r="E26" s="20">
        <v>0</v>
      </c>
      <c r="F26" s="30">
        <v>4</v>
      </c>
      <c r="G26" s="20">
        <v>0</v>
      </c>
      <c r="H26" s="20">
        <v>1</v>
      </c>
      <c r="I26" s="20">
        <v>1</v>
      </c>
      <c r="J26" s="20">
        <v>0</v>
      </c>
      <c r="K26" s="29" t="s">
        <v>96</v>
      </c>
      <c r="L26" s="1" t="s">
        <v>105</v>
      </c>
      <c r="M26" s="1" t="s">
        <v>105</v>
      </c>
      <c r="N26" s="1" t="s">
        <v>105</v>
      </c>
      <c r="O26" s="31">
        <v>10</v>
      </c>
      <c r="P26" s="20">
        <v>8</v>
      </c>
      <c r="Q26" s="30">
        <v>2</v>
      </c>
      <c r="R26" s="29" t="s">
        <v>104</v>
      </c>
      <c r="S26" s="28" t="s">
        <v>105</v>
      </c>
    </row>
    <row r="27" spans="1:19" x14ac:dyDescent="0.3">
      <c r="A27" s="32" t="s">
        <v>15</v>
      </c>
      <c r="B27" s="1">
        <v>2</v>
      </c>
      <c r="C27" s="1">
        <v>1</v>
      </c>
      <c r="D27" s="1">
        <v>0</v>
      </c>
      <c r="E27" s="20">
        <v>1</v>
      </c>
      <c r="F27" s="30">
        <v>3</v>
      </c>
      <c r="G27" s="20">
        <v>1</v>
      </c>
      <c r="H27" s="20">
        <v>1</v>
      </c>
      <c r="I27" s="20">
        <v>0</v>
      </c>
      <c r="J27" s="20">
        <v>0</v>
      </c>
      <c r="K27" s="29" t="s">
        <v>108</v>
      </c>
      <c r="L27" s="1" t="s">
        <v>96</v>
      </c>
      <c r="M27" s="1" t="s">
        <v>102</v>
      </c>
      <c r="N27" s="1" t="s">
        <v>102</v>
      </c>
      <c r="O27" s="31">
        <v>4</v>
      </c>
      <c r="P27" s="20">
        <v>4</v>
      </c>
      <c r="Q27" s="30">
        <v>0</v>
      </c>
      <c r="R27" s="29" t="s">
        <v>101</v>
      </c>
      <c r="S27" s="28" t="s">
        <v>108</v>
      </c>
    </row>
    <row r="28" spans="1:19" x14ac:dyDescent="0.3">
      <c r="A28" s="32" t="s">
        <v>17</v>
      </c>
      <c r="B28" s="1">
        <v>2</v>
      </c>
      <c r="C28" s="1">
        <v>1</v>
      </c>
      <c r="D28" s="1">
        <v>1</v>
      </c>
      <c r="E28" s="20">
        <v>0</v>
      </c>
      <c r="F28" s="30">
        <v>2</v>
      </c>
      <c r="G28" s="20">
        <v>1</v>
      </c>
      <c r="H28" s="20">
        <v>1</v>
      </c>
      <c r="I28" s="20">
        <v>0</v>
      </c>
      <c r="J28" s="20">
        <v>0</v>
      </c>
      <c r="K28" s="29" t="s">
        <v>100</v>
      </c>
      <c r="L28" s="1" t="s">
        <v>98</v>
      </c>
      <c r="M28" s="1" t="s">
        <v>98</v>
      </c>
      <c r="N28" s="1" t="s">
        <v>98</v>
      </c>
      <c r="O28" s="31">
        <v>9</v>
      </c>
      <c r="P28" s="20">
        <v>7</v>
      </c>
      <c r="Q28" s="30">
        <v>2</v>
      </c>
      <c r="R28" s="29" t="s">
        <v>101</v>
      </c>
      <c r="S28" s="28" t="s">
        <v>103</v>
      </c>
    </row>
    <row r="29" spans="1:19" x14ac:dyDescent="0.3">
      <c r="A29" s="32" t="s">
        <v>6</v>
      </c>
      <c r="B29" s="1">
        <v>2</v>
      </c>
      <c r="C29" s="1">
        <v>1</v>
      </c>
      <c r="D29" s="1">
        <v>1</v>
      </c>
      <c r="E29" s="20">
        <v>0</v>
      </c>
      <c r="F29" s="30">
        <v>2</v>
      </c>
      <c r="G29" s="20">
        <v>1</v>
      </c>
      <c r="H29" s="20">
        <v>1</v>
      </c>
      <c r="I29" s="20">
        <v>0</v>
      </c>
      <c r="J29" s="20">
        <v>0</v>
      </c>
      <c r="K29" s="29" t="s">
        <v>100</v>
      </c>
      <c r="L29" s="1" t="s">
        <v>98</v>
      </c>
      <c r="M29" s="1" t="s">
        <v>100</v>
      </c>
      <c r="N29" s="1" t="s">
        <v>103</v>
      </c>
      <c r="O29" s="31">
        <v>4</v>
      </c>
      <c r="P29" s="20">
        <v>7</v>
      </c>
      <c r="Q29" s="30">
        <v>-3</v>
      </c>
      <c r="R29" s="29" t="s">
        <v>99</v>
      </c>
      <c r="S29" s="28" t="s">
        <v>103</v>
      </c>
    </row>
    <row r="30" spans="1:19" x14ac:dyDescent="0.3">
      <c r="A30" s="32" t="s">
        <v>95</v>
      </c>
      <c r="B30" s="1">
        <v>2</v>
      </c>
      <c r="C30" s="1">
        <v>1</v>
      </c>
      <c r="D30" s="1">
        <v>1</v>
      </c>
      <c r="E30" s="20">
        <v>0</v>
      </c>
      <c r="F30" s="30">
        <v>2</v>
      </c>
      <c r="G30" s="20">
        <v>0</v>
      </c>
      <c r="H30" s="20">
        <v>1</v>
      </c>
      <c r="I30" s="20">
        <v>0</v>
      </c>
      <c r="J30" s="20">
        <v>0</v>
      </c>
      <c r="K30" s="29" t="s">
        <v>96</v>
      </c>
      <c r="L30" s="1" t="s">
        <v>103</v>
      </c>
      <c r="M30" s="1" t="s">
        <v>103</v>
      </c>
      <c r="N30" s="1" t="s">
        <v>103</v>
      </c>
      <c r="O30" s="31">
        <v>4</v>
      </c>
      <c r="P30" s="20">
        <v>4</v>
      </c>
      <c r="Q30" s="30">
        <v>0</v>
      </c>
      <c r="R30" s="29" t="s">
        <v>99</v>
      </c>
      <c r="S30" s="28" t="s">
        <v>103</v>
      </c>
    </row>
    <row r="31" spans="1:19" x14ac:dyDescent="0.3">
      <c r="A31" s="32" t="s">
        <v>0</v>
      </c>
      <c r="B31" s="1">
        <v>2</v>
      </c>
      <c r="C31" s="1">
        <v>1</v>
      </c>
      <c r="D31" s="1">
        <v>1</v>
      </c>
      <c r="E31" s="20">
        <v>0</v>
      </c>
      <c r="F31" s="30">
        <v>2</v>
      </c>
      <c r="G31" s="20">
        <v>1</v>
      </c>
      <c r="H31" s="20">
        <v>1</v>
      </c>
      <c r="I31" s="20">
        <v>0</v>
      </c>
      <c r="J31" s="20">
        <v>0</v>
      </c>
      <c r="K31" s="29" t="s">
        <v>103</v>
      </c>
      <c r="L31" s="1" t="s">
        <v>96</v>
      </c>
      <c r="M31" s="1" t="s">
        <v>100</v>
      </c>
      <c r="N31" s="1" t="s">
        <v>103</v>
      </c>
      <c r="O31" s="31">
        <v>7</v>
      </c>
      <c r="P31" s="20">
        <v>7</v>
      </c>
      <c r="Q31" s="30">
        <v>0</v>
      </c>
      <c r="R31" s="29" t="s">
        <v>99</v>
      </c>
      <c r="S31" s="28" t="s">
        <v>103</v>
      </c>
    </row>
    <row r="32" spans="1:19" ht="15" thickBot="1" x14ac:dyDescent="0.35">
      <c r="A32" s="32" t="s">
        <v>25</v>
      </c>
      <c r="B32" s="1">
        <v>3</v>
      </c>
      <c r="C32" s="1">
        <v>0</v>
      </c>
      <c r="D32" s="1">
        <v>2</v>
      </c>
      <c r="E32" s="20">
        <v>1</v>
      </c>
      <c r="F32" s="23">
        <v>1</v>
      </c>
      <c r="G32" s="20">
        <v>0</v>
      </c>
      <c r="H32" s="20">
        <v>0</v>
      </c>
      <c r="I32" s="20">
        <v>0</v>
      </c>
      <c r="J32" s="20">
        <v>0</v>
      </c>
      <c r="K32" s="29" t="s">
        <v>100</v>
      </c>
      <c r="L32" s="1" t="s">
        <v>106</v>
      </c>
      <c r="M32" s="1" t="s">
        <v>96</v>
      </c>
      <c r="N32" s="1" t="s">
        <v>96</v>
      </c>
      <c r="O32" s="31">
        <v>7</v>
      </c>
      <c r="P32" s="20">
        <v>10</v>
      </c>
      <c r="Q32" s="30">
        <v>-3</v>
      </c>
      <c r="R32" s="29" t="s">
        <v>113</v>
      </c>
      <c r="S32" s="28" t="s">
        <v>114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7</v>
      </c>
      <c r="B35" s="1">
        <v>2</v>
      </c>
      <c r="C35" s="1">
        <v>2</v>
      </c>
      <c r="D35" s="1">
        <v>0</v>
      </c>
      <c r="E35" s="20">
        <v>0</v>
      </c>
      <c r="F35" s="33">
        <v>4</v>
      </c>
      <c r="G35" s="20">
        <v>1</v>
      </c>
      <c r="H35" s="20">
        <v>2</v>
      </c>
      <c r="I35" s="20">
        <v>0</v>
      </c>
      <c r="J35" s="20">
        <v>0</v>
      </c>
      <c r="K35" s="29" t="s">
        <v>105</v>
      </c>
      <c r="L35" s="1" t="s">
        <v>96</v>
      </c>
      <c r="M35" s="1" t="s">
        <v>105</v>
      </c>
      <c r="N35" s="1" t="s">
        <v>105</v>
      </c>
      <c r="O35" s="31">
        <v>5</v>
      </c>
      <c r="P35" s="20">
        <v>2</v>
      </c>
      <c r="Q35" s="30">
        <v>3</v>
      </c>
      <c r="R35" s="29" t="s">
        <v>104</v>
      </c>
      <c r="S35" s="28" t="s">
        <v>105</v>
      </c>
    </row>
    <row r="36" spans="1:19" x14ac:dyDescent="0.3">
      <c r="A36" s="32" t="s">
        <v>2</v>
      </c>
      <c r="B36" s="1">
        <v>3</v>
      </c>
      <c r="C36" s="1">
        <v>1</v>
      </c>
      <c r="D36" s="1">
        <v>0</v>
      </c>
      <c r="E36" s="20">
        <v>2</v>
      </c>
      <c r="F36" s="30">
        <v>4</v>
      </c>
      <c r="G36" s="20">
        <v>0</v>
      </c>
      <c r="H36" s="20">
        <v>1</v>
      </c>
      <c r="I36" s="20">
        <v>0</v>
      </c>
      <c r="J36" s="20">
        <v>1</v>
      </c>
      <c r="K36" s="29" t="s">
        <v>102</v>
      </c>
      <c r="L36" s="1" t="s">
        <v>108</v>
      </c>
      <c r="M36" s="1" t="s">
        <v>118</v>
      </c>
      <c r="N36" s="1" t="s">
        <v>118</v>
      </c>
      <c r="O36" s="31">
        <v>10</v>
      </c>
      <c r="P36" s="20">
        <v>11</v>
      </c>
      <c r="Q36" s="30">
        <v>-1</v>
      </c>
      <c r="R36" s="29" t="s">
        <v>101</v>
      </c>
      <c r="S36" s="28" t="s">
        <v>118</v>
      </c>
    </row>
    <row r="37" spans="1:19" x14ac:dyDescent="0.3">
      <c r="A37" s="32" t="s">
        <v>20</v>
      </c>
      <c r="B37" s="1">
        <v>2</v>
      </c>
      <c r="C37" s="1">
        <v>1</v>
      </c>
      <c r="D37" s="1">
        <v>0</v>
      </c>
      <c r="E37" s="20">
        <v>1</v>
      </c>
      <c r="F37" s="30">
        <v>3</v>
      </c>
      <c r="G37" s="20">
        <v>1</v>
      </c>
      <c r="H37" s="20">
        <v>1</v>
      </c>
      <c r="I37" s="20">
        <v>0</v>
      </c>
      <c r="J37" s="20">
        <v>1</v>
      </c>
      <c r="K37" s="29" t="s">
        <v>108</v>
      </c>
      <c r="L37" s="1" t="s">
        <v>96</v>
      </c>
      <c r="M37" s="1" t="s">
        <v>108</v>
      </c>
      <c r="N37" s="1" t="s">
        <v>108</v>
      </c>
      <c r="O37" s="31">
        <v>6</v>
      </c>
      <c r="P37" s="20">
        <v>5</v>
      </c>
      <c r="Q37" s="30">
        <v>1</v>
      </c>
      <c r="R37" s="29" t="s">
        <v>99</v>
      </c>
      <c r="S37" s="28" t="s">
        <v>108</v>
      </c>
    </row>
    <row r="38" spans="1:19" x14ac:dyDescent="0.3">
      <c r="A38" s="32" t="s">
        <v>31</v>
      </c>
      <c r="B38" s="1">
        <v>2</v>
      </c>
      <c r="C38" s="1">
        <v>1</v>
      </c>
      <c r="D38" s="1">
        <v>1</v>
      </c>
      <c r="E38" s="20">
        <v>0</v>
      </c>
      <c r="F38" s="30">
        <v>2</v>
      </c>
      <c r="G38" s="20">
        <v>0</v>
      </c>
      <c r="H38" s="20">
        <v>1</v>
      </c>
      <c r="I38" s="20">
        <v>0</v>
      </c>
      <c r="J38" s="20">
        <v>0</v>
      </c>
      <c r="K38" s="29" t="s">
        <v>96</v>
      </c>
      <c r="L38" s="1" t="s">
        <v>103</v>
      </c>
      <c r="M38" s="1" t="s">
        <v>103</v>
      </c>
      <c r="N38" s="1" t="s">
        <v>103</v>
      </c>
      <c r="O38" s="31">
        <v>8</v>
      </c>
      <c r="P38" s="20">
        <v>9</v>
      </c>
      <c r="Q38" s="30">
        <v>-1</v>
      </c>
      <c r="R38" s="29" t="s">
        <v>99</v>
      </c>
      <c r="S38" s="28" t="s">
        <v>103</v>
      </c>
    </row>
    <row r="39" spans="1:19" x14ac:dyDescent="0.3">
      <c r="A39" s="32" t="s">
        <v>27</v>
      </c>
      <c r="B39" s="1">
        <v>3</v>
      </c>
      <c r="C39" s="1">
        <v>1</v>
      </c>
      <c r="D39" s="1">
        <v>2</v>
      </c>
      <c r="E39" s="20">
        <v>0</v>
      </c>
      <c r="F39" s="30">
        <v>2</v>
      </c>
      <c r="G39" s="20">
        <v>0</v>
      </c>
      <c r="H39" s="20">
        <v>0</v>
      </c>
      <c r="I39" s="20">
        <v>1</v>
      </c>
      <c r="J39" s="20">
        <v>0</v>
      </c>
      <c r="K39" s="29" t="s">
        <v>100</v>
      </c>
      <c r="L39" s="1" t="s">
        <v>103</v>
      </c>
      <c r="M39" s="1" t="s">
        <v>103</v>
      </c>
      <c r="N39" s="1" t="s">
        <v>116</v>
      </c>
      <c r="O39" s="31">
        <v>7</v>
      </c>
      <c r="P39" s="20">
        <v>12</v>
      </c>
      <c r="Q39" s="30">
        <v>-5</v>
      </c>
      <c r="R39" s="29" t="s">
        <v>107</v>
      </c>
      <c r="S39" s="28" t="s">
        <v>116</v>
      </c>
    </row>
    <row r="40" spans="1:19" x14ac:dyDescent="0.3">
      <c r="A40" s="32" t="s">
        <v>18</v>
      </c>
      <c r="B40" s="1">
        <v>3</v>
      </c>
      <c r="C40" s="1">
        <v>1</v>
      </c>
      <c r="D40" s="1">
        <v>2</v>
      </c>
      <c r="E40" s="20">
        <v>0</v>
      </c>
      <c r="F40" s="30">
        <v>2</v>
      </c>
      <c r="G40" s="20">
        <v>0</v>
      </c>
      <c r="H40" s="20">
        <v>0</v>
      </c>
      <c r="I40" s="20">
        <v>1</v>
      </c>
      <c r="J40" s="20">
        <v>0</v>
      </c>
      <c r="K40" s="29" t="s">
        <v>100</v>
      </c>
      <c r="L40" s="1" t="s">
        <v>103</v>
      </c>
      <c r="M40" s="1" t="s">
        <v>98</v>
      </c>
      <c r="N40" s="1" t="s">
        <v>116</v>
      </c>
      <c r="O40" s="31">
        <v>9</v>
      </c>
      <c r="P40" s="20">
        <v>12</v>
      </c>
      <c r="Q40" s="30">
        <v>-3</v>
      </c>
      <c r="R40" s="29" t="s">
        <v>101</v>
      </c>
      <c r="S40" s="28" t="s">
        <v>116</v>
      </c>
    </row>
    <row r="41" spans="1:19" x14ac:dyDescent="0.3">
      <c r="A41" s="32" t="s">
        <v>8</v>
      </c>
      <c r="B41" s="1">
        <v>2</v>
      </c>
      <c r="C41" s="1">
        <v>0</v>
      </c>
      <c r="D41" s="1">
        <v>0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117</v>
      </c>
      <c r="L41" s="1" t="s">
        <v>96</v>
      </c>
      <c r="M41" s="1" t="s">
        <v>117</v>
      </c>
      <c r="N41" s="1" t="s">
        <v>117</v>
      </c>
      <c r="O41" s="31">
        <v>9</v>
      </c>
      <c r="P41" s="20">
        <v>11</v>
      </c>
      <c r="Q41" s="30">
        <v>-2</v>
      </c>
      <c r="R41" s="29" t="s">
        <v>107</v>
      </c>
      <c r="S41" s="28" t="s">
        <v>117</v>
      </c>
    </row>
    <row r="42" spans="1:19" ht="15" thickBot="1" x14ac:dyDescent="0.35">
      <c r="A42" s="27" t="s">
        <v>3</v>
      </c>
      <c r="B42" s="26">
        <v>2</v>
      </c>
      <c r="C42" s="26">
        <v>1</v>
      </c>
      <c r="D42" s="26">
        <v>1</v>
      </c>
      <c r="E42" s="24">
        <v>0</v>
      </c>
      <c r="F42" s="23">
        <v>2</v>
      </c>
      <c r="G42" s="24">
        <v>1</v>
      </c>
      <c r="H42" s="24">
        <v>1</v>
      </c>
      <c r="I42" s="24">
        <v>0</v>
      </c>
      <c r="J42" s="24">
        <v>0</v>
      </c>
      <c r="K42" s="22" t="s">
        <v>98</v>
      </c>
      <c r="L42" s="26" t="s">
        <v>100</v>
      </c>
      <c r="M42" s="26" t="s">
        <v>103</v>
      </c>
      <c r="N42" s="26" t="s">
        <v>103</v>
      </c>
      <c r="O42" s="25">
        <v>6</v>
      </c>
      <c r="P42" s="24">
        <v>4</v>
      </c>
      <c r="Q42" s="23">
        <v>2</v>
      </c>
      <c r="R42" s="22" t="s">
        <v>101</v>
      </c>
      <c r="S42" s="21" t="s">
        <v>103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B5C0BB3-6286-417E-8F8E-6A11D3084904}"/>
  </hyperlink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E467-B99D-4276-9D40-EBF68751B0F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4</v>
      </c>
      <c r="C4" s="40">
        <v>3</v>
      </c>
      <c r="D4" s="40">
        <v>1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112</v>
      </c>
      <c r="L4" s="40" t="s">
        <v>98</v>
      </c>
      <c r="M4" s="40" t="s">
        <v>103</v>
      </c>
      <c r="N4" s="40" t="s">
        <v>112</v>
      </c>
      <c r="O4" s="39">
        <v>13</v>
      </c>
      <c r="P4" s="38">
        <v>9</v>
      </c>
      <c r="Q4" s="33">
        <v>4</v>
      </c>
      <c r="R4" s="37" t="s">
        <v>101</v>
      </c>
      <c r="S4" s="36" t="s">
        <v>120</v>
      </c>
    </row>
    <row r="5" spans="1:20" x14ac:dyDescent="0.3">
      <c r="A5" s="32" t="s">
        <v>19</v>
      </c>
      <c r="B5" s="1">
        <v>4</v>
      </c>
      <c r="C5" s="1">
        <v>3</v>
      </c>
      <c r="D5" s="1">
        <v>1</v>
      </c>
      <c r="E5" s="20">
        <v>0</v>
      </c>
      <c r="F5" s="30">
        <v>6</v>
      </c>
      <c r="G5" s="31">
        <v>3</v>
      </c>
      <c r="H5" s="20">
        <v>3</v>
      </c>
      <c r="I5" s="20">
        <v>0</v>
      </c>
      <c r="J5" s="30">
        <v>0</v>
      </c>
      <c r="K5" s="29" t="s">
        <v>110</v>
      </c>
      <c r="L5" s="1" t="s">
        <v>100</v>
      </c>
      <c r="M5" s="1" t="s">
        <v>98</v>
      </c>
      <c r="N5" s="1" t="s">
        <v>112</v>
      </c>
      <c r="O5" s="31">
        <v>13</v>
      </c>
      <c r="P5" s="20">
        <v>10</v>
      </c>
      <c r="Q5" s="30">
        <v>3</v>
      </c>
      <c r="R5" s="29" t="s">
        <v>101</v>
      </c>
      <c r="S5" s="28" t="s">
        <v>120</v>
      </c>
    </row>
    <row r="6" spans="1:20" x14ac:dyDescent="0.3">
      <c r="A6" s="32" t="s">
        <v>21</v>
      </c>
      <c r="B6" s="1">
        <v>3</v>
      </c>
      <c r="C6" s="1">
        <v>2</v>
      </c>
      <c r="D6" s="1">
        <v>1</v>
      </c>
      <c r="E6" s="20">
        <v>0</v>
      </c>
      <c r="F6" s="30">
        <v>4</v>
      </c>
      <c r="G6" s="31">
        <v>2</v>
      </c>
      <c r="H6" s="20">
        <v>2</v>
      </c>
      <c r="I6" s="20">
        <v>0</v>
      </c>
      <c r="J6" s="30">
        <v>0</v>
      </c>
      <c r="K6" s="29" t="s">
        <v>103</v>
      </c>
      <c r="L6" s="1" t="s">
        <v>98</v>
      </c>
      <c r="M6" s="1" t="s">
        <v>112</v>
      </c>
      <c r="N6" s="1" t="s">
        <v>112</v>
      </c>
      <c r="O6" s="31">
        <v>10</v>
      </c>
      <c r="P6" s="20">
        <v>10</v>
      </c>
      <c r="Q6" s="30">
        <v>0</v>
      </c>
      <c r="R6" s="29" t="s">
        <v>104</v>
      </c>
      <c r="S6" s="28" t="s">
        <v>112</v>
      </c>
    </row>
    <row r="7" spans="1:20" x14ac:dyDescent="0.3">
      <c r="A7" s="32" t="s">
        <v>16</v>
      </c>
      <c r="B7" s="1">
        <v>3</v>
      </c>
      <c r="C7" s="1">
        <v>2</v>
      </c>
      <c r="D7" s="1">
        <v>1</v>
      </c>
      <c r="E7" s="20">
        <v>0</v>
      </c>
      <c r="F7" s="30">
        <v>4</v>
      </c>
      <c r="G7" s="31">
        <v>2</v>
      </c>
      <c r="H7" s="20">
        <v>2</v>
      </c>
      <c r="I7" s="20">
        <v>0</v>
      </c>
      <c r="J7" s="30">
        <v>0</v>
      </c>
      <c r="K7" s="29" t="s">
        <v>96</v>
      </c>
      <c r="L7" s="1" t="s">
        <v>112</v>
      </c>
      <c r="M7" s="1" t="s">
        <v>103</v>
      </c>
      <c r="N7" s="1" t="s">
        <v>103</v>
      </c>
      <c r="O7" s="31">
        <v>10</v>
      </c>
      <c r="P7" s="20">
        <v>8</v>
      </c>
      <c r="Q7" s="30">
        <v>2</v>
      </c>
      <c r="R7" s="29" t="s">
        <v>104</v>
      </c>
      <c r="S7" s="28" t="s">
        <v>112</v>
      </c>
    </row>
    <row r="8" spans="1:20" x14ac:dyDescent="0.3">
      <c r="A8" s="32" t="s">
        <v>11</v>
      </c>
      <c r="B8" s="1">
        <v>3</v>
      </c>
      <c r="C8" s="1">
        <v>1</v>
      </c>
      <c r="D8" s="1">
        <v>2</v>
      </c>
      <c r="E8" s="20">
        <v>0</v>
      </c>
      <c r="F8" s="30">
        <v>2</v>
      </c>
      <c r="G8" s="31">
        <v>1</v>
      </c>
      <c r="H8" s="20">
        <v>1</v>
      </c>
      <c r="I8" s="20">
        <v>0</v>
      </c>
      <c r="J8" s="30">
        <v>0</v>
      </c>
      <c r="K8" s="29" t="s">
        <v>100</v>
      </c>
      <c r="L8" s="1" t="s">
        <v>103</v>
      </c>
      <c r="M8" s="1" t="s">
        <v>103</v>
      </c>
      <c r="N8" s="1" t="s">
        <v>103</v>
      </c>
      <c r="O8" s="31">
        <v>8</v>
      </c>
      <c r="P8" s="20">
        <v>14</v>
      </c>
      <c r="Q8" s="30">
        <v>-6</v>
      </c>
      <c r="R8" s="29" t="s">
        <v>107</v>
      </c>
      <c r="S8" s="28" t="s">
        <v>116</v>
      </c>
    </row>
    <row r="9" spans="1:20" x14ac:dyDescent="0.3">
      <c r="A9" s="32" t="s">
        <v>5</v>
      </c>
      <c r="B9" s="1">
        <v>3</v>
      </c>
      <c r="C9" s="1">
        <v>1</v>
      </c>
      <c r="D9" s="1">
        <v>2</v>
      </c>
      <c r="E9" s="20">
        <v>0</v>
      </c>
      <c r="F9" s="30">
        <v>2</v>
      </c>
      <c r="G9" s="31">
        <v>1</v>
      </c>
      <c r="H9" s="20">
        <v>1</v>
      </c>
      <c r="I9" s="20">
        <v>0</v>
      </c>
      <c r="J9" s="30">
        <v>0</v>
      </c>
      <c r="K9" s="29" t="s">
        <v>111</v>
      </c>
      <c r="L9" s="1" t="s">
        <v>98</v>
      </c>
      <c r="M9" s="1" t="s">
        <v>103</v>
      </c>
      <c r="N9" s="1" t="s">
        <v>116</v>
      </c>
      <c r="O9" s="31">
        <v>11</v>
      </c>
      <c r="P9" s="20">
        <v>13</v>
      </c>
      <c r="Q9" s="30">
        <v>-2</v>
      </c>
      <c r="R9" s="29" t="s">
        <v>99</v>
      </c>
      <c r="S9" s="28" t="s">
        <v>116</v>
      </c>
    </row>
    <row r="10" spans="1:20" x14ac:dyDescent="0.3">
      <c r="A10" s="32" t="s">
        <v>4</v>
      </c>
      <c r="B10" s="1">
        <v>3</v>
      </c>
      <c r="C10" s="1">
        <v>1</v>
      </c>
      <c r="D10" s="1">
        <v>2</v>
      </c>
      <c r="E10" s="20">
        <v>0</v>
      </c>
      <c r="F10" s="30">
        <v>2</v>
      </c>
      <c r="G10" s="31">
        <v>1</v>
      </c>
      <c r="H10" s="20">
        <v>1</v>
      </c>
      <c r="I10" s="20">
        <v>0</v>
      </c>
      <c r="J10" s="30">
        <v>0</v>
      </c>
      <c r="K10" s="29" t="s">
        <v>103</v>
      </c>
      <c r="L10" s="1" t="s">
        <v>100</v>
      </c>
      <c r="M10" s="1" t="s">
        <v>116</v>
      </c>
      <c r="N10" s="1" t="s">
        <v>116</v>
      </c>
      <c r="O10" s="31">
        <v>10</v>
      </c>
      <c r="P10" s="20">
        <v>11</v>
      </c>
      <c r="Q10" s="30">
        <v>-1</v>
      </c>
      <c r="R10" s="29" t="s">
        <v>107</v>
      </c>
      <c r="S10" s="28" t="s">
        <v>116</v>
      </c>
    </row>
    <row r="11" spans="1:20" ht="15" thickBot="1" x14ac:dyDescent="0.35">
      <c r="A11" s="32" t="s">
        <v>28</v>
      </c>
      <c r="B11" s="1">
        <v>3</v>
      </c>
      <c r="C11" s="1">
        <v>0</v>
      </c>
      <c r="D11" s="1">
        <v>3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111</v>
      </c>
      <c r="L11" s="1" t="s">
        <v>100</v>
      </c>
      <c r="M11" s="1" t="s">
        <v>100</v>
      </c>
      <c r="N11" s="1" t="s">
        <v>111</v>
      </c>
      <c r="O11" s="31">
        <v>2</v>
      </c>
      <c r="P11" s="20">
        <v>10</v>
      </c>
      <c r="Q11" s="30">
        <v>-8</v>
      </c>
      <c r="R11" s="29" t="s">
        <v>113</v>
      </c>
      <c r="S11" s="28" t="s">
        <v>121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</v>
      </c>
      <c r="C14" s="1">
        <v>2</v>
      </c>
      <c r="D14" s="1">
        <v>0</v>
      </c>
      <c r="E14" s="20">
        <v>0</v>
      </c>
      <c r="F14" s="33">
        <v>4</v>
      </c>
      <c r="G14" s="20">
        <v>1</v>
      </c>
      <c r="H14" s="20">
        <v>2</v>
      </c>
      <c r="I14" s="20">
        <v>0</v>
      </c>
      <c r="J14" s="20">
        <v>0</v>
      </c>
      <c r="K14" s="29" t="s">
        <v>105</v>
      </c>
      <c r="L14" s="1" t="s">
        <v>96</v>
      </c>
      <c r="M14" s="1" t="s">
        <v>105</v>
      </c>
      <c r="N14" s="1" t="s">
        <v>105</v>
      </c>
      <c r="O14" s="31">
        <v>10</v>
      </c>
      <c r="P14" s="20">
        <v>6</v>
      </c>
      <c r="Q14" s="30">
        <v>4</v>
      </c>
      <c r="R14" s="29" t="s">
        <v>104</v>
      </c>
      <c r="S14" s="28" t="s">
        <v>105</v>
      </c>
    </row>
    <row r="15" spans="1:20" x14ac:dyDescent="0.3">
      <c r="A15" s="32" t="s">
        <v>14</v>
      </c>
      <c r="B15" s="1">
        <v>3</v>
      </c>
      <c r="C15" s="1">
        <v>2</v>
      </c>
      <c r="D15" s="1">
        <v>1</v>
      </c>
      <c r="E15" s="20">
        <v>0</v>
      </c>
      <c r="F15" s="30">
        <v>4</v>
      </c>
      <c r="G15" s="20">
        <v>2</v>
      </c>
      <c r="H15" s="20">
        <v>2</v>
      </c>
      <c r="I15" s="20">
        <v>0</v>
      </c>
      <c r="J15" s="20">
        <v>0</v>
      </c>
      <c r="K15" s="29" t="s">
        <v>96</v>
      </c>
      <c r="L15" s="1" t="s">
        <v>112</v>
      </c>
      <c r="M15" s="1" t="s">
        <v>103</v>
      </c>
      <c r="N15" s="1" t="s">
        <v>112</v>
      </c>
      <c r="O15" s="31">
        <v>11</v>
      </c>
      <c r="P15" s="20">
        <v>11</v>
      </c>
      <c r="Q15" s="30">
        <v>0</v>
      </c>
      <c r="R15" s="29" t="s">
        <v>104</v>
      </c>
      <c r="S15" s="28" t="s">
        <v>112</v>
      </c>
    </row>
    <row r="16" spans="1:20" x14ac:dyDescent="0.3">
      <c r="A16" s="32" t="s">
        <v>12</v>
      </c>
      <c r="B16" s="1">
        <v>4</v>
      </c>
      <c r="C16" s="1">
        <v>2</v>
      </c>
      <c r="D16" s="1">
        <v>2</v>
      </c>
      <c r="E16" s="20">
        <v>0</v>
      </c>
      <c r="F16" s="30">
        <v>4</v>
      </c>
      <c r="G16" s="20">
        <v>2</v>
      </c>
      <c r="H16" s="20">
        <v>2</v>
      </c>
      <c r="I16" s="20">
        <v>0</v>
      </c>
      <c r="J16" s="20">
        <v>0</v>
      </c>
      <c r="K16" s="29" t="s">
        <v>111</v>
      </c>
      <c r="L16" s="1" t="s">
        <v>105</v>
      </c>
      <c r="M16" s="1" t="s">
        <v>116</v>
      </c>
      <c r="N16" s="1" t="s">
        <v>119</v>
      </c>
      <c r="O16" s="31">
        <v>10</v>
      </c>
      <c r="P16" s="20">
        <v>5</v>
      </c>
      <c r="Q16" s="30">
        <v>5</v>
      </c>
      <c r="R16" s="29" t="s">
        <v>101</v>
      </c>
      <c r="S16" s="28" t="s">
        <v>119</v>
      </c>
    </row>
    <row r="17" spans="1:19" x14ac:dyDescent="0.3">
      <c r="A17" s="32" t="s">
        <v>9</v>
      </c>
      <c r="B17" s="1">
        <v>3</v>
      </c>
      <c r="C17" s="1">
        <v>2</v>
      </c>
      <c r="D17" s="1">
        <v>1</v>
      </c>
      <c r="E17" s="20">
        <v>0</v>
      </c>
      <c r="F17" s="30">
        <v>4</v>
      </c>
      <c r="G17" s="20">
        <v>2</v>
      </c>
      <c r="H17" s="20">
        <v>2</v>
      </c>
      <c r="I17" s="20">
        <v>0</v>
      </c>
      <c r="J17" s="20">
        <v>0</v>
      </c>
      <c r="K17" s="29" t="s">
        <v>103</v>
      </c>
      <c r="L17" s="1" t="s">
        <v>98</v>
      </c>
      <c r="M17" s="1" t="s">
        <v>112</v>
      </c>
      <c r="N17" s="1" t="s">
        <v>112</v>
      </c>
      <c r="O17" s="31">
        <v>8</v>
      </c>
      <c r="P17" s="20">
        <v>9</v>
      </c>
      <c r="Q17" s="30">
        <v>-1</v>
      </c>
      <c r="R17" s="29" t="s">
        <v>101</v>
      </c>
      <c r="S17" s="28" t="s">
        <v>112</v>
      </c>
    </row>
    <row r="18" spans="1:19" x14ac:dyDescent="0.3">
      <c r="A18" s="32" t="s">
        <v>1</v>
      </c>
      <c r="B18" s="1">
        <v>3</v>
      </c>
      <c r="C18" s="1">
        <v>2</v>
      </c>
      <c r="D18" s="1">
        <v>1</v>
      </c>
      <c r="E18" s="20">
        <v>0</v>
      </c>
      <c r="F18" s="30">
        <v>4</v>
      </c>
      <c r="G18" s="20">
        <v>2</v>
      </c>
      <c r="H18" s="20">
        <v>2</v>
      </c>
      <c r="I18" s="20">
        <v>0</v>
      </c>
      <c r="J18" s="20">
        <v>0</v>
      </c>
      <c r="K18" s="29" t="s">
        <v>100</v>
      </c>
      <c r="L18" s="1" t="s">
        <v>105</v>
      </c>
      <c r="M18" s="1" t="s">
        <v>105</v>
      </c>
      <c r="N18" s="1" t="s">
        <v>112</v>
      </c>
      <c r="O18" s="31">
        <v>6</v>
      </c>
      <c r="P18" s="20">
        <v>5</v>
      </c>
      <c r="Q18" s="30">
        <v>1</v>
      </c>
      <c r="R18" s="29" t="s">
        <v>104</v>
      </c>
      <c r="S18" s="28" t="s">
        <v>112</v>
      </c>
    </row>
    <row r="19" spans="1:19" x14ac:dyDescent="0.3">
      <c r="A19" s="32" t="s">
        <v>10</v>
      </c>
      <c r="B19" s="1">
        <v>3</v>
      </c>
      <c r="C19" s="1">
        <v>1</v>
      </c>
      <c r="D19" s="1">
        <v>1</v>
      </c>
      <c r="E19" s="20">
        <v>1</v>
      </c>
      <c r="F19" s="30">
        <v>3</v>
      </c>
      <c r="G19" s="20">
        <v>1</v>
      </c>
      <c r="H19" s="20">
        <v>1</v>
      </c>
      <c r="I19" s="20">
        <v>0</v>
      </c>
      <c r="J19" s="20">
        <v>0</v>
      </c>
      <c r="K19" s="29" t="s">
        <v>98</v>
      </c>
      <c r="L19" s="1" t="s">
        <v>106</v>
      </c>
      <c r="M19" s="1" t="s">
        <v>102</v>
      </c>
      <c r="N19" s="1" t="s">
        <v>122</v>
      </c>
      <c r="O19" s="31">
        <v>9</v>
      </c>
      <c r="P19" s="20">
        <v>8</v>
      </c>
      <c r="Q19" s="30">
        <v>1</v>
      </c>
      <c r="R19" s="29" t="s">
        <v>99</v>
      </c>
      <c r="S19" s="28" t="s">
        <v>122</v>
      </c>
    </row>
    <row r="20" spans="1:19" x14ac:dyDescent="0.3">
      <c r="A20" s="32" t="s">
        <v>23</v>
      </c>
      <c r="B20" s="1">
        <v>3</v>
      </c>
      <c r="C20" s="1">
        <v>1</v>
      </c>
      <c r="D20" s="1">
        <v>2</v>
      </c>
      <c r="E20" s="20">
        <v>0</v>
      </c>
      <c r="F20" s="30">
        <v>2</v>
      </c>
      <c r="G20" s="20">
        <v>1</v>
      </c>
      <c r="H20" s="20">
        <v>1</v>
      </c>
      <c r="I20" s="20">
        <v>0</v>
      </c>
      <c r="J20" s="20">
        <v>0</v>
      </c>
      <c r="K20" s="29" t="s">
        <v>100</v>
      </c>
      <c r="L20" s="1" t="s">
        <v>103</v>
      </c>
      <c r="M20" s="1" t="s">
        <v>100</v>
      </c>
      <c r="N20" s="1" t="s">
        <v>100</v>
      </c>
      <c r="O20" s="31">
        <v>10</v>
      </c>
      <c r="P20" s="20">
        <v>9</v>
      </c>
      <c r="Q20" s="30">
        <v>1</v>
      </c>
      <c r="R20" s="29" t="s">
        <v>101</v>
      </c>
      <c r="S20" s="28" t="s">
        <v>116</v>
      </c>
    </row>
    <row r="21" spans="1:19" ht="15" thickBot="1" x14ac:dyDescent="0.35">
      <c r="A21" s="27" t="s">
        <v>13</v>
      </c>
      <c r="B21" s="26">
        <v>3</v>
      </c>
      <c r="C21" s="26">
        <v>0</v>
      </c>
      <c r="D21" s="26">
        <v>3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111</v>
      </c>
      <c r="L21" s="26" t="s">
        <v>100</v>
      </c>
      <c r="M21" s="26" t="s">
        <v>111</v>
      </c>
      <c r="N21" s="26" t="s">
        <v>111</v>
      </c>
      <c r="O21" s="25">
        <v>7</v>
      </c>
      <c r="P21" s="24">
        <v>13</v>
      </c>
      <c r="Q21" s="23">
        <v>-6</v>
      </c>
      <c r="R21" s="22" t="s">
        <v>113</v>
      </c>
      <c r="S21" s="21" t="s">
        <v>121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</v>
      </c>
      <c r="C25" s="1">
        <v>3</v>
      </c>
      <c r="D25" s="1">
        <v>0</v>
      </c>
      <c r="E25" s="20">
        <v>1</v>
      </c>
      <c r="F25" s="30">
        <v>7</v>
      </c>
      <c r="G25" s="20">
        <v>3</v>
      </c>
      <c r="H25" s="20">
        <v>3</v>
      </c>
      <c r="I25" s="20">
        <v>0</v>
      </c>
      <c r="J25" s="20">
        <v>1</v>
      </c>
      <c r="K25" s="29" t="s">
        <v>108</v>
      </c>
      <c r="L25" s="1" t="s">
        <v>105</v>
      </c>
      <c r="M25" s="1" t="s">
        <v>108</v>
      </c>
      <c r="N25" s="1" t="s">
        <v>115</v>
      </c>
      <c r="O25" s="31">
        <v>13</v>
      </c>
      <c r="P25" s="20">
        <v>8</v>
      </c>
      <c r="Q25" s="30">
        <v>5</v>
      </c>
      <c r="R25" s="29" t="s">
        <v>99</v>
      </c>
      <c r="S25" s="28" t="s">
        <v>124</v>
      </c>
    </row>
    <row r="26" spans="1:19" x14ac:dyDescent="0.3">
      <c r="A26" s="32" t="s">
        <v>15</v>
      </c>
      <c r="B26" s="1">
        <v>3</v>
      </c>
      <c r="C26" s="1">
        <v>2</v>
      </c>
      <c r="D26" s="1">
        <v>0</v>
      </c>
      <c r="E26" s="20">
        <v>1</v>
      </c>
      <c r="F26" s="30">
        <v>5</v>
      </c>
      <c r="G26" s="20">
        <v>2</v>
      </c>
      <c r="H26" s="20">
        <v>2</v>
      </c>
      <c r="I26" s="20">
        <v>0</v>
      </c>
      <c r="J26" s="20">
        <v>0</v>
      </c>
      <c r="K26" s="29" t="s">
        <v>108</v>
      </c>
      <c r="L26" s="1" t="s">
        <v>98</v>
      </c>
      <c r="M26" s="1" t="s">
        <v>102</v>
      </c>
      <c r="N26" s="1" t="s">
        <v>102</v>
      </c>
      <c r="O26" s="31">
        <v>8</v>
      </c>
      <c r="P26" s="20">
        <v>5</v>
      </c>
      <c r="Q26" s="30">
        <v>3</v>
      </c>
      <c r="R26" s="29" t="s">
        <v>99</v>
      </c>
      <c r="S26" s="28" t="s">
        <v>115</v>
      </c>
    </row>
    <row r="27" spans="1:19" x14ac:dyDescent="0.3">
      <c r="A27" s="32" t="s">
        <v>22</v>
      </c>
      <c r="B27" s="1">
        <v>2</v>
      </c>
      <c r="C27" s="1">
        <v>2</v>
      </c>
      <c r="D27" s="1">
        <v>0</v>
      </c>
      <c r="E27" s="20">
        <v>0</v>
      </c>
      <c r="F27" s="30">
        <v>4</v>
      </c>
      <c r="G27" s="20">
        <v>0</v>
      </c>
      <c r="H27" s="20">
        <v>1</v>
      </c>
      <c r="I27" s="20">
        <v>1</v>
      </c>
      <c r="J27" s="20">
        <v>0</v>
      </c>
      <c r="K27" s="29" t="s">
        <v>96</v>
      </c>
      <c r="L27" s="1" t="s">
        <v>105</v>
      </c>
      <c r="M27" s="1" t="s">
        <v>105</v>
      </c>
      <c r="N27" s="1" t="s">
        <v>105</v>
      </c>
      <c r="O27" s="31">
        <v>10</v>
      </c>
      <c r="P27" s="20">
        <v>8</v>
      </c>
      <c r="Q27" s="30">
        <v>2</v>
      </c>
      <c r="R27" s="29" t="s">
        <v>104</v>
      </c>
      <c r="S27" s="28" t="s">
        <v>105</v>
      </c>
    </row>
    <row r="28" spans="1:19" x14ac:dyDescent="0.3">
      <c r="A28" s="32" t="s">
        <v>17</v>
      </c>
      <c r="B28" s="1">
        <v>3</v>
      </c>
      <c r="C28" s="1">
        <v>2</v>
      </c>
      <c r="D28" s="1">
        <v>1</v>
      </c>
      <c r="E28" s="20">
        <v>0</v>
      </c>
      <c r="F28" s="30">
        <v>4</v>
      </c>
      <c r="G28" s="20">
        <v>1</v>
      </c>
      <c r="H28" s="20">
        <v>1</v>
      </c>
      <c r="I28" s="20">
        <v>1</v>
      </c>
      <c r="J28" s="20">
        <v>0</v>
      </c>
      <c r="K28" s="29" t="s">
        <v>103</v>
      </c>
      <c r="L28" s="1" t="s">
        <v>98</v>
      </c>
      <c r="M28" s="1" t="s">
        <v>98</v>
      </c>
      <c r="N28" s="1" t="s">
        <v>105</v>
      </c>
      <c r="O28" s="31">
        <v>13</v>
      </c>
      <c r="P28" s="20">
        <v>10</v>
      </c>
      <c r="Q28" s="30">
        <v>3</v>
      </c>
      <c r="R28" s="29" t="s">
        <v>99</v>
      </c>
      <c r="S28" s="28" t="s">
        <v>112</v>
      </c>
    </row>
    <row r="29" spans="1:19" x14ac:dyDescent="0.3">
      <c r="A29" s="32" t="s">
        <v>6</v>
      </c>
      <c r="B29" s="1">
        <v>3</v>
      </c>
      <c r="C29" s="1">
        <v>2</v>
      </c>
      <c r="D29" s="1">
        <v>1</v>
      </c>
      <c r="E29" s="20">
        <v>0</v>
      </c>
      <c r="F29" s="30">
        <v>4</v>
      </c>
      <c r="G29" s="20">
        <v>2</v>
      </c>
      <c r="H29" s="20">
        <v>2</v>
      </c>
      <c r="I29" s="20">
        <v>0</v>
      </c>
      <c r="J29" s="20">
        <v>0</v>
      </c>
      <c r="K29" s="29" t="s">
        <v>100</v>
      </c>
      <c r="L29" s="1" t="s">
        <v>105</v>
      </c>
      <c r="M29" s="1" t="s">
        <v>100</v>
      </c>
      <c r="N29" s="1" t="s">
        <v>112</v>
      </c>
      <c r="O29" s="31">
        <v>9</v>
      </c>
      <c r="P29" s="20">
        <v>9</v>
      </c>
      <c r="Q29" s="30">
        <v>0</v>
      </c>
      <c r="R29" s="29" t="s">
        <v>104</v>
      </c>
      <c r="S29" s="28" t="s">
        <v>112</v>
      </c>
    </row>
    <row r="30" spans="1:19" x14ac:dyDescent="0.3">
      <c r="A30" s="32" t="s">
        <v>0</v>
      </c>
      <c r="B30" s="1">
        <v>3</v>
      </c>
      <c r="C30" s="1">
        <v>2</v>
      </c>
      <c r="D30" s="1">
        <v>1</v>
      </c>
      <c r="E30" s="20">
        <v>0</v>
      </c>
      <c r="F30" s="30">
        <v>4</v>
      </c>
      <c r="G30" s="20">
        <v>2</v>
      </c>
      <c r="H30" s="20">
        <v>2</v>
      </c>
      <c r="I30" s="20">
        <v>0</v>
      </c>
      <c r="J30" s="20">
        <v>0</v>
      </c>
      <c r="K30" s="29" t="s">
        <v>103</v>
      </c>
      <c r="L30" s="1" t="s">
        <v>98</v>
      </c>
      <c r="M30" s="1" t="s">
        <v>100</v>
      </c>
      <c r="N30" s="1" t="s">
        <v>103</v>
      </c>
      <c r="O30" s="31">
        <v>12</v>
      </c>
      <c r="P30" s="20">
        <v>9</v>
      </c>
      <c r="Q30" s="30">
        <v>3</v>
      </c>
      <c r="R30" s="29" t="s">
        <v>104</v>
      </c>
      <c r="S30" s="28" t="s">
        <v>112</v>
      </c>
    </row>
    <row r="31" spans="1:19" x14ac:dyDescent="0.3">
      <c r="A31" s="32" t="s">
        <v>25</v>
      </c>
      <c r="B31" s="1">
        <v>4</v>
      </c>
      <c r="C31" s="1">
        <v>1</v>
      </c>
      <c r="D31" s="1">
        <v>2</v>
      </c>
      <c r="E31" s="20">
        <v>1</v>
      </c>
      <c r="F31" s="30">
        <v>3</v>
      </c>
      <c r="G31" s="20">
        <v>1</v>
      </c>
      <c r="H31" s="20">
        <v>1</v>
      </c>
      <c r="I31" s="20">
        <v>0</v>
      </c>
      <c r="J31" s="20">
        <v>0</v>
      </c>
      <c r="K31" s="29" t="s">
        <v>103</v>
      </c>
      <c r="L31" s="1" t="s">
        <v>106</v>
      </c>
      <c r="M31" s="1" t="s">
        <v>98</v>
      </c>
      <c r="N31" s="1" t="s">
        <v>98</v>
      </c>
      <c r="O31" s="31">
        <v>10</v>
      </c>
      <c r="P31" s="20">
        <v>11</v>
      </c>
      <c r="Q31" s="30">
        <v>-1</v>
      </c>
      <c r="R31" s="29" t="s">
        <v>99</v>
      </c>
      <c r="S31" s="28" t="s">
        <v>123</v>
      </c>
    </row>
    <row r="32" spans="1:19" ht="15" thickBot="1" x14ac:dyDescent="0.35">
      <c r="A32" s="32" t="s">
        <v>95</v>
      </c>
      <c r="B32" s="1">
        <v>3</v>
      </c>
      <c r="C32" s="1">
        <v>1</v>
      </c>
      <c r="D32" s="1">
        <v>2</v>
      </c>
      <c r="E32" s="20">
        <v>0</v>
      </c>
      <c r="F32" s="23">
        <v>2</v>
      </c>
      <c r="G32" s="20">
        <v>0</v>
      </c>
      <c r="H32" s="20">
        <v>1</v>
      </c>
      <c r="I32" s="20">
        <v>0</v>
      </c>
      <c r="J32" s="20">
        <v>0</v>
      </c>
      <c r="K32" s="29" t="s">
        <v>96</v>
      </c>
      <c r="L32" s="1" t="s">
        <v>116</v>
      </c>
      <c r="M32" s="1" t="s">
        <v>116</v>
      </c>
      <c r="N32" s="1" t="s">
        <v>116</v>
      </c>
      <c r="O32" s="31">
        <v>5</v>
      </c>
      <c r="P32" s="20">
        <v>7</v>
      </c>
      <c r="Q32" s="30">
        <v>-2</v>
      </c>
      <c r="R32" s="29" t="s">
        <v>101</v>
      </c>
      <c r="S32" s="28" t="s">
        <v>116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7</v>
      </c>
      <c r="B35" s="1">
        <v>2</v>
      </c>
      <c r="C35" s="1">
        <v>2</v>
      </c>
      <c r="D35" s="1">
        <v>0</v>
      </c>
      <c r="E35" s="20">
        <v>0</v>
      </c>
      <c r="F35" s="33">
        <v>4</v>
      </c>
      <c r="G35" s="20">
        <v>1</v>
      </c>
      <c r="H35" s="20">
        <v>2</v>
      </c>
      <c r="I35" s="20">
        <v>0</v>
      </c>
      <c r="J35" s="20">
        <v>0</v>
      </c>
      <c r="K35" s="29" t="s">
        <v>105</v>
      </c>
      <c r="L35" s="1" t="s">
        <v>96</v>
      </c>
      <c r="M35" s="1" t="s">
        <v>105</v>
      </c>
      <c r="N35" s="1" t="s">
        <v>105</v>
      </c>
      <c r="O35" s="31">
        <v>5</v>
      </c>
      <c r="P35" s="20">
        <v>2</v>
      </c>
      <c r="Q35" s="30">
        <v>3</v>
      </c>
      <c r="R35" s="29" t="s">
        <v>104</v>
      </c>
      <c r="S35" s="28" t="s">
        <v>105</v>
      </c>
    </row>
    <row r="36" spans="1:19" x14ac:dyDescent="0.3">
      <c r="A36" s="32" t="s">
        <v>2</v>
      </c>
      <c r="B36" s="1">
        <v>3</v>
      </c>
      <c r="C36" s="1">
        <v>1</v>
      </c>
      <c r="D36" s="1">
        <v>0</v>
      </c>
      <c r="E36" s="20">
        <v>2</v>
      </c>
      <c r="F36" s="30">
        <v>4</v>
      </c>
      <c r="G36" s="20">
        <v>0</v>
      </c>
      <c r="H36" s="20">
        <v>1</v>
      </c>
      <c r="I36" s="20">
        <v>0</v>
      </c>
      <c r="J36" s="20">
        <v>1</v>
      </c>
      <c r="K36" s="29" t="s">
        <v>102</v>
      </c>
      <c r="L36" s="1" t="s">
        <v>108</v>
      </c>
      <c r="M36" s="1" t="s">
        <v>118</v>
      </c>
      <c r="N36" s="1" t="s">
        <v>118</v>
      </c>
      <c r="O36" s="31">
        <v>10</v>
      </c>
      <c r="P36" s="20">
        <v>11</v>
      </c>
      <c r="Q36" s="30">
        <v>-1</v>
      </c>
      <c r="R36" s="29" t="s">
        <v>101</v>
      </c>
      <c r="S36" s="28" t="s">
        <v>118</v>
      </c>
    </row>
    <row r="37" spans="1:19" x14ac:dyDescent="0.3">
      <c r="A37" s="32" t="s">
        <v>20</v>
      </c>
      <c r="B37" s="1">
        <v>2</v>
      </c>
      <c r="C37" s="1">
        <v>1</v>
      </c>
      <c r="D37" s="1">
        <v>0</v>
      </c>
      <c r="E37" s="20">
        <v>1</v>
      </c>
      <c r="F37" s="30">
        <v>3</v>
      </c>
      <c r="G37" s="20">
        <v>1</v>
      </c>
      <c r="H37" s="20">
        <v>1</v>
      </c>
      <c r="I37" s="20">
        <v>0</v>
      </c>
      <c r="J37" s="20">
        <v>1</v>
      </c>
      <c r="K37" s="29" t="s">
        <v>108</v>
      </c>
      <c r="L37" s="1" t="s">
        <v>96</v>
      </c>
      <c r="M37" s="1" t="s">
        <v>108</v>
      </c>
      <c r="N37" s="1" t="s">
        <v>108</v>
      </c>
      <c r="O37" s="31">
        <v>6</v>
      </c>
      <c r="P37" s="20">
        <v>5</v>
      </c>
      <c r="Q37" s="30">
        <v>1</v>
      </c>
      <c r="R37" s="29" t="s">
        <v>99</v>
      </c>
      <c r="S37" s="28" t="s">
        <v>108</v>
      </c>
    </row>
    <row r="38" spans="1:19" x14ac:dyDescent="0.3">
      <c r="A38" s="32" t="s">
        <v>18</v>
      </c>
      <c r="B38" s="1">
        <v>4</v>
      </c>
      <c r="C38" s="1">
        <v>1</v>
      </c>
      <c r="D38" s="1">
        <v>2</v>
      </c>
      <c r="E38" s="20">
        <v>1</v>
      </c>
      <c r="F38" s="30">
        <v>3</v>
      </c>
      <c r="G38" s="20">
        <v>0</v>
      </c>
      <c r="H38" s="20">
        <v>0</v>
      </c>
      <c r="I38" s="20">
        <v>1</v>
      </c>
      <c r="J38" s="20">
        <v>1</v>
      </c>
      <c r="K38" s="29" t="s">
        <v>100</v>
      </c>
      <c r="L38" s="1" t="s">
        <v>122</v>
      </c>
      <c r="M38" s="1" t="s">
        <v>98</v>
      </c>
      <c r="N38" s="1" t="s">
        <v>123</v>
      </c>
      <c r="O38" s="31">
        <v>12</v>
      </c>
      <c r="P38" s="20">
        <v>16</v>
      </c>
      <c r="Q38" s="30">
        <v>-4</v>
      </c>
      <c r="R38" s="29" t="s">
        <v>107</v>
      </c>
      <c r="S38" s="28" t="s">
        <v>123</v>
      </c>
    </row>
    <row r="39" spans="1:19" x14ac:dyDescent="0.3">
      <c r="A39" s="32" t="s">
        <v>31</v>
      </c>
      <c r="B39" s="1">
        <v>2</v>
      </c>
      <c r="C39" s="1">
        <v>1</v>
      </c>
      <c r="D39" s="1">
        <v>1</v>
      </c>
      <c r="E39" s="20">
        <v>0</v>
      </c>
      <c r="F39" s="30">
        <v>2</v>
      </c>
      <c r="G39" s="20">
        <v>0</v>
      </c>
      <c r="H39" s="20">
        <v>1</v>
      </c>
      <c r="I39" s="20">
        <v>0</v>
      </c>
      <c r="J39" s="20">
        <v>0</v>
      </c>
      <c r="K39" s="29" t="s">
        <v>96</v>
      </c>
      <c r="L39" s="1" t="s">
        <v>103</v>
      </c>
      <c r="M39" s="1" t="s">
        <v>103</v>
      </c>
      <c r="N39" s="1" t="s">
        <v>103</v>
      </c>
      <c r="O39" s="31">
        <v>8</v>
      </c>
      <c r="P39" s="20">
        <v>9</v>
      </c>
      <c r="Q39" s="30">
        <v>-1</v>
      </c>
      <c r="R39" s="29" t="s">
        <v>99</v>
      </c>
      <c r="S39" s="28" t="s">
        <v>103</v>
      </c>
    </row>
    <row r="40" spans="1:19" x14ac:dyDescent="0.3">
      <c r="A40" s="32" t="s">
        <v>27</v>
      </c>
      <c r="B40" s="1">
        <v>3</v>
      </c>
      <c r="C40" s="1">
        <v>1</v>
      </c>
      <c r="D40" s="1">
        <v>2</v>
      </c>
      <c r="E40" s="20">
        <v>0</v>
      </c>
      <c r="F40" s="30">
        <v>2</v>
      </c>
      <c r="G40" s="20">
        <v>0</v>
      </c>
      <c r="H40" s="20">
        <v>0</v>
      </c>
      <c r="I40" s="20">
        <v>1</v>
      </c>
      <c r="J40" s="20">
        <v>0</v>
      </c>
      <c r="K40" s="29" t="s">
        <v>100</v>
      </c>
      <c r="L40" s="1" t="s">
        <v>103</v>
      </c>
      <c r="M40" s="1" t="s">
        <v>103</v>
      </c>
      <c r="N40" s="1" t="s">
        <v>116</v>
      </c>
      <c r="O40" s="31">
        <v>7</v>
      </c>
      <c r="P40" s="20">
        <v>12</v>
      </c>
      <c r="Q40" s="30">
        <v>-5</v>
      </c>
      <c r="R40" s="29" t="s">
        <v>107</v>
      </c>
      <c r="S40" s="28" t="s">
        <v>116</v>
      </c>
    </row>
    <row r="41" spans="1:19" x14ac:dyDescent="0.3">
      <c r="A41" s="32" t="s">
        <v>8</v>
      </c>
      <c r="B41" s="1">
        <v>2</v>
      </c>
      <c r="C41" s="1">
        <v>0</v>
      </c>
      <c r="D41" s="1">
        <v>0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117</v>
      </c>
      <c r="L41" s="1" t="s">
        <v>96</v>
      </c>
      <c r="M41" s="1" t="s">
        <v>117</v>
      </c>
      <c r="N41" s="1" t="s">
        <v>117</v>
      </c>
      <c r="O41" s="31">
        <v>9</v>
      </c>
      <c r="P41" s="20">
        <v>11</v>
      </c>
      <c r="Q41" s="30">
        <v>-2</v>
      </c>
      <c r="R41" s="29" t="s">
        <v>107</v>
      </c>
      <c r="S41" s="28" t="s">
        <v>117</v>
      </c>
    </row>
    <row r="42" spans="1:19" ht="15" thickBot="1" x14ac:dyDescent="0.35">
      <c r="A42" s="27" t="s">
        <v>3</v>
      </c>
      <c r="B42" s="26">
        <v>3</v>
      </c>
      <c r="C42" s="26">
        <v>1</v>
      </c>
      <c r="D42" s="26">
        <v>2</v>
      </c>
      <c r="E42" s="24">
        <v>0</v>
      </c>
      <c r="F42" s="23">
        <v>2</v>
      </c>
      <c r="G42" s="24">
        <v>1</v>
      </c>
      <c r="H42" s="24">
        <v>1</v>
      </c>
      <c r="I42" s="24">
        <v>0</v>
      </c>
      <c r="J42" s="24">
        <v>0</v>
      </c>
      <c r="K42" s="22" t="s">
        <v>103</v>
      </c>
      <c r="L42" s="26" t="s">
        <v>100</v>
      </c>
      <c r="M42" s="26" t="s">
        <v>103</v>
      </c>
      <c r="N42" s="26" t="s">
        <v>116</v>
      </c>
      <c r="O42" s="25">
        <v>8</v>
      </c>
      <c r="P42" s="24">
        <v>9</v>
      </c>
      <c r="Q42" s="23">
        <v>-1</v>
      </c>
      <c r="R42" s="22" t="s">
        <v>107</v>
      </c>
      <c r="S42" s="21" t="s">
        <v>116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7DAF06C-9A54-4156-B1DB-5D130D46C883}"/>
  </hyperlink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6C1-0DBE-4FFD-98CF-FAF9B0498B1A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4</v>
      </c>
      <c r="C4" s="40">
        <v>3</v>
      </c>
      <c r="D4" s="40">
        <v>1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112</v>
      </c>
      <c r="L4" s="40" t="s">
        <v>98</v>
      </c>
      <c r="M4" s="40" t="s">
        <v>103</v>
      </c>
      <c r="N4" s="40" t="s">
        <v>112</v>
      </c>
      <c r="O4" s="39">
        <v>13</v>
      </c>
      <c r="P4" s="38">
        <v>9</v>
      </c>
      <c r="Q4" s="33">
        <v>4</v>
      </c>
      <c r="R4" s="37" t="s">
        <v>101</v>
      </c>
      <c r="S4" s="36" t="s">
        <v>120</v>
      </c>
    </row>
    <row r="5" spans="1:20" x14ac:dyDescent="0.3">
      <c r="A5" s="32" t="s">
        <v>19</v>
      </c>
      <c r="B5" s="1">
        <v>4</v>
      </c>
      <c r="C5" s="1">
        <v>3</v>
      </c>
      <c r="D5" s="1">
        <v>1</v>
      </c>
      <c r="E5" s="20">
        <v>0</v>
      </c>
      <c r="F5" s="30">
        <v>6</v>
      </c>
      <c r="G5" s="31">
        <v>3</v>
      </c>
      <c r="H5" s="20">
        <v>3</v>
      </c>
      <c r="I5" s="20">
        <v>0</v>
      </c>
      <c r="J5" s="30">
        <v>0</v>
      </c>
      <c r="K5" s="29" t="s">
        <v>110</v>
      </c>
      <c r="L5" s="1" t="s">
        <v>100</v>
      </c>
      <c r="M5" s="1" t="s">
        <v>98</v>
      </c>
      <c r="N5" s="1" t="s">
        <v>112</v>
      </c>
      <c r="O5" s="31">
        <v>13</v>
      </c>
      <c r="P5" s="20">
        <v>10</v>
      </c>
      <c r="Q5" s="30">
        <v>3</v>
      </c>
      <c r="R5" s="29" t="s">
        <v>101</v>
      </c>
      <c r="S5" s="28" t="s">
        <v>120</v>
      </c>
    </row>
    <row r="6" spans="1:20" x14ac:dyDescent="0.3">
      <c r="A6" s="32" t="s">
        <v>16</v>
      </c>
      <c r="B6" s="1">
        <v>4</v>
      </c>
      <c r="C6" s="1">
        <v>3</v>
      </c>
      <c r="D6" s="1">
        <v>1</v>
      </c>
      <c r="E6" s="20">
        <v>0</v>
      </c>
      <c r="F6" s="30">
        <v>6</v>
      </c>
      <c r="G6" s="31">
        <v>2</v>
      </c>
      <c r="H6" s="20">
        <v>3</v>
      </c>
      <c r="I6" s="20">
        <v>0</v>
      </c>
      <c r="J6" s="30">
        <v>0</v>
      </c>
      <c r="K6" s="29" t="s">
        <v>98</v>
      </c>
      <c r="L6" s="1" t="s">
        <v>112</v>
      </c>
      <c r="M6" s="1" t="s">
        <v>103</v>
      </c>
      <c r="N6" s="1" t="s">
        <v>103</v>
      </c>
      <c r="O6" s="31">
        <v>15</v>
      </c>
      <c r="P6" s="20">
        <v>12</v>
      </c>
      <c r="Q6" s="30">
        <v>3</v>
      </c>
      <c r="R6" s="29" t="s">
        <v>109</v>
      </c>
      <c r="S6" s="28" t="s">
        <v>120</v>
      </c>
    </row>
    <row r="7" spans="1:20" x14ac:dyDescent="0.3">
      <c r="A7" s="32" t="s">
        <v>21</v>
      </c>
      <c r="B7" s="1">
        <v>3</v>
      </c>
      <c r="C7" s="1">
        <v>2</v>
      </c>
      <c r="D7" s="1">
        <v>1</v>
      </c>
      <c r="E7" s="20">
        <v>0</v>
      </c>
      <c r="F7" s="30">
        <v>4</v>
      </c>
      <c r="G7" s="31">
        <v>2</v>
      </c>
      <c r="H7" s="20">
        <v>2</v>
      </c>
      <c r="I7" s="20">
        <v>0</v>
      </c>
      <c r="J7" s="30">
        <v>0</v>
      </c>
      <c r="K7" s="29" t="s">
        <v>103</v>
      </c>
      <c r="L7" s="1" t="s">
        <v>98</v>
      </c>
      <c r="M7" s="1" t="s">
        <v>112</v>
      </c>
      <c r="N7" s="1" t="s">
        <v>112</v>
      </c>
      <c r="O7" s="31">
        <v>10</v>
      </c>
      <c r="P7" s="20">
        <v>10</v>
      </c>
      <c r="Q7" s="30">
        <v>0</v>
      </c>
      <c r="R7" s="29" t="s">
        <v>104</v>
      </c>
      <c r="S7" s="28" t="s">
        <v>112</v>
      </c>
    </row>
    <row r="8" spans="1:20" x14ac:dyDescent="0.3">
      <c r="A8" s="32" t="s">
        <v>4</v>
      </c>
      <c r="B8" s="1">
        <v>4</v>
      </c>
      <c r="C8" s="1">
        <v>2</v>
      </c>
      <c r="D8" s="1">
        <v>2</v>
      </c>
      <c r="E8" s="20">
        <v>0</v>
      </c>
      <c r="F8" s="30">
        <v>4</v>
      </c>
      <c r="G8" s="31">
        <v>2</v>
      </c>
      <c r="H8" s="20">
        <v>2</v>
      </c>
      <c r="I8" s="20">
        <v>0</v>
      </c>
      <c r="J8" s="30">
        <v>0</v>
      </c>
      <c r="K8" s="29" t="s">
        <v>112</v>
      </c>
      <c r="L8" s="1" t="s">
        <v>100</v>
      </c>
      <c r="M8" s="1" t="s">
        <v>116</v>
      </c>
      <c r="N8" s="1" t="s">
        <v>116</v>
      </c>
      <c r="O8" s="31">
        <v>17</v>
      </c>
      <c r="P8" s="20">
        <v>15</v>
      </c>
      <c r="Q8" s="30">
        <v>2</v>
      </c>
      <c r="R8" s="29" t="s">
        <v>99</v>
      </c>
      <c r="S8" s="28" t="s">
        <v>119</v>
      </c>
    </row>
    <row r="9" spans="1:20" x14ac:dyDescent="0.3">
      <c r="A9" s="32" t="s">
        <v>5</v>
      </c>
      <c r="B9" s="1">
        <v>4</v>
      </c>
      <c r="C9" s="1">
        <v>1</v>
      </c>
      <c r="D9" s="1">
        <v>2</v>
      </c>
      <c r="E9" s="20">
        <v>1</v>
      </c>
      <c r="F9" s="30">
        <v>3</v>
      </c>
      <c r="G9" s="31">
        <v>1</v>
      </c>
      <c r="H9" s="20">
        <v>1</v>
      </c>
      <c r="I9" s="20">
        <v>0</v>
      </c>
      <c r="J9" s="30">
        <v>0</v>
      </c>
      <c r="K9" s="29" t="s">
        <v>111</v>
      </c>
      <c r="L9" s="1" t="s">
        <v>108</v>
      </c>
      <c r="M9" s="1" t="s">
        <v>103</v>
      </c>
      <c r="N9" s="1" t="s">
        <v>123</v>
      </c>
      <c r="O9" s="31">
        <v>13</v>
      </c>
      <c r="P9" s="20">
        <v>16</v>
      </c>
      <c r="Q9" s="30">
        <v>-3</v>
      </c>
      <c r="R9" s="29" t="s">
        <v>101</v>
      </c>
      <c r="S9" s="28" t="s">
        <v>123</v>
      </c>
    </row>
    <row r="10" spans="1:20" x14ac:dyDescent="0.3">
      <c r="A10" s="32" t="s">
        <v>11</v>
      </c>
      <c r="B10" s="1">
        <v>3</v>
      </c>
      <c r="C10" s="1">
        <v>1</v>
      </c>
      <c r="D10" s="1">
        <v>2</v>
      </c>
      <c r="E10" s="20">
        <v>0</v>
      </c>
      <c r="F10" s="30">
        <v>2</v>
      </c>
      <c r="G10" s="31">
        <v>1</v>
      </c>
      <c r="H10" s="20">
        <v>1</v>
      </c>
      <c r="I10" s="20">
        <v>0</v>
      </c>
      <c r="J10" s="30">
        <v>0</v>
      </c>
      <c r="K10" s="29" t="s">
        <v>100</v>
      </c>
      <c r="L10" s="1" t="s">
        <v>103</v>
      </c>
      <c r="M10" s="1" t="s">
        <v>103</v>
      </c>
      <c r="N10" s="1" t="s">
        <v>103</v>
      </c>
      <c r="O10" s="31">
        <v>8</v>
      </c>
      <c r="P10" s="20">
        <v>14</v>
      </c>
      <c r="Q10" s="30">
        <v>-6</v>
      </c>
      <c r="R10" s="29" t="s">
        <v>107</v>
      </c>
      <c r="S10" s="28" t="s">
        <v>116</v>
      </c>
    </row>
    <row r="11" spans="1:20" ht="15" thickBot="1" x14ac:dyDescent="0.35">
      <c r="A11" s="32" t="s">
        <v>28</v>
      </c>
      <c r="B11" s="1">
        <v>3</v>
      </c>
      <c r="C11" s="1">
        <v>0</v>
      </c>
      <c r="D11" s="1">
        <v>3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111</v>
      </c>
      <c r="L11" s="1" t="s">
        <v>100</v>
      </c>
      <c r="M11" s="1" t="s">
        <v>100</v>
      </c>
      <c r="N11" s="1" t="s">
        <v>111</v>
      </c>
      <c r="O11" s="31">
        <v>2</v>
      </c>
      <c r="P11" s="20">
        <v>10</v>
      </c>
      <c r="Q11" s="30">
        <v>-8</v>
      </c>
      <c r="R11" s="29" t="s">
        <v>113</v>
      </c>
      <c r="S11" s="28" t="s">
        <v>121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</v>
      </c>
      <c r="C14" s="1">
        <v>3</v>
      </c>
      <c r="D14" s="1">
        <v>0</v>
      </c>
      <c r="E14" s="20">
        <v>0</v>
      </c>
      <c r="F14" s="33">
        <v>6</v>
      </c>
      <c r="G14" s="20">
        <v>2</v>
      </c>
      <c r="H14" s="20">
        <v>3</v>
      </c>
      <c r="I14" s="20">
        <v>0</v>
      </c>
      <c r="J14" s="20">
        <v>0</v>
      </c>
      <c r="K14" s="29" t="s">
        <v>105</v>
      </c>
      <c r="L14" s="1" t="s">
        <v>98</v>
      </c>
      <c r="M14" s="1" t="s">
        <v>105</v>
      </c>
      <c r="N14" s="1" t="s">
        <v>105</v>
      </c>
      <c r="O14" s="31">
        <v>15</v>
      </c>
      <c r="P14" s="20">
        <v>7</v>
      </c>
      <c r="Q14" s="30">
        <v>8</v>
      </c>
      <c r="R14" s="29" t="s">
        <v>109</v>
      </c>
      <c r="S14" s="28" t="s">
        <v>110</v>
      </c>
    </row>
    <row r="15" spans="1:20" x14ac:dyDescent="0.3">
      <c r="A15" s="32" t="s">
        <v>1</v>
      </c>
      <c r="B15" s="1">
        <v>4</v>
      </c>
      <c r="C15" s="1">
        <v>3</v>
      </c>
      <c r="D15" s="1">
        <v>1</v>
      </c>
      <c r="E15" s="20">
        <v>0</v>
      </c>
      <c r="F15" s="30">
        <v>6</v>
      </c>
      <c r="G15" s="20">
        <v>2</v>
      </c>
      <c r="H15" s="20">
        <v>3</v>
      </c>
      <c r="I15" s="20">
        <v>0</v>
      </c>
      <c r="J15" s="20">
        <v>0</v>
      </c>
      <c r="K15" s="29" t="s">
        <v>103</v>
      </c>
      <c r="L15" s="1" t="s">
        <v>105</v>
      </c>
      <c r="M15" s="1" t="s">
        <v>105</v>
      </c>
      <c r="N15" s="1" t="s">
        <v>120</v>
      </c>
      <c r="O15" s="31">
        <v>9</v>
      </c>
      <c r="P15" s="20">
        <v>7</v>
      </c>
      <c r="Q15" s="30">
        <v>2</v>
      </c>
      <c r="R15" s="29" t="s">
        <v>109</v>
      </c>
      <c r="S15" s="28" t="s">
        <v>120</v>
      </c>
    </row>
    <row r="16" spans="1:20" x14ac:dyDescent="0.3">
      <c r="A16" s="32" t="s">
        <v>14</v>
      </c>
      <c r="B16" s="1">
        <v>3</v>
      </c>
      <c r="C16" s="1">
        <v>2</v>
      </c>
      <c r="D16" s="1">
        <v>1</v>
      </c>
      <c r="E16" s="20">
        <v>0</v>
      </c>
      <c r="F16" s="30">
        <v>4</v>
      </c>
      <c r="G16" s="20">
        <v>2</v>
      </c>
      <c r="H16" s="20">
        <v>2</v>
      </c>
      <c r="I16" s="20">
        <v>0</v>
      </c>
      <c r="J16" s="20">
        <v>0</v>
      </c>
      <c r="K16" s="29" t="s">
        <v>96</v>
      </c>
      <c r="L16" s="1" t="s">
        <v>112</v>
      </c>
      <c r="M16" s="1" t="s">
        <v>103</v>
      </c>
      <c r="N16" s="1" t="s">
        <v>112</v>
      </c>
      <c r="O16" s="31">
        <v>11</v>
      </c>
      <c r="P16" s="20">
        <v>11</v>
      </c>
      <c r="Q16" s="30">
        <v>0</v>
      </c>
      <c r="R16" s="29" t="s">
        <v>104</v>
      </c>
      <c r="S16" s="28" t="s">
        <v>112</v>
      </c>
    </row>
    <row r="17" spans="1:19" x14ac:dyDescent="0.3">
      <c r="A17" s="32" t="s">
        <v>12</v>
      </c>
      <c r="B17" s="1">
        <v>5</v>
      </c>
      <c r="C17" s="1">
        <v>2</v>
      </c>
      <c r="D17" s="1">
        <v>3</v>
      </c>
      <c r="E17" s="20">
        <v>0</v>
      </c>
      <c r="F17" s="30">
        <v>4</v>
      </c>
      <c r="G17" s="20">
        <v>2</v>
      </c>
      <c r="H17" s="20">
        <v>2</v>
      </c>
      <c r="I17" s="20">
        <v>0</v>
      </c>
      <c r="J17" s="20">
        <v>0</v>
      </c>
      <c r="K17" s="29" t="s">
        <v>121</v>
      </c>
      <c r="L17" s="1" t="s">
        <v>105</v>
      </c>
      <c r="M17" s="1" t="s">
        <v>116</v>
      </c>
      <c r="N17" s="1" t="s">
        <v>119</v>
      </c>
      <c r="O17" s="31">
        <v>10</v>
      </c>
      <c r="P17" s="20">
        <v>7</v>
      </c>
      <c r="Q17" s="30">
        <v>3</v>
      </c>
      <c r="R17" s="29" t="s">
        <v>107</v>
      </c>
      <c r="S17" s="28" t="s">
        <v>125</v>
      </c>
    </row>
    <row r="18" spans="1:19" x14ac:dyDescent="0.3">
      <c r="A18" s="32" t="s">
        <v>9</v>
      </c>
      <c r="B18" s="1">
        <v>4</v>
      </c>
      <c r="C18" s="1">
        <v>2</v>
      </c>
      <c r="D18" s="1">
        <v>2</v>
      </c>
      <c r="E18" s="20">
        <v>0</v>
      </c>
      <c r="F18" s="30">
        <v>4</v>
      </c>
      <c r="G18" s="20">
        <v>2</v>
      </c>
      <c r="H18" s="20">
        <v>2</v>
      </c>
      <c r="I18" s="20">
        <v>0</v>
      </c>
      <c r="J18" s="20">
        <v>0</v>
      </c>
      <c r="K18" s="29" t="s">
        <v>103</v>
      </c>
      <c r="L18" s="1" t="s">
        <v>103</v>
      </c>
      <c r="M18" s="1" t="s">
        <v>112</v>
      </c>
      <c r="N18" s="1" t="s">
        <v>112</v>
      </c>
      <c r="O18" s="31">
        <v>11</v>
      </c>
      <c r="P18" s="20">
        <v>13</v>
      </c>
      <c r="Q18" s="30">
        <v>-2</v>
      </c>
      <c r="R18" s="29" t="s">
        <v>107</v>
      </c>
      <c r="S18" s="28" t="s">
        <v>119</v>
      </c>
    </row>
    <row r="19" spans="1:19" x14ac:dyDescent="0.3">
      <c r="A19" s="32" t="s">
        <v>10</v>
      </c>
      <c r="B19" s="1">
        <v>3</v>
      </c>
      <c r="C19" s="1">
        <v>1</v>
      </c>
      <c r="D19" s="1">
        <v>1</v>
      </c>
      <c r="E19" s="20">
        <v>1</v>
      </c>
      <c r="F19" s="30">
        <v>3</v>
      </c>
      <c r="G19" s="20">
        <v>1</v>
      </c>
      <c r="H19" s="20">
        <v>1</v>
      </c>
      <c r="I19" s="20">
        <v>0</v>
      </c>
      <c r="J19" s="20">
        <v>0</v>
      </c>
      <c r="K19" s="29" t="s">
        <v>98</v>
      </c>
      <c r="L19" s="1" t="s">
        <v>106</v>
      </c>
      <c r="M19" s="1" t="s">
        <v>102</v>
      </c>
      <c r="N19" s="1" t="s">
        <v>122</v>
      </c>
      <c r="O19" s="31">
        <v>9</v>
      </c>
      <c r="P19" s="20">
        <v>8</v>
      </c>
      <c r="Q19" s="30">
        <v>1</v>
      </c>
      <c r="R19" s="29" t="s">
        <v>99</v>
      </c>
      <c r="S19" s="28" t="s">
        <v>122</v>
      </c>
    </row>
    <row r="20" spans="1:19" x14ac:dyDescent="0.3">
      <c r="A20" s="32" t="s">
        <v>23</v>
      </c>
      <c r="B20" s="1">
        <v>3</v>
      </c>
      <c r="C20" s="1">
        <v>1</v>
      </c>
      <c r="D20" s="1">
        <v>2</v>
      </c>
      <c r="E20" s="20">
        <v>0</v>
      </c>
      <c r="F20" s="30">
        <v>2</v>
      </c>
      <c r="G20" s="20">
        <v>1</v>
      </c>
      <c r="H20" s="20">
        <v>1</v>
      </c>
      <c r="I20" s="20">
        <v>0</v>
      </c>
      <c r="J20" s="20">
        <v>0</v>
      </c>
      <c r="K20" s="29" t="s">
        <v>100</v>
      </c>
      <c r="L20" s="1" t="s">
        <v>103</v>
      </c>
      <c r="M20" s="1" t="s">
        <v>100</v>
      </c>
      <c r="N20" s="1" t="s">
        <v>100</v>
      </c>
      <c r="O20" s="31">
        <v>10</v>
      </c>
      <c r="P20" s="20">
        <v>9</v>
      </c>
      <c r="Q20" s="30">
        <v>1</v>
      </c>
      <c r="R20" s="29" t="s">
        <v>101</v>
      </c>
      <c r="S20" s="28" t="s">
        <v>116</v>
      </c>
    </row>
    <row r="21" spans="1:19" ht="15" thickBot="1" x14ac:dyDescent="0.35">
      <c r="A21" s="27" t="s">
        <v>13</v>
      </c>
      <c r="B21" s="26">
        <v>3</v>
      </c>
      <c r="C21" s="26">
        <v>0</v>
      </c>
      <c r="D21" s="26">
        <v>3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111</v>
      </c>
      <c r="L21" s="26" t="s">
        <v>100</v>
      </c>
      <c r="M21" s="26" t="s">
        <v>111</v>
      </c>
      <c r="N21" s="26" t="s">
        <v>111</v>
      </c>
      <c r="O21" s="25">
        <v>7</v>
      </c>
      <c r="P21" s="24">
        <v>13</v>
      </c>
      <c r="Q21" s="23">
        <v>-6</v>
      </c>
      <c r="R21" s="22" t="s">
        <v>113</v>
      </c>
      <c r="S21" s="21" t="s">
        <v>121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</v>
      </c>
      <c r="C25" s="1">
        <v>3</v>
      </c>
      <c r="D25" s="1">
        <v>0</v>
      </c>
      <c r="E25" s="20">
        <v>1</v>
      </c>
      <c r="F25" s="30">
        <v>7</v>
      </c>
      <c r="G25" s="20">
        <v>3</v>
      </c>
      <c r="H25" s="20">
        <v>3</v>
      </c>
      <c r="I25" s="20">
        <v>0</v>
      </c>
      <c r="J25" s="20">
        <v>1</v>
      </c>
      <c r="K25" s="29" t="s">
        <v>108</v>
      </c>
      <c r="L25" s="1" t="s">
        <v>105</v>
      </c>
      <c r="M25" s="1" t="s">
        <v>108</v>
      </c>
      <c r="N25" s="1" t="s">
        <v>115</v>
      </c>
      <c r="O25" s="31">
        <v>13</v>
      </c>
      <c r="P25" s="20">
        <v>8</v>
      </c>
      <c r="Q25" s="30">
        <v>5</v>
      </c>
      <c r="R25" s="29" t="s">
        <v>99</v>
      </c>
      <c r="S25" s="28" t="s">
        <v>124</v>
      </c>
    </row>
    <row r="26" spans="1:19" x14ac:dyDescent="0.3">
      <c r="A26" s="32" t="s">
        <v>22</v>
      </c>
      <c r="B26" s="1">
        <v>3</v>
      </c>
      <c r="C26" s="1">
        <v>3</v>
      </c>
      <c r="D26" s="1">
        <v>0</v>
      </c>
      <c r="E26" s="20">
        <v>0</v>
      </c>
      <c r="F26" s="30">
        <v>6</v>
      </c>
      <c r="G26" s="20">
        <v>1</v>
      </c>
      <c r="H26" s="20">
        <v>2</v>
      </c>
      <c r="I26" s="20">
        <v>1</v>
      </c>
      <c r="J26" s="20">
        <v>0</v>
      </c>
      <c r="K26" s="29" t="s">
        <v>98</v>
      </c>
      <c r="L26" s="1" t="s">
        <v>105</v>
      </c>
      <c r="M26" s="1" t="s">
        <v>110</v>
      </c>
      <c r="N26" s="1" t="s">
        <v>110</v>
      </c>
      <c r="O26" s="31">
        <v>15</v>
      </c>
      <c r="P26" s="20">
        <v>10</v>
      </c>
      <c r="Q26" s="30">
        <v>5</v>
      </c>
      <c r="R26" s="29" t="s">
        <v>109</v>
      </c>
      <c r="S26" s="28" t="s">
        <v>110</v>
      </c>
    </row>
    <row r="27" spans="1:19" x14ac:dyDescent="0.3">
      <c r="A27" s="32" t="s">
        <v>15</v>
      </c>
      <c r="B27" s="1">
        <v>4</v>
      </c>
      <c r="C27" s="1">
        <v>2</v>
      </c>
      <c r="D27" s="1">
        <v>1</v>
      </c>
      <c r="E27" s="20">
        <v>1</v>
      </c>
      <c r="F27" s="30">
        <v>5</v>
      </c>
      <c r="G27" s="20">
        <v>2</v>
      </c>
      <c r="H27" s="20">
        <v>2</v>
      </c>
      <c r="I27" s="20">
        <v>0</v>
      </c>
      <c r="J27" s="20">
        <v>0</v>
      </c>
      <c r="K27" s="29" t="s">
        <v>108</v>
      </c>
      <c r="L27" s="1" t="s">
        <v>103</v>
      </c>
      <c r="M27" s="1" t="s">
        <v>102</v>
      </c>
      <c r="N27" s="1" t="s">
        <v>102</v>
      </c>
      <c r="O27" s="31">
        <v>12</v>
      </c>
      <c r="P27" s="20">
        <v>12</v>
      </c>
      <c r="Q27" s="30">
        <v>0</v>
      </c>
      <c r="R27" s="29" t="s">
        <v>101</v>
      </c>
      <c r="S27" s="28" t="s">
        <v>126</v>
      </c>
    </row>
    <row r="28" spans="1:19" x14ac:dyDescent="0.3">
      <c r="A28" s="32" t="s">
        <v>17</v>
      </c>
      <c r="B28" s="1">
        <v>4</v>
      </c>
      <c r="C28" s="1">
        <v>2</v>
      </c>
      <c r="D28" s="1">
        <v>2</v>
      </c>
      <c r="E28" s="20">
        <v>0</v>
      </c>
      <c r="F28" s="30">
        <v>4</v>
      </c>
      <c r="G28" s="20">
        <v>1</v>
      </c>
      <c r="H28" s="20">
        <v>1</v>
      </c>
      <c r="I28" s="20">
        <v>1</v>
      </c>
      <c r="J28" s="20">
        <v>0</v>
      </c>
      <c r="K28" s="29" t="s">
        <v>103</v>
      </c>
      <c r="L28" s="1" t="s">
        <v>103</v>
      </c>
      <c r="M28" s="1" t="s">
        <v>103</v>
      </c>
      <c r="N28" s="1" t="s">
        <v>112</v>
      </c>
      <c r="O28" s="31">
        <v>15</v>
      </c>
      <c r="P28" s="20">
        <v>15</v>
      </c>
      <c r="Q28" s="30">
        <v>0</v>
      </c>
      <c r="R28" s="29" t="s">
        <v>101</v>
      </c>
      <c r="S28" s="28" t="s">
        <v>119</v>
      </c>
    </row>
    <row r="29" spans="1:19" x14ac:dyDescent="0.3">
      <c r="A29" s="32" t="s">
        <v>6</v>
      </c>
      <c r="B29" s="1">
        <v>3</v>
      </c>
      <c r="C29" s="1">
        <v>2</v>
      </c>
      <c r="D29" s="1">
        <v>1</v>
      </c>
      <c r="E29" s="20">
        <v>0</v>
      </c>
      <c r="F29" s="30">
        <v>4</v>
      </c>
      <c r="G29" s="20">
        <v>2</v>
      </c>
      <c r="H29" s="20">
        <v>2</v>
      </c>
      <c r="I29" s="20">
        <v>0</v>
      </c>
      <c r="J29" s="20">
        <v>0</v>
      </c>
      <c r="K29" s="29" t="s">
        <v>100</v>
      </c>
      <c r="L29" s="1" t="s">
        <v>105</v>
      </c>
      <c r="M29" s="1" t="s">
        <v>100</v>
      </c>
      <c r="N29" s="1" t="s">
        <v>112</v>
      </c>
      <c r="O29" s="31">
        <v>9</v>
      </c>
      <c r="P29" s="20">
        <v>9</v>
      </c>
      <c r="Q29" s="30">
        <v>0</v>
      </c>
      <c r="R29" s="29" t="s">
        <v>104</v>
      </c>
      <c r="S29" s="28" t="s">
        <v>112</v>
      </c>
    </row>
    <row r="30" spans="1:19" x14ac:dyDescent="0.3">
      <c r="A30" s="32" t="s">
        <v>0</v>
      </c>
      <c r="B30" s="1">
        <v>3</v>
      </c>
      <c r="C30" s="1">
        <v>2</v>
      </c>
      <c r="D30" s="1">
        <v>1</v>
      </c>
      <c r="E30" s="20">
        <v>0</v>
      </c>
      <c r="F30" s="30">
        <v>4</v>
      </c>
      <c r="G30" s="20">
        <v>2</v>
      </c>
      <c r="H30" s="20">
        <v>2</v>
      </c>
      <c r="I30" s="20">
        <v>0</v>
      </c>
      <c r="J30" s="20">
        <v>0</v>
      </c>
      <c r="K30" s="29" t="s">
        <v>103</v>
      </c>
      <c r="L30" s="1" t="s">
        <v>98</v>
      </c>
      <c r="M30" s="1" t="s">
        <v>100</v>
      </c>
      <c r="N30" s="1" t="s">
        <v>103</v>
      </c>
      <c r="O30" s="31">
        <v>12</v>
      </c>
      <c r="P30" s="20">
        <v>9</v>
      </c>
      <c r="Q30" s="30">
        <v>3</v>
      </c>
      <c r="R30" s="29" t="s">
        <v>104</v>
      </c>
      <c r="S30" s="28" t="s">
        <v>112</v>
      </c>
    </row>
    <row r="31" spans="1:19" x14ac:dyDescent="0.3">
      <c r="A31" s="32" t="s">
        <v>25</v>
      </c>
      <c r="B31" s="1">
        <v>4</v>
      </c>
      <c r="C31" s="1">
        <v>1</v>
      </c>
      <c r="D31" s="1">
        <v>2</v>
      </c>
      <c r="E31" s="20">
        <v>1</v>
      </c>
      <c r="F31" s="30">
        <v>3</v>
      </c>
      <c r="G31" s="20">
        <v>1</v>
      </c>
      <c r="H31" s="20">
        <v>1</v>
      </c>
      <c r="I31" s="20">
        <v>0</v>
      </c>
      <c r="J31" s="20">
        <v>0</v>
      </c>
      <c r="K31" s="29" t="s">
        <v>103</v>
      </c>
      <c r="L31" s="1" t="s">
        <v>106</v>
      </c>
      <c r="M31" s="1" t="s">
        <v>98</v>
      </c>
      <c r="N31" s="1" t="s">
        <v>98</v>
      </c>
      <c r="O31" s="31">
        <v>10</v>
      </c>
      <c r="P31" s="20">
        <v>11</v>
      </c>
      <c r="Q31" s="30">
        <v>-1</v>
      </c>
      <c r="R31" s="29" t="s">
        <v>99</v>
      </c>
      <c r="S31" s="28" t="s">
        <v>123</v>
      </c>
    </row>
    <row r="32" spans="1:19" ht="15" thickBot="1" x14ac:dyDescent="0.35">
      <c r="A32" s="32" t="s">
        <v>95</v>
      </c>
      <c r="B32" s="1">
        <v>3</v>
      </c>
      <c r="C32" s="1">
        <v>1</v>
      </c>
      <c r="D32" s="1">
        <v>2</v>
      </c>
      <c r="E32" s="20">
        <v>0</v>
      </c>
      <c r="F32" s="23">
        <v>2</v>
      </c>
      <c r="G32" s="20">
        <v>0</v>
      </c>
      <c r="H32" s="20">
        <v>1</v>
      </c>
      <c r="I32" s="20">
        <v>0</v>
      </c>
      <c r="J32" s="20">
        <v>0</v>
      </c>
      <c r="K32" s="29" t="s">
        <v>96</v>
      </c>
      <c r="L32" s="1" t="s">
        <v>116</v>
      </c>
      <c r="M32" s="1" t="s">
        <v>116</v>
      </c>
      <c r="N32" s="1" t="s">
        <v>116</v>
      </c>
      <c r="O32" s="31">
        <v>5</v>
      </c>
      <c r="P32" s="20">
        <v>7</v>
      </c>
      <c r="Q32" s="30">
        <v>-2</v>
      </c>
      <c r="R32" s="29" t="s">
        <v>101</v>
      </c>
      <c r="S32" s="28" t="s">
        <v>116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</v>
      </c>
      <c r="C35" s="1">
        <v>2</v>
      </c>
      <c r="D35" s="1">
        <v>0</v>
      </c>
      <c r="E35" s="20">
        <v>2</v>
      </c>
      <c r="F35" s="33">
        <v>6</v>
      </c>
      <c r="G35" s="20">
        <v>1</v>
      </c>
      <c r="H35" s="20">
        <v>2</v>
      </c>
      <c r="I35" s="20">
        <v>0</v>
      </c>
      <c r="J35" s="20">
        <v>1</v>
      </c>
      <c r="K35" s="29" t="s">
        <v>102</v>
      </c>
      <c r="L35" s="1" t="s">
        <v>115</v>
      </c>
      <c r="M35" s="1" t="s">
        <v>129</v>
      </c>
      <c r="N35" s="1" t="s">
        <v>129</v>
      </c>
      <c r="O35" s="31">
        <v>14</v>
      </c>
      <c r="P35" s="20">
        <v>13</v>
      </c>
      <c r="Q35" s="30">
        <v>1</v>
      </c>
      <c r="R35" s="29" t="s">
        <v>99</v>
      </c>
      <c r="S35" s="28" t="s">
        <v>129</v>
      </c>
    </row>
    <row r="36" spans="1:19" x14ac:dyDescent="0.3">
      <c r="A36" s="32" t="s">
        <v>20</v>
      </c>
      <c r="B36" s="1">
        <v>3</v>
      </c>
      <c r="C36" s="1">
        <v>2</v>
      </c>
      <c r="D36" s="1">
        <v>0</v>
      </c>
      <c r="E36" s="20">
        <v>1</v>
      </c>
      <c r="F36" s="30">
        <v>5</v>
      </c>
      <c r="G36" s="20">
        <v>2</v>
      </c>
      <c r="H36" s="20">
        <v>2</v>
      </c>
      <c r="I36" s="20">
        <v>0</v>
      </c>
      <c r="J36" s="20">
        <v>1</v>
      </c>
      <c r="K36" s="29" t="s">
        <v>108</v>
      </c>
      <c r="L36" s="1" t="s">
        <v>98</v>
      </c>
      <c r="M36" s="1" t="s">
        <v>108</v>
      </c>
      <c r="N36" s="1" t="s">
        <v>108</v>
      </c>
      <c r="O36" s="31">
        <v>8</v>
      </c>
      <c r="P36" s="20">
        <v>5</v>
      </c>
      <c r="Q36" s="30">
        <v>3</v>
      </c>
      <c r="R36" s="29" t="s">
        <v>104</v>
      </c>
      <c r="S36" s="28" t="s">
        <v>115</v>
      </c>
    </row>
    <row r="37" spans="1:19" x14ac:dyDescent="0.3">
      <c r="A37" s="32" t="s">
        <v>7</v>
      </c>
      <c r="B37" s="1">
        <v>3</v>
      </c>
      <c r="C37" s="1">
        <v>2</v>
      </c>
      <c r="D37" s="1">
        <v>0</v>
      </c>
      <c r="E37" s="20">
        <v>1</v>
      </c>
      <c r="F37" s="30">
        <v>5</v>
      </c>
      <c r="G37" s="20">
        <v>1</v>
      </c>
      <c r="H37" s="20">
        <v>2</v>
      </c>
      <c r="I37" s="20">
        <v>0</v>
      </c>
      <c r="J37" s="20">
        <v>0</v>
      </c>
      <c r="K37" s="29" t="s">
        <v>105</v>
      </c>
      <c r="L37" s="1" t="s">
        <v>102</v>
      </c>
      <c r="M37" s="1" t="s">
        <v>105</v>
      </c>
      <c r="N37" s="1" t="s">
        <v>105</v>
      </c>
      <c r="O37" s="31">
        <v>9</v>
      </c>
      <c r="P37" s="20">
        <v>7</v>
      </c>
      <c r="Q37" s="30">
        <v>2</v>
      </c>
      <c r="R37" s="29" t="s">
        <v>101</v>
      </c>
      <c r="S37" s="28" t="s">
        <v>115</v>
      </c>
    </row>
    <row r="38" spans="1:19" x14ac:dyDescent="0.3">
      <c r="A38" s="32" t="s">
        <v>31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1</v>
      </c>
      <c r="H38" s="20">
        <v>2</v>
      </c>
      <c r="I38" s="20">
        <v>0</v>
      </c>
      <c r="J38" s="20">
        <v>0</v>
      </c>
      <c r="K38" s="29" t="s">
        <v>98</v>
      </c>
      <c r="L38" s="1" t="s">
        <v>103</v>
      </c>
      <c r="M38" s="1" t="s">
        <v>103</v>
      </c>
      <c r="N38" s="1" t="s">
        <v>103</v>
      </c>
      <c r="O38" s="31">
        <v>12</v>
      </c>
      <c r="P38" s="20">
        <v>12</v>
      </c>
      <c r="Q38" s="30">
        <v>0</v>
      </c>
      <c r="R38" s="29" t="s">
        <v>104</v>
      </c>
      <c r="S38" s="28" t="s">
        <v>112</v>
      </c>
    </row>
    <row r="39" spans="1:19" x14ac:dyDescent="0.3">
      <c r="A39" s="32" t="s">
        <v>18</v>
      </c>
      <c r="B39" s="1">
        <v>4</v>
      </c>
      <c r="C39" s="1">
        <v>1</v>
      </c>
      <c r="D39" s="1">
        <v>2</v>
      </c>
      <c r="E39" s="20">
        <v>1</v>
      </c>
      <c r="F39" s="30">
        <v>3</v>
      </c>
      <c r="G39" s="20">
        <v>0</v>
      </c>
      <c r="H39" s="20">
        <v>0</v>
      </c>
      <c r="I39" s="20">
        <v>1</v>
      </c>
      <c r="J39" s="20">
        <v>1</v>
      </c>
      <c r="K39" s="29" t="s">
        <v>100</v>
      </c>
      <c r="L39" s="1" t="s">
        <v>122</v>
      </c>
      <c r="M39" s="1" t="s">
        <v>98</v>
      </c>
      <c r="N39" s="1" t="s">
        <v>123</v>
      </c>
      <c r="O39" s="31">
        <v>12</v>
      </c>
      <c r="P39" s="20">
        <v>16</v>
      </c>
      <c r="Q39" s="30">
        <v>-4</v>
      </c>
      <c r="R39" s="29" t="s">
        <v>107</v>
      </c>
      <c r="S39" s="28" t="s">
        <v>123</v>
      </c>
    </row>
    <row r="40" spans="1:19" x14ac:dyDescent="0.3">
      <c r="A40" s="32" t="s">
        <v>27</v>
      </c>
      <c r="B40" s="1">
        <v>4</v>
      </c>
      <c r="C40" s="1">
        <v>1</v>
      </c>
      <c r="D40" s="1">
        <v>3</v>
      </c>
      <c r="E40" s="20">
        <v>0</v>
      </c>
      <c r="F40" s="30">
        <v>2</v>
      </c>
      <c r="G40" s="20">
        <v>0</v>
      </c>
      <c r="H40" s="20">
        <v>0</v>
      </c>
      <c r="I40" s="20">
        <v>1</v>
      </c>
      <c r="J40" s="20">
        <v>0</v>
      </c>
      <c r="K40" s="29" t="s">
        <v>111</v>
      </c>
      <c r="L40" s="1" t="s">
        <v>103</v>
      </c>
      <c r="M40" s="1" t="s">
        <v>116</v>
      </c>
      <c r="N40" s="1" t="s">
        <v>127</v>
      </c>
      <c r="O40" s="31">
        <v>9</v>
      </c>
      <c r="P40" s="20">
        <v>16</v>
      </c>
      <c r="Q40" s="30">
        <v>-7</v>
      </c>
      <c r="R40" s="29" t="s">
        <v>113</v>
      </c>
      <c r="S40" s="28" t="s">
        <v>127</v>
      </c>
    </row>
    <row r="41" spans="1:19" x14ac:dyDescent="0.3">
      <c r="A41" s="32" t="s">
        <v>8</v>
      </c>
      <c r="B41" s="1">
        <v>3</v>
      </c>
      <c r="C41" s="1">
        <v>0</v>
      </c>
      <c r="D41" s="1">
        <v>1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128</v>
      </c>
      <c r="L41" s="1" t="s">
        <v>96</v>
      </c>
      <c r="M41" s="1" t="s">
        <v>117</v>
      </c>
      <c r="N41" s="1" t="s">
        <v>117</v>
      </c>
      <c r="O41" s="31">
        <v>10</v>
      </c>
      <c r="P41" s="20">
        <v>16</v>
      </c>
      <c r="Q41" s="30">
        <v>-6</v>
      </c>
      <c r="R41" s="29" t="s">
        <v>113</v>
      </c>
      <c r="S41" s="28" t="s">
        <v>128</v>
      </c>
    </row>
    <row r="42" spans="1:19" ht="15" thickBot="1" x14ac:dyDescent="0.35">
      <c r="A42" s="27" t="s">
        <v>3</v>
      </c>
      <c r="B42" s="26">
        <v>3</v>
      </c>
      <c r="C42" s="26">
        <v>1</v>
      </c>
      <c r="D42" s="26">
        <v>2</v>
      </c>
      <c r="E42" s="24">
        <v>0</v>
      </c>
      <c r="F42" s="23">
        <v>2</v>
      </c>
      <c r="G42" s="24">
        <v>1</v>
      </c>
      <c r="H42" s="24">
        <v>1</v>
      </c>
      <c r="I42" s="24">
        <v>0</v>
      </c>
      <c r="J42" s="24">
        <v>0</v>
      </c>
      <c r="K42" s="22" t="s">
        <v>103</v>
      </c>
      <c r="L42" s="26" t="s">
        <v>100</v>
      </c>
      <c r="M42" s="26" t="s">
        <v>103</v>
      </c>
      <c r="N42" s="26" t="s">
        <v>116</v>
      </c>
      <c r="O42" s="25">
        <v>8</v>
      </c>
      <c r="P42" s="24">
        <v>9</v>
      </c>
      <c r="Q42" s="23">
        <v>-1</v>
      </c>
      <c r="R42" s="22" t="s">
        <v>107</v>
      </c>
      <c r="S42" s="21" t="s">
        <v>116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37F0672-A56F-4B0B-9035-3450E834FBD2}"/>
  </hyperlink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76D1-0986-4E8C-9171-E27B273A568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4</v>
      </c>
      <c r="C4" s="40">
        <v>3</v>
      </c>
      <c r="D4" s="40">
        <v>1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112</v>
      </c>
      <c r="L4" s="40" t="s">
        <v>98</v>
      </c>
      <c r="M4" s="40" t="s">
        <v>103</v>
      </c>
      <c r="N4" s="40" t="s">
        <v>112</v>
      </c>
      <c r="O4" s="39">
        <v>13</v>
      </c>
      <c r="P4" s="38">
        <v>9</v>
      </c>
      <c r="Q4" s="33">
        <v>4</v>
      </c>
      <c r="R4" s="37" t="s">
        <v>101</v>
      </c>
      <c r="S4" s="36" t="s">
        <v>120</v>
      </c>
    </row>
    <row r="5" spans="1:20" x14ac:dyDescent="0.3">
      <c r="A5" s="32" t="s">
        <v>21</v>
      </c>
      <c r="B5" s="1">
        <v>4</v>
      </c>
      <c r="C5" s="1">
        <v>3</v>
      </c>
      <c r="D5" s="1">
        <v>1</v>
      </c>
      <c r="E5" s="20">
        <v>0</v>
      </c>
      <c r="F5" s="30">
        <v>6</v>
      </c>
      <c r="G5" s="31">
        <v>3</v>
      </c>
      <c r="H5" s="20">
        <v>3</v>
      </c>
      <c r="I5" s="20">
        <v>0</v>
      </c>
      <c r="J5" s="30">
        <v>0</v>
      </c>
      <c r="K5" s="29" t="s">
        <v>112</v>
      </c>
      <c r="L5" s="1" t="s">
        <v>98</v>
      </c>
      <c r="M5" s="1" t="s">
        <v>120</v>
      </c>
      <c r="N5" s="1" t="s">
        <v>120</v>
      </c>
      <c r="O5" s="31">
        <v>14</v>
      </c>
      <c r="P5" s="20">
        <v>11</v>
      </c>
      <c r="Q5" s="30">
        <v>3</v>
      </c>
      <c r="R5" s="29" t="s">
        <v>109</v>
      </c>
      <c r="S5" s="28" t="s">
        <v>120</v>
      </c>
    </row>
    <row r="6" spans="1:20" x14ac:dyDescent="0.3">
      <c r="A6" s="32" t="s">
        <v>19</v>
      </c>
      <c r="B6" s="1">
        <v>5</v>
      </c>
      <c r="C6" s="1">
        <v>3</v>
      </c>
      <c r="D6" s="1">
        <v>2</v>
      </c>
      <c r="E6" s="20">
        <v>0</v>
      </c>
      <c r="F6" s="30">
        <v>6</v>
      </c>
      <c r="G6" s="31">
        <v>3</v>
      </c>
      <c r="H6" s="20">
        <v>3</v>
      </c>
      <c r="I6" s="20">
        <v>0</v>
      </c>
      <c r="J6" s="30">
        <v>0</v>
      </c>
      <c r="K6" s="29" t="s">
        <v>110</v>
      </c>
      <c r="L6" s="1" t="s">
        <v>111</v>
      </c>
      <c r="M6" s="1" t="s">
        <v>103</v>
      </c>
      <c r="N6" s="1" t="s">
        <v>119</v>
      </c>
      <c r="O6" s="31">
        <v>14</v>
      </c>
      <c r="P6" s="20">
        <v>14</v>
      </c>
      <c r="Q6" s="30">
        <v>0</v>
      </c>
      <c r="R6" s="29" t="s">
        <v>107</v>
      </c>
      <c r="S6" s="28" t="s">
        <v>130</v>
      </c>
    </row>
    <row r="7" spans="1:20" x14ac:dyDescent="0.3">
      <c r="A7" s="32" t="s">
        <v>16</v>
      </c>
      <c r="B7" s="1">
        <v>4</v>
      </c>
      <c r="C7" s="1">
        <v>3</v>
      </c>
      <c r="D7" s="1">
        <v>1</v>
      </c>
      <c r="E7" s="20">
        <v>0</v>
      </c>
      <c r="F7" s="30">
        <v>6</v>
      </c>
      <c r="G7" s="31">
        <v>2</v>
      </c>
      <c r="H7" s="20">
        <v>3</v>
      </c>
      <c r="I7" s="20">
        <v>0</v>
      </c>
      <c r="J7" s="30">
        <v>0</v>
      </c>
      <c r="K7" s="29" t="s">
        <v>98</v>
      </c>
      <c r="L7" s="1" t="s">
        <v>112</v>
      </c>
      <c r="M7" s="1" t="s">
        <v>103</v>
      </c>
      <c r="N7" s="1" t="s">
        <v>103</v>
      </c>
      <c r="O7" s="31">
        <v>15</v>
      </c>
      <c r="P7" s="20">
        <v>12</v>
      </c>
      <c r="Q7" s="30">
        <v>3</v>
      </c>
      <c r="R7" s="29" t="s">
        <v>109</v>
      </c>
      <c r="S7" s="28" t="s">
        <v>120</v>
      </c>
    </row>
    <row r="8" spans="1:20" x14ac:dyDescent="0.3">
      <c r="A8" s="32" t="s">
        <v>4</v>
      </c>
      <c r="B8" s="1">
        <v>4</v>
      </c>
      <c r="C8" s="1">
        <v>2</v>
      </c>
      <c r="D8" s="1">
        <v>2</v>
      </c>
      <c r="E8" s="20">
        <v>0</v>
      </c>
      <c r="F8" s="30">
        <v>4</v>
      </c>
      <c r="G8" s="31">
        <v>2</v>
      </c>
      <c r="H8" s="20">
        <v>2</v>
      </c>
      <c r="I8" s="20">
        <v>0</v>
      </c>
      <c r="J8" s="30">
        <v>0</v>
      </c>
      <c r="K8" s="29" t="s">
        <v>112</v>
      </c>
      <c r="L8" s="1" t="s">
        <v>100</v>
      </c>
      <c r="M8" s="1" t="s">
        <v>116</v>
      </c>
      <c r="N8" s="1" t="s">
        <v>116</v>
      </c>
      <c r="O8" s="31">
        <v>17</v>
      </c>
      <c r="P8" s="20">
        <v>15</v>
      </c>
      <c r="Q8" s="30">
        <v>2</v>
      </c>
      <c r="R8" s="29" t="s">
        <v>99</v>
      </c>
      <c r="S8" s="28" t="s">
        <v>119</v>
      </c>
    </row>
    <row r="9" spans="1:20" x14ac:dyDescent="0.3">
      <c r="A9" s="32" t="s">
        <v>5</v>
      </c>
      <c r="B9" s="1">
        <v>4</v>
      </c>
      <c r="C9" s="1">
        <v>1</v>
      </c>
      <c r="D9" s="1">
        <v>2</v>
      </c>
      <c r="E9" s="20">
        <v>1</v>
      </c>
      <c r="F9" s="30">
        <v>3</v>
      </c>
      <c r="G9" s="31">
        <v>1</v>
      </c>
      <c r="H9" s="20">
        <v>1</v>
      </c>
      <c r="I9" s="20">
        <v>0</v>
      </c>
      <c r="J9" s="30">
        <v>0</v>
      </c>
      <c r="K9" s="29" t="s">
        <v>111</v>
      </c>
      <c r="L9" s="1" t="s">
        <v>108</v>
      </c>
      <c r="M9" s="1" t="s">
        <v>103</v>
      </c>
      <c r="N9" s="1" t="s">
        <v>123</v>
      </c>
      <c r="O9" s="31">
        <v>13</v>
      </c>
      <c r="P9" s="20">
        <v>16</v>
      </c>
      <c r="Q9" s="30">
        <v>-3</v>
      </c>
      <c r="R9" s="29" t="s">
        <v>101</v>
      </c>
      <c r="S9" s="28" t="s">
        <v>123</v>
      </c>
    </row>
    <row r="10" spans="1:20" x14ac:dyDescent="0.3">
      <c r="A10" s="32" t="s">
        <v>28</v>
      </c>
      <c r="B10" s="1">
        <v>4</v>
      </c>
      <c r="C10" s="1">
        <v>1</v>
      </c>
      <c r="D10" s="1">
        <v>3</v>
      </c>
      <c r="E10" s="20">
        <v>0</v>
      </c>
      <c r="F10" s="30">
        <v>2</v>
      </c>
      <c r="G10" s="31">
        <v>1</v>
      </c>
      <c r="H10" s="20">
        <v>1</v>
      </c>
      <c r="I10" s="20">
        <v>0</v>
      </c>
      <c r="J10" s="30">
        <v>0</v>
      </c>
      <c r="K10" s="29" t="s">
        <v>116</v>
      </c>
      <c r="L10" s="1" t="s">
        <v>100</v>
      </c>
      <c r="M10" s="1" t="s">
        <v>103</v>
      </c>
      <c r="N10" s="1" t="s">
        <v>116</v>
      </c>
      <c r="O10" s="31">
        <v>10</v>
      </c>
      <c r="P10" s="20">
        <v>14</v>
      </c>
      <c r="Q10" s="30">
        <v>-4</v>
      </c>
      <c r="R10" s="29" t="s">
        <v>99</v>
      </c>
      <c r="S10" s="28" t="s">
        <v>127</v>
      </c>
    </row>
    <row r="11" spans="1:20" ht="15" thickBot="1" x14ac:dyDescent="0.35">
      <c r="A11" s="32" t="s">
        <v>11</v>
      </c>
      <c r="B11" s="1">
        <v>4</v>
      </c>
      <c r="C11" s="1">
        <v>1</v>
      </c>
      <c r="D11" s="1">
        <v>3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100</v>
      </c>
      <c r="L11" s="1" t="s">
        <v>116</v>
      </c>
      <c r="M11" s="1" t="s">
        <v>116</v>
      </c>
      <c r="N11" s="1" t="s">
        <v>116</v>
      </c>
      <c r="O11" s="31">
        <v>12</v>
      </c>
      <c r="P11" s="20">
        <v>22</v>
      </c>
      <c r="Q11" s="30">
        <v>-10</v>
      </c>
      <c r="R11" s="29" t="s">
        <v>113</v>
      </c>
      <c r="S11" s="28" t="s">
        <v>127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</v>
      </c>
      <c r="C14" s="1">
        <v>3</v>
      </c>
      <c r="D14" s="1">
        <v>0</v>
      </c>
      <c r="E14" s="20">
        <v>0</v>
      </c>
      <c r="F14" s="33">
        <v>6</v>
      </c>
      <c r="G14" s="20">
        <v>2</v>
      </c>
      <c r="H14" s="20">
        <v>3</v>
      </c>
      <c r="I14" s="20">
        <v>0</v>
      </c>
      <c r="J14" s="20">
        <v>0</v>
      </c>
      <c r="K14" s="29" t="s">
        <v>105</v>
      </c>
      <c r="L14" s="1" t="s">
        <v>98</v>
      </c>
      <c r="M14" s="1" t="s">
        <v>105</v>
      </c>
      <c r="N14" s="1" t="s">
        <v>105</v>
      </c>
      <c r="O14" s="31">
        <v>15</v>
      </c>
      <c r="P14" s="20">
        <v>7</v>
      </c>
      <c r="Q14" s="30">
        <v>8</v>
      </c>
      <c r="R14" s="29" t="s">
        <v>109</v>
      </c>
      <c r="S14" s="28" t="s">
        <v>110</v>
      </c>
    </row>
    <row r="15" spans="1:20" x14ac:dyDescent="0.3">
      <c r="A15" s="32" t="s">
        <v>1</v>
      </c>
      <c r="B15" s="1">
        <v>4</v>
      </c>
      <c r="C15" s="1">
        <v>3</v>
      </c>
      <c r="D15" s="1">
        <v>1</v>
      </c>
      <c r="E15" s="20">
        <v>0</v>
      </c>
      <c r="F15" s="30">
        <v>6</v>
      </c>
      <c r="G15" s="20">
        <v>2</v>
      </c>
      <c r="H15" s="20">
        <v>3</v>
      </c>
      <c r="I15" s="20">
        <v>0</v>
      </c>
      <c r="J15" s="20">
        <v>0</v>
      </c>
      <c r="K15" s="29" t="s">
        <v>103</v>
      </c>
      <c r="L15" s="1" t="s">
        <v>105</v>
      </c>
      <c r="M15" s="1" t="s">
        <v>105</v>
      </c>
      <c r="N15" s="1" t="s">
        <v>120</v>
      </c>
      <c r="O15" s="31">
        <v>9</v>
      </c>
      <c r="P15" s="20">
        <v>7</v>
      </c>
      <c r="Q15" s="30">
        <v>2</v>
      </c>
      <c r="R15" s="29" t="s">
        <v>109</v>
      </c>
      <c r="S15" s="28" t="s">
        <v>120</v>
      </c>
    </row>
    <row r="16" spans="1:20" x14ac:dyDescent="0.3">
      <c r="A16" s="32" t="s">
        <v>14</v>
      </c>
      <c r="B16" s="1">
        <v>3</v>
      </c>
      <c r="C16" s="1">
        <v>2</v>
      </c>
      <c r="D16" s="1">
        <v>1</v>
      </c>
      <c r="E16" s="20">
        <v>0</v>
      </c>
      <c r="F16" s="30">
        <v>4</v>
      </c>
      <c r="G16" s="20">
        <v>2</v>
      </c>
      <c r="H16" s="20">
        <v>2</v>
      </c>
      <c r="I16" s="20">
        <v>0</v>
      </c>
      <c r="J16" s="20">
        <v>0</v>
      </c>
      <c r="K16" s="29" t="s">
        <v>96</v>
      </c>
      <c r="L16" s="1" t="s">
        <v>112</v>
      </c>
      <c r="M16" s="1" t="s">
        <v>103</v>
      </c>
      <c r="N16" s="1" t="s">
        <v>112</v>
      </c>
      <c r="O16" s="31">
        <v>11</v>
      </c>
      <c r="P16" s="20">
        <v>11</v>
      </c>
      <c r="Q16" s="30">
        <v>0</v>
      </c>
      <c r="R16" s="29" t="s">
        <v>104</v>
      </c>
      <c r="S16" s="28" t="s">
        <v>112</v>
      </c>
    </row>
    <row r="17" spans="1:19" x14ac:dyDescent="0.3">
      <c r="A17" s="32" t="s">
        <v>12</v>
      </c>
      <c r="B17" s="1">
        <v>5</v>
      </c>
      <c r="C17" s="1">
        <v>2</v>
      </c>
      <c r="D17" s="1">
        <v>3</v>
      </c>
      <c r="E17" s="20">
        <v>0</v>
      </c>
      <c r="F17" s="30">
        <v>4</v>
      </c>
      <c r="G17" s="20">
        <v>2</v>
      </c>
      <c r="H17" s="20">
        <v>2</v>
      </c>
      <c r="I17" s="20">
        <v>0</v>
      </c>
      <c r="J17" s="20">
        <v>0</v>
      </c>
      <c r="K17" s="29" t="s">
        <v>121</v>
      </c>
      <c r="L17" s="1" t="s">
        <v>105</v>
      </c>
      <c r="M17" s="1" t="s">
        <v>116</v>
      </c>
      <c r="N17" s="1" t="s">
        <v>119</v>
      </c>
      <c r="O17" s="31">
        <v>10</v>
      </c>
      <c r="P17" s="20">
        <v>7</v>
      </c>
      <c r="Q17" s="30">
        <v>3</v>
      </c>
      <c r="R17" s="29" t="s">
        <v>107</v>
      </c>
      <c r="S17" s="28" t="s">
        <v>125</v>
      </c>
    </row>
    <row r="18" spans="1:19" x14ac:dyDescent="0.3">
      <c r="A18" s="32" t="s">
        <v>9</v>
      </c>
      <c r="B18" s="1">
        <v>4</v>
      </c>
      <c r="C18" s="1">
        <v>2</v>
      </c>
      <c r="D18" s="1">
        <v>2</v>
      </c>
      <c r="E18" s="20">
        <v>0</v>
      </c>
      <c r="F18" s="30">
        <v>4</v>
      </c>
      <c r="G18" s="20">
        <v>2</v>
      </c>
      <c r="H18" s="20">
        <v>2</v>
      </c>
      <c r="I18" s="20">
        <v>0</v>
      </c>
      <c r="J18" s="20">
        <v>0</v>
      </c>
      <c r="K18" s="29" t="s">
        <v>103</v>
      </c>
      <c r="L18" s="1" t="s">
        <v>103</v>
      </c>
      <c r="M18" s="1" t="s">
        <v>112</v>
      </c>
      <c r="N18" s="1" t="s">
        <v>112</v>
      </c>
      <c r="O18" s="31">
        <v>11</v>
      </c>
      <c r="P18" s="20">
        <v>13</v>
      </c>
      <c r="Q18" s="30">
        <v>-2</v>
      </c>
      <c r="R18" s="29" t="s">
        <v>107</v>
      </c>
      <c r="S18" s="28" t="s">
        <v>119</v>
      </c>
    </row>
    <row r="19" spans="1:19" x14ac:dyDescent="0.3">
      <c r="A19" s="32" t="s">
        <v>10</v>
      </c>
      <c r="B19" s="1">
        <v>3</v>
      </c>
      <c r="C19" s="1">
        <v>1</v>
      </c>
      <c r="D19" s="1">
        <v>1</v>
      </c>
      <c r="E19" s="20">
        <v>1</v>
      </c>
      <c r="F19" s="30">
        <v>3</v>
      </c>
      <c r="G19" s="20">
        <v>1</v>
      </c>
      <c r="H19" s="20">
        <v>1</v>
      </c>
      <c r="I19" s="20">
        <v>0</v>
      </c>
      <c r="J19" s="20">
        <v>0</v>
      </c>
      <c r="K19" s="29" t="s">
        <v>98</v>
      </c>
      <c r="L19" s="1" t="s">
        <v>106</v>
      </c>
      <c r="M19" s="1" t="s">
        <v>102</v>
      </c>
      <c r="N19" s="1" t="s">
        <v>122</v>
      </c>
      <c r="O19" s="31">
        <v>9</v>
      </c>
      <c r="P19" s="20">
        <v>8</v>
      </c>
      <c r="Q19" s="30">
        <v>1</v>
      </c>
      <c r="R19" s="29" t="s">
        <v>99</v>
      </c>
      <c r="S19" s="28" t="s">
        <v>122</v>
      </c>
    </row>
    <row r="20" spans="1:19" x14ac:dyDescent="0.3">
      <c r="A20" s="32" t="s">
        <v>23</v>
      </c>
      <c r="B20" s="1">
        <v>3</v>
      </c>
      <c r="C20" s="1">
        <v>1</v>
      </c>
      <c r="D20" s="1">
        <v>2</v>
      </c>
      <c r="E20" s="20">
        <v>0</v>
      </c>
      <c r="F20" s="30">
        <v>2</v>
      </c>
      <c r="G20" s="20">
        <v>1</v>
      </c>
      <c r="H20" s="20">
        <v>1</v>
      </c>
      <c r="I20" s="20">
        <v>0</v>
      </c>
      <c r="J20" s="20">
        <v>0</v>
      </c>
      <c r="K20" s="29" t="s">
        <v>100</v>
      </c>
      <c r="L20" s="1" t="s">
        <v>103</v>
      </c>
      <c r="M20" s="1" t="s">
        <v>100</v>
      </c>
      <c r="N20" s="1" t="s">
        <v>100</v>
      </c>
      <c r="O20" s="31">
        <v>10</v>
      </c>
      <c r="P20" s="20">
        <v>9</v>
      </c>
      <c r="Q20" s="30">
        <v>1</v>
      </c>
      <c r="R20" s="29" t="s">
        <v>101</v>
      </c>
      <c r="S20" s="28" t="s">
        <v>116</v>
      </c>
    </row>
    <row r="21" spans="1:19" ht="15" thickBot="1" x14ac:dyDescent="0.35">
      <c r="A21" s="27" t="s">
        <v>13</v>
      </c>
      <c r="B21" s="26">
        <v>3</v>
      </c>
      <c r="C21" s="26">
        <v>0</v>
      </c>
      <c r="D21" s="26">
        <v>3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111</v>
      </c>
      <c r="L21" s="26" t="s">
        <v>100</v>
      </c>
      <c r="M21" s="26" t="s">
        <v>111</v>
      </c>
      <c r="N21" s="26" t="s">
        <v>111</v>
      </c>
      <c r="O21" s="25">
        <v>7</v>
      </c>
      <c r="P21" s="24">
        <v>13</v>
      </c>
      <c r="Q21" s="23">
        <v>-6</v>
      </c>
      <c r="R21" s="22" t="s">
        <v>113</v>
      </c>
      <c r="S21" s="21" t="s">
        <v>121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</v>
      </c>
      <c r="C25" s="1">
        <v>3</v>
      </c>
      <c r="D25" s="1">
        <v>0</v>
      </c>
      <c r="E25" s="20">
        <v>1</v>
      </c>
      <c r="F25" s="30">
        <v>7</v>
      </c>
      <c r="G25" s="20">
        <v>3</v>
      </c>
      <c r="H25" s="20">
        <v>3</v>
      </c>
      <c r="I25" s="20">
        <v>0</v>
      </c>
      <c r="J25" s="20">
        <v>1</v>
      </c>
      <c r="K25" s="29" t="s">
        <v>108</v>
      </c>
      <c r="L25" s="1" t="s">
        <v>105</v>
      </c>
      <c r="M25" s="1" t="s">
        <v>108</v>
      </c>
      <c r="N25" s="1" t="s">
        <v>115</v>
      </c>
      <c r="O25" s="31">
        <v>13</v>
      </c>
      <c r="P25" s="20">
        <v>8</v>
      </c>
      <c r="Q25" s="30">
        <v>5</v>
      </c>
      <c r="R25" s="29" t="s">
        <v>99</v>
      </c>
      <c r="S25" s="28" t="s">
        <v>124</v>
      </c>
    </row>
    <row r="26" spans="1:19" x14ac:dyDescent="0.3">
      <c r="A26" s="32" t="s">
        <v>22</v>
      </c>
      <c r="B26" s="1">
        <v>3</v>
      </c>
      <c r="C26" s="1">
        <v>3</v>
      </c>
      <c r="D26" s="1">
        <v>0</v>
      </c>
      <c r="E26" s="20">
        <v>0</v>
      </c>
      <c r="F26" s="30">
        <v>6</v>
      </c>
      <c r="G26" s="20">
        <v>1</v>
      </c>
      <c r="H26" s="20">
        <v>2</v>
      </c>
      <c r="I26" s="20">
        <v>1</v>
      </c>
      <c r="J26" s="20">
        <v>0</v>
      </c>
      <c r="K26" s="29" t="s">
        <v>98</v>
      </c>
      <c r="L26" s="1" t="s">
        <v>105</v>
      </c>
      <c r="M26" s="1" t="s">
        <v>110</v>
      </c>
      <c r="N26" s="1" t="s">
        <v>110</v>
      </c>
      <c r="O26" s="31">
        <v>15</v>
      </c>
      <c r="P26" s="20">
        <v>10</v>
      </c>
      <c r="Q26" s="30">
        <v>5</v>
      </c>
      <c r="R26" s="29" t="s">
        <v>109</v>
      </c>
      <c r="S26" s="28" t="s">
        <v>110</v>
      </c>
    </row>
    <row r="27" spans="1:19" x14ac:dyDescent="0.3">
      <c r="A27" s="32" t="s">
        <v>25</v>
      </c>
      <c r="B27" s="1">
        <v>5</v>
      </c>
      <c r="C27" s="1">
        <v>2</v>
      </c>
      <c r="D27" s="1">
        <v>2</v>
      </c>
      <c r="E27" s="20">
        <v>1</v>
      </c>
      <c r="F27" s="30">
        <v>5</v>
      </c>
      <c r="G27" s="20">
        <v>2</v>
      </c>
      <c r="H27" s="20">
        <v>2</v>
      </c>
      <c r="I27" s="20">
        <v>0</v>
      </c>
      <c r="J27" s="20">
        <v>0</v>
      </c>
      <c r="K27" s="29" t="s">
        <v>103</v>
      </c>
      <c r="L27" s="1" t="s">
        <v>122</v>
      </c>
      <c r="M27" s="1" t="s">
        <v>105</v>
      </c>
      <c r="N27" s="1" t="s">
        <v>105</v>
      </c>
      <c r="O27" s="31">
        <v>18</v>
      </c>
      <c r="P27" s="20">
        <v>14</v>
      </c>
      <c r="Q27" s="30">
        <v>4</v>
      </c>
      <c r="R27" s="29" t="s">
        <v>104</v>
      </c>
      <c r="S27" s="28" t="s">
        <v>131</v>
      </c>
    </row>
    <row r="28" spans="1:19" x14ac:dyDescent="0.3">
      <c r="A28" s="32" t="s">
        <v>15</v>
      </c>
      <c r="B28" s="1">
        <v>4</v>
      </c>
      <c r="C28" s="1">
        <v>2</v>
      </c>
      <c r="D28" s="1">
        <v>1</v>
      </c>
      <c r="E28" s="20">
        <v>1</v>
      </c>
      <c r="F28" s="30">
        <v>5</v>
      </c>
      <c r="G28" s="20">
        <v>2</v>
      </c>
      <c r="H28" s="20">
        <v>2</v>
      </c>
      <c r="I28" s="20">
        <v>0</v>
      </c>
      <c r="J28" s="20">
        <v>0</v>
      </c>
      <c r="K28" s="29" t="s">
        <v>108</v>
      </c>
      <c r="L28" s="1" t="s">
        <v>103</v>
      </c>
      <c r="M28" s="1" t="s">
        <v>102</v>
      </c>
      <c r="N28" s="1" t="s">
        <v>102</v>
      </c>
      <c r="O28" s="31">
        <v>12</v>
      </c>
      <c r="P28" s="20">
        <v>12</v>
      </c>
      <c r="Q28" s="30">
        <v>0</v>
      </c>
      <c r="R28" s="29" t="s">
        <v>101</v>
      </c>
      <c r="S28" s="28" t="s">
        <v>126</v>
      </c>
    </row>
    <row r="29" spans="1:19" x14ac:dyDescent="0.3">
      <c r="A29" s="32" t="s">
        <v>17</v>
      </c>
      <c r="B29" s="1">
        <v>4</v>
      </c>
      <c r="C29" s="1">
        <v>2</v>
      </c>
      <c r="D29" s="1">
        <v>2</v>
      </c>
      <c r="E29" s="20">
        <v>0</v>
      </c>
      <c r="F29" s="30">
        <v>4</v>
      </c>
      <c r="G29" s="20">
        <v>1</v>
      </c>
      <c r="H29" s="20">
        <v>1</v>
      </c>
      <c r="I29" s="20">
        <v>1</v>
      </c>
      <c r="J29" s="20">
        <v>0</v>
      </c>
      <c r="K29" s="29" t="s">
        <v>103</v>
      </c>
      <c r="L29" s="1" t="s">
        <v>103</v>
      </c>
      <c r="M29" s="1" t="s">
        <v>103</v>
      </c>
      <c r="N29" s="1" t="s">
        <v>112</v>
      </c>
      <c r="O29" s="31">
        <v>15</v>
      </c>
      <c r="P29" s="20">
        <v>15</v>
      </c>
      <c r="Q29" s="30">
        <v>0</v>
      </c>
      <c r="R29" s="29" t="s">
        <v>101</v>
      </c>
      <c r="S29" s="28" t="s">
        <v>119</v>
      </c>
    </row>
    <row r="30" spans="1:19" x14ac:dyDescent="0.3">
      <c r="A30" s="32" t="s">
        <v>6</v>
      </c>
      <c r="B30" s="1">
        <v>4</v>
      </c>
      <c r="C30" s="1">
        <v>2</v>
      </c>
      <c r="D30" s="1">
        <v>2</v>
      </c>
      <c r="E30" s="20">
        <v>0</v>
      </c>
      <c r="F30" s="30">
        <v>4</v>
      </c>
      <c r="G30" s="20">
        <v>2</v>
      </c>
      <c r="H30" s="20">
        <v>2</v>
      </c>
      <c r="I30" s="20">
        <v>0</v>
      </c>
      <c r="J30" s="20">
        <v>0</v>
      </c>
      <c r="K30" s="29" t="s">
        <v>111</v>
      </c>
      <c r="L30" s="1" t="s">
        <v>105</v>
      </c>
      <c r="M30" s="1" t="s">
        <v>111</v>
      </c>
      <c r="N30" s="1" t="s">
        <v>119</v>
      </c>
      <c r="O30" s="31">
        <v>12</v>
      </c>
      <c r="P30" s="20">
        <v>17</v>
      </c>
      <c r="Q30" s="30">
        <v>-5</v>
      </c>
      <c r="R30" s="29" t="s">
        <v>101</v>
      </c>
      <c r="S30" s="28" t="s">
        <v>119</v>
      </c>
    </row>
    <row r="31" spans="1:19" x14ac:dyDescent="0.3">
      <c r="A31" s="32" t="s">
        <v>95</v>
      </c>
      <c r="B31" s="1">
        <v>4</v>
      </c>
      <c r="C31" s="1">
        <v>2</v>
      </c>
      <c r="D31" s="1">
        <v>2</v>
      </c>
      <c r="E31" s="20">
        <v>0</v>
      </c>
      <c r="F31" s="30">
        <v>4</v>
      </c>
      <c r="G31" s="20">
        <v>1</v>
      </c>
      <c r="H31" s="20">
        <v>2</v>
      </c>
      <c r="I31" s="20">
        <v>0</v>
      </c>
      <c r="J31" s="20">
        <v>0</v>
      </c>
      <c r="K31" s="29" t="s">
        <v>98</v>
      </c>
      <c r="L31" s="1" t="s">
        <v>116</v>
      </c>
      <c r="M31" s="1" t="s">
        <v>116</v>
      </c>
      <c r="N31" s="1" t="s">
        <v>119</v>
      </c>
      <c r="O31" s="31">
        <v>8</v>
      </c>
      <c r="P31" s="20">
        <v>8</v>
      </c>
      <c r="Q31" s="30">
        <v>0</v>
      </c>
      <c r="R31" s="29" t="s">
        <v>99</v>
      </c>
      <c r="S31" s="28" t="s">
        <v>119</v>
      </c>
    </row>
    <row r="32" spans="1:19" ht="15" thickBot="1" x14ac:dyDescent="0.35">
      <c r="A32" s="32" t="s">
        <v>0</v>
      </c>
      <c r="B32" s="1">
        <v>3</v>
      </c>
      <c r="C32" s="1">
        <v>2</v>
      </c>
      <c r="D32" s="1">
        <v>1</v>
      </c>
      <c r="E32" s="20">
        <v>0</v>
      </c>
      <c r="F32" s="23">
        <v>4</v>
      </c>
      <c r="G32" s="20">
        <v>2</v>
      </c>
      <c r="H32" s="20">
        <v>2</v>
      </c>
      <c r="I32" s="20">
        <v>0</v>
      </c>
      <c r="J32" s="20">
        <v>0</v>
      </c>
      <c r="K32" s="29" t="s">
        <v>103</v>
      </c>
      <c r="L32" s="1" t="s">
        <v>98</v>
      </c>
      <c r="M32" s="1" t="s">
        <v>100</v>
      </c>
      <c r="N32" s="1" t="s">
        <v>103</v>
      </c>
      <c r="O32" s="31">
        <v>12</v>
      </c>
      <c r="P32" s="20">
        <v>9</v>
      </c>
      <c r="Q32" s="30">
        <v>3</v>
      </c>
      <c r="R32" s="29" t="s">
        <v>104</v>
      </c>
      <c r="S32" s="28" t="s">
        <v>112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</v>
      </c>
      <c r="C35" s="1">
        <v>2</v>
      </c>
      <c r="D35" s="1">
        <v>0</v>
      </c>
      <c r="E35" s="20">
        <v>2</v>
      </c>
      <c r="F35" s="33">
        <v>6</v>
      </c>
      <c r="G35" s="20">
        <v>1</v>
      </c>
      <c r="H35" s="20">
        <v>2</v>
      </c>
      <c r="I35" s="20">
        <v>0</v>
      </c>
      <c r="J35" s="20">
        <v>1</v>
      </c>
      <c r="K35" s="29" t="s">
        <v>102</v>
      </c>
      <c r="L35" s="1" t="s">
        <v>115</v>
      </c>
      <c r="M35" s="1" t="s">
        <v>129</v>
      </c>
      <c r="N35" s="1" t="s">
        <v>129</v>
      </c>
      <c r="O35" s="31">
        <v>14</v>
      </c>
      <c r="P35" s="20">
        <v>13</v>
      </c>
      <c r="Q35" s="30">
        <v>1</v>
      </c>
      <c r="R35" s="29" t="s">
        <v>99</v>
      </c>
      <c r="S35" s="28" t="s">
        <v>129</v>
      </c>
    </row>
    <row r="36" spans="1:19" x14ac:dyDescent="0.3">
      <c r="A36" s="32" t="s">
        <v>20</v>
      </c>
      <c r="B36" s="1">
        <v>3</v>
      </c>
      <c r="C36" s="1">
        <v>2</v>
      </c>
      <c r="D36" s="1">
        <v>0</v>
      </c>
      <c r="E36" s="20">
        <v>1</v>
      </c>
      <c r="F36" s="30">
        <v>5</v>
      </c>
      <c r="G36" s="20">
        <v>2</v>
      </c>
      <c r="H36" s="20">
        <v>2</v>
      </c>
      <c r="I36" s="20">
        <v>0</v>
      </c>
      <c r="J36" s="20">
        <v>1</v>
      </c>
      <c r="K36" s="29" t="s">
        <v>108</v>
      </c>
      <c r="L36" s="1" t="s">
        <v>98</v>
      </c>
      <c r="M36" s="1" t="s">
        <v>108</v>
      </c>
      <c r="N36" s="1" t="s">
        <v>108</v>
      </c>
      <c r="O36" s="31">
        <v>8</v>
      </c>
      <c r="P36" s="20">
        <v>5</v>
      </c>
      <c r="Q36" s="30">
        <v>3</v>
      </c>
      <c r="R36" s="29" t="s">
        <v>104</v>
      </c>
      <c r="S36" s="28" t="s">
        <v>115</v>
      </c>
    </row>
    <row r="37" spans="1:19" x14ac:dyDescent="0.3">
      <c r="A37" s="32" t="s">
        <v>7</v>
      </c>
      <c r="B37" s="1">
        <v>3</v>
      </c>
      <c r="C37" s="1">
        <v>2</v>
      </c>
      <c r="D37" s="1">
        <v>0</v>
      </c>
      <c r="E37" s="20">
        <v>1</v>
      </c>
      <c r="F37" s="30">
        <v>5</v>
      </c>
      <c r="G37" s="20">
        <v>1</v>
      </c>
      <c r="H37" s="20">
        <v>2</v>
      </c>
      <c r="I37" s="20">
        <v>0</v>
      </c>
      <c r="J37" s="20">
        <v>0</v>
      </c>
      <c r="K37" s="29" t="s">
        <v>105</v>
      </c>
      <c r="L37" s="1" t="s">
        <v>102</v>
      </c>
      <c r="M37" s="1" t="s">
        <v>105</v>
      </c>
      <c r="N37" s="1" t="s">
        <v>105</v>
      </c>
      <c r="O37" s="31">
        <v>9</v>
      </c>
      <c r="P37" s="20">
        <v>7</v>
      </c>
      <c r="Q37" s="30">
        <v>2</v>
      </c>
      <c r="R37" s="29" t="s">
        <v>101</v>
      </c>
      <c r="S37" s="28" t="s">
        <v>115</v>
      </c>
    </row>
    <row r="38" spans="1:19" x14ac:dyDescent="0.3">
      <c r="A38" s="32" t="s">
        <v>31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1</v>
      </c>
      <c r="H38" s="20">
        <v>2</v>
      </c>
      <c r="I38" s="20">
        <v>0</v>
      </c>
      <c r="J38" s="20">
        <v>0</v>
      </c>
      <c r="K38" s="29" t="s">
        <v>98</v>
      </c>
      <c r="L38" s="1" t="s">
        <v>103</v>
      </c>
      <c r="M38" s="1" t="s">
        <v>103</v>
      </c>
      <c r="N38" s="1" t="s">
        <v>103</v>
      </c>
      <c r="O38" s="31">
        <v>12</v>
      </c>
      <c r="P38" s="20">
        <v>12</v>
      </c>
      <c r="Q38" s="30">
        <v>0</v>
      </c>
      <c r="R38" s="29" t="s">
        <v>104</v>
      </c>
      <c r="S38" s="28" t="s">
        <v>112</v>
      </c>
    </row>
    <row r="39" spans="1:19" x14ac:dyDescent="0.3">
      <c r="A39" s="32" t="s">
        <v>18</v>
      </c>
      <c r="B39" s="1">
        <v>4</v>
      </c>
      <c r="C39" s="1">
        <v>1</v>
      </c>
      <c r="D39" s="1">
        <v>2</v>
      </c>
      <c r="E39" s="20">
        <v>1</v>
      </c>
      <c r="F39" s="30">
        <v>3</v>
      </c>
      <c r="G39" s="20">
        <v>0</v>
      </c>
      <c r="H39" s="20">
        <v>0</v>
      </c>
      <c r="I39" s="20">
        <v>1</v>
      </c>
      <c r="J39" s="20">
        <v>1</v>
      </c>
      <c r="K39" s="29" t="s">
        <v>100</v>
      </c>
      <c r="L39" s="1" t="s">
        <v>122</v>
      </c>
      <c r="M39" s="1" t="s">
        <v>98</v>
      </c>
      <c r="N39" s="1" t="s">
        <v>123</v>
      </c>
      <c r="O39" s="31">
        <v>12</v>
      </c>
      <c r="P39" s="20">
        <v>16</v>
      </c>
      <c r="Q39" s="30">
        <v>-4</v>
      </c>
      <c r="R39" s="29" t="s">
        <v>107</v>
      </c>
      <c r="S39" s="28" t="s">
        <v>123</v>
      </c>
    </row>
    <row r="40" spans="1:19" x14ac:dyDescent="0.3">
      <c r="A40" s="32" t="s">
        <v>27</v>
      </c>
      <c r="B40" s="1">
        <v>5</v>
      </c>
      <c r="C40" s="1">
        <v>1</v>
      </c>
      <c r="D40" s="1">
        <v>4</v>
      </c>
      <c r="E40" s="20">
        <v>0</v>
      </c>
      <c r="F40" s="30">
        <v>2</v>
      </c>
      <c r="G40" s="20">
        <v>0</v>
      </c>
      <c r="H40" s="20">
        <v>0</v>
      </c>
      <c r="I40" s="20">
        <v>1</v>
      </c>
      <c r="J40" s="20">
        <v>0</v>
      </c>
      <c r="K40" s="29" t="s">
        <v>111</v>
      </c>
      <c r="L40" s="1" t="s">
        <v>116</v>
      </c>
      <c r="M40" s="1" t="s">
        <v>116</v>
      </c>
      <c r="N40" s="1" t="s">
        <v>132</v>
      </c>
      <c r="O40" s="31">
        <v>10</v>
      </c>
      <c r="P40" s="20">
        <v>19</v>
      </c>
      <c r="Q40" s="30">
        <v>-9</v>
      </c>
      <c r="R40" s="29" t="s">
        <v>133</v>
      </c>
      <c r="S40" s="28" t="s">
        <v>132</v>
      </c>
    </row>
    <row r="41" spans="1:19" x14ac:dyDescent="0.3">
      <c r="A41" s="32" t="s">
        <v>8</v>
      </c>
      <c r="B41" s="1">
        <v>3</v>
      </c>
      <c r="C41" s="1">
        <v>0</v>
      </c>
      <c r="D41" s="1">
        <v>1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128</v>
      </c>
      <c r="L41" s="1" t="s">
        <v>96</v>
      </c>
      <c r="M41" s="1" t="s">
        <v>117</v>
      </c>
      <c r="N41" s="1" t="s">
        <v>117</v>
      </c>
      <c r="O41" s="31">
        <v>10</v>
      </c>
      <c r="P41" s="20">
        <v>16</v>
      </c>
      <c r="Q41" s="30">
        <v>-6</v>
      </c>
      <c r="R41" s="29" t="s">
        <v>113</v>
      </c>
      <c r="S41" s="28" t="s">
        <v>128</v>
      </c>
    </row>
    <row r="42" spans="1:19" ht="15" thickBot="1" x14ac:dyDescent="0.35">
      <c r="A42" s="27" t="s">
        <v>3</v>
      </c>
      <c r="B42" s="26">
        <v>3</v>
      </c>
      <c r="C42" s="26">
        <v>1</v>
      </c>
      <c r="D42" s="26">
        <v>2</v>
      </c>
      <c r="E42" s="24">
        <v>0</v>
      </c>
      <c r="F42" s="23">
        <v>2</v>
      </c>
      <c r="G42" s="24">
        <v>1</v>
      </c>
      <c r="H42" s="24">
        <v>1</v>
      </c>
      <c r="I42" s="24">
        <v>0</v>
      </c>
      <c r="J42" s="24">
        <v>0</v>
      </c>
      <c r="K42" s="22" t="s">
        <v>103</v>
      </c>
      <c r="L42" s="26" t="s">
        <v>100</v>
      </c>
      <c r="M42" s="26" t="s">
        <v>103</v>
      </c>
      <c r="N42" s="26" t="s">
        <v>116</v>
      </c>
      <c r="O42" s="25">
        <v>8</v>
      </c>
      <c r="P42" s="24">
        <v>9</v>
      </c>
      <c r="Q42" s="23">
        <v>-1</v>
      </c>
      <c r="R42" s="22" t="s">
        <v>107</v>
      </c>
      <c r="S42" s="21" t="s">
        <v>116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0AEC5AF-2716-4695-B88B-48F230BA99EC}"/>
  </hyperlink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910A-EF68-44E0-887A-E993EE51B75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5</v>
      </c>
      <c r="C4" s="40">
        <v>4</v>
      </c>
      <c r="D4" s="40">
        <v>1</v>
      </c>
      <c r="E4" s="38">
        <v>0</v>
      </c>
      <c r="F4" s="33">
        <v>8</v>
      </c>
      <c r="G4" s="39">
        <v>2</v>
      </c>
      <c r="H4" s="38">
        <v>4</v>
      </c>
      <c r="I4" s="38">
        <v>0</v>
      </c>
      <c r="J4" s="33">
        <v>0</v>
      </c>
      <c r="K4" s="37" t="s">
        <v>105</v>
      </c>
      <c r="L4" s="40" t="s">
        <v>112</v>
      </c>
      <c r="M4" s="40" t="s">
        <v>103</v>
      </c>
      <c r="N4" s="40" t="s">
        <v>103</v>
      </c>
      <c r="O4" s="39">
        <v>18</v>
      </c>
      <c r="P4" s="38">
        <v>14</v>
      </c>
      <c r="Q4" s="33">
        <v>4</v>
      </c>
      <c r="R4" s="37" t="s">
        <v>135</v>
      </c>
      <c r="S4" s="36" t="s">
        <v>136</v>
      </c>
    </row>
    <row r="5" spans="1:20" x14ac:dyDescent="0.3">
      <c r="A5" s="32" t="s">
        <v>29</v>
      </c>
      <c r="B5" s="1">
        <v>5</v>
      </c>
      <c r="C5" s="1">
        <v>3</v>
      </c>
      <c r="D5" s="1">
        <v>2</v>
      </c>
      <c r="E5" s="20">
        <v>0</v>
      </c>
      <c r="F5" s="30">
        <v>6</v>
      </c>
      <c r="G5" s="31">
        <v>2</v>
      </c>
      <c r="H5" s="20">
        <v>3</v>
      </c>
      <c r="I5" s="20">
        <v>0</v>
      </c>
      <c r="J5" s="30">
        <v>0</v>
      </c>
      <c r="K5" s="29" t="s">
        <v>112</v>
      </c>
      <c r="L5" s="1" t="s">
        <v>103</v>
      </c>
      <c r="M5" s="1" t="s">
        <v>103</v>
      </c>
      <c r="N5" s="1" t="s">
        <v>112</v>
      </c>
      <c r="O5" s="31">
        <v>18</v>
      </c>
      <c r="P5" s="20">
        <v>15</v>
      </c>
      <c r="Q5" s="30">
        <v>3</v>
      </c>
      <c r="R5" s="29" t="s">
        <v>107</v>
      </c>
      <c r="S5" s="28" t="s">
        <v>130</v>
      </c>
    </row>
    <row r="6" spans="1:20" x14ac:dyDescent="0.3">
      <c r="A6" s="32" t="s">
        <v>21</v>
      </c>
      <c r="B6" s="1">
        <v>4</v>
      </c>
      <c r="C6" s="1">
        <v>3</v>
      </c>
      <c r="D6" s="1">
        <v>1</v>
      </c>
      <c r="E6" s="20">
        <v>0</v>
      </c>
      <c r="F6" s="30">
        <v>6</v>
      </c>
      <c r="G6" s="31">
        <v>3</v>
      </c>
      <c r="H6" s="20">
        <v>3</v>
      </c>
      <c r="I6" s="20">
        <v>0</v>
      </c>
      <c r="J6" s="30">
        <v>0</v>
      </c>
      <c r="K6" s="29" t="s">
        <v>112</v>
      </c>
      <c r="L6" s="1" t="s">
        <v>98</v>
      </c>
      <c r="M6" s="1" t="s">
        <v>120</v>
      </c>
      <c r="N6" s="1" t="s">
        <v>120</v>
      </c>
      <c r="O6" s="31">
        <v>14</v>
      </c>
      <c r="P6" s="20">
        <v>11</v>
      </c>
      <c r="Q6" s="30">
        <v>3</v>
      </c>
      <c r="R6" s="29" t="s">
        <v>109</v>
      </c>
      <c r="S6" s="28" t="s">
        <v>120</v>
      </c>
    </row>
    <row r="7" spans="1:20" x14ac:dyDescent="0.3">
      <c r="A7" s="32" t="s">
        <v>19</v>
      </c>
      <c r="B7" s="1">
        <v>6</v>
      </c>
      <c r="C7" s="1">
        <v>3</v>
      </c>
      <c r="D7" s="1">
        <v>3</v>
      </c>
      <c r="E7" s="20">
        <v>0</v>
      </c>
      <c r="F7" s="30">
        <v>6</v>
      </c>
      <c r="G7" s="31">
        <v>3</v>
      </c>
      <c r="H7" s="20">
        <v>3</v>
      </c>
      <c r="I7" s="20">
        <v>0</v>
      </c>
      <c r="J7" s="30">
        <v>0</v>
      </c>
      <c r="K7" s="29" t="s">
        <v>110</v>
      </c>
      <c r="L7" s="1" t="s">
        <v>121</v>
      </c>
      <c r="M7" s="1" t="s">
        <v>103</v>
      </c>
      <c r="N7" s="1" t="s">
        <v>125</v>
      </c>
      <c r="O7" s="31">
        <v>15</v>
      </c>
      <c r="P7" s="20">
        <v>17</v>
      </c>
      <c r="Q7" s="30">
        <v>-2</v>
      </c>
      <c r="R7" s="29" t="s">
        <v>113</v>
      </c>
      <c r="S7" s="28" t="s">
        <v>134</v>
      </c>
    </row>
    <row r="8" spans="1:20" x14ac:dyDescent="0.3">
      <c r="A8" s="32" t="s">
        <v>4</v>
      </c>
      <c r="B8" s="1">
        <v>5</v>
      </c>
      <c r="C8" s="1">
        <v>3</v>
      </c>
      <c r="D8" s="1">
        <v>2</v>
      </c>
      <c r="E8" s="20">
        <v>0</v>
      </c>
      <c r="F8" s="30">
        <v>6</v>
      </c>
      <c r="G8" s="31">
        <v>2</v>
      </c>
      <c r="H8" s="20">
        <v>3</v>
      </c>
      <c r="I8" s="20">
        <v>0</v>
      </c>
      <c r="J8" s="30">
        <v>0</v>
      </c>
      <c r="K8" s="29" t="s">
        <v>120</v>
      </c>
      <c r="L8" s="1" t="s">
        <v>100</v>
      </c>
      <c r="M8" s="1" t="s">
        <v>116</v>
      </c>
      <c r="N8" s="1" t="s">
        <v>119</v>
      </c>
      <c r="O8" s="31">
        <v>19</v>
      </c>
      <c r="P8" s="20">
        <v>16</v>
      </c>
      <c r="Q8" s="30">
        <v>3</v>
      </c>
      <c r="R8" s="29" t="s">
        <v>104</v>
      </c>
      <c r="S8" s="28" t="s">
        <v>130</v>
      </c>
    </row>
    <row r="9" spans="1:20" x14ac:dyDescent="0.3">
      <c r="A9" s="32" t="s">
        <v>11</v>
      </c>
      <c r="B9" s="1">
        <v>5</v>
      </c>
      <c r="C9" s="1">
        <v>2</v>
      </c>
      <c r="D9" s="1">
        <v>3</v>
      </c>
      <c r="E9" s="20">
        <v>0</v>
      </c>
      <c r="F9" s="30">
        <v>4</v>
      </c>
      <c r="G9" s="31">
        <v>0</v>
      </c>
      <c r="H9" s="20">
        <v>1</v>
      </c>
      <c r="I9" s="20">
        <v>1</v>
      </c>
      <c r="J9" s="30">
        <v>0</v>
      </c>
      <c r="K9" s="29" t="s">
        <v>103</v>
      </c>
      <c r="L9" s="1" t="s">
        <v>116</v>
      </c>
      <c r="M9" s="1" t="s">
        <v>116</v>
      </c>
      <c r="N9" s="1" t="s">
        <v>116</v>
      </c>
      <c r="O9" s="31">
        <v>16</v>
      </c>
      <c r="P9" s="20">
        <v>25</v>
      </c>
      <c r="Q9" s="30">
        <v>-9</v>
      </c>
      <c r="R9" s="29" t="s">
        <v>99</v>
      </c>
      <c r="S9" s="28" t="s">
        <v>125</v>
      </c>
    </row>
    <row r="10" spans="1:20" x14ac:dyDescent="0.3">
      <c r="A10" s="32" t="s">
        <v>5</v>
      </c>
      <c r="B10" s="1">
        <v>4</v>
      </c>
      <c r="C10" s="1">
        <v>1</v>
      </c>
      <c r="D10" s="1">
        <v>2</v>
      </c>
      <c r="E10" s="20">
        <v>1</v>
      </c>
      <c r="F10" s="30">
        <v>3</v>
      </c>
      <c r="G10" s="31">
        <v>1</v>
      </c>
      <c r="H10" s="20">
        <v>1</v>
      </c>
      <c r="I10" s="20">
        <v>0</v>
      </c>
      <c r="J10" s="30">
        <v>0</v>
      </c>
      <c r="K10" s="29" t="s">
        <v>111</v>
      </c>
      <c r="L10" s="1" t="s">
        <v>108</v>
      </c>
      <c r="M10" s="1" t="s">
        <v>103</v>
      </c>
      <c r="N10" s="1" t="s">
        <v>123</v>
      </c>
      <c r="O10" s="31">
        <v>13</v>
      </c>
      <c r="P10" s="20">
        <v>16</v>
      </c>
      <c r="Q10" s="30">
        <v>-3</v>
      </c>
      <c r="R10" s="29" t="s">
        <v>101</v>
      </c>
      <c r="S10" s="28" t="s">
        <v>123</v>
      </c>
    </row>
    <row r="11" spans="1:20" ht="15" thickBot="1" x14ac:dyDescent="0.35">
      <c r="A11" s="32" t="s">
        <v>28</v>
      </c>
      <c r="B11" s="1">
        <v>4</v>
      </c>
      <c r="C11" s="1">
        <v>1</v>
      </c>
      <c r="D11" s="1">
        <v>3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116</v>
      </c>
      <c r="L11" s="1" t="s">
        <v>100</v>
      </c>
      <c r="M11" s="1" t="s">
        <v>103</v>
      </c>
      <c r="N11" s="1" t="s">
        <v>116</v>
      </c>
      <c r="O11" s="31">
        <v>10</v>
      </c>
      <c r="P11" s="20">
        <v>14</v>
      </c>
      <c r="Q11" s="30">
        <v>-4</v>
      </c>
      <c r="R11" s="29" t="s">
        <v>99</v>
      </c>
      <c r="S11" s="28" t="s">
        <v>127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</v>
      </c>
      <c r="C14" s="1">
        <v>4</v>
      </c>
      <c r="D14" s="1">
        <v>0</v>
      </c>
      <c r="E14" s="20">
        <v>0</v>
      </c>
      <c r="F14" s="33">
        <v>8</v>
      </c>
      <c r="G14" s="20">
        <v>3</v>
      </c>
      <c r="H14" s="20">
        <v>4</v>
      </c>
      <c r="I14" s="20">
        <v>0</v>
      </c>
      <c r="J14" s="20">
        <v>0</v>
      </c>
      <c r="K14" s="29" t="s">
        <v>105</v>
      </c>
      <c r="L14" s="1" t="s">
        <v>105</v>
      </c>
      <c r="M14" s="1" t="s">
        <v>105</v>
      </c>
      <c r="N14" s="1" t="s">
        <v>105</v>
      </c>
      <c r="O14" s="31">
        <v>19</v>
      </c>
      <c r="P14" s="20">
        <v>8</v>
      </c>
      <c r="Q14" s="30">
        <v>11</v>
      </c>
      <c r="R14" s="29" t="s">
        <v>135</v>
      </c>
      <c r="S14" s="28" t="s">
        <v>137</v>
      </c>
    </row>
    <row r="15" spans="1:20" x14ac:dyDescent="0.3">
      <c r="A15" s="32" t="s">
        <v>14</v>
      </c>
      <c r="B15" s="1">
        <v>4</v>
      </c>
      <c r="C15" s="1">
        <v>3</v>
      </c>
      <c r="D15" s="1">
        <v>1</v>
      </c>
      <c r="E15" s="20">
        <v>0</v>
      </c>
      <c r="F15" s="30">
        <v>6</v>
      </c>
      <c r="G15" s="20">
        <v>3</v>
      </c>
      <c r="H15" s="20">
        <v>3</v>
      </c>
      <c r="I15" s="20">
        <v>0</v>
      </c>
      <c r="J15" s="20">
        <v>0</v>
      </c>
      <c r="K15" s="29" t="s">
        <v>98</v>
      </c>
      <c r="L15" s="1" t="s">
        <v>112</v>
      </c>
      <c r="M15" s="1" t="s">
        <v>103</v>
      </c>
      <c r="N15" s="1" t="s">
        <v>120</v>
      </c>
      <c r="O15" s="31">
        <v>14</v>
      </c>
      <c r="P15" s="20">
        <v>12</v>
      </c>
      <c r="Q15" s="30">
        <v>2</v>
      </c>
      <c r="R15" s="29" t="s">
        <v>109</v>
      </c>
      <c r="S15" s="28" t="s">
        <v>120</v>
      </c>
    </row>
    <row r="16" spans="1:20" x14ac:dyDescent="0.3">
      <c r="A16" s="32" t="s">
        <v>9</v>
      </c>
      <c r="B16" s="1">
        <v>5</v>
      </c>
      <c r="C16" s="1">
        <v>3</v>
      </c>
      <c r="D16" s="1">
        <v>2</v>
      </c>
      <c r="E16" s="20">
        <v>0</v>
      </c>
      <c r="F16" s="30">
        <v>6</v>
      </c>
      <c r="G16" s="20">
        <v>3</v>
      </c>
      <c r="H16" s="20">
        <v>3</v>
      </c>
      <c r="I16" s="20">
        <v>0</v>
      </c>
      <c r="J16" s="20">
        <v>0</v>
      </c>
      <c r="K16" s="29" t="s">
        <v>103</v>
      </c>
      <c r="L16" s="1" t="s">
        <v>112</v>
      </c>
      <c r="M16" s="1" t="s">
        <v>112</v>
      </c>
      <c r="N16" s="1" t="s">
        <v>112</v>
      </c>
      <c r="O16" s="31">
        <v>15</v>
      </c>
      <c r="P16" s="20">
        <v>15</v>
      </c>
      <c r="Q16" s="30">
        <v>0</v>
      </c>
      <c r="R16" s="29" t="s">
        <v>99</v>
      </c>
      <c r="S16" s="28" t="s">
        <v>130</v>
      </c>
    </row>
    <row r="17" spans="1:19" x14ac:dyDescent="0.3">
      <c r="A17" s="32" t="s">
        <v>1</v>
      </c>
      <c r="B17" s="1">
        <v>4</v>
      </c>
      <c r="C17" s="1">
        <v>3</v>
      </c>
      <c r="D17" s="1">
        <v>1</v>
      </c>
      <c r="E17" s="20">
        <v>0</v>
      </c>
      <c r="F17" s="30">
        <v>6</v>
      </c>
      <c r="G17" s="20">
        <v>2</v>
      </c>
      <c r="H17" s="20">
        <v>3</v>
      </c>
      <c r="I17" s="20">
        <v>0</v>
      </c>
      <c r="J17" s="20">
        <v>0</v>
      </c>
      <c r="K17" s="29" t="s">
        <v>103</v>
      </c>
      <c r="L17" s="1" t="s">
        <v>105</v>
      </c>
      <c r="M17" s="1" t="s">
        <v>105</v>
      </c>
      <c r="N17" s="1" t="s">
        <v>120</v>
      </c>
      <c r="O17" s="31">
        <v>9</v>
      </c>
      <c r="P17" s="20">
        <v>7</v>
      </c>
      <c r="Q17" s="30">
        <v>2</v>
      </c>
      <c r="R17" s="29" t="s">
        <v>109</v>
      </c>
      <c r="S17" s="28" t="s">
        <v>120</v>
      </c>
    </row>
    <row r="18" spans="1:19" x14ac:dyDescent="0.3">
      <c r="A18" s="32" t="s">
        <v>12</v>
      </c>
      <c r="B18" s="1">
        <v>6</v>
      </c>
      <c r="C18" s="1">
        <v>2</v>
      </c>
      <c r="D18" s="1">
        <v>3</v>
      </c>
      <c r="E18" s="20">
        <v>1</v>
      </c>
      <c r="F18" s="30">
        <v>5</v>
      </c>
      <c r="G18" s="20">
        <v>2</v>
      </c>
      <c r="H18" s="20">
        <v>2</v>
      </c>
      <c r="I18" s="20">
        <v>0</v>
      </c>
      <c r="J18" s="20">
        <v>0</v>
      </c>
      <c r="K18" s="29" t="s">
        <v>121</v>
      </c>
      <c r="L18" s="1" t="s">
        <v>115</v>
      </c>
      <c r="M18" s="1" t="s">
        <v>116</v>
      </c>
      <c r="N18" s="1" t="s">
        <v>131</v>
      </c>
      <c r="O18" s="31">
        <v>11</v>
      </c>
      <c r="P18" s="20">
        <v>9</v>
      </c>
      <c r="Q18" s="30">
        <v>2</v>
      </c>
      <c r="R18" s="29" t="s">
        <v>113</v>
      </c>
      <c r="S18" s="28" t="s">
        <v>138</v>
      </c>
    </row>
    <row r="19" spans="1:19" x14ac:dyDescent="0.3">
      <c r="A19" s="32" t="s">
        <v>10</v>
      </c>
      <c r="B19" s="1">
        <v>4</v>
      </c>
      <c r="C19" s="1">
        <v>1</v>
      </c>
      <c r="D19" s="1">
        <v>2</v>
      </c>
      <c r="E19" s="20">
        <v>1</v>
      </c>
      <c r="F19" s="30">
        <v>3</v>
      </c>
      <c r="G19" s="20">
        <v>1</v>
      </c>
      <c r="H19" s="20">
        <v>1</v>
      </c>
      <c r="I19" s="20">
        <v>0</v>
      </c>
      <c r="J19" s="20">
        <v>0</v>
      </c>
      <c r="K19" s="29" t="s">
        <v>103</v>
      </c>
      <c r="L19" s="1" t="s">
        <v>106</v>
      </c>
      <c r="M19" s="1" t="s">
        <v>102</v>
      </c>
      <c r="N19" s="1" t="s">
        <v>122</v>
      </c>
      <c r="O19" s="31">
        <v>11</v>
      </c>
      <c r="P19" s="20">
        <v>13</v>
      </c>
      <c r="Q19" s="30">
        <v>-2</v>
      </c>
      <c r="R19" s="29" t="s">
        <v>101</v>
      </c>
      <c r="S19" s="28" t="s">
        <v>123</v>
      </c>
    </row>
    <row r="20" spans="1:19" x14ac:dyDescent="0.3">
      <c r="A20" s="32" t="s">
        <v>23</v>
      </c>
      <c r="B20" s="1">
        <v>4</v>
      </c>
      <c r="C20" s="1">
        <v>1</v>
      </c>
      <c r="D20" s="1">
        <v>3</v>
      </c>
      <c r="E20" s="20">
        <v>0</v>
      </c>
      <c r="F20" s="30">
        <v>2</v>
      </c>
      <c r="G20" s="20">
        <v>1</v>
      </c>
      <c r="H20" s="20">
        <v>1</v>
      </c>
      <c r="I20" s="20">
        <v>0</v>
      </c>
      <c r="J20" s="20">
        <v>0</v>
      </c>
      <c r="K20" s="29" t="s">
        <v>111</v>
      </c>
      <c r="L20" s="1" t="s">
        <v>103</v>
      </c>
      <c r="M20" s="1" t="s">
        <v>100</v>
      </c>
      <c r="N20" s="1" t="s">
        <v>100</v>
      </c>
      <c r="O20" s="31">
        <v>11</v>
      </c>
      <c r="P20" s="20">
        <v>13</v>
      </c>
      <c r="Q20" s="30">
        <v>-2</v>
      </c>
      <c r="R20" s="29" t="s">
        <v>107</v>
      </c>
      <c r="S20" s="28" t="s">
        <v>127</v>
      </c>
    </row>
    <row r="21" spans="1:19" ht="15" thickBot="1" x14ac:dyDescent="0.35">
      <c r="A21" s="27" t="s">
        <v>13</v>
      </c>
      <c r="B21" s="26">
        <v>4</v>
      </c>
      <c r="C21" s="26">
        <v>1</v>
      </c>
      <c r="D21" s="26">
        <v>3</v>
      </c>
      <c r="E21" s="24">
        <v>0</v>
      </c>
      <c r="F21" s="23">
        <v>2</v>
      </c>
      <c r="G21" s="24">
        <v>1</v>
      </c>
      <c r="H21" s="24">
        <v>1</v>
      </c>
      <c r="I21" s="24">
        <v>0</v>
      </c>
      <c r="J21" s="24">
        <v>0</v>
      </c>
      <c r="K21" s="22" t="s">
        <v>116</v>
      </c>
      <c r="L21" s="26" t="s">
        <v>100</v>
      </c>
      <c r="M21" s="26" t="s">
        <v>111</v>
      </c>
      <c r="N21" s="26" t="s">
        <v>111</v>
      </c>
      <c r="O21" s="25">
        <v>11</v>
      </c>
      <c r="P21" s="24">
        <v>15</v>
      </c>
      <c r="Q21" s="23">
        <v>-4</v>
      </c>
      <c r="R21" s="22" t="s">
        <v>99</v>
      </c>
      <c r="S21" s="21" t="s">
        <v>127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</v>
      </c>
      <c r="C25" s="1">
        <v>4</v>
      </c>
      <c r="D25" s="1">
        <v>0</v>
      </c>
      <c r="E25" s="20">
        <v>1</v>
      </c>
      <c r="F25" s="30">
        <v>9</v>
      </c>
      <c r="G25" s="20">
        <v>4</v>
      </c>
      <c r="H25" s="20">
        <v>4</v>
      </c>
      <c r="I25" s="20">
        <v>0</v>
      </c>
      <c r="J25" s="20">
        <v>1</v>
      </c>
      <c r="K25" s="29" t="s">
        <v>108</v>
      </c>
      <c r="L25" s="1" t="s">
        <v>110</v>
      </c>
      <c r="M25" s="1" t="s">
        <v>108</v>
      </c>
      <c r="N25" s="1" t="s">
        <v>115</v>
      </c>
      <c r="O25" s="31">
        <v>17</v>
      </c>
      <c r="P25" s="20">
        <v>9</v>
      </c>
      <c r="Q25" s="30">
        <v>8</v>
      </c>
      <c r="R25" s="29" t="s">
        <v>104</v>
      </c>
      <c r="S25" s="28" t="s">
        <v>139</v>
      </c>
    </row>
    <row r="26" spans="1:19" x14ac:dyDescent="0.3">
      <c r="A26" s="32" t="s">
        <v>22</v>
      </c>
      <c r="B26" s="1">
        <v>4</v>
      </c>
      <c r="C26" s="1">
        <v>3</v>
      </c>
      <c r="D26" s="1">
        <v>1</v>
      </c>
      <c r="E26" s="20">
        <v>0</v>
      </c>
      <c r="F26" s="30">
        <v>6</v>
      </c>
      <c r="G26" s="20">
        <v>1</v>
      </c>
      <c r="H26" s="20">
        <v>2</v>
      </c>
      <c r="I26" s="20">
        <v>1</v>
      </c>
      <c r="J26" s="20">
        <v>0</v>
      </c>
      <c r="K26" s="29" t="s">
        <v>103</v>
      </c>
      <c r="L26" s="1" t="s">
        <v>105</v>
      </c>
      <c r="M26" s="1" t="s">
        <v>110</v>
      </c>
      <c r="N26" s="1" t="s">
        <v>120</v>
      </c>
      <c r="O26" s="31">
        <v>18</v>
      </c>
      <c r="P26" s="20">
        <v>15</v>
      </c>
      <c r="Q26" s="30">
        <v>3</v>
      </c>
      <c r="R26" s="29" t="s">
        <v>101</v>
      </c>
      <c r="S26" s="28" t="s">
        <v>120</v>
      </c>
    </row>
    <row r="27" spans="1:19" x14ac:dyDescent="0.3">
      <c r="A27" s="32" t="s">
        <v>15</v>
      </c>
      <c r="B27" s="1">
        <v>5</v>
      </c>
      <c r="C27" s="1">
        <v>2</v>
      </c>
      <c r="D27" s="1">
        <v>1</v>
      </c>
      <c r="E27" s="20">
        <v>2</v>
      </c>
      <c r="F27" s="30">
        <v>6</v>
      </c>
      <c r="G27" s="20">
        <v>2</v>
      </c>
      <c r="H27" s="20">
        <v>2</v>
      </c>
      <c r="I27" s="20">
        <v>0</v>
      </c>
      <c r="J27" s="20">
        <v>0</v>
      </c>
      <c r="K27" s="29" t="s">
        <v>108</v>
      </c>
      <c r="L27" s="1" t="s">
        <v>122</v>
      </c>
      <c r="M27" s="1" t="s">
        <v>102</v>
      </c>
      <c r="N27" s="1" t="s">
        <v>102</v>
      </c>
      <c r="O27" s="31">
        <v>14</v>
      </c>
      <c r="P27" s="20">
        <v>15</v>
      </c>
      <c r="Q27" s="30">
        <v>-1</v>
      </c>
      <c r="R27" s="29" t="s">
        <v>107</v>
      </c>
      <c r="S27" s="28" t="s">
        <v>140</v>
      </c>
    </row>
    <row r="28" spans="1:19" x14ac:dyDescent="0.3">
      <c r="A28" s="32" t="s">
        <v>0</v>
      </c>
      <c r="B28" s="1">
        <v>4</v>
      </c>
      <c r="C28" s="1">
        <v>3</v>
      </c>
      <c r="D28" s="1">
        <v>1</v>
      </c>
      <c r="E28" s="20">
        <v>0</v>
      </c>
      <c r="F28" s="30">
        <v>6</v>
      </c>
      <c r="G28" s="20">
        <v>3</v>
      </c>
      <c r="H28" s="20">
        <v>3</v>
      </c>
      <c r="I28" s="20">
        <v>0</v>
      </c>
      <c r="J28" s="20">
        <v>0</v>
      </c>
      <c r="K28" s="29" t="s">
        <v>103</v>
      </c>
      <c r="L28" s="1" t="s">
        <v>105</v>
      </c>
      <c r="M28" s="1" t="s">
        <v>100</v>
      </c>
      <c r="N28" s="1" t="s">
        <v>103</v>
      </c>
      <c r="O28" s="31">
        <v>17</v>
      </c>
      <c r="P28" s="20">
        <v>11</v>
      </c>
      <c r="Q28" s="30">
        <v>6</v>
      </c>
      <c r="R28" s="29" t="s">
        <v>109</v>
      </c>
      <c r="S28" s="28" t="s">
        <v>120</v>
      </c>
    </row>
    <row r="29" spans="1:19" x14ac:dyDescent="0.3">
      <c r="A29" s="32" t="s">
        <v>25</v>
      </c>
      <c r="B29" s="1">
        <v>5</v>
      </c>
      <c r="C29" s="1">
        <v>2</v>
      </c>
      <c r="D29" s="1">
        <v>2</v>
      </c>
      <c r="E29" s="20">
        <v>1</v>
      </c>
      <c r="F29" s="30">
        <v>5</v>
      </c>
      <c r="G29" s="20">
        <v>2</v>
      </c>
      <c r="H29" s="20">
        <v>2</v>
      </c>
      <c r="I29" s="20">
        <v>0</v>
      </c>
      <c r="J29" s="20">
        <v>0</v>
      </c>
      <c r="K29" s="29" t="s">
        <v>103</v>
      </c>
      <c r="L29" s="1" t="s">
        <v>122</v>
      </c>
      <c r="M29" s="1" t="s">
        <v>105</v>
      </c>
      <c r="N29" s="1" t="s">
        <v>105</v>
      </c>
      <c r="O29" s="31">
        <v>18</v>
      </c>
      <c r="P29" s="20">
        <v>14</v>
      </c>
      <c r="Q29" s="30">
        <v>4</v>
      </c>
      <c r="R29" s="29" t="s">
        <v>104</v>
      </c>
      <c r="S29" s="28" t="s">
        <v>131</v>
      </c>
    </row>
    <row r="30" spans="1:19" x14ac:dyDescent="0.3">
      <c r="A30" s="32" t="s">
        <v>17</v>
      </c>
      <c r="B30" s="1">
        <v>4</v>
      </c>
      <c r="C30" s="1">
        <v>2</v>
      </c>
      <c r="D30" s="1">
        <v>2</v>
      </c>
      <c r="E30" s="20">
        <v>0</v>
      </c>
      <c r="F30" s="30">
        <v>4</v>
      </c>
      <c r="G30" s="20">
        <v>0</v>
      </c>
      <c r="H30" s="20">
        <v>1</v>
      </c>
      <c r="I30" s="20">
        <v>1</v>
      </c>
      <c r="J30" s="20">
        <v>0</v>
      </c>
      <c r="K30" s="29" t="s">
        <v>103</v>
      </c>
      <c r="L30" s="1" t="s">
        <v>103</v>
      </c>
      <c r="M30" s="1" t="s">
        <v>103</v>
      </c>
      <c r="N30" s="1" t="s">
        <v>112</v>
      </c>
      <c r="O30" s="31">
        <v>15</v>
      </c>
      <c r="P30" s="20">
        <v>15</v>
      </c>
      <c r="Q30" s="30">
        <v>0</v>
      </c>
      <c r="R30" s="29" t="s">
        <v>101</v>
      </c>
      <c r="S30" s="28" t="s">
        <v>119</v>
      </c>
    </row>
    <row r="31" spans="1:19" x14ac:dyDescent="0.3">
      <c r="A31" s="32" t="s">
        <v>6</v>
      </c>
      <c r="B31" s="1">
        <v>4</v>
      </c>
      <c r="C31" s="1">
        <v>2</v>
      </c>
      <c r="D31" s="1">
        <v>2</v>
      </c>
      <c r="E31" s="20">
        <v>0</v>
      </c>
      <c r="F31" s="30">
        <v>4</v>
      </c>
      <c r="G31" s="20">
        <v>2</v>
      </c>
      <c r="H31" s="20">
        <v>2</v>
      </c>
      <c r="I31" s="20">
        <v>0</v>
      </c>
      <c r="J31" s="20">
        <v>0</v>
      </c>
      <c r="K31" s="29" t="s">
        <v>111</v>
      </c>
      <c r="L31" s="1" t="s">
        <v>105</v>
      </c>
      <c r="M31" s="1" t="s">
        <v>111</v>
      </c>
      <c r="N31" s="1" t="s">
        <v>119</v>
      </c>
      <c r="O31" s="31">
        <v>12</v>
      </c>
      <c r="P31" s="20">
        <v>17</v>
      </c>
      <c r="Q31" s="30">
        <v>-5</v>
      </c>
      <c r="R31" s="29" t="s">
        <v>101</v>
      </c>
      <c r="S31" s="28" t="s">
        <v>119</v>
      </c>
    </row>
    <row r="32" spans="1:19" ht="15" thickBot="1" x14ac:dyDescent="0.35">
      <c r="A32" s="32" t="s">
        <v>95</v>
      </c>
      <c r="B32" s="1">
        <v>4</v>
      </c>
      <c r="C32" s="1">
        <v>2</v>
      </c>
      <c r="D32" s="1">
        <v>2</v>
      </c>
      <c r="E32" s="20">
        <v>0</v>
      </c>
      <c r="F32" s="23">
        <v>4</v>
      </c>
      <c r="G32" s="20">
        <v>1</v>
      </c>
      <c r="H32" s="20">
        <v>2</v>
      </c>
      <c r="I32" s="20">
        <v>0</v>
      </c>
      <c r="J32" s="20">
        <v>0</v>
      </c>
      <c r="K32" s="29" t="s">
        <v>98</v>
      </c>
      <c r="L32" s="1" t="s">
        <v>116</v>
      </c>
      <c r="M32" s="1" t="s">
        <v>116</v>
      </c>
      <c r="N32" s="1" t="s">
        <v>119</v>
      </c>
      <c r="O32" s="31">
        <v>8</v>
      </c>
      <c r="P32" s="20">
        <v>8</v>
      </c>
      <c r="Q32" s="30">
        <v>0</v>
      </c>
      <c r="R32" s="29" t="s">
        <v>99</v>
      </c>
      <c r="S32" s="28" t="s">
        <v>119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</v>
      </c>
      <c r="C35" s="1">
        <v>3</v>
      </c>
      <c r="D35" s="1">
        <v>0</v>
      </c>
      <c r="E35" s="20">
        <v>2</v>
      </c>
      <c r="F35" s="33">
        <v>8</v>
      </c>
      <c r="G35" s="20">
        <v>2</v>
      </c>
      <c r="H35" s="20">
        <v>3</v>
      </c>
      <c r="I35" s="20">
        <v>0</v>
      </c>
      <c r="J35" s="20">
        <v>1</v>
      </c>
      <c r="K35" s="29" t="s">
        <v>108</v>
      </c>
      <c r="L35" s="1" t="s">
        <v>115</v>
      </c>
      <c r="M35" s="1" t="s">
        <v>129</v>
      </c>
      <c r="N35" s="1" t="s">
        <v>129</v>
      </c>
      <c r="O35" s="31">
        <v>20</v>
      </c>
      <c r="P35" s="20">
        <v>18</v>
      </c>
      <c r="Q35" s="30">
        <v>2</v>
      </c>
      <c r="R35" s="29" t="s">
        <v>104</v>
      </c>
      <c r="S35" s="28" t="s">
        <v>142</v>
      </c>
    </row>
    <row r="36" spans="1:19" x14ac:dyDescent="0.3">
      <c r="A36" s="32" t="s">
        <v>7</v>
      </c>
      <c r="B36" s="1">
        <v>4</v>
      </c>
      <c r="C36" s="1">
        <v>2</v>
      </c>
      <c r="D36" s="1">
        <v>0</v>
      </c>
      <c r="E36" s="20">
        <v>2</v>
      </c>
      <c r="F36" s="30">
        <v>6</v>
      </c>
      <c r="G36" s="20">
        <v>1</v>
      </c>
      <c r="H36" s="20">
        <v>2</v>
      </c>
      <c r="I36" s="20">
        <v>0</v>
      </c>
      <c r="J36" s="20">
        <v>1</v>
      </c>
      <c r="K36" s="29" t="s">
        <v>105</v>
      </c>
      <c r="L36" s="1" t="s">
        <v>117</v>
      </c>
      <c r="M36" s="1" t="s">
        <v>105</v>
      </c>
      <c r="N36" s="1" t="s">
        <v>105</v>
      </c>
      <c r="O36" s="31">
        <v>12</v>
      </c>
      <c r="P36" s="20">
        <v>11</v>
      </c>
      <c r="Q36" s="30">
        <v>1</v>
      </c>
      <c r="R36" s="29" t="s">
        <v>107</v>
      </c>
      <c r="S36" s="28" t="s">
        <v>129</v>
      </c>
    </row>
    <row r="37" spans="1:19" x14ac:dyDescent="0.3">
      <c r="A37" s="32" t="s">
        <v>20</v>
      </c>
      <c r="B37" s="1">
        <v>4</v>
      </c>
      <c r="C37" s="1">
        <v>2</v>
      </c>
      <c r="D37" s="1">
        <v>1</v>
      </c>
      <c r="E37" s="20">
        <v>1</v>
      </c>
      <c r="F37" s="30">
        <v>5</v>
      </c>
      <c r="G37" s="20">
        <v>2</v>
      </c>
      <c r="H37" s="20">
        <v>2</v>
      </c>
      <c r="I37" s="20">
        <v>0</v>
      </c>
      <c r="J37" s="20">
        <v>1</v>
      </c>
      <c r="K37" s="29" t="s">
        <v>108</v>
      </c>
      <c r="L37" s="1" t="s">
        <v>103</v>
      </c>
      <c r="M37" s="1" t="s">
        <v>108</v>
      </c>
      <c r="N37" s="1" t="s">
        <v>108</v>
      </c>
      <c r="O37" s="31">
        <v>10</v>
      </c>
      <c r="P37" s="20">
        <v>9</v>
      </c>
      <c r="Q37" s="30">
        <v>1</v>
      </c>
      <c r="R37" s="29" t="s">
        <v>101</v>
      </c>
      <c r="S37" s="28" t="s">
        <v>126</v>
      </c>
    </row>
    <row r="38" spans="1:19" x14ac:dyDescent="0.3">
      <c r="A38" s="32" t="s">
        <v>31</v>
      </c>
      <c r="B38" s="1">
        <v>4</v>
      </c>
      <c r="C38" s="1">
        <v>2</v>
      </c>
      <c r="D38" s="1">
        <v>2</v>
      </c>
      <c r="E38" s="20">
        <v>0</v>
      </c>
      <c r="F38" s="30">
        <v>4</v>
      </c>
      <c r="G38" s="20">
        <v>1</v>
      </c>
      <c r="H38" s="20">
        <v>2</v>
      </c>
      <c r="I38" s="20">
        <v>0</v>
      </c>
      <c r="J38" s="20">
        <v>0</v>
      </c>
      <c r="K38" s="29" t="s">
        <v>103</v>
      </c>
      <c r="L38" s="1" t="s">
        <v>103</v>
      </c>
      <c r="M38" s="1" t="s">
        <v>103</v>
      </c>
      <c r="N38" s="1" t="s">
        <v>103</v>
      </c>
      <c r="O38" s="31">
        <v>13</v>
      </c>
      <c r="P38" s="20">
        <v>16</v>
      </c>
      <c r="Q38" s="30">
        <v>-3</v>
      </c>
      <c r="R38" s="29" t="s">
        <v>101</v>
      </c>
      <c r="S38" s="28" t="s">
        <v>119</v>
      </c>
    </row>
    <row r="39" spans="1:19" x14ac:dyDescent="0.3">
      <c r="A39" s="32" t="s">
        <v>3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2</v>
      </c>
      <c r="H39" s="20">
        <v>2</v>
      </c>
      <c r="I39" s="20">
        <v>0</v>
      </c>
      <c r="J39" s="20">
        <v>0</v>
      </c>
      <c r="K39" s="29" t="s">
        <v>103</v>
      </c>
      <c r="L39" s="1" t="s">
        <v>103</v>
      </c>
      <c r="M39" s="1" t="s">
        <v>103</v>
      </c>
      <c r="N39" s="1" t="s">
        <v>119</v>
      </c>
      <c r="O39" s="31">
        <v>13</v>
      </c>
      <c r="P39" s="20">
        <v>12</v>
      </c>
      <c r="Q39" s="30">
        <v>1</v>
      </c>
      <c r="R39" s="29" t="s">
        <v>99</v>
      </c>
      <c r="S39" s="28" t="s">
        <v>119</v>
      </c>
    </row>
    <row r="40" spans="1:19" x14ac:dyDescent="0.3">
      <c r="A40" s="32" t="s">
        <v>18</v>
      </c>
      <c r="B40" s="1">
        <v>5</v>
      </c>
      <c r="C40" s="1">
        <v>1</v>
      </c>
      <c r="D40" s="1">
        <v>3</v>
      </c>
      <c r="E40" s="20">
        <v>1</v>
      </c>
      <c r="F40" s="30">
        <v>3</v>
      </c>
      <c r="G40" s="20">
        <v>-1</v>
      </c>
      <c r="H40" s="20">
        <v>0</v>
      </c>
      <c r="I40" s="20">
        <v>1</v>
      </c>
      <c r="J40" s="20">
        <v>1</v>
      </c>
      <c r="K40" s="29" t="s">
        <v>111</v>
      </c>
      <c r="L40" s="1" t="s">
        <v>122</v>
      </c>
      <c r="M40" s="1" t="s">
        <v>98</v>
      </c>
      <c r="N40" s="1" t="s">
        <v>123</v>
      </c>
      <c r="O40" s="31">
        <v>14</v>
      </c>
      <c r="P40" s="20">
        <v>20</v>
      </c>
      <c r="Q40" s="30">
        <v>-6</v>
      </c>
      <c r="R40" s="29" t="s">
        <v>113</v>
      </c>
      <c r="S40" s="28" t="s">
        <v>141</v>
      </c>
    </row>
    <row r="41" spans="1:19" x14ac:dyDescent="0.3">
      <c r="A41" s="32" t="s">
        <v>27</v>
      </c>
      <c r="B41" s="1">
        <v>5</v>
      </c>
      <c r="C41" s="1">
        <v>1</v>
      </c>
      <c r="D41" s="1">
        <v>4</v>
      </c>
      <c r="E41" s="20">
        <v>0</v>
      </c>
      <c r="F41" s="30">
        <v>2</v>
      </c>
      <c r="G41" s="20">
        <v>-1</v>
      </c>
      <c r="H41" s="20">
        <v>0</v>
      </c>
      <c r="I41" s="20">
        <v>1</v>
      </c>
      <c r="J41" s="20">
        <v>0</v>
      </c>
      <c r="K41" s="29" t="s">
        <v>111</v>
      </c>
      <c r="L41" s="1" t="s">
        <v>116</v>
      </c>
      <c r="M41" s="1" t="s">
        <v>116</v>
      </c>
      <c r="N41" s="1" t="s">
        <v>132</v>
      </c>
      <c r="O41" s="31">
        <v>10</v>
      </c>
      <c r="P41" s="20">
        <v>19</v>
      </c>
      <c r="Q41" s="30">
        <v>-9</v>
      </c>
      <c r="R41" s="29" t="s">
        <v>133</v>
      </c>
      <c r="S41" s="28" t="s">
        <v>132</v>
      </c>
    </row>
    <row r="42" spans="1:19" ht="15" thickBot="1" x14ac:dyDescent="0.35">
      <c r="A42" s="27" t="s">
        <v>8</v>
      </c>
      <c r="B42" s="26">
        <v>3</v>
      </c>
      <c r="C42" s="26">
        <v>0</v>
      </c>
      <c r="D42" s="26">
        <v>1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128</v>
      </c>
      <c r="L42" s="26" t="s">
        <v>96</v>
      </c>
      <c r="M42" s="26" t="s">
        <v>117</v>
      </c>
      <c r="N42" s="26" t="s">
        <v>117</v>
      </c>
      <c r="O42" s="25">
        <v>10</v>
      </c>
      <c r="P42" s="24">
        <v>16</v>
      </c>
      <c r="Q42" s="23">
        <v>-6</v>
      </c>
      <c r="R42" s="22" t="s">
        <v>113</v>
      </c>
      <c r="S42" s="21" t="s">
        <v>128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9A84ED8-4CC8-4B87-AAE6-1C947C7BD2F3}"/>
  </hyperlink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8347-89D7-476A-9151-CA0CFDE3EF56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</v>
      </c>
      <c r="C4" s="40">
        <v>4</v>
      </c>
      <c r="D4" s="40">
        <v>1</v>
      </c>
      <c r="E4" s="38">
        <v>0</v>
      </c>
      <c r="F4" s="33">
        <v>8</v>
      </c>
      <c r="G4" s="39">
        <v>3</v>
      </c>
      <c r="H4" s="38">
        <v>4</v>
      </c>
      <c r="I4" s="38">
        <v>0</v>
      </c>
      <c r="J4" s="33">
        <v>0</v>
      </c>
      <c r="K4" s="37" t="s">
        <v>120</v>
      </c>
      <c r="L4" s="40" t="s">
        <v>98</v>
      </c>
      <c r="M4" s="40" t="s">
        <v>136</v>
      </c>
      <c r="N4" s="40" t="s">
        <v>136</v>
      </c>
      <c r="O4" s="39">
        <v>16</v>
      </c>
      <c r="P4" s="38">
        <v>12</v>
      </c>
      <c r="Q4" s="33">
        <v>4</v>
      </c>
      <c r="R4" s="37" t="s">
        <v>135</v>
      </c>
      <c r="S4" s="36" t="s">
        <v>136</v>
      </c>
    </row>
    <row r="5" spans="1:20" x14ac:dyDescent="0.3">
      <c r="A5" s="32" t="s">
        <v>16</v>
      </c>
      <c r="B5" s="1">
        <v>5</v>
      </c>
      <c r="C5" s="1">
        <v>4</v>
      </c>
      <c r="D5" s="1">
        <v>1</v>
      </c>
      <c r="E5" s="20">
        <v>0</v>
      </c>
      <c r="F5" s="30">
        <v>8</v>
      </c>
      <c r="G5" s="31">
        <v>2</v>
      </c>
      <c r="H5" s="20">
        <v>4</v>
      </c>
      <c r="I5" s="20">
        <v>0</v>
      </c>
      <c r="J5" s="30">
        <v>0</v>
      </c>
      <c r="K5" s="29" t="s">
        <v>105</v>
      </c>
      <c r="L5" s="1" t="s">
        <v>112</v>
      </c>
      <c r="M5" s="1" t="s">
        <v>103</v>
      </c>
      <c r="N5" s="1" t="s">
        <v>103</v>
      </c>
      <c r="O5" s="31">
        <v>18</v>
      </c>
      <c r="P5" s="20">
        <v>14</v>
      </c>
      <c r="Q5" s="30">
        <v>4</v>
      </c>
      <c r="R5" s="29" t="s">
        <v>135</v>
      </c>
      <c r="S5" s="28" t="s">
        <v>136</v>
      </c>
    </row>
    <row r="6" spans="1:20" x14ac:dyDescent="0.3">
      <c r="A6" s="32" t="s">
        <v>29</v>
      </c>
      <c r="B6" s="1">
        <v>5</v>
      </c>
      <c r="C6" s="1">
        <v>3</v>
      </c>
      <c r="D6" s="1">
        <v>2</v>
      </c>
      <c r="E6" s="20">
        <v>0</v>
      </c>
      <c r="F6" s="30">
        <v>6</v>
      </c>
      <c r="G6" s="31">
        <v>2</v>
      </c>
      <c r="H6" s="20">
        <v>3</v>
      </c>
      <c r="I6" s="20">
        <v>0</v>
      </c>
      <c r="J6" s="30">
        <v>0</v>
      </c>
      <c r="K6" s="29" t="s">
        <v>112</v>
      </c>
      <c r="L6" s="1" t="s">
        <v>103</v>
      </c>
      <c r="M6" s="1" t="s">
        <v>103</v>
      </c>
      <c r="N6" s="1" t="s">
        <v>112</v>
      </c>
      <c r="O6" s="31">
        <v>18</v>
      </c>
      <c r="P6" s="20">
        <v>15</v>
      </c>
      <c r="Q6" s="30">
        <v>3</v>
      </c>
      <c r="R6" s="29" t="s">
        <v>107</v>
      </c>
      <c r="S6" s="28" t="s">
        <v>130</v>
      </c>
    </row>
    <row r="7" spans="1:20" x14ac:dyDescent="0.3">
      <c r="A7" s="32" t="s">
        <v>19</v>
      </c>
      <c r="B7" s="1">
        <v>6</v>
      </c>
      <c r="C7" s="1">
        <v>3</v>
      </c>
      <c r="D7" s="1">
        <v>3</v>
      </c>
      <c r="E7" s="20">
        <v>0</v>
      </c>
      <c r="F7" s="30">
        <v>6</v>
      </c>
      <c r="G7" s="31">
        <v>3</v>
      </c>
      <c r="H7" s="20">
        <v>3</v>
      </c>
      <c r="I7" s="20">
        <v>0</v>
      </c>
      <c r="J7" s="30">
        <v>0</v>
      </c>
      <c r="K7" s="29" t="s">
        <v>110</v>
      </c>
      <c r="L7" s="1" t="s">
        <v>121</v>
      </c>
      <c r="M7" s="1" t="s">
        <v>103</v>
      </c>
      <c r="N7" s="1" t="s">
        <v>125</v>
      </c>
      <c r="O7" s="31">
        <v>15</v>
      </c>
      <c r="P7" s="20">
        <v>17</v>
      </c>
      <c r="Q7" s="30">
        <v>-2</v>
      </c>
      <c r="R7" s="29" t="s">
        <v>113</v>
      </c>
      <c r="S7" s="28" t="s">
        <v>134</v>
      </c>
    </row>
    <row r="8" spans="1:20" x14ac:dyDescent="0.3">
      <c r="A8" s="32" t="s">
        <v>4</v>
      </c>
      <c r="B8" s="1">
        <v>5</v>
      </c>
      <c r="C8" s="1">
        <v>3</v>
      </c>
      <c r="D8" s="1">
        <v>2</v>
      </c>
      <c r="E8" s="20">
        <v>0</v>
      </c>
      <c r="F8" s="30">
        <v>6</v>
      </c>
      <c r="G8" s="31">
        <v>2</v>
      </c>
      <c r="H8" s="20">
        <v>3</v>
      </c>
      <c r="I8" s="20">
        <v>0</v>
      </c>
      <c r="J8" s="30">
        <v>0</v>
      </c>
      <c r="K8" s="29" t="s">
        <v>120</v>
      </c>
      <c r="L8" s="1" t="s">
        <v>100</v>
      </c>
      <c r="M8" s="1" t="s">
        <v>116</v>
      </c>
      <c r="N8" s="1" t="s">
        <v>119</v>
      </c>
      <c r="O8" s="31">
        <v>19</v>
      </c>
      <c r="P8" s="20">
        <v>16</v>
      </c>
      <c r="Q8" s="30">
        <v>3</v>
      </c>
      <c r="R8" s="29" t="s">
        <v>104</v>
      </c>
      <c r="S8" s="28" t="s">
        <v>130</v>
      </c>
    </row>
    <row r="9" spans="1:20" x14ac:dyDescent="0.3">
      <c r="A9" s="32" t="s">
        <v>11</v>
      </c>
      <c r="B9" s="1">
        <v>5</v>
      </c>
      <c r="C9" s="1">
        <v>2</v>
      </c>
      <c r="D9" s="1">
        <v>3</v>
      </c>
      <c r="E9" s="20">
        <v>0</v>
      </c>
      <c r="F9" s="30">
        <v>4</v>
      </c>
      <c r="G9" s="31">
        <v>0</v>
      </c>
      <c r="H9" s="20">
        <v>1</v>
      </c>
      <c r="I9" s="20">
        <v>1</v>
      </c>
      <c r="J9" s="30">
        <v>0</v>
      </c>
      <c r="K9" s="29" t="s">
        <v>103</v>
      </c>
      <c r="L9" s="1" t="s">
        <v>116</v>
      </c>
      <c r="M9" s="1" t="s">
        <v>116</v>
      </c>
      <c r="N9" s="1" t="s">
        <v>116</v>
      </c>
      <c r="O9" s="31">
        <v>16</v>
      </c>
      <c r="P9" s="20">
        <v>25</v>
      </c>
      <c r="Q9" s="30">
        <v>-9</v>
      </c>
      <c r="R9" s="29" t="s">
        <v>99</v>
      </c>
      <c r="S9" s="28" t="s">
        <v>125</v>
      </c>
    </row>
    <row r="10" spans="1:20" x14ac:dyDescent="0.3">
      <c r="A10" s="32" t="s">
        <v>5</v>
      </c>
      <c r="B10" s="1">
        <v>5</v>
      </c>
      <c r="C10" s="1">
        <v>1</v>
      </c>
      <c r="D10" s="1">
        <v>2</v>
      </c>
      <c r="E10" s="20">
        <v>2</v>
      </c>
      <c r="F10" s="30">
        <v>4</v>
      </c>
      <c r="G10" s="31">
        <v>1</v>
      </c>
      <c r="H10" s="20">
        <v>1</v>
      </c>
      <c r="I10" s="20">
        <v>0</v>
      </c>
      <c r="J10" s="30">
        <v>0</v>
      </c>
      <c r="K10" s="29" t="s">
        <v>111</v>
      </c>
      <c r="L10" s="1" t="s">
        <v>118</v>
      </c>
      <c r="M10" s="1" t="s">
        <v>122</v>
      </c>
      <c r="N10" s="1" t="s">
        <v>143</v>
      </c>
      <c r="O10" s="31">
        <v>14</v>
      </c>
      <c r="P10" s="20">
        <v>18</v>
      </c>
      <c r="Q10" s="30">
        <v>-4</v>
      </c>
      <c r="R10" s="29" t="s">
        <v>107</v>
      </c>
      <c r="S10" s="28" t="s">
        <v>143</v>
      </c>
    </row>
    <row r="11" spans="1:20" ht="15" thickBot="1" x14ac:dyDescent="0.35">
      <c r="A11" s="32" t="s">
        <v>28</v>
      </c>
      <c r="B11" s="1">
        <v>4</v>
      </c>
      <c r="C11" s="1">
        <v>1</v>
      </c>
      <c r="D11" s="1">
        <v>3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116</v>
      </c>
      <c r="L11" s="1" t="s">
        <v>100</v>
      </c>
      <c r="M11" s="1" t="s">
        <v>103</v>
      </c>
      <c r="N11" s="1" t="s">
        <v>116</v>
      </c>
      <c r="O11" s="31">
        <v>10</v>
      </c>
      <c r="P11" s="20">
        <v>14</v>
      </c>
      <c r="Q11" s="30">
        <v>-4</v>
      </c>
      <c r="R11" s="29" t="s">
        <v>99</v>
      </c>
      <c r="S11" s="28" t="s">
        <v>127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</v>
      </c>
      <c r="C14" s="1">
        <v>4</v>
      </c>
      <c r="D14" s="1">
        <v>0</v>
      </c>
      <c r="E14" s="20">
        <v>0</v>
      </c>
      <c r="F14" s="33">
        <v>8</v>
      </c>
      <c r="G14" s="20">
        <v>3</v>
      </c>
      <c r="H14" s="20">
        <v>4</v>
      </c>
      <c r="I14" s="20">
        <v>0</v>
      </c>
      <c r="J14" s="20">
        <v>0</v>
      </c>
      <c r="K14" s="29" t="s">
        <v>105</v>
      </c>
      <c r="L14" s="1" t="s">
        <v>105</v>
      </c>
      <c r="M14" s="1" t="s">
        <v>105</v>
      </c>
      <c r="N14" s="1" t="s">
        <v>105</v>
      </c>
      <c r="O14" s="31">
        <v>19</v>
      </c>
      <c r="P14" s="20">
        <v>8</v>
      </c>
      <c r="Q14" s="30">
        <v>11</v>
      </c>
      <c r="R14" s="29" t="s">
        <v>135</v>
      </c>
      <c r="S14" s="28" t="s">
        <v>137</v>
      </c>
    </row>
    <row r="15" spans="1:20" x14ac:dyDescent="0.3">
      <c r="A15" s="32" t="s">
        <v>1</v>
      </c>
      <c r="B15" s="1">
        <v>5</v>
      </c>
      <c r="C15" s="1">
        <v>4</v>
      </c>
      <c r="D15" s="1">
        <v>1</v>
      </c>
      <c r="E15" s="20">
        <v>0</v>
      </c>
      <c r="F15" s="30">
        <v>8</v>
      </c>
      <c r="G15" s="20">
        <v>3</v>
      </c>
      <c r="H15" s="20">
        <v>4</v>
      </c>
      <c r="I15" s="20">
        <v>0</v>
      </c>
      <c r="J15" s="20">
        <v>0</v>
      </c>
      <c r="K15" s="29" t="s">
        <v>112</v>
      </c>
      <c r="L15" s="1" t="s">
        <v>105</v>
      </c>
      <c r="M15" s="1" t="s">
        <v>105</v>
      </c>
      <c r="N15" s="1" t="s">
        <v>120</v>
      </c>
      <c r="O15" s="31">
        <v>14</v>
      </c>
      <c r="P15" s="20">
        <v>8</v>
      </c>
      <c r="Q15" s="30">
        <v>6</v>
      </c>
      <c r="R15" s="29" t="s">
        <v>135</v>
      </c>
      <c r="S15" s="28" t="s">
        <v>136</v>
      </c>
    </row>
    <row r="16" spans="1:20" x14ac:dyDescent="0.3">
      <c r="A16" s="32" t="s">
        <v>14</v>
      </c>
      <c r="B16" s="1">
        <v>4</v>
      </c>
      <c r="C16" s="1">
        <v>3</v>
      </c>
      <c r="D16" s="1">
        <v>1</v>
      </c>
      <c r="E16" s="20">
        <v>0</v>
      </c>
      <c r="F16" s="30">
        <v>6</v>
      </c>
      <c r="G16" s="20">
        <v>3</v>
      </c>
      <c r="H16" s="20">
        <v>3</v>
      </c>
      <c r="I16" s="20">
        <v>0</v>
      </c>
      <c r="J16" s="20">
        <v>0</v>
      </c>
      <c r="K16" s="29" t="s">
        <v>98</v>
      </c>
      <c r="L16" s="1" t="s">
        <v>112</v>
      </c>
      <c r="M16" s="1" t="s">
        <v>103</v>
      </c>
      <c r="N16" s="1" t="s">
        <v>120</v>
      </c>
      <c r="O16" s="31">
        <v>14</v>
      </c>
      <c r="P16" s="20">
        <v>12</v>
      </c>
      <c r="Q16" s="30">
        <v>2</v>
      </c>
      <c r="R16" s="29" t="s">
        <v>109</v>
      </c>
      <c r="S16" s="28" t="s">
        <v>120</v>
      </c>
    </row>
    <row r="17" spans="1:19" x14ac:dyDescent="0.3">
      <c r="A17" s="32" t="s">
        <v>9</v>
      </c>
      <c r="B17" s="1">
        <v>5</v>
      </c>
      <c r="C17" s="1">
        <v>3</v>
      </c>
      <c r="D17" s="1">
        <v>2</v>
      </c>
      <c r="E17" s="20">
        <v>0</v>
      </c>
      <c r="F17" s="30">
        <v>6</v>
      </c>
      <c r="G17" s="20">
        <v>3</v>
      </c>
      <c r="H17" s="20">
        <v>3</v>
      </c>
      <c r="I17" s="20">
        <v>0</v>
      </c>
      <c r="J17" s="20">
        <v>0</v>
      </c>
      <c r="K17" s="29" t="s">
        <v>103</v>
      </c>
      <c r="L17" s="1" t="s">
        <v>112</v>
      </c>
      <c r="M17" s="1" t="s">
        <v>112</v>
      </c>
      <c r="N17" s="1" t="s">
        <v>112</v>
      </c>
      <c r="O17" s="31">
        <v>15</v>
      </c>
      <c r="P17" s="20">
        <v>15</v>
      </c>
      <c r="Q17" s="30">
        <v>0</v>
      </c>
      <c r="R17" s="29" t="s">
        <v>99</v>
      </c>
      <c r="S17" s="28" t="s">
        <v>130</v>
      </c>
    </row>
    <row r="18" spans="1:19" x14ac:dyDescent="0.3">
      <c r="A18" s="32" t="s">
        <v>12</v>
      </c>
      <c r="B18" s="1">
        <v>6</v>
      </c>
      <c r="C18" s="1">
        <v>2</v>
      </c>
      <c r="D18" s="1">
        <v>3</v>
      </c>
      <c r="E18" s="20">
        <v>1</v>
      </c>
      <c r="F18" s="30">
        <v>5</v>
      </c>
      <c r="G18" s="20">
        <v>2</v>
      </c>
      <c r="H18" s="20">
        <v>2</v>
      </c>
      <c r="I18" s="20">
        <v>0</v>
      </c>
      <c r="J18" s="20">
        <v>0</v>
      </c>
      <c r="K18" s="29" t="s">
        <v>121</v>
      </c>
      <c r="L18" s="1" t="s">
        <v>115</v>
      </c>
      <c r="M18" s="1" t="s">
        <v>116</v>
      </c>
      <c r="N18" s="1" t="s">
        <v>131</v>
      </c>
      <c r="O18" s="31">
        <v>11</v>
      </c>
      <c r="P18" s="20">
        <v>9</v>
      </c>
      <c r="Q18" s="30">
        <v>2</v>
      </c>
      <c r="R18" s="29" t="s">
        <v>113</v>
      </c>
      <c r="S18" s="28" t="s">
        <v>138</v>
      </c>
    </row>
    <row r="19" spans="1:19" x14ac:dyDescent="0.3">
      <c r="A19" s="32" t="s">
        <v>10</v>
      </c>
      <c r="B19" s="1">
        <v>4</v>
      </c>
      <c r="C19" s="1">
        <v>1</v>
      </c>
      <c r="D19" s="1">
        <v>2</v>
      </c>
      <c r="E19" s="20">
        <v>1</v>
      </c>
      <c r="F19" s="30">
        <v>3</v>
      </c>
      <c r="G19" s="20">
        <v>1</v>
      </c>
      <c r="H19" s="20">
        <v>1</v>
      </c>
      <c r="I19" s="20">
        <v>0</v>
      </c>
      <c r="J19" s="20">
        <v>0</v>
      </c>
      <c r="K19" s="29" t="s">
        <v>103</v>
      </c>
      <c r="L19" s="1" t="s">
        <v>106</v>
      </c>
      <c r="M19" s="1" t="s">
        <v>102</v>
      </c>
      <c r="N19" s="1" t="s">
        <v>122</v>
      </c>
      <c r="O19" s="31">
        <v>11</v>
      </c>
      <c r="P19" s="20">
        <v>13</v>
      </c>
      <c r="Q19" s="30">
        <v>-2</v>
      </c>
      <c r="R19" s="29" t="s">
        <v>101</v>
      </c>
      <c r="S19" s="28" t="s">
        <v>123</v>
      </c>
    </row>
    <row r="20" spans="1:19" x14ac:dyDescent="0.3">
      <c r="A20" s="32" t="s">
        <v>23</v>
      </c>
      <c r="B20" s="1">
        <v>4</v>
      </c>
      <c r="C20" s="1">
        <v>1</v>
      </c>
      <c r="D20" s="1">
        <v>3</v>
      </c>
      <c r="E20" s="20">
        <v>0</v>
      </c>
      <c r="F20" s="30">
        <v>2</v>
      </c>
      <c r="G20" s="20">
        <v>1</v>
      </c>
      <c r="H20" s="20">
        <v>1</v>
      </c>
      <c r="I20" s="20">
        <v>0</v>
      </c>
      <c r="J20" s="20">
        <v>0</v>
      </c>
      <c r="K20" s="29" t="s">
        <v>111</v>
      </c>
      <c r="L20" s="1" t="s">
        <v>103</v>
      </c>
      <c r="M20" s="1" t="s">
        <v>100</v>
      </c>
      <c r="N20" s="1" t="s">
        <v>100</v>
      </c>
      <c r="O20" s="31">
        <v>11</v>
      </c>
      <c r="P20" s="20">
        <v>13</v>
      </c>
      <c r="Q20" s="30">
        <v>-2</v>
      </c>
      <c r="R20" s="29" t="s">
        <v>107</v>
      </c>
      <c r="S20" s="28" t="s">
        <v>127</v>
      </c>
    </row>
    <row r="21" spans="1:19" ht="15" thickBot="1" x14ac:dyDescent="0.35">
      <c r="A21" s="27" t="s">
        <v>13</v>
      </c>
      <c r="B21" s="26">
        <v>4</v>
      </c>
      <c r="C21" s="26">
        <v>1</v>
      </c>
      <c r="D21" s="26">
        <v>3</v>
      </c>
      <c r="E21" s="24">
        <v>0</v>
      </c>
      <c r="F21" s="23">
        <v>2</v>
      </c>
      <c r="G21" s="24">
        <v>1</v>
      </c>
      <c r="H21" s="24">
        <v>1</v>
      </c>
      <c r="I21" s="24">
        <v>0</v>
      </c>
      <c r="J21" s="24">
        <v>0</v>
      </c>
      <c r="K21" s="22" t="s">
        <v>116</v>
      </c>
      <c r="L21" s="26" t="s">
        <v>100</v>
      </c>
      <c r="M21" s="26" t="s">
        <v>111</v>
      </c>
      <c r="N21" s="26" t="s">
        <v>111</v>
      </c>
      <c r="O21" s="25">
        <v>11</v>
      </c>
      <c r="P21" s="24">
        <v>15</v>
      </c>
      <c r="Q21" s="23">
        <v>-4</v>
      </c>
      <c r="R21" s="22" t="s">
        <v>99</v>
      </c>
      <c r="S21" s="21" t="s">
        <v>127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</v>
      </c>
      <c r="C25" s="1">
        <v>4</v>
      </c>
      <c r="D25" s="1">
        <v>0</v>
      </c>
      <c r="E25" s="20">
        <v>1</v>
      </c>
      <c r="F25" s="30">
        <v>9</v>
      </c>
      <c r="G25" s="20">
        <v>4</v>
      </c>
      <c r="H25" s="20">
        <v>4</v>
      </c>
      <c r="I25" s="20">
        <v>0</v>
      </c>
      <c r="J25" s="20">
        <v>1</v>
      </c>
      <c r="K25" s="29" t="s">
        <v>108</v>
      </c>
      <c r="L25" s="1" t="s">
        <v>110</v>
      </c>
      <c r="M25" s="1" t="s">
        <v>108</v>
      </c>
      <c r="N25" s="1" t="s">
        <v>115</v>
      </c>
      <c r="O25" s="31">
        <v>17</v>
      </c>
      <c r="P25" s="20">
        <v>9</v>
      </c>
      <c r="Q25" s="30">
        <v>8</v>
      </c>
      <c r="R25" s="29" t="s">
        <v>104</v>
      </c>
      <c r="S25" s="28" t="s">
        <v>139</v>
      </c>
    </row>
    <row r="26" spans="1:19" x14ac:dyDescent="0.3">
      <c r="A26" s="32" t="s">
        <v>25</v>
      </c>
      <c r="B26" s="1">
        <v>6</v>
      </c>
      <c r="C26" s="1">
        <v>2</v>
      </c>
      <c r="D26" s="1">
        <v>2</v>
      </c>
      <c r="E26" s="20">
        <v>2</v>
      </c>
      <c r="F26" s="30">
        <v>6</v>
      </c>
      <c r="G26" s="20">
        <v>2</v>
      </c>
      <c r="H26" s="20">
        <v>2</v>
      </c>
      <c r="I26" s="20">
        <v>0</v>
      </c>
      <c r="J26" s="20">
        <v>1</v>
      </c>
      <c r="K26" s="29" t="s">
        <v>122</v>
      </c>
      <c r="L26" s="1" t="s">
        <v>122</v>
      </c>
      <c r="M26" s="1" t="s">
        <v>105</v>
      </c>
      <c r="N26" s="1" t="s">
        <v>115</v>
      </c>
      <c r="O26" s="31">
        <v>20</v>
      </c>
      <c r="P26" s="20">
        <v>17</v>
      </c>
      <c r="Q26" s="30">
        <v>3</v>
      </c>
      <c r="R26" s="29" t="s">
        <v>101</v>
      </c>
      <c r="S26" s="28" t="s">
        <v>144</v>
      </c>
    </row>
    <row r="27" spans="1:19" x14ac:dyDescent="0.3">
      <c r="A27" s="32" t="s">
        <v>22</v>
      </c>
      <c r="B27" s="1">
        <v>4</v>
      </c>
      <c r="C27" s="1">
        <v>3</v>
      </c>
      <c r="D27" s="1">
        <v>1</v>
      </c>
      <c r="E27" s="20">
        <v>0</v>
      </c>
      <c r="F27" s="30">
        <v>6</v>
      </c>
      <c r="G27" s="20">
        <v>1</v>
      </c>
      <c r="H27" s="20">
        <v>2</v>
      </c>
      <c r="I27" s="20">
        <v>1</v>
      </c>
      <c r="J27" s="20">
        <v>0</v>
      </c>
      <c r="K27" s="29" t="s">
        <v>103</v>
      </c>
      <c r="L27" s="1" t="s">
        <v>105</v>
      </c>
      <c r="M27" s="1" t="s">
        <v>110</v>
      </c>
      <c r="N27" s="1" t="s">
        <v>120</v>
      </c>
      <c r="O27" s="31">
        <v>18</v>
      </c>
      <c r="P27" s="20">
        <v>15</v>
      </c>
      <c r="Q27" s="30">
        <v>3</v>
      </c>
      <c r="R27" s="29" t="s">
        <v>101</v>
      </c>
      <c r="S27" s="28" t="s">
        <v>120</v>
      </c>
    </row>
    <row r="28" spans="1:19" x14ac:dyDescent="0.3">
      <c r="A28" s="32" t="s">
        <v>15</v>
      </c>
      <c r="B28" s="1">
        <v>5</v>
      </c>
      <c r="C28" s="1">
        <v>2</v>
      </c>
      <c r="D28" s="1">
        <v>1</v>
      </c>
      <c r="E28" s="20">
        <v>2</v>
      </c>
      <c r="F28" s="30">
        <v>6</v>
      </c>
      <c r="G28" s="20">
        <v>2</v>
      </c>
      <c r="H28" s="20">
        <v>2</v>
      </c>
      <c r="I28" s="20">
        <v>0</v>
      </c>
      <c r="J28" s="20">
        <v>0</v>
      </c>
      <c r="K28" s="29" t="s">
        <v>108</v>
      </c>
      <c r="L28" s="1" t="s">
        <v>122</v>
      </c>
      <c r="M28" s="1" t="s">
        <v>102</v>
      </c>
      <c r="N28" s="1" t="s">
        <v>102</v>
      </c>
      <c r="O28" s="31">
        <v>14</v>
      </c>
      <c r="P28" s="20">
        <v>15</v>
      </c>
      <c r="Q28" s="30">
        <v>-1</v>
      </c>
      <c r="R28" s="29" t="s">
        <v>107</v>
      </c>
      <c r="S28" s="28" t="s">
        <v>140</v>
      </c>
    </row>
    <row r="29" spans="1:19" x14ac:dyDescent="0.3">
      <c r="A29" s="32" t="s">
        <v>95</v>
      </c>
      <c r="B29" s="1">
        <v>5</v>
      </c>
      <c r="C29" s="1">
        <v>3</v>
      </c>
      <c r="D29" s="1">
        <v>2</v>
      </c>
      <c r="E29" s="20">
        <v>0</v>
      </c>
      <c r="F29" s="30">
        <v>6</v>
      </c>
      <c r="G29" s="20">
        <v>2</v>
      </c>
      <c r="H29" s="20">
        <v>3</v>
      </c>
      <c r="I29" s="20">
        <v>0</v>
      </c>
      <c r="J29" s="20">
        <v>0</v>
      </c>
      <c r="K29" s="29" t="s">
        <v>105</v>
      </c>
      <c r="L29" s="1" t="s">
        <v>116</v>
      </c>
      <c r="M29" s="1" t="s">
        <v>116</v>
      </c>
      <c r="N29" s="1" t="s">
        <v>130</v>
      </c>
      <c r="O29" s="31">
        <v>14</v>
      </c>
      <c r="P29" s="20">
        <v>11</v>
      </c>
      <c r="Q29" s="30">
        <v>3</v>
      </c>
      <c r="R29" s="29" t="s">
        <v>104</v>
      </c>
      <c r="S29" s="28" t="s">
        <v>130</v>
      </c>
    </row>
    <row r="30" spans="1:19" x14ac:dyDescent="0.3">
      <c r="A30" s="32" t="s">
        <v>0</v>
      </c>
      <c r="B30" s="1">
        <v>4</v>
      </c>
      <c r="C30" s="1">
        <v>3</v>
      </c>
      <c r="D30" s="1">
        <v>1</v>
      </c>
      <c r="E30" s="20">
        <v>0</v>
      </c>
      <c r="F30" s="30">
        <v>6</v>
      </c>
      <c r="G30" s="20">
        <v>3</v>
      </c>
      <c r="H30" s="20">
        <v>3</v>
      </c>
      <c r="I30" s="20">
        <v>0</v>
      </c>
      <c r="J30" s="20">
        <v>0</v>
      </c>
      <c r="K30" s="29" t="s">
        <v>103</v>
      </c>
      <c r="L30" s="1" t="s">
        <v>105</v>
      </c>
      <c r="M30" s="1" t="s">
        <v>100</v>
      </c>
      <c r="N30" s="1" t="s">
        <v>103</v>
      </c>
      <c r="O30" s="31">
        <v>17</v>
      </c>
      <c r="P30" s="20">
        <v>11</v>
      </c>
      <c r="Q30" s="30">
        <v>6</v>
      </c>
      <c r="R30" s="29" t="s">
        <v>109</v>
      </c>
      <c r="S30" s="28" t="s">
        <v>120</v>
      </c>
    </row>
    <row r="31" spans="1:19" x14ac:dyDescent="0.3">
      <c r="A31" s="32" t="s">
        <v>17</v>
      </c>
      <c r="B31" s="1">
        <v>5</v>
      </c>
      <c r="C31" s="1">
        <v>2</v>
      </c>
      <c r="D31" s="1">
        <v>3</v>
      </c>
      <c r="E31" s="20">
        <v>0</v>
      </c>
      <c r="F31" s="30">
        <v>4</v>
      </c>
      <c r="G31" s="20">
        <v>0</v>
      </c>
      <c r="H31" s="20">
        <v>1</v>
      </c>
      <c r="I31" s="20">
        <v>1</v>
      </c>
      <c r="J31" s="20">
        <v>0</v>
      </c>
      <c r="K31" s="29" t="s">
        <v>103</v>
      </c>
      <c r="L31" s="1" t="s">
        <v>116</v>
      </c>
      <c r="M31" s="1" t="s">
        <v>103</v>
      </c>
      <c r="N31" s="1" t="s">
        <v>112</v>
      </c>
      <c r="O31" s="31">
        <v>16</v>
      </c>
      <c r="P31" s="20">
        <v>20</v>
      </c>
      <c r="Q31" s="30">
        <v>-4</v>
      </c>
      <c r="R31" s="29" t="s">
        <v>107</v>
      </c>
      <c r="S31" s="28" t="s">
        <v>125</v>
      </c>
    </row>
    <row r="32" spans="1:19" ht="15" thickBot="1" x14ac:dyDescent="0.35">
      <c r="A32" s="32" t="s">
        <v>6</v>
      </c>
      <c r="B32" s="1">
        <v>4</v>
      </c>
      <c r="C32" s="1">
        <v>2</v>
      </c>
      <c r="D32" s="1">
        <v>2</v>
      </c>
      <c r="E32" s="20">
        <v>0</v>
      </c>
      <c r="F32" s="23">
        <v>4</v>
      </c>
      <c r="G32" s="20">
        <v>2</v>
      </c>
      <c r="H32" s="20">
        <v>2</v>
      </c>
      <c r="I32" s="20">
        <v>0</v>
      </c>
      <c r="J32" s="20">
        <v>0</v>
      </c>
      <c r="K32" s="29" t="s">
        <v>111</v>
      </c>
      <c r="L32" s="1" t="s">
        <v>105</v>
      </c>
      <c r="M32" s="1" t="s">
        <v>111</v>
      </c>
      <c r="N32" s="1" t="s">
        <v>119</v>
      </c>
      <c r="O32" s="31">
        <v>12</v>
      </c>
      <c r="P32" s="20">
        <v>17</v>
      </c>
      <c r="Q32" s="30">
        <v>-5</v>
      </c>
      <c r="R32" s="29" t="s">
        <v>101</v>
      </c>
      <c r="S32" s="28" t="s">
        <v>119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</v>
      </c>
      <c r="C35" s="1">
        <v>3</v>
      </c>
      <c r="D35" s="1">
        <v>0</v>
      </c>
      <c r="E35" s="20">
        <v>2</v>
      </c>
      <c r="F35" s="33">
        <v>8</v>
      </c>
      <c r="G35" s="20">
        <v>2</v>
      </c>
      <c r="H35" s="20">
        <v>3</v>
      </c>
      <c r="I35" s="20">
        <v>0</v>
      </c>
      <c r="J35" s="20">
        <v>1</v>
      </c>
      <c r="K35" s="29" t="s">
        <v>108</v>
      </c>
      <c r="L35" s="1" t="s">
        <v>115</v>
      </c>
      <c r="M35" s="1" t="s">
        <v>129</v>
      </c>
      <c r="N35" s="1" t="s">
        <v>129</v>
      </c>
      <c r="O35" s="31">
        <v>20</v>
      </c>
      <c r="P35" s="20">
        <v>18</v>
      </c>
      <c r="Q35" s="30">
        <v>2</v>
      </c>
      <c r="R35" s="29" t="s">
        <v>104</v>
      </c>
      <c r="S35" s="28" t="s">
        <v>142</v>
      </c>
    </row>
    <row r="36" spans="1:19" x14ac:dyDescent="0.3">
      <c r="A36" s="32" t="s">
        <v>7</v>
      </c>
      <c r="B36" s="1">
        <v>4</v>
      </c>
      <c r="C36" s="1">
        <v>2</v>
      </c>
      <c r="D36" s="1">
        <v>0</v>
      </c>
      <c r="E36" s="20">
        <v>2</v>
      </c>
      <c r="F36" s="30">
        <v>6</v>
      </c>
      <c r="G36" s="20">
        <v>1</v>
      </c>
      <c r="H36" s="20">
        <v>2</v>
      </c>
      <c r="I36" s="20">
        <v>0</v>
      </c>
      <c r="J36" s="20">
        <v>1</v>
      </c>
      <c r="K36" s="29" t="s">
        <v>105</v>
      </c>
      <c r="L36" s="1" t="s">
        <v>117</v>
      </c>
      <c r="M36" s="1" t="s">
        <v>105</v>
      </c>
      <c r="N36" s="1" t="s">
        <v>105</v>
      </c>
      <c r="O36" s="31">
        <v>12</v>
      </c>
      <c r="P36" s="20">
        <v>11</v>
      </c>
      <c r="Q36" s="30">
        <v>1</v>
      </c>
      <c r="R36" s="29" t="s">
        <v>107</v>
      </c>
      <c r="S36" s="28" t="s">
        <v>129</v>
      </c>
    </row>
    <row r="37" spans="1:19" x14ac:dyDescent="0.3">
      <c r="A37" s="32" t="s">
        <v>3</v>
      </c>
      <c r="B37" s="1">
        <v>5</v>
      </c>
      <c r="C37" s="1">
        <v>3</v>
      </c>
      <c r="D37" s="1">
        <v>2</v>
      </c>
      <c r="E37" s="20">
        <v>0</v>
      </c>
      <c r="F37" s="30">
        <v>6</v>
      </c>
      <c r="G37" s="20">
        <v>1</v>
      </c>
      <c r="H37" s="20">
        <v>2</v>
      </c>
      <c r="I37" s="20">
        <v>1</v>
      </c>
      <c r="J37" s="20">
        <v>0</v>
      </c>
      <c r="K37" s="29" t="s">
        <v>103</v>
      </c>
      <c r="L37" s="1" t="s">
        <v>112</v>
      </c>
      <c r="M37" s="1" t="s">
        <v>103</v>
      </c>
      <c r="N37" s="1" t="s">
        <v>130</v>
      </c>
      <c r="O37" s="31">
        <v>16</v>
      </c>
      <c r="P37" s="20">
        <v>14</v>
      </c>
      <c r="Q37" s="30">
        <v>2</v>
      </c>
      <c r="R37" s="29" t="s">
        <v>104</v>
      </c>
      <c r="S37" s="28" t="s">
        <v>130</v>
      </c>
    </row>
    <row r="38" spans="1:19" x14ac:dyDescent="0.3">
      <c r="A38" s="32" t="s">
        <v>20</v>
      </c>
      <c r="B38" s="1">
        <v>4</v>
      </c>
      <c r="C38" s="1">
        <v>2</v>
      </c>
      <c r="D38" s="1">
        <v>1</v>
      </c>
      <c r="E38" s="20">
        <v>1</v>
      </c>
      <c r="F38" s="30">
        <v>5</v>
      </c>
      <c r="G38" s="20">
        <v>2</v>
      </c>
      <c r="H38" s="20">
        <v>2</v>
      </c>
      <c r="I38" s="20">
        <v>0</v>
      </c>
      <c r="J38" s="20">
        <v>1</v>
      </c>
      <c r="K38" s="29" t="s">
        <v>108</v>
      </c>
      <c r="L38" s="1" t="s">
        <v>103</v>
      </c>
      <c r="M38" s="1" t="s">
        <v>108</v>
      </c>
      <c r="N38" s="1" t="s">
        <v>108</v>
      </c>
      <c r="O38" s="31">
        <v>10</v>
      </c>
      <c r="P38" s="20">
        <v>9</v>
      </c>
      <c r="Q38" s="30">
        <v>1</v>
      </c>
      <c r="R38" s="29" t="s">
        <v>101</v>
      </c>
      <c r="S38" s="28" t="s">
        <v>126</v>
      </c>
    </row>
    <row r="39" spans="1:19" x14ac:dyDescent="0.3">
      <c r="A39" s="32" t="s">
        <v>31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1</v>
      </c>
      <c r="H39" s="20">
        <v>2</v>
      </c>
      <c r="I39" s="20">
        <v>0</v>
      </c>
      <c r="J39" s="20">
        <v>0</v>
      </c>
      <c r="K39" s="29" t="s">
        <v>103</v>
      </c>
      <c r="L39" s="1" t="s">
        <v>103</v>
      </c>
      <c r="M39" s="1" t="s">
        <v>103</v>
      </c>
      <c r="N39" s="1" t="s">
        <v>103</v>
      </c>
      <c r="O39" s="31">
        <v>13</v>
      </c>
      <c r="P39" s="20">
        <v>16</v>
      </c>
      <c r="Q39" s="30">
        <v>-3</v>
      </c>
      <c r="R39" s="29" t="s">
        <v>101</v>
      </c>
      <c r="S39" s="28" t="s">
        <v>119</v>
      </c>
    </row>
    <row r="40" spans="1:19" x14ac:dyDescent="0.3">
      <c r="A40" s="32" t="s">
        <v>18</v>
      </c>
      <c r="B40" s="1">
        <v>5</v>
      </c>
      <c r="C40" s="1">
        <v>1</v>
      </c>
      <c r="D40" s="1">
        <v>3</v>
      </c>
      <c r="E40" s="20">
        <v>1</v>
      </c>
      <c r="F40" s="30">
        <v>3</v>
      </c>
      <c r="G40" s="20">
        <v>-1</v>
      </c>
      <c r="H40" s="20">
        <v>0</v>
      </c>
      <c r="I40" s="20">
        <v>1</v>
      </c>
      <c r="J40" s="20">
        <v>1</v>
      </c>
      <c r="K40" s="29" t="s">
        <v>111</v>
      </c>
      <c r="L40" s="1" t="s">
        <v>122</v>
      </c>
      <c r="M40" s="1" t="s">
        <v>98</v>
      </c>
      <c r="N40" s="1" t="s">
        <v>123</v>
      </c>
      <c r="O40" s="31">
        <v>14</v>
      </c>
      <c r="P40" s="20">
        <v>20</v>
      </c>
      <c r="Q40" s="30">
        <v>-6</v>
      </c>
      <c r="R40" s="29" t="s">
        <v>113</v>
      </c>
      <c r="S40" s="28" t="s">
        <v>141</v>
      </c>
    </row>
    <row r="41" spans="1:19" x14ac:dyDescent="0.3">
      <c r="A41" s="32" t="s">
        <v>27</v>
      </c>
      <c r="B41" s="1">
        <v>5</v>
      </c>
      <c r="C41" s="1">
        <v>1</v>
      </c>
      <c r="D41" s="1">
        <v>4</v>
      </c>
      <c r="E41" s="20">
        <v>0</v>
      </c>
      <c r="F41" s="30">
        <v>2</v>
      </c>
      <c r="G41" s="20">
        <v>-1</v>
      </c>
      <c r="H41" s="20">
        <v>0</v>
      </c>
      <c r="I41" s="20">
        <v>1</v>
      </c>
      <c r="J41" s="20">
        <v>0</v>
      </c>
      <c r="K41" s="29" t="s">
        <v>111</v>
      </c>
      <c r="L41" s="1" t="s">
        <v>116</v>
      </c>
      <c r="M41" s="1" t="s">
        <v>116</v>
      </c>
      <c r="N41" s="1" t="s">
        <v>132</v>
      </c>
      <c r="O41" s="31">
        <v>10</v>
      </c>
      <c r="P41" s="20">
        <v>19</v>
      </c>
      <c r="Q41" s="30">
        <v>-9</v>
      </c>
      <c r="R41" s="29" t="s">
        <v>133</v>
      </c>
      <c r="S41" s="28" t="s">
        <v>132</v>
      </c>
    </row>
    <row r="42" spans="1:19" ht="15" thickBot="1" x14ac:dyDescent="0.35">
      <c r="A42" s="27" t="s">
        <v>8</v>
      </c>
      <c r="B42" s="26">
        <v>4</v>
      </c>
      <c r="C42" s="26">
        <v>0</v>
      </c>
      <c r="D42" s="26">
        <v>2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128</v>
      </c>
      <c r="L42" s="26" t="s">
        <v>100</v>
      </c>
      <c r="M42" s="26" t="s">
        <v>117</v>
      </c>
      <c r="N42" s="26" t="s">
        <v>128</v>
      </c>
      <c r="O42" s="25">
        <v>13</v>
      </c>
      <c r="P42" s="24">
        <v>22</v>
      </c>
      <c r="Q42" s="23">
        <v>-9</v>
      </c>
      <c r="R42" s="22" t="s">
        <v>133</v>
      </c>
      <c r="S42" s="21" t="s">
        <v>145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922F41E-A634-4BF6-B06B-B938E646FE12}"/>
  </hyperlink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3D62-0FFB-4CCA-A161-7FEE53D92ECD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</v>
      </c>
      <c r="C4" s="40">
        <v>4</v>
      </c>
      <c r="D4" s="40">
        <v>1</v>
      </c>
      <c r="E4" s="38">
        <v>0</v>
      </c>
      <c r="F4" s="33">
        <v>8</v>
      </c>
      <c r="G4" s="39">
        <v>3</v>
      </c>
      <c r="H4" s="38">
        <v>4</v>
      </c>
      <c r="I4" s="38">
        <v>0</v>
      </c>
      <c r="J4" s="33">
        <v>0</v>
      </c>
      <c r="K4" s="37" t="s">
        <v>120</v>
      </c>
      <c r="L4" s="40" t="s">
        <v>98</v>
      </c>
      <c r="M4" s="40" t="s">
        <v>136</v>
      </c>
      <c r="N4" s="40" t="s">
        <v>136</v>
      </c>
      <c r="O4" s="39">
        <v>16</v>
      </c>
      <c r="P4" s="38">
        <v>12</v>
      </c>
      <c r="Q4" s="33">
        <v>4</v>
      </c>
      <c r="R4" s="37" t="s">
        <v>135</v>
      </c>
      <c r="S4" s="36" t="s">
        <v>136</v>
      </c>
    </row>
    <row r="5" spans="1:20" x14ac:dyDescent="0.3">
      <c r="A5" s="32" t="s">
        <v>16</v>
      </c>
      <c r="B5" s="1">
        <v>6</v>
      </c>
      <c r="C5" s="1">
        <v>4</v>
      </c>
      <c r="D5" s="1">
        <v>2</v>
      </c>
      <c r="E5" s="20">
        <v>0</v>
      </c>
      <c r="F5" s="30">
        <v>8</v>
      </c>
      <c r="G5" s="31">
        <v>2</v>
      </c>
      <c r="H5" s="20">
        <v>4</v>
      </c>
      <c r="I5" s="20">
        <v>0</v>
      </c>
      <c r="J5" s="30">
        <v>0</v>
      </c>
      <c r="K5" s="29" t="s">
        <v>112</v>
      </c>
      <c r="L5" s="1" t="s">
        <v>112</v>
      </c>
      <c r="M5" s="1" t="s">
        <v>103</v>
      </c>
      <c r="N5" s="1" t="s">
        <v>116</v>
      </c>
      <c r="O5" s="31">
        <v>21</v>
      </c>
      <c r="P5" s="20">
        <v>18</v>
      </c>
      <c r="Q5" s="30">
        <v>3</v>
      </c>
      <c r="R5" s="29" t="s">
        <v>101</v>
      </c>
      <c r="S5" s="28" t="s">
        <v>149</v>
      </c>
    </row>
    <row r="6" spans="1:20" x14ac:dyDescent="0.3">
      <c r="A6" s="32" t="s">
        <v>4</v>
      </c>
      <c r="B6" s="1">
        <v>6</v>
      </c>
      <c r="C6" s="1">
        <v>3</v>
      </c>
      <c r="D6" s="1">
        <v>2</v>
      </c>
      <c r="E6" s="20">
        <v>1</v>
      </c>
      <c r="F6" s="30">
        <v>7</v>
      </c>
      <c r="G6" s="31">
        <v>2</v>
      </c>
      <c r="H6" s="20">
        <v>3</v>
      </c>
      <c r="I6" s="20">
        <v>0</v>
      </c>
      <c r="J6" s="30">
        <v>0</v>
      </c>
      <c r="K6" s="29" t="s">
        <v>152</v>
      </c>
      <c r="L6" s="1" t="s">
        <v>100</v>
      </c>
      <c r="M6" s="1" t="s">
        <v>116</v>
      </c>
      <c r="N6" s="1" t="s">
        <v>119</v>
      </c>
      <c r="O6" s="31">
        <v>22</v>
      </c>
      <c r="P6" s="20">
        <v>20</v>
      </c>
      <c r="Q6" s="30">
        <v>2</v>
      </c>
      <c r="R6" s="29" t="s">
        <v>101</v>
      </c>
      <c r="S6" s="28" t="s">
        <v>153</v>
      </c>
    </row>
    <row r="7" spans="1:20" x14ac:dyDescent="0.3">
      <c r="A7" s="32" t="s">
        <v>29</v>
      </c>
      <c r="B7" s="1">
        <v>6</v>
      </c>
      <c r="C7" s="1">
        <v>3</v>
      </c>
      <c r="D7" s="1">
        <v>3</v>
      </c>
      <c r="E7" s="20">
        <v>0</v>
      </c>
      <c r="F7" s="30">
        <v>6</v>
      </c>
      <c r="G7" s="31">
        <v>2</v>
      </c>
      <c r="H7" s="20">
        <v>3</v>
      </c>
      <c r="I7" s="20">
        <v>0</v>
      </c>
      <c r="J7" s="30">
        <v>0</v>
      </c>
      <c r="K7" s="29" t="s">
        <v>112</v>
      </c>
      <c r="L7" s="1" t="s">
        <v>116</v>
      </c>
      <c r="M7" s="1" t="s">
        <v>103</v>
      </c>
      <c r="N7" s="1" t="s">
        <v>112</v>
      </c>
      <c r="O7" s="31">
        <v>19</v>
      </c>
      <c r="P7" s="20">
        <v>19</v>
      </c>
      <c r="Q7" s="30">
        <v>0</v>
      </c>
      <c r="R7" s="29" t="s">
        <v>113</v>
      </c>
      <c r="S7" s="28" t="s">
        <v>134</v>
      </c>
    </row>
    <row r="8" spans="1:20" x14ac:dyDescent="0.3">
      <c r="A8" s="32" t="s">
        <v>19</v>
      </c>
      <c r="B8" s="1">
        <v>7</v>
      </c>
      <c r="C8" s="1">
        <v>3</v>
      </c>
      <c r="D8" s="1">
        <v>4</v>
      </c>
      <c r="E8" s="20">
        <v>0</v>
      </c>
      <c r="F8" s="30">
        <v>6</v>
      </c>
      <c r="G8" s="31">
        <v>3</v>
      </c>
      <c r="H8" s="20">
        <v>3</v>
      </c>
      <c r="I8" s="20">
        <v>0</v>
      </c>
      <c r="J8" s="30">
        <v>0</v>
      </c>
      <c r="K8" s="29" t="s">
        <v>110</v>
      </c>
      <c r="L8" s="1" t="s">
        <v>146</v>
      </c>
      <c r="M8" s="1" t="s">
        <v>116</v>
      </c>
      <c r="N8" s="1" t="s">
        <v>147</v>
      </c>
      <c r="O8" s="31">
        <v>15</v>
      </c>
      <c r="P8" s="20">
        <v>20</v>
      </c>
      <c r="Q8" s="30">
        <v>-5</v>
      </c>
      <c r="R8" s="29" t="s">
        <v>133</v>
      </c>
      <c r="S8" s="28" t="s">
        <v>148</v>
      </c>
    </row>
    <row r="9" spans="1:20" x14ac:dyDescent="0.3">
      <c r="A9" s="32" t="s">
        <v>28</v>
      </c>
      <c r="B9" s="1">
        <v>5</v>
      </c>
      <c r="C9" s="1">
        <v>2</v>
      </c>
      <c r="D9" s="1">
        <v>3</v>
      </c>
      <c r="E9" s="20">
        <v>0</v>
      </c>
      <c r="F9" s="30">
        <v>4</v>
      </c>
      <c r="G9" s="31">
        <v>2</v>
      </c>
      <c r="H9" s="20">
        <v>2</v>
      </c>
      <c r="I9" s="20">
        <v>0</v>
      </c>
      <c r="J9" s="30">
        <v>0</v>
      </c>
      <c r="K9" s="29" t="s">
        <v>119</v>
      </c>
      <c r="L9" s="1" t="s">
        <v>100</v>
      </c>
      <c r="M9" s="1" t="s">
        <v>112</v>
      </c>
      <c r="N9" s="1" t="s">
        <v>119</v>
      </c>
      <c r="O9" s="31">
        <v>13</v>
      </c>
      <c r="P9" s="20">
        <v>14</v>
      </c>
      <c r="Q9" s="30">
        <v>-1</v>
      </c>
      <c r="R9" s="29" t="s">
        <v>104</v>
      </c>
      <c r="S9" s="28" t="s">
        <v>125</v>
      </c>
    </row>
    <row r="10" spans="1:20" x14ac:dyDescent="0.3">
      <c r="A10" s="32" t="s">
        <v>11</v>
      </c>
      <c r="B10" s="1">
        <v>6</v>
      </c>
      <c r="C10" s="1">
        <v>2</v>
      </c>
      <c r="D10" s="1">
        <v>4</v>
      </c>
      <c r="E10" s="20">
        <v>0</v>
      </c>
      <c r="F10" s="30">
        <v>4</v>
      </c>
      <c r="G10" s="31">
        <v>0</v>
      </c>
      <c r="H10" s="20">
        <v>1</v>
      </c>
      <c r="I10" s="20">
        <v>1</v>
      </c>
      <c r="J10" s="30">
        <v>0</v>
      </c>
      <c r="K10" s="29" t="s">
        <v>116</v>
      </c>
      <c r="L10" s="1" t="s">
        <v>116</v>
      </c>
      <c r="M10" s="1" t="s">
        <v>116</v>
      </c>
      <c r="N10" s="1" t="s">
        <v>127</v>
      </c>
      <c r="O10" s="31">
        <v>20</v>
      </c>
      <c r="P10" s="20">
        <v>30</v>
      </c>
      <c r="Q10" s="30">
        <v>-10</v>
      </c>
      <c r="R10" s="29" t="s">
        <v>101</v>
      </c>
      <c r="S10" s="28" t="s">
        <v>147</v>
      </c>
    </row>
    <row r="11" spans="1:20" ht="15" thickBot="1" x14ac:dyDescent="0.35">
      <c r="A11" s="32" t="s">
        <v>5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111</v>
      </c>
      <c r="L11" s="1" t="s">
        <v>150</v>
      </c>
      <c r="M11" s="1" t="s">
        <v>122</v>
      </c>
      <c r="N11" s="1" t="s">
        <v>151</v>
      </c>
      <c r="O11" s="31">
        <v>16</v>
      </c>
      <c r="P11" s="20">
        <v>21</v>
      </c>
      <c r="Q11" s="30">
        <v>-5</v>
      </c>
      <c r="R11" s="29" t="s">
        <v>113</v>
      </c>
      <c r="S11" s="28" t="s">
        <v>151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</v>
      </c>
      <c r="C14" s="1">
        <v>5</v>
      </c>
      <c r="D14" s="1">
        <v>0</v>
      </c>
      <c r="E14" s="20">
        <v>0</v>
      </c>
      <c r="F14" s="33">
        <v>10</v>
      </c>
      <c r="G14" s="20">
        <v>3</v>
      </c>
      <c r="H14" s="20">
        <v>5</v>
      </c>
      <c r="I14" s="20">
        <v>0</v>
      </c>
      <c r="J14" s="20">
        <v>0</v>
      </c>
      <c r="K14" s="29" t="s">
        <v>105</v>
      </c>
      <c r="L14" s="1" t="s">
        <v>110</v>
      </c>
      <c r="M14" s="1" t="s">
        <v>105</v>
      </c>
      <c r="N14" s="1" t="s">
        <v>105</v>
      </c>
      <c r="O14" s="31">
        <v>23</v>
      </c>
      <c r="P14" s="20">
        <v>11</v>
      </c>
      <c r="Q14" s="30">
        <v>12</v>
      </c>
      <c r="R14" s="29" t="s">
        <v>154</v>
      </c>
      <c r="S14" s="28" t="s">
        <v>155</v>
      </c>
    </row>
    <row r="15" spans="1:20" x14ac:dyDescent="0.3">
      <c r="A15" s="32" t="s">
        <v>14</v>
      </c>
      <c r="B15" s="1">
        <v>5</v>
      </c>
      <c r="C15" s="1">
        <v>4</v>
      </c>
      <c r="D15" s="1">
        <v>1</v>
      </c>
      <c r="E15" s="20">
        <v>0</v>
      </c>
      <c r="F15" s="30">
        <v>8</v>
      </c>
      <c r="G15" s="20">
        <v>4</v>
      </c>
      <c r="H15" s="20">
        <v>4</v>
      </c>
      <c r="I15" s="20">
        <v>0</v>
      </c>
      <c r="J15" s="20">
        <v>0</v>
      </c>
      <c r="K15" s="29" t="s">
        <v>105</v>
      </c>
      <c r="L15" s="1" t="s">
        <v>112</v>
      </c>
      <c r="M15" s="1" t="s">
        <v>103</v>
      </c>
      <c r="N15" s="1" t="s">
        <v>120</v>
      </c>
      <c r="O15" s="31">
        <v>19</v>
      </c>
      <c r="P15" s="20">
        <v>15</v>
      </c>
      <c r="Q15" s="30">
        <v>4</v>
      </c>
      <c r="R15" s="29" t="s">
        <v>135</v>
      </c>
      <c r="S15" s="28" t="s">
        <v>136</v>
      </c>
    </row>
    <row r="16" spans="1:20" x14ac:dyDescent="0.3">
      <c r="A16" s="32" t="s">
        <v>9</v>
      </c>
      <c r="B16" s="1">
        <v>6</v>
      </c>
      <c r="C16" s="1">
        <v>4</v>
      </c>
      <c r="D16" s="1">
        <v>2</v>
      </c>
      <c r="E16" s="20">
        <v>0</v>
      </c>
      <c r="F16" s="30">
        <v>8</v>
      </c>
      <c r="G16" s="20">
        <v>4</v>
      </c>
      <c r="H16" s="20">
        <v>4</v>
      </c>
      <c r="I16" s="20">
        <v>0</v>
      </c>
      <c r="J16" s="20">
        <v>0</v>
      </c>
      <c r="K16" s="29" t="s">
        <v>103</v>
      </c>
      <c r="L16" s="1" t="s">
        <v>120</v>
      </c>
      <c r="M16" s="1" t="s">
        <v>112</v>
      </c>
      <c r="N16" s="1" t="s">
        <v>112</v>
      </c>
      <c r="O16" s="31">
        <v>18</v>
      </c>
      <c r="P16" s="20">
        <v>15</v>
      </c>
      <c r="Q16" s="30">
        <v>3</v>
      </c>
      <c r="R16" s="29" t="s">
        <v>104</v>
      </c>
      <c r="S16" s="28" t="s">
        <v>149</v>
      </c>
    </row>
    <row r="17" spans="1:19" x14ac:dyDescent="0.3">
      <c r="A17" s="32" t="s">
        <v>1</v>
      </c>
      <c r="B17" s="1">
        <v>5</v>
      </c>
      <c r="C17" s="1">
        <v>4</v>
      </c>
      <c r="D17" s="1">
        <v>1</v>
      </c>
      <c r="E17" s="20">
        <v>0</v>
      </c>
      <c r="F17" s="30">
        <v>8</v>
      </c>
      <c r="G17" s="20">
        <v>3</v>
      </c>
      <c r="H17" s="20">
        <v>4</v>
      </c>
      <c r="I17" s="20">
        <v>0</v>
      </c>
      <c r="J17" s="20">
        <v>0</v>
      </c>
      <c r="K17" s="29" t="s">
        <v>112</v>
      </c>
      <c r="L17" s="1" t="s">
        <v>105</v>
      </c>
      <c r="M17" s="1" t="s">
        <v>105</v>
      </c>
      <c r="N17" s="1" t="s">
        <v>120</v>
      </c>
      <c r="O17" s="31">
        <v>14</v>
      </c>
      <c r="P17" s="20">
        <v>8</v>
      </c>
      <c r="Q17" s="30">
        <v>6</v>
      </c>
      <c r="R17" s="29" t="s">
        <v>135</v>
      </c>
      <c r="S17" s="28" t="s">
        <v>136</v>
      </c>
    </row>
    <row r="18" spans="1:19" x14ac:dyDescent="0.3">
      <c r="A18" s="32" t="s">
        <v>12</v>
      </c>
      <c r="B18" s="1">
        <v>7</v>
      </c>
      <c r="C18" s="1">
        <v>3</v>
      </c>
      <c r="D18" s="1">
        <v>3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0</v>
      </c>
      <c r="K18" s="29" t="s">
        <v>121</v>
      </c>
      <c r="L18" s="1" t="s">
        <v>124</v>
      </c>
      <c r="M18" s="1" t="s">
        <v>116</v>
      </c>
      <c r="N18" s="1" t="s">
        <v>153</v>
      </c>
      <c r="O18" s="31">
        <v>15</v>
      </c>
      <c r="P18" s="20">
        <v>12</v>
      </c>
      <c r="Q18" s="30">
        <v>3</v>
      </c>
      <c r="R18" s="29" t="s">
        <v>99</v>
      </c>
      <c r="S18" s="28" t="s">
        <v>156</v>
      </c>
    </row>
    <row r="19" spans="1:19" x14ac:dyDescent="0.3">
      <c r="A19" s="32" t="s">
        <v>10</v>
      </c>
      <c r="B19" s="1">
        <v>5</v>
      </c>
      <c r="C19" s="1">
        <v>2</v>
      </c>
      <c r="D19" s="1">
        <v>2</v>
      </c>
      <c r="E19" s="20">
        <v>1</v>
      </c>
      <c r="F19" s="30">
        <v>5</v>
      </c>
      <c r="G19" s="20">
        <v>1</v>
      </c>
      <c r="H19" s="20">
        <v>2</v>
      </c>
      <c r="I19" s="20">
        <v>0</v>
      </c>
      <c r="J19" s="20">
        <v>0</v>
      </c>
      <c r="K19" s="29" t="s">
        <v>112</v>
      </c>
      <c r="L19" s="1" t="s">
        <v>106</v>
      </c>
      <c r="M19" s="1" t="s">
        <v>102</v>
      </c>
      <c r="N19" s="1" t="s">
        <v>122</v>
      </c>
      <c r="O19" s="31">
        <v>13</v>
      </c>
      <c r="P19" s="20">
        <v>14</v>
      </c>
      <c r="Q19" s="30">
        <v>-1</v>
      </c>
      <c r="R19" s="29" t="s">
        <v>99</v>
      </c>
      <c r="S19" s="28" t="s">
        <v>131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2</v>
      </c>
      <c r="H20" s="20">
        <v>2</v>
      </c>
      <c r="I20" s="20">
        <v>0</v>
      </c>
      <c r="J20" s="20">
        <v>0</v>
      </c>
      <c r="K20" s="29" t="s">
        <v>116</v>
      </c>
      <c r="L20" s="1" t="s">
        <v>103</v>
      </c>
      <c r="M20" s="1" t="s">
        <v>100</v>
      </c>
      <c r="N20" s="1" t="s">
        <v>103</v>
      </c>
      <c r="O20" s="31">
        <v>14</v>
      </c>
      <c r="P20" s="20">
        <v>15</v>
      </c>
      <c r="Q20" s="30">
        <v>-1</v>
      </c>
      <c r="R20" s="29" t="s">
        <v>99</v>
      </c>
      <c r="S20" s="28" t="s">
        <v>125</v>
      </c>
    </row>
    <row r="21" spans="1:19" ht="15" thickBot="1" x14ac:dyDescent="0.35">
      <c r="A21" s="27" t="s">
        <v>13</v>
      </c>
      <c r="B21" s="26">
        <v>5</v>
      </c>
      <c r="C21" s="26">
        <v>2</v>
      </c>
      <c r="D21" s="26">
        <v>3</v>
      </c>
      <c r="E21" s="24">
        <v>0</v>
      </c>
      <c r="F21" s="23">
        <v>4</v>
      </c>
      <c r="G21" s="24">
        <v>2</v>
      </c>
      <c r="H21" s="24">
        <v>2</v>
      </c>
      <c r="I21" s="24">
        <v>0</v>
      </c>
      <c r="J21" s="24">
        <v>0</v>
      </c>
      <c r="K21" s="22" t="s">
        <v>116</v>
      </c>
      <c r="L21" s="26" t="s">
        <v>103</v>
      </c>
      <c r="M21" s="26" t="s">
        <v>111</v>
      </c>
      <c r="N21" s="26" t="s">
        <v>116</v>
      </c>
      <c r="O21" s="25">
        <v>16</v>
      </c>
      <c r="P21" s="24">
        <v>19</v>
      </c>
      <c r="Q21" s="23">
        <v>-3</v>
      </c>
      <c r="R21" s="22" t="s">
        <v>104</v>
      </c>
      <c r="S21" s="21" t="s">
        <v>125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</v>
      </c>
      <c r="C25" s="1">
        <v>5</v>
      </c>
      <c r="D25" s="1">
        <v>0</v>
      </c>
      <c r="E25" s="20">
        <v>1</v>
      </c>
      <c r="F25" s="30">
        <v>11</v>
      </c>
      <c r="G25" s="20">
        <v>5</v>
      </c>
      <c r="H25" s="20">
        <v>5</v>
      </c>
      <c r="I25" s="20">
        <v>0</v>
      </c>
      <c r="J25" s="20">
        <v>1</v>
      </c>
      <c r="K25" s="29" t="s">
        <v>115</v>
      </c>
      <c r="L25" s="1" t="s">
        <v>110</v>
      </c>
      <c r="M25" s="1" t="s">
        <v>108</v>
      </c>
      <c r="N25" s="1" t="s">
        <v>115</v>
      </c>
      <c r="O25" s="31">
        <v>21</v>
      </c>
      <c r="P25" s="20">
        <v>10</v>
      </c>
      <c r="Q25" s="30">
        <v>11</v>
      </c>
      <c r="R25" s="29" t="s">
        <v>109</v>
      </c>
      <c r="S25" s="28" t="s">
        <v>157</v>
      </c>
    </row>
    <row r="26" spans="1:19" x14ac:dyDescent="0.3">
      <c r="A26" s="32" t="s">
        <v>0</v>
      </c>
      <c r="B26" s="1">
        <v>5</v>
      </c>
      <c r="C26" s="1">
        <v>4</v>
      </c>
      <c r="D26" s="1">
        <v>1</v>
      </c>
      <c r="E26" s="20">
        <v>0</v>
      </c>
      <c r="F26" s="30">
        <v>8</v>
      </c>
      <c r="G26" s="20">
        <v>4</v>
      </c>
      <c r="H26" s="20">
        <v>4</v>
      </c>
      <c r="I26" s="20">
        <v>0</v>
      </c>
      <c r="J26" s="20">
        <v>0</v>
      </c>
      <c r="K26" s="29" t="s">
        <v>112</v>
      </c>
      <c r="L26" s="1" t="s">
        <v>105</v>
      </c>
      <c r="M26" s="1" t="s">
        <v>103</v>
      </c>
      <c r="N26" s="1" t="s">
        <v>112</v>
      </c>
      <c r="O26" s="31">
        <v>21</v>
      </c>
      <c r="P26" s="20">
        <v>12</v>
      </c>
      <c r="Q26" s="30">
        <v>9</v>
      </c>
      <c r="R26" s="29" t="s">
        <v>135</v>
      </c>
      <c r="S26" s="28" t="s">
        <v>136</v>
      </c>
    </row>
    <row r="27" spans="1:19" x14ac:dyDescent="0.3">
      <c r="A27" s="32" t="s">
        <v>25</v>
      </c>
      <c r="B27" s="1">
        <v>6</v>
      </c>
      <c r="C27" s="1">
        <v>2</v>
      </c>
      <c r="D27" s="1">
        <v>2</v>
      </c>
      <c r="E27" s="20">
        <v>2</v>
      </c>
      <c r="F27" s="30">
        <v>6</v>
      </c>
      <c r="G27" s="20">
        <v>2</v>
      </c>
      <c r="H27" s="20">
        <v>2</v>
      </c>
      <c r="I27" s="20">
        <v>0</v>
      </c>
      <c r="J27" s="20">
        <v>1</v>
      </c>
      <c r="K27" s="29" t="s">
        <v>122</v>
      </c>
      <c r="L27" s="1" t="s">
        <v>122</v>
      </c>
      <c r="M27" s="1" t="s">
        <v>105</v>
      </c>
      <c r="N27" s="1" t="s">
        <v>115</v>
      </c>
      <c r="O27" s="31">
        <v>20</v>
      </c>
      <c r="P27" s="20">
        <v>17</v>
      </c>
      <c r="Q27" s="30">
        <v>3</v>
      </c>
      <c r="R27" s="29" t="s">
        <v>101</v>
      </c>
      <c r="S27" s="28" t="s">
        <v>144</v>
      </c>
    </row>
    <row r="28" spans="1:19" x14ac:dyDescent="0.3">
      <c r="A28" s="32" t="s">
        <v>22</v>
      </c>
      <c r="B28" s="1">
        <v>5</v>
      </c>
      <c r="C28" s="1">
        <v>3</v>
      </c>
      <c r="D28" s="1">
        <v>2</v>
      </c>
      <c r="E28" s="20">
        <v>0</v>
      </c>
      <c r="F28" s="30">
        <v>6</v>
      </c>
      <c r="G28" s="20">
        <v>1</v>
      </c>
      <c r="H28" s="20">
        <v>2</v>
      </c>
      <c r="I28" s="20">
        <v>1</v>
      </c>
      <c r="J28" s="20">
        <v>0</v>
      </c>
      <c r="K28" s="29" t="s">
        <v>103</v>
      </c>
      <c r="L28" s="1" t="s">
        <v>112</v>
      </c>
      <c r="M28" s="1" t="s">
        <v>120</v>
      </c>
      <c r="N28" s="1" t="s">
        <v>130</v>
      </c>
      <c r="O28" s="31">
        <v>19</v>
      </c>
      <c r="P28" s="20">
        <v>18</v>
      </c>
      <c r="Q28" s="30">
        <v>1</v>
      </c>
      <c r="R28" s="29" t="s">
        <v>107</v>
      </c>
      <c r="S28" s="28" t="s">
        <v>130</v>
      </c>
    </row>
    <row r="29" spans="1:19" x14ac:dyDescent="0.3">
      <c r="A29" s="32" t="s">
        <v>15</v>
      </c>
      <c r="B29" s="1">
        <v>6</v>
      </c>
      <c r="C29" s="1">
        <v>2</v>
      </c>
      <c r="D29" s="1">
        <v>2</v>
      </c>
      <c r="E29" s="20">
        <v>2</v>
      </c>
      <c r="F29" s="30">
        <v>6</v>
      </c>
      <c r="G29" s="20">
        <v>2</v>
      </c>
      <c r="H29" s="20">
        <v>2</v>
      </c>
      <c r="I29" s="20">
        <v>0</v>
      </c>
      <c r="J29" s="20">
        <v>0</v>
      </c>
      <c r="K29" s="29" t="s">
        <v>108</v>
      </c>
      <c r="L29" s="1" t="s">
        <v>123</v>
      </c>
      <c r="M29" s="1" t="s">
        <v>106</v>
      </c>
      <c r="N29" s="1" t="s">
        <v>106</v>
      </c>
      <c r="O29" s="31">
        <v>15</v>
      </c>
      <c r="P29" s="20">
        <v>19</v>
      </c>
      <c r="Q29" s="30">
        <v>-4</v>
      </c>
      <c r="R29" s="29" t="s">
        <v>113</v>
      </c>
      <c r="S29" s="28" t="s">
        <v>144</v>
      </c>
    </row>
    <row r="30" spans="1:19" x14ac:dyDescent="0.3">
      <c r="A30" s="32" t="s">
        <v>6</v>
      </c>
      <c r="B30" s="1">
        <v>5</v>
      </c>
      <c r="C30" s="1">
        <v>3</v>
      </c>
      <c r="D30" s="1">
        <v>2</v>
      </c>
      <c r="E30" s="20">
        <v>0</v>
      </c>
      <c r="F30" s="30">
        <v>6</v>
      </c>
      <c r="G30" s="20">
        <v>3</v>
      </c>
      <c r="H30" s="20">
        <v>3</v>
      </c>
      <c r="I30" s="20">
        <v>0</v>
      </c>
      <c r="J30" s="20">
        <v>0</v>
      </c>
      <c r="K30" s="29" t="s">
        <v>116</v>
      </c>
      <c r="L30" s="1" t="s">
        <v>105</v>
      </c>
      <c r="M30" s="1" t="s">
        <v>116</v>
      </c>
      <c r="N30" s="1" t="s">
        <v>130</v>
      </c>
      <c r="O30" s="31">
        <v>15</v>
      </c>
      <c r="P30" s="20">
        <v>18</v>
      </c>
      <c r="Q30" s="30">
        <v>-3</v>
      </c>
      <c r="R30" s="29" t="s">
        <v>99</v>
      </c>
      <c r="S30" s="28" t="s">
        <v>130</v>
      </c>
    </row>
    <row r="31" spans="1:19" x14ac:dyDescent="0.3">
      <c r="A31" s="32" t="s">
        <v>95</v>
      </c>
      <c r="B31" s="1">
        <v>5</v>
      </c>
      <c r="C31" s="1">
        <v>3</v>
      </c>
      <c r="D31" s="1">
        <v>2</v>
      </c>
      <c r="E31" s="20">
        <v>0</v>
      </c>
      <c r="F31" s="30">
        <v>6</v>
      </c>
      <c r="G31" s="20">
        <v>2</v>
      </c>
      <c r="H31" s="20">
        <v>3</v>
      </c>
      <c r="I31" s="20">
        <v>0</v>
      </c>
      <c r="J31" s="20">
        <v>0</v>
      </c>
      <c r="K31" s="29" t="s">
        <v>105</v>
      </c>
      <c r="L31" s="1" t="s">
        <v>116</v>
      </c>
      <c r="M31" s="1" t="s">
        <v>116</v>
      </c>
      <c r="N31" s="1" t="s">
        <v>130</v>
      </c>
      <c r="O31" s="31">
        <v>14</v>
      </c>
      <c r="P31" s="20">
        <v>11</v>
      </c>
      <c r="Q31" s="30">
        <v>3</v>
      </c>
      <c r="R31" s="29" t="s">
        <v>104</v>
      </c>
      <c r="S31" s="28" t="s">
        <v>130</v>
      </c>
    </row>
    <row r="32" spans="1:19" ht="15" thickBot="1" x14ac:dyDescent="0.35">
      <c r="A32" s="32" t="s">
        <v>17</v>
      </c>
      <c r="B32" s="1">
        <v>6</v>
      </c>
      <c r="C32" s="1">
        <v>2</v>
      </c>
      <c r="D32" s="1">
        <v>3</v>
      </c>
      <c r="E32" s="20">
        <v>1</v>
      </c>
      <c r="F32" s="23">
        <v>5</v>
      </c>
      <c r="G32" s="20">
        <v>0</v>
      </c>
      <c r="H32" s="20">
        <v>1</v>
      </c>
      <c r="I32" s="20">
        <v>1</v>
      </c>
      <c r="J32" s="20">
        <v>0</v>
      </c>
      <c r="K32" s="29" t="s">
        <v>103</v>
      </c>
      <c r="L32" s="1" t="s">
        <v>123</v>
      </c>
      <c r="M32" s="1" t="s">
        <v>103</v>
      </c>
      <c r="N32" s="1" t="s">
        <v>112</v>
      </c>
      <c r="O32" s="31">
        <v>17</v>
      </c>
      <c r="P32" s="20">
        <v>22</v>
      </c>
      <c r="Q32" s="30">
        <v>-5</v>
      </c>
      <c r="R32" s="29" t="s">
        <v>113</v>
      </c>
      <c r="S32" s="28" t="s">
        <v>138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</v>
      </c>
      <c r="C35" s="1">
        <v>4</v>
      </c>
      <c r="D35" s="1">
        <v>0</v>
      </c>
      <c r="E35" s="20">
        <v>2</v>
      </c>
      <c r="F35" s="33">
        <v>10</v>
      </c>
      <c r="G35" s="20">
        <v>3</v>
      </c>
      <c r="H35" s="20">
        <v>4</v>
      </c>
      <c r="I35" s="20">
        <v>0</v>
      </c>
      <c r="J35" s="20">
        <v>1</v>
      </c>
      <c r="K35" s="29" t="s">
        <v>115</v>
      </c>
      <c r="L35" s="1" t="s">
        <v>115</v>
      </c>
      <c r="M35" s="1" t="s">
        <v>142</v>
      </c>
      <c r="N35" s="1" t="s">
        <v>142</v>
      </c>
      <c r="O35" s="31">
        <v>26</v>
      </c>
      <c r="P35" s="20">
        <v>19</v>
      </c>
      <c r="Q35" s="30">
        <v>7</v>
      </c>
      <c r="R35" s="29" t="s">
        <v>109</v>
      </c>
      <c r="S35" s="28" t="s">
        <v>161</v>
      </c>
    </row>
    <row r="36" spans="1:19" x14ac:dyDescent="0.3">
      <c r="A36" s="32" t="s">
        <v>7</v>
      </c>
      <c r="B36" s="1">
        <v>5</v>
      </c>
      <c r="C36" s="1">
        <v>3</v>
      </c>
      <c r="D36" s="1">
        <v>0</v>
      </c>
      <c r="E36" s="20">
        <v>2</v>
      </c>
      <c r="F36" s="30">
        <v>8</v>
      </c>
      <c r="G36" s="20">
        <v>1</v>
      </c>
      <c r="H36" s="20">
        <v>3</v>
      </c>
      <c r="I36" s="20">
        <v>0</v>
      </c>
      <c r="J36" s="20">
        <v>1</v>
      </c>
      <c r="K36" s="29" t="s">
        <v>105</v>
      </c>
      <c r="L36" s="1" t="s">
        <v>118</v>
      </c>
      <c r="M36" s="1" t="s">
        <v>105</v>
      </c>
      <c r="N36" s="1" t="s">
        <v>105</v>
      </c>
      <c r="O36" s="31">
        <v>16</v>
      </c>
      <c r="P36" s="20">
        <v>14</v>
      </c>
      <c r="Q36" s="30">
        <v>2</v>
      </c>
      <c r="R36" s="29" t="s">
        <v>99</v>
      </c>
      <c r="S36" s="28" t="s">
        <v>142</v>
      </c>
    </row>
    <row r="37" spans="1:19" x14ac:dyDescent="0.3">
      <c r="A37" s="32" t="s">
        <v>3</v>
      </c>
      <c r="B37" s="1">
        <v>5</v>
      </c>
      <c r="C37" s="1">
        <v>3</v>
      </c>
      <c r="D37" s="1">
        <v>2</v>
      </c>
      <c r="E37" s="20">
        <v>0</v>
      </c>
      <c r="F37" s="30">
        <v>6</v>
      </c>
      <c r="G37" s="20">
        <v>1</v>
      </c>
      <c r="H37" s="20">
        <v>2</v>
      </c>
      <c r="I37" s="20">
        <v>1</v>
      </c>
      <c r="J37" s="20">
        <v>0</v>
      </c>
      <c r="K37" s="29" t="s">
        <v>103</v>
      </c>
      <c r="L37" s="1" t="s">
        <v>112</v>
      </c>
      <c r="M37" s="1" t="s">
        <v>103</v>
      </c>
      <c r="N37" s="1" t="s">
        <v>130</v>
      </c>
      <c r="O37" s="31">
        <v>16</v>
      </c>
      <c r="P37" s="20">
        <v>14</v>
      </c>
      <c r="Q37" s="30">
        <v>2</v>
      </c>
      <c r="R37" s="29" t="s">
        <v>104</v>
      </c>
      <c r="S37" s="28" t="s">
        <v>130</v>
      </c>
    </row>
    <row r="38" spans="1:19" x14ac:dyDescent="0.3">
      <c r="A38" s="32" t="s">
        <v>20</v>
      </c>
      <c r="B38" s="1">
        <v>5</v>
      </c>
      <c r="C38" s="1">
        <v>2</v>
      </c>
      <c r="D38" s="1">
        <v>2</v>
      </c>
      <c r="E38" s="20">
        <v>1</v>
      </c>
      <c r="F38" s="30">
        <v>5</v>
      </c>
      <c r="G38" s="20">
        <v>2</v>
      </c>
      <c r="H38" s="20">
        <v>2</v>
      </c>
      <c r="I38" s="20">
        <v>0</v>
      </c>
      <c r="J38" s="20">
        <v>1</v>
      </c>
      <c r="K38" s="29" t="s">
        <v>108</v>
      </c>
      <c r="L38" s="1" t="s">
        <v>116</v>
      </c>
      <c r="M38" s="1" t="s">
        <v>108</v>
      </c>
      <c r="N38" s="1" t="s">
        <v>108</v>
      </c>
      <c r="O38" s="31">
        <v>13</v>
      </c>
      <c r="P38" s="20">
        <v>14</v>
      </c>
      <c r="Q38" s="30">
        <v>-1</v>
      </c>
      <c r="R38" s="29" t="s">
        <v>107</v>
      </c>
      <c r="S38" s="28" t="s">
        <v>131</v>
      </c>
    </row>
    <row r="39" spans="1:19" x14ac:dyDescent="0.3">
      <c r="A39" s="32" t="s">
        <v>31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1</v>
      </c>
      <c r="H39" s="20">
        <v>2</v>
      </c>
      <c r="I39" s="20">
        <v>0</v>
      </c>
      <c r="J39" s="20">
        <v>0</v>
      </c>
      <c r="K39" s="29" t="s">
        <v>103</v>
      </c>
      <c r="L39" s="1" t="s">
        <v>103</v>
      </c>
      <c r="M39" s="1" t="s">
        <v>103</v>
      </c>
      <c r="N39" s="1" t="s">
        <v>103</v>
      </c>
      <c r="O39" s="31">
        <v>13</v>
      </c>
      <c r="P39" s="20">
        <v>16</v>
      </c>
      <c r="Q39" s="30">
        <v>-3</v>
      </c>
      <c r="R39" s="29" t="s">
        <v>101</v>
      </c>
      <c r="S39" s="28" t="s">
        <v>119</v>
      </c>
    </row>
    <row r="40" spans="1:19" x14ac:dyDescent="0.3">
      <c r="A40" s="32" t="s">
        <v>18</v>
      </c>
      <c r="B40" s="1">
        <v>6</v>
      </c>
      <c r="C40" s="1">
        <v>1</v>
      </c>
      <c r="D40" s="1">
        <v>3</v>
      </c>
      <c r="E40" s="20">
        <v>2</v>
      </c>
      <c r="F40" s="30">
        <v>4</v>
      </c>
      <c r="G40" s="20">
        <v>-1</v>
      </c>
      <c r="H40" s="20">
        <v>0</v>
      </c>
      <c r="I40" s="20">
        <v>1</v>
      </c>
      <c r="J40" s="20">
        <v>1</v>
      </c>
      <c r="K40" s="29" t="s">
        <v>114</v>
      </c>
      <c r="L40" s="1" t="s">
        <v>122</v>
      </c>
      <c r="M40" s="1" t="s">
        <v>98</v>
      </c>
      <c r="N40" s="1" t="s">
        <v>123</v>
      </c>
      <c r="O40" s="31">
        <v>17</v>
      </c>
      <c r="P40" s="20">
        <v>24</v>
      </c>
      <c r="Q40" s="30">
        <v>-7</v>
      </c>
      <c r="R40" s="29" t="s">
        <v>133</v>
      </c>
      <c r="S40" s="28" t="s">
        <v>151</v>
      </c>
    </row>
    <row r="41" spans="1:19" x14ac:dyDescent="0.3">
      <c r="A41" s="32" t="s">
        <v>27</v>
      </c>
      <c r="B41" s="1">
        <v>6</v>
      </c>
      <c r="C41" s="1">
        <v>1</v>
      </c>
      <c r="D41" s="1">
        <v>5</v>
      </c>
      <c r="E41" s="20">
        <v>0</v>
      </c>
      <c r="F41" s="30">
        <v>2</v>
      </c>
      <c r="G41" s="20">
        <v>-1</v>
      </c>
      <c r="H41" s="20">
        <v>0</v>
      </c>
      <c r="I41" s="20">
        <v>1</v>
      </c>
      <c r="J41" s="20">
        <v>0</v>
      </c>
      <c r="K41" s="29" t="s">
        <v>111</v>
      </c>
      <c r="L41" s="1" t="s">
        <v>127</v>
      </c>
      <c r="M41" s="1" t="s">
        <v>127</v>
      </c>
      <c r="N41" s="1" t="s">
        <v>158</v>
      </c>
      <c r="O41" s="31">
        <v>11</v>
      </c>
      <c r="P41" s="20">
        <v>25</v>
      </c>
      <c r="Q41" s="30">
        <v>-14</v>
      </c>
      <c r="R41" s="29" t="s">
        <v>159</v>
      </c>
      <c r="S41" s="28" t="s">
        <v>158</v>
      </c>
    </row>
    <row r="42" spans="1:19" ht="15" thickBot="1" x14ac:dyDescent="0.35">
      <c r="A42" s="27" t="s">
        <v>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145</v>
      </c>
      <c r="L42" s="26" t="s">
        <v>100</v>
      </c>
      <c r="M42" s="26" t="s">
        <v>117</v>
      </c>
      <c r="N42" s="26" t="s">
        <v>128</v>
      </c>
      <c r="O42" s="25">
        <v>13</v>
      </c>
      <c r="P42" s="24">
        <v>25</v>
      </c>
      <c r="Q42" s="23">
        <v>-12</v>
      </c>
      <c r="R42" s="22" t="s">
        <v>159</v>
      </c>
      <c r="S42" s="21" t="s">
        <v>160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5D6B73C-8EA4-42D5-B170-73B8F5720D12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1B1D-BE85-446D-9D6B-DBCE8F831E31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6</v>
      </c>
      <c r="C4" s="40">
        <v>5</v>
      </c>
      <c r="D4" s="40">
        <v>1</v>
      </c>
      <c r="E4" s="38">
        <v>0</v>
      </c>
      <c r="F4" s="33">
        <v>10</v>
      </c>
      <c r="G4" s="39">
        <v>4</v>
      </c>
      <c r="H4" s="38">
        <v>5</v>
      </c>
      <c r="I4" s="38">
        <v>0</v>
      </c>
      <c r="J4" s="33">
        <v>0</v>
      </c>
      <c r="K4" s="37" t="s">
        <v>136</v>
      </c>
      <c r="L4" s="40" t="s">
        <v>98</v>
      </c>
      <c r="M4" s="40" t="s">
        <v>136</v>
      </c>
      <c r="N4" s="40" t="s">
        <v>136</v>
      </c>
      <c r="O4" s="39">
        <v>20</v>
      </c>
      <c r="P4" s="38">
        <v>14</v>
      </c>
      <c r="Q4" s="33">
        <v>6</v>
      </c>
      <c r="R4" s="37" t="s">
        <v>154</v>
      </c>
      <c r="S4" s="36" t="s">
        <v>162</v>
      </c>
    </row>
    <row r="5" spans="1:20" x14ac:dyDescent="0.3">
      <c r="A5" s="32" t="s">
        <v>16</v>
      </c>
      <c r="B5" s="1">
        <v>6</v>
      </c>
      <c r="C5" s="1">
        <v>4</v>
      </c>
      <c r="D5" s="1">
        <v>2</v>
      </c>
      <c r="E5" s="20">
        <v>0</v>
      </c>
      <c r="F5" s="30">
        <v>8</v>
      </c>
      <c r="G5" s="31">
        <v>2</v>
      </c>
      <c r="H5" s="20">
        <v>4</v>
      </c>
      <c r="I5" s="20">
        <v>0</v>
      </c>
      <c r="J5" s="30">
        <v>0</v>
      </c>
      <c r="K5" s="29" t="s">
        <v>112</v>
      </c>
      <c r="L5" s="1" t="s">
        <v>112</v>
      </c>
      <c r="M5" s="1" t="s">
        <v>103</v>
      </c>
      <c r="N5" s="1" t="s">
        <v>116</v>
      </c>
      <c r="O5" s="31">
        <v>21</v>
      </c>
      <c r="P5" s="20">
        <v>18</v>
      </c>
      <c r="Q5" s="30">
        <v>3</v>
      </c>
      <c r="R5" s="29" t="s">
        <v>101</v>
      </c>
      <c r="S5" s="28" t="s">
        <v>149</v>
      </c>
    </row>
    <row r="6" spans="1:20" x14ac:dyDescent="0.3">
      <c r="A6" s="32" t="s">
        <v>4</v>
      </c>
      <c r="B6" s="1">
        <v>6</v>
      </c>
      <c r="C6" s="1">
        <v>3</v>
      </c>
      <c r="D6" s="1">
        <v>2</v>
      </c>
      <c r="E6" s="20">
        <v>1</v>
      </c>
      <c r="F6" s="30">
        <v>7</v>
      </c>
      <c r="G6" s="31">
        <v>2</v>
      </c>
      <c r="H6" s="20">
        <v>3</v>
      </c>
      <c r="I6" s="20">
        <v>0</v>
      </c>
      <c r="J6" s="30">
        <v>0</v>
      </c>
      <c r="K6" s="29" t="s">
        <v>152</v>
      </c>
      <c r="L6" s="1" t="s">
        <v>100</v>
      </c>
      <c r="M6" s="1" t="s">
        <v>116</v>
      </c>
      <c r="N6" s="1" t="s">
        <v>119</v>
      </c>
      <c r="O6" s="31">
        <v>22</v>
      </c>
      <c r="P6" s="20">
        <v>20</v>
      </c>
      <c r="Q6" s="30">
        <v>2</v>
      </c>
      <c r="R6" s="29" t="s">
        <v>101</v>
      </c>
      <c r="S6" s="28" t="s">
        <v>153</v>
      </c>
    </row>
    <row r="7" spans="1:20" x14ac:dyDescent="0.3">
      <c r="A7" s="32" t="s">
        <v>29</v>
      </c>
      <c r="B7" s="1">
        <v>7</v>
      </c>
      <c r="C7" s="1">
        <v>3</v>
      </c>
      <c r="D7" s="1">
        <v>4</v>
      </c>
      <c r="E7" s="20">
        <v>0</v>
      </c>
      <c r="F7" s="30">
        <v>6</v>
      </c>
      <c r="G7" s="31">
        <v>2</v>
      </c>
      <c r="H7" s="20">
        <v>3</v>
      </c>
      <c r="I7" s="20">
        <v>0</v>
      </c>
      <c r="J7" s="30">
        <v>0</v>
      </c>
      <c r="K7" s="29" t="s">
        <v>112</v>
      </c>
      <c r="L7" s="1" t="s">
        <v>127</v>
      </c>
      <c r="M7" s="1" t="s">
        <v>103</v>
      </c>
      <c r="N7" s="1" t="s">
        <v>112</v>
      </c>
      <c r="O7" s="31">
        <v>21</v>
      </c>
      <c r="P7" s="20">
        <v>22</v>
      </c>
      <c r="Q7" s="30">
        <v>-1</v>
      </c>
      <c r="R7" s="29" t="s">
        <v>133</v>
      </c>
      <c r="S7" s="28" t="s">
        <v>148</v>
      </c>
    </row>
    <row r="8" spans="1:20" x14ac:dyDescent="0.3">
      <c r="A8" s="32" t="s">
        <v>19</v>
      </c>
      <c r="B8" s="1">
        <v>7</v>
      </c>
      <c r="C8" s="1">
        <v>3</v>
      </c>
      <c r="D8" s="1">
        <v>4</v>
      </c>
      <c r="E8" s="20">
        <v>0</v>
      </c>
      <c r="F8" s="30">
        <v>6</v>
      </c>
      <c r="G8" s="31">
        <v>3</v>
      </c>
      <c r="H8" s="20">
        <v>3</v>
      </c>
      <c r="I8" s="20">
        <v>0</v>
      </c>
      <c r="J8" s="30">
        <v>0</v>
      </c>
      <c r="K8" s="29" t="s">
        <v>110</v>
      </c>
      <c r="L8" s="1" t="s">
        <v>146</v>
      </c>
      <c r="M8" s="1" t="s">
        <v>116</v>
      </c>
      <c r="N8" s="1" t="s">
        <v>147</v>
      </c>
      <c r="O8" s="31">
        <v>15</v>
      </c>
      <c r="P8" s="20">
        <v>20</v>
      </c>
      <c r="Q8" s="30">
        <v>-5</v>
      </c>
      <c r="R8" s="29" t="s">
        <v>133</v>
      </c>
      <c r="S8" s="28" t="s">
        <v>148</v>
      </c>
    </row>
    <row r="9" spans="1:20" x14ac:dyDescent="0.3">
      <c r="A9" s="32" t="s">
        <v>28</v>
      </c>
      <c r="B9" s="1">
        <v>5</v>
      </c>
      <c r="C9" s="1">
        <v>2</v>
      </c>
      <c r="D9" s="1">
        <v>3</v>
      </c>
      <c r="E9" s="20">
        <v>0</v>
      </c>
      <c r="F9" s="30">
        <v>4</v>
      </c>
      <c r="G9" s="31">
        <v>2</v>
      </c>
      <c r="H9" s="20">
        <v>2</v>
      </c>
      <c r="I9" s="20">
        <v>0</v>
      </c>
      <c r="J9" s="30">
        <v>0</v>
      </c>
      <c r="K9" s="29" t="s">
        <v>119</v>
      </c>
      <c r="L9" s="1" t="s">
        <v>100</v>
      </c>
      <c r="M9" s="1" t="s">
        <v>112</v>
      </c>
      <c r="N9" s="1" t="s">
        <v>119</v>
      </c>
      <c r="O9" s="31">
        <v>13</v>
      </c>
      <c r="P9" s="20">
        <v>14</v>
      </c>
      <c r="Q9" s="30">
        <v>-1</v>
      </c>
      <c r="R9" s="29" t="s">
        <v>104</v>
      </c>
      <c r="S9" s="28" t="s">
        <v>125</v>
      </c>
    </row>
    <row r="10" spans="1:20" x14ac:dyDescent="0.3">
      <c r="A10" s="32" t="s">
        <v>11</v>
      </c>
      <c r="B10" s="1">
        <v>6</v>
      </c>
      <c r="C10" s="1">
        <v>2</v>
      </c>
      <c r="D10" s="1">
        <v>4</v>
      </c>
      <c r="E10" s="20">
        <v>0</v>
      </c>
      <c r="F10" s="30">
        <v>4</v>
      </c>
      <c r="G10" s="31">
        <v>0</v>
      </c>
      <c r="H10" s="20">
        <v>1</v>
      </c>
      <c r="I10" s="20">
        <v>1</v>
      </c>
      <c r="J10" s="30">
        <v>0</v>
      </c>
      <c r="K10" s="29" t="s">
        <v>116</v>
      </c>
      <c r="L10" s="1" t="s">
        <v>116</v>
      </c>
      <c r="M10" s="1" t="s">
        <v>116</v>
      </c>
      <c r="N10" s="1" t="s">
        <v>127</v>
      </c>
      <c r="O10" s="31">
        <v>20</v>
      </c>
      <c r="P10" s="20">
        <v>30</v>
      </c>
      <c r="Q10" s="30">
        <v>-10</v>
      </c>
      <c r="R10" s="29" t="s">
        <v>101</v>
      </c>
      <c r="S10" s="28" t="s">
        <v>147</v>
      </c>
    </row>
    <row r="11" spans="1:20" ht="15" thickBot="1" x14ac:dyDescent="0.35">
      <c r="A11" s="32" t="s">
        <v>5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111</v>
      </c>
      <c r="L11" s="1" t="s">
        <v>150</v>
      </c>
      <c r="M11" s="1" t="s">
        <v>122</v>
      </c>
      <c r="N11" s="1" t="s">
        <v>151</v>
      </c>
      <c r="O11" s="31">
        <v>16</v>
      </c>
      <c r="P11" s="20">
        <v>21</v>
      </c>
      <c r="Q11" s="30">
        <v>-5</v>
      </c>
      <c r="R11" s="29" t="s">
        <v>113</v>
      </c>
      <c r="S11" s="28" t="s">
        <v>151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</v>
      </c>
      <c r="C14" s="1">
        <v>5</v>
      </c>
      <c r="D14" s="1">
        <v>0</v>
      </c>
      <c r="E14" s="20">
        <v>0</v>
      </c>
      <c r="F14" s="33">
        <v>10</v>
      </c>
      <c r="G14" s="20">
        <v>3</v>
      </c>
      <c r="H14" s="20">
        <v>5</v>
      </c>
      <c r="I14" s="20">
        <v>0</v>
      </c>
      <c r="J14" s="20">
        <v>0</v>
      </c>
      <c r="K14" s="29" t="s">
        <v>105</v>
      </c>
      <c r="L14" s="1" t="s">
        <v>110</v>
      </c>
      <c r="M14" s="1" t="s">
        <v>105</v>
      </c>
      <c r="N14" s="1" t="s">
        <v>105</v>
      </c>
      <c r="O14" s="31">
        <v>23</v>
      </c>
      <c r="P14" s="20">
        <v>11</v>
      </c>
      <c r="Q14" s="30">
        <v>12</v>
      </c>
      <c r="R14" s="29" t="s">
        <v>154</v>
      </c>
      <c r="S14" s="28" t="s">
        <v>155</v>
      </c>
    </row>
    <row r="15" spans="1:20" x14ac:dyDescent="0.3">
      <c r="A15" s="32" t="s">
        <v>14</v>
      </c>
      <c r="B15" s="1">
        <v>5</v>
      </c>
      <c r="C15" s="1">
        <v>4</v>
      </c>
      <c r="D15" s="1">
        <v>1</v>
      </c>
      <c r="E15" s="20">
        <v>0</v>
      </c>
      <c r="F15" s="30">
        <v>8</v>
      </c>
      <c r="G15" s="20">
        <v>4</v>
      </c>
      <c r="H15" s="20">
        <v>4</v>
      </c>
      <c r="I15" s="20">
        <v>0</v>
      </c>
      <c r="J15" s="20">
        <v>0</v>
      </c>
      <c r="K15" s="29" t="s">
        <v>105</v>
      </c>
      <c r="L15" s="1" t="s">
        <v>112</v>
      </c>
      <c r="M15" s="1" t="s">
        <v>103</v>
      </c>
      <c r="N15" s="1" t="s">
        <v>120</v>
      </c>
      <c r="O15" s="31">
        <v>19</v>
      </c>
      <c r="P15" s="20">
        <v>15</v>
      </c>
      <c r="Q15" s="30">
        <v>4</v>
      </c>
      <c r="R15" s="29" t="s">
        <v>135</v>
      </c>
      <c r="S15" s="28" t="s">
        <v>136</v>
      </c>
    </row>
    <row r="16" spans="1:20" x14ac:dyDescent="0.3">
      <c r="A16" s="32" t="s">
        <v>9</v>
      </c>
      <c r="B16" s="1">
        <v>6</v>
      </c>
      <c r="C16" s="1">
        <v>4</v>
      </c>
      <c r="D16" s="1">
        <v>2</v>
      </c>
      <c r="E16" s="20">
        <v>0</v>
      </c>
      <c r="F16" s="30">
        <v>8</v>
      </c>
      <c r="G16" s="20">
        <v>4</v>
      </c>
      <c r="H16" s="20">
        <v>4</v>
      </c>
      <c r="I16" s="20">
        <v>0</v>
      </c>
      <c r="J16" s="20">
        <v>0</v>
      </c>
      <c r="K16" s="29" t="s">
        <v>103</v>
      </c>
      <c r="L16" s="1" t="s">
        <v>120</v>
      </c>
      <c r="M16" s="1" t="s">
        <v>112</v>
      </c>
      <c r="N16" s="1" t="s">
        <v>112</v>
      </c>
      <c r="O16" s="31">
        <v>18</v>
      </c>
      <c r="P16" s="20">
        <v>15</v>
      </c>
      <c r="Q16" s="30">
        <v>3</v>
      </c>
      <c r="R16" s="29" t="s">
        <v>104</v>
      </c>
      <c r="S16" s="28" t="s">
        <v>149</v>
      </c>
    </row>
    <row r="17" spans="1:19" x14ac:dyDescent="0.3">
      <c r="A17" s="32" t="s">
        <v>1</v>
      </c>
      <c r="B17" s="1">
        <v>6</v>
      </c>
      <c r="C17" s="1">
        <v>4</v>
      </c>
      <c r="D17" s="1">
        <v>2</v>
      </c>
      <c r="E17" s="20">
        <v>0</v>
      </c>
      <c r="F17" s="30">
        <v>8</v>
      </c>
      <c r="G17" s="20">
        <v>3</v>
      </c>
      <c r="H17" s="20">
        <v>4</v>
      </c>
      <c r="I17" s="20">
        <v>0</v>
      </c>
      <c r="J17" s="20">
        <v>0</v>
      </c>
      <c r="K17" s="29" t="s">
        <v>119</v>
      </c>
      <c r="L17" s="1" t="s">
        <v>105</v>
      </c>
      <c r="M17" s="1" t="s">
        <v>105</v>
      </c>
      <c r="N17" s="1" t="s">
        <v>120</v>
      </c>
      <c r="O17" s="31">
        <v>17</v>
      </c>
      <c r="P17" s="20">
        <v>12</v>
      </c>
      <c r="Q17" s="30">
        <v>5</v>
      </c>
      <c r="R17" s="29" t="s">
        <v>101</v>
      </c>
      <c r="S17" s="28" t="s">
        <v>149</v>
      </c>
    </row>
    <row r="18" spans="1:19" x14ac:dyDescent="0.3">
      <c r="A18" s="32" t="s">
        <v>12</v>
      </c>
      <c r="B18" s="1">
        <v>7</v>
      </c>
      <c r="C18" s="1">
        <v>3</v>
      </c>
      <c r="D18" s="1">
        <v>3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0</v>
      </c>
      <c r="K18" s="29" t="s">
        <v>121</v>
      </c>
      <c r="L18" s="1" t="s">
        <v>124</v>
      </c>
      <c r="M18" s="1" t="s">
        <v>116</v>
      </c>
      <c r="N18" s="1" t="s">
        <v>153</v>
      </c>
      <c r="O18" s="31">
        <v>15</v>
      </c>
      <c r="P18" s="20">
        <v>12</v>
      </c>
      <c r="Q18" s="30">
        <v>3</v>
      </c>
      <c r="R18" s="29" t="s">
        <v>99</v>
      </c>
      <c r="S18" s="28" t="s">
        <v>156</v>
      </c>
    </row>
    <row r="19" spans="1:19" x14ac:dyDescent="0.3">
      <c r="A19" s="32" t="s">
        <v>10</v>
      </c>
      <c r="B19" s="1">
        <v>5</v>
      </c>
      <c r="C19" s="1">
        <v>2</v>
      </c>
      <c r="D19" s="1">
        <v>2</v>
      </c>
      <c r="E19" s="20">
        <v>1</v>
      </c>
      <c r="F19" s="30">
        <v>5</v>
      </c>
      <c r="G19" s="20">
        <v>1</v>
      </c>
      <c r="H19" s="20">
        <v>2</v>
      </c>
      <c r="I19" s="20">
        <v>0</v>
      </c>
      <c r="J19" s="20">
        <v>0</v>
      </c>
      <c r="K19" s="29" t="s">
        <v>112</v>
      </c>
      <c r="L19" s="1" t="s">
        <v>106</v>
      </c>
      <c r="M19" s="1" t="s">
        <v>102</v>
      </c>
      <c r="N19" s="1" t="s">
        <v>122</v>
      </c>
      <c r="O19" s="31">
        <v>13</v>
      </c>
      <c r="P19" s="20">
        <v>14</v>
      </c>
      <c r="Q19" s="30">
        <v>-1</v>
      </c>
      <c r="R19" s="29" t="s">
        <v>99</v>
      </c>
      <c r="S19" s="28" t="s">
        <v>131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2</v>
      </c>
      <c r="H20" s="20">
        <v>2</v>
      </c>
      <c r="I20" s="20">
        <v>0</v>
      </c>
      <c r="J20" s="20">
        <v>0</v>
      </c>
      <c r="K20" s="29" t="s">
        <v>116</v>
      </c>
      <c r="L20" s="1" t="s">
        <v>103</v>
      </c>
      <c r="M20" s="1" t="s">
        <v>100</v>
      </c>
      <c r="N20" s="1" t="s">
        <v>103</v>
      </c>
      <c r="O20" s="31">
        <v>14</v>
      </c>
      <c r="P20" s="20">
        <v>15</v>
      </c>
      <c r="Q20" s="30">
        <v>-1</v>
      </c>
      <c r="R20" s="29" t="s">
        <v>99</v>
      </c>
      <c r="S20" s="28" t="s">
        <v>125</v>
      </c>
    </row>
    <row r="21" spans="1:19" ht="15" thickBot="1" x14ac:dyDescent="0.35">
      <c r="A21" s="27" t="s">
        <v>13</v>
      </c>
      <c r="B21" s="26">
        <v>5</v>
      </c>
      <c r="C21" s="26">
        <v>2</v>
      </c>
      <c r="D21" s="26">
        <v>3</v>
      </c>
      <c r="E21" s="24">
        <v>0</v>
      </c>
      <c r="F21" s="23">
        <v>4</v>
      </c>
      <c r="G21" s="24">
        <v>2</v>
      </c>
      <c r="H21" s="24">
        <v>2</v>
      </c>
      <c r="I21" s="24">
        <v>0</v>
      </c>
      <c r="J21" s="24">
        <v>0</v>
      </c>
      <c r="K21" s="22" t="s">
        <v>116</v>
      </c>
      <c r="L21" s="26" t="s">
        <v>103</v>
      </c>
      <c r="M21" s="26" t="s">
        <v>111</v>
      </c>
      <c r="N21" s="26" t="s">
        <v>116</v>
      </c>
      <c r="O21" s="25">
        <v>16</v>
      </c>
      <c r="P21" s="24">
        <v>19</v>
      </c>
      <c r="Q21" s="23">
        <v>-3</v>
      </c>
      <c r="R21" s="22" t="s">
        <v>104</v>
      </c>
      <c r="S21" s="21" t="s">
        <v>125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</v>
      </c>
      <c r="C25" s="1">
        <v>5</v>
      </c>
      <c r="D25" s="1">
        <v>0</v>
      </c>
      <c r="E25" s="20">
        <v>1</v>
      </c>
      <c r="F25" s="30">
        <v>11</v>
      </c>
      <c r="G25" s="20">
        <v>5</v>
      </c>
      <c r="H25" s="20">
        <v>5</v>
      </c>
      <c r="I25" s="20">
        <v>0</v>
      </c>
      <c r="J25" s="20">
        <v>1</v>
      </c>
      <c r="K25" s="29" t="s">
        <v>115</v>
      </c>
      <c r="L25" s="1" t="s">
        <v>110</v>
      </c>
      <c r="M25" s="1" t="s">
        <v>108</v>
      </c>
      <c r="N25" s="1" t="s">
        <v>115</v>
      </c>
      <c r="O25" s="31">
        <v>21</v>
      </c>
      <c r="P25" s="20">
        <v>10</v>
      </c>
      <c r="Q25" s="30">
        <v>11</v>
      </c>
      <c r="R25" s="29" t="s">
        <v>109</v>
      </c>
      <c r="S25" s="28" t="s">
        <v>157</v>
      </c>
    </row>
    <row r="26" spans="1:19" x14ac:dyDescent="0.3">
      <c r="A26" s="32" t="s">
        <v>25</v>
      </c>
      <c r="B26" s="1">
        <v>7</v>
      </c>
      <c r="C26" s="1">
        <v>3</v>
      </c>
      <c r="D26" s="1">
        <v>2</v>
      </c>
      <c r="E26" s="20">
        <v>2</v>
      </c>
      <c r="F26" s="30">
        <v>8</v>
      </c>
      <c r="G26" s="20">
        <v>2</v>
      </c>
      <c r="H26" s="20">
        <v>3</v>
      </c>
      <c r="I26" s="20">
        <v>0</v>
      </c>
      <c r="J26" s="20">
        <v>1</v>
      </c>
      <c r="K26" s="29" t="s">
        <v>126</v>
      </c>
      <c r="L26" s="1" t="s">
        <v>122</v>
      </c>
      <c r="M26" s="1" t="s">
        <v>105</v>
      </c>
      <c r="N26" s="1" t="s">
        <v>124</v>
      </c>
      <c r="O26" s="31">
        <v>22</v>
      </c>
      <c r="P26" s="20">
        <v>18</v>
      </c>
      <c r="Q26" s="30">
        <v>4</v>
      </c>
      <c r="R26" s="29" t="s">
        <v>99</v>
      </c>
      <c r="S26" s="28" t="s">
        <v>163</v>
      </c>
    </row>
    <row r="27" spans="1:19" x14ac:dyDescent="0.3">
      <c r="A27" s="32" t="s">
        <v>95</v>
      </c>
      <c r="B27" s="1">
        <v>6</v>
      </c>
      <c r="C27" s="1">
        <v>4</v>
      </c>
      <c r="D27" s="1">
        <v>2</v>
      </c>
      <c r="E27" s="20">
        <v>0</v>
      </c>
      <c r="F27" s="30">
        <v>8</v>
      </c>
      <c r="G27" s="20">
        <v>3</v>
      </c>
      <c r="H27" s="20">
        <v>4</v>
      </c>
      <c r="I27" s="20">
        <v>0</v>
      </c>
      <c r="J27" s="20">
        <v>0</v>
      </c>
      <c r="K27" s="29" t="s">
        <v>110</v>
      </c>
      <c r="L27" s="1" t="s">
        <v>116</v>
      </c>
      <c r="M27" s="1" t="s">
        <v>116</v>
      </c>
      <c r="N27" s="1" t="s">
        <v>130</v>
      </c>
      <c r="O27" s="31">
        <v>17</v>
      </c>
      <c r="P27" s="20">
        <v>13</v>
      </c>
      <c r="Q27" s="30">
        <v>4</v>
      </c>
      <c r="R27" s="29" t="s">
        <v>109</v>
      </c>
      <c r="S27" s="28" t="s">
        <v>149</v>
      </c>
    </row>
    <row r="28" spans="1:19" x14ac:dyDescent="0.3">
      <c r="A28" s="32" t="s">
        <v>0</v>
      </c>
      <c r="B28" s="1">
        <v>5</v>
      </c>
      <c r="C28" s="1">
        <v>4</v>
      </c>
      <c r="D28" s="1">
        <v>1</v>
      </c>
      <c r="E28" s="20">
        <v>0</v>
      </c>
      <c r="F28" s="30">
        <v>8</v>
      </c>
      <c r="G28" s="20">
        <v>4</v>
      </c>
      <c r="H28" s="20">
        <v>4</v>
      </c>
      <c r="I28" s="20">
        <v>0</v>
      </c>
      <c r="J28" s="20">
        <v>0</v>
      </c>
      <c r="K28" s="29" t="s">
        <v>112</v>
      </c>
      <c r="L28" s="1" t="s">
        <v>105</v>
      </c>
      <c r="M28" s="1" t="s">
        <v>103</v>
      </c>
      <c r="N28" s="1" t="s">
        <v>112</v>
      </c>
      <c r="O28" s="31">
        <v>21</v>
      </c>
      <c r="P28" s="20">
        <v>12</v>
      </c>
      <c r="Q28" s="30">
        <v>9</v>
      </c>
      <c r="R28" s="29" t="s">
        <v>135</v>
      </c>
      <c r="S28" s="28" t="s">
        <v>136</v>
      </c>
    </row>
    <row r="29" spans="1:19" x14ac:dyDescent="0.3">
      <c r="A29" s="32" t="s">
        <v>22</v>
      </c>
      <c r="B29" s="1">
        <v>5</v>
      </c>
      <c r="C29" s="1">
        <v>3</v>
      </c>
      <c r="D29" s="1">
        <v>2</v>
      </c>
      <c r="E29" s="20">
        <v>0</v>
      </c>
      <c r="F29" s="30">
        <v>6</v>
      </c>
      <c r="G29" s="20">
        <v>1</v>
      </c>
      <c r="H29" s="20">
        <v>2</v>
      </c>
      <c r="I29" s="20">
        <v>1</v>
      </c>
      <c r="J29" s="20">
        <v>0</v>
      </c>
      <c r="K29" s="29" t="s">
        <v>103</v>
      </c>
      <c r="L29" s="1" t="s">
        <v>112</v>
      </c>
      <c r="M29" s="1" t="s">
        <v>120</v>
      </c>
      <c r="N29" s="1" t="s">
        <v>130</v>
      </c>
      <c r="O29" s="31">
        <v>19</v>
      </c>
      <c r="P29" s="20">
        <v>18</v>
      </c>
      <c r="Q29" s="30">
        <v>1</v>
      </c>
      <c r="R29" s="29" t="s">
        <v>107</v>
      </c>
      <c r="S29" s="28" t="s">
        <v>130</v>
      </c>
    </row>
    <row r="30" spans="1:19" x14ac:dyDescent="0.3">
      <c r="A30" s="32" t="s">
        <v>15</v>
      </c>
      <c r="B30" s="1">
        <v>6</v>
      </c>
      <c r="C30" s="1">
        <v>2</v>
      </c>
      <c r="D30" s="1">
        <v>2</v>
      </c>
      <c r="E30" s="20">
        <v>2</v>
      </c>
      <c r="F30" s="30">
        <v>6</v>
      </c>
      <c r="G30" s="20">
        <v>2</v>
      </c>
      <c r="H30" s="20">
        <v>2</v>
      </c>
      <c r="I30" s="20">
        <v>0</v>
      </c>
      <c r="J30" s="20">
        <v>0</v>
      </c>
      <c r="K30" s="29" t="s">
        <v>108</v>
      </c>
      <c r="L30" s="1" t="s">
        <v>123</v>
      </c>
      <c r="M30" s="1" t="s">
        <v>106</v>
      </c>
      <c r="N30" s="1" t="s">
        <v>106</v>
      </c>
      <c r="O30" s="31">
        <v>15</v>
      </c>
      <c r="P30" s="20">
        <v>19</v>
      </c>
      <c r="Q30" s="30">
        <v>-4</v>
      </c>
      <c r="R30" s="29" t="s">
        <v>113</v>
      </c>
      <c r="S30" s="28" t="s">
        <v>144</v>
      </c>
    </row>
    <row r="31" spans="1:19" x14ac:dyDescent="0.3">
      <c r="A31" s="32" t="s">
        <v>6</v>
      </c>
      <c r="B31" s="1">
        <v>5</v>
      </c>
      <c r="C31" s="1">
        <v>3</v>
      </c>
      <c r="D31" s="1">
        <v>2</v>
      </c>
      <c r="E31" s="20">
        <v>0</v>
      </c>
      <c r="F31" s="30">
        <v>6</v>
      </c>
      <c r="G31" s="20">
        <v>3</v>
      </c>
      <c r="H31" s="20">
        <v>3</v>
      </c>
      <c r="I31" s="20">
        <v>0</v>
      </c>
      <c r="J31" s="20">
        <v>0</v>
      </c>
      <c r="K31" s="29" t="s">
        <v>116</v>
      </c>
      <c r="L31" s="1" t="s">
        <v>105</v>
      </c>
      <c r="M31" s="1" t="s">
        <v>116</v>
      </c>
      <c r="N31" s="1" t="s">
        <v>130</v>
      </c>
      <c r="O31" s="31">
        <v>15</v>
      </c>
      <c r="P31" s="20">
        <v>18</v>
      </c>
      <c r="Q31" s="30">
        <v>-3</v>
      </c>
      <c r="R31" s="29" t="s">
        <v>99</v>
      </c>
      <c r="S31" s="28" t="s">
        <v>130</v>
      </c>
    </row>
    <row r="32" spans="1:19" ht="15" thickBot="1" x14ac:dyDescent="0.35">
      <c r="A32" s="32" t="s">
        <v>17</v>
      </c>
      <c r="B32" s="1">
        <v>6</v>
      </c>
      <c r="C32" s="1">
        <v>2</v>
      </c>
      <c r="D32" s="1">
        <v>3</v>
      </c>
      <c r="E32" s="20">
        <v>1</v>
      </c>
      <c r="F32" s="23">
        <v>5</v>
      </c>
      <c r="G32" s="20">
        <v>0</v>
      </c>
      <c r="H32" s="20">
        <v>1</v>
      </c>
      <c r="I32" s="20">
        <v>1</v>
      </c>
      <c r="J32" s="20">
        <v>0</v>
      </c>
      <c r="K32" s="29" t="s">
        <v>103</v>
      </c>
      <c r="L32" s="1" t="s">
        <v>123</v>
      </c>
      <c r="M32" s="1" t="s">
        <v>103</v>
      </c>
      <c r="N32" s="1" t="s">
        <v>112</v>
      </c>
      <c r="O32" s="31">
        <v>17</v>
      </c>
      <c r="P32" s="20">
        <v>22</v>
      </c>
      <c r="Q32" s="30">
        <v>-5</v>
      </c>
      <c r="R32" s="29" t="s">
        <v>113</v>
      </c>
      <c r="S32" s="28" t="s">
        <v>138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</v>
      </c>
      <c r="C35" s="1">
        <v>4</v>
      </c>
      <c r="D35" s="1">
        <v>0</v>
      </c>
      <c r="E35" s="20">
        <v>2</v>
      </c>
      <c r="F35" s="33">
        <v>10</v>
      </c>
      <c r="G35" s="20">
        <v>3</v>
      </c>
      <c r="H35" s="20">
        <v>4</v>
      </c>
      <c r="I35" s="20">
        <v>0</v>
      </c>
      <c r="J35" s="20">
        <v>1</v>
      </c>
      <c r="K35" s="29" t="s">
        <v>115</v>
      </c>
      <c r="L35" s="1" t="s">
        <v>115</v>
      </c>
      <c r="M35" s="1" t="s">
        <v>142</v>
      </c>
      <c r="N35" s="1" t="s">
        <v>142</v>
      </c>
      <c r="O35" s="31">
        <v>26</v>
      </c>
      <c r="P35" s="20">
        <v>19</v>
      </c>
      <c r="Q35" s="30">
        <v>7</v>
      </c>
      <c r="R35" s="29" t="s">
        <v>109</v>
      </c>
      <c r="S35" s="28" t="s">
        <v>161</v>
      </c>
    </row>
    <row r="36" spans="1:19" x14ac:dyDescent="0.3">
      <c r="A36" s="32" t="s">
        <v>7</v>
      </c>
      <c r="B36" s="1">
        <v>5</v>
      </c>
      <c r="C36" s="1">
        <v>3</v>
      </c>
      <c r="D36" s="1">
        <v>0</v>
      </c>
      <c r="E36" s="20">
        <v>2</v>
      </c>
      <c r="F36" s="30">
        <v>8</v>
      </c>
      <c r="G36" s="20">
        <v>1</v>
      </c>
      <c r="H36" s="20">
        <v>3</v>
      </c>
      <c r="I36" s="20">
        <v>0</v>
      </c>
      <c r="J36" s="20">
        <v>1</v>
      </c>
      <c r="K36" s="29" t="s">
        <v>105</v>
      </c>
      <c r="L36" s="1" t="s">
        <v>118</v>
      </c>
      <c r="M36" s="1" t="s">
        <v>105</v>
      </c>
      <c r="N36" s="1" t="s">
        <v>105</v>
      </c>
      <c r="O36" s="31">
        <v>16</v>
      </c>
      <c r="P36" s="20">
        <v>14</v>
      </c>
      <c r="Q36" s="30">
        <v>2</v>
      </c>
      <c r="R36" s="29" t="s">
        <v>99</v>
      </c>
      <c r="S36" s="28" t="s">
        <v>142</v>
      </c>
    </row>
    <row r="37" spans="1:19" x14ac:dyDescent="0.3">
      <c r="A37" s="32" t="s">
        <v>3</v>
      </c>
      <c r="B37" s="1">
        <v>6</v>
      </c>
      <c r="C37" s="1">
        <v>4</v>
      </c>
      <c r="D37" s="1">
        <v>2</v>
      </c>
      <c r="E37" s="20">
        <v>0</v>
      </c>
      <c r="F37" s="30">
        <v>8</v>
      </c>
      <c r="G37" s="20">
        <v>2</v>
      </c>
      <c r="H37" s="20">
        <v>3</v>
      </c>
      <c r="I37" s="20">
        <v>1</v>
      </c>
      <c r="J37" s="20">
        <v>0</v>
      </c>
      <c r="K37" s="29" t="s">
        <v>103</v>
      </c>
      <c r="L37" s="1" t="s">
        <v>120</v>
      </c>
      <c r="M37" s="1" t="s">
        <v>103</v>
      </c>
      <c r="N37" s="1" t="s">
        <v>130</v>
      </c>
      <c r="O37" s="31">
        <v>20</v>
      </c>
      <c r="P37" s="20">
        <v>17</v>
      </c>
      <c r="Q37" s="30">
        <v>3</v>
      </c>
      <c r="R37" s="29" t="s">
        <v>109</v>
      </c>
      <c r="S37" s="28" t="s">
        <v>149</v>
      </c>
    </row>
    <row r="38" spans="1:19" x14ac:dyDescent="0.3">
      <c r="A38" s="32" t="s">
        <v>31</v>
      </c>
      <c r="B38" s="1">
        <v>5</v>
      </c>
      <c r="C38" s="1">
        <v>2</v>
      </c>
      <c r="D38" s="1">
        <v>2</v>
      </c>
      <c r="E38" s="20">
        <v>1</v>
      </c>
      <c r="F38" s="30">
        <v>5</v>
      </c>
      <c r="G38" s="20">
        <v>1</v>
      </c>
      <c r="H38" s="20">
        <v>2</v>
      </c>
      <c r="I38" s="20">
        <v>0</v>
      </c>
      <c r="J38" s="20">
        <v>0</v>
      </c>
      <c r="K38" s="29" t="s">
        <v>103</v>
      </c>
      <c r="L38" s="1" t="s">
        <v>122</v>
      </c>
      <c r="M38" s="1" t="s">
        <v>103</v>
      </c>
      <c r="N38" s="1" t="s">
        <v>122</v>
      </c>
      <c r="O38" s="31">
        <v>14</v>
      </c>
      <c r="P38" s="20">
        <v>18</v>
      </c>
      <c r="Q38" s="30">
        <v>-4</v>
      </c>
      <c r="R38" s="29" t="s">
        <v>107</v>
      </c>
      <c r="S38" s="28" t="s">
        <v>131</v>
      </c>
    </row>
    <row r="39" spans="1:19" x14ac:dyDescent="0.3">
      <c r="A39" s="32" t="s">
        <v>20</v>
      </c>
      <c r="B39" s="1">
        <v>6</v>
      </c>
      <c r="C39" s="1">
        <v>2</v>
      </c>
      <c r="D39" s="1">
        <v>3</v>
      </c>
      <c r="E39" s="20">
        <v>1</v>
      </c>
      <c r="F39" s="30">
        <v>5</v>
      </c>
      <c r="G39" s="20">
        <v>2</v>
      </c>
      <c r="H39" s="20">
        <v>2</v>
      </c>
      <c r="I39" s="20">
        <v>0</v>
      </c>
      <c r="J39" s="20">
        <v>1</v>
      </c>
      <c r="K39" s="29" t="s">
        <v>108</v>
      </c>
      <c r="L39" s="1" t="s">
        <v>127</v>
      </c>
      <c r="M39" s="1" t="s">
        <v>108</v>
      </c>
      <c r="N39" s="1" t="s">
        <v>108</v>
      </c>
      <c r="O39" s="31">
        <v>15</v>
      </c>
      <c r="P39" s="20">
        <v>18</v>
      </c>
      <c r="Q39" s="30">
        <v>-3</v>
      </c>
      <c r="R39" s="29" t="s">
        <v>113</v>
      </c>
      <c r="S39" s="28" t="s">
        <v>138</v>
      </c>
    </row>
    <row r="40" spans="1:19" x14ac:dyDescent="0.3">
      <c r="A40" s="32" t="s">
        <v>18</v>
      </c>
      <c r="B40" s="1">
        <v>6</v>
      </c>
      <c r="C40" s="1">
        <v>1</v>
      </c>
      <c r="D40" s="1">
        <v>3</v>
      </c>
      <c r="E40" s="20">
        <v>2</v>
      </c>
      <c r="F40" s="30">
        <v>4</v>
      </c>
      <c r="G40" s="20">
        <v>-1</v>
      </c>
      <c r="H40" s="20">
        <v>0</v>
      </c>
      <c r="I40" s="20">
        <v>1</v>
      </c>
      <c r="J40" s="20">
        <v>1</v>
      </c>
      <c r="K40" s="29" t="s">
        <v>114</v>
      </c>
      <c r="L40" s="1" t="s">
        <v>122</v>
      </c>
      <c r="M40" s="1" t="s">
        <v>98</v>
      </c>
      <c r="N40" s="1" t="s">
        <v>123</v>
      </c>
      <c r="O40" s="31">
        <v>17</v>
      </c>
      <c r="P40" s="20">
        <v>24</v>
      </c>
      <c r="Q40" s="30">
        <v>-7</v>
      </c>
      <c r="R40" s="29" t="s">
        <v>133</v>
      </c>
      <c r="S40" s="28" t="s">
        <v>151</v>
      </c>
    </row>
    <row r="41" spans="1:19" x14ac:dyDescent="0.3">
      <c r="A41" s="32" t="s">
        <v>27</v>
      </c>
      <c r="B41" s="1">
        <v>6</v>
      </c>
      <c r="C41" s="1">
        <v>1</v>
      </c>
      <c r="D41" s="1">
        <v>5</v>
      </c>
      <c r="E41" s="20">
        <v>0</v>
      </c>
      <c r="F41" s="30">
        <v>2</v>
      </c>
      <c r="G41" s="20">
        <v>-1</v>
      </c>
      <c r="H41" s="20">
        <v>0</v>
      </c>
      <c r="I41" s="20">
        <v>1</v>
      </c>
      <c r="J41" s="20">
        <v>0</v>
      </c>
      <c r="K41" s="29" t="s">
        <v>111</v>
      </c>
      <c r="L41" s="1" t="s">
        <v>127</v>
      </c>
      <c r="M41" s="1" t="s">
        <v>127</v>
      </c>
      <c r="N41" s="1" t="s">
        <v>158</v>
      </c>
      <c r="O41" s="31">
        <v>11</v>
      </c>
      <c r="P41" s="20">
        <v>25</v>
      </c>
      <c r="Q41" s="30">
        <v>-14</v>
      </c>
      <c r="R41" s="29" t="s">
        <v>159</v>
      </c>
      <c r="S41" s="28" t="s">
        <v>158</v>
      </c>
    </row>
    <row r="42" spans="1:19" ht="15" thickBot="1" x14ac:dyDescent="0.35">
      <c r="A42" s="27" t="s">
        <v>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145</v>
      </c>
      <c r="L42" s="26" t="s">
        <v>100</v>
      </c>
      <c r="M42" s="26" t="s">
        <v>117</v>
      </c>
      <c r="N42" s="26" t="s">
        <v>128</v>
      </c>
      <c r="O42" s="25">
        <v>13</v>
      </c>
      <c r="P42" s="24">
        <v>25</v>
      </c>
      <c r="Q42" s="23">
        <v>-12</v>
      </c>
      <c r="R42" s="22" t="s">
        <v>159</v>
      </c>
      <c r="S42" s="21" t="s">
        <v>160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DC3B080-2AEF-4F90-9C5A-50FABF7F10F8}"/>
  </hyperlink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5648-6C7B-42D5-B338-9172A43D1B01}">
  <dimension ref="A1:T47"/>
  <sheetViews>
    <sheetView workbookViewId="0">
      <selection activeCell="F3" sqref="F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6</v>
      </c>
      <c r="C4" s="40">
        <v>5</v>
      </c>
      <c r="D4" s="40">
        <v>1</v>
      </c>
      <c r="E4" s="38">
        <v>0</v>
      </c>
      <c r="F4" s="33">
        <v>10</v>
      </c>
      <c r="G4" s="39">
        <v>4</v>
      </c>
      <c r="H4" s="38">
        <v>5</v>
      </c>
      <c r="I4" s="38">
        <v>0</v>
      </c>
      <c r="J4" s="33">
        <v>0</v>
      </c>
      <c r="K4" s="37" t="s">
        <v>136</v>
      </c>
      <c r="L4" s="40" t="s">
        <v>98</v>
      </c>
      <c r="M4" s="40" t="s">
        <v>136</v>
      </c>
      <c r="N4" s="40" t="s">
        <v>136</v>
      </c>
      <c r="O4" s="39">
        <v>20</v>
      </c>
      <c r="P4" s="38">
        <v>14</v>
      </c>
      <c r="Q4" s="33">
        <v>6</v>
      </c>
      <c r="R4" s="37" t="s">
        <v>154</v>
      </c>
      <c r="S4" s="36" t="s">
        <v>162</v>
      </c>
    </row>
    <row r="5" spans="1:20" x14ac:dyDescent="0.3">
      <c r="A5" s="32" t="s">
        <v>16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3</v>
      </c>
      <c r="H5" s="20">
        <v>5</v>
      </c>
      <c r="I5" s="20">
        <v>0</v>
      </c>
      <c r="J5" s="30">
        <v>0</v>
      </c>
      <c r="K5" s="29" t="s">
        <v>120</v>
      </c>
      <c r="L5" s="1" t="s">
        <v>112</v>
      </c>
      <c r="M5" s="1" t="s">
        <v>112</v>
      </c>
      <c r="N5" s="1" t="s">
        <v>119</v>
      </c>
      <c r="O5" s="31">
        <v>25</v>
      </c>
      <c r="P5" s="20">
        <v>20</v>
      </c>
      <c r="Q5" s="30">
        <v>5</v>
      </c>
      <c r="R5" s="29" t="s">
        <v>99</v>
      </c>
      <c r="S5" s="28" t="s">
        <v>164</v>
      </c>
    </row>
    <row r="6" spans="1:20" x14ac:dyDescent="0.3">
      <c r="A6" s="32" t="s">
        <v>4</v>
      </c>
      <c r="B6" s="1">
        <v>6</v>
      </c>
      <c r="C6" s="1">
        <v>3</v>
      </c>
      <c r="D6" s="1">
        <v>2</v>
      </c>
      <c r="E6" s="20">
        <v>1</v>
      </c>
      <c r="F6" s="30">
        <v>7</v>
      </c>
      <c r="G6" s="31">
        <v>2</v>
      </c>
      <c r="H6" s="20">
        <v>3</v>
      </c>
      <c r="I6" s="20">
        <v>0</v>
      </c>
      <c r="J6" s="30">
        <v>0</v>
      </c>
      <c r="K6" s="29" t="s">
        <v>152</v>
      </c>
      <c r="L6" s="1" t="s">
        <v>100</v>
      </c>
      <c r="M6" s="1" t="s">
        <v>116</v>
      </c>
      <c r="N6" s="1" t="s">
        <v>119</v>
      </c>
      <c r="O6" s="31">
        <v>22</v>
      </c>
      <c r="P6" s="20">
        <v>20</v>
      </c>
      <c r="Q6" s="30">
        <v>2</v>
      </c>
      <c r="R6" s="29" t="s">
        <v>101</v>
      </c>
      <c r="S6" s="28" t="s">
        <v>153</v>
      </c>
    </row>
    <row r="7" spans="1:20" x14ac:dyDescent="0.3">
      <c r="A7" s="32" t="s">
        <v>29</v>
      </c>
      <c r="B7" s="1">
        <v>7</v>
      </c>
      <c r="C7" s="1">
        <v>3</v>
      </c>
      <c r="D7" s="1">
        <v>4</v>
      </c>
      <c r="E7" s="20">
        <v>0</v>
      </c>
      <c r="F7" s="30">
        <v>6</v>
      </c>
      <c r="G7" s="31">
        <v>2</v>
      </c>
      <c r="H7" s="20">
        <v>3</v>
      </c>
      <c r="I7" s="20">
        <v>0</v>
      </c>
      <c r="J7" s="30">
        <v>0</v>
      </c>
      <c r="K7" s="29" t="s">
        <v>112</v>
      </c>
      <c r="L7" s="1" t="s">
        <v>127</v>
      </c>
      <c r="M7" s="1" t="s">
        <v>103</v>
      </c>
      <c r="N7" s="1" t="s">
        <v>112</v>
      </c>
      <c r="O7" s="31">
        <v>21</v>
      </c>
      <c r="P7" s="20">
        <v>22</v>
      </c>
      <c r="Q7" s="30">
        <v>-1</v>
      </c>
      <c r="R7" s="29" t="s">
        <v>133</v>
      </c>
      <c r="S7" s="28" t="s">
        <v>148</v>
      </c>
    </row>
    <row r="8" spans="1:20" x14ac:dyDescent="0.3">
      <c r="A8" s="32" t="s">
        <v>19</v>
      </c>
      <c r="B8" s="1">
        <v>7</v>
      </c>
      <c r="C8" s="1">
        <v>3</v>
      </c>
      <c r="D8" s="1">
        <v>4</v>
      </c>
      <c r="E8" s="20">
        <v>0</v>
      </c>
      <c r="F8" s="30">
        <v>6</v>
      </c>
      <c r="G8" s="31">
        <v>3</v>
      </c>
      <c r="H8" s="20">
        <v>3</v>
      </c>
      <c r="I8" s="20">
        <v>0</v>
      </c>
      <c r="J8" s="30">
        <v>0</v>
      </c>
      <c r="K8" s="29" t="s">
        <v>110</v>
      </c>
      <c r="L8" s="1" t="s">
        <v>146</v>
      </c>
      <c r="M8" s="1" t="s">
        <v>116</v>
      </c>
      <c r="N8" s="1" t="s">
        <v>147</v>
      </c>
      <c r="O8" s="31">
        <v>15</v>
      </c>
      <c r="P8" s="20">
        <v>20</v>
      </c>
      <c r="Q8" s="30">
        <v>-5</v>
      </c>
      <c r="R8" s="29" t="s">
        <v>133</v>
      </c>
      <c r="S8" s="28" t="s">
        <v>148</v>
      </c>
    </row>
    <row r="9" spans="1:20" x14ac:dyDescent="0.3">
      <c r="A9" s="32" t="s">
        <v>28</v>
      </c>
      <c r="B9" s="1">
        <v>6</v>
      </c>
      <c r="C9" s="1">
        <v>2</v>
      </c>
      <c r="D9" s="1">
        <v>4</v>
      </c>
      <c r="E9" s="20">
        <v>0</v>
      </c>
      <c r="F9" s="30">
        <v>4</v>
      </c>
      <c r="G9" s="31">
        <v>2</v>
      </c>
      <c r="H9" s="20">
        <v>2</v>
      </c>
      <c r="I9" s="20">
        <v>0</v>
      </c>
      <c r="J9" s="30">
        <v>0</v>
      </c>
      <c r="K9" s="29" t="s">
        <v>119</v>
      </c>
      <c r="L9" s="1" t="s">
        <v>111</v>
      </c>
      <c r="M9" s="1" t="s">
        <v>119</v>
      </c>
      <c r="N9" s="1" t="s">
        <v>125</v>
      </c>
      <c r="O9" s="31">
        <v>15</v>
      </c>
      <c r="P9" s="20">
        <v>18</v>
      </c>
      <c r="Q9" s="30">
        <v>-3</v>
      </c>
      <c r="R9" s="29" t="s">
        <v>101</v>
      </c>
      <c r="S9" s="28" t="s">
        <v>147</v>
      </c>
    </row>
    <row r="10" spans="1:20" x14ac:dyDescent="0.3">
      <c r="A10" s="32" t="s">
        <v>11</v>
      </c>
      <c r="B10" s="1">
        <v>6</v>
      </c>
      <c r="C10" s="1">
        <v>2</v>
      </c>
      <c r="D10" s="1">
        <v>4</v>
      </c>
      <c r="E10" s="20">
        <v>0</v>
      </c>
      <c r="F10" s="30">
        <v>4</v>
      </c>
      <c r="G10" s="31">
        <v>0</v>
      </c>
      <c r="H10" s="20">
        <v>1</v>
      </c>
      <c r="I10" s="20">
        <v>1</v>
      </c>
      <c r="J10" s="30">
        <v>0</v>
      </c>
      <c r="K10" s="29" t="s">
        <v>116</v>
      </c>
      <c r="L10" s="1" t="s">
        <v>116</v>
      </c>
      <c r="M10" s="1" t="s">
        <v>116</v>
      </c>
      <c r="N10" s="1" t="s">
        <v>127</v>
      </c>
      <c r="O10" s="31">
        <v>20</v>
      </c>
      <c r="P10" s="20">
        <v>30</v>
      </c>
      <c r="Q10" s="30">
        <v>-10</v>
      </c>
      <c r="R10" s="29" t="s">
        <v>101</v>
      </c>
      <c r="S10" s="28" t="s">
        <v>147</v>
      </c>
    </row>
    <row r="11" spans="1:20" ht="15" thickBot="1" x14ac:dyDescent="0.35">
      <c r="A11" s="32" t="s">
        <v>5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111</v>
      </c>
      <c r="L11" s="1" t="s">
        <v>150</v>
      </c>
      <c r="M11" s="1" t="s">
        <v>122</v>
      </c>
      <c r="N11" s="1" t="s">
        <v>151</v>
      </c>
      <c r="O11" s="31">
        <v>16</v>
      </c>
      <c r="P11" s="20">
        <v>21</v>
      </c>
      <c r="Q11" s="30">
        <v>-5</v>
      </c>
      <c r="R11" s="29" t="s">
        <v>113</v>
      </c>
      <c r="S11" s="28" t="s">
        <v>151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</v>
      </c>
      <c r="C14" s="1">
        <v>5</v>
      </c>
      <c r="D14" s="1">
        <v>1</v>
      </c>
      <c r="E14" s="20">
        <v>0</v>
      </c>
      <c r="F14" s="33">
        <v>10</v>
      </c>
      <c r="G14" s="20">
        <v>3</v>
      </c>
      <c r="H14" s="20">
        <v>5</v>
      </c>
      <c r="I14" s="20">
        <v>0</v>
      </c>
      <c r="J14" s="20">
        <v>0</v>
      </c>
      <c r="K14" s="29" t="s">
        <v>105</v>
      </c>
      <c r="L14" s="1" t="s">
        <v>120</v>
      </c>
      <c r="M14" s="1" t="s">
        <v>105</v>
      </c>
      <c r="N14" s="1" t="s">
        <v>105</v>
      </c>
      <c r="O14" s="31">
        <v>24</v>
      </c>
      <c r="P14" s="20">
        <v>15</v>
      </c>
      <c r="Q14" s="30">
        <v>9</v>
      </c>
      <c r="R14" s="29" t="s">
        <v>101</v>
      </c>
      <c r="S14" s="28" t="s">
        <v>162</v>
      </c>
    </row>
    <row r="15" spans="1:20" x14ac:dyDescent="0.3">
      <c r="A15" s="32" t="s">
        <v>14</v>
      </c>
      <c r="B15" s="1">
        <v>5</v>
      </c>
      <c r="C15" s="1">
        <v>4</v>
      </c>
      <c r="D15" s="1">
        <v>1</v>
      </c>
      <c r="E15" s="20">
        <v>0</v>
      </c>
      <c r="F15" s="30">
        <v>8</v>
      </c>
      <c r="G15" s="20">
        <v>4</v>
      </c>
      <c r="H15" s="20">
        <v>4</v>
      </c>
      <c r="I15" s="20">
        <v>0</v>
      </c>
      <c r="J15" s="20">
        <v>0</v>
      </c>
      <c r="K15" s="29" t="s">
        <v>105</v>
      </c>
      <c r="L15" s="1" t="s">
        <v>112</v>
      </c>
      <c r="M15" s="1" t="s">
        <v>103</v>
      </c>
      <c r="N15" s="1" t="s">
        <v>120</v>
      </c>
      <c r="O15" s="31">
        <v>19</v>
      </c>
      <c r="P15" s="20">
        <v>15</v>
      </c>
      <c r="Q15" s="30">
        <v>4</v>
      </c>
      <c r="R15" s="29" t="s">
        <v>135</v>
      </c>
      <c r="S15" s="28" t="s">
        <v>136</v>
      </c>
    </row>
    <row r="16" spans="1:20" x14ac:dyDescent="0.3">
      <c r="A16" s="32" t="s">
        <v>9</v>
      </c>
      <c r="B16" s="1">
        <v>6</v>
      </c>
      <c r="C16" s="1">
        <v>4</v>
      </c>
      <c r="D16" s="1">
        <v>2</v>
      </c>
      <c r="E16" s="20">
        <v>0</v>
      </c>
      <c r="F16" s="30">
        <v>8</v>
      </c>
      <c r="G16" s="20">
        <v>4</v>
      </c>
      <c r="H16" s="20">
        <v>4</v>
      </c>
      <c r="I16" s="20">
        <v>0</v>
      </c>
      <c r="J16" s="20">
        <v>0</v>
      </c>
      <c r="K16" s="29" t="s">
        <v>103</v>
      </c>
      <c r="L16" s="1" t="s">
        <v>120</v>
      </c>
      <c r="M16" s="1" t="s">
        <v>112</v>
      </c>
      <c r="N16" s="1" t="s">
        <v>112</v>
      </c>
      <c r="O16" s="31">
        <v>18</v>
      </c>
      <c r="P16" s="20">
        <v>15</v>
      </c>
      <c r="Q16" s="30">
        <v>3</v>
      </c>
      <c r="R16" s="29" t="s">
        <v>104</v>
      </c>
      <c r="S16" s="28" t="s">
        <v>149</v>
      </c>
    </row>
    <row r="17" spans="1:19" x14ac:dyDescent="0.3">
      <c r="A17" s="32" t="s">
        <v>1</v>
      </c>
      <c r="B17" s="1">
        <v>6</v>
      </c>
      <c r="C17" s="1">
        <v>4</v>
      </c>
      <c r="D17" s="1">
        <v>2</v>
      </c>
      <c r="E17" s="20">
        <v>0</v>
      </c>
      <c r="F17" s="30">
        <v>8</v>
      </c>
      <c r="G17" s="20">
        <v>3</v>
      </c>
      <c r="H17" s="20">
        <v>4</v>
      </c>
      <c r="I17" s="20">
        <v>0</v>
      </c>
      <c r="J17" s="20">
        <v>0</v>
      </c>
      <c r="K17" s="29" t="s">
        <v>119</v>
      </c>
      <c r="L17" s="1" t="s">
        <v>105</v>
      </c>
      <c r="M17" s="1" t="s">
        <v>105</v>
      </c>
      <c r="N17" s="1" t="s">
        <v>120</v>
      </c>
      <c r="O17" s="31">
        <v>17</v>
      </c>
      <c r="P17" s="20">
        <v>12</v>
      </c>
      <c r="Q17" s="30">
        <v>5</v>
      </c>
      <c r="R17" s="29" t="s">
        <v>101</v>
      </c>
      <c r="S17" s="28" t="s">
        <v>149</v>
      </c>
    </row>
    <row r="18" spans="1:19" x14ac:dyDescent="0.3">
      <c r="A18" s="32" t="s">
        <v>12</v>
      </c>
      <c r="B18" s="1">
        <v>8</v>
      </c>
      <c r="C18" s="1">
        <v>3</v>
      </c>
      <c r="D18" s="1">
        <v>4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0</v>
      </c>
      <c r="K18" s="29" t="s">
        <v>146</v>
      </c>
      <c r="L18" s="1" t="s">
        <v>124</v>
      </c>
      <c r="M18" s="1" t="s">
        <v>116</v>
      </c>
      <c r="N18" s="1" t="s">
        <v>153</v>
      </c>
      <c r="O18" s="31">
        <v>16</v>
      </c>
      <c r="P18" s="20">
        <v>15</v>
      </c>
      <c r="Q18" s="30">
        <v>1</v>
      </c>
      <c r="R18" s="29" t="s">
        <v>101</v>
      </c>
      <c r="S18" s="28" t="s">
        <v>165</v>
      </c>
    </row>
    <row r="19" spans="1:19" x14ac:dyDescent="0.3">
      <c r="A19" s="32" t="s">
        <v>10</v>
      </c>
      <c r="B19" s="1">
        <v>6</v>
      </c>
      <c r="C19" s="1">
        <v>3</v>
      </c>
      <c r="D19" s="1">
        <v>2</v>
      </c>
      <c r="E19" s="20">
        <v>1</v>
      </c>
      <c r="F19" s="30">
        <v>7</v>
      </c>
      <c r="G19" s="20">
        <v>2</v>
      </c>
      <c r="H19" s="20">
        <v>3</v>
      </c>
      <c r="I19" s="20">
        <v>0</v>
      </c>
      <c r="J19" s="20">
        <v>0</v>
      </c>
      <c r="K19" s="29" t="s">
        <v>120</v>
      </c>
      <c r="L19" s="1" t="s">
        <v>106</v>
      </c>
      <c r="M19" s="1" t="s">
        <v>102</v>
      </c>
      <c r="N19" s="1" t="s">
        <v>122</v>
      </c>
      <c r="O19" s="31">
        <v>18</v>
      </c>
      <c r="P19" s="20">
        <v>16</v>
      </c>
      <c r="Q19" s="30">
        <v>2</v>
      </c>
      <c r="R19" s="29" t="s">
        <v>104</v>
      </c>
      <c r="S19" s="28" t="s">
        <v>153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2</v>
      </c>
      <c r="H20" s="20">
        <v>2</v>
      </c>
      <c r="I20" s="20">
        <v>0</v>
      </c>
      <c r="J20" s="20">
        <v>0</v>
      </c>
      <c r="K20" s="29" t="s">
        <v>116</v>
      </c>
      <c r="L20" s="1" t="s">
        <v>103</v>
      </c>
      <c r="M20" s="1" t="s">
        <v>100</v>
      </c>
      <c r="N20" s="1" t="s">
        <v>103</v>
      </c>
      <c r="O20" s="31">
        <v>14</v>
      </c>
      <c r="P20" s="20">
        <v>15</v>
      </c>
      <c r="Q20" s="30">
        <v>-1</v>
      </c>
      <c r="R20" s="29" t="s">
        <v>99</v>
      </c>
      <c r="S20" s="28" t="s">
        <v>125</v>
      </c>
    </row>
    <row r="21" spans="1:19" ht="15" thickBot="1" x14ac:dyDescent="0.35">
      <c r="A21" s="27" t="s">
        <v>13</v>
      </c>
      <c r="B21" s="26">
        <v>5</v>
      </c>
      <c r="C21" s="26">
        <v>2</v>
      </c>
      <c r="D21" s="26">
        <v>3</v>
      </c>
      <c r="E21" s="24">
        <v>0</v>
      </c>
      <c r="F21" s="23">
        <v>4</v>
      </c>
      <c r="G21" s="24">
        <v>2</v>
      </c>
      <c r="H21" s="24">
        <v>2</v>
      </c>
      <c r="I21" s="24">
        <v>0</v>
      </c>
      <c r="J21" s="24">
        <v>0</v>
      </c>
      <c r="K21" s="22" t="s">
        <v>116</v>
      </c>
      <c r="L21" s="26" t="s">
        <v>103</v>
      </c>
      <c r="M21" s="26" t="s">
        <v>111</v>
      </c>
      <c r="N21" s="26" t="s">
        <v>116</v>
      </c>
      <c r="O21" s="25">
        <v>16</v>
      </c>
      <c r="P21" s="24">
        <v>19</v>
      </c>
      <c r="Q21" s="23">
        <v>-3</v>
      </c>
      <c r="R21" s="22" t="s">
        <v>104</v>
      </c>
      <c r="S21" s="21" t="s">
        <v>125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</v>
      </c>
      <c r="C25" s="1">
        <v>5</v>
      </c>
      <c r="D25" s="1">
        <v>0</v>
      </c>
      <c r="E25" s="20">
        <v>1</v>
      </c>
      <c r="F25" s="30">
        <v>11</v>
      </c>
      <c r="G25" s="20">
        <v>5</v>
      </c>
      <c r="H25" s="20">
        <v>5</v>
      </c>
      <c r="I25" s="20">
        <v>0</v>
      </c>
      <c r="J25" s="20">
        <v>1</v>
      </c>
      <c r="K25" s="29" t="s">
        <v>115</v>
      </c>
      <c r="L25" s="1" t="s">
        <v>110</v>
      </c>
      <c r="M25" s="1" t="s">
        <v>108</v>
      </c>
      <c r="N25" s="1" t="s">
        <v>115</v>
      </c>
      <c r="O25" s="31">
        <v>21</v>
      </c>
      <c r="P25" s="20">
        <v>10</v>
      </c>
      <c r="Q25" s="30">
        <v>11</v>
      </c>
      <c r="R25" s="29" t="s">
        <v>109</v>
      </c>
      <c r="S25" s="28" t="s">
        <v>157</v>
      </c>
    </row>
    <row r="26" spans="1:19" x14ac:dyDescent="0.3">
      <c r="A26" s="32" t="s">
        <v>0</v>
      </c>
      <c r="B26" s="1">
        <v>6</v>
      </c>
      <c r="C26" s="1">
        <v>5</v>
      </c>
      <c r="D26" s="1">
        <v>1</v>
      </c>
      <c r="E26" s="20">
        <v>0</v>
      </c>
      <c r="F26" s="30">
        <v>10</v>
      </c>
      <c r="G26" s="20">
        <v>5</v>
      </c>
      <c r="H26" s="20">
        <v>5</v>
      </c>
      <c r="I26" s="20">
        <v>0</v>
      </c>
      <c r="J26" s="20">
        <v>0</v>
      </c>
      <c r="K26" s="29" t="s">
        <v>112</v>
      </c>
      <c r="L26" s="1" t="s">
        <v>110</v>
      </c>
      <c r="M26" s="1" t="s">
        <v>103</v>
      </c>
      <c r="N26" s="1" t="s">
        <v>120</v>
      </c>
      <c r="O26" s="31">
        <v>23</v>
      </c>
      <c r="P26" s="20">
        <v>13</v>
      </c>
      <c r="Q26" s="30">
        <v>10</v>
      </c>
      <c r="R26" s="29" t="s">
        <v>154</v>
      </c>
      <c r="S26" s="28" t="s">
        <v>162</v>
      </c>
    </row>
    <row r="27" spans="1:19" x14ac:dyDescent="0.3">
      <c r="A27" s="32" t="s">
        <v>25</v>
      </c>
      <c r="B27" s="1">
        <v>7</v>
      </c>
      <c r="C27" s="1">
        <v>3</v>
      </c>
      <c r="D27" s="1">
        <v>2</v>
      </c>
      <c r="E27" s="20">
        <v>2</v>
      </c>
      <c r="F27" s="30">
        <v>8</v>
      </c>
      <c r="G27" s="20">
        <v>2</v>
      </c>
      <c r="H27" s="20">
        <v>3</v>
      </c>
      <c r="I27" s="20">
        <v>0</v>
      </c>
      <c r="J27" s="20">
        <v>1</v>
      </c>
      <c r="K27" s="29" t="s">
        <v>126</v>
      </c>
      <c r="L27" s="1" t="s">
        <v>122</v>
      </c>
      <c r="M27" s="1" t="s">
        <v>105</v>
      </c>
      <c r="N27" s="1" t="s">
        <v>124</v>
      </c>
      <c r="O27" s="31">
        <v>22</v>
      </c>
      <c r="P27" s="20">
        <v>18</v>
      </c>
      <c r="Q27" s="30">
        <v>4</v>
      </c>
      <c r="R27" s="29" t="s">
        <v>99</v>
      </c>
      <c r="S27" s="28" t="s">
        <v>163</v>
      </c>
    </row>
    <row r="28" spans="1:19" x14ac:dyDescent="0.3">
      <c r="A28" s="32" t="s">
        <v>95</v>
      </c>
      <c r="B28" s="1">
        <v>6</v>
      </c>
      <c r="C28" s="1">
        <v>4</v>
      </c>
      <c r="D28" s="1">
        <v>2</v>
      </c>
      <c r="E28" s="20">
        <v>0</v>
      </c>
      <c r="F28" s="30">
        <v>8</v>
      </c>
      <c r="G28" s="20">
        <v>3</v>
      </c>
      <c r="H28" s="20">
        <v>4</v>
      </c>
      <c r="I28" s="20">
        <v>0</v>
      </c>
      <c r="J28" s="20">
        <v>0</v>
      </c>
      <c r="K28" s="29" t="s">
        <v>110</v>
      </c>
      <c r="L28" s="1" t="s">
        <v>116</v>
      </c>
      <c r="M28" s="1" t="s">
        <v>116</v>
      </c>
      <c r="N28" s="1" t="s">
        <v>130</v>
      </c>
      <c r="O28" s="31">
        <v>17</v>
      </c>
      <c r="P28" s="20">
        <v>13</v>
      </c>
      <c r="Q28" s="30">
        <v>4</v>
      </c>
      <c r="R28" s="29" t="s">
        <v>109</v>
      </c>
      <c r="S28" s="28" t="s">
        <v>149</v>
      </c>
    </row>
    <row r="29" spans="1:19" x14ac:dyDescent="0.3">
      <c r="A29" s="32" t="s">
        <v>17</v>
      </c>
      <c r="B29" s="1">
        <v>7</v>
      </c>
      <c r="C29" s="1">
        <v>3</v>
      </c>
      <c r="D29" s="1">
        <v>3</v>
      </c>
      <c r="E29" s="20">
        <v>1</v>
      </c>
      <c r="F29" s="30">
        <v>7</v>
      </c>
      <c r="G29" s="20">
        <v>1</v>
      </c>
      <c r="H29" s="20">
        <v>2</v>
      </c>
      <c r="I29" s="20">
        <v>1</v>
      </c>
      <c r="J29" s="20">
        <v>0</v>
      </c>
      <c r="K29" s="29" t="s">
        <v>103</v>
      </c>
      <c r="L29" s="1" t="s">
        <v>131</v>
      </c>
      <c r="M29" s="1" t="s">
        <v>103</v>
      </c>
      <c r="N29" s="1" t="s">
        <v>112</v>
      </c>
      <c r="O29" s="31">
        <v>20</v>
      </c>
      <c r="P29" s="20">
        <v>23</v>
      </c>
      <c r="Q29" s="30">
        <v>-3</v>
      </c>
      <c r="R29" s="29" t="s">
        <v>99</v>
      </c>
      <c r="S29" s="28" t="s">
        <v>156</v>
      </c>
    </row>
    <row r="30" spans="1:19" x14ac:dyDescent="0.3">
      <c r="A30" s="32" t="s">
        <v>22</v>
      </c>
      <c r="B30" s="1">
        <v>5</v>
      </c>
      <c r="C30" s="1">
        <v>3</v>
      </c>
      <c r="D30" s="1">
        <v>2</v>
      </c>
      <c r="E30" s="20">
        <v>0</v>
      </c>
      <c r="F30" s="30">
        <v>6</v>
      </c>
      <c r="G30" s="20">
        <v>1</v>
      </c>
      <c r="H30" s="20">
        <v>2</v>
      </c>
      <c r="I30" s="20">
        <v>1</v>
      </c>
      <c r="J30" s="20">
        <v>0</v>
      </c>
      <c r="K30" s="29" t="s">
        <v>103</v>
      </c>
      <c r="L30" s="1" t="s">
        <v>112</v>
      </c>
      <c r="M30" s="1" t="s">
        <v>120</v>
      </c>
      <c r="N30" s="1" t="s">
        <v>130</v>
      </c>
      <c r="O30" s="31">
        <v>19</v>
      </c>
      <c r="P30" s="20">
        <v>18</v>
      </c>
      <c r="Q30" s="30">
        <v>1</v>
      </c>
      <c r="R30" s="29" t="s">
        <v>107</v>
      </c>
      <c r="S30" s="28" t="s">
        <v>130</v>
      </c>
    </row>
    <row r="31" spans="1:19" x14ac:dyDescent="0.3">
      <c r="A31" s="32" t="s">
        <v>15</v>
      </c>
      <c r="B31" s="1">
        <v>6</v>
      </c>
      <c r="C31" s="1">
        <v>2</v>
      </c>
      <c r="D31" s="1">
        <v>2</v>
      </c>
      <c r="E31" s="20">
        <v>2</v>
      </c>
      <c r="F31" s="30">
        <v>6</v>
      </c>
      <c r="G31" s="20">
        <v>2</v>
      </c>
      <c r="H31" s="20">
        <v>2</v>
      </c>
      <c r="I31" s="20">
        <v>0</v>
      </c>
      <c r="J31" s="20">
        <v>0</v>
      </c>
      <c r="K31" s="29" t="s">
        <v>108</v>
      </c>
      <c r="L31" s="1" t="s">
        <v>123</v>
      </c>
      <c r="M31" s="1" t="s">
        <v>106</v>
      </c>
      <c r="N31" s="1" t="s">
        <v>106</v>
      </c>
      <c r="O31" s="31">
        <v>15</v>
      </c>
      <c r="P31" s="20">
        <v>19</v>
      </c>
      <c r="Q31" s="30">
        <v>-4</v>
      </c>
      <c r="R31" s="29" t="s">
        <v>113</v>
      </c>
      <c r="S31" s="28" t="s">
        <v>144</v>
      </c>
    </row>
    <row r="32" spans="1:19" ht="15" thickBot="1" x14ac:dyDescent="0.35">
      <c r="A32" s="32" t="s">
        <v>6</v>
      </c>
      <c r="B32" s="1">
        <v>5</v>
      </c>
      <c r="C32" s="1">
        <v>3</v>
      </c>
      <c r="D32" s="1">
        <v>2</v>
      </c>
      <c r="E32" s="20">
        <v>0</v>
      </c>
      <c r="F32" s="23">
        <v>6</v>
      </c>
      <c r="G32" s="20">
        <v>3</v>
      </c>
      <c r="H32" s="20">
        <v>3</v>
      </c>
      <c r="I32" s="20">
        <v>0</v>
      </c>
      <c r="J32" s="20">
        <v>0</v>
      </c>
      <c r="K32" s="29" t="s">
        <v>116</v>
      </c>
      <c r="L32" s="1" t="s">
        <v>105</v>
      </c>
      <c r="M32" s="1" t="s">
        <v>116</v>
      </c>
      <c r="N32" s="1" t="s">
        <v>130</v>
      </c>
      <c r="O32" s="31">
        <v>15</v>
      </c>
      <c r="P32" s="20">
        <v>18</v>
      </c>
      <c r="Q32" s="30">
        <v>-3</v>
      </c>
      <c r="R32" s="29" t="s">
        <v>99</v>
      </c>
      <c r="S32" s="28" t="s">
        <v>130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7</v>
      </c>
      <c r="C35" s="1">
        <v>5</v>
      </c>
      <c r="D35" s="1">
        <v>0</v>
      </c>
      <c r="E35" s="20">
        <v>2</v>
      </c>
      <c r="F35" s="33">
        <v>12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115</v>
      </c>
      <c r="M35" s="1" t="s">
        <v>142</v>
      </c>
      <c r="N35" s="1" t="s">
        <v>142</v>
      </c>
      <c r="O35" s="31">
        <v>30</v>
      </c>
      <c r="P35" s="20">
        <v>20</v>
      </c>
      <c r="Q35" s="30">
        <v>10</v>
      </c>
      <c r="R35" s="29" t="s">
        <v>135</v>
      </c>
      <c r="S35" s="28" t="s">
        <v>169</v>
      </c>
    </row>
    <row r="36" spans="1:19" x14ac:dyDescent="0.3">
      <c r="A36" s="32" t="s">
        <v>7</v>
      </c>
      <c r="B36" s="1">
        <v>6</v>
      </c>
      <c r="C36" s="1">
        <v>3</v>
      </c>
      <c r="D36" s="1">
        <v>1</v>
      </c>
      <c r="E36" s="20">
        <v>2</v>
      </c>
      <c r="F36" s="30">
        <v>8</v>
      </c>
      <c r="G36" s="20">
        <v>1</v>
      </c>
      <c r="H36" s="20">
        <v>3</v>
      </c>
      <c r="I36" s="20">
        <v>0</v>
      </c>
      <c r="J36" s="20">
        <v>1</v>
      </c>
      <c r="K36" s="29" t="s">
        <v>105</v>
      </c>
      <c r="L36" s="1" t="s">
        <v>150</v>
      </c>
      <c r="M36" s="1" t="s">
        <v>105</v>
      </c>
      <c r="N36" s="1" t="s">
        <v>105</v>
      </c>
      <c r="O36" s="31">
        <v>18</v>
      </c>
      <c r="P36" s="20">
        <v>19</v>
      </c>
      <c r="Q36" s="30">
        <v>-1</v>
      </c>
      <c r="R36" s="29" t="s">
        <v>101</v>
      </c>
      <c r="S36" s="28" t="s">
        <v>168</v>
      </c>
    </row>
    <row r="37" spans="1:19" x14ac:dyDescent="0.3">
      <c r="A37" s="32" t="s">
        <v>3</v>
      </c>
      <c r="B37" s="1">
        <v>6</v>
      </c>
      <c r="C37" s="1">
        <v>4</v>
      </c>
      <c r="D37" s="1">
        <v>2</v>
      </c>
      <c r="E37" s="20">
        <v>0</v>
      </c>
      <c r="F37" s="30">
        <v>8</v>
      </c>
      <c r="G37" s="20">
        <v>2</v>
      </c>
      <c r="H37" s="20">
        <v>3</v>
      </c>
      <c r="I37" s="20">
        <v>1</v>
      </c>
      <c r="J37" s="20">
        <v>0</v>
      </c>
      <c r="K37" s="29" t="s">
        <v>103</v>
      </c>
      <c r="L37" s="1" t="s">
        <v>120</v>
      </c>
      <c r="M37" s="1" t="s">
        <v>103</v>
      </c>
      <c r="N37" s="1" t="s">
        <v>130</v>
      </c>
      <c r="O37" s="31">
        <v>20</v>
      </c>
      <c r="P37" s="20">
        <v>17</v>
      </c>
      <c r="Q37" s="30">
        <v>3</v>
      </c>
      <c r="R37" s="29" t="s">
        <v>109</v>
      </c>
      <c r="S37" s="28" t="s">
        <v>149</v>
      </c>
    </row>
    <row r="38" spans="1:19" x14ac:dyDescent="0.3">
      <c r="A38" s="32" t="s">
        <v>31</v>
      </c>
      <c r="B38" s="1">
        <v>5</v>
      </c>
      <c r="C38" s="1">
        <v>2</v>
      </c>
      <c r="D38" s="1">
        <v>2</v>
      </c>
      <c r="E38" s="20">
        <v>1</v>
      </c>
      <c r="F38" s="30">
        <v>5</v>
      </c>
      <c r="G38" s="20">
        <v>1</v>
      </c>
      <c r="H38" s="20">
        <v>2</v>
      </c>
      <c r="I38" s="20">
        <v>0</v>
      </c>
      <c r="J38" s="20">
        <v>0</v>
      </c>
      <c r="K38" s="29" t="s">
        <v>103</v>
      </c>
      <c r="L38" s="1" t="s">
        <v>122</v>
      </c>
      <c r="M38" s="1" t="s">
        <v>103</v>
      </c>
      <c r="N38" s="1" t="s">
        <v>122</v>
      </c>
      <c r="O38" s="31">
        <v>14</v>
      </c>
      <c r="P38" s="20">
        <v>18</v>
      </c>
      <c r="Q38" s="30">
        <v>-4</v>
      </c>
      <c r="R38" s="29" t="s">
        <v>107</v>
      </c>
      <c r="S38" s="28" t="s">
        <v>131</v>
      </c>
    </row>
    <row r="39" spans="1:19" x14ac:dyDescent="0.3">
      <c r="A39" s="32" t="s">
        <v>20</v>
      </c>
      <c r="B39" s="1">
        <v>6</v>
      </c>
      <c r="C39" s="1">
        <v>2</v>
      </c>
      <c r="D39" s="1">
        <v>3</v>
      </c>
      <c r="E39" s="20">
        <v>1</v>
      </c>
      <c r="F39" s="30">
        <v>5</v>
      </c>
      <c r="G39" s="20">
        <v>2</v>
      </c>
      <c r="H39" s="20">
        <v>2</v>
      </c>
      <c r="I39" s="20">
        <v>0</v>
      </c>
      <c r="J39" s="20">
        <v>1</v>
      </c>
      <c r="K39" s="29" t="s">
        <v>108</v>
      </c>
      <c r="L39" s="1" t="s">
        <v>127</v>
      </c>
      <c r="M39" s="1" t="s">
        <v>108</v>
      </c>
      <c r="N39" s="1" t="s">
        <v>108</v>
      </c>
      <c r="O39" s="31">
        <v>15</v>
      </c>
      <c r="P39" s="20">
        <v>18</v>
      </c>
      <c r="Q39" s="30">
        <v>-3</v>
      </c>
      <c r="R39" s="29" t="s">
        <v>113</v>
      </c>
      <c r="S39" s="28" t="s">
        <v>138</v>
      </c>
    </row>
    <row r="40" spans="1:19" x14ac:dyDescent="0.3">
      <c r="A40" s="32" t="s">
        <v>18</v>
      </c>
      <c r="B40" s="1">
        <v>6</v>
      </c>
      <c r="C40" s="1">
        <v>1</v>
      </c>
      <c r="D40" s="1">
        <v>3</v>
      </c>
      <c r="E40" s="20">
        <v>2</v>
      </c>
      <c r="F40" s="30">
        <v>4</v>
      </c>
      <c r="G40" s="20">
        <v>-1</v>
      </c>
      <c r="H40" s="20">
        <v>0</v>
      </c>
      <c r="I40" s="20">
        <v>1</v>
      </c>
      <c r="J40" s="20">
        <v>1</v>
      </c>
      <c r="K40" s="29" t="s">
        <v>114</v>
      </c>
      <c r="L40" s="1" t="s">
        <v>122</v>
      </c>
      <c r="M40" s="1" t="s">
        <v>98</v>
      </c>
      <c r="N40" s="1" t="s">
        <v>123</v>
      </c>
      <c r="O40" s="31">
        <v>17</v>
      </c>
      <c r="P40" s="20">
        <v>24</v>
      </c>
      <c r="Q40" s="30">
        <v>-7</v>
      </c>
      <c r="R40" s="29" t="s">
        <v>133</v>
      </c>
      <c r="S40" s="28" t="s">
        <v>151</v>
      </c>
    </row>
    <row r="41" spans="1:19" x14ac:dyDescent="0.3">
      <c r="A41" s="32" t="s">
        <v>27</v>
      </c>
      <c r="B41" s="1">
        <v>7</v>
      </c>
      <c r="C41" s="1">
        <v>1</v>
      </c>
      <c r="D41" s="1">
        <v>6</v>
      </c>
      <c r="E41" s="20">
        <v>0</v>
      </c>
      <c r="F41" s="30">
        <v>2</v>
      </c>
      <c r="G41" s="20">
        <v>-1</v>
      </c>
      <c r="H41" s="20">
        <v>0</v>
      </c>
      <c r="I41" s="20">
        <v>1</v>
      </c>
      <c r="J41" s="20">
        <v>0</v>
      </c>
      <c r="K41" s="29" t="s">
        <v>121</v>
      </c>
      <c r="L41" s="1" t="s">
        <v>127</v>
      </c>
      <c r="M41" s="1" t="s">
        <v>127</v>
      </c>
      <c r="N41" s="1" t="s">
        <v>166</v>
      </c>
      <c r="O41" s="31">
        <v>12</v>
      </c>
      <c r="P41" s="20">
        <v>27</v>
      </c>
      <c r="Q41" s="30">
        <v>-15</v>
      </c>
      <c r="R41" s="29" t="s">
        <v>167</v>
      </c>
      <c r="S41" s="28" t="s">
        <v>166</v>
      </c>
    </row>
    <row r="42" spans="1:19" ht="15" thickBot="1" x14ac:dyDescent="0.35">
      <c r="A42" s="27" t="s">
        <v>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145</v>
      </c>
      <c r="L42" s="26" t="s">
        <v>100</v>
      </c>
      <c r="M42" s="26" t="s">
        <v>117</v>
      </c>
      <c r="N42" s="26" t="s">
        <v>128</v>
      </c>
      <c r="O42" s="25">
        <v>13</v>
      </c>
      <c r="P42" s="24">
        <v>25</v>
      </c>
      <c r="Q42" s="23">
        <v>-12</v>
      </c>
      <c r="R42" s="22" t="s">
        <v>159</v>
      </c>
      <c r="S42" s="21" t="s">
        <v>160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9FC56A1-9C47-46D6-92A3-C65773B7EF50}"/>
  </hyperlink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FC43-ABEA-4860-82F6-179E56C5808A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6</v>
      </c>
      <c r="C4" s="40">
        <v>5</v>
      </c>
      <c r="D4" s="40">
        <v>1</v>
      </c>
      <c r="E4" s="38">
        <v>0</v>
      </c>
      <c r="F4" s="33">
        <v>10</v>
      </c>
      <c r="G4" s="39">
        <v>4</v>
      </c>
      <c r="H4" s="38">
        <v>5</v>
      </c>
      <c r="I4" s="38">
        <v>0</v>
      </c>
      <c r="J4" s="33">
        <v>0</v>
      </c>
      <c r="K4" s="37" t="s">
        <v>136</v>
      </c>
      <c r="L4" s="40" t="s">
        <v>98</v>
      </c>
      <c r="M4" s="40" t="s">
        <v>136</v>
      </c>
      <c r="N4" s="40" t="s">
        <v>136</v>
      </c>
      <c r="O4" s="39">
        <v>20</v>
      </c>
      <c r="P4" s="38">
        <v>14</v>
      </c>
      <c r="Q4" s="33">
        <v>6</v>
      </c>
      <c r="R4" s="37" t="s">
        <v>154</v>
      </c>
      <c r="S4" s="36" t="s">
        <v>162</v>
      </c>
    </row>
    <row r="5" spans="1:20" x14ac:dyDescent="0.3">
      <c r="A5" s="32" t="s">
        <v>16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3</v>
      </c>
      <c r="H5" s="20">
        <v>5</v>
      </c>
      <c r="I5" s="20">
        <v>0</v>
      </c>
      <c r="J5" s="30">
        <v>0</v>
      </c>
      <c r="K5" s="29" t="s">
        <v>120</v>
      </c>
      <c r="L5" s="1" t="s">
        <v>112</v>
      </c>
      <c r="M5" s="1" t="s">
        <v>112</v>
      </c>
      <c r="N5" s="1" t="s">
        <v>119</v>
      </c>
      <c r="O5" s="31">
        <v>25</v>
      </c>
      <c r="P5" s="20">
        <v>20</v>
      </c>
      <c r="Q5" s="30">
        <v>5</v>
      </c>
      <c r="R5" s="29" t="s">
        <v>99</v>
      </c>
      <c r="S5" s="28" t="s">
        <v>164</v>
      </c>
    </row>
    <row r="6" spans="1:20" x14ac:dyDescent="0.3">
      <c r="A6" s="32" t="s">
        <v>19</v>
      </c>
      <c r="B6" s="1">
        <v>8</v>
      </c>
      <c r="C6" s="1">
        <v>4</v>
      </c>
      <c r="D6" s="1">
        <v>4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110</v>
      </c>
      <c r="L6" s="1" t="s">
        <v>132</v>
      </c>
      <c r="M6" s="1" t="s">
        <v>119</v>
      </c>
      <c r="N6" s="1" t="s">
        <v>148</v>
      </c>
      <c r="O6" s="31">
        <v>19</v>
      </c>
      <c r="P6" s="20">
        <v>23</v>
      </c>
      <c r="Q6" s="30">
        <v>-4</v>
      </c>
      <c r="R6" s="29" t="s">
        <v>99</v>
      </c>
      <c r="S6" s="28" t="s">
        <v>171</v>
      </c>
    </row>
    <row r="7" spans="1:20" x14ac:dyDescent="0.3">
      <c r="A7" s="32" t="s">
        <v>4</v>
      </c>
      <c r="B7" s="1">
        <v>7</v>
      </c>
      <c r="C7" s="1">
        <v>3</v>
      </c>
      <c r="D7" s="1">
        <v>3</v>
      </c>
      <c r="E7" s="20">
        <v>1</v>
      </c>
      <c r="F7" s="30">
        <v>7</v>
      </c>
      <c r="G7" s="31">
        <v>2</v>
      </c>
      <c r="H7" s="20">
        <v>3</v>
      </c>
      <c r="I7" s="20">
        <v>0</v>
      </c>
      <c r="J7" s="30">
        <v>0</v>
      </c>
      <c r="K7" s="29" t="s">
        <v>153</v>
      </c>
      <c r="L7" s="1" t="s">
        <v>100</v>
      </c>
      <c r="M7" s="1" t="s">
        <v>116</v>
      </c>
      <c r="N7" s="1" t="s">
        <v>125</v>
      </c>
      <c r="O7" s="31">
        <v>24</v>
      </c>
      <c r="P7" s="20">
        <v>25</v>
      </c>
      <c r="Q7" s="30">
        <v>-1</v>
      </c>
      <c r="R7" s="29" t="s">
        <v>107</v>
      </c>
      <c r="S7" s="28" t="s">
        <v>156</v>
      </c>
    </row>
    <row r="8" spans="1:20" x14ac:dyDescent="0.3">
      <c r="A8" s="32" t="s">
        <v>29</v>
      </c>
      <c r="B8" s="1">
        <v>8</v>
      </c>
      <c r="C8" s="1">
        <v>3</v>
      </c>
      <c r="D8" s="1">
        <v>5</v>
      </c>
      <c r="E8" s="20">
        <v>0</v>
      </c>
      <c r="F8" s="30">
        <v>6</v>
      </c>
      <c r="G8" s="31">
        <v>2</v>
      </c>
      <c r="H8" s="20">
        <v>3</v>
      </c>
      <c r="I8" s="20">
        <v>0</v>
      </c>
      <c r="J8" s="30">
        <v>0</v>
      </c>
      <c r="K8" s="29" t="s">
        <v>119</v>
      </c>
      <c r="L8" s="1" t="s">
        <v>127</v>
      </c>
      <c r="M8" s="1" t="s">
        <v>116</v>
      </c>
      <c r="N8" s="1" t="s">
        <v>119</v>
      </c>
      <c r="O8" s="31">
        <v>24</v>
      </c>
      <c r="P8" s="20">
        <v>26</v>
      </c>
      <c r="Q8" s="30">
        <v>-2</v>
      </c>
      <c r="R8" s="29" t="s">
        <v>159</v>
      </c>
      <c r="S8" s="28" t="s">
        <v>170</v>
      </c>
    </row>
    <row r="9" spans="1:20" x14ac:dyDescent="0.3">
      <c r="A9" s="32" t="s">
        <v>11</v>
      </c>
      <c r="B9" s="1">
        <v>7</v>
      </c>
      <c r="C9" s="1">
        <v>2</v>
      </c>
      <c r="D9" s="1">
        <v>4</v>
      </c>
      <c r="E9" s="20">
        <v>1</v>
      </c>
      <c r="F9" s="30">
        <v>5</v>
      </c>
      <c r="G9" s="31">
        <v>0</v>
      </c>
      <c r="H9" s="20">
        <v>1</v>
      </c>
      <c r="I9" s="20">
        <v>1</v>
      </c>
      <c r="J9" s="30">
        <v>0</v>
      </c>
      <c r="K9" s="29" t="s">
        <v>123</v>
      </c>
      <c r="L9" s="1" t="s">
        <v>116</v>
      </c>
      <c r="M9" s="1" t="s">
        <v>116</v>
      </c>
      <c r="N9" s="1" t="s">
        <v>127</v>
      </c>
      <c r="O9" s="31">
        <v>22</v>
      </c>
      <c r="P9" s="20">
        <v>33</v>
      </c>
      <c r="Q9" s="30">
        <v>-11</v>
      </c>
      <c r="R9" s="29" t="s">
        <v>107</v>
      </c>
      <c r="S9" s="28" t="s">
        <v>172</v>
      </c>
    </row>
    <row r="10" spans="1:20" x14ac:dyDescent="0.3">
      <c r="A10" s="32" t="s">
        <v>28</v>
      </c>
      <c r="B10" s="1">
        <v>6</v>
      </c>
      <c r="C10" s="1">
        <v>2</v>
      </c>
      <c r="D10" s="1">
        <v>4</v>
      </c>
      <c r="E10" s="20">
        <v>0</v>
      </c>
      <c r="F10" s="30">
        <v>4</v>
      </c>
      <c r="G10" s="31">
        <v>2</v>
      </c>
      <c r="H10" s="20">
        <v>2</v>
      </c>
      <c r="I10" s="20">
        <v>0</v>
      </c>
      <c r="J10" s="30">
        <v>0</v>
      </c>
      <c r="K10" s="29" t="s">
        <v>119</v>
      </c>
      <c r="L10" s="1" t="s">
        <v>111</v>
      </c>
      <c r="M10" s="1" t="s">
        <v>119</v>
      </c>
      <c r="N10" s="1" t="s">
        <v>125</v>
      </c>
      <c r="O10" s="31">
        <v>15</v>
      </c>
      <c r="P10" s="20">
        <v>18</v>
      </c>
      <c r="Q10" s="30">
        <v>-3</v>
      </c>
      <c r="R10" s="29" t="s">
        <v>101</v>
      </c>
      <c r="S10" s="28" t="s">
        <v>147</v>
      </c>
    </row>
    <row r="11" spans="1:20" ht="15" thickBot="1" x14ac:dyDescent="0.35">
      <c r="A11" s="32" t="s">
        <v>5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111</v>
      </c>
      <c r="L11" s="1" t="s">
        <v>150</v>
      </c>
      <c r="M11" s="1" t="s">
        <v>122</v>
      </c>
      <c r="N11" s="1" t="s">
        <v>151</v>
      </c>
      <c r="O11" s="31">
        <v>16</v>
      </c>
      <c r="P11" s="20">
        <v>21</v>
      </c>
      <c r="Q11" s="30">
        <v>-5</v>
      </c>
      <c r="R11" s="29" t="s">
        <v>113</v>
      </c>
      <c r="S11" s="28" t="s">
        <v>151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</v>
      </c>
      <c r="C14" s="1">
        <v>5</v>
      </c>
      <c r="D14" s="1">
        <v>1</v>
      </c>
      <c r="E14" s="20">
        <v>0</v>
      </c>
      <c r="F14" s="33">
        <v>10</v>
      </c>
      <c r="G14" s="20">
        <v>3</v>
      </c>
      <c r="H14" s="20">
        <v>5</v>
      </c>
      <c r="I14" s="20">
        <v>0</v>
      </c>
      <c r="J14" s="20">
        <v>0</v>
      </c>
      <c r="K14" s="29" t="s">
        <v>105</v>
      </c>
      <c r="L14" s="1" t="s">
        <v>120</v>
      </c>
      <c r="M14" s="1" t="s">
        <v>105</v>
      </c>
      <c r="N14" s="1" t="s">
        <v>105</v>
      </c>
      <c r="O14" s="31">
        <v>24</v>
      </c>
      <c r="P14" s="20">
        <v>15</v>
      </c>
      <c r="Q14" s="30">
        <v>9</v>
      </c>
      <c r="R14" s="29" t="s">
        <v>101</v>
      </c>
      <c r="S14" s="28" t="s">
        <v>162</v>
      </c>
    </row>
    <row r="15" spans="1:20" x14ac:dyDescent="0.3">
      <c r="A15" s="32" t="s">
        <v>14</v>
      </c>
      <c r="B15" s="1">
        <v>6</v>
      </c>
      <c r="C15" s="1">
        <v>5</v>
      </c>
      <c r="D15" s="1">
        <v>1</v>
      </c>
      <c r="E15" s="20">
        <v>0</v>
      </c>
      <c r="F15" s="30">
        <v>10</v>
      </c>
      <c r="G15" s="20">
        <v>5</v>
      </c>
      <c r="H15" s="20">
        <v>5</v>
      </c>
      <c r="I15" s="20">
        <v>0</v>
      </c>
      <c r="J15" s="20">
        <v>0</v>
      </c>
      <c r="K15" s="29" t="s">
        <v>105</v>
      </c>
      <c r="L15" s="1" t="s">
        <v>120</v>
      </c>
      <c r="M15" s="1" t="s">
        <v>103</v>
      </c>
      <c r="N15" s="1" t="s">
        <v>136</v>
      </c>
      <c r="O15" s="31">
        <v>24</v>
      </c>
      <c r="P15" s="20">
        <v>17</v>
      </c>
      <c r="Q15" s="30">
        <v>7</v>
      </c>
      <c r="R15" s="29" t="s">
        <v>154</v>
      </c>
      <c r="S15" s="28" t="s">
        <v>162</v>
      </c>
    </row>
    <row r="16" spans="1:20" x14ac:dyDescent="0.3">
      <c r="A16" s="32" t="s">
        <v>9</v>
      </c>
      <c r="B16" s="1">
        <v>7</v>
      </c>
      <c r="C16" s="1">
        <v>5</v>
      </c>
      <c r="D16" s="1">
        <v>2</v>
      </c>
      <c r="E16" s="20">
        <v>0</v>
      </c>
      <c r="F16" s="30">
        <v>10</v>
      </c>
      <c r="G16" s="20">
        <v>5</v>
      </c>
      <c r="H16" s="20">
        <v>5</v>
      </c>
      <c r="I16" s="20">
        <v>0</v>
      </c>
      <c r="J16" s="20">
        <v>0</v>
      </c>
      <c r="K16" s="29" t="s">
        <v>112</v>
      </c>
      <c r="L16" s="1" t="s">
        <v>120</v>
      </c>
      <c r="M16" s="1" t="s">
        <v>112</v>
      </c>
      <c r="N16" s="1" t="s">
        <v>112</v>
      </c>
      <c r="O16" s="31">
        <v>23</v>
      </c>
      <c r="P16" s="20">
        <v>16</v>
      </c>
      <c r="Q16" s="30">
        <v>7</v>
      </c>
      <c r="R16" s="29" t="s">
        <v>109</v>
      </c>
      <c r="S16" s="28" t="s">
        <v>164</v>
      </c>
    </row>
    <row r="17" spans="1:19" x14ac:dyDescent="0.3">
      <c r="A17" s="32" t="s">
        <v>1</v>
      </c>
      <c r="B17" s="1">
        <v>7</v>
      </c>
      <c r="C17" s="1">
        <v>5</v>
      </c>
      <c r="D17" s="1">
        <v>2</v>
      </c>
      <c r="E17" s="20">
        <v>0</v>
      </c>
      <c r="F17" s="30">
        <v>10</v>
      </c>
      <c r="G17" s="20">
        <v>4</v>
      </c>
      <c r="H17" s="20">
        <v>5</v>
      </c>
      <c r="I17" s="20">
        <v>0</v>
      </c>
      <c r="J17" s="20">
        <v>0</v>
      </c>
      <c r="K17" s="29" t="s">
        <v>130</v>
      </c>
      <c r="L17" s="1" t="s">
        <v>105</v>
      </c>
      <c r="M17" s="1" t="s">
        <v>105</v>
      </c>
      <c r="N17" s="1" t="s">
        <v>120</v>
      </c>
      <c r="O17" s="31">
        <v>21</v>
      </c>
      <c r="P17" s="20">
        <v>13</v>
      </c>
      <c r="Q17" s="30">
        <v>8</v>
      </c>
      <c r="R17" s="29" t="s">
        <v>99</v>
      </c>
      <c r="S17" s="28" t="s">
        <v>164</v>
      </c>
    </row>
    <row r="18" spans="1:19" x14ac:dyDescent="0.3">
      <c r="A18" s="32" t="s">
        <v>12</v>
      </c>
      <c r="B18" s="1">
        <v>8</v>
      </c>
      <c r="C18" s="1">
        <v>3</v>
      </c>
      <c r="D18" s="1">
        <v>4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0</v>
      </c>
      <c r="K18" s="29" t="s">
        <v>146</v>
      </c>
      <c r="L18" s="1" t="s">
        <v>124</v>
      </c>
      <c r="M18" s="1" t="s">
        <v>116</v>
      </c>
      <c r="N18" s="1" t="s">
        <v>153</v>
      </c>
      <c r="O18" s="31">
        <v>16</v>
      </c>
      <c r="P18" s="20">
        <v>15</v>
      </c>
      <c r="Q18" s="30">
        <v>1</v>
      </c>
      <c r="R18" s="29" t="s">
        <v>101</v>
      </c>
      <c r="S18" s="28" t="s">
        <v>165</v>
      </c>
    </row>
    <row r="19" spans="1:19" x14ac:dyDescent="0.3">
      <c r="A19" s="32" t="s">
        <v>10</v>
      </c>
      <c r="B19" s="1">
        <v>6</v>
      </c>
      <c r="C19" s="1">
        <v>3</v>
      </c>
      <c r="D19" s="1">
        <v>2</v>
      </c>
      <c r="E19" s="20">
        <v>1</v>
      </c>
      <c r="F19" s="30">
        <v>7</v>
      </c>
      <c r="G19" s="20">
        <v>2</v>
      </c>
      <c r="H19" s="20">
        <v>3</v>
      </c>
      <c r="I19" s="20">
        <v>0</v>
      </c>
      <c r="J19" s="20">
        <v>0</v>
      </c>
      <c r="K19" s="29" t="s">
        <v>120</v>
      </c>
      <c r="L19" s="1" t="s">
        <v>106</v>
      </c>
      <c r="M19" s="1" t="s">
        <v>102</v>
      </c>
      <c r="N19" s="1" t="s">
        <v>122</v>
      </c>
      <c r="O19" s="31">
        <v>18</v>
      </c>
      <c r="P19" s="20">
        <v>16</v>
      </c>
      <c r="Q19" s="30">
        <v>2</v>
      </c>
      <c r="R19" s="29" t="s">
        <v>104</v>
      </c>
      <c r="S19" s="28" t="s">
        <v>153</v>
      </c>
    </row>
    <row r="20" spans="1:19" x14ac:dyDescent="0.3">
      <c r="A20" s="32" t="s">
        <v>23</v>
      </c>
      <c r="B20" s="1">
        <v>6</v>
      </c>
      <c r="C20" s="1">
        <v>3</v>
      </c>
      <c r="D20" s="1">
        <v>3</v>
      </c>
      <c r="E20" s="20">
        <v>0</v>
      </c>
      <c r="F20" s="30">
        <v>6</v>
      </c>
      <c r="G20" s="20">
        <v>3</v>
      </c>
      <c r="H20" s="20">
        <v>3</v>
      </c>
      <c r="I20" s="20">
        <v>0</v>
      </c>
      <c r="J20" s="20">
        <v>0</v>
      </c>
      <c r="K20" s="29" t="s">
        <v>116</v>
      </c>
      <c r="L20" s="1" t="s">
        <v>112</v>
      </c>
      <c r="M20" s="1" t="s">
        <v>100</v>
      </c>
      <c r="N20" s="1" t="s">
        <v>103</v>
      </c>
      <c r="O20" s="31">
        <v>19</v>
      </c>
      <c r="P20" s="20">
        <v>16</v>
      </c>
      <c r="Q20" s="30">
        <v>3</v>
      </c>
      <c r="R20" s="29" t="s">
        <v>104</v>
      </c>
      <c r="S20" s="28" t="s">
        <v>134</v>
      </c>
    </row>
    <row r="21" spans="1:19" ht="15" thickBot="1" x14ac:dyDescent="0.35">
      <c r="A21" s="27" t="s">
        <v>13</v>
      </c>
      <c r="B21" s="26">
        <v>6</v>
      </c>
      <c r="C21" s="26">
        <v>3</v>
      </c>
      <c r="D21" s="26">
        <v>3</v>
      </c>
      <c r="E21" s="24">
        <v>0</v>
      </c>
      <c r="F21" s="23">
        <v>6</v>
      </c>
      <c r="G21" s="24">
        <v>3</v>
      </c>
      <c r="H21" s="24">
        <v>3</v>
      </c>
      <c r="I21" s="24">
        <v>0</v>
      </c>
      <c r="J21" s="24">
        <v>0</v>
      </c>
      <c r="K21" s="22" t="s">
        <v>119</v>
      </c>
      <c r="L21" s="26" t="s">
        <v>103</v>
      </c>
      <c r="M21" s="26" t="s">
        <v>111</v>
      </c>
      <c r="N21" s="26" t="s">
        <v>116</v>
      </c>
      <c r="O21" s="25">
        <v>20</v>
      </c>
      <c r="P21" s="24">
        <v>22</v>
      </c>
      <c r="Q21" s="23">
        <v>-2</v>
      </c>
      <c r="R21" s="22" t="s">
        <v>109</v>
      </c>
      <c r="S21" s="21" t="s">
        <v>134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</v>
      </c>
      <c r="C25" s="1">
        <v>5</v>
      </c>
      <c r="D25" s="1">
        <v>0</v>
      </c>
      <c r="E25" s="20">
        <v>2</v>
      </c>
      <c r="F25" s="30">
        <v>12</v>
      </c>
      <c r="G25" s="20">
        <v>5</v>
      </c>
      <c r="H25" s="20">
        <v>5</v>
      </c>
      <c r="I25" s="20">
        <v>0</v>
      </c>
      <c r="J25" s="20">
        <v>1</v>
      </c>
      <c r="K25" s="29" t="s">
        <v>115</v>
      </c>
      <c r="L25" s="1" t="s">
        <v>124</v>
      </c>
      <c r="M25" s="1" t="s">
        <v>118</v>
      </c>
      <c r="N25" s="1" t="s">
        <v>129</v>
      </c>
      <c r="O25" s="31">
        <v>24</v>
      </c>
      <c r="P25" s="20">
        <v>14</v>
      </c>
      <c r="Q25" s="30">
        <v>10</v>
      </c>
      <c r="R25" s="29" t="s">
        <v>101</v>
      </c>
      <c r="S25" s="28" t="s">
        <v>169</v>
      </c>
    </row>
    <row r="26" spans="1:19" x14ac:dyDescent="0.3">
      <c r="A26" s="32" t="s">
        <v>95</v>
      </c>
      <c r="B26" s="1">
        <v>7</v>
      </c>
      <c r="C26" s="1">
        <v>5</v>
      </c>
      <c r="D26" s="1">
        <v>2</v>
      </c>
      <c r="E26" s="20">
        <v>0</v>
      </c>
      <c r="F26" s="30">
        <v>10</v>
      </c>
      <c r="G26" s="20">
        <v>3</v>
      </c>
      <c r="H26" s="20">
        <v>5</v>
      </c>
      <c r="I26" s="20">
        <v>0</v>
      </c>
      <c r="J26" s="20">
        <v>0</v>
      </c>
      <c r="K26" s="29" t="s">
        <v>137</v>
      </c>
      <c r="L26" s="1" t="s">
        <v>116</v>
      </c>
      <c r="M26" s="1" t="s">
        <v>119</v>
      </c>
      <c r="N26" s="1" t="s">
        <v>149</v>
      </c>
      <c r="O26" s="31">
        <v>21</v>
      </c>
      <c r="P26" s="20">
        <v>16</v>
      </c>
      <c r="Q26" s="30">
        <v>5</v>
      </c>
      <c r="R26" s="29" t="s">
        <v>135</v>
      </c>
      <c r="S26" s="28" t="s">
        <v>164</v>
      </c>
    </row>
    <row r="27" spans="1:19" x14ac:dyDescent="0.3">
      <c r="A27" s="32" t="s">
        <v>0</v>
      </c>
      <c r="B27" s="1">
        <v>6</v>
      </c>
      <c r="C27" s="1">
        <v>5</v>
      </c>
      <c r="D27" s="1">
        <v>1</v>
      </c>
      <c r="E27" s="20">
        <v>0</v>
      </c>
      <c r="F27" s="30">
        <v>10</v>
      </c>
      <c r="G27" s="20">
        <v>5</v>
      </c>
      <c r="H27" s="20">
        <v>5</v>
      </c>
      <c r="I27" s="20">
        <v>0</v>
      </c>
      <c r="J27" s="20">
        <v>0</v>
      </c>
      <c r="K27" s="29" t="s">
        <v>112</v>
      </c>
      <c r="L27" s="1" t="s">
        <v>110</v>
      </c>
      <c r="M27" s="1" t="s">
        <v>103</v>
      </c>
      <c r="N27" s="1" t="s">
        <v>120</v>
      </c>
      <c r="O27" s="31">
        <v>23</v>
      </c>
      <c r="P27" s="20">
        <v>13</v>
      </c>
      <c r="Q27" s="30">
        <v>10</v>
      </c>
      <c r="R27" s="29" t="s">
        <v>154</v>
      </c>
      <c r="S27" s="28" t="s">
        <v>162</v>
      </c>
    </row>
    <row r="28" spans="1:19" x14ac:dyDescent="0.3">
      <c r="A28" s="32" t="s">
        <v>25</v>
      </c>
      <c r="B28" s="1">
        <v>7</v>
      </c>
      <c r="C28" s="1">
        <v>3</v>
      </c>
      <c r="D28" s="1">
        <v>2</v>
      </c>
      <c r="E28" s="20">
        <v>2</v>
      </c>
      <c r="F28" s="30">
        <v>8</v>
      </c>
      <c r="G28" s="20">
        <v>2</v>
      </c>
      <c r="H28" s="20">
        <v>3</v>
      </c>
      <c r="I28" s="20">
        <v>0</v>
      </c>
      <c r="J28" s="20">
        <v>1</v>
      </c>
      <c r="K28" s="29" t="s">
        <v>126</v>
      </c>
      <c r="L28" s="1" t="s">
        <v>122</v>
      </c>
      <c r="M28" s="1" t="s">
        <v>105</v>
      </c>
      <c r="N28" s="1" t="s">
        <v>124</v>
      </c>
      <c r="O28" s="31">
        <v>22</v>
      </c>
      <c r="P28" s="20">
        <v>18</v>
      </c>
      <c r="Q28" s="30">
        <v>4</v>
      </c>
      <c r="R28" s="29" t="s">
        <v>99</v>
      </c>
      <c r="S28" s="28" t="s">
        <v>163</v>
      </c>
    </row>
    <row r="29" spans="1:19" x14ac:dyDescent="0.3">
      <c r="A29" s="32" t="s">
        <v>17</v>
      </c>
      <c r="B29" s="1">
        <v>7</v>
      </c>
      <c r="C29" s="1">
        <v>3</v>
      </c>
      <c r="D29" s="1">
        <v>3</v>
      </c>
      <c r="E29" s="20">
        <v>1</v>
      </c>
      <c r="F29" s="30">
        <v>7</v>
      </c>
      <c r="G29" s="20">
        <v>1</v>
      </c>
      <c r="H29" s="20">
        <v>2</v>
      </c>
      <c r="I29" s="20">
        <v>1</v>
      </c>
      <c r="J29" s="20">
        <v>0</v>
      </c>
      <c r="K29" s="29" t="s">
        <v>103</v>
      </c>
      <c r="L29" s="1" t="s">
        <v>131</v>
      </c>
      <c r="M29" s="1" t="s">
        <v>103</v>
      </c>
      <c r="N29" s="1" t="s">
        <v>112</v>
      </c>
      <c r="O29" s="31">
        <v>20</v>
      </c>
      <c r="P29" s="20">
        <v>23</v>
      </c>
      <c r="Q29" s="30">
        <v>-3</v>
      </c>
      <c r="R29" s="29" t="s">
        <v>99</v>
      </c>
      <c r="S29" s="28" t="s">
        <v>156</v>
      </c>
    </row>
    <row r="30" spans="1:19" x14ac:dyDescent="0.3">
      <c r="A30" s="32" t="s">
        <v>6</v>
      </c>
      <c r="B30" s="1">
        <v>6</v>
      </c>
      <c r="C30" s="1">
        <v>3</v>
      </c>
      <c r="D30" s="1">
        <v>2</v>
      </c>
      <c r="E30" s="20">
        <v>1</v>
      </c>
      <c r="F30" s="30">
        <v>7</v>
      </c>
      <c r="G30" s="20">
        <v>3</v>
      </c>
      <c r="H30" s="20">
        <v>3</v>
      </c>
      <c r="I30" s="20">
        <v>0</v>
      </c>
      <c r="J30" s="20">
        <v>0</v>
      </c>
      <c r="K30" s="29" t="s">
        <v>123</v>
      </c>
      <c r="L30" s="1" t="s">
        <v>105</v>
      </c>
      <c r="M30" s="1" t="s">
        <v>116</v>
      </c>
      <c r="N30" s="1" t="s">
        <v>153</v>
      </c>
      <c r="O30" s="31">
        <v>16</v>
      </c>
      <c r="P30" s="20">
        <v>20</v>
      </c>
      <c r="Q30" s="30">
        <v>-4</v>
      </c>
      <c r="R30" s="29" t="s">
        <v>101</v>
      </c>
      <c r="S30" s="28" t="s">
        <v>153</v>
      </c>
    </row>
    <row r="31" spans="1:19" x14ac:dyDescent="0.3">
      <c r="A31" s="32" t="s">
        <v>22</v>
      </c>
      <c r="B31" s="1">
        <v>6</v>
      </c>
      <c r="C31" s="1">
        <v>3</v>
      </c>
      <c r="D31" s="1">
        <v>3</v>
      </c>
      <c r="E31" s="20">
        <v>0</v>
      </c>
      <c r="F31" s="30">
        <v>6</v>
      </c>
      <c r="G31" s="20">
        <v>1</v>
      </c>
      <c r="H31" s="20">
        <v>2</v>
      </c>
      <c r="I31" s="20">
        <v>1</v>
      </c>
      <c r="J31" s="20">
        <v>0</v>
      </c>
      <c r="K31" s="29" t="s">
        <v>116</v>
      </c>
      <c r="L31" s="1" t="s">
        <v>112</v>
      </c>
      <c r="M31" s="1" t="s">
        <v>120</v>
      </c>
      <c r="N31" s="1" t="s">
        <v>130</v>
      </c>
      <c r="O31" s="31">
        <v>20</v>
      </c>
      <c r="P31" s="20">
        <v>23</v>
      </c>
      <c r="Q31" s="30">
        <v>-3</v>
      </c>
      <c r="R31" s="29" t="s">
        <v>113</v>
      </c>
      <c r="S31" s="28" t="s">
        <v>134</v>
      </c>
    </row>
    <row r="32" spans="1:19" ht="15" thickBot="1" x14ac:dyDescent="0.35">
      <c r="A32" s="32" t="s">
        <v>15</v>
      </c>
      <c r="B32" s="1">
        <v>7</v>
      </c>
      <c r="C32" s="1">
        <v>2</v>
      </c>
      <c r="D32" s="1">
        <v>3</v>
      </c>
      <c r="E32" s="20">
        <v>2</v>
      </c>
      <c r="F32" s="23">
        <v>6</v>
      </c>
      <c r="G32" s="20">
        <v>2</v>
      </c>
      <c r="H32" s="20">
        <v>2</v>
      </c>
      <c r="I32" s="20">
        <v>0</v>
      </c>
      <c r="J32" s="20">
        <v>0</v>
      </c>
      <c r="K32" s="29" t="s">
        <v>122</v>
      </c>
      <c r="L32" s="1" t="s">
        <v>123</v>
      </c>
      <c r="M32" s="1" t="s">
        <v>106</v>
      </c>
      <c r="N32" s="1" t="s">
        <v>114</v>
      </c>
      <c r="O32" s="31">
        <v>17</v>
      </c>
      <c r="P32" s="20">
        <v>24</v>
      </c>
      <c r="Q32" s="30">
        <v>-7</v>
      </c>
      <c r="R32" s="29" t="s">
        <v>133</v>
      </c>
      <c r="S32" s="28" t="s">
        <v>173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7</v>
      </c>
      <c r="C35" s="1">
        <v>5</v>
      </c>
      <c r="D35" s="1">
        <v>0</v>
      </c>
      <c r="E35" s="20">
        <v>2</v>
      </c>
      <c r="F35" s="33">
        <v>12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115</v>
      </c>
      <c r="M35" s="1" t="s">
        <v>142</v>
      </c>
      <c r="N35" s="1" t="s">
        <v>142</v>
      </c>
      <c r="O35" s="31">
        <v>30</v>
      </c>
      <c r="P35" s="20">
        <v>20</v>
      </c>
      <c r="Q35" s="30">
        <v>10</v>
      </c>
      <c r="R35" s="29" t="s">
        <v>135</v>
      </c>
      <c r="S35" s="28" t="s">
        <v>169</v>
      </c>
    </row>
    <row r="36" spans="1:19" x14ac:dyDescent="0.3">
      <c r="A36" s="32" t="s">
        <v>7</v>
      </c>
      <c r="B36" s="1">
        <v>7</v>
      </c>
      <c r="C36" s="1">
        <v>3</v>
      </c>
      <c r="D36" s="1">
        <v>2</v>
      </c>
      <c r="E36" s="20">
        <v>2</v>
      </c>
      <c r="F36" s="30">
        <v>8</v>
      </c>
      <c r="G36" s="20">
        <v>1</v>
      </c>
      <c r="H36" s="20">
        <v>3</v>
      </c>
      <c r="I36" s="20">
        <v>0</v>
      </c>
      <c r="J36" s="20">
        <v>1</v>
      </c>
      <c r="K36" s="29" t="s">
        <v>105</v>
      </c>
      <c r="L36" s="1" t="s">
        <v>143</v>
      </c>
      <c r="M36" s="1" t="s">
        <v>105</v>
      </c>
      <c r="N36" s="1" t="s">
        <v>105</v>
      </c>
      <c r="O36" s="31">
        <v>19</v>
      </c>
      <c r="P36" s="20">
        <v>23</v>
      </c>
      <c r="Q36" s="30">
        <v>-4</v>
      </c>
      <c r="R36" s="29" t="s">
        <v>107</v>
      </c>
      <c r="S36" s="28" t="s">
        <v>163</v>
      </c>
    </row>
    <row r="37" spans="1:19" x14ac:dyDescent="0.3">
      <c r="A37" s="32" t="s">
        <v>3</v>
      </c>
      <c r="B37" s="1">
        <v>7</v>
      </c>
      <c r="C37" s="1">
        <v>4</v>
      </c>
      <c r="D37" s="1">
        <v>3</v>
      </c>
      <c r="E37" s="20">
        <v>0</v>
      </c>
      <c r="F37" s="30">
        <v>8</v>
      </c>
      <c r="G37" s="20">
        <v>2</v>
      </c>
      <c r="H37" s="20">
        <v>3</v>
      </c>
      <c r="I37" s="20">
        <v>1</v>
      </c>
      <c r="J37" s="20">
        <v>0</v>
      </c>
      <c r="K37" s="29" t="s">
        <v>103</v>
      </c>
      <c r="L37" s="1" t="s">
        <v>130</v>
      </c>
      <c r="M37" s="1" t="s">
        <v>103</v>
      </c>
      <c r="N37" s="1" t="s">
        <v>130</v>
      </c>
      <c r="O37" s="31">
        <v>21</v>
      </c>
      <c r="P37" s="20">
        <v>22</v>
      </c>
      <c r="Q37" s="30">
        <v>-1</v>
      </c>
      <c r="R37" s="29" t="s">
        <v>101</v>
      </c>
      <c r="S37" s="28" t="s">
        <v>175</v>
      </c>
    </row>
    <row r="38" spans="1:19" x14ac:dyDescent="0.3">
      <c r="A38" s="32" t="s">
        <v>31</v>
      </c>
      <c r="B38" s="1">
        <v>6</v>
      </c>
      <c r="C38" s="1">
        <v>3</v>
      </c>
      <c r="D38" s="1">
        <v>2</v>
      </c>
      <c r="E38" s="20">
        <v>1</v>
      </c>
      <c r="F38" s="30">
        <v>7</v>
      </c>
      <c r="G38" s="20">
        <v>2</v>
      </c>
      <c r="H38" s="20">
        <v>3</v>
      </c>
      <c r="I38" s="20">
        <v>0</v>
      </c>
      <c r="J38" s="20">
        <v>0</v>
      </c>
      <c r="K38" s="29" t="s">
        <v>103</v>
      </c>
      <c r="L38" s="1" t="s">
        <v>126</v>
      </c>
      <c r="M38" s="1" t="s">
        <v>103</v>
      </c>
      <c r="N38" s="1" t="s">
        <v>126</v>
      </c>
      <c r="O38" s="31">
        <v>19</v>
      </c>
      <c r="P38" s="20">
        <v>20</v>
      </c>
      <c r="Q38" s="30">
        <v>-1</v>
      </c>
      <c r="R38" s="29" t="s">
        <v>99</v>
      </c>
      <c r="S38" s="28" t="s">
        <v>153</v>
      </c>
    </row>
    <row r="39" spans="1:19" x14ac:dyDescent="0.3">
      <c r="A39" s="32" t="s">
        <v>20</v>
      </c>
      <c r="B39" s="1">
        <v>7</v>
      </c>
      <c r="C39" s="1">
        <v>3</v>
      </c>
      <c r="D39" s="1">
        <v>3</v>
      </c>
      <c r="E39" s="20">
        <v>1</v>
      </c>
      <c r="F39" s="30">
        <v>7</v>
      </c>
      <c r="G39" s="20">
        <v>2</v>
      </c>
      <c r="H39" s="20">
        <v>3</v>
      </c>
      <c r="I39" s="20">
        <v>0</v>
      </c>
      <c r="J39" s="20">
        <v>1</v>
      </c>
      <c r="K39" s="29" t="s">
        <v>108</v>
      </c>
      <c r="L39" s="1" t="s">
        <v>125</v>
      </c>
      <c r="M39" s="1" t="s">
        <v>108</v>
      </c>
      <c r="N39" s="1" t="s">
        <v>108</v>
      </c>
      <c r="O39" s="31">
        <v>18</v>
      </c>
      <c r="P39" s="20">
        <v>20</v>
      </c>
      <c r="Q39" s="30">
        <v>-2</v>
      </c>
      <c r="R39" s="29" t="s">
        <v>99</v>
      </c>
      <c r="S39" s="28" t="s">
        <v>156</v>
      </c>
    </row>
    <row r="40" spans="1:19" x14ac:dyDescent="0.3">
      <c r="A40" s="32" t="s">
        <v>18</v>
      </c>
      <c r="B40" s="1">
        <v>7</v>
      </c>
      <c r="C40" s="1">
        <v>2</v>
      </c>
      <c r="D40" s="1">
        <v>3</v>
      </c>
      <c r="E40" s="20">
        <v>2</v>
      </c>
      <c r="F40" s="30">
        <v>6</v>
      </c>
      <c r="G40" s="20">
        <v>-1</v>
      </c>
      <c r="H40" s="20">
        <v>1</v>
      </c>
      <c r="I40" s="20">
        <v>1</v>
      </c>
      <c r="J40" s="20">
        <v>1</v>
      </c>
      <c r="K40" s="29" t="s">
        <v>114</v>
      </c>
      <c r="L40" s="1" t="s">
        <v>126</v>
      </c>
      <c r="M40" s="1" t="s">
        <v>98</v>
      </c>
      <c r="N40" s="1" t="s">
        <v>131</v>
      </c>
      <c r="O40" s="31">
        <v>19</v>
      </c>
      <c r="P40" s="20">
        <v>25</v>
      </c>
      <c r="Q40" s="30">
        <v>-6</v>
      </c>
      <c r="R40" s="29" t="s">
        <v>99</v>
      </c>
      <c r="S40" s="28" t="s">
        <v>173</v>
      </c>
    </row>
    <row r="41" spans="1:19" x14ac:dyDescent="0.3">
      <c r="A41" s="32" t="s">
        <v>27</v>
      </c>
      <c r="B41" s="1">
        <v>7</v>
      </c>
      <c r="C41" s="1">
        <v>1</v>
      </c>
      <c r="D41" s="1">
        <v>6</v>
      </c>
      <c r="E41" s="20">
        <v>0</v>
      </c>
      <c r="F41" s="30">
        <v>2</v>
      </c>
      <c r="G41" s="20">
        <v>-1</v>
      </c>
      <c r="H41" s="20">
        <v>0</v>
      </c>
      <c r="I41" s="20">
        <v>1</v>
      </c>
      <c r="J41" s="20">
        <v>0</v>
      </c>
      <c r="K41" s="29" t="s">
        <v>121</v>
      </c>
      <c r="L41" s="1" t="s">
        <v>127</v>
      </c>
      <c r="M41" s="1" t="s">
        <v>127</v>
      </c>
      <c r="N41" s="1" t="s">
        <v>166</v>
      </c>
      <c r="O41" s="31">
        <v>12</v>
      </c>
      <c r="P41" s="20">
        <v>27</v>
      </c>
      <c r="Q41" s="30">
        <v>-15</v>
      </c>
      <c r="R41" s="29" t="s">
        <v>167</v>
      </c>
      <c r="S41" s="28" t="s">
        <v>166</v>
      </c>
    </row>
    <row r="42" spans="1:19" ht="15" thickBot="1" x14ac:dyDescent="0.35">
      <c r="A42" s="27" t="s">
        <v>8</v>
      </c>
      <c r="B42" s="26">
        <v>6</v>
      </c>
      <c r="C42" s="26">
        <v>0</v>
      </c>
      <c r="D42" s="26">
        <v>4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145</v>
      </c>
      <c r="L42" s="26" t="s">
        <v>111</v>
      </c>
      <c r="M42" s="26" t="s">
        <v>117</v>
      </c>
      <c r="N42" s="26" t="s">
        <v>128</v>
      </c>
      <c r="O42" s="25">
        <v>16</v>
      </c>
      <c r="P42" s="24">
        <v>29</v>
      </c>
      <c r="Q42" s="23">
        <v>-13</v>
      </c>
      <c r="R42" s="22" t="s">
        <v>167</v>
      </c>
      <c r="S42" s="21" t="s">
        <v>174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2353C96-0D62-4984-8462-6EC78B97B472}"/>
  </hyperlink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6B8D-5FAD-4637-A073-C12E82688EE1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8</v>
      </c>
      <c r="C4" s="40">
        <v>6</v>
      </c>
      <c r="D4" s="40">
        <v>2</v>
      </c>
      <c r="E4" s="38">
        <v>0</v>
      </c>
      <c r="F4" s="33">
        <v>12</v>
      </c>
      <c r="G4" s="39">
        <v>3</v>
      </c>
      <c r="H4" s="38">
        <v>6</v>
      </c>
      <c r="I4" s="38">
        <v>0</v>
      </c>
      <c r="J4" s="33">
        <v>0</v>
      </c>
      <c r="K4" s="37" t="s">
        <v>120</v>
      </c>
      <c r="L4" s="40" t="s">
        <v>120</v>
      </c>
      <c r="M4" s="40" t="s">
        <v>112</v>
      </c>
      <c r="N4" s="40" t="s">
        <v>119</v>
      </c>
      <c r="O4" s="39">
        <v>27</v>
      </c>
      <c r="P4" s="38">
        <v>21</v>
      </c>
      <c r="Q4" s="33">
        <v>6</v>
      </c>
      <c r="R4" s="37" t="s">
        <v>104</v>
      </c>
      <c r="S4" s="36" t="s">
        <v>176</v>
      </c>
    </row>
    <row r="5" spans="1:20" x14ac:dyDescent="0.3">
      <c r="A5" s="32" t="s">
        <v>21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4</v>
      </c>
      <c r="H5" s="20">
        <v>5</v>
      </c>
      <c r="I5" s="20">
        <v>0</v>
      </c>
      <c r="J5" s="30">
        <v>0</v>
      </c>
      <c r="K5" s="29" t="s">
        <v>136</v>
      </c>
      <c r="L5" s="1" t="s">
        <v>103</v>
      </c>
      <c r="M5" s="1" t="s">
        <v>149</v>
      </c>
      <c r="N5" s="1" t="s">
        <v>149</v>
      </c>
      <c r="O5" s="31">
        <v>22</v>
      </c>
      <c r="P5" s="20">
        <v>18</v>
      </c>
      <c r="Q5" s="30">
        <v>4</v>
      </c>
      <c r="R5" s="29" t="s">
        <v>101</v>
      </c>
      <c r="S5" s="28" t="s">
        <v>164</v>
      </c>
    </row>
    <row r="6" spans="1:20" x14ac:dyDescent="0.3">
      <c r="A6" s="32" t="s">
        <v>19</v>
      </c>
      <c r="B6" s="1">
        <v>8</v>
      </c>
      <c r="C6" s="1">
        <v>4</v>
      </c>
      <c r="D6" s="1">
        <v>4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110</v>
      </c>
      <c r="L6" s="1" t="s">
        <v>132</v>
      </c>
      <c r="M6" s="1" t="s">
        <v>119</v>
      </c>
      <c r="N6" s="1" t="s">
        <v>148</v>
      </c>
      <c r="O6" s="31">
        <v>19</v>
      </c>
      <c r="P6" s="20">
        <v>23</v>
      </c>
      <c r="Q6" s="30">
        <v>-4</v>
      </c>
      <c r="R6" s="29" t="s">
        <v>99</v>
      </c>
      <c r="S6" s="28" t="s">
        <v>171</v>
      </c>
    </row>
    <row r="7" spans="1:20" x14ac:dyDescent="0.3">
      <c r="A7" s="32" t="s">
        <v>4</v>
      </c>
      <c r="B7" s="1">
        <v>7</v>
      </c>
      <c r="C7" s="1">
        <v>3</v>
      </c>
      <c r="D7" s="1">
        <v>3</v>
      </c>
      <c r="E7" s="20">
        <v>1</v>
      </c>
      <c r="F7" s="30">
        <v>7</v>
      </c>
      <c r="G7" s="31">
        <v>2</v>
      </c>
      <c r="H7" s="20">
        <v>3</v>
      </c>
      <c r="I7" s="20">
        <v>0</v>
      </c>
      <c r="J7" s="30">
        <v>0</v>
      </c>
      <c r="K7" s="29" t="s">
        <v>153</v>
      </c>
      <c r="L7" s="1" t="s">
        <v>100</v>
      </c>
      <c r="M7" s="1" t="s">
        <v>116</v>
      </c>
      <c r="N7" s="1" t="s">
        <v>125</v>
      </c>
      <c r="O7" s="31">
        <v>24</v>
      </c>
      <c r="P7" s="20">
        <v>25</v>
      </c>
      <c r="Q7" s="30">
        <v>-1</v>
      </c>
      <c r="R7" s="29" t="s">
        <v>107</v>
      </c>
      <c r="S7" s="28" t="s">
        <v>156</v>
      </c>
    </row>
    <row r="8" spans="1:20" x14ac:dyDescent="0.3">
      <c r="A8" s="32" t="s">
        <v>29</v>
      </c>
      <c r="B8" s="1">
        <v>8</v>
      </c>
      <c r="C8" s="1">
        <v>3</v>
      </c>
      <c r="D8" s="1">
        <v>5</v>
      </c>
      <c r="E8" s="20">
        <v>0</v>
      </c>
      <c r="F8" s="30">
        <v>6</v>
      </c>
      <c r="G8" s="31">
        <v>2</v>
      </c>
      <c r="H8" s="20">
        <v>3</v>
      </c>
      <c r="I8" s="20">
        <v>0</v>
      </c>
      <c r="J8" s="30">
        <v>0</v>
      </c>
      <c r="K8" s="29" t="s">
        <v>119</v>
      </c>
      <c r="L8" s="1" t="s">
        <v>127</v>
      </c>
      <c r="M8" s="1" t="s">
        <v>116</v>
      </c>
      <c r="N8" s="1" t="s">
        <v>119</v>
      </c>
      <c r="O8" s="31">
        <v>24</v>
      </c>
      <c r="P8" s="20">
        <v>26</v>
      </c>
      <c r="Q8" s="30">
        <v>-2</v>
      </c>
      <c r="R8" s="29" t="s">
        <v>159</v>
      </c>
      <c r="S8" s="28" t="s">
        <v>170</v>
      </c>
    </row>
    <row r="9" spans="1:20" x14ac:dyDescent="0.3">
      <c r="A9" s="32" t="s">
        <v>28</v>
      </c>
      <c r="B9" s="1">
        <v>7</v>
      </c>
      <c r="C9" s="1">
        <v>3</v>
      </c>
      <c r="D9" s="1">
        <v>4</v>
      </c>
      <c r="E9" s="20">
        <v>0</v>
      </c>
      <c r="F9" s="30">
        <v>6</v>
      </c>
      <c r="G9" s="31">
        <v>3</v>
      </c>
      <c r="H9" s="20">
        <v>3</v>
      </c>
      <c r="I9" s="20">
        <v>0</v>
      </c>
      <c r="J9" s="30">
        <v>0</v>
      </c>
      <c r="K9" s="29" t="s">
        <v>130</v>
      </c>
      <c r="L9" s="1" t="s">
        <v>111</v>
      </c>
      <c r="M9" s="1" t="s">
        <v>130</v>
      </c>
      <c r="N9" s="1" t="s">
        <v>134</v>
      </c>
      <c r="O9" s="31">
        <v>19</v>
      </c>
      <c r="P9" s="20">
        <v>20</v>
      </c>
      <c r="Q9" s="30">
        <v>-1</v>
      </c>
      <c r="R9" s="29" t="s">
        <v>99</v>
      </c>
      <c r="S9" s="28" t="s">
        <v>148</v>
      </c>
    </row>
    <row r="10" spans="1:20" x14ac:dyDescent="0.3">
      <c r="A10" s="32" t="s">
        <v>11</v>
      </c>
      <c r="B10" s="1">
        <v>7</v>
      </c>
      <c r="C10" s="1">
        <v>2</v>
      </c>
      <c r="D10" s="1">
        <v>4</v>
      </c>
      <c r="E10" s="20">
        <v>1</v>
      </c>
      <c r="F10" s="30">
        <v>5</v>
      </c>
      <c r="G10" s="31">
        <v>0</v>
      </c>
      <c r="H10" s="20">
        <v>1</v>
      </c>
      <c r="I10" s="20">
        <v>1</v>
      </c>
      <c r="J10" s="30">
        <v>0</v>
      </c>
      <c r="K10" s="29" t="s">
        <v>123</v>
      </c>
      <c r="L10" s="1" t="s">
        <v>116</v>
      </c>
      <c r="M10" s="1" t="s">
        <v>116</v>
      </c>
      <c r="N10" s="1" t="s">
        <v>127</v>
      </c>
      <c r="O10" s="31">
        <v>22</v>
      </c>
      <c r="P10" s="20">
        <v>33</v>
      </c>
      <c r="Q10" s="30">
        <v>-11</v>
      </c>
      <c r="R10" s="29" t="s">
        <v>107</v>
      </c>
      <c r="S10" s="28" t="s">
        <v>172</v>
      </c>
    </row>
    <row r="11" spans="1:20" ht="15" thickBot="1" x14ac:dyDescent="0.35">
      <c r="A11" s="32" t="s">
        <v>5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111</v>
      </c>
      <c r="L11" s="1" t="s">
        <v>150</v>
      </c>
      <c r="M11" s="1" t="s">
        <v>122</v>
      </c>
      <c r="N11" s="1" t="s">
        <v>151</v>
      </c>
      <c r="O11" s="31">
        <v>16</v>
      </c>
      <c r="P11" s="20">
        <v>21</v>
      </c>
      <c r="Q11" s="30">
        <v>-5</v>
      </c>
      <c r="R11" s="29" t="s">
        <v>113</v>
      </c>
      <c r="S11" s="28" t="s">
        <v>151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7</v>
      </c>
      <c r="C14" s="1">
        <v>6</v>
      </c>
      <c r="D14" s="1">
        <v>1</v>
      </c>
      <c r="E14" s="20">
        <v>0</v>
      </c>
      <c r="F14" s="33">
        <v>12</v>
      </c>
      <c r="G14" s="20">
        <v>6</v>
      </c>
      <c r="H14" s="20">
        <v>6</v>
      </c>
      <c r="I14" s="20">
        <v>0</v>
      </c>
      <c r="J14" s="20">
        <v>0</v>
      </c>
      <c r="K14" s="29" t="s">
        <v>110</v>
      </c>
      <c r="L14" s="1" t="s">
        <v>120</v>
      </c>
      <c r="M14" s="1" t="s">
        <v>103</v>
      </c>
      <c r="N14" s="1" t="s">
        <v>136</v>
      </c>
      <c r="O14" s="31">
        <v>28</v>
      </c>
      <c r="P14" s="20">
        <v>18</v>
      </c>
      <c r="Q14" s="30">
        <v>10</v>
      </c>
      <c r="R14" s="29" t="s">
        <v>177</v>
      </c>
      <c r="S14" s="28" t="s">
        <v>178</v>
      </c>
    </row>
    <row r="15" spans="1:20" x14ac:dyDescent="0.3">
      <c r="A15" s="32" t="s">
        <v>26</v>
      </c>
      <c r="B15" s="1">
        <v>6</v>
      </c>
      <c r="C15" s="1">
        <v>5</v>
      </c>
      <c r="D15" s="1">
        <v>1</v>
      </c>
      <c r="E15" s="20">
        <v>0</v>
      </c>
      <c r="F15" s="30">
        <v>10</v>
      </c>
      <c r="G15" s="20">
        <v>3</v>
      </c>
      <c r="H15" s="20">
        <v>5</v>
      </c>
      <c r="I15" s="20">
        <v>0</v>
      </c>
      <c r="J15" s="20">
        <v>0</v>
      </c>
      <c r="K15" s="29" t="s">
        <v>105</v>
      </c>
      <c r="L15" s="1" t="s">
        <v>120</v>
      </c>
      <c r="M15" s="1" t="s">
        <v>105</v>
      </c>
      <c r="N15" s="1" t="s">
        <v>105</v>
      </c>
      <c r="O15" s="31">
        <v>24</v>
      </c>
      <c r="P15" s="20">
        <v>15</v>
      </c>
      <c r="Q15" s="30">
        <v>9</v>
      </c>
      <c r="R15" s="29" t="s">
        <v>101</v>
      </c>
      <c r="S15" s="28" t="s">
        <v>162</v>
      </c>
    </row>
    <row r="16" spans="1:20" x14ac:dyDescent="0.3">
      <c r="A16" s="32" t="s">
        <v>9</v>
      </c>
      <c r="B16" s="1">
        <v>7</v>
      </c>
      <c r="C16" s="1">
        <v>5</v>
      </c>
      <c r="D16" s="1">
        <v>2</v>
      </c>
      <c r="E16" s="20">
        <v>0</v>
      </c>
      <c r="F16" s="30">
        <v>10</v>
      </c>
      <c r="G16" s="20">
        <v>5</v>
      </c>
      <c r="H16" s="20">
        <v>5</v>
      </c>
      <c r="I16" s="20">
        <v>0</v>
      </c>
      <c r="J16" s="20">
        <v>0</v>
      </c>
      <c r="K16" s="29" t="s">
        <v>112</v>
      </c>
      <c r="L16" s="1" t="s">
        <v>120</v>
      </c>
      <c r="M16" s="1" t="s">
        <v>112</v>
      </c>
      <c r="N16" s="1" t="s">
        <v>112</v>
      </c>
      <c r="O16" s="31">
        <v>23</v>
      </c>
      <c r="P16" s="20">
        <v>16</v>
      </c>
      <c r="Q16" s="30">
        <v>7</v>
      </c>
      <c r="R16" s="29" t="s">
        <v>109</v>
      </c>
      <c r="S16" s="28" t="s">
        <v>164</v>
      </c>
    </row>
    <row r="17" spans="1:19" x14ac:dyDescent="0.3">
      <c r="A17" s="32" t="s">
        <v>1</v>
      </c>
      <c r="B17" s="1">
        <v>7</v>
      </c>
      <c r="C17" s="1">
        <v>5</v>
      </c>
      <c r="D17" s="1">
        <v>2</v>
      </c>
      <c r="E17" s="20">
        <v>0</v>
      </c>
      <c r="F17" s="30">
        <v>10</v>
      </c>
      <c r="G17" s="20">
        <v>4</v>
      </c>
      <c r="H17" s="20">
        <v>5</v>
      </c>
      <c r="I17" s="20">
        <v>0</v>
      </c>
      <c r="J17" s="20">
        <v>0</v>
      </c>
      <c r="K17" s="29" t="s">
        <v>130</v>
      </c>
      <c r="L17" s="1" t="s">
        <v>105</v>
      </c>
      <c r="M17" s="1" t="s">
        <v>105</v>
      </c>
      <c r="N17" s="1" t="s">
        <v>120</v>
      </c>
      <c r="O17" s="31">
        <v>21</v>
      </c>
      <c r="P17" s="20">
        <v>13</v>
      </c>
      <c r="Q17" s="30">
        <v>8</v>
      </c>
      <c r="R17" s="29" t="s">
        <v>99</v>
      </c>
      <c r="S17" s="28" t="s">
        <v>164</v>
      </c>
    </row>
    <row r="18" spans="1:19" x14ac:dyDescent="0.3">
      <c r="A18" s="32" t="s">
        <v>12</v>
      </c>
      <c r="B18" s="1">
        <v>8</v>
      </c>
      <c r="C18" s="1">
        <v>3</v>
      </c>
      <c r="D18" s="1">
        <v>4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0</v>
      </c>
      <c r="K18" s="29" t="s">
        <v>146</v>
      </c>
      <c r="L18" s="1" t="s">
        <v>124</v>
      </c>
      <c r="M18" s="1" t="s">
        <v>116</v>
      </c>
      <c r="N18" s="1" t="s">
        <v>153</v>
      </c>
      <c r="O18" s="31">
        <v>16</v>
      </c>
      <c r="P18" s="20">
        <v>15</v>
      </c>
      <c r="Q18" s="30">
        <v>1</v>
      </c>
      <c r="R18" s="29" t="s">
        <v>101</v>
      </c>
      <c r="S18" s="28" t="s">
        <v>165</v>
      </c>
    </row>
    <row r="19" spans="1:19" x14ac:dyDescent="0.3">
      <c r="A19" s="32" t="s">
        <v>10</v>
      </c>
      <c r="B19" s="1">
        <v>6</v>
      </c>
      <c r="C19" s="1">
        <v>3</v>
      </c>
      <c r="D19" s="1">
        <v>2</v>
      </c>
      <c r="E19" s="20">
        <v>1</v>
      </c>
      <c r="F19" s="30">
        <v>7</v>
      </c>
      <c r="G19" s="20">
        <v>2</v>
      </c>
      <c r="H19" s="20">
        <v>3</v>
      </c>
      <c r="I19" s="20">
        <v>0</v>
      </c>
      <c r="J19" s="20">
        <v>0</v>
      </c>
      <c r="K19" s="29" t="s">
        <v>120</v>
      </c>
      <c r="L19" s="1" t="s">
        <v>106</v>
      </c>
      <c r="M19" s="1" t="s">
        <v>102</v>
      </c>
      <c r="N19" s="1" t="s">
        <v>122</v>
      </c>
      <c r="O19" s="31">
        <v>18</v>
      </c>
      <c r="P19" s="20">
        <v>16</v>
      </c>
      <c r="Q19" s="30">
        <v>2</v>
      </c>
      <c r="R19" s="29" t="s">
        <v>104</v>
      </c>
      <c r="S19" s="28" t="s">
        <v>153</v>
      </c>
    </row>
    <row r="20" spans="1:19" x14ac:dyDescent="0.3">
      <c r="A20" s="32" t="s">
        <v>23</v>
      </c>
      <c r="B20" s="1">
        <v>6</v>
      </c>
      <c r="C20" s="1">
        <v>3</v>
      </c>
      <c r="D20" s="1">
        <v>3</v>
      </c>
      <c r="E20" s="20">
        <v>0</v>
      </c>
      <c r="F20" s="30">
        <v>6</v>
      </c>
      <c r="G20" s="20">
        <v>3</v>
      </c>
      <c r="H20" s="20">
        <v>3</v>
      </c>
      <c r="I20" s="20">
        <v>0</v>
      </c>
      <c r="J20" s="20">
        <v>0</v>
      </c>
      <c r="K20" s="29" t="s">
        <v>116</v>
      </c>
      <c r="L20" s="1" t="s">
        <v>112</v>
      </c>
      <c r="M20" s="1" t="s">
        <v>100</v>
      </c>
      <c r="N20" s="1" t="s">
        <v>103</v>
      </c>
      <c r="O20" s="31">
        <v>19</v>
      </c>
      <c r="P20" s="20">
        <v>16</v>
      </c>
      <c r="Q20" s="30">
        <v>3</v>
      </c>
      <c r="R20" s="29" t="s">
        <v>104</v>
      </c>
      <c r="S20" s="28" t="s">
        <v>134</v>
      </c>
    </row>
    <row r="21" spans="1:19" ht="15" thickBot="1" x14ac:dyDescent="0.35">
      <c r="A21" s="27" t="s">
        <v>13</v>
      </c>
      <c r="B21" s="26">
        <v>6</v>
      </c>
      <c r="C21" s="26">
        <v>3</v>
      </c>
      <c r="D21" s="26">
        <v>3</v>
      </c>
      <c r="E21" s="24">
        <v>0</v>
      </c>
      <c r="F21" s="23">
        <v>6</v>
      </c>
      <c r="G21" s="24">
        <v>3</v>
      </c>
      <c r="H21" s="24">
        <v>3</v>
      </c>
      <c r="I21" s="24">
        <v>0</v>
      </c>
      <c r="J21" s="24">
        <v>0</v>
      </c>
      <c r="K21" s="22" t="s">
        <v>119</v>
      </c>
      <c r="L21" s="26" t="s">
        <v>103</v>
      </c>
      <c r="M21" s="26" t="s">
        <v>111</v>
      </c>
      <c r="N21" s="26" t="s">
        <v>116</v>
      </c>
      <c r="O21" s="25">
        <v>20</v>
      </c>
      <c r="P21" s="24">
        <v>22</v>
      </c>
      <c r="Q21" s="23">
        <v>-2</v>
      </c>
      <c r="R21" s="22" t="s">
        <v>109</v>
      </c>
      <c r="S21" s="21" t="s">
        <v>134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</v>
      </c>
      <c r="C25" s="1">
        <v>5</v>
      </c>
      <c r="D25" s="1">
        <v>0</v>
      </c>
      <c r="E25" s="20">
        <v>2</v>
      </c>
      <c r="F25" s="30">
        <v>12</v>
      </c>
      <c r="G25" s="20">
        <v>5</v>
      </c>
      <c r="H25" s="20">
        <v>5</v>
      </c>
      <c r="I25" s="20">
        <v>0</v>
      </c>
      <c r="J25" s="20">
        <v>1</v>
      </c>
      <c r="K25" s="29" t="s">
        <v>115</v>
      </c>
      <c r="L25" s="1" t="s">
        <v>124</v>
      </c>
      <c r="M25" s="1" t="s">
        <v>118</v>
      </c>
      <c r="N25" s="1" t="s">
        <v>129</v>
      </c>
      <c r="O25" s="31">
        <v>24</v>
      </c>
      <c r="P25" s="20">
        <v>14</v>
      </c>
      <c r="Q25" s="30">
        <v>10</v>
      </c>
      <c r="R25" s="29" t="s">
        <v>101</v>
      </c>
      <c r="S25" s="28" t="s">
        <v>169</v>
      </c>
    </row>
    <row r="26" spans="1:19" x14ac:dyDescent="0.3">
      <c r="A26" s="32" t="s">
        <v>95</v>
      </c>
      <c r="B26" s="1">
        <v>7</v>
      </c>
      <c r="C26" s="1">
        <v>5</v>
      </c>
      <c r="D26" s="1">
        <v>2</v>
      </c>
      <c r="E26" s="20">
        <v>0</v>
      </c>
      <c r="F26" s="30">
        <v>10</v>
      </c>
      <c r="G26" s="20">
        <v>3</v>
      </c>
      <c r="H26" s="20">
        <v>5</v>
      </c>
      <c r="I26" s="20">
        <v>0</v>
      </c>
      <c r="J26" s="20">
        <v>0</v>
      </c>
      <c r="K26" s="29" t="s">
        <v>137</v>
      </c>
      <c r="L26" s="1" t="s">
        <v>116</v>
      </c>
      <c r="M26" s="1" t="s">
        <v>119</v>
      </c>
      <c r="N26" s="1" t="s">
        <v>149</v>
      </c>
      <c r="O26" s="31">
        <v>21</v>
      </c>
      <c r="P26" s="20">
        <v>16</v>
      </c>
      <c r="Q26" s="30">
        <v>5</v>
      </c>
      <c r="R26" s="29" t="s">
        <v>135</v>
      </c>
      <c r="S26" s="28" t="s">
        <v>164</v>
      </c>
    </row>
    <row r="27" spans="1:19" x14ac:dyDescent="0.3">
      <c r="A27" s="32" t="s">
        <v>0</v>
      </c>
      <c r="B27" s="1">
        <v>6</v>
      </c>
      <c r="C27" s="1">
        <v>5</v>
      </c>
      <c r="D27" s="1">
        <v>1</v>
      </c>
      <c r="E27" s="20">
        <v>0</v>
      </c>
      <c r="F27" s="30">
        <v>10</v>
      </c>
      <c r="G27" s="20">
        <v>5</v>
      </c>
      <c r="H27" s="20">
        <v>5</v>
      </c>
      <c r="I27" s="20">
        <v>0</v>
      </c>
      <c r="J27" s="20">
        <v>0</v>
      </c>
      <c r="K27" s="29" t="s">
        <v>112</v>
      </c>
      <c r="L27" s="1" t="s">
        <v>110</v>
      </c>
      <c r="M27" s="1" t="s">
        <v>103</v>
      </c>
      <c r="N27" s="1" t="s">
        <v>120</v>
      </c>
      <c r="O27" s="31">
        <v>23</v>
      </c>
      <c r="P27" s="20">
        <v>13</v>
      </c>
      <c r="Q27" s="30">
        <v>10</v>
      </c>
      <c r="R27" s="29" t="s">
        <v>154</v>
      </c>
      <c r="S27" s="28" t="s">
        <v>162</v>
      </c>
    </row>
    <row r="28" spans="1:19" x14ac:dyDescent="0.3">
      <c r="A28" s="32" t="s">
        <v>25</v>
      </c>
      <c r="B28" s="1">
        <v>7</v>
      </c>
      <c r="C28" s="1">
        <v>3</v>
      </c>
      <c r="D28" s="1">
        <v>2</v>
      </c>
      <c r="E28" s="20">
        <v>2</v>
      </c>
      <c r="F28" s="30">
        <v>8</v>
      </c>
      <c r="G28" s="20">
        <v>2</v>
      </c>
      <c r="H28" s="20">
        <v>3</v>
      </c>
      <c r="I28" s="20">
        <v>0</v>
      </c>
      <c r="J28" s="20">
        <v>1</v>
      </c>
      <c r="K28" s="29" t="s">
        <v>126</v>
      </c>
      <c r="L28" s="1" t="s">
        <v>122</v>
      </c>
      <c r="M28" s="1" t="s">
        <v>105</v>
      </c>
      <c r="N28" s="1" t="s">
        <v>124</v>
      </c>
      <c r="O28" s="31">
        <v>22</v>
      </c>
      <c r="P28" s="20">
        <v>18</v>
      </c>
      <c r="Q28" s="30">
        <v>4</v>
      </c>
      <c r="R28" s="29" t="s">
        <v>99</v>
      </c>
      <c r="S28" s="28" t="s">
        <v>163</v>
      </c>
    </row>
    <row r="29" spans="1:19" x14ac:dyDescent="0.3">
      <c r="A29" s="32" t="s">
        <v>17</v>
      </c>
      <c r="B29" s="1">
        <v>8</v>
      </c>
      <c r="C29" s="1">
        <v>3</v>
      </c>
      <c r="D29" s="1">
        <v>4</v>
      </c>
      <c r="E29" s="20">
        <v>1</v>
      </c>
      <c r="F29" s="30">
        <v>7</v>
      </c>
      <c r="G29" s="20">
        <v>1</v>
      </c>
      <c r="H29" s="20">
        <v>2</v>
      </c>
      <c r="I29" s="20">
        <v>1</v>
      </c>
      <c r="J29" s="20">
        <v>0</v>
      </c>
      <c r="K29" s="29" t="s">
        <v>103</v>
      </c>
      <c r="L29" s="1" t="s">
        <v>138</v>
      </c>
      <c r="M29" s="1" t="s">
        <v>103</v>
      </c>
      <c r="N29" s="1" t="s">
        <v>112</v>
      </c>
      <c r="O29" s="31">
        <v>21</v>
      </c>
      <c r="P29" s="20">
        <v>27</v>
      </c>
      <c r="Q29" s="30">
        <v>-6</v>
      </c>
      <c r="R29" s="29" t="s">
        <v>101</v>
      </c>
      <c r="S29" s="28" t="s">
        <v>165</v>
      </c>
    </row>
    <row r="30" spans="1:19" x14ac:dyDescent="0.3">
      <c r="A30" s="32" t="s">
        <v>6</v>
      </c>
      <c r="B30" s="1">
        <v>6</v>
      </c>
      <c r="C30" s="1">
        <v>3</v>
      </c>
      <c r="D30" s="1">
        <v>2</v>
      </c>
      <c r="E30" s="20">
        <v>1</v>
      </c>
      <c r="F30" s="30">
        <v>7</v>
      </c>
      <c r="G30" s="20">
        <v>3</v>
      </c>
      <c r="H30" s="20">
        <v>3</v>
      </c>
      <c r="I30" s="20">
        <v>0</v>
      </c>
      <c r="J30" s="20">
        <v>0</v>
      </c>
      <c r="K30" s="29" t="s">
        <v>123</v>
      </c>
      <c r="L30" s="1" t="s">
        <v>105</v>
      </c>
      <c r="M30" s="1" t="s">
        <v>116</v>
      </c>
      <c r="N30" s="1" t="s">
        <v>153</v>
      </c>
      <c r="O30" s="31">
        <v>16</v>
      </c>
      <c r="P30" s="20">
        <v>20</v>
      </c>
      <c r="Q30" s="30">
        <v>-4</v>
      </c>
      <c r="R30" s="29" t="s">
        <v>101</v>
      </c>
      <c r="S30" s="28" t="s">
        <v>153</v>
      </c>
    </row>
    <row r="31" spans="1:19" x14ac:dyDescent="0.3">
      <c r="A31" s="32" t="s">
        <v>22</v>
      </c>
      <c r="B31" s="1">
        <v>6</v>
      </c>
      <c r="C31" s="1">
        <v>3</v>
      </c>
      <c r="D31" s="1">
        <v>3</v>
      </c>
      <c r="E31" s="20">
        <v>0</v>
      </c>
      <c r="F31" s="30">
        <v>6</v>
      </c>
      <c r="G31" s="20">
        <v>1</v>
      </c>
      <c r="H31" s="20">
        <v>2</v>
      </c>
      <c r="I31" s="20">
        <v>1</v>
      </c>
      <c r="J31" s="20">
        <v>0</v>
      </c>
      <c r="K31" s="29" t="s">
        <v>116</v>
      </c>
      <c r="L31" s="1" t="s">
        <v>112</v>
      </c>
      <c r="M31" s="1" t="s">
        <v>120</v>
      </c>
      <c r="N31" s="1" t="s">
        <v>130</v>
      </c>
      <c r="O31" s="31">
        <v>20</v>
      </c>
      <c r="P31" s="20">
        <v>23</v>
      </c>
      <c r="Q31" s="30">
        <v>-3</v>
      </c>
      <c r="R31" s="29" t="s">
        <v>113</v>
      </c>
      <c r="S31" s="28" t="s">
        <v>134</v>
      </c>
    </row>
    <row r="32" spans="1:19" ht="15" thickBot="1" x14ac:dyDescent="0.35">
      <c r="A32" s="32" t="s">
        <v>15</v>
      </c>
      <c r="B32" s="1">
        <v>7</v>
      </c>
      <c r="C32" s="1">
        <v>2</v>
      </c>
      <c r="D32" s="1">
        <v>3</v>
      </c>
      <c r="E32" s="20">
        <v>2</v>
      </c>
      <c r="F32" s="23">
        <v>6</v>
      </c>
      <c r="G32" s="20">
        <v>2</v>
      </c>
      <c r="H32" s="20">
        <v>2</v>
      </c>
      <c r="I32" s="20">
        <v>0</v>
      </c>
      <c r="J32" s="20">
        <v>0</v>
      </c>
      <c r="K32" s="29" t="s">
        <v>122</v>
      </c>
      <c r="L32" s="1" t="s">
        <v>123</v>
      </c>
      <c r="M32" s="1" t="s">
        <v>106</v>
      </c>
      <c r="N32" s="1" t="s">
        <v>114</v>
      </c>
      <c r="O32" s="31">
        <v>17</v>
      </c>
      <c r="P32" s="20">
        <v>24</v>
      </c>
      <c r="Q32" s="30">
        <v>-7</v>
      </c>
      <c r="R32" s="29" t="s">
        <v>133</v>
      </c>
      <c r="S32" s="28" t="s">
        <v>173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7</v>
      </c>
      <c r="C35" s="1">
        <v>5</v>
      </c>
      <c r="D35" s="1">
        <v>0</v>
      </c>
      <c r="E35" s="20">
        <v>2</v>
      </c>
      <c r="F35" s="33">
        <v>12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115</v>
      </c>
      <c r="M35" s="1" t="s">
        <v>142</v>
      </c>
      <c r="N35" s="1" t="s">
        <v>142</v>
      </c>
      <c r="O35" s="31">
        <v>30</v>
      </c>
      <c r="P35" s="20">
        <v>20</v>
      </c>
      <c r="Q35" s="30">
        <v>10</v>
      </c>
      <c r="R35" s="29" t="s">
        <v>135</v>
      </c>
      <c r="S35" s="28" t="s">
        <v>169</v>
      </c>
    </row>
    <row r="36" spans="1:19" x14ac:dyDescent="0.3">
      <c r="A36" s="32" t="s">
        <v>7</v>
      </c>
      <c r="B36" s="1">
        <v>7</v>
      </c>
      <c r="C36" s="1">
        <v>3</v>
      </c>
      <c r="D36" s="1">
        <v>2</v>
      </c>
      <c r="E36" s="20">
        <v>2</v>
      </c>
      <c r="F36" s="30">
        <v>8</v>
      </c>
      <c r="G36" s="20">
        <v>1</v>
      </c>
      <c r="H36" s="20">
        <v>3</v>
      </c>
      <c r="I36" s="20">
        <v>0</v>
      </c>
      <c r="J36" s="20">
        <v>1</v>
      </c>
      <c r="K36" s="29" t="s">
        <v>105</v>
      </c>
      <c r="L36" s="1" t="s">
        <v>143</v>
      </c>
      <c r="M36" s="1" t="s">
        <v>105</v>
      </c>
      <c r="N36" s="1" t="s">
        <v>105</v>
      </c>
      <c r="O36" s="31">
        <v>19</v>
      </c>
      <c r="P36" s="20">
        <v>23</v>
      </c>
      <c r="Q36" s="30">
        <v>-4</v>
      </c>
      <c r="R36" s="29" t="s">
        <v>107</v>
      </c>
      <c r="S36" s="28" t="s">
        <v>163</v>
      </c>
    </row>
    <row r="37" spans="1:19" x14ac:dyDescent="0.3">
      <c r="A37" s="32" t="s">
        <v>3</v>
      </c>
      <c r="B37" s="1">
        <v>7</v>
      </c>
      <c r="C37" s="1">
        <v>4</v>
      </c>
      <c r="D37" s="1">
        <v>3</v>
      </c>
      <c r="E37" s="20">
        <v>0</v>
      </c>
      <c r="F37" s="30">
        <v>8</v>
      </c>
      <c r="G37" s="20">
        <v>2</v>
      </c>
      <c r="H37" s="20">
        <v>3</v>
      </c>
      <c r="I37" s="20">
        <v>1</v>
      </c>
      <c r="J37" s="20">
        <v>0</v>
      </c>
      <c r="K37" s="29" t="s">
        <v>103</v>
      </c>
      <c r="L37" s="1" t="s">
        <v>130</v>
      </c>
      <c r="M37" s="1" t="s">
        <v>103</v>
      </c>
      <c r="N37" s="1" t="s">
        <v>130</v>
      </c>
      <c r="O37" s="31">
        <v>21</v>
      </c>
      <c r="P37" s="20">
        <v>22</v>
      </c>
      <c r="Q37" s="30">
        <v>-1</v>
      </c>
      <c r="R37" s="29" t="s">
        <v>101</v>
      </c>
      <c r="S37" s="28" t="s">
        <v>175</v>
      </c>
    </row>
    <row r="38" spans="1:19" x14ac:dyDescent="0.3">
      <c r="A38" s="32" t="s">
        <v>31</v>
      </c>
      <c r="B38" s="1">
        <v>6</v>
      </c>
      <c r="C38" s="1">
        <v>3</v>
      </c>
      <c r="D38" s="1">
        <v>2</v>
      </c>
      <c r="E38" s="20">
        <v>1</v>
      </c>
      <c r="F38" s="30">
        <v>7</v>
      </c>
      <c r="G38" s="20">
        <v>2</v>
      </c>
      <c r="H38" s="20">
        <v>3</v>
      </c>
      <c r="I38" s="20">
        <v>0</v>
      </c>
      <c r="J38" s="20">
        <v>0</v>
      </c>
      <c r="K38" s="29" t="s">
        <v>103</v>
      </c>
      <c r="L38" s="1" t="s">
        <v>126</v>
      </c>
      <c r="M38" s="1" t="s">
        <v>103</v>
      </c>
      <c r="N38" s="1" t="s">
        <v>126</v>
      </c>
      <c r="O38" s="31">
        <v>19</v>
      </c>
      <c r="P38" s="20">
        <v>20</v>
      </c>
      <c r="Q38" s="30">
        <v>-1</v>
      </c>
      <c r="R38" s="29" t="s">
        <v>99</v>
      </c>
      <c r="S38" s="28" t="s">
        <v>153</v>
      </c>
    </row>
    <row r="39" spans="1:19" x14ac:dyDescent="0.3">
      <c r="A39" s="32" t="s">
        <v>20</v>
      </c>
      <c r="B39" s="1">
        <v>7</v>
      </c>
      <c r="C39" s="1">
        <v>3</v>
      </c>
      <c r="D39" s="1">
        <v>3</v>
      </c>
      <c r="E39" s="20">
        <v>1</v>
      </c>
      <c r="F39" s="30">
        <v>7</v>
      </c>
      <c r="G39" s="20">
        <v>2</v>
      </c>
      <c r="H39" s="20">
        <v>3</v>
      </c>
      <c r="I39" s="20">
        <v>0</v>
      </c>
      <c r="J39" s="20">
        <v>1</v>
      </c>
      <c r="K39" s="29" t="s">
        <v>108</v>
      </c>
      <c r="L39" s="1" t="s">
        <v>125</v>
      </c>
      <c r="M39" s="1" t="s">
        <v>108</v>
      </c>
      <c r="N39" s="1" t="s">
        <v>108</v>
      </c>
      <c r="O39" s="31">
        <v>18</v>
      </c>
      <c r="P39" s="20">
        <v>20</v>
      </c>
      <c r="Q39" s="30">
        <v>-2</v>
      </c>
      <c r="R39" s="29" t="s">
        <v>99</v>
      </c>
      <c r="S39" s="28" t="s">
        <v>156</v>
      </c>
    </row>
    <row r="40" spans="1:19" x14ac:dyDescent="0.3">
      <c r="A40" s="32" t="s">
        <v>18</v>
      </c>
      <c r="B40" s="1">
        <v>7</v>
      </c>
      <c r="C40" s="1">
        <v>2</v>
      </c>
      <c r="D40" s="1">
        <v>3</v>
      </c>
      <c r="E40" s="20">
        <v>2</v>
      </c>
      <c r="F40" s="30">
        <v>6</v>
      </c>
      <c r="G40" s="20">
        <v>-1</v>
      </c>
      <c r="H40" s="20">
        <v>1</v>
      </c>
      <c r="I40" s="20">
        <v>1</v>
      </c>
      <c r="J40" s="20">
        <v>1</v>
      </c>
      <c r="K40" s="29" t="s">
        <v>114</v>
      </c>
      <c r="L40" s="1" t="s">
        <v>126</v>
      </c>
      <c r="M40" s="1" t="s">
        <v>98</v>
      </c>
      <c r="N40" s="1" t="s">
        <v>131</v>
      </c>
      <c r="O40" s="31">
        <v>19</v>
      </c>
      <c r="P40" s="20">
        <v>25</v>
      </c>
      <c r="Q40" s="30">
        <v>-6</v>
      </c>
      <c r="R40" s="29" t="s">
        <v>99</v>
      </c>
      <c r="S40" s="28" t="s">
        <v>173</v>
      </c>
    </row>
    <row r="41" spans="1:19" x14ac:dyDescent="0.3">
      <c r="A41" s="32" t="s">
        <v>27</v>
      </c>
      <c r="B41" s="1">
        <v>8</v>
      </c>
      <c r="C41" s="1">
        <v>1</v>
      </c>
      <c r="D41" s="1">
        <v>6</v>
      </c>
      <c r="E41" s="20">
        <v>1</v>
      </c>
      <c r="F41" s="30">
        <v>3</v>
      </c>
      <c r="G41" s="20">
        <v>-1</v>
      </c>
      <c r="H41" s="20">
        <v>0</v>
      </c>
      <c r="I41" s="20">
        <v>1</v>
      </c>
      <c r="J41" s="20">
        <v>0</v>
      </c>
      <c r="K41" s="29" t="s">
        <v>179</v>
      </c>
      <c r="L41" s="1" t="s">
        <v>127</v>
      </c>
      <c r="M41" s="1" t="s">
        <v>127</v>
      </c>
      <c r="N41" s="1" t="s">
        <v>166</v>
      </c>
      <c r="O41" s="31">
        <v>13</v>
      </c>
      <c r="P41" s="20">
        <v>29</v>
      </c>
      <c r="Q41" s="30">
        <v>-16</v>
      </c>
      <c r="R41" s="29" t="s">
        <v>180</v>
      </c>
      <c r="S41" s="28" t="s">
        <v>181</v>
      </c>
    </row>
    <row r="42" spans="1:19" ht="15" thickBot="1" x14ac:dyDescent="0.35">
      <c r="A42" s="27" t="s">
        <v>8</v>
      </c>
      <c r="B42" s="26">
        <v>6</v>
      </c>
      <c r="C42" s="26">
        <v>0</v>
      </c>
      <c r="D42" s="26">
        <v>4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145</v>
      </c>
      <c r="L42" s="26" t="s">
        <v>111</v>
      </c>
      <c r="M42" s="26" t="s">
        <v>117</v>
      </c>
      <c r="N42" s="26" t="s">
        <v>128</v>
      </c>
      <c r="O42" s="25">
        <v>16</v>
      </c>
      <c r="P42" s="24">
        <v>29</v>
      </c>
      <c r="Q42" s="23">
        <v>-13</v>
      </c>
      <c r="R42" s="22" t="s">
        <v>167</v>
      </c>
      <c r="S42" s="21" t="s">
        <v>174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20826E4-EB47-48D0-8967-E62E85D8460F}"/>
  </hyperlink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EE81-F1C4-4AFC-8972-B728EB7506CB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9</v>
      </c>
      <c r="C4" s="40">
        <v>6</v>
      </c>
      <c r="D4" s="40">
        <v>3</v>
      </c>
      <c r="E4" s="38">
        <v>0</v>
      </c>
      <c r="F4" s="33">
        <v>12</v>
      </c>
      <c r="G4" s="39">
        <v>3</v>
      </c>
      <c r="H4" s="38">
        <v>6</v>
      </c>
      <c r="I4" s="38">
        <v>0</v>
      </c>
      <c r="J4" s="33">
        <v>0</v>
      </c>
      <c r="K4" s="37" t="s">
        <v>120</v>
      </c>
      <c r="L4" s="40" t="s">
        <v>130</v>
      </c>
      <c r="M4" s="40" t="s">
        <v>112</v>
      </c>
      <c r="N4" s="40" t="s">
        <v>119</v>
      </c>
      <c r="O4" s="39">
        <v>32</v>
      </c>
      <c r="P4" s="38">
        <v>27</v>
      </c>
      <c r="Q4" s="33">
        <v>5</v>
      </c>
      <c r="R4" s="37" t="s">
        <v>101</v>
      </c>
      <c r="S4" s="36" t="s">
        <v>185</v>
      </c>
    </row>
    <row r="5" spans="1:20" x14ac:dyDescent="0.3">
      <c r="A5" s="32" t="s">
        <v>21</v>
      </c>
      <c r="B5" s="1">
        <v>8</v>
      </c>
      <c r="C5" s="1">
        <v>5</v>
      </c>
      <c r="D5" s="1">
        <v>3</v>
      </c>
      <c r="E5" s="20">
        <v>0</v>
      </c>
      <c r="F5" s="30">
        <v>10</v>
      </c>
      <c r="G5" s="31">
        <v>4</v>
      </c>
      <c r="H5" s="20">
        <v>5</v>
      </c>
      <c r="I5" s="20">
        <v>0</v>
      </c>
      <c r="J5" s="30">
        <v>0</v>
      </c>
      <c r="K5" s="29" t="s">
        <v>136</v>
      </c>
      <c r="L5" s="1" t="s">
        <v>116</v>
      </c>
      <c r="M5" s="1" t="s">
        <v>149</v>
      </c>
      <c r="N5" s="1" t="s">
        <v>175</v>
      </c>
      <c r="O5" s="31">
        <v>24</v>
      </c>
      <c r="P5" s="20">
        <v>25</v>
      </c>
      <c r="Q5" s="30">
        <v>-1</v>
      </c>
      <c r="R5" s="29" t="s">
        <v>107</v>
      </c>
      <c r="S5" s="28" t="s">
        <v>183</v>
      </c>
    </row>
    <row r="6" spans="1:20" x14ac:dyDescent="0.3">
      <c r="A6" s="32" t="s">
        <v>19</v>
      </c>
      <c r="B6" s="1">
        <v>9</v>
      </c>
      <c r="C6" s="1">
        <v>4</v>
      </c>
      <c r="D6" s="1">
        <v>5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120</v>
      </c>
      <c r="L6" s="1" t="s">
        <v>132</v>
      </c>
      <c r="M6" s="1" t="s">
        <v>119</v>
      </c>
      <c r="N6" s="1" t="s">
        <v>170</v>
      </c>
      <c r="O6" s="31">
        <v>22</v>
      </c>
      <c r="P6" s="20">
        <v>28</v>
      </c>
      <c r="Q6" s="30">
        <v>-6</v>
      </c>
      <c r="R6" s="29" t="s">
        <v>101</v>
      </c>
      <c r="S6" s="28" t="s">
        <v>184</v>
      </c>
    </row>
    <row r="7" spans="1:20" x14ac:dyDescent="0.3">
      <c r="A7" s="32" t="s">
        <v>11</v>
      </c>
      <c r="B7" s="1">
        <v>8</v>
      </c>
      <c r="C7" s="1">
        <v>3</v>
      </c>
      <c r="D7" s="1">
        <v>4</v>
      </c>
      <c r="E7" s="20">
        <v>1</v>
      </c>
      <c r="F7" s="30">
        <v>7</v>
      </c>
      <c r="G7" s="31">
        <v>1</v>
      </c>
      <c r="H7" s="20">
        <v>2</v>
      </c>
      <c r="I7" s="20">
        <v>1</v>
      </c>
      <c r="J7" s="30">
        <v>0</v>
      </c>
      <c r="K7" s="29" t="s">
        <v>131</v>
      </c>
      <c r="L7" s="1" t="s">
        <v>116</v>
      </c>
      <c r="M7" s="1" t="s">
        <v>116</v>
      </c>
      <c r="N7" s="1" t="s">
        <v>125</v>
      </c>
      <c r="O7" s="31">
        <v>24</v>
      </c>
      <c r="P7" s="20">
        <v>34</v>
      </c>
      <c r="Q7" s="30">
        <v>-10</v>
      </c>
      <c r="R7" s="29" t="s">
        <v>99</v>
      </c>
      <c r="S7" s="28" t="s">
        <v>165</v>
      </c>
    </row>
    <row r="8" spans="1:20" x14ac:dyDescent="0.3">
      <c r="A8" s="32" t="s">
        <v>4</v>
      </c>
      <c r="B8" s="1">
        <v>7</v>
      </c>
      <c r="C8" s="1">
        <v>3</v>
      </c>
      <c r="D8" s="1">
        <v>3</v>
      </c>
      <c r="E8" s="20">
        <v>1</v>
      </c>
      <c r="F8" s="30">
        <v>7</v>
      </c>
      <c r="G8" s="31">
        <v>2</v>
      </c>
      <c r="H8" s="20">
        <v>3</v>
      </c>
      <c r="I8" s="20">
        <v>0</v>
      </c>
      <c r="J8" s="30">
        <v>0</v>
      </c>
      <c r="K8" s="29" t="s">
        <v>153</v>
      </c>
      <c r="L8" s="1" t="s">
        <v>100</v>
      </c>
      <c r="M8" s="1" t="s">
        <v>116</v>
      </c>
      <c r="N8" s="1" t="s">
        <v>125</v>
      </c>
      <c r="O8" s="31">
        <v>24</v>
      </c>
      <c r="P8" s="20">
        <v>25</v>
      </c>
      <c r="Q8" s="30">
        <v>-1</v>
      </c>
      <c r="R8" s="29" t="s">
        <v>107</v>
      </c>
      <c r="S8" s="28" t="s">
        <v>156</v>
      </c>
    </row>
    <row r="9" spans="1:20" x14ac:dyDescent="0.3">
      <c r="A9" s="32" t="s">
        <v>29</v>
      </c>
      <c r="B9" s="1">
        <v>9</v>
      </c>
      <c r="C9" s="1">
        <v>3</v>
      </c>
      <c r="D9" s="1">
        <v>6</v>
      </c>
      <c r="E9" s="20">
        <v>0</v>
      </c>
      <c r="F9" s="30">
        <v>6</v>
      </c>
      <c r="G9" s="31">
        <v>2</v>
      </c>
      <c r="H9" s="20">
        <v>3</v>
      </c>
      <c r="I9" s="20">
        <v>0</v>
      </c>
      <c r="J9" s="30">
        <v>0</v>
      </c>
      <c r="K9" s="29" t="s">
        <v>125</v>
      </c>
      <c r="L9" s="1" t="s">
        <v>127</v>
      </c>
      <c r="M9" s="1" t="s">
        <v>116</v>
      </c>
      <c r="N9" s="1" t="s">
        <v>119</v>
      </c>
      <c r="O9" s="31">
        <v>29</v>
      </c>
      <c r="P9" s="20">
        <v>33</v>
      </c>
      <c r="Q9" s="30">
        <v>-4</v>
      </c>
      <c r="R9" s="29" t="s">
        <v>167</v>
      </c>
      <c r="S9" s="28" t="s">
        <v>182</v>
      </c>
    </row>
    <row r="10" spans="1:20" x14ac:dyDescent="0.3">
      <c r="A10" s="32" t="s">
        <v>28</v>
      </c>
      <c r="B10" s="1">
        <v>7</v>
      </c>
      <c r="C10" s="1">
        <v>3</v>
      </c>
      <c r="D10" s="1">
        <v>4</v>
      </c>
      <c r="E10" s="20">
        <v>0</v>
      </c>
      <c r="F10" s="30">
        <v>6</v>
      </c>
      <c r="G10" s="31">
        <v>3</v>
      </c>
      <c r="H10" s="20">
        <v>3</v>
      </c>
      <c r="I10" s="20">
        <v>0</v>
      </c>
      <c r="J10" s="30">
        <v>0</v>
      </c>
      <c r="K10" s="29" t="s">
        <v>130</v>
      </c>
      <c r="L10" s="1" t="s">
        <v>111</v>
      </c>
      <c r="M10" s="1" t="s">
        <v>130</v>
      </c>
      <c r="N10" s="1" t="s">
        <v>134</v>
      </c>
      <c r="O10" s="31">
        <v>19</v>
      </c>
      <c r="P10" s="20">
        <v>20</v>
      </c>
      <c r="Q10" s="30">
        <v>-1</v>
      </c>
      <c r="R10" s="29" t="s">
        <v>99</v>
      </c>
      <c r="S10" s="28" t="s">
        <v>148</v>
      </c>
    </row>
    <row r="11" spans="1:20" ht="15" thickBot="1" x14ac:dyDescent="0.35">
      <c r="A11" s="32" t="s">
        <v>5</v>
      </c>
      <c r="B11" s="1">
        <v>7</v>
      </c>
      <c r="C11" s="1">
        <v>1</v>
      </c>
      <c r="D11" s="1">
        <v>4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121</v>
      </c>
      <c r="L11" s="1" t="s">
        <v>150</v>
      </c>
      <c r="M11" s="1" t="s">
        <v>122</v>
      </c>
      <c r="N11" s="1" t="s">
        <v>151</v>
      </c>
      <c r="O11" s="31">
        <v>18</v>
      </c>
      <c r="P11" s="20">
        <v>24</v>
      </c>
      <c r="Q11" s="30">
        <v>-6</v>
      </c>
      <c r="R11" s="29" t="s">
        <v>133</v>
      </c>
      <c r="S11" s="28" t="s">
        <v>186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</v>
      </c>
      <c r="C14" s="1">
        <v>6</v>
      </c>
      <c r="D14" s="1">
        <v>1</v>
      </c>
      <c r="E14" s="20">
        <v>0</v>
      </c>
      <c r="F14" s="33">
        <v>12</v>
      </c>
      <c r="G14" s="20">
        <v>2</v>
      </c>
      <c r="H14" s="20">
        <v>5</v>
      </c>
      <c r="I14" s="20">
        <v>1</v>
      </c>
      <c r="J14" s="20">
        <v>0</v>
      </c>
      <c r="K14" s="29" t="s">
        <v>105</v>
      </c>
      <c r="L14" s="1" t="s">
        <v>136</v>
      </c>
      <c r="M14" s="1" t="s">
        <v>105</v>
      </c>
      <c r="N14" s="1" t="s">
        <v>105</v>
      </c>
      <c r="O14" s="31">
        <v>29</v>
      </c>
      <c r="P14" s="20">
        <v>19</v>
      </c>
      <c r="Q14" s="30">
        <v>10</v>
      </c>
      <c r="R14" s="29" t="s">
        <v>99</v>
      </c>
      <c r="S14" s="28" t="s">
        <v>178</v>
      </c>
    </row>
    <row r="15" spans="1:20" x14ac:dyDescent="0.3">
      <c r="A15" s="32" t="s">
        <v>14</v>
      </c>
      <c r="B15" s="1">
        <v>7</v>
      </c>
      <c r="C15" s="1">
        <v>6</v>
      </c>
      <c r="D15" s="1">
        <v>1</v>
      </c>
      <c r="E15" s="20">
        <v>0</v>
      </c>
      <c r="F15" s="30">
        <v>12</v>
      </c>
      <c r="G15" s="20">
        <v>6</v>
      </c>
      <c r="H15" s="20">
        <v>6</v>
      </c>
      <c r="I15" s="20">
        <v>0</v>
      </c>
      <c r="J15" s="20">
        <v>0</v>
      </c>
      <c r="K15" s="29" t="s">
        <v>110</v>
      </c>
      <c r="L15" s="1" t="s">
        <v>120</v>
      </c>
      <c r="M15" s="1" t="s">
        <v>103</v>
      </c>
      <c r="N15" s="1" t="s">
        <v>136</v>
      </c>
      <c r="O15" s="31">
        <v>28</v>
      </c>
      <c r="P15" s="20">
        <v>18</v>
      </c>
      <c r="Q15" s="30">
        <v>10</v>
      </c>
      <c r="R15" s="29" t="s">
        <v>177</v>
      </c>
      <c r="S15" s="28" t="s">
        <v>178</v>
      </c>
    </row>
    <row r="16" spans="1:20" x14ac:dyDescent="0.3">
      <c r="A16" s="32" t="s">
        <v>9</v>
      </c>
      <c r="B16" s="1">
        <v>8</v>
      </c>
      <c r="C16" s="1">
        <v>6</v>
      </c>
      <c r="D16" s="1">
        <v>2</v>
      </c>
      <c r="E16" s="20">
        <v>0</v>
      </c>
      <c r="F16" s="30">
        <v>12</v>
      </c>
      <c r="G16" s="20">
        <v>6</v>
      </c>
      <c r="H16" s="20">
        <v>6</v>
      </c>
      <c r="I16" s="20">
        <v>0</v>
      </c>
      <c r="J16" s="20">
        <v>0</v>
      </c>
      <c r="K16" s="29" t="s">
        <v>112</v>
      </c>
      <c r="L16" s="1" t="s">
        <v>136</v>
      </c>
      <c r="M16" s="1" t="s">
        <v>112</v>
      </c>
      <c r="N16" s="1" t="s">
        <v>120</v>
      </c>
      <c r="O16" s="31">
        <v>28</v>
      </c>
      <c r="P16" s="20">
        <v>19</v>
      </c>
      <c r="Q16" s="30">
        <v>9</v>
      </c>
      <c r="R16" s="29" t="s">
        <v>135</v>
      </c>
      <c r="S16" s="28" t="s">
        <v>176</v>
      </c>
    </row>
    <row r="17" spans="1:19" x14ac:dyDescent="0.3">
      <c r="A17" s="32" t="s">
        <v>1</v>
      </c>
      <c r="B17" s="1">
        <v>7</v>
      </c>
      <c r="C17" s="1">
        <v>5</v>
      </c>
      <c r="D17" s="1">
        <v>2</v>
      </c>
      <c r="E17" s="20">
        <v>0</v>
      </c>
      <c r="F17" s="30">
        <v>10</v>
      </c>
      <c r="G17" s="20">
        <v>4</v>
      </c>
      <c r="H17" s="20">
        <v>5</v>
      </c>
      <c r="I17" s="20">
        <v>0</v>
      </c>
      <c r="J17" s="20">
        <v>0</v>
      </c>
      <c r="K17" s="29" t="s">
        <v>130</v>
      </c>
      <c r="L17" s="1" t="s">
        <v>105</v>
      </c>
      <c r="M17" s="1" t="s">
        <v>105</v>
      </c>
      <c r="N17" s="1" t="s">
        <v>120</v>
      </c>
      <c r="O17" s="31">
        <v>21</v>
      </c>
      <c r="P17" s="20">
        <v>13</v>
      </c>
      <c r="Q17" s="30">
        <v>8</v>
      </c>
      <c r="R17" s="29" t="s">
        <v>99</v>
      </c>
      <c r="S17" s="28" t="s">
        <v>164</v>
      </c>
    </row>
    <row r="18" spans="1:19" x14ac:dyDescent="0.3">
      <c r="A18" s="32" t="s">
        <v>13</v>
      </c>
      <c r="B18" s="1">
        <v>7</v>
      </c>
      <c r="C18" s="1">
        <v>4</v>
      </c>
      <c r="D18" s="1">
        <v>3</v>
      </c>
      <c r="E18" s="20">
        <v>0</v>
      </c>
      <c r="F18" s="30">
        <v>8</v>
      </c>
      <c r="G18" s="20">
        <v>4</v>
      </c>
      <c r="H18" s="20">
        <v>4</v>
      </c>
      <c r="I18" s="20">
        <v>0</v>
      </c>
      <c r="J18" s="20">
        <v>0</v>
      </c>
      <c r="K18" s="29" t="s">
        <v>130</v>
      </c>
      <c r="L18" s="1" t="s">
        <v>103</v>
      </c>
      <c r="M18" s="1" t="s">
        <v>111</v>
      </c>
      <c r="N18" s="1" t="s">
        <v>119</v>
      </c>
      <c r="O18" s="31">
        <v>27</v>
      </c>
      <c r="P18" s="20">
        <v>24</v>
      </c>
      <c r="Q18" s="30">
        <v>3</v>
      </c>
      <c r="R18" s="29" t="s">
        <v>135</v>
      </c>
      <c r="S18" s="28" t="s">
        <v>175</v>
      </c>
    </row>
    <row r="19" spans="1:19" x14ac:dyDescent="0.3">
      <c r="A19" s="32" t="s">
        <v>12</v>
      </c>
      <c r="B19" s="1">
        <v>9</v>
      </c>
      <c r="C19" s="1">
        <v>3</v>
      </c>
      <c r="D19" s="1">
        <v>4</v>
      </c>
      <c r="E19" s="20">
        <v>2</v>
      </c>
      <c r="F19" s="30">
        <v>8</v>
      </c>
      <c r="G19" s="20">
        <v>3</v>
      </c>
      <c r="H19" s="20">
        <v>3</v>
      </c>
      <c r="I19" s="20">
        <v>0</v>
      </c>
      <c r="J19" s="20">
        <v>0</v>
      </c>
      <c r="K19" s="29" t="s">
        <v>187</v>
      </c>
      <c r="L19" s="1" t="s">
        <v>124</v>
      </c>
      <c r="M19" s="1" t="s">
        <v>116</v>
      </c>
      <c r="N19" s="1" t="s">
        <v>153</v>
      </c>
      <c r="O19" s="31">
        <v>21</v>
      </c>
      <c r="P19" s="20">
        <v>21</v>
      </c>
      <c r="Q19" s="30">
        <v>0</v>
      </c>
      <c r="R19" s="29" t="s">
        <v>107</v>
      </c>
      <c r="S19" s="28" t="s">
        <v>188</v>
      </c>
    </row>
    <row r="20" spans="1:19" x14ac:dyDescent="0.3">
      <c r="A20" s="32" t="s">
        <v>10</v>
      </c>
      <c r="B20" s="1">
        <v>7</v>
      </c>
      <c r="C20" s="1">
        <v>3</v>
      </c>
      <c r="D20" s="1">
        <v>3</v>
      </c>
      <c r="E20" s="20">
        <v>1</v>
      </c>
      <c r="F20" s="30">
        <v>7</v>
      </c>
      <c r="G20" s="20">
        <v>2</v>
      </c>
      <c r="H20" s="20">
        <v>3</v>
      </c>
      <c r="I20" s="20">
        <v>0</v>
      </c>
      <c r="J20" s="20">
        <v>0</v>
      </c>
      <c r="K20" s="29" t="s">
        <v>120</v>
      </c>
      <c r="L20" s="1" t="s">
        <v>114</v>
      </c>
      <c r="M20" s="1" t="s">
        <v>102</v>
      </c>
      <c r="N20" s="1" t="s">
        <v>123</v>
      </c>
      <c r="O20" s="31">
        <v>19</v>
      </c>
      <c r="P20" s="20">
        <v>18</v>
      </c>
      <c r="Q20" s="30">
        <v>1</v>
      </c>
      <c r="R20" s="29" t="s">
        <v>101</v>
      </c>
      <c r="S20" s="28" t="s">
        <v>156</v>
      </c>
    </row>
    <row r="21" spans="1:19" ht="15" thickBot="1" x14ac:dyDescent="0.35">
      <c r="A21" s="27" t="s">
        <v>23</v>
      </c>
      <c r="B21" s="26">
        <v>6</v>
      </c>
      <c r="C21" s="26">
        <v>3</v>
      </c>
      <c r="D21" s="26">
        <v>3</v>
      </c>
      <c r="E21" s="24">
        <v>0</v>
      </c>
      <c r="F21" s="23">
        <v>6</v>
      </c>
      <c r="G21" s="24">
        <v>3</v>
      </c>
      <c r="H21" s="24">
        <v>3</v>
      </c>
      <c r="I21" s="24">
        <v>0</v>
      </c>
      <c r="J21" s="24">
        <v>0</v>
      </c>
      <c r="K21" s="22" t="s">
        <v>116</v>
      </c>
      <c r="L21" s="26" t="s">
        <v>112</v>
      </c>
      <c r="M21" s="26" t="s">
        <v>100</v>
      </c>
      <c r="N21" s="26" t="s">
        <v>103</v>
      </c>
      <c r="O21" s="25">
        <v>19</v>
      </c>
      <c r="P21" s="24">
        <v>16</v>
      </c>
      <c r="Q21" s="23">
        <v>3</v>
      </c>
      <c r="R21" s="22" t="s">
        <v>104</v>
      </c>
      <c r="S21" s="21" t="s">
        <v>134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8</v>
      </c>
      <c r="C25" s="1">
        <v>5</v>
      </c>
      <c r="D25" s="1">
        <v>0</v>
      </c>
      <c r="E25" s="20">
        <v>3</v>
      </c>
      <c r="F25" s="30">
        <v>13</v>
      </c>
      <c r="G25" s="20">
        <v>5</v>
      </c>
      <c r="H25" s="20">
        <v>5</v>
      </c>
      <c r="I25" s="20">
        <v>0</v>
      </c>
      <c r="J25" s="20">
        <v>2</v>
      </c>
      <c r="K25" s="29" t="s">
        <v>129</v>
      </c>
      <c r="L25" s="1" t="s">
        <v>124</v>
      </c>
      <c r="M25" s="1" t="s">
        <v>118</v>
      </c>
      <c r="N25" s="1" t="s">
        <v>129</v>
      </c>
      <c r="O25" s="31">
        <v>28</v>
      </c>
      <c r="P25" s="20">
        <v>19</v>
      </c>
      <c r="Q25" s="30">
        <v>9</v>
      </c>
      <c r="R25" s="29" t="s">
        <v>107</v>
      </c>
      <c r="S25" s="28" t="s">
        <v>190</v>
      </c>
    </row>
    <row r="26" spans="1:19" x14ac:dyDescent="0.3">
      <c r="A26" s="32" t="s">
        <v>95</v>
      </c>
      <c r="B26" s="1">
        <v>8</v>
      </c>
      <c r="C26" s="1">
        <v>6</v>
      </c>
      <c r="D26" s="1">
        <v>2</v>
      </c>
      <c r="E26" s="20">
        <v>0</v>
      </c>
      <c r="F26" s="30">
        <v>12</v>
      </c>
      <c r="G26" s="20">
        <v>4</v>
      </c>
      <c r="H26" s="20">
        <v>6</v>
      </c>
      <c r="I26" s="20">
        <v>0</v>
      </c>
      <c r="J26" s="20">
        <v>0</v>
      </c>
      <c r="K26" s="29" t="s">
        <v>137</v>
      </c>
      <c r="L26" s="1" t="s">
        <v>119</v>
      </c>
      <c r="M26" s="1" t="s">
        <v>130</v>
      </c>
      <c r="N26" s="1" t="s">
        <v>164</v>
      </c>
      <c r="O26" s="31">
        <v>28</v>
      </c>
      <c r="P26" s="20">
        <v>20</v>
      </c>
      <c r="Q26" s="30">
        <v>8</v>
      </c>
      <c r="R26" s="29" t="s">
        <v>154</v>
      </c>
      <c r="S26" s="28" t="s">
        <v>176</v>
      </c>
    </row>
    <row r="27" spans="1:19" x14ac:dyDescent="0.3">
      <c r="A27" s="32" t="s">
        <v>25</v>
      </c>
      <c r="B27" s="1">
        <v>8</v>
      </c>
      <c r="C27" s="1">
        <v>4</v>
      </c>
      <c r="D27" s="1">
        <v>2</v>
      </c>
      <c r="E27" s="20">
        <v>2</v>
      </c>
      <c r="F27" s="30">
        <v>10</v>
      </c>
      <c r="G27" s="20">
        <v>3</v>
      </c>
      <c r="H27" s="20">
        <v>4</v>
      </c>
      <c r="I27" s="20">
        <v>0</v>
      </c>
      <c r="J27" s="20">
        <v>1</v>
      </c>
      <c r="K27" s="29" t="s">
        <v>126</v>
      </c>
      <c r="L27" s="1" t="s">
        <v>126</v>
      </c>
      <c r="M27" s="1" t="s">
        <v>105</v>
      </c>
      <c r="N27" s="1" t="s">
        <v>124</v>
      </c>
      <c r="O27" s="31">
        <v>25</v>
      </c>
      <c r="P27" s="20">
        <v>20</v>
      </c>
      <c r="Q27" s="30">
        <v>5</v>
      </c>
      <c r="R27" s="29" t="s">
        <v>104</v>
      </c>
      <c r="S27" s="28" t="s">
        <v>189</v>
      </c>
    </row>
    <row r="28" spans="1:19" x14ac:dyDescent="0.3">
      <c r="A28" s="32" t="s">
        <v>0</v>
      </c>
      <c r="B28" s="1">
        <v>7</v>
      </c>
      <c r="C28" s="1">
        <v>5</v>
      </c>
      <c r="D28" s="1">
        <v>2</v>
      </c>
      <c r="E28" s="20">
        <v>0</v>
      </c>
      <c r="F28" s="30">
        <v>10</v>
      </c>
      <c r="G28" s="20">
        <v>5</v>
      </c>
      <c r="H28" s="20">
        <v>5</v>
      </c>
      <c r="I28" s="20">
        <v>0</v>
      </c>
      <c r="J28" s="20">
        <v>0</v>
      </c>
      <c r="K28" s="29" t="s">
        <v>119</v>
      </c>
      <c r="L28" s="1" t="s">
        <v>110</v>
      </c>
      <c r="M28" s="1" t="s">
        <v>103</v>
      </c>
      <c r="N28" s="1" t="s">
        <v>130</v>
      </c>
      <c r="O28" s="31">
        <v>23</v>
      </c>
      <c r="P28" s="20">
        <v>16</v>
      </c>
      <c r="Q28" s="30">
        <v>7</v>
      </c>
      <c r="R28" s="29" t="s">
        <v>101</v>
      </c>
      <c r="S28" s="28" t="s">
        <v>164</v>
      </c>
    </row>
    <row r="29" spans="1:19" x14ac:dyDescent="0.3">
      <c r="A29" s="32" t="s">
        <v>15</v>
      </c>
      <c r="B29" s="1">
        <v>8</v>
      </c>
      <c r="C29" s="1">
        <v>3</v>
      </c>
      <c r="D29" s="1">
        <v>3</v>
      </c>
      <c r="E29" s="20">
        <v>2</v>
      </c>
      <c r="F29" s="30">
        <v>8</v>
      </c>
      <c r="G29" s="20">
        <v>3</v>
      </c>
      <c r="H29" s="20">
        <v>3</v>
      </c>
      <c r="I29" s="20">
        <v>0</v>
      </c>
      <c r="J29" s="20">
        <v>0</v>
      </c>
      <c r="K29" s="29" t="s">
        <v>126</v>
      </c>
      <c r="L29" s="1" t="s">
        <v>123</v>
      </c>
      <c r="M29" s="1" t="s">
        <v>106</v>
      </c>
      <c r="N29" s="1" t="s">
        <v>123</v>
      </c>
      <c r="O29" s="31">
        <v>19</v>
      </c>
      <c r="P29" s="20">
        <v>25</v>
      </c>
      <c r="Q29" s="30">
        <v>-6</v>
      </c>
      <c r="R29" s="29" t="s">
        <v>99</v>
      </c>
      <c r="S29" s="28" t="s">
        <v>191</v>
      </c>
    </row>
    <row r="30" spans="1:19" x14ac:dyDescent="0.3">
      <c r="A30" s="32" t="s">
        <v>22</v>
      </c>
      <c r="B30" s="1">
        <v>7</v>
      </c>
      <c r="C30" s="1">
        <v>3</v>
      </c>
      <c r="D30" s="1">
        <v>3</v>
      </c>
      <c r="E30" s="20">
        <v>1</v>
      </c>
      <c r="F30" s="30">
        <v>7</v>
      </c>
      <c r="G30" s="20">
        <v>1</v>
      </c>
      <c r="H30" s="20">
        <v>2</v>
      </c>
      <c r="I30" s="20">
        <v>1</v>
      </c>
      <c r="J30" s="20">
        <v>0</v>
      </c>
      <c r="K30" s="29" t="s">
        <v>123</v>
      </c>
      <c r="L30" s="1" t="s">
        <v>112</v>
      </c>
      <c r="M30" s="1" t="s">
        <v>120</v>
      </c>
      <c r="N30" s="1" t="s">
        <v>153</v>
      </c>
      <c r="O30" s="31">
        <v>22</v>
      </c>
      <c r="P30" s="20">
        <v>26</v>
      </c>
      <c r="Q30" s="30">
        <v>-4</v>
      </c>
      <c r="R30" s="29" t="s">
        <v>133</v>
      </c>
      <c r="S30" s="28" t="s">
        <v>156</v>
      </c>
    </row>
    <row r="31" spans="1:19" x14ac:dyDescent="0.3">
      <c r="A31" s="32" t="s">
        <v>17</v>
      </c>
      <c r="B31" s="1">
        <v>8</v>
      </c>
      <c r="C31" s="1">
        <v>3</v>
      </c>
      <c r="D31" s="1">
        <v>4</v>
      </c>
      <c r="E31" s="20">
        <v>1</v>
      </c>
      <c r="F31" s="30">
        <v>7</v>
      </c>
      <c r="G31" s="20">
        <v>1</v>
      </c>
      <c r="H31" s="20">
        <v>2</v>
      </c>
      <c r="I31" s="20">
        <v>1</v>
      </c>
      <c r="J31" s="20">
        <v>0</v>
      </c>
      <c r="K31" s="29" t="s">
        <v>103</v>
      </c>
      <c r="L31" s="1" t="s">
        <v>138</v>
      </c>
      <c r="M31" s="1" t="s">
        <v>103</v>
      </c>
      <c r="N31" s="1" t="s">
        <v>112</v>
      </c>
      <c r="O31" s="31">
        <v>21</v>
      </c>
      <c r="P31" s="20">
        <v>27</v>
      </c>
      <c r="Q31" s="30">
        <v>-6</v>
      </c>
      <c r="R31" s="29" t="s">
        <v>101</v>
      </c>
      <c r="S31" s="28" t="s">
        <v>165</v>
      </c>
    </row>
    <row r="32" spans="1:19" ht="15" thickBot="1" x14ac:dyDescent="0.35">
      <c r="A32" s="32" t="s">
        <v>6</v>
      </c>
      <c r="B32" s="1">
        <v>7</v>
      </c>
      <c r="C32" s="1">
        <v>3</v>
      </c>
      <c r="D32" s="1">
        <v>3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141</v>
      </c>
      <c r="L32" s="1" t="s">
        <v>105</v>
      </c>
      <c r="M32" s="1" t="s">
        <v>127</v>
      </c>
      <c r="N32" s="1" t="s">
        <v>156</v>
      </c>
      <c r="O32" s="31">
        <v>20</v>
      </c>
      <c r="P32" s="20">
        <v>27</v>
      </c>
      <c r="Q32" s="30">
        <v>-7</v>
      </c>
      <c r="R32" s="29" t="s">
        <v>107</v>
      </c>
      <c r="S32" s="28" t="s">
        <v>156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7</v>
      </c>
      <c r="C35" s="1">
        <v>5</v>
      </c>
      <c r="D35" s="1">
        <v>0</v>
      </c>
      <c r="E35" s="20">
        <v>2</v>
      </c>
      <c r="F35" s="33">
        <v>12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115</v>
      </c>
      <c r="M35" s="1" t="s">
        <v>142</v>
      </c>
      <c r="N35" s="1" t="s">
        <v>142</v>
      </c>
      <c r="O35" s="31">
        <v>30</v>
      </c>
      <c r="P35" s="20">
        <v>20</v>
      </c>
      <c r="Q35" s="30">
        <v>10</v>
      </c>
      <c r="R35" s="29" t="s">
        <v>135</v>
      </c>
      <c r="S35" s="28" t="s">
        <v>169</v>
      </c>
    </row>
    <row r="36" spans="1:19" x14ac:dyDescent="0.3">
      <c r="A36" s="32" t="s">
        <v>7</v>
      </c>
      <c r="B36" s="1">
        <v>8</v>
      </c>
      <c r="C36" s="1">
        <v>4</v>
      </c>
      <c r="D36" s="1">
        <v>2</v>
      </c>
      <c r="E36" s="20">
        <v>2</v>
      </c>
      <c r="F36" s="30">
        <v>10</v>
      </c>
      <c r="G36" s="20">
        <v>2</v>
      </c>
      <c r="H36" s="20">
        <v>4</v>
      </c>
      <c r="I36" s="20">
        <v>0</v>
      </c>
      <c r="J36" s="20">
        <v>1</v>
      </c>
      <c r="K36" s="29" t="s">
        <v>105</v>
      </c>
      <c r="L36" s="1" t="s">
        <v>144</v>
      </c>
      <c r="M36" s="1" t="s">
        <v>105</v>
      </c>
      <c r="N36" s="1" t="s">
        <v>110</v>
      </c>
      <c r="O36" s="31">
        <v>22</v>
      </c>
      <c r="P36" s="20">
        <v>23</v>
      </c>
      <c r="Q36" s="30">
        <v>-1</v>
      </c>
      <c r="R36" s="29" t="s">
        <v>99</v>
      </c>
      <c r="S36" s="28" t="s">
        <v>189</v>
      </c>
    </row>
    <row r="37" spans="1:19" x14ac:dyDescent="0.3">
      <c r="A37" s="32" t="s">
        <v>31</v>
      </c>
      <c r="B37" s="1">
        <v>7</v>
      </c>
      <c r="C37" s="1">
        <v>4</v>
      </c>
      <c r="D37" s="1">
        <v>2</v>
      </c>
      <c r="E37" s="20">
        <v>1</v>
      </c>
      <c r="F37" s="30">
        <v>9</v>
      </c>
      <c r="G37" s="20">
        <v>3</v>
      </c>
      <c r="H37" s="20">
        <v>4</v>
      </c>
      <c r="I37" s="20">
        <v>0</v>
      </c>
      <c r="J37" s="20">
        <v>0</v>
      </c>
      <c r="K37" s="29" t="s">
        <v>103</v>
      </c>
      <c r="L37" s="1" t="s">
        <v>152</v>
      </c>
      <c r="M37" s="1" t="s">
        <v>103</v>
      </c>
      <c r="N37" s="1" t="s">
        <v>126</v>
      </c>
      <c r="O37" s="31">
        <v>26</v>
      </c>
      <c r="P37" s="20">
        <v>25</v>
      </c>
      <c r="Q37" s="30">
        <v>1</v>
      </c>
      <c r="R37" s="29" t="s">
        <v>104</v>
      </c>
      <c r="S37" s="28" t="s">
        <v>192</v>
      </c>
    </row>
    <row r="38" spans="1:19" x14ac:dyDescent="0.3">
      <c r="A38" s="32" t="s">
        <v>20</v>
      </c>
      <c r="B38" s="1">
        <v>8</v>
      </c>
      <c r="C38" s="1">
        <v>4</v>
      </c>
      <c r="D38" s="1">
        <v>3</v>
      </c>
      <c r="E38" s="20">
        <v>1</v>
      </c>
      <c r="F38" s="30">
        <v>9</v>
      </c>
      <c r="G38" s="20">
        <v>3</v>
      </c>
      <c r="H38" s="20">
        <v>4</v>
      </c>
      <c r="I38" s="20">
        <v>0</v>
      </c>
      <c r="J38" s="20">
        <v>1</v>
      </c>
      <c r="K38" s="29" t="s">
        <v>115</v>
      </c>
      <c r="L38" s="1" t="s">
        <v>125</v>
      </c>
      <c r="M38" s="1" t="s">
        <v>108</v>
      </c>
      <c r="N38" s="1" t="s">
        <v>108</v>
      </c>
      <c r="O38" s="31">
        <v>24</v>
      </c>
      <c r="P38" s="20">
        <v>25</v>
      </c>
      <c r="Q38" s="30">
        <v>-1</v>
      </c>
      <c r="R38" s="29" t="s">
        <v>104</v>
      </c>
      <c r="S38" s="28" t="s">
        <v>193</v>
      </c>
    </row>
    <row r="39" spans="1:19" x14ac:dyDescent="0.3">
      <c r="A39" s="32" t="s">
        <v>18</v>
      </c>
      <c r="B39" s="1">
        <v>8</v>
      </c>
      <c r="C39" s="1">
        <v>3</v>
      </c>
      <c r="D39" s="1">
        <v>3</v>
      </c>
      <c r="E39" s="20">
        <v>2</v>
      </c>
      <c r="F39" s="30">
        <v>8</v>
      </c>
      <c r="G39" s="20">
        <v>-1</v>
      </c>
      <c r="H39" s="20">
        <v>2</v>
      </c>
      <c r="I39" s="20">
        <v>1</v>
      </c>
      <c r="J39" s="20">
        <v>1</v>
      </c>
      <c r="K39" s="29" t="s">
        <v>114</v>
      </c>
      <c r="L39" s="1" t="s">
        <v>152</v>
      </c>
      <c r="M39" s="1" t="s">
        <v>98</v>
      </c>
      <c r="N39" s="1" t="s">
        <v>153</v>
      </c>
      <c r="O39" s="31">
        <v>22</v>
      </c>
      <c r="P39" s="20">
        <v>27</v>
      </c>
      <c r="Q39" s="30">
        <v>-5</v>
      </c>
      <c r="R39" s="29" t="s">
        <v>104</v>
      </c>
      <c r="S39" s="28" t="s">
        <v>191</v>
      </c>
    </row>
    <row r="40" spans="1:19" x14ac:dyDescent="0.3">
      <c r="A40" s="32" t="s">
        <v>3</v>
      </c>
      <c r="B40" s="1">
        <v>8</v>
      </c>
      <c r="C40" s="1">
        <v>4</v>
      </c>
      <c r="D40" s="1">
        <v>4</v>
      </c>
      <c r="E40" s="20">
        <v>0</v>
      </c>
      <c r="F40" s="30">
        <v>8</v>
      </c>
      <c r="G40" s="20">
        <v>2</v>
      </c>
      <c r="H40" s="20">
        <v>3</v>
      </c>
      <c r="I40" s="20">
        <v>1</v>
      </c>
      <c r="J40" s="20">
        <v>0</v>
      </c>
      <c r="K40" s="29" t="s">
        <v>103</v>
      </c>
      <c r="L40" s="1" t="s">
        <v>134</v>
      </c>
      <c r="M40" s="1" t="s">
        <v>103</v>
      </c>
      <c r="N40" s="1" t="s">
        <v>134</v>
      </c>
      <c r="O40" s="31">
        <v>22</v>
      </c>
      <c r="P40" s="20">
        <v>24</v>
      </c>
      <c r="Q40" s="30">
        <v>-2</v>
      </c>
      <c r="R40" s="29" t="s">
        <v>107</v>
      </c>
      <c r="S40" s="28" t="s">
        <v>171</v>
      </c>
    </row>
    <row r="41" spans="1:19" x14ac:dyDescent="0.3">
      <c r="A41" s="32" t="s">
        <v>8</v>
      </c>
      <c r="B41" s="1">
        <v>7</v>
      </c>
      <c r="C41" s="1">
        <v>1</v>
      </c>
      <c r="D41" s="1">
        <v>4</v>
      </c>
      <c r="E41" s="20">
        <v>2</v>
      </c>
      <c r="F41" s="30">
        <v>4</v>
      </c>
      <c r="G41" s="20">
        <v>0</v>
      </c>
      <c r="H41" s="20">
        <v>1</v>
      </c>
      <c r="I41" s="20">
        <v>0</v>
      </c>
      <c r="J41" s="20">
        <v>0</v>
      </c>
      <c r="K41" s="29" t="s">
        <v>145</v>
      </c>
      <c r="L41" s="1" t="s">
        <v>116</v>
      </c>
      <c r="M41" s="1" t="s">
        <v>117</v>
      </c>
      <c r="N41" s="1" t="s">
        <v>128</v>
      </c>
      <c r="O41" s="31">
        <v>22</v>
      </c>
      <c r="P41" s="20">
        <v>34</v>
      </c>
      <c r="Q41" s="30">
        <v>-12</v>
      </c>
      <c r="R41" s="29" t="s">
        <v>99</v>
      </c>
      <c r="S41" s="28" t="s">
        <v>186</v>
      </c>
    </row>
    <row r="42" spans="1:19" ht="15" thickBot="1" x14ac:dyDescent="0.35">
      <c r="A42" s="27" t="s">
        <v>27</v>
      </c>
      <c r="B42" s="26">
        <v>8</v>
      </c>
      <c r="C42" s="26">
        <v>1</v>
      </c>
      <c r="D42" s="26">
        <v>6</v>
      </c>
      <c r="E42" s="24">
        <v>1</v>
      </c>
      <c r="F42" s="23">
        <v>3</v>
      </c>
      <c r="G42" s="24">
        <v>-1</v>
      </c>
      <c r="H42" s="24">
        <v>0</v>
      </c>
      <c r="I42" s="24">
        <v>1</v>
      </c>
      <c r="J42" s="24">
        <v>0</v>
      </c>
      <c r="K42" s="22" t="s">
        <v>179</v>
      </c>
      <c r="L42" s="26" t="s">
        <v>127</v>
      </c>
      <c r="M42" s="26" t="s">
        <v>127</v>
      </c>
      <c r="N42" s="26" t="s">
        <v>166</v>
      </c>
      <c r="O42" s="25">
        <v>13</v>
      </c>
      <c r="P42" s="24">
        <v>29</v>
      </c>
      <c r="Q42" s="23">
        <v>-16</v>
      </c>
      <c r="R42" s="22" t="s">
        <v>180</v>
      </c>
      <c r="S42" s="21" t="s">
        <v>181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46B6EE2-A8C7-4689-A113-D9E2E6FB3DBB}"/>
  </hyperlink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0ACD-9206-47A6-8D7A-53BABC9F5DA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9</v>
      </c>
      <c r="C4" s="40">
        <v>6</v>
      </c>
      <c r="D4" s="40">
        <v>3</v>
      </c>
      <c r="E4" s="38">
        <v>0</v>
      </c>
      <c r="F4" s="33">
        <v>12</v>
      </c>
      <c r="G4" s="39">
        <v>3</v>
      </c>
      <c r="H4" s="38">
        <v>6</v>
      </c>
      <c r="I4" s="38">
        <v>0</v>
      </c>
      <c r="J4" s="33">
        <v>0</v>
      </c>
      <c r="K4" s="37" t="s">
        <v>120</v>
      </c>
      <c r="L4" s="40" t="s">
        <v>130</v>
      </c>
      <c r="M4" s="40" t="s">
        <v>112</v>
      </c>
      <c r="N4" s="40" t="s">
        <v>119</v>
      </c>
      <c r="O4" s="39">
        <v>32</v>
      </c>
      <c r="P4" s="38">
        <v>27</v>
      </c>
      <c r="Q4" s="33">
        <v>5</v>
      </c>
      <c r="R4" s="37" t="s">
        <v>101</v>
      </c>
      <c r="S4" s="36" t="s">
        <v>185</v>
      </c>
    </row>
    <row r="5" spans="1:20" x14ac:dyDescent="0.3">
      <c r="A5" s="32" t="s">
        <v>21</v>
      </c>
      <c r="B5" s="1">
        <v>8</v>
      </c>
      <c r="C5" s="1">
        <v>5</v>
      </c>
      <c r="D5" s="1">
        <v>3</v>
      </c>
      <c r="E5" s="20">
        <v>0</v>
      </c>
      <c r="F5" s="30">
        <v>10</v>
      </c>
      <c r="G5" s="31">
        <v>4</v>
      </c>
      <c r="H5" s="20">
        <v>5</v>
      </c>
      <c r="I5" s="20">
        <v>0</v>
      </c>
      <c r="J5" s="30">
        <v>0</v>
      </c>
      <c r="K5" s="29" t="s">
        <v>136</v>
      </c>
      <c r="L5" s="1" t="s">
        <v>116</v>
      </c>
      <c r="M5" s="1" t="s">
        <v>149</v>
      </c>
      <c r="N5" s="1" t="s">
        <v>175</v>
      </c>
      <c r="O5" s="31">
        <v>24</v>
      </c>
      <c r="P5" s="20">
        <v>25</v>
      </c>
      <c r="Q5" s="30">
        <v>-1</v>
      </c>
      <c r="R5" s="29" t="s">
        <v>107</v>
      </c>
      <c r="S5" s="28" t="s">
        <v>183</v>
      </c>
    </row>
    <row r="6" spans="1:20" x14ac:dyDescent="0.3">
      <c r="A6" s="32" t="s">
        <v>28</v>
      </c>
      <c r="B6" s="1">
        <v>8</v>
      </c>
      <c r="C6" s="1">
        <v>4</v>
      </c>
      <c r="D6" s="1">
        <v>4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149</v>
      </c>
      <c r="L6" s="1" t="s">
        <v>111</v>
      </c>
      <c r="M6" s="1" t="s">
        <v>149</v>
      </c>
      <c r="N6" s="1" t="s">
        <v>175</v>
      </c>
      <c r="O6" s="31">
        <v>24</v>
      </c>
      <c r="P6" s="20">
        <v>23</v>
      </c>
      <c r="Q6" s="30">
        <v>1</v>
      </c>
      <c r="R6" s="29" t="s">
        <v>104</v>
      </c>
      <c r="S6" s="28" t="s">
        <v>171</v>
      </c>
    </row>
    <row r="7" spans="1:20" x14ac:dyDescent="0.3">
      <c r="A7" s="32" t="s">
        <v>19</v>
      </c>
      <c r="B7" s="1">
        <v>9</v>
      </c>
      <c r="C7" s="1">
        <v>4</v>
      </c>
      <c r="D7" s="1">
        <v>5</v>
      </c>
      <c r="E7" s="20">
        <v>0</v>
      </c>
      <c r="F7" s="30">
        <v>8</v>
      </c>
      <c r="G7" s="31">
        <v>4</v>
      </c>
      <c r="H7" s="20">
        <v>4</v>
      </c>
      <c r="I7" s="20">
        <v>0</v>
      </c>
      <c r="J7" s="30">
        <v>0</v>
      </c>
      <c r="K7" s="29" t="s">
        <v>120</v>
      </c>
      <c r="L7" s="1" t="s">
        <v>132</v>
      </c>
      <c r="M7" s="1" t="s">
        <v>119</v>
      </c>
      <c r="N7" s="1" t="s">
        <v>170</v>
      </c>
      <c r="O7" s="31">
        <v>22</v>
      </c>
      <c r="P7" s="20">
        <v>28</v>
      </c>
      <c r="Q7" s="30">
        <v>-6</v>
      </c>
      <c r="R7" s="29" t="s">
        <v>101</v>
      </c>
      <c r="S7" s="28" t="s">
        <v>184</v>
      </c>
    </row>
    <row r="8" spans="1:20" x14ac:dyDescent="0.3">
      <c r="A8" s="32" t="s">
        <v>11</v>
      </c>
      <c r="B8" s="1">
        <v>8</v>
      </c>
      <c r="C8" s="1">
        <v>3</v>
      </c>
      <c r="D8" s="1">
        <v>4</v>
      </c>
      <c r="E8" s="20">
        <v>1</v>
      </c>
      <c r="F8" s="30">
        <v>7</v>
      </c>
      <c r="G8" s="31">
        <v>1</v>
      </c>
      <c r="H8" s="20">
        <v>2</v>
      </c>
      <c r="I8" s="20">
        <v>1</v>
      </c>
      <c r="J8" s="30">
        <v>0</v>
      </c>
      <c r="K8" s="29" t="s">
        <v>131</v>
      </c>
      <c r="L8" s="1" t="s">
        <v>116</v>
      </c>
      <c r="M8" s="1" t="s">
        <v>116</v>
      </c>
      <c r="N8" s="1" t="s">
        <v>125</v>
      </c>
      <c r="O8" s="31">
        <v>24</v>
      </c>
      <c r="P8" s="20">
        <v>34</v>
      </c>
      <c r="Q8" s="30">
        <v>-10</v>
      </c>
      <c r="R8" s="29" t="s">
        <v>99</v>
      </c>
      <c r="S8" s="28" t="s">
        <v>165</v>
      </c>
    </row>
    <row r="9" spans="1:20" x14ac:dyDescent="0.3">
      <c r="A9" s="32" t="s">
        <v>4</v>
      </c>
      <c r="B9" s="1">
        <v>8</v>
      </c>
      <c r="C9" s="1">
        <v>3</v>
      </c>
      <c r="D9" s="1">
        <v>4</v>
      </c>
      <c r="E9" s="20">
        <v>1</v>
      </c>
      <c r="F9" s="30">
        <v>7</v>
      </c>
      <c r="G9" s="31">
        <v>2</v>
      </c>
      <c r="H9" s="20">
        <v>3</v>
      </c>
      <c r="I9" s="20">
        <v>0</v>
      </c>
      <c r="J9" s="30">
        <v>0</v>
      </c>
      <c r="K9" s="29" t="s">
        <v>153</v>
      </c>
      <c r="L9" s="1" t="s">
        <v>111</v>
      </c>
      <c r="M9" s="1" t="s">
        <v>127</v>
      </c>
      <c r="N9" s="1" t="s">
        <v>147</v>
      </c>
      <c r="O9" s="31">
        <v>27</v>
      </c>
      <c r="P9" s="20">
        <v>30</v>
      </c>
      <c r="Q9" s="30">
        <v>-3</v>
      </c>
      <c r="R9" s="29" t="s">
        <v>113</v>
      </c>
      <c r="S9" s="28" t="s">
        <v>165</v>
      </c>
    </row>
    <row r="10" spans="1:20" x14ac:dyDescent="0.3">
      <c r="A10" s="32" t="s">
        <v>29</v>
      </c>
      <c r="B10" s="1">
        <v>9</v>
      </c>
      <c r="C10" s="1">
        <v>3</v>
      </c>
      <c r="D10" s="1">
        <v>6</v>
      </c>
      <c r="E10" s="20">
        <v>0</v>
      </c>
      <c r="F10" s="30">
        <v>6</v>
      </c>
      <c r="G10" s="31">
        <v>2</v>
      </c>
      <c r="H10" s="20">
        <v>3</v>
      </c>
      <c r="I10" s="20">
        <v>0</v>
      </c>
      <c r="J10" s="30">
        <v>0</v>
      </c>
      <c r="K10" s="29" t="s">
        <v>125</v>
      </c>
      <c r="L10" s="1" t="s">
        <v>127</v>
      </c>
      <c r="M10" s="1" t="s">
        <v>116</v>
      </c>
      <c r="N10" s="1" t="s">
        <v>119</v>
      </c>
      <c r="O10" s="31">
        <v>29</v>
      </c>
      <c r="P10" s="20">
        <v>33</v>
      </c>
      <c r="Q10" s="30">
        <v>-4</v>
      </c>
      <c r="R10" s="29" t="s">
        <v>167</v>
      </c>
      <c r="S10" s="28" t="s">
        <v>182</v>
      </c>
    </row>
    <row r="11" spans="1:20" ht="15" thickBot="1" x14ac:dyDescent="0.35">
      <c r="A11" s="32" t="s">
        <v>5</v>
      </c>
      <c r="B11" s="1">
        <v>7</v>
      </c>
      <c r="C11" s="1">
        <v>1</v>
      </c>
      <c r="D11" s="1">
        <v>4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0</v>
      </c>
      <c r="K11" s="29" t="s">
        <v>121</v>
      </c>
      <c r="L11" s="1" t="s">
        <v>150</v>
      </c>
      <c r="M11" s="1" t="s">
        <v>122</v>
      </c>
      <c r="N11" s="1" t="s">
        <v>151</v>
      </c>
      <c r="O11" s="31">
        <v>18</v>
      </c>
      <c r="P11" s="20">
        <v>24</v>
      </c>
      <c r="Q11" s="30">
        <v>-6</v>
      </c>
      <c r="R11" s="29" t="s">
        <v>133</v>
      </c>
      <c r="S11" s="28" t="s">
        <v>186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8</v>
      </c>
      <c r="C14" s="1">
        <v>7</v>
      </c>
      <c r="D14" s="1">
        <v>1</v>
      </c>
      <c r="E14" s="20">
        <v>0</v>
      </c>
      <c r="F14" s="33">
        <v>14</v>
      </c>
      <c r="G14" s="20">
        <v>7</v>
      </c>
      <c r="H14" s="20">
        <v>7</v>
      </c>
      <c r="I14" s="20">
        <v>0</v>
      </c>
      <c r="J14" s="20">
        <v>0</v>
      </c>
      <c r="K14" s="29" t="s">
        <v>137</v>
      </c>
      <c r="L14" s="1" t="s">
        <v>120</v>
      </c>
      <c r="M14" s="1" t="s">
        <v>103</v>
      </c>
      <c r="N14" s="1" t="s">
        <v>136</v>
      </c>
      <c r="O14" s="31">
        <v>31</v>
      </c>
      <c r="P14" s="20">
        <v>19</v>
      </c>
      <c r="Q14" s="30">
        <v>12</v>
      </c>
      <c r="R14" s="29" t="s">
        <v>194</v>
      </c>
      <c r="S14" s="28" t="s">
        <v>195</v>
      </c>
    </row>
    <row r="15" spans="1:20" x14ac:dyDescent="0.3">
      <c r="A15" s="32" t="s">
        <v>26</v>
      </c>
      <c r="B15" s="1">
        <v>7</v>
      </c>
      <c r="C15" s="1">
        <v>6</v>
      </c>
      <c r="D15" s="1">
        <v>1</v>
      </c>
      <c r="E15" s="20">
        <v>0</v>
      </c>
      <c r="F15" s="30">
        <v>12</v>
      </c>
      <c r="G15" s="20">
        <v>2</v>
      </c>
      <c r="H15" s="20">
        <v>5</v>
      </c>
      <c r="I15" s="20">
        <v>1</v>
      </c>
      <c r="J15" s="20">
        <v>0</v>
      </c>
      <c r="K15" s="29" t="s">
        <v>105</v>
      </c>
      <c r="L15" s="1" t="s">
        <v>136</v>
      </c>
      <c r="M15" s="1" t="s">
        <v>105</v>
      </c>
      <c r="N15" s="1" t="s">
        <v>105</v>
      </c>
      <c r="O15" s="31">
        <v>29</v>
      </c>
      <c r="P15" s="20">
        <v>19</v>
      </c>
      <c r="Q15" s="30">
        <v>10</v>
      </c>
      <c r="R15" s="29" t="s">
        <v>99</v>
      </c>
      <c r="S15" s="28" t="s">
        <v>178</v>
      </c>
    </row>
    <row r="16" spans="1:20" x14ac:dyDescent="0.3">
      <c r="A16" s="32" t="s">
        <v>9</v>
      </c>
      <c r="B16" s="1">
        <v>8</v>
      </c>
      <c r="C16" s="1">
        <v>6</v>
      </c>
      <c r="D16" s="1">
        <v>2</v>
      </c>
      <c r="E16" s="20">
        <v>0</v>
      </c>
      <c r="F16" s="30">
        <v>12</v>
      </c>
      <c r="G16" s="20">
        <v>6</v>
      </c>
      <c r="H16" s="20">
        <v>6</v>
      </c>
      <c r="I16" s="20">
        <v>0</v>
      </c>
      <c r="J16" s="20">
        <v>0</v>
      </c>
      <c r="K16" s="29" t="s">
        <v>112</v>
      </c>
      <c r="L16" s="1" t="s">
        <v>136</v>
      </c>
      <c r="M16" s="1" t="s">
        <v>112</v>
      </c>
      <c r="N16" s="1" t="s">
        <v>120</v>
      </c>
      <c r="O16" s="31">
        <v>28</v>
      </c>
      <c r="P16" s="20">
        <v>19</v>
      </c>
      <c r="Q16" s="30">
        <v>9</v>
      </c>
      <c r="R16" s="29" t="s">
        <v>135</v>
      </c>
      <c r="S16" s="28" t="s">
        <v>176</v>
      </c>
    </row>
    <row r="17" spans="1:19" x14ac:dyDescent="0.3">
      <c r="A17" s="32" t="s">
        <v>1</v>
      </c>
      <c r="B17" s="1">
        <v>8</v>
      </c>
      <c r="C17" s="1">
        <v>6</v>
      </c>
      <c r="D17" s="1">
        <v>2</v>
      </c>
      <c r="E17" s="20">
        <v>0</v>
      </c>
      <c r="F17" s="30">
        <v>12</v>
      </c>
      <c r="G17" s="20">
        <v>5</v>
      </c>
      <c r="H17" s="20">
        <v>6</v>
      </c>
      <c r="I17" s="20">
        <v>0</v>
      </c>
      <c r="J17" s="20">
        <v>0</v>
      </c>
      <c r="K17" s="29" t="s">
        <v>130</v>
      </c>
      <c r="L17" s="1" t="s">
        <v>110</v>
      </c>
      <c r="M17" s="1" t="s">
        <v>110</v>
      </c>
      <c r="N17" s="1" t="s">
        <v>136</v>
      </c>
      <c r="O17" s="31">
        <v>26</v>
      </c>
      <c r="P17" s="20">
        <v>14</v>
      </c>
      <c r="Q17" s="30">
        <v>12</v>
      </c>
      <c r="R17" s="29" t="s">
        <v>104</v>
      </c>
      <c r="S17" s="28" t="s">
        <v>176</v>
      </c>
    </row>
    <row r="18" spans="1:19" x14ac:dyDescent="0.3">
      <c r="A18" s="32" t="s">
        <v>13</v>
      </c>
      <c r="B18" s="1">
        <v>7</v>
      </c>
      <c r="C18" s="1">
        <v>4</v>
      </c>
      <c r="D18" s="1">
        <v>3</v>
      </c>
      <c r="E18" s="20">
        <v>0</v>
      </c>
      <c r="F18" s="30">
        <v>8</v>
      </c>
      <c r="G18" s="20">
        <v>4</v>
      </c>
      <c r="H18" s="20">
        <v>4</v>
      </c>
      <c r="I18" s="20">
        <v>0</v>
      </c>
      <c r="J18" s="20">
        <v>0</v>
      </c>
      <c r="K18" s="29" t="s">
        <v>130</v>
      </c>
      <c r="L18" s="1" t="s">
        <v>103</v>
      </c>
      <c r="M18" s="1" t="s">
        <v>111</v>
      </c>
      <c r="N18" s="1" t="s">
        <v>119</v>
      </c>
      <c r="O18" s="31">
        <v>27</v>
      </c>
      <c r="P18" s="20">
        <v>24</v>
      </c>
      <c r="Q18" s="30">
        <v>3</v>
      </c>
      <c r="R18" s="29" t="s">
        <v>135</v>
      </c>
      <c r="S18" s="28" t="s">
        <v>175</v>
      </c>
    </row>
    <row r="19" spans="1:19" x14ac:dyDescent="0.3">
      <c r="A19" s="32" t="s">
        <v>12</v>
      </c>
      <c r="B19" s="1">
        <v>9</v>
      </c>
      <c r="C19" s="1">
        <v>3</v>
      </c>
      <c r="D19" s="1">
        <v>4</v>
      </c>
      <c r="E19" s="20">
        <v>2</v>
      </c>
      <c r="F19" s="30">
        <v>8</v>
      </c>
      <c r="G19" s="20">
        <v>3</v>
      </c>
      <c r="H19" s="20">
        <v>3</v>
      </c>
      <c r="I19" s="20">
        <v>0</v>
      </c>
      <c r="J19" s="20">
        <v>0</v>
      </c>
      <c r="K19" s="29" t="s">
        <v>187</v>
      </c>
      <c r="L19" s="1" t="s">
        <v>124</v>
      </c>
      <c r="M19" s="1" t="s">
        <v>116</v>
      </c>
      <c r="N19" s="1" t="s">
        <v>153</v>
      </c>
      <c r="O19" s="31">
        <v>21</v>
      </c>
      <c r="P19" s="20">
        <v>21</v>
      </c>
      <c r="Q19" s="30">
        <v>0</v>
      </c>
      <c r="R19" s="29" t="s">
        <v>107</v>
      </c>
      <c r="S19" s="28" t="s">
        <v>188</v>
      </c>
    </row>
    <row r="20" spans="1:19" x14ac:dyDescent="0.3">
      <c r="A20" s="32" t="s">
        <v>10</v>
      </c>
      <c r="B20" s="1">
        <v>7</v>
      </c>
      <c r="C20" s="1">
        <v>3</v>
      </c>
      <c r="D20" s="1">
        <v>3</v>
      </c>
      <c r="E20" s="20">
        <v>1</v>
      </c>
      <c r="F20" s="30">
        <v>7</v>
      </c>
      <c r="G20" s="20">
        <v>2</v>
      </c>
      <c r="H20" s="20">
        <v>3</v>
      </c>
      <c r="I20" s="20">
        <v>0</v>
      </c>
      <c r="J20" s="20">
        <v>0</v>
      </c>
      <c r="K20" s="29" t="s">
        <v>120</v>
      </c>
      <c r="L20" s="1" t="s">
        <v>114</v>
      </c>
      <c r="M20" s="1" t="s">
        <v>102</v>
      </c>
      <c r="N20" s="1" t="s">
        <v>123</v>
      </c>
      <c r="O20" s="31">
        <v>19</v>
      </c>
      <c r="P20" s="20">
        <v>18</v>
      </c>
      <c r="Q20" s="30">
        <v>1</v>
      </c>
      <c r="R20" s="29" t="s">
        <v>101</v>
      </c>
      <c r="S20" s="28" t="s">
        <v>156</v>
      </c>
    </row>
    <row r="21" spans="1:19" ht="15" thickBot="1" x14ac:dyDescent="0.35">
      <c r="A21" s="27" t="s">
        <v>23</v>
      </c>
      <c r="B21" s="26">
        <v>7</v>
      </c>
      <c r="C21" s="26">
        <v>3</v>
      </c>
      <c r="D21" s="26">
        <v>4</v>
      </c>
      <c r="E21" s="24">
        <v>0</v>
      </c>
      <c r="F21" s="23">
        <v>6</v>
      </c>
      <c r="G21" s="24">
        <v>3</v>
      </c>
      <c r="H21" s="24">
        <v>3</v>
      </c>
      <c r="I21" s="24">
        <v>0</v>
      </c>
      <c r="J21" s="24">
        <v>0</v>
      </c>
      <c r="K21" s="22" t="s">
        <v>127</v>
      </c>
      <c r="L21" s="26" t="s">
        <v>112</v>
      </c>
      <c r="M21" s="26" t="s">
        <v>111</v>
      </c>
      <c r="N21" s="26" t="s">
        <v>116</v>
      </c>
      <c r="O21" s="25">
        <v>20</v>
      </c>
      <c r="P21" s="24">
        <v>21</v>
      </c>
      <c r="Q21" s="23">
        <v>-1</v>
      </c>
      <c r="R21" s="22" t="s">
        <v>101</v>
      </c>
      <c r="S21" s="21" t="s">
        <v>148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8</v>
      </c>
      <c r="C25" s="1">
        <v>5</v>
      </c>
      <c r="D25" s="1">
        <v>0</v>
      </c>
      <c r="E25" s="20">
        <v>3</v>
      </c>
      <c r="F25" s="30">
        <v>13</v>
      </c>
      <c r="G25" s="20">
        <v>5</v>
      </c>
      <c r="H25" s="20">
        <v>5</v>
      </c>
      <c r="I25" s="20">
        <v>0</v>
      </c>
      <c r="J25" s="20">
        <v>2</v>
      </c>
      <c r="K25" s="29" t="s">
        <v>129</v>
      </c>
      <c r="L25" s="1" t="s">
        <v>124</v>
      </c>
      <c r="M25" s="1" t="s">
        <v>118</v>
      </c>
      <c r="N25" s="1" t="s">
        <v>129</v>
      </c>
      <c r="O25" s="31">
        <v>28</v>
      </c>
      <c r="P25" s="20">
        <v>19</v>
      </c>
      <c r="Q25" s="30">
        <v>9</v>
      </c>
      <c r="R25" s="29" t="s">
        <v>107</v>
      </c>
      <c r="S25" s="28" t="s">
        <v>190</v>
      </c>
    </row>
    <row r="26" spans="1:19" x14ac:dyDescent="0.3">
      <c r="A26" s="32" t="s">
        <v>95</v>
      </c>
      <c r="B26" s="1">
        <v>8</v>
      </c>
      <c r="C26" s="1">
        <v>6</v>
      </c>
      <c r="D26" s="1">
        <v>2</v>
      </c>
      <c r="E26" s="20">
        <v>0</v>
      </c>
      <c r="F26" s="30">
        <v>12</v>
      </c>
      <c r="G26" s="20">
        <v>4</v>
      </c>
      <c r="H26" s="20">
        <v>6</v>
      </c>
      <c r="I26" s="20">
        <v>0</v>
      </c>
      <c r="J26" s="20">
        <v>0</v>
      </c>
      <c r="K26" s="29" t="s">
        <v>137</v>
      </c>
      <c r="L26" s="1" t="s">
        <v>119</v>
      </c>
      <c r="M26" s="1" t="s">
        <v>130</v>
      </c>
      <c r="N26" s="1" t="s">
        <v>164</v>
      </c>
      <c r="O26" s="31">
        <v>28</v>
      </c>
      <c r="P26" s="20">
        <v>20</v>
      </c>
      <c r="Q26" s="30">
        <v>8</v>
      </c>
      <c r="R26" s="29" t="s">
        <v>154</v>
      </c>
      <c r="S26" s="28" t="s">
        <v>176</v>
      </c>
    </row>
    <row r="27" spans="1:19" x14ac:dyDescent="0.3">
      <c r="A27" s="32" t="s">
        <v>0</v>
      </c>
      <c r="B27" s="1">
        <v>8</v>
      </c>
      <c r="C27" s="1">
        <v>6</v>
      </c>
      <c r="D27" s="1">
        <v>2</v>
      </c>
      <c r="E27" s="20">
        <v>0</v>
      </c>
      <c r="F27" s="30">
        <v>12</v>
      </c>
      <c r="G27" s="20">
        <v>6</v>
      </c>
      <c r="H27" s="20">
        <v>6</v>
      </c>
      <c r="I27" s="20">
        <v>0</v>
      </c>
      <c r="J27" s="20">
        <v>0</v>
      </c>
      <c r="K27" s="29" t="s">
        <v>130</v>
      </c>
      <c r="L27" s="1" t="s">
        <v>110</v>
      </c>
      <c r="M27" s="1" t="s">
        <v>103</v>
      </c>
      <c r="N27" s="1" t="s">
        <v>149</v>
      </c>
      <c r="O27" s="31">
        <v>28</v>
      </c>
      <c r="P27" s="20">
        <v>19</v>
      </c>
      <c r="Q27" s="30">
        <v>9</v>
      </c>
      <c r="R27" s="29" t="s">
        <v>99</v>
      </c>
      <c r="S27" s="28" t="s">
        <v>176</v>
      </c>
    </row>
    <row r="28" spans="1:19" x14ac:dyDescent="0.3">
      <c r="A28" s="32" t="s">
        <v>25</v>
      </c>
      <c r="B28" s="1">
        <v>8</v>
      </c>
      <c r="C28" s="1">
        <v>4</v>
      </c>
      <c r="D28" s="1">
        <v>2</v>
      </c>
      <c r="E28" s="20">
        <v>2</v>
      </c>
      <c r="F28" s="30">
        <v>10</v>
      </c>
      <c r="G28" s="20">
        <v>3</v>
      </c>
      <c r="H28" s="20">
        <v>4</v>
      </c>
      <c r="I28" s="20">
        <v>0</v>
      </c>
      <c r="J28" s="20">
        <v>1</v>
      </c>
      <c r="K28" s="29" t="s">
        <v>126</v>
      </c>
      <c r="L28" s="1" t="s">
        <v>126</v>
      </c>
      <c r="M28" s="1" t="s">
        <v>105</v>
      </c>
      <c r="N28" s="1" t="s">
        <v>124</v>
      </c>
      <c r="O28" s="31">
        <v>25</v>
      </c>
      <c r="P28" s="20">
        <v>20</v>
      </c>
      <c r="Q28" s="30">
        <v>5</v>
      </c>
      <c r="R28" s="29" t="s">
        <v>104</v>
      </c>
      <c r="S28" s="28" t="s">
        <v>189</v>
      </c>
    </row>
    <row r="29" spans="1:19" x14ac:dyDescent="0.3">
      <c r="A29" s="32" t="s">
        <v>15</v>
      </c>
      <c r="B29" s="1">
        <v>8</v>
      </c>
      <c r="C29" s="1">
        <v>3</v>
      </c>
      <c r="D29" s="1">
        <v>3</v>
      </c>
      <c r="E29" s="20">
        <v>2</v>
      </c>
      <c r="F29" s="30">
        <v>8</v>
      </c>
      <c r="G29" s="20">
        <v>3</v>
      </c>
      <c r="H29" s="20">
        <v>3</v>
      </c>
      <c r="I29" s="20">
        <v>0</v>
      </c>
      <c r="J29" s="20">
        <v>0</v>
      </c>
      <c r="K29" s="29" t="s">
        <v>126</v>
      </c>
      <c r="L29" s="1" t="s">
        <v>123</v>
      </c>
      <c r="M29" s="1" t="s">
        <v>106</v>
      </c>
      <c r="N29" s="1" t="s">
        <v>123</v>
      </c>
      <c r="O29" s="31">
        <v>19</v>
      </c>
      <c r="P29" s="20">
        <v>25</v>
      </c>
      <c r="Q29" s="30">
        <v>-6</v>
      </c>
      <c r="R29" s="29" t="s">
        <v>99</v>
      </c>
      <c r="S29" s="28" t="s">
        <v>191</v>
      </c>
    </row>
    <row r="30" spans="1:19" x14ac:dyDescent="0.3">
      <c r="A30" s="32" t="s">
        <v>22</v>
      </c>
      <c r="B30" s="1">
        <v>7</v>
      </c>
      <c r="C30" s="1">
        <v>3</v>
      </c>
      <c r="D30" s="1">
        <v>3</v>
      </c>
      <c r="E30" s="20">
        <v>1</v>
      </c>
      <c r="F30" s="30">
        <v>7</v>
      </c>
      <c r="G30" s="20">
        <v>1</v>
      </c>
      <c r="H30" s="20">
        <v>2</v>
      </c>
      <c r="I30" s="20">
        <v>1</v>
      </c>
      <c r="J30" s="20">
        <v>0</v>
      </c>
      <c r="K30" s="29" t="s">
        <v>123</v>
      </c>
      <c r="L30" s="1" t="s">
        <v>112</v>
      </c>
      <c r="M30" s="1" t="s">
        <v>120</v>
      </c>
      <c r="N30" s="1" t="s">
        <v>153</v>
      </c>
      <c r="O30" s="31">
        <v>22</v>
      </c>
      <c r="P30" s="20">
        <v>26</v>
      </c>
      <c r="Q30" s="30">
        <v>-4</v>
      </c>
      <c r="R30" s="29" t="s">
        <v>133</v>
      </c>
      <c r="S30" s="28" t="s">
        <v>156</v>
      </c>
    </row>
    <row r="31" spans="1:19" x14ac:dyDescent="0.3">
      <c r="A31" s="32" t="s">
        <v>17</v>
      </c>
      <c r="B31" s="1">
        <v>8</v>
      </c>
      <c r="C31" s="1">
        <v>3</v>
      </c>
      <c r="D31" s="1">
        <v>4</v>
      </c>
      <c r="E31" s="20">
        <v>1</v>
      </c>
      <c r="F31" s="30">
        <v>7</v>
      </c>
      <c r="G31" s="20">
        <v>1</v>
      </c>
      <c r="H31" s="20">
        <v>2</v>
      </c>
      <c r="I31" s="20">
        <v>1</v>
      </c>
      <c r="J31" s="20">
        <v>0</v>
      </c>
      <c r="K31" s="29" t="s">
        <v>103</v>
      </c>
      <c r="L31" s="1" t="s">
        <v>138</v>
      </c>
      <c r="M31" s="1" t="s">
        <v>103</v>
      </c>
      <c r="N31" s="1" t="s">
        <v>112</v>
      </c>
      <c r="O31" s="31">
        <v>21</v>
      </c>
      <c r="P31" s="20">
        <v>27</v>
      </c>
      <c r="Q31" s="30">
        <v>-6</v>
      </c>
      <c r="R31" s="29" t="s">
        <v>101</v>
      </c>
      <c r="S31" s="28" t="s">
        <v>165</v>
      </c>
    </row>
    <row r="32" spans="1:19" ht="15" thickBot="1" x14ac:dyDescent="0.35">
      <c r="A32" s="32" t="s">
        <v>6</v>
      </c>
      <c r="B32" s="1">
        <v>7</v>
      </c>
      <c r="C32" s="1">
        <v>3</v>
      </c>
      <c r="D32" s="1">
        <v>3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141</v>
      </c>
      <c r="L32" s="1" t="s">
        <v>105</v>
      </c>
      <c r="M32" s="1" t="s">
        <v>127</v>
      </c>
      <c r="N32" s="1" t="s">
        <v>156</v>
      </c>
      <c r="O32" s="31">
        <v>20</v>
      </c>
      <c r="P32" s="20">
        <v>27</v>
      </c>
      <c r="Q32" s="30">
        <v>-7</v>
      </c>
      <c r="R32" s="29" t="s">
        <v>107</v>
      </c>
      <c r="S32" s="28" t="s">
        <v>156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7</v>
      </c>
      <c r="C35" s="1">
        <v>5</v>
      </c>
      <c r="D35" s="1">
        <v>0</v>
      </c>
      <c r="E35" s="20">
        <v>2</v>
      </c>
      <c r="F35" s="33">
        <v>12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115</v>
      </c>
      <c r="M35" s="1" t="s">
        <v>142</v>
      </c>
      <c r="N35" s="1" t="s">
        <v>142</v>
      </c>
      <c r="O35" s="31">
        <v>30</v>
      </c>
      <c r="P35" s="20">
        <v>20</v>
      </c>
      <c r="Q35" s="30">
        <v>10</v>
      </c>
      <c r="R35" s="29" t="s">
        <v>135</v>
      </c>
      <c r="S35" s="28" t="s">
        <v>169</v>
      </c>
    </row>
    <row r="36" spans="1:19" x14ac:dyDescent="0.3">
      <c r="A36" s="32" t="s">
        <v>7</v>
      </c>
      <c r="B36" s="1">
        <v>8</v>
      </c>
      <c r="C36" s="1">
        <v>4</v>
      </c>
      <c r="D36" s="1">
        <v>2</v>
      </c>
      <c r="E36" s="20">
        <v>2</v>
      </c>
      <c r="F36" s="30">
        <v>10</v>
      </c>
      <c r="G36" s="20">
        <v>2</v>
      </c>
      <c r="H36" s="20">
        <v>4</v>
      </c>
      <c r="I36" s="20">
        <v>0</v>
      </c>
      <c r="J36" s="20">
        <v>1</v>
      </c>
      <c r="K36" s="29" t="s">
        <v>105</v>
      </c>
      <c r="L36" s="1" t="s">
        <v>144</v>
      </c>
      <c r="M36" s="1" t="s">
        <v>105</v>
      </c>
      <c r="N36" s="1" t="s">
        <v>110</v>
      </c>
      <c r="O36" s="31">
        <v>22</v>
      </c>
      <c r="P36" s="20">
        <v>23</v>
      </c>
      <c r="Q36" s="30">
        <v>-1</v>
      </c>
      <c r="R36" s="29" t="s">
        <v>99</v>
      </c>
      <c r="S36" s="28" t="s">
        <v>189</v>
      </c>
    </row>
    <row r="37" spans="1:19" x14ac:dyDescent="0.3">
      <c r="A37" s="32" t="s">
        <v>31</v>
      </c>
      <c r="B37" s="1">
        <v>7</v>
      </c>
      <c r="C37" s="1">
        <v>4</v>
      </c>
      <c r="D37" s="1">
        <v>2</v>
      </c>
      <c r="E37" s="20">
        <v>1</v>
      </c>
      <c r="F37" s="30">
        <v>9</v>
      </c>
      <c r="G37" s="20">
        <v>3</v>
      </c>
      <c r="H37" s="20">
        <v>4</v>
      </c>
      <c r="I37" s="20">
        <v>0</v>
      </c>
      <c r="J37" s="20">
        <v>0</v>
      </c>
      <c r="K37" s="29" t="s">
        <v>103</v>
      </c>
      <c r="L37" s="1" t="s">
        <v>152</v>
      </c>
      <c r="M37" s="1" t="s">
        <v>103</v>
      </c>
      <c r="N37" s="1" t="s">
        <v>126</v>
      </c>
      <c r="O37" s="31">
        <v>26</v>
      </c>
      <c r="P37" s="20">
        <v>25</v>
      </c>
      <c r="Q37" s="30">
        <v>1</v>
      </c>
      <c r="R37" s="29" t="s">
        <v>104</v>
      </c>
      <c r="S37" s="28" t="s">
        <v>192</v>
      </c>
    </row>
    <row r="38" spans="1:19" x14ac:dyDescent="0.3">
      <c r="A38" s="32" t="s">
        <v>20</v>
      </c>
      <c r="B38" s="1">
        <v>8</v>
      </c>
      <c r="C38" s="1">
        <v>4</v>
      </c>
      <c r="D38" s="1">
        <v>3</v>
      </c>
      <c r="E38" s="20">
        <v>1</v>
      </c>
      <c r="F38" s="30">
        <v>9</v>
      </c>
      <c r="G38" s="20">
        <v>3</v>
      </c>
      <c r="H38" s="20">
        <v>4</v>
      </c>
      <c r="I38" s="20">
        <v>0</v>
      </c>
      <c r="J38" s="20">
        <v>1</v>
      </c>
      <c r="K38" s="29" t="s">
        <v>115</v>
      </c>
      <c r="L38" s="1" t="s">
        <v>125</v>
      </c>
      <c r="M38" s="1" t="s">
        <v>108</v>
      </c>
      <c r="N38" s="1" t="s">
        <v>108</v>
      </c>
      <c r="O38" s="31">
        <v>24</v>
      </c>
      <c r="P38" s="20">
        <v>25</v>
      </c>
      <c r="Q38" s="30">
        <v>-1</v>
      </c>
      <c r="R38" s="29" t="s">
        <v>104</v>
      </c>
      <c r="S38" s="28" t="s">
        <v>193</v>
      </c>
    </row>
    <row r="39" spans="1:19" x14ac:dyDescent="0.3">
      <c r="A39" s="32" t="s">
        <v>18</v>
      </c>
      <c r="B39" s="1">
        <v>8</v>
      </c>
      <c r="C39" s="1">
        <v>3</v>
      </c>
      <c r="D39" s="1">
        <v>3</v>
      </c>
      <c r="E39" s="20">
        <v>2</v>
      </c>
      <c r="F39" s="30">
        <v>8</v>
      </c>
      <c r="G39" s="20">
        <v>-1</v>
      </c>
      <c r="H39" s="20">
        <v>2</v>
      </c>
      <c r="I39" s="20">
        <v>1</v>
      </c>
      <c r="J39" s="20">
        <v>1</v>
      </c>
      <c r="K39" s="29" t="s">
        <v>114</v>
      </c>
      <c r="L39" s="1" t="s">
        <v>152</v>
      </c>
      <c r="M39" s="1" t="s">
        <v>98</v>
      </c>
      <c r="N39" s="1" t="s">
        <v>153</v>
      </c>
      <c r="O39" s="31">
        <v>22</v>
      </c>
      <c r="P39" s="20">
        <v>27</v>
      </c>
      <c r="Q39" s="30">
        <v>-5</v>
      </c>
      <c r="R39" s="29" t="s">
        <v>104</v>
      </c>
      <c r="S39" s="28" t="s">
        <v>191</v>
      </c>
    </row>
    <row r="40" spans="1:19" x14ac:dyDescent="0.3">
      <c r="A40" s="32" t="s">
        <v>3</v>
      </c>
      <c r="B40" s="1">
        <v>8</v>
      </c>
      <c r="C40" s="1">
        <v>4</v>
      </c>
      <c r="D40" s="1">
        <v>4</v>
      </c>
      <c r="E40" s="20">
        <v>0</v>
      </c>
      <c r="F40" s="30">
        <v>8</v>
      </c>
      <c r="G40" s="20">
        <v>2</v>
      </c>
      <c r="H40" s="20">
        <v>3</v>
      </c>
      <c r="I40" s="20">
        <v>1</v>
      </c>
      <c r="J40" s="20">
        <v>0</v>
      </c>
      <c r="K40" s="29" t="s">
        <v>103</v>
      </c>
      <c r="L40" s="1" t="s">
        <v>134</v>
      </c>
      <c r="M40" s="1" t="s">
        <v>103</v>
      </c>
      <c r="N40" s="1" t="s">
        <v>134</v>
      </c>
      <c r="O40" s="31">
        <v>22</v>
      </c>
      <c r="P40" s="20">
        <v>24</v>
      </c>
      <c r="Q40" s="30">
        <v>-2</v>
      </c>
      <c r="R40" s="29" t="s">
        <v>107</v>
      </c>
      <c r="S40" s="28" t="s">
        <v>171</v>
      </c>
    </row>
    <row r="41" spans="1:19" x14ac:dyDescent="0.3">
      <c r="A41" s="32" t="s">
        <v>8</v>
      </c>
      <c r="B41" s="1">
        <v>8</v>
      </c>
      <c r="C41" s="1">
        <v>1</v>
      </c>
      <c r="D41" s="1">
        <v>5</v>
      </c>
      <c r="E41" s="20">
        <v>2</v>
      </c>
      <c r="F41" s="30">
        <v>4</v>
      </c>
      <c r="G41" s="20">
        <v>0</v>
      </c>
      <c r="H41" s="20">
        <v>1</v>
      </c>
      <c r="I41" s="20">
        <v>0</v>
      </c>
      <c r="J41" s="20">
        <v>0</v>
      </c>
      <c r="K41" s="29" t="s">
        <v>145</v>
      </c>
      <c r="L41" s="1" t="s">
        <v>127</v>
      </c>
      <c r="M41" s="1" t="s">
        <v>117</v>
      </c>
      <c r="N41" s="1" t="s">
        <v>128</v>
      </c>
      <c r="O41" s="31">
        <v>23</v>
      </c>
      <c r="P41" s="20">
        <v>37</v>
      </c>
      <c r="Q41" s="30">
        <v>-14</v>
      </c>
      <c r="R41" s="29" t="s">
        <v>101</v>
      </c>
      <c r="S41" s="28" t="s">
        <v>199</v>
      </c>
    </row>
    <row r="42" spans="1:19" ht="15" thickBot="1" x14ac:dyDescent="0.35">
      <c r="A42" s="27" t="s">
        <v>27</v>
      </c>
      <c r="B42" s="26">
        <v>9</v>
      </c>
      <c r="C42" s="26">
        <v>1</v>
      </c>
      <c r="D42" s="26">
        <v>7</v>
      </c>
      <c r="E42" s="24">
        <v>1</v>
      </c>
      <c r="F42" s="23">
        <v>3</v>
      </c>
      <c r="G42" s="24">
        <v>-1</v>
      </c>
      <c r="H42" s="24">
        <v>0</v>
      </c>
      <c r="I42" s="24">
        <v>1</v>
      </c>
      <c r="J42" s="24">
        <v>0</v>
      </c>
      <c r="K42" s="22" t="s">
        <v>179</v>
      </c>
      <c r="L42" s="26" t="s">
        <v>132</v>
      </c>
      <c r="M42" s="26" t="s">
        <v>127</v>
      </c>
      <c r="N42" s="26" t="s">
        <v>196</v>
      </c>
      <c r="O42" s="25">
        <v>16</v>
      </c>
      <c r="P42" s="24">
        <v>34</v>
      </c>
      <c r="Q42" s="23">
        <v>-18</v>
      </c>
      <c r="R42" s="22" t="s">
        <v>197</v>
      </c>
      <c r="S42" s="21" t="s">
        <v>198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A21EEB6-FE80-4186-B82A-91A896045BD8}"/>
  </hyperlink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81C1-A5B8-4D48-9E5F-22A0CC73DAA1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10</v>
      </c>
      <c r="C4" s="40">
        <v>7</v>
      </c>
      <c r="D4" s="40">
        <v>3</v>
      </c>
      <c r="E4" s="38">
        <v>0</v>
      </c>
      <c r="F4" s="33">
        <v>14</v>
      </c>
      <c r="G4" s="39">
        <v>4</v>
      </c>
      <c r="H4" s="38">
        <v>7</v>
      </c>
      <c r="I4" s="38">
        <v>0</v>
      </c>
      <c r="J4" s="33">
        <v>0</v>
      </c>
      <c r="K4" s="37" t="s">
        <v>120</v>
      </c>
      <c r="L4" s="40" t="s">
        <v>149</v>
      </c>
      <c r="M4" s="40" t="s">
        <v>112</v>
      </c>
      <c r="N4" s="40" t="s">
        <v>119</v>
      </c>
      <c r="O4" s="39">
        <v>36</v>
      </c>
      <c r="P4" s="38">
        <v>30</v>
      </c>
      <c r="Q4" s="33">
        <v>6</v>
      </c>
      <c r="R4" s="37" t="s">
        <v>99</v>
      </c>
      <c r="S4" s="36" t="s">
        <v>203</v>
      </c>
    </row>
    <row r="5" spans="1:20" x14ac:dyDescent="0.3">
      <c r="A5" s="32" t="s">
        <v>21</v>
      </c>
      <c r="B5" s="1">
        <v>9</v>
      </c>
      <c r="C5" s="1">
        <v>6</v>
      </c>
      <c r="D5" s="1">
        <v>3</v>
      </c>
      <c r="E5" s="20">
        <v>0</v>
      </c>
      <c r="F5" s="30">
        <v>12</v>
      </c>
      <c r="G5" s="31">
        <v>5</v>
      </c>
      <c r="H5" s="20">
        <v>6</v>
      </c>
      <c r="I5" s="20">
        <v>0</v>
      </c>
      <c r="J5" s="30">
        <v>0</v>
      </c>
      <c r="K5" s="29" t="s">
        <v>162</v>
      </c>
      <c r="L5" s="1" t="s">
        <v>116</v>
      </c>
      <c r="M5" s="1" t="s">
        <v>149</v>
      </c>
      <c r="N5" s="1" t="s">
        <v>175</v>
      </c>
      <c r="O5" s="31">
        <v>30</v>
      </c>
      <c r="P5" s="20">
        <v>29</v>
      </c>
      <c r="Q5" s="30">
        <v>1</v>
      </c>
      <c r="R5" s="29" t="s">
        <v>99</v>
      </c>
      <c r="S5" s="28" t="s">
        <v>185</v>
      </c>
    </row>
    <row r="6" spans="1:20" x14ac:dyDescent="0.3">
      <c r="A6" s="32" t="s">
        <v>19</v>
      </c>
      <c r="B6" s="1">
        <v>10</v>
      </c>
      <c r="C6" s="1">
        <v>5</v>
      </c>
      <c r="D6" s="1">
        <v>5</v>
      </c>
      <c r="E6" s="20">
        <v>0</v>
      </c>
      <c r="F6" s="30">
        <v>10</v>
      </c>
      <c r="G6" s="31">
        <v>5</v>
      </c>
      <c r="H6" s="20">
        <v>5</v>
      </c>
      <c r="I6" s="20">
        <v>0</v>
      </c>
      <c r="J6" s="30">
        <v>0</v>
      </c>
      <c r="K6" s="29" t="s">
        <v>136</v>
      </c>
      <c r="L6" s="1" t="s">
        <v>132</v>
      </c>
      <c r="M6" s="1" t="s">
        <v>119</v>
      </c>
      <c r="N6" s="1" t="s">
        <v>170</v>
      </c>
      <c r="O6" s="31">
        <v>25</v>
      </c>
      <c r="P6" s="20">
        <v>28</v>
      </c>
      <c r="Q6" s="30">
        <v>-3</v>
      </c>
      <c r="R6" s="29" t="s">
        <v>99</v>
      </c>
      <c r="S6" s="28" t="s">
        <v>202</v>
      </c>
    </row>
    <row r="7" spans="1:20" x14ac:dyDescent="0.3">
      <c r="A7" s="32" t="s">
        <v>28</v>
      </c>
      <c r="B7" s="1">
        <v>9</v>
      </c>
      <c r="C7" s="1">
        <v>4</v>
      </c>
      <c r="D7" s="1">
        <v>4</v>
      </c>
      <c r="E7" s="20">
        <v>1</v>
      </c>
      <c r="F7" s="30">
        <v>9</v>
      </c>
      <c r="G7" s="31">
        <v>4</v>
      </c>
      <c r="H7" s="20">
        <v>4</v>
      </c>
      <c r="I7" s="20">
        <v>0</v>
      </c>
      <c r="J7" s="30">
        <v>0</v>
      </c>
      <c r="K7" s="29" t="s">
        <v>149</v>
      </c>
      <c r="L7" s="1" t="s">
        <v>114</v>
      </c>
      <c r="M7" s="1" t="s">
        <v>192</v>
      </c>
      <c r="N7" s="1" t="s">
        <v>193</v>
      </c>
      <c r="O7" s="31">
        <v>27</v>
      </c>
      <c r="P7" s="20">
        <v>27</v>
      </c>
      <c r="Q7" s="30">
        <v>0</v>
      </c>
      <c r="R7" s="29" t="s">
        <v>101</v>
      </c>
      <c r="S7" s="28" t="s">
        <v>201</v>
      </c>
    </row>
    <row r="8" spans="1:20" x14ac:dyDescent="0.3">
      <c r="A8" s="32" t="s">
        <v>11</v>
      </c>
      <c r="B8" s="1">
        <v>9</v>
      </c>
      <c r="C8" s="1">
        <v>4</v>
      </c>
      <c r="D8" s="1">
        <v>4</v>
      </c>
      <c r="E8" s="20">
        <v>1</v>
      </c>
      <c r="F8" s="30">
        <v>9</v>
      </c>
      <c r="G8" s="31">
        <v>2</v>
      </c>
      <c r="H8" s="20">
        <v>3</v>
      </c>
      <c r="I8" s="20">
        <v>1</v>
      </c>
      <c r="J8" s="30">
        <v>0</v>
      </c>
      <c r="K8" s="29" t="s">
        <v>131</v>
      </c>
      <c r="L8" s="1" t="s">
        <v>119</v>
      </c>
      <c r="M8" s="1" t="s">
        <v>116</v>
      </c>
      <c r="N8" s="1" t="s">
        <v>134</v>
      </c>
      <c r="O8" s="31">
        <v>31</v>
      </c>
      <c r="P8" s="20">
        <v>35</v>
      </c>
      <c r="Q8" s="30">
        <v>-4</v>
      </c>
      <c r="R8" s="29" t="s">
        <v>104</v>
      </c>
      <c r="S8" s="28" t="s">
        <v>201</v>
      </c>
    </row>
    <row r="9" spans="1:20" x14ac:dyDescent="0.3">
      <c r="A9" s="32" t="s">
        <v>4</v>
      </c>
      <c r="B9" s="1">
        <v>9</v>
      </c>
      <c r="C9" s="1">
        <v>4</v>
      </c>
      <c r="D9" s="1">
        <v>4</v>
      </c>
      <c r="E9" s="20">
        <v>1</v>
      </c>
      <c r="F9" s="30">
        <v>9</v>
      </c>
      <c r="G9" s="31">
        <v>2</v>
      </c>
      <c r="H9" s="20">
        <v>4</v>
      </c>
      <c r="I9" s="20">
        <v>0</v>
      </c>
      <c r="J9" s="30">
        <v>0</v>
      </c>
      <c r="K9" s="29" t="s">
        <v>192</v>
      </c>
      <c r="L9" s="1" t="s">
        <v>111</v>
      </c>
      <c r="M9" s="1" t="s">
        <v>125</v>
      </c>
      <c r="N9" s="1" t="s">
        <v>148</v>
      </c>
      <c r="O9" s="31">
        <v>31</v>
      </c>
      <c r="P9" s="20">
        <v>33</v>
      </c>
      <c r="Q9" s="30">
        <v>-2</v>
      </c>
      <c r="R9" s="29" t="s">
        <v>99</v>
      </c>
      <c r="S9" s="28" t="s">
        <v>201</v>
      </c>
    </row>
    <row r="10" spans="1:20" x14ac:dyDescent="0.3">
      <c r="A10" s="32" t="s">
        <v>29</v>
      </c>
      <c r="B10" s="1">
        <v>10</v>
      </c>
      <c r="C10" s="1">
        <v>4</v>
      </c>
      <c r="D10" s="1">
        <v>6</v>
      </c>
      <c r="E10" s="20">
        <v>0</v>
      </c>
      <c r="F10" s="30">
        <v>8</v>
      </c>
      <c r="G10" s="31">
        <v>3</v>
      </c>
      <c r="H10" s="20">
        <v>4</v>
      </c>
      <c r="I10" s="20">
        <v>0</v>
      </c>
      <c r="J10" s="30">
        <v>0</v>
      </c>
      <c r="K10" s="29" t="s">
        <v>134</v>
      </c>
      <c r="L10" s="1" t="s">
        <v>127</v>
      </c>
      <c r="M10" s="1" t="s">
        <v>116</v>
      </c>
      <c r="N10" s="1" t="s">
        <v>119</v>
      </c>
      <c r="O10" s="31">
        <v>32</v>
      </c>
      <c r="P10" s="20">
        <v>35</v>
      </c>
      <c r="Q10" s="30">
        <v>-3</v>
      </c>
      <c r="R10" s="29" t="s">
        <v>99</v>
      </c>
      <c r="S10" s="28" t="s">
        <v>200</v>
      </c>
    </row>
    <row r="11" spans="1:20" ht="15" thickBot="1" x14ac:dyDescent="0.35">
      <c r="A11" s="32" t="s">
        <v>5</v>
      </c>
      <c r="B11" s="1">
        <v>8</v>
      </c>
      <c r="C11" s="1">
        <v>2</v>
      </c>
      <c r="D11" s="1">
        <v>4</v>
      </c>
      <c r="E11" s="24">
        <v>2</v>
      </c>
      <c r="F11" s="23">
        <v>6</v>
      </c>
      <c r="G11" s="25">
        <v>2</v>
      </c>
      <c r="H11" s="24">
        <v>2</v>
      </c>
      <c r="I11" s="24">
        <v>0</v>
      </c>
      <c r="J11" s="23">
        <v>0</v>
      </c>
      <c r="K11" s="29" t="s">
        <v>127</v>
      </c>
      <c r="L11" s="1" t="s">
        <v>150</v>
      </c>
      <c r="M11" s="1" t="s">
        <v>122</v>
      </c>
      <c r="N11" s="1" t="s">
        <v>151</v>
      </c>
      <c r="O11" s="31">
        <v>22</v>
      </c>
      <c r="P11" s="20">
        <v>27</v>
      </c>
      <c r="Q11" s="30">
        <v>-5</v>
      </c>
      <c r="R11" s="29" t="s">
        <v>99</v>
      </c>
      <c r="S11" s="28" t="s">
        <v>204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8</v>
      </c>
      <c r="C14" s="1">
        <v>7</v>
      </c>
      <c r="D14" s="1">
        <v>1</v>
      </c>
      <c r="E14" s="20">
        <v>0</v>
      </c>
      <c r="F14" s="33">
        <v>14</v>
      </c>
      <c r="G14" s="20">
        <v>7</v>
      </c>
      <c r="H14" s="20">
        <v>7</v>
      </c>
      <c r="I14" s="20">
        <v>0</v>
      </c>
      <c r="J14" s="20">
        <v>0</v>
      </c>
      <c r="K14" s="29" t="s">
        <v>137</v>
      </c>
      <c r="L14" s="1" t="s">
        <v>120</v>
      </c>
      <c r="M14" s="1" t="s">
        <v>103</v>
      </c>
      <c r="N14" s="1" t="s">
        <v>136</v>
      </c>
      <c r="O14" s="31">
        <v>31</v>
      </c>
      <c r="P14" s="20">
        <v>19</v>
      </c>
      <c r="Q14" s="30">
        <v>12</v>
      </c>
      <c r="R14" s="29" t="s">
        <v>194</v>
      </c>
      <c r="S14" s="28" t="s">
        <v>195</v>
      </c>
    </row>
    <row r="15" spans="1:20" x14ac:dyDescent="0.3">
      <c r="A15" s="32" t="s">
        <v>9</v>
      </c>
      <c r="B15" s="1">
        <v>9</v>
      </c>
      <c r="C15" s="1">
        <v>6</v>
      </c>
      <c r="D15" s="1">
        <v>2</v>
      </c>
      <c r="E15" s="20">
        <v>1</v>
      </c>
      <c r="F15" s="30">
        <v>13</v>
      </c>
      <c r="G15" s="20">
        <v>6</v>
      </c>
      <c r="H15" s="20">
        <v>6</v>
      </c>
      <c r="I15" s="20">
        <v>0</v>
      </c>
      <c r="J15" s="20">
        <v>1</v>
      </c>
      <c r="K15" s="29" t="s">
        <v>126</v>
      </c>
      <c r="L15" s="1" t="s">
        <v>136</v>
      </c>
      <c r="M15" s="1" t="s">
        <v>126</v>
      </c>
      <c r="N15" s="1" t="s">
        <v>152</v>
      </c>
      <c r="O15" s="31">
        <v>32</v>
      </c>
      <c r="P15" s="20">
        <v>24</v>
      </c>
      <c r="Q15" s="30">
        <v>8</v>
      </c>
      <c r="R15" s="29" t="s">
        <v>101</v>
      </c>
      <c r="S15" s="28" t="s">
        <v>205</v>
      </c>
    </row>
    <row r="16" spans="1:20" x14ac:dyDescent="0.3">
      <c r="A16" s="32" t="s">
        <v>26</v>
      </c>
      <c r="B16" s="1">
        <v>8</v>
      </c>
      <c r="C16" s="1">
        <v>6</v>
      </c>
      <c r="D16" s="1">
        <v>2</v>
      </c>
      <c r="E16" s="20">
        <v>0</v>
      </c>
      <c r="F16" s="30">
        <v>12</v>
      </c>
      <c r="G16" s="20">
        <v>2</v>
      </c>
      <c r="H16" s="20">
        <v>5</v>
      </c>
      <c r="I16" s="20">
        <v>1</v>
      </c>
      <c r="J16" s="20">
        <v>0</v>
      </c>
      <c r="K16" s="29" t="s">
        <v>105</v>
      </c>
      <c r="L16" s="1" t="s">
        <v>149</v>
      </c>
      <c r="M16" s="1" t="s">
        <v>105</v>
      </c>
      <c r="N16" s="1" t="s">
        <v>105</v>
      </c>
      <c r="O16" s="31">
        <v>31</v>
      </c>
      <c r="P16" s="20">
        <v>22</v>
      </c>
      <c r="Q16" s="30">
        <v>9</v>
      </c>
      <c r="R16" s="29" t="s">
        <v>101</v>
      </c>
      <c r="S16" s="28" t="s">
        <v>176</v>
      </c>
    </row>
    <row r="17" spans="1:19" x14ac:dyDescent="0.3">
      <c r="A17" s="32" t="s">
        <v>1</v>
      </c>
      <c r="B17" s="1">
        <v>9</v>
      </c>
      <c r="C17" s="1">
        <v>6</v>
      </c>
      <c r="D17" s="1">
        <v>3</v>
      </c>
      <c r="E17" s="20">
        <v>0</v>
      </c>
      <c r="F17" s="30">
        <v>12</v>
      </c>
      <c r="G17" s="20">
        <v>5</v>
      </c>
      <c r="H17" s="20">
        <v>6</v>
      </c>
      <c r="I17" s="20">
        <v>0</v>
      </c>
      <c r="J17" s="20">
        <v>0</v>
      </c>
      <c r="K17" s="29" t="s">
        <v>134</v>
      </c>
      <c r="L17" s="1" t="s">
        <v>110</v>
      </c>
      <c r="M17" s="1" t="s">
        <v>110</v>
      </c>
      <c r="N17" s="1" t="s">
        <v>149</v>
      </c>
      <c r="O17" s="31">
        <v>27</v>
      </c>
      <c r="P17" s="20">
        <v>21</v>
      </c>
      <c r="Q17" s="30">
        <v>6</v>
      </c>
      <c r="R17" s="29" t="s">
        <v>101</v>
      </c>
      <c r="S17" s="28" t="s">
        <v>185</v>
      </c>
    </row>
    <row r="18" spans="1:19" x14ac:dyDescent="0.3">
      <c r="A18" s="32" t="s">
        <v>13</v>
      </c>
      <c r="B18" s="1">
        <v>8</v>
      </c>
      <c r="C18" s="1">
        <v>4</v>
      </c>
      <c r="D18" s="1">
        <v>3</v>
      </c>
      <c r="E18" s="20">
        <v>1</v>
      </c>
      <c r="F18" s="30">
        <v>9</v>
      </c>
      <c r="G18" s="20">
        <v>4</v>
      </c>
      <c r="H18" s="20">
        <v>4</v>
      </c>
      <c r="I18" s="20">
        <v>0</v>
      </c>
      <c r="J18" s="20">
        <v>1</v>
      </c>
      <c r="K18" s="29" t="s">
        <v>130</v>
      </c>
      <c r="L18" s="1" t="s">
        <v>122</v>
      </c>
      <c r="M18" s="1" t="s">
        <v>114</v>
      </c>
      <c r="N18" s="1" t="s">
        <v>131</v>
      </c>
      <c r="O18" s="31">
        <v>30</v>
      </c>
      <c r="P18" s="20">
        <v>28</v>
      </c>
      <c r="Q18" s="30">
        <v>2</v>
      </c>
      <c r="R18" s="29" t="s">
        <v>101</v>
      </c>
      <c r="S18" s="28" t="s">
        <v>193</v>
      </c>
    </row>
    <row r="19" spans="1:19" x14ac:dyDescent="0.3">
      <c r="A19" s="32" t="s">
        <v>10</v>
      </c>
      <c r="B19" s="1">
        <v>8</v>
      </c>
      <c r="C19" s="1">
        <v>4</v>
      </c>
      <c r="D19" s="1">
        <v>3</v>
      </c>
      <c r="E19" s="20">
        <v>1</v>
      </c>
      <c r="F19" s="30">
        <v>9</v>
      </c>
      <c r="G19" s="20">
        <v>1</v>
      </c>
      <c r="H19" s="20">
        <v>3</v>
      </c>
      <c r="I19" s="20">
        <v>1</v>
      </c>
      <c r="J19" s="20">
        <v>0</v>
      </c>
      <c r="K19" s="29" t="s">
        <v>136</v>
      </c>
      <c r="L19" s="1" t="s">
        <v>114</v>
      </c>
      <c r="M19" s="1" t="s">
        <v>108</v>
      </c>
      <c r="N19" s="1" t="s">
        <v>131</v>
      </c>
      <c r="O19" s="31">
        <v>23</v>
      </c>
      <c r="P19" s="20">
        <v>21</v>
      </c>
      <c r="Q19" s="30">
        <v>2</v>
      </c>
      <c r="R19" s="29" t="s">
        <v>99</v>
      </c>
      <c r="S19" s="28" t="s">
        <v>193</v>
      </c>
    </row>
    <row r="20" spans="1:19" x14ac:dyDescent="0.3">
      <c r="A20" s="32" t="s">
        <v>23</v>
      </c>
      <c r="B20" s="1">
        <v>8</v>
      </c>
      <c r="C20" s="1">
        <v>4</v>
      </c>
      <c r="D20" s="1">
        <v>4</v>
      </c>
      <c r="E20" s="20">
        <v>0</v>
      </c>
      <c r="F20" s="30">
        <v>8</v>
      </c>
      <c r="G20" s="20">
        <v>2</v>
      </c>
      <c r="H20" s="20">
        <v>3</v>
      </c>
      <c r="I20" s="20">
        <v>1</v>
      </c>
      <c r="J20" s="20">
        <v>0</v>
      </c>
      <c r="K20" s="29" t="s">
        <v>127</v>
      </c>
      <c r="L20" s="1" t="s">
        <v>120</v>
      </c>
      <c r="M20" s="1" t="s">
        <v>116</v>
      </c>
      <c r="N20" s="1" t="s">
        <v>119</v>
      </c>
      <c r="O20" s="31">
        <v>25</v>
      </c>
      <c r="P20" s="20">
        <v>25</v>
      </c>
      <c r="Q20" s="30">
        <v>0</v>
      </c>
      <c r="R20" s="29" t="s">
        <v>99</v>
      </c>
      <c r="S20" s="28" t="s">
        <v>171</v>
      </c>
    </row>
    <row r="21" spans="1:19" ht="15" thickBot="1" x14ac:dyDescent="0.35">
      <c r="A21" s="27" t="s">
        <v>12</v>
      </c>
      <c r="B21" s="26">
        <v>9</v>
      </c>
      <c r="C21" s="26">
        <v>3</v>
      </c>
      <c r="D21" s="26">
        <v>4</v>
      </c>
      <c r="E21" s="24">
        <v>2</v>
      </c>
      <c r="F21" s="23">
        <v>8</v>
      </c>
      <c r="G21" s="24">
        <v>3</v>
      </c>
      <c r="H21" s="24">
        <v>3</v>
      </c>
      <c r="I21" s="24">
        <v>0</v>
      </c>
      <c r="J21" s="24">
        <v>0</v>
      </c>
      <c r="K21" s="22" t="s">
        <v>187</v>
      </c>
      <c r="L21" s="26" t="s">
        <v>124</v>
      </c>
      <c r="M21" s="26" t="s">
        <v>116</v>
      </c>
      <c r="N21" s="26" t="s">
        <v>153</v>
      </c>
      <c r="O21" s="25">
        <v>21</v>
      </c>
      <c r="P21" s="24">
        <v>21</v>
      </c>
      <c r="Q21" s="23">
        <v>0</v>
      </c>
      <c r="R21" s="22" t="s">
        <v>107</v>
      </c>
      <c r="S21" s="21" t="s">
        <v>188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95</v>
      </c>
      <c r="B25" s="1">
        <v>9</v>
      </c>
      <c r="C25" s="1">
        <v>7</v>
      </c>
      <c r="D25" s="1">
        <v>2</v>
      </c>
      <c r="E25" s="20">
        <v>0</v>
      </c>
      <c r="F25" s="30">
        <v>14</v>
      </c>
      <c r="G25" s="20">
        <v>5</v>
      </c>
      <c r="H25" s="20">
        <v>7</v>
      </c>
      <c r="I25" s="20">
        <v>0</v>
      </c>
      <c r="J25" s="20">
        <v>0</v>
      </c>
      <c r="K25" s="29" t="s">
        <v>137</v>
      </c>
      <c r="L25" s="1" t="s">
        <v>130</v>
      </c>
      <c r="M25" s="1" t="s">
        <v>149</v>
      </c>
      <c r="N25" s="1" t="s">
        <v>176</v>
      </c>
      <c r="O25" s="31">
        <v>34</v>
      </c>
      <c r="P25" s="20">
        <v>22</v>
      </c>
      <c r="Q25" s="30">
        <v>12</v>
      </c>
      <c r="R25" s="29" t="s">
        <v>177</v>
      </c>
      <c r="S25" s="28" t="s">
        <v>209</v>
      </c>
    </row>
    <row r="26" spans="1:19" x14ac:dyDescent="0.3">
      <c r="A26" s="32" t="s">
        <v>24</v>
      </c>
      <c r="B26" s="1">
        <v>9</v>
      </c>
      <c r="C26" s="1">
        <v>5</v>
      </c>
      <c r="D26" s="1">
        <v>1</v>
      </c>
      <c r="E26" s="20">
        <v>3</v>
      </c>
      <c r="F26" s="30">
        <v>13</v>
      </c>
      <c r="G26" s="20">
        <v>5</v>
      </c>
      <c r="H26" s="20">
        <v>5</v>
      </c>
      <c r="I26" s="20">
        <v>0</v>
      </c>
      <c r="J26" s="20">
        <v>2</v>
      </c>
      <c r="K26" s="29" t="s">
        <v>129</v>
      </c>
      <c r="L26" s="1" t="s">
        <v>152</v>
      </c>
      <c r="M26" s="1" t="s">
        <v>118</v>
      </c>
      <c r="N26" s="1" t="s">
        <v>129</v>
      </c>
      <c r="O26" s="31">
        <v>30</v>
      </c>
      <c r="P26" s="20">
        <v>22</v>
      </c>
      <c r="Q26" s="30">
        <v>8</v>
      </c>
      <c r="R26" s="29" t="s">
        <v>113</v>
      </c>
      <c r="S26" s="28" t="s">
        <v>206</v>
      </c>
    </row>
    <row r="27" spans="1:19" x14ac:dyDescent="0.3">
      <c r="A27" s="32" t="s">
        <v>0</v>
      </c>
      <c r="B27" s="1">
        <v>8</v>
      </c>
      <c r="C27" s="1">
        <v>6</v>
      </c>
      <c r="D27" s="1">
        <v>2</v>
      </c>
      <c r="E27" s="20">
        <v>0</v>
      </c>
      <c r="F27" s="30">
        <v>12</v>
      </c>
      <c r="G27" s="20">
        <v>6</v>
      </c>
      <c r="H27" s="20">
        <v>6</v>
      </c>
      <c r="I27" s="20">
        <v>0</v>
      </c>
      <c r="J27" s="20">
        <v>0</v>
      </c>
      <c r="K27" s="29" t="s">
        <v>130</v>
      </c>
      <c r="L27" s="1" t="s">
        <v>110</v>
      </c>
      <c r="M27" s="1" t="s">
        <v>103</v>
      </c>
      <c r="N27" s="1" t="s">
        <v>149</v>
      </c>
      <c r="O27" s="31">
        <v>28</v>
      </c>
      <c r="P27" s="20">
        <v>19</v>
      </c>
      <c r="Q27" s="30">
        <v>9</v>
      </c>
      <c r="R27" s="29" t="s">
        <v>99</v>
      </c>
      <c r="S27" s="28" t="s">
        <v>176</v>
      </c>
    </row>
    <row r="28" spans="1:19" x14ac:dyDescent="0.3">
      <c r="A28" s="32" t="s">
        <v>25</v>
      </c>
      <c r="B28" s="1">
        <v>8</v>
      </c>
      <c r="C28" s="1">
        <v>4</v>
      </c>
      <c r="D28" s="1">
        <v>2</v>
      </c>
      <c r="E28" s="20">
        <v>2</v>
      </c>
      <c r="F28" s="30">
        <v>10</v>
      </c>
      <c r="G28" s="20">
        <v>3</v>
      </c>
      <c r="H28" s="20">
        <v>4</v>
      </c>
      <c r="I28" s="20">
        <v>0</v>
      </c>
      <c r="J28" s="20">
        <v>1</v>
      </c>
      <c r="K28" s="29" t="s">
        <v>126</v>
      </c>
      <c r="L28" s="1" t="s">
        <v>126</v>
      </c>
      <c r="M28" s="1" t="s">
        <v>105</v>
      </c>
      <c r="N28" s="1" t="s">
        <v>124</v>
      </c>
      <c r="O28" s="31">
        <v>25</v>
      </c>
      <c r="P28" s="20">
        <v>20</v>
      </c>
      <c r="Q28" s="30">
        <v>5</v>
      </c>
      <c r="R28" s="29" t="s">
        <v>104</v>
      </c>
      <c r="S28" s="28" t="s">
        <v>189</v>
      </c>
    </row>
    <row r="29" spans="1:19" x14ac:dyDescent="0.3">
      <c r="A29" s="32" t="s">
        <v>15</v>
      </c>
      <c r="B29" s="1">
        <v>9</v>
      </c>
      <c r="C29" s="1">
        <v>4</v>
      </c>
      <c r="D29" s="1">
        <v>3</v>
      </c>
      <c r="E29" s="20">
        <v>2</v>
      </c>
      <c r="F29" s="30">
        <v>10</v>
      </c>
      <c r="G29" s="20">
        <v>2</v>
      </c>
      <c r="H29" s="20">
        <v>3</v>
      </c>
      <c r="I29" s="20">
        <v>1</v>
      </c>
      <c r="J29" s="20">
        <v>0</v>
      </c>
      <c r="K29" s="29" t="s">
        <v>152</v>
      </c>
      <c r="L29" s="1" t="s">
        <v>123</v>
      </c>
      <c r="M29" s="1" t="s">
        <v>106</v>
      </c>
      <c r="N29" s="1" t="s">
        <v>131</v>
      </c>
      <c r="O29" s="31">
        <v>24</v>
      </c>
      <c r="P29" s="20">
        <v>29</v>
      </c>
      <c r="Q29" s="30">
        <v>-5</v>
      </c>
      <c r="R29" s="29" t="s">
        <v>104</v>
      </c>
      <c r="S29" s="28" t="s">
        <v>208</v>
      </c>
    </row>
    <row r="30" spans="1:19" x14ac:dyDescent="0.3">
      <c r="A30" s="32" t="s">
        <v>22</v>
      </c>
      <c r="B30" s="1">
        <v>8</v>
      </c>
      <c r="C30" s="1">
        <v>4</v>
      </c>
      <c r="D30" s="1">
        <v>3</v>
      </c>
      <c r="E30" s="20">
        <v>1</v>
      </c>
      <c r="F30" s="30">
        <v>9</v>
      </c>
      <c r="G30" s="20">
        <v>2</v>
      </c>
      <c r="H30" s="20">
        <v>3</v>
      </c>
      <c r="I30" s="20">
        <v>1</v>
      </c>
      <c r="J30" s="20">
        <v>0</v>
      </c>
      <c r="K30" s="29" t="s">
        <v>131</v>
      </c>
      <c r="L30" s="1" t="s">
        <v>112</v>
      </c>
      <c r="M30" s="1" t="s">
        <v>120</v>
      </c>
      <c r="N30" s="1" t="s">
        <v>153</v>
      </c>
      <c r="O30" s="31">
        <v>25</v>
      </c>
      <c r="P30" s="20">
        <v>28</v>
      </c>
      <c r="Q30" s="30">
        <v>-3</v>
      </c>
      <c r="R30" s="29" t="s">
        <v>99</v>
      </c>
      <c r="S30" s="28" t="s">
        <v>193</v>
      </c>
    </row>
    <row r="31" spans="1:19" x14ac:dyDescent="0.3">
      <c r="A31" s="32" t="s">
        <v>17</v>
      </c>
      <c r="B31" s="1">
        <v>9</v>
      </c>
      <c r="C31" s="1">
        <v>3</v>
      </c>
      <c r="D31" s="1">
        <v>5</v>
      </c>
      <c r="E31" s="20">
        <v>1</v>
      </c>
      <c r="F31" s="30">
        <v>7</v>
      </c>
      <c r="G31" s="20">
        <v>1</v>
      </c>
      <c r="H31" s="20">
        <v>2</v>
      </c>
      <c r="I31" s="20">
        <v>1</v>
      </c>
      <c r="J31" s="20">
        <v>0</v>
      </c>
      <c r="K31" s="29" t="s">
        <v>116</v>
      </c>
      <c r="L31" s="1" t="s">
        <v>138</v>
      </c>
      <c r="M31" s="1" t="s">
        <v>116</v>
      </c>
      <c r="N31" s="1" t="s">
        <v>119</v>
      </c>
      <c r="O31" s="31">
        <v>23</v>
      </c>
      <c r="P31" s="20">
        <v>33</v>
      </c>
      <c r="Q31" s="30">
        <v>-10</v>
      </c>
      <c r="R31" s="29" t="s">
        <v>107</v>
      </c>
      <c r="S31" s="28" t="s">
        <v>207</v>
      </c>
    </row>
    <row r="32" spans="1:19" ht="15" thickBot="1" x14ac:dyDescent="0.35">
      <c r="A32" s="32" t="s">
        <v>6</v>
      </c>
      <c r="B32" s="1">
        <v>8</v>
      </c>
      <c r="C32" s="1">
        <v>3</v>
      </c>
      <c r="D32" s="1">
        <v>4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141</v>
      </c>
      <c r="L32" s="1" t="s">
        <v>112</v>
      </c>
      <c r="M32" s="1" t="s">
        <v>127</v>
      </c>
      <c r="N32" s="1" t="s">
        <v>156</v>
      </c>
      <c r="O32" s="31">
        <v>24</v>
      </c>
      <c r="P32" s="20">
        <v>33</v>
      </c>
      <c r="Q32" s="30">
        <v>-9</v>
      </c>
      <c r="R32" s="29" t="s">
        <v>113</v>
      </c>
      <c r="S32" s="28" t="s">
        <v>165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7</v>
      </c>
      <c r="B35" s="1">
        <v>9</v>
      </c>
      <c r="C35" s="1">
        <v>5</v>
      </c>
      <c r="D35" s="1">
        <v>2</v>
      </c>
      <c r="E35" s="20">
        <v>2</v>
      </c>
      <c r="F35" s="33">
        <v>12</v>
      </c>
      <c r="G35" s="20">
        <v>3</v>
      </c>
      <c r="H35" s="20">
        <v>5</v>
      </c>
      <c r="I35" s="20">
        <v>0</v>
      </c>
      <c r="J35" s="20">
        <v>1</v>
      </c>
      <c r="K35" s="29" t="s">
        <v>110</v>
      </c>
      <c r="L35" s="1" t="s">
        <v>144</v>
      </c>
      <c r="M35" s="1" t="s">
        <v>110</v>
      </c>
      <c r="N35" s="1" t="s">
        <v>137</v>
      </c>
      <c r="O35" s="31">
        <v>25</v>
      </c>
      <c r="P35" s="20">
        <v>25</v>
      </c>
      <c r="Q35" s="30">
        <v>0</v>
      </c>
      <c r="R35" s="29" t="s">
        <v>104</v>
      </c>
      <c r="S35" s="28" t="s">
        <v>211</v>
      </c>
    </row>
    <row r="36" spans="1:19" x14ac:dyDescent="0.3">
      <c r="A36" s="32" t="s">
        <v>2</v>
      </c>
      <c r="B36" s="1">
        <v>8</v>
      </c>
      <c r="C36" s="1">
        <v>5</v>
      </c>
      <c r="D36" s="1">
        <v>1</v>
      </c>
      <c r="E36" s="20">
        <v>2</v>
      </c>
      <c r="F36" s="30">
        <v>12</v>
      </c>
      <c r="G36" s="20">
        <v>4</v>
      </c>
      <c r="H36" s="20">
        <v>5</v>
      </c>
      <c r="I36" s="20">
        <v>0</v>
      </c>
      <c r="J36" s="20">
        <v>1</v>
      </c>
      <c r="K36" s="29" t="s">
        <v>124</v>
      </c>
      <c r="L36" s="1" t="s">
        <v>126</v>
      </c>
      <c r="M36" s="1" t="s">
        <v>142</v>
      </c>
      <c r="N36" s="1" t="s">
        <v>142</v>
      </c>
      <c r="O36" s="31">
        <v>30</v>
      </c>
      <c r="P36" s="20">
        <v>23</v>
      </c>
      <c r="Q36" s="30">
        <v>7</v>
      </c>
      <c r="R36" s="29" t="s">
        <v>101</v>
      </c>
      <c r="S36" s="28" t="s">
        <v>212</v>
      </c>
    </row>
    <row r="37" spans="1:19" x14ac:dyDescent="0.3">
      <c r="A37" s="32" t="s">
        <v>31</v>
      </c>
      <c r="B37" s="1">
        <v>8</v>
      </c>
      <c r="C37" s="1">
        <v>4</v>
      </c>
      <c r="D37" s="1">
        <v>3</v>
      </c>
      <c r="E37" s="20">
        <v>1</v>
      </c>
      <c r="F37" s="30">
        <v>9</v>
      </c>
      <c r="G37" s="20">
        <v>3</v>
      </c>
      <c r="H37" s="20">
        <v>4</v>
      </c>
      <c r="I37" s="20">
        <v>0</v>
      </c>
      <c r="J37" s="20">
        <v>0</v>
      </c>
      <c r="K37" s="29" t="s">
        <v>103</v>
      </c>
      <c r="L37" s="1" t="s">
        <v>153</v>
      </c>
      <c r="M37" s="1" t="s">
        <v>103</v>
      </c>
      <c r="N37" s="1" t="s">
        <v>126</v>
      </c>
      <c r="O37" s="31">
        <v>29</v>
      </c>
      <c r="P37" s="20">
        <v>29</v>
      </c>
      <c r="Q37" s="30">
        <v>0</v>
      </c>
      <c r="R37" s="29" t="s">
        <v>101</v>
      </c>
      <c r="S37" s="28" t="s">
        <v>193</v>
      </c>
    </row>
    <row r="38" spans="1:19" x14ac:dyDescent="0.3">
      <c r="A38" s="32" t="s">
        <v>20</v>
      </c>
      <c r="B38" s="1">
        <v>9</v>
      </c>
      <c r="C38" s="1">
        <v>4</v>
      </c>
      <c r="D38" s="1">
        <v>4</v>
      </c>
      <c r="E38" s="20">
        <v>1</v>
      </c>
      <c r="F38" s="30">
        <v>9</v>
      </c>
      <c r="G38" s="20">
        <v>3</v>
      </c>
      <c r="H38" s="20">
        <v>4</v>
      </c>
      <c r="I38" s="20">
        <v>0</v>
      </c>
      <c r="J38" s="20">
        <v>1</v>
      </c>
      <c r="K38" s="29" t="s">
        <v>115</v>
      </c>
      <c r="L38" s="1" t="s">
        <v>147</v>
      </c>
      <c r="M38" s="1" t="s">
        <v>122</v>
      </c>
      <c r="N38" s="1" t="s">
        <v>122</v>
      </c>
      <c r="O38" s="31">
        <v>26</v>
      </c>
      <c r="P38" s="20">
        <v>28</v>
      </c>
      <c r="Q38" s="30">
        <v>-2</v>
      </c>
      <c r="R38" s="29" t="s">
        <v>101</v>
      </c>
      <c r="S38" s="28" t="s">
        <v>201</v>
      </c>
    </row>
    <row r="39" spans="1:19" x14ac:dyDescent="0.3">
      <c r="A39" s="32" t="s">
        <v>18</v>
      </c>
      <c r="B39" s="1">
        <v>9</v>
      </c>
      <c r="C39" s="1">
        <v>3</v>
      </c>
      <c r="D39" s="1">
        <v>3</v>
      </c>
      <c r="E39" s="20">
        <v>3</v>
      </c>
      <c r="F39" s="30">
        <v>9</v>
      </c>
      <c r="G39" s="20">
        <v>-1</v>
      </c>
      <c r="H39" s="20">
        <v>2</v>
      </c>
      <c r="I39" s="20">
        <v>1</v>
      </c>
      <c r="J39" s="20">
        <v>2</v>
      </c>
      <c r="K39" s="29" t="s">
        <v>114</v>
      </c>
      <c r="L39" s="1" t="s">
        <v>168</v>
      </c>
      <c r="M39" s="1" t="s">
        <v>98</v>
      </c>
      <c r="N39" s="1" t="s">
        <v>163</v>
      </c>
      <c r="O39" s="31">
        <v>26</v>
      </c>
      <c r="P39" s="20">
        <v>32</v>
      </c>
      <c r="Q39" s="30">
        <v>-6</v>
      </c>
      <c r="R39" s="29" t="s">
        <v>101</v>
      </c>
      <c r="S39" s="28" t="s">
        <v>210</v>
      </c>
    </row>
    <row r="40" spans="1:19" x14ac:dyDescent="0.3">
      <c r="A40" s="32" t="s">
        <v>3</v>
      </c>
      <c r="B40" s="1">
        <v>9</v>
      </c>
      <c r="C40" s="1">
        <v>4</v>
      </c>
      <c r="D40" s="1">
        <v>5</v>
      </c>
      <c r="E40" s="20">
        <v>0</v>
      </c>
      <c r="F40" s="30">
        <v>8</v>
      </c>
      <c r="G40" s="20">
        <v>2</v>
      </c>
      <c r="H40" s="20">
        <v>3</v>
      </c>
      <c r="I40" s="20">
        <v>1</v>
      </c>
      <c r="J40" s="20">
        <v>0</v>
      </c>
      <c r="K40" s="29" t="s">
        <v>116</v>
      </c>
      <c r="L40" s="1" t="s">
        <v>134</v>
      </c>
      <c r="M40" s="1" t="s">
        <v>103</v>
      </c>
      <c r="N40" s="1" t="s">
        <v>134</v>
      </c>
      <c r="O40" s="31">
        <v>25</v>
      </c>
      <c r="P40" s="20">
        <v>28</v>
      </c>
      <c r="Q40" s="30">
        <v>-3</v>
      </c>
      <c r="R40" s="29" t="s">
        <v>113</v>
      </c>
      <c r="S40" s="28" t="s">
        <v>184</v>
      </c>
    </row>
    <row r="41" spans="1:19" x14ac:dyDescent="0.3">
      <c r="A41" s="32" t="s">
        <v>8</v>
      </c>
      <c r="B41" s="1">
        <v>8</v>
      </c>
      <c r="C41" s="1">
        <v>1</v>
      </c>
      <c r="D41" s="1">
        <v>5</v>
      </c>
      <c r="E41" s="20">
        <v>2</v>
      </c>
      <c r="F41" s="30">
        <v>4</v>
      </c>
      <c r="G41" s="20">
        <v>0</v>
      </c>
      <c r="H41" s="20">
        <v>1</v>
      </c>
      <c r="I41" s="20">
        <v>0</v>
      </c>
      <c r="J41" s="20">
        <v>0</v>
      </c>
      <c r="K41" s="29" t="s">
        <v>145</v>
      </c>
      <c r="L41" s="1" t="s">
        <v>127</v>
      </c>
      <c r="M41" s="1" t="s">
        <v>117</v>
      </c>
      <c r="N41" s="1" t="s">
        <v>128</v>
      </c>
      <c r="O41" s="31">
        <v>23</v>
      </c>
      <c r="P41" s="20">
        <v>37</v>
      </c>
      <c r="Q41" s="30">
        <v>-14</v>
      </c>
      <c r="R41" s="29" t="s">
        <v>101</v>
      </c>
      <c r="S41" s="28" t="s">
        <v>199</v>
      </c>
    </row>
    <row r="42" spans="1:19" ht="15" thickBot="1" x14ac:dyDescent="0.35">
      <c r="A42" s="27" t="s">
        <v>27</v>
      </c>
      <c r="B42" s="26">
        <v>9</v>
      </c>
      <c r="C42" s="26">
        <v>1</v>
      </c>
      <c r="D42" s="26">
        <v>7</v>
      </c>
      <c r="E42" s="24">
        <v>1</v>
      </c>
      <c r="F42" s="23">
        <v>3</v>
      </c>
      <c r="G42" s="24">
        <v>-1</v>
      </c>
      <c r="H42" s="24">
        <v>0</v>
      </c>
      <c r="I42" s="24">
        <v>1</v>
      </c>
      <c r="J42" s="24">
        <v>0</v>
      </c>
      <c r="K42" s="22" t="s">
        <v>179</v>
      </c>
      <c r="L42" s="26" t="s">
        <v>132</v>
      </c>
      <c r="M42" s="26" t="s">
        <v>127</v>
      </c>
      <c r="N42" s="26" t="s">
        <v>196</v>
      </c>
      <c r="O42" s="25">
        <v>16</v>
      </c>
      <c r="P42" s="24">
        <v>34</v>
      </c>
      <c r="Q42" s="23">
        <v>-18</v>
      </c>
      <c r="R42" s="22" t="s">
        <v>197</v>
      </c>
      <c r="S42" s="21" t="s">
        <v>198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3627CF4-0D44-4673-B84A-ACA5FD90027D}"/>
  </hyperlinks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A356-7020-4568-895D-D23535E4DB17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10</v>
      </c>
      <c r="C4" s="40">
        <v>7</v>
      </c>
      <c r="D4" s="40">
        <v>3</v>
      </c>
      <c r="E4" s="38">
        <v>0</v>
      </c>
      <c r="F4" s="33">
        <v>14</v>
      </c>
      <c r="G4" s="39">
        <v>4</v>
      </c>
      <c r="H4" s="38">
        <v>7</v>
      </c>
      <c r="I4" s="38">
        <v>0</v>
      </c>
      <c r="J4" s="33">
        <v>0</v>
      </c>
      <c r="K4" s="37" t="s">
        <v>120</v>
      </c>
      <c r="L4" s="40" t="s">
        <v>149</v>
      </c>
      <c r="M4" s="40" t="s">
        <v>112</v>
      </c>
      <c r="N4" s="40" t="s">
        <v>119</v>
      </c>
      <c r="O4" s="39">
        <v>36</v>
      </c>
      <c r="P4" s="38">
        <v>30</v>
      </c>
      <c r="Q4" s="33">
        <v>6</v>
      </c>
      <c r="R4" s="37" t="s">
        <v>99</v>
      </c>
      <c r="S4" s="36" t="s">
        <v>203</v>
      </c>
    </row>
    <row r="5" spans="1:20" x14ac:dyDescent="0.3">
      <c r="A5" s="32" t="s">
        <v>21</v>
      </c>
      <c r="B5" s="1">
        <v>9</v>
      </c>
      <c r="C5" s="1">
        <v>6</v>
      </c>
      <c r="D5" s="1">
        <v>3</v>
      </c>
      <c r="E5" s="20">
        <v>0</v>
      </c>
      <c r="F5" s="30">
        <v>12</v>
      </c>
      <c r="G5" s="31">
        <v>5</v>
      </c>
      <c r="H5" s="20">
        <v>6</v>
      </c>
      <c r="I5" s="20">
        <v>0</v>
      </c>
      <c r="J5" s="30">
        <v>0</v>
      </c>
      <c r="K5" s="29" t="s">
        <v>162</v>
      </c>
      <c r="L5" s="1" t="s">
        <v>116</v>
      </c>
      <c r="M5" s="1" t="s">
        <v>149</v>
      </c>
      <c r="N5" s="1" t="s">
        <v>175</v>
      </c>
      <c r="O5" s="31">
        <v>30</v>
      </c>
      <c r="P5" s="20">
        <v>29</v>
      </c>
      <c r="Q5" s="30">
        <v>1</v>
      </c>
      <c r="R5" s="29" t="s">
        <v>99</v>
      </c>
      <c r="S5" s="28" t="s">
        <v>185</v>
      </c>
    </row>
    <row r="6" spans="1:20" x14ac:dyDescent="0.3">
      <c r="A6" s="32" t="s">
        <v>19</v>
      </c>
      <c r="B6" s="1">
        <v>10</v>
      </c>
      <c r="C6" s="1">
        <v>5</v>
      </c>
      <c r="D6" s="1">
        <v>5</v>
      </c>
      <c r="E6" s="20">
        <v>0</v>
      </c>
      <c r="F6" s="30">
        <v>10</v>
      </c>
      <c r="G6" s="31">
        <v>5</v>
      </c>
      <c r="H6" s="20">
        <v>5</v>
      </c>
      <c r="I6" s="20">
        <v>0</v>
      </c>
      <c r="J6" s="30">
        <v>0</v>
      </c>
      <c r="K6" s="29" t="s">
        <v>136</v>
      </c>
      <c r="L6" s="1" t="s">
        <v>132</v>
      </c>
      <c r="M6" s="1" t="s">
        <v>119</v>
      </c>
      <c r="N6" s="1" t="s">
        <v>170</v>
      </c>
      <c r="O6" s="31">
        <v>25</v>
      </c>
      <c r="P6" s="20">
        <v>28</v>
      </c>
      <c r="Q6" s="30">
        <v>-3</v>
      </c>
      <c r="R6" s="29" t="s">
        <v>99</v>
      </c>
      <c r="S6" s="28" t="s">
        <v>202</v>
      </c>
    </row>
    <row r="7" spans="1:20" x14ac:dyDescent="0.3">
      <c r="A7" s="32" t="s">
        <v>28</v>
      </c>
      <c r="B7" s="1">
        <v>9</v>
      </c>
      <c r="C7" s="1">
        <v>4</v>
      </c>
      <c r="D7" s="1">
        <v>4</v>
      </c>
      <c r="E7" s="20">
        <v>1</v>
      </c>
      <c r="F7" s="30">
        <v>9</v>
      </c>
      <c r="G7" s="31">
        <v>4</v>
      </c>
      <c r="H7" s="20">
        <v>4</v>
      </c>
      <c r="I7" s="20">
        <v>0</v>
      </c>
      <c r="J7" s="30">
        <v>0</v>
      </c>
      <c r="K7" s="29" t="s">
        <v>149</v>
      </c>
      <c r="L7" s="1" t="s">
        <v>114</v>
      </c>
      <c r="M7" s="1" t="s">
        <v>192</v>
      </c>
      <c r="N7" s="1" t="s">
        <v>193</v>
      </c>
      <c r="O7" s="31">
        <v>27</v>
      </c>
      <c r="P7" s="20">
        <v>27</v>
      </c>
      <c r="Q7" s="30">
        <v>0</v>
      </c>
      <c r="R7" s="29" t="s">
        <v>101</v>
      </c>
      <c r="S7" s="28" t="s">
        <v>201</v>
      </c>
    </row>
    <row r="8" spans="1:20" x14ac:dyDescent="0.3">
      <c r="A8" s="32" t="s">
        <v>11</v>
      </c>
      <c r="B8" s="1">
        <v>9</v>
      </c>
      <c r="C8" s="1">
        <v>4</v>
      </c>
      <c r="D8" s="1">
        <v>4</v>
      </c>
      <c r="E8" s="20">
        <v>1</v>
      </c>
      <c r="F8" s="30">
        <v>9</v>
      </c>
      <c r="G8" s="31">
        <v>2</v>
      </c>
      <c r="H8" s="20">
        <v>3</v>
      </c>
      <c r="I8" s="20">
        <v>1</v>
      </c>
      <c r="J8" s="30">
        <v>0</v>
      </c>
      <c r="K8" s="29" t="s">
        <v>131</v>
      </c>
      <c r="L8" s="1" t="s">
        <v>119</v>
      </c>
      <c r="M8" s="1" t="s">
        <v>116</v>
      </c>
      <c r="N8" s="1" t="s">
        <v>134</v>
      </c>
      <c r="O8" s="31">
        <v>31</v>
      </c>
      <c r="P8" s="20">
        <v>35</v>
      </c>
      <c r="Q8" s="30">
        <v>-4</v>
      </c>
      <c r="R8" s="29" t="s">
        <v>104</v>
      </c>
      <c r="S8" s="28" t="s">
        <v>201</v>
      </c>
    </row>
    <row r="9" spans="1:20" x14ac:dyDescent="0.3">
      <c r="A9" s="32" t="s">
        <v>4</v>
      </c>
      <c r="B9" s="1">
        <v>9</v>
      </c>
      <c r="C9" s="1">
        <v>4</v>
      </c>
      <c r="D9" s="1">
        <v>4</v>
      </c>
      <c r="E9" s="20">
        <v>1</v>
      </c>
      <c r="F9" s="30">
        <v>9</v>
      </c>
      <c r="G9" s="31">
        <v>2</v>
      </c>
      <c r="H9" s="20">
        <v>4</v>
      </c>
      <c r="I9" s="20">
        <v>0</v>
      </c>
      <c r="J9" s="30">
        <v>0</v>
      </c>
      <c r="K9" s="29" t="s">
        <v>192</v>
      </c>
      <c r="L9" s="1" t="s">
        <v>111</v>
      </c>
      <c r="M9" s="1" t="s">
        <v>125</v>
      </c>
      <c r="N9" s="1" t="s">
        <v>148</v>
      </c>
      <c r="O9" s="31">
        <v>31</v>
      </c>
      <c r="P9" s="20">
        <v>33</v>
      </c>
      <c r="Q9" s="30">
        <v>-2</v>
      </c>
      <c r="R9" s="29" t="s">
        <v>99</v>
      </c>
      <c r="S9" s="28" t="s">
        <v>201</v>
      </c>
    </row>
    <row r="10" spans="1:20" x14ac:dyDescent="0.3">
      <c r="A10" s="32" t="s">
        <v>29</v>
      </c>
      <c r="B10" s="1">
        <v>10</v>
      </c>
      <c r="C10" s="1">
        <v>4</v>
      </c>
      <c r="D10" s="1">
        <v>6</v>
      </c>
      <c r="E10" s="20">
        <v>0</v>
      </c>
      <c r="F10" s="30">
        <v>8</v>
      </c>
      <c r="G10" s="31">
        <v>3</v>
      </c>
      <c r="H10" s="20">
        <v>4</v>
      </c>
      <c r="I10" s="20">
        <v>0</v>
      </c>
      <c r="J10" s="30">
        <v>0</v>
      </c>
      <c r="K10" s="29" t="s">
        <v>134</v>
      </c>
      <c r="L10" s="1" t="s">
        <v>127</v>
      </c>
      <c r="M10" s="1" t="s">
        <v>116</v>
      </c>
      <c r="N10" s="1" t="s">
        <v>119</v>
      </c>
      <c r="O10" s="31">
        <v>32</v>
      </c>
      <c r="P10" s="20">
        <v>35</v>
      </c>
      <c r="Q10" s="30">
        <v>-3</v>
      </c>
      <c r="R10" s="29" t="s">
        <v>99</v>
      </c>
      <c r="S10" s="28" t="s">
        <v>200</v>
      </c>
    </row>
    <row r="11" spans="1:20" ht="15" thickBot="1" x14ac:dyDescent="0.35">
      <c r="A11" s="32" t="s">
        <v>5</v>
      </c>
      <c r="B11" s="1">
        <v>9</v>
      </c>
      <c r="C11" s="1">
        <v>3</v>
      </c>
      <c r="D11" s="1">
        <v>4</v>
      </c>
      <c r="E11" s="24">
        <v>2</v>
      </c>
      <c r="F11" s="23">
        <v>8</v>
      </c>
      <c r="G11" s="25">
        <v>2</v>
      </c>
      <c r="H11" s="24">
        <v>3</v>
      </c>
      <c r="I11" s="24">
        <v>0</v>
      </c>
      <c r="J11" s="23">
        <v>0</v>
      </c>
      <c r="K11" s="29" t="s">
        <v>125</v>
      </c>
      <c r="L11" s="1" t="s">
        <v>150</v>
      </c>
      <c r="M11" s="1" t="s">
        <v>122</v>
      </c>
      <c r="N11" s="1" t="s">
        <v>151</v>
      </c>
      <c r="O11" s="31">
        <v>24</v>
      </c>
      <c r="P11" s="20">
        <v>28</v>
      </c>
      <c r="Q11" s="30">
        <v>-4</v>
      </c>
      <c r="R11" s="29" t="s">
        <v>104</v>
      </c>
      <c r="S11" s="28" t="s">
        <v>188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9</v>
      </c>
      <c r="C14" s="1">
        <v>8</v>
      </c>
      <c r="D14" s="1">
        <v>1</v>
      </c>
      <c r="E14" s="20">
        <v>0</v>
      </c>
      <c r="F14" s="33">
        <v>16</v>
      </c>
      <c r="G14" s="20">
        <v>7</v>
      </c>
      <c r="H14" s="20">
        <v>8</v>
      </c>
      <c r="I14" s="20">
        <v>0</v>
      </c>
      <c r="J14" s="20">
        <v>0</v>
      </c>
      <c r="K14" s="29" t="s">
        <v>155</v>
      </c>
      <c r="L14" s="1" t="s">
        <v>120</v>
      </c>
      <c r="M14" s="1" t="s">
        <v>103</v>
      </c>
      <c r="N14" s="1" t="s">
        <v>136</v>
      </c>
      <c r="O14" s="31">
        <v>35</v>
      </c>
      <c r="P14" s="20">
        <v>22</v>
      </c>
      <c r="Q14" s="30">
        <v>13</v>
      </c>
      <c r="R14" s="29" t="s">
        <v>213</v>
      </c>
      <c r="S14" s="28" t="s">
        <v>214</v>
      </c>
    </row>
    <row r="15" spans="1:20" x14ac:dyDescent="0.3">
      <c r="A15" s="32" t="s">
        <v>9</v>
      </c>
      <c r="B15" s="1">
        <v>9</v>
      </c>
      <c r="C15" s="1">
        <v>6</v>
      </c>
      <c r="D15" s="1">
        <v>2</v>
      </c>
      <c r="E15" s="20">
        <v>1</v>
      </c>
      <c r="F15" s="30">
        <v>13</v>
      </c>
      <c r="G15" s="20">
        <v>6</v>
      </c>
      <c r="H15" s="20">
        <v>6</v>
      </c>
      <c r="I15" s="20">
        <v>0</v>
      </c>
      <c r="J15" s="20">
        <v>1</v>
      </c>
      <c r="K15" s="29" t="s">
        <v>126</v>
      </c>
      <c r="L15" s="1" t="s">
        <v>136</v>
      </c>
      <c r="M15" s="1" t="s">
        <v>126</v>
      </c>
      <c r="N15" s="1" t="s">
        <v>152</v>
      </c>
      <c r="O15" s="31">
        <v>32</v>
      </c>
      <c r="P15" s="20">
        <v>24</v>
      </c>
      <c r="Q15" s="30">
        <v>8</v>
      </c>
      <c r="R15" s="29" t="s">
        <v>101</v>
      </c>
      <c r="S15" s="28" t="s">
        <v>205</v>
      </c>
    </row>
    <row r="16" spans="1:20" x14ac:dyDescent="0.3">
      <c r="A16" s="32" t="s">
        <v>26</v>
      </c>
      <c r="B16" s="1">
        <v>8</v>
      </c>
      <c r="C16" s="1">
        <v>6</v>
      </c>
      <c r="D16" s="1">
        <v>2</v>
      </c>
      <c r="E16" s="20">
        <v>0</v>
      </c>
      <c r="F16" s="30">
        <v>12</v>
      </c>
      <c r="G16" s="20">
        <v>2</v>
      </c>
      <c r="H16" s="20">
        <v>5</v>
      </c>
      <c r="I16" s="20">
        <v>1</v>
      </c>
      <c r="J16" s="20">
        <v>0</v>
      </c>
      <c r="K16" s="29" t="s">
        <v>105</v>
      </c>
      <c r="L16" s="1" t="s">
        <v>149</v>
      </c>
      <c r="M16" s="1" t="s">
        <v>105</v>
      </c>
      <c r="N16" s="1" t="s">
        <v>105</v>
      </c>
      <c r="O16" s="31">
        <v>31</v>
      </c>
      <c r="P16" s="20">
        <v>22</v>
      </c>
      <c r="Q16" s="30">
        <v>9</v>
      </c>
      <c r="R16" s="29" t="s">
        <v>101</v>
      </c>
      <c r="S16" s="28" t="s">
        <v>176</v>
      </c>
    </row>
    <row r="17" spans="1:19" x14ac:dyDescent="0.3">
      <c r="A17" s="32" t="s">
        <v>1</v>
      </c>
      <c r="B17" s="1">
        <v>9</v>
      </c>
      <c r="C17" s="1">
        <v>6</v>
      </c>
      <c r="D17" s="1">
        <v>3</v>
      </c>
      <c r="E17" s="20">
        <v>0</v>
      </c>
      <c r="F17" s="30">
        <v>12</v>
      </c>
      <c r="G17" s="20">
        <v>5</v>
      </c>
      <c r="H17" s="20">
        <v>6</v>
      </c>
      <c r="I17" s="20">
        <v>0</v>
      </c>
      <c r="J17" s="20">
        <v>0</v>
      </c>
      <c r="K17" s="29" t="s">
        <v>134</v>
      </c>
      <c r="L17" s="1" t="s">
        <v>110</v>
      </c>
      <c r="M17" s="1" t="s">
        <v>110</v>
      </c>
      <c r="N17" s="1" t="s">
        <v>149</v>
      </c>
      <c r="O17" s="31">
        <v>27</v>
      </c>
      <c r="P17" s="20">
        <v>21</v>
      </c>
      <c r="Q17" s="30">
        <v>6</v>
      </c>
      <c r="R17" s="29" t="s">
        <v>101</v>
      </c>
      <c r="S17" s="28" t="s">
        <v>185</v>
      </c>
    </row>
    <row r="18" spans="1:19" x14ac:dyDescent="0.3">
      <c r="A18" s="32" t="s">
        <v>13</v>
      </c>
      <c r="B18" s="1">
        <v>8</v>
      </c>
      <c r="C18" s="1">
        <v>4</v>
      </c>
      <c r="D18" s="1">
        <v>3</v>
      </c>
      <c r="E18" s="20">
        <v>1</v>
      </c>
      <c r="F18" s="30">
        <v>9</v>
      </c>
      <c r="G18" s="20">
        <v>4</v>
      </c>
      <c r="H18" s="20">
        <v>4</v>
      </c>
      <c r="I18" s="20">
        <v>0</v>
      </c>
      <c r="J18" s="20">
        <v>1</v>
      </c>
      <c r="K18" s="29" t="s">
        <v>130</v>
      </c>
      <c r="L18" s="1" t="s">
        <v>122</v>
      </c>
      <c r="M18" s="1" t="s">
        <v>114</v>
      </c>
      <c r="N18" s="1" t="s">
        <v>131</v>
      </c>
      <c r="O18" s="31">
        <v>30</v>
      </c>
      <c r="P18" s="20">
        <v>28</v>
      </c>
      <c r="Q18" s="30">
        <v>2</v>
      </c>
      <c r="R18" s="29" t="s">
        <v>101</v>
      </c>
      <c r="S18" s="28" t="s">
        <v>193</v>
      </c>
    </row>
    <row r="19" spans="1:19" x14ac:dyDescent="0.3">
      <c r="A19" s="32" t="s">
        <v>10</v>
      </c>
      <c r="B19" s="1">
        <v>8</v>
      </c>
      <c r="C19" s="1">
        <v>4</v>
      </c>
      <c r="D19" s="1">
        <v>3</v>
      </c>
      <c r="E19" s="20">
        <v>1</v>
      </c>
      <c r="F19" s="30">
        <v>9</v>
      </c>
      <c r="G19" s="20">
        <v>1</v>
      </c>
      <c r="H19" s="20">
        <v>3</v>
      </c>
      <c r="I19" s="20">
        <v>1</v>
      </c>
      <c r="J19" s="20">
        <v>0</v>
      </c>
      <c r="K19" s="29" t="s">
        <v>136</v>
      </c>
      <c r="L19" s="1" t="s">
        <v>114</v>
      </c>
      <c r="M19" s="1" t="s">
        <v>108</v>
      </c>
      <c r="N19" s="1" t="s">
        <v>131</v>
      </c>
      <c r="O19" s="31">
        <v>23</v>
      </c>
      <c r="P19" s="20">
        <v>21</v>
      </c>
      <c r="Q19" s="30">
        <v>2</v>
      </c>
      <c r="R19" s="29" t="s">
        <v>99</v>
      </c>
      <c r="S19" s="28" t="s">
        <v>193</v>
      </c>
    </row>
    <row r="20" spans="1:19" x14ac:dyDescent="0.3">
      <c r="A20" s="32" t="s">
        <v>23</v>
      </c>
      <c r="B20" s="1">
        <v>8</v>
      </c>
      <c r="C20" s="1">
        <v>4</v>
      </c>
      <c r="D20" s="1">
        <v>4</v>
      </c>
      <c r="E20" s="20">
        <v>0</v>
      </c>
      <c r="F20" s="30">
        <v>8</v>
      </c>
      <c r="G20" s="20">
        <v>2</v>
      </c>
      <c r="H20" s="20">
        <v>3</v>
      </c>
      <c r="I20" s="20">
        <v>1</v>
      </c>
      <c r="J20" s="20">
        <v>0</v>
      </c>
      <c r="K20" s="29" t="s">
        <v>127</v>
      </c>
      <c r="L20" s="1" t="s">
        <v>120</v>
      </c>
      <c r="M20" s="1" t="s">
        <v>116</v>
      </c>
      <c r="N20" s="1" t="s">
        <v>119</v>
      </c>
      <c r="O20" s="31">
        <v>25</v>
      </c>
      <c r="P20" s="20">
        <v>25</v>
      </c>
      <c r="Q20" s="30">
        <v>0</v>
      </c>
      <c r="R20" s="29" t="s">
        <v>99</v>
      </c>
      <c r="S20" s="28" t="s">
        <v>171</v>
      </c>
    </row>
    <row r="21" spans="1:19" ht="15" thickBot="1" x14ac:dyDescent="0.35">
      <c r="A21" s="27" t="s">
        <v>12</v>
      </c>
      <c r="B21" s="26">
        <v>10</v>
      </c>
      <c r="C21" s="26">
        <v>3</v>
      </c>
      <c r="D21" s="26">
        <v>5</v>
      </c>
      <c r="E21" s="24">
        <v>2</v>
      </c>
      <c r="F21" s="23">
        <v>8</v>
      </c>
      <c r="G21" s="24">
        <v>3</v>
      </c>
      <c r="H21" s="24">
        <v>3</v>
      </c>
      <c r="I21" s="24">
        <v>0</v>
      </c>
      <c r="J21" s="24">
        <v>0</v>
      </c>
      <c r="K21" s="22" t="s">
        <v>187</v>
      </c>
      <c r="L21" s="26" t="s">
        <v>152</v>
      </c>
      <c r="M21" s="26" t="s">
        <v>116</v>
      </c>
      <c r="N21" s="26" t="s">
        <v>153</v>
      </c>
      <c r="O21" s="25">
        <v>22</v>
      </c>
      <c r="P21" s="24">
        <v>26</v>
      </c>
      <c r="Q21" s="23">
        <v>-4</v>
      </c>
      <c r="R21" s="22" t="s">
        <v>113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95</v>
      </c>
      <c r="B25" s="1">
        <v>10</v>
      </c>
      <c r="C25" s="1">
        <v>8</v>
      </c>
      <c r="D25" s="1">
        <v>2</v>
      </c>
      <c r="E25" s="20">
        <v>0</v>
      </c>
      <c r="F25" s="30">
        <v>16</v>
      </c>
      <c r="G25" s="20">
        <v>6</v>
      </c>
      <c r="H25" s="20">
        <v>8</v>
      </c>
      <c r="I25" s="20">
        <v>0</v>
      </c>
      <c r="J25" s="20">
        <v>0</v>
      </c>
      <c r="K25" s="29" t="s">
        <v>137</v>
      </c>
      <c r="L25" s="1" t="s">
        <v>149</v>
      </c>
      <c r="M25" s="1" t="s">
        <v>164</v>
      </c>
      <c r="N25" s="1" t="s">
        <v>209</v>
      </c>
      <c r="O25" s="31">
        <v>37</v>
      </c>
      <c r="P25" s="20">
        <v>24</v>
      </c>
      <c r="Q25" s="30">
        <v>13</v>
      </c>
      <c r="R25" s="29" t="s">
        <v>194</v>
      </c>
      <c r="S25" s="28" t="s">
        <v>219</v>
      </c>
    </row>
    <row r="26" spans="1:19" x14ac:dyDescent="0.3">
      <c r="A26" s="32" t="s">
        <v>24</v>
      </c>
      <c r="B26" s="1">
        <v>10</v>
      </c>
      <c r="C26" s="1">
        <v>5</v>
      </c>
      <c r="D26" s="1">
        <v>1</v>
      </c>
      <c r="E26" s="20">
        <v>4</v>
      </c>
      <c r="F26" s="30">
        <v>14</v>
      </c>
      <c r="G26" s="20">
        <v>5</v>
      </c>
      <c r="H26" s="20">
        <v>5</v>
      </c>
      <c r="I26" s="20">
        <v>0</v>
      </c>
      <c r="J26" s="20">
        <v>2</v>
      </c>
      <c r="K26" s="29" t="s">
        <v>129</v>
      </c>
      <c r="L26" s="1" t="s">
        <v>168</v>
      </c>
      <c r="M26" s="1" t="s">
        <v>118</v>
      </c>
      <c r="N26" s="1" t="s">
        <v>129</v>
      </c>
      <c r="O26" s="31">
        <v>33</v>
      </c>
      <c r="P26" s="20">
        <v>26</v>
      </c>
      <c r="Q26" s="30">
        <v>7</v>
      </c>
      <c r="R26" s="29" t="s">
        <v>133</v>
      </c>
      <c r="S26" s="28" t="s">
        <v>216</v>
      </c>
    </row>
    <row r="27" spans="1:19" x14ac:dyDescent="0.3">
      <c r="A27" s="32" t="s">
        <v>0</v>
      </c>
      <c r="B27" s="1">
        <v>9</v>
      </c>
      <c r="C27" s="1">
        <v>6</v>
      </c>
      <c r="D27" s="1">
        <v>3</v>
      </c>
      <c r="E27" s="20">
        <v>0</v>
      </c>
      <c r="F27" s="30">
        <v>12</v>
      </c>
      <c r="G27" s="20">
        <v>6</v>
      </c>
      <c r="H27" s="20">
        <v>6</v>
      </c>
      <c r="I27" s="20">
        <v>0</v>
      </c>
      <c r="J27" s="20">
        <v>0</v>
      </c>
      <c r="K27" s="29" t="s">
        <v>134</v>
      </c>
      <c r="L27" s="1" t="s">
        <v>110</v>
      </c>
      <c r="M27" s="1" t="s">
        <v>103</v>
      </c>
      <c r="N27" s="1" t="s">
        <v>175</v>
      </c>
      <c r="O27" s="31">
        <v>30</v>
      </c>
      <c r="P27" s="20">
        <v>22</v>
      </c>
      <c r="Q27" s="30">
        <v>8</v>
      </c>
      <c r="R27" s="29" t="s">
        <v>101</v>
      </c>
      <c r="S27" s="28" t="s">
        <v>185</v>
      </c>
    </row>
    <row r="28" spans="1:19" x14ac:dyDescent="0.3">
      <c r="A28" s="32" t="s">
        <v>22</v>
      </c>
      <c r="B28" s="1">
        <v>9</v>
      </c>
      <c r="C28" s="1">
        <v>5</v>
      </c>
      <c r="D28" s="1">
        <v>3</v>
      </c>
      <c r="E28" s="20">
        <v>1</v>
      </c>
      <c r="F28" s="30">
        <v>11</v>
      </c>
      <c r="G28" s="20">
        <v>3</v>
      </c>
      <c r="H28" s="20">
        <v>4</v>
      </c>
      <c r="I28" s="20">
        <v>1</v>
      </c>
      <c r="J28" s="20">
        <v>0</v>
      </c>
      <c r="K28" s="29" t="s">
        <v>131</v>
      </c>
      <c r="L28" s="1" t="s">
        <v>120</v>
      </c>
      <c r="M28" s="1" t="s">
        <v>136</v>
      </c>
      <c r="N28" s="1" t="s">
        <v>192</v>
      </c>
      <c r="O28" s="31">
        <v>28</v>
      </c>
      <c r="P28" s="20">
        <v>30</v>
      </c>
      <c r="Q28" s="30">
        <v>-2</v>
      </c>
      <c r="R28" s="29" t="s">
        <v>104</v>
      </c>
      <c r="S28" s="28" t="s">
        <v>217</v>
      </c>
    </row>
    <row r="29" spans="1:19" x14ac:dyDescent="0.3">
      <c r="A29" s="32" t="s">
        <v>25</v>
      </c>
      <c r="B29" s="1">
        <v>9</v>
      </c>
      <c r="C29" s="1">
        <v>4</v>
      </c>
      <c r="D29" s="1">
        <v>3</v>
      </c>
      <c r="E29" s="20">
        <v>2</v>
      </c>
      <c r="F29" s="30">
        <v>10</v>
      </c>
      <c r="G29" s="20">
        <v>3</v>
      </c>
      <c r="H29" s="20">
        <v>4</v>
      </c>
      <c r="I29" s="20">
        <v>0</v>
      </c>
      <c r="J29" s="20">
        <v>1</v>
      </c>
      <c r="K29" s="29" t="s">
        <v>131</v>
      </c>
      <c r="L29" s="1" t="s">
        <v>126</v>
      </c>
      <c r="M29" s="1" t="s">
        <v>105</v>
      </c>
      <c r="N29" s="1" t="s">
        <v>152</v>
      </c>
      <c r="O29" s="31">
        <v>26</v>
      </c>
      <c r="P29" s="20">
        <v>23</v>
      </c>
      <c r="Q29" s="30">
        <v>3</v>
      </c>
      <c r="R29" s="29" t="s">
        <v>101</v>
      </c>
      <c r="S29" s="28" t="s">
        <v>208</v>
      </c>
    </row>
    <row r="30" spans="1:19" x14ac:dyDescent="0.3">
      <c r="A30" s="32" t="s">
        <v>15</v>
      </c>
      <c r="B30" s="1">
        <v>10</v>
      </c>
      <c r="C30" s="1">
        <v>4</v>
      </c>
      <c r="D30" s="1">
        <v>4</v>
      </c>
      <c r="E30" s="20">
        <v>2</v>
      </c>
      <c r="F30" s="30">
        <v>10</v>
      </c>
      <c r="G30" s="20">
        <v>2</v>
      </c>
      <c r="H30" s="20">
        <v>3</v>
      </c>
      <c r="I30" s="20">
        <v>1</v>
      </c>
      <c r="J30" s="20">
        <v>0</v>
      </c>
      <c r="K30" s="29" t="s">
        <v>153</v>
      </c>
      <c r="L30" s="1" t="s">
        <v>123</v>
      </c>
      <c r="M30" s="1" t="s">
        <v>114</v>
      </c>
      <c r="N30" s="1" t="s">
        <v>138</v>
      </c>
      <c r="O30" s="31">
        <v>26</v>
      </c>
      <c r="P30" s="20">
        <v>32</v>
      </c>
      <c r="Q30" s="30">
        <v>-6</v>
      </c>
      <c r="R30" s="29" t="s">
        <v>101</v>
      </c>
      <c r="S30" s="28" t="s">
        <v>218</v>
      </c>
    </row>
    <row r="31" spans="1:19" x14ac:dyDescent="0.3">
      <c r="A31" s="32" t="s">
        <v>17</v>
      </c>
      <c r="B31" s="1">
        <v>10</v>
      </c>
      <c r="C31" s="1">
        <v>3</v>
      </c>
      <c r="D31" s="1">
        <v>5</v>
      </c>
      <c r="E31" s="20">
        <v>2</v>
      </c>
      <c r="F31" s="30">
        <v>8</v>
      </c>
      <c r="G31" s="20">
        <v>1</v>
      </c>
      <c r="H31" s="20">
        <v>2</v>
      </c>
      <c r="I31" s="20">
        <v>1</v>
      </c>
      <c r="J31" s="20">
        <v>0</v>
      </c>
      <c r="K31" s="29" t="s">
        <v>123</v>
      </c>
      <c r="L31" s="1" t="s">
        <v>138</v>
      </c>
      <c r="M31" s="1" t="s">
        <v>116</v>
      </c>
      <c r="N31" s="1" t="s">
        <v>131</v>
      </c>
      <c r="O31" s="31">
        <v>28</v>
      </c>
      <c r="P31" s="20">
        <v>39</v>
      </c>
      <c r="Q31" s="30">
        <v>-11</v>
      </c>
      <c r="R31" s="29" t="s">
        <v>113</v>
      </c>
      <c r="S31" s="28" t="s">
        <v>215</v>
      </c>
    </row>
    <row r="32" spans="1:19" ht="15" thickBot="1" x14ac:dyDescent="0.35">
      <c r="A32" s="32" t="s">
        <v>6</v>
      </c>
      <c r="B32" s="1">
        <v>8</v>
      </c>
      <c r="C32" s="1">
        <v>3</v>
      </c>
      <c r="D32" s="1">
        <v>4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141</v>
      </c>
      <c r="L32" s="1" t="s">
        <v>112</v>
      </c>
      <c r="M32" s="1" t="s">
        <v>127</v>
      </c>
      <c r="N32" s="1" t="s">
        <v>156</v>
      </c>
      <c r="O32" s="31">
        <v>24</v>
      </c>
      <c r="P32" s="20">
        <v>33</v>
      </c>
      <c r="Q32" s="30">
        <v>-9</v>
      </c>
      <c r="R32" s="29" t="s">
        <v>113</v>
      </c>
      <c r="S32" s="28" t="s">
        <v>165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9</v>
      </c>
      <c r="C35" s="1">
        <v>5</v>
      </c>
      <c r="D35" s="1">
        <v>1</v>
      </c>
      <c r="E35" s="20">
        <v>3</v>
      </c>
      <c r="F35" s="33">
        <v>13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140</v>
      </c>
      <c r="M35" s="1" t="s">
        <v>142</v>
      </c>
      <c r="N35" s="1" t="s">
        <v>142</v>
      </c>
      <c r="O35" s="31">
        <v>31</v>
      </c>
      <c r="P35" s="20">
        <v>25</v>
      </c>
      <c r="Q35" s="30">
        <v>6</v>
      </c>
      <c r="R35" s="29" t="s">
        <v>107</v>
      </c>
      <c r="S35" s="28" t="s">
        <v>206</v>
      </c>
    </row>
    <row r="36" spans="1:19" x14ac:dyDescent="0.3">
      <c r="A36" s="32" t="s">
        <v>7</v>
      </c>
      <c r="B36" s="1">
        <v>9</v>
      </c>
      <c r="C36" s="1">
        <v>5</v>
      </c>
      <c r="D36" s="1">
        <v>2</v>
      </c>
      <c r="E36" s="20">
        <v>2</v>
      </c>
      <c r="F36" s="30">
        <v>12</v>
      </c>
      <c r="G36" s="20">
        <v>3</v>
      </c>
      <c r="H36" s="20">
        <v>5</v>
      </c>
      <c r="I36" s="20">
        <v>0</v>
      </c>
      <c r="J36" s="20">
        <v>1</v>
      </c>
      <c r="K36" s="29" t="s">
        <v>110</v>
      </c>
      <c r="L36" s="1" t="s">
        <v>144</v>
      </c>
      <c r="M36" s="1" t="s">
        <v>110</v>
      </c>
      <c r="N36" s="1" t="s">
        <v>137</v>
      </c>
      <c r="O36" s="31">
        <v>25</v>
      </c>
      <c r="P36" s="20">
        <v>25</v>
      </c>
      <c r="Q36" s="30">
        <v>0</v>
      </c>
      <c r="R36" s="29" t="s">
        <v>104</v>
      </c>
      <c r="S36" s="28" t="s">
        <v>211</v>
      </c>
    </row>
    <row r="37" spans="1:19" x14ac:dyDescent="0.3">
      <c r="A37" s="32" t="s">
        <v>18</v>
      </c>
      <c r="B37" s="1">
        <v>10</v>
      </c>
      <c r="C37" s="1">
        <v>4</v>
      </c>
      <c r="D37" s="1">
        <v>3</v>
      </c>
      <c r="E37" s="20">
        <v>3</v>
      </c>
      <c r="F37" s="30">
        <v>11</v>
      </c>
      <c r="G37" s="20">
        <v>0</v>
      </c>
      <c r="H37" s="20">
        <v>3</v>
      </c>
      <c r="I37" s="20">
        <v>1</v>
      </c>
      <c r="J37" s="20">
        <v>2</v>
      </c>
      <c r="K37" s="29" t="s">
        <v>114</v>
      </c>
      <c r="L37" s="1" t="s">
        <v>221</v>
      </c>
      <c r="M37" s="1" t="s">
        <v>98</v>
      </c>
      <c r="N37" s="1" t="s">
        <v>189</v>
      </c>
      <c r="O37" s="31">
        <v>29</v>
      </c>
      <c r="P37" s="20">
        <v>33</v>
      </c>
      <c r="Q37" s="30">
        <v>-4</v>
      </c>
      <c r="R37" s="29" t="s">
        <v>99</v>
      </c>
      <c r="S37" s="28" t="s">
        <v>222</v>
      </c>
    </row>
    <row r="38" spans="1:19" x14ac:dyDescent="0.3">
      <c r="A38" s="32" t="s">
        <v>20</v>
      </c>
      <c r="B38" s="1">
        <v>10</v>
      </c>
      <c r="C38" s="1">
        <v>4</v>
      </c>
      <c r="D38" s="1">
        <v>4</v>
      </c>
      <c r="E38" s="20">
        <v>2</v>
      </c>
      <c r="F38" s="30">
        <v>10</v>
      </c>
      <c r="G38" s="20">
        <v>3</v>
      </c>
      <c r="H38" s="20">
        <v>4</v>
      </c>
      <c r="I38" s="20">
        <v>0</v>
      </c>
      <c r="J38" s="20">
        <v>1</v>
      </c>
      <c r="K38" s="29" t="s">
        <v>115</v>
      </c>
      <c r="L38" s="1" t="s">
        <v>172</v>
      </c>
      <c r="M38" s="1" t="s">
        <v>150</v>
      </c>
      <c r="N38" s="1" t="s">
        <v>150</v>
      </c>
      <c r="O38" s="31">
        <v>29</v>
      </c>
      <c r="P38" s="20">
        <v>32</v>
      </c>
      <c r="Q38" s="30">
        <v>-3</v>
      </c>
      <c r="R38" s="29" t="s">
        <v>107</v>
      </c>
      <c r="S38" s="28" t="s">
        <v>218</v>
      </c>
    </row>
    <row r="39" spans="1:19" x14ac:dyDescent="0.3">
      <c r="A39" s="32" t="s">
        <v>3</v>
      </c>
      <c r="B39" s="1">
        <v>10</v>
      </c>
      <c r="C39" s="1">
        <v>5</v>
      </c>
      <c r="D39" s="1">
        <v>5</v>
      </c>
      <c r="E39" s="20">
        <v>0</v>
      </c>
      <c r="F39" s="30">
        <v>10</v>
      </c>
      <c r="G39" s="20">
        <v>2</v>
      </c>
      <c r="H39" s="20">
        <v>4</v>
      </c>
      <c r="I39" s="20">
        <v>1</v>
      </c>
      <c r="J39" s="20">
        <v>0</v>
      </c>
      <c r="K39" s="29" t="s">
        <v>119</v>
      </c>
      <c r="L39" s="1" t="s">
        <v>134</v>
      </c>
      <c r="M39" s="1" t="s">
        <v>112</v>
      </c>
      <c r="N39" s="1" t="s">
        <v>175</v>
      </c>
      <c r="O39" s="31">
        <v>29</v>
      </c>
      <c r="P39" s="20">
        <v>31</v>
      </c>
      <c r="Q39" s="30">
        <v>-2</v>
      </c>
      <c r="R39" s="29" t="s">
        <v>99</v>
      </c>
      <c r="S39" s="28" t="s">
        <v>202</v>
      </c>
    </row>
    <row r="40" spans="1:19" x14ac:dyDescent="0.3">
      <c r="A40" s="32" t="s">
        <v>31</v>
      </c>
      <c r="B40" s="1">
        <v>8</v>
      </c>
      <c r="C40" s="1">
        <v>4</v>
      </c>
      <c r="D40" s="1">
        <v>3</v>
      </c>
      <c r="E40" s="20">
        <v>1</v>
      </c>
      <c r="F40" s="30">
        <v>9</v>
      </c>
      <c r="G40" s="20">
        <v>3</v>
      </c>
      <c r="H40" s="20">
        <v>4</v>
      </c>
      <c r="I40" s="20">
        <v>0</v>
      </c>
      <c r="J40" s="20">
        <v>0</v>
      </c>
      <c r="K40" s="29" t="s">
        <v>103</v>
      </c>
      <c r="L40" s="1" t="s">
        <v>153</v>
      </c>
      <c r="M40" s="1" t="s">
        <v>103</v>
      </c>
      <c r="N40" s="1" t="s">
        <v>126</v>
      </c>
      <c r="O40" s="31">
        <v>29</v>
      </c>
      <c r="P40" s="20">
        <v>29</v>
      </c>
      <c r="Q40" s="30">
        <v>0</v>
      </c>
      <c r="R40" s="29" t="s">
        <v>101</v>
      </c>
      <c r="S40" s="28" t="s">
        <v>193</v>
      </c>
    </row>
    <row r="41" spans="1:19" x14ac:dyDescent="0.3">
      <c r="A41" s="32" t="s">
        <v>8</v>
      </c>
      <c r="B41" s="1">
        <v>9</v>
      </c>
      <c r="C41" s="1">
        <v>2</v>
      </c>
      <c r="D41" s="1">
        <v>5</v>
      </c>
      <c r="E41" s="20">
        <v>2</v>
      </c>
      <c r="F41" s="30">
        <v>6</v>
      </c>
      <c r="G41" s="20">
        <v>0</v>
      </c>
      <c r="H41" s="20">
        <v>2</v>
      </c>
      <c r="I41" s="20">
        <v>0</v>
      </c>
      <c r="J41" s="20">
        <v>0</v>
      </c>
      <c r="K41" s="29" t="s">
        <v>145</v>
      </c>
      <c r="L41" s="1" t="s">
        <v>125</v>
      </c>
      <c r="M41" s="1" t="s">
        <v>117</v>
      </c>
      <c r="N41" s="1" t="s">
        <v>150</v>
      </c>
      <c r="O41" s="31">
        <v>29</v>
      </c>
      <c r="P41" s="20">
        <v>42</v>
      </c>
      <c r="Q41" s="30">
        <v>-13</v>
      </c>
      <c r="R41" s="29" t="s">
        <v>99</v>
      </c>
      <c r="S41" s="28" t="s">
        <v>223</v>
      </c>
    </row>
    <row r="42" spans="1:19" ht="15" thickBot="1" x14ac:dyDescent="0.35">
      <c r="A42" s="27" t="s">
        <v>27</v>
      </c>
      <c r="B42" s="26">
        <v>10</v>
      </c>
      <c r="C42" s="26">
        <v>2</v>
      </c>
      <c r="D42" s="26">
        <v>7</v>
      </c>
      <c r="E42" s="24">
        <v>1</v>
      </c>
      <c r="F42" s="23">
        <v>5</v>
      </c>
      <c r="G42" s="24">
        <v>0</v>
      </c>
      <c r="H42" s="24">
        <v>1</v>
      </c>
      <c r="I42" s="24">
        <v>1</v>
      </c>
      <c r="J42" s="24">
        <v>0</v>
      </c>
      <c r="K42" s="22" t="s">
        <v>141</v>
      </c>
      <c r="L42" s="26" t="s">
        <v>132</v>
      </c>
      <c r="M42" s="26" t="s">
        <v>127</v>
      </c>
      <c r="N42" s="26" t="s">
        <v>196</v>
      </c>
      <c r="O42" s="25">
        <v>21</v>
      </c>
      <c r="P42" s="24">
        <v>35</v>
      </c>
      <c r="Q42" s="23">
        <v>-14</v>
      </c>
      <c r="R42" s="22" t="s">
        <v>99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10294C6-B9BF-44D9-BD8E-E6226AE61B7A}"/>
  </hyperlink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DB25-DEDB-4E70-BD9E-44890BED6DFF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10</v>
      </c>
      <c r="C4" s="40">
        <v>7</v>
      </c>
      <c r="D4" s="40">
        <v>3</v>
      </c>
      <c r="E4" s="38">
        <v>0</v>
      </c>
      <c r="F4" s="33">
        <v>14</v>
      </c>
      <c r="G4" s="39">
        <v>4</v>
      </c>
      <c r="H4" s="38">
        <v>7</v>
      </c>
      <c r="I4" s="38">
        <v>0</v>
      </c>
      <c r="J4" s="33">
        <v>0</v>
      </c>
      <c r="K4" s="37" t="s">
        <v>120</v>
      </c>
      <c r="L4" s="40" t="s">
        <v>149</v>
      </c>
      <c r="M4" s="40" t="s">
        <v>112</v>
      </c>
      <c r="N4" s="40" t="s">
        <v>119</v>
      </c>
      <c r="O4" s="39">
        <v>36</v>
      </c>
      <c r="P4" s="38">
        <v>30</v>
      </c>
      <c r="Q4" s="33">
        <v>6</v>
      </c>
      <c r="R4" s="37" t="s">
        <v>99</v>
      </c>
      <c r="S4" s="36" t="s">
        <v>203</v>
      </c>
    </row>
    <row r="5" spans="1:20" x14ac:dyDescent="0.3">
      <c r="A5" s="32" t="s">
        <v>21</v>
      </c>
      <c r="B5" s="1">
        <v>9</v>
      </c>
      <c r="C5" s="1">
        <v>6</v>
      </c>
      <c r="D5" s="1">
        <v>3</v>
      </c>
      <c r="E5" s="20">
        <v>0</v>
      </c>
      <c r="F5" s="30">
        <v>12</v>
      </c>
      <c r="G5" s="31">
        <v>5</v>
      </c>
      <c r="H5" s="20">
        <v>6</v>
      </c>
      <c r="I5" s="20">
        <v>0</v>
      </c>
      <c r="J5" s="30">
        <v>0</v>
      </c>
      <c r="K5" s="29" t="s">
        <v>162</v>
      </c>
      <c r="L5" s="1" t="s">
        <v>116</v>
      </c>
      <c r="M5" s="1" t="s">
        <v>149</v>
      </c>
      <c r="N5" s="1" t="s">
        <v>175</v>
      </c>
      <c r="O5" s="31">
        <v>30</v>
      </c>
      <c r="P5" s="20">
        <v>29</v>
      </c>
      <c r="Q5" s="30">
        <v>1</v>
      </c>
      <c r="R5" s="29" t="s">
        <v>99</v>
      </c>
      <c r="S5" s="28" t="s">
        <v>185</v>
      </c>
    </row>
    <row r="6" spans="1:20" x14ac:dyDescent="0.3">
      <c r="A6" s="32" t="s">
        <v>11</v>
      </c>
      <c r="B6" s="1">
        <v>10</v>
      </c>
      <c r="C6" s="1">
        <v>5</v>
      </c>
      <c r="D6" s="1">
        <v>4</v>
      </c>
      <c r="E6" s="20">
        <v>1</v>
      </c>
      <c r="F6" s="30">
        <v>11</v>
      </c>
      <c r="G6" s="31">
        <v>3</v>
      </c>
      <c r="H6" s="20">
        <v>4</v>
      </c>
      <c r="I6" s="20">
        <v>1</v>
      </c>
      <c r="J6" s="30">
        <v>0</v>
      </c>
      <c r="K6" s="29" t="s">
        <v>153</v>
      </c>
      <c r="L6" s="1" t="s">
        <v>119</v>
      </c>
      <c r="M6" s="1" t="s">
        <v>119</v>
      </c>
      <c r="N6" s="1" t="s">
        <v>175</v>
      </c>
      <c r="O6" s="31">
        <v>38</v>
      </c>
      <c r="P6" s="20">
        <v>37</v>
      </c>
      <c r="Q6" s="30">
        <v>1</v>
      </c>
      <c r="R6" s="29" t="s">
        <v>109</v>
      </c>
      <c r="S6" s="28" t="s">
        <v>225</v>
      </c>
    </row>
    <row r="7" spans="1:20" x14ac:dyDescent="0.3">
      <c r="A7" s="32" t="s">
        <v>19</v>
      </c>
      <c r="B7" s="1">
        <v>10</v>
      </c>
      <c r="C7" s="1">
        <v>5</v>
      </c>
      <c r="D7" s="1">
        <v>5</v>
      </c>
      <c r="E7" s="20">
        <v>0</v>
      </c>
      <c r="F7" s="30">
        <v>10</v>
      </c>
      <c r="G7" s="31">
        <v>5</v>
      </c>
      <c r="H7" s="20">
        <v>5</v>
      </c>
      <c r="I7" s="20">
        <v>0</v>
      </c>
      <c r="J7" s="30">
        <v>0</v>
      </c>
      <c r="K7" s="29" t="s">
        <v>136</v>
      </c>
      <c r="L7" s="1" t="s">
        <v>132</v>
      </c>
      <c r="M7" s="1" t="s">
        <v>119</v>
      </c>
      <c r="N7" s="1" t="s">
        <v>170</v>
      </c>
      <c r="O7" s="31">
        <v>25</v>
      </c>
      <c r="P7" s="20">
        <v>28</v>
      </c>
      <c r="Q7" s="30">
        <v>-3</v>
      </c>
      <c r="R7" s="29" t="s">
        <v>99</v>
      </c>
      <c r="S7" s="28" t="s">
        <v>202</v>
      </c>
    </row>
    <row r="8" spans="1:20" x14ac:dyDescent="0.3">
      <c r="A8" s="32" t="s">
        <v>28</v>
      </c>
      <c r="B8" s="1">
        <v>9</v>
      </c>
      <c r="C8" s="1">
        <v>4</v>
      </c>
      <c r="D8" s="1">
        <v>4</v>
      </c>
      <c r="E8" s="20">
        <v>1</v>
      </c>
      <c r="F8" s="30">
        <v>9</v>
      </c>
      <c r="G8" s="31">
        <v>4</v>
      </c>
      <c r="H8" s="20">
        <v>4</v>
      </c>
      <c r="I8" s="20">
        <v>0</v>
      </c>
      <c r="J8" s="30">
        <v>0</v>
      </c>
      <c r="K8" s="29" t="s">
        <v>149</v>
      </c>
      <c r="L8" s="1" t="s">
        <v>114</v>
      </c>
      <c r="M8" s="1" t="s">
        <v>192</v>
      </c>
      <c r="N8" s="1" t="s">
        <v>193</v>
      </c>
      <c r="O8" s="31">
        <v>27</v>
      </c>
      <c r="P8" s="20">
        <v>27</v>
      </c>
      <c r="Q8" s="30">
        <v>0</v>
      </c>
      <c r="R8" s="29" t="s">
        <v>101</v>
      </c>
      <c r="S8" s="28" t="s">
        <v>201</v>
      </c>
    </row>
    <row r="9" spans="1:20" x14ac:dyDescent="0.3">
      <c r="A9" s="32" t="s">
        <v>4</v>
      </c>
      <c r="B9" s="1">
        <v>9</v>
      </c>
      <c r="C9" s="1">
        <v>4</v>
      </c>
      <c r="D9" s="1">
        <v>4</v>
      </c>
      <c r="E9" s="20">
        <v>1</v>
      </c>
      <c r="F9" s="30">
        <v>9</v>
      </c>
      <c r="G9" s="31">
        <v>2</v>
      </c>
      <c r="H9" s="20">
        <v>4</v>
      </c>
      <c r="I9" s="20">
        <v>0</v>
      </c>
      <c r="J9" s="30">
        <v>0</v>
      </c>
      <c r="K9" s="29" t="s">
        <v>192</v>
      </c>
      <c r="L9" s="1" t="s">
        <v>111</v>
      </c>
      <c r="M9" s="1" t="s">
        <v>125</v>
      </c>
      <c r="N9" s="1" t="s">
        <v>148</v>
      </c>
      <c r="O9" s="31">
        <v>31</v>
      </c>
      <c r="P9" s="20">
        <v>33</v>
      </c>
      <c r="Q9" s="30">
        <v>-2</v>
      </c>
      <c r="R9" s="29" t="s">
        <v>99</v>
      </c>
      <c r="S9" s="28" t="s">
        <v>201</v>
      </c>
    </row>
    <row r="10" spans="1:20" x14ac:dyDescent="0.3">
      <c r="A10" s="32" t="s">
        <v>29</v>
      </c>
      <c r="B10" s="1">
        <v>11</v>
      </c>
      <c r="C10" s="1">
        <v>4</v>
      </c>
      <c r="D10" s="1">
        <v>7</v>
      </c>
      <c r="E10" s="20">
        <v>0</v>
      </c>
      <c r="F10" s="30">
        <v>8</v>
      </c>
      <c r="G10" s="31">
        <v>3</v>
      </c>
      <c r="H10" s="20">
        <v>4</v>
      </c>
      <c r="I10" s="20">
        <v>0</v>
      </c>
      <c r="J10" s="30">
        <v>0</v>
      </c>
      <c r="K10" s="29" t="s">
        <v>134</v>
      </c>
      <c r="L10" s="1" t="s">
        <v>132</v>
      </c>
      <c r="M10" s="1" t="s">
        <v>127</v>
      </c>
      <c r="N10" s="1" t="s">
        <v>125</v>
      </c>
      <c r="O10" s="31">
        <v>34</v>
      </c>
      <c r="P10" s="20">
        <v>42</v>
      </c>
      <c r="Q10" s="30">
        <v>-8</v>
      </c>
      <c r="R10" s="29" t="s">
        <v>101</v>
      </c>
      <c r="S10" s="28" t="s">
        <v>224</v>
      </c>
    </row>
    <row r="11" spans="1:20" ht="15" thickBot="1" x14ac:dyDescent="0.35">
      <c r="A11" s="32" t="s">
        <v>5</v>
      </c>
      <c r="B11" s="1">
        <v>9</v>
      </c>
      <c r="C11" s="1">
        <v>3</v>
      </c>
      <c r="D11" s="1">
        <v>4</v>
      </c>
      <c r="E11" s="24">
        <v>2</v>
      </c>
      <c r="F11" s="23">
        <v>8</v>
      </c>
      <c r="G11" s="25">
        <v>2</v>
      </c>
      <c r="H11" s="24">
        <v>3</v>
      </c>
      <c r="I11" s="24">
        <v>0</v>
      </c>
      <c r="J11" s="23">
        <v>0</v>
      </c>
      <c r="K11" s="29" t="s">
        <v>125</v>
      </c>
      <c r="L11" s="1" t="s">
        <v>150</v>
      </c>
      <c r="M11" s="1" t="s">
        <v>122</v>
      </c>
      <c r="N11" s="1" t="s">
        <v>151</v>
      </c>
      <c r="O11" s="31">
        <v>24</v>
      </c>
      <c r="P11" s="20">
        <v>28</v>
      </c>
      <c r="Q11" s="30">
        <v>-4</v>
      </c>
      <c r="R11" s="29" t="s">
        <v>104</v>
      </c>
      <c r="S11" s="28" t="s">
        <v>188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9</v>
      </c>
      <c r="C14" s="1">
        <v>8</v>
      </c>
      <c r="D14" s="1">
        <v>1</v>
      </c>
      <c r="E14" s="20">
        <v>0</v>
      </c>
      <c r="F14" s="33">
        <v>16</v>
      </c>
      <c r="G14" s="20">
        <v>7</v>
      </c>
      <c r="H14" s="20">
        <v>8</v>
      </c>
      <c r="I14" s="20">
        <v>0</v>
      </c>
      <c r="J14" s="20">
        <v>0</v>
      </c>
      <c r="K14" s="29" t="s">
        <v>155</v>
      </c>
      <c r="L14" s="1" t="s">
        <v>120</v>
      </c>
      <c r="M14" s="1" t="s">
        <v>103</v>
      </c>
      <c r="N14" s="1" t="s">
        <v>136</v>
      </c>
      <c r="O14" s="31">
        <v>35</v>
      </c>
      <c r="P14" s="20">
        <v>22</v>
      </c>
      <c r="Q14" s="30">
        <v>13</v>
      </c>
      <c r="R14" s="29" t="s">
        <v>213</v>
      </c>
      <c r="S14" s="28" t="s">
        <v>214</v>
      </c>
    </row>
    <row r="15" spans="1:20" x14ac:dyDescent="0.3">
      <c r="A15" s="32" t="s">
        <v>9</v>
      </c>
      <c r="B15" s="1">
        <v>10</v>
      </c>
      <c r="C15" s="1">
        <v>7</v>
      </c>
      <c r="D15" s="1">
        <v>2</v>
      </c>
      <c r="E15" s="20">
        <v>1</v>
      </c>
      <c r="F15" s="30">
        <v>15</v>
      </c>
      <c r="G15" s="20">
        <v>7</v>
      </c>
      <c r="H15" s="20">
        <v>7</v>
      </c>
      <c r="I15" s="20">
        <v>0</v>
      </c>
      <c r="J15" s="20">
        <v>1</v>
      </c>
      <c r="K15" s="29" t="s">
        <v>152</v>
      </c>
      <c r="L15" s="1" t="s">
        <v>136</v>
      </c>
      <c r="M15" s="1" t="s">
        <v>126</v>
      </c>
      <c r="N15" s="1" t="s">
        <v>152</v>
      </c>
      <c r="O15" s="31">
        <v>38</v>
      </c>
      <c r="P15" s="20">
        <v>27</v>
      </c>
      <c r="Q15" s="30">
        <v>11</v>
      </c>
      <c r="R15" s="29" t="s">
        <v>99</v>
      </c>
      <c r="S15" s="28" t="s">
        <v>226</v>
      </c>
    </row>
    <row r="16" spans="1:20" x14ac:dyDescent="0.3">
      <c r="A16" s="32" t="s">
        <v>26</v>
      </c>
      <c r="B16" s="1">
        <v>8</v>
      </c>
      <c r="C16" s="1">
        <v>6</v>
      </c>
      <c r="D16" s="1">
        <v>2</v>
      </c>
      <c r="E16" s="20">
        <v>0</v>
      </c>
      <c r="F16" s="30">
        <v>12</v>
      </c>
      <c r="G16" s="20">
        <v>2</v>
      </c>
      <c r="H16" s="20">
        <v>5</v>
      </c>
      <c r="I16" s="20">
        <v>1</v>
      </c>
      <c r="J16" s="20">
        <v>0</v>
      </c>
      <c r="K16" s="29" t="s">
        <v>105</v>
      </c>
      <c r="L16" s="1" t="s">
        <v>149</v>
      </c>
      <c r="M16" s="1" t="s">
        <v>105</v>
      </c>
      <c r="N16" s="1" t="s">
        <v>105</v>
      </c>
      <c r="O16" s="31">
        <v>31</v>
      </c>
      <c r="P16" s="20">
        <v>22</v>
      </c>
      <c r="Q16" s="30">
        <v>9</v>
      </c>
      <c r="R16" s="29" t="s">
        <v>101</v>
      </c>
      <c r="S16" s="28" t="s">
        <v>176</v>
      </c>
    </row>
    <row r="17" spans="1:19" x14ac:dyDescent="0.3">
      <c r="A17" s="32" t="s">
        <v>1</v>
      </c>
      <c r="B17" s="1">
        <v>9</v>
      </c>
      <c r="C17" s="1">
        <v>6</v>
      </c>
      <c r="D17" s="1">
        <v>3</v>
      </c>
      <c r="E17" s="20">
        <v>0</v>
      </c>
      <c r="F17" s="30">
        <v>12</v>
      </c>
      <c r="G17" s="20">
        <v>5</v>
      </c>
      <c r="H17" s="20">
        <v>6</v>
      </c>
      <c r="I17" s="20">
        <v>0</v>
      </c>
      <c r="J17" s="20">
        <v>0</v>
      </c>
      <c r="K17" s="29" t="s">
        <v>134</v>
      </c>
      <c r="L17" s="1" t="s">
        <v>110</v>
      </c>
      <c r="M17" s="1" t="s">
        <v>110</v>
      </c>
      <c r="N17" s="1" t="s">
        <v>149</v>
      </c>
      <c r="O17" s="31">
        <v>27</v>
      </c>
      <c r="P17" s="20">
        <v>21</v>
      </c>
      <c r="Q17" s="30">
        <v>6</v>
      </c>
      <c r="R17" s="29" t="s">
        <v>101</v>
      </c>
      <c r="S17" s="28" t="s">
        <v>185</v>
      </c>
    </row>
    <row r="18" spans="1:19" x14ac:dyDescent="0.3">
      <c r="A18" s="32" t="s">
        <v>13</v>
      </c>
      <c r="B18" s="1">
        <v>8</v>
      </c>
      <c r="C18" s="1">
        <v>4</v>
      </c>
      <c r="D18" s="1">
        <v>3</v>
      </c>
      <c r="E18" s="20">
        <v>1</v>
      </c>
      <c r="F18" s="30">
        <v>9</v>
      </c>
      <c r="G18" s="20">
        <v>4</v>
      </c>
      <c r="H18" s="20">
        <v>4</v>
      </c>
      <c r="I18" s="20">
        <v>0</v>
      </c>
      <c r="J18" s="20">
        <v>1</v>
      </c>
      <c r="K18" s="29" t="s">
        <v>130</v>
      </c>
      <c r="L18" s="1" t="s">
        <v>122</v>
      </c>
      <c r="M18" s="1" t="s">
        <v>114</v>
      </c>
      <c r="N18" s="1" t="s">
        <v>131</v>
      </c>
      <c r="O18" s="31">
        <v>30</v>
      </c>
      <c r="P18" s="20">
        <v>28</v>
      </c>
      <c r="Q18" s="30">
        <v>2</v>
      </c>
      <c r="R18" s="29" t="s">
        <v>101</v>
      </c>
      <c r="S18" s="28" t="s">
        <v>193</v>
      </c>
    </row>
    <row r="19" spans="1:19" x14ac:dyDescent="0.3">
      <c r="A19" s="32" t="s">
        <v>10</v>
      </c>
      <c r="B19" s="1">
        <v>8</v>
      </c>
      <c r="C19" s="1">
        <v>4</v>
      </c>
      <c r="D19" s="1">
        <v>3</v>
      </c>
      <c r="E19" s="20">
        <v>1</v>
      </c>
      <c r="F19" s="30">
        <v>9</v>
      </c>
      <c r="G19" s="20">
        <v>1</v>
      </c>
      <c r="H19" s="20">
        <v>3</v>
      </c>
      <c r="I19" s="20">
        <v>1</v>
      </c>
      <c r="J19" s="20">
        <v>0</v>
      </c>
      <c r="K19" s="29" t="s">
        <v>136</v>
      </c>
      <c r="L19" s="1" t="s">
        <v>114</v>
      </c>
      <c r="M19" s="1" t="s">
        <v>108</v>
      </c>
      <c r="N19" s="1" t="s">
        <v>131</v>
      </c>
      <c r="O19" s="31">
        <v>23</v>
      </c>
      <c r="P19" s="20">
        <v>21</v>
      </c>
      <c r="Q19" s="30">
        <v>2</v>
      </c>
      <c r="R19" s="29" t="s">
        <v>99</v>
      </c>
      <c r="S19" s="28" t="s">
        <v>193</v>
      </c>
    </row>
    <row r="20" spans="1:19" x14ac:dyDescent="0.3">
      <c r="A20" s="32" t="s">
        <v>23</v>
      </c>
      <c r="B20" s="1">
        <v>8</v>
      </c>
      <c r="C20" s="1">
        <v>4</v>
      </c>
      <c r="D20" s="1">
        <v>4</v>
      </c>
      <c r="E20" s="20">
        <v>0</v>
      </c>
      <c r="F20" s="30">
        <v>8</v>
      </c>
      <c r="G20" s="20">
        <v>2</v>
      </c>
      <c r="H20" s="20">
        <v>3</v>
      </c>
      <c r="I20" s="20">
        <v>1</v>
      </c>
      <c r="J20" s="20">
        <v>0</v>
      </c>
      <c r="K20" s="29" t="s">
        <v>127</v>
      </c>
      <c r="L20" s="1" t="s">
        <v>120</v>
      </c>
      <c r="M20" s="1" t="s">
        <v>116</v>
      </c>
      <c r="N20" s="1" t="s">
        <v>119</v>
      </c>
      <c r="O20" s="31">
        <v>25</v>
      </c>
      <c r="P20" s="20">
        <v>25</v>
      </c>
      <c r="Q20" s="30">
        <v>0</v>
      </c>
      <c r="R20" s="29" t="s">
        <v>99</v>
      </c>
      <c r="S20" s="28" t="s">
        <v>171</v>
      </c>
    </row>
    <row r="21" spans="1:19" ht="15" thickBot="1" x14ac:dyDescent="0.35">
      <c r="A21" s="27" t="s">
        <v>12</v>
      </c>
      <c r="B21" s="26">
        <v>10</v>
      </c>
      <c r="C21" s="26">
        <v>3</v>
      </c>
      <c r="D21" s="26">
        <v>5</v>
      </c>
      <c r="E21" s="24">
        <v>2</v>
      </c>
      <c r="F21" s="23">
        <v>8</v>
      </c>
      <c r="G21" s="24">
        <v>3</v>
      </c>
      <c r="H21" s="24">
        <v>3</v>
      </c>
      <c r="I21" s="24">
        <v>0</v>
      </c>
      <c r="J21" s="24">
        <v>0</v>
      </c>
      <c r="K21" s="22" t="s">
        <v>187</v>
      </c>
      <c r="L21" s="26" t="s">
        <v>152</v>
      </c>
      <c r="M21" s="26" t="s">
        <v>116</v>
      </c>
      <c r="N21" s="26" t="s">
        <v>153</v>
      </c>
      <c r="O21" s="25">
        <v>22</v>
      </c>
      <c r="P21" s="24">
        <v>26</v>
      </c>
      <c r="Q21" s="23">
        <v>-4</v>
      </c>
      <c r="R21" s="22" t="s">
        <v>113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95</v>
      </c>
      <c r="B25" s="1">
        <v>10</v>
      </c>
      <c r="C25" s="1">
        <v>8</v>
      </c>
      <c r="D25" s="1">
        <v>2</v>
      </c>
      <c r="E25" s="20">
        <v>0</v>
      </c>
      <c r="F25" s="30">
        <v>16</v>
      </c>
      <c r="G25" s="20">
        <v>6</v>
      </c>
      <c r="H25" s="20">
        <v>8</v>
      </c>
      <c r="I25" s="20">
        <v>0</v>
      </c>
      <c r="J25" s="20">
        <v>0</v>
      </c>
      <c r="K25" s="29" t="s">
        <v>137</v>
      </c>
      <c r="L25" s="1" t="s">
        <v>149</v>
      </c>
      <c r="M25" s="1" t="s">
        <v>164</v>
      </c>
      <c r="N25" s="1" t="s">
        <v>209</v>
      </c>
      <c r="O25" s="31">
        <v>37</v>
      </c>
      <c r="P25" s="20">
        <v>24</v>
      </c>
      <c r="Q25" s="30">
        <v>13</v>
      </c>
      <c r="R25" s="29" t="s">
        <v>194</v>
      </c>
      <c r="S25" s="28" t="s">
        <v>219</v>
      </c>
    </row>
    <row r="26" spans="1:19" x14ac:dyDescent="0.3">
      <c r="A26" s="32" t="s">
        <v>24</v>
      </c>
      <c r="B26" s="1">
        <v>10</v>
      </c>
      <c r="C26" s="1">
        <v>5</v>
      </c>
      <c r="D26" s="1">
        <v>1</v>
      </c>
      <c r="E26" s="20">
        <v>4</v>
      </c>
      <c r="F26" s="30">
        <v>14</v>
      </c>
      <c r="G26" s="20">
        <v>5</v>
      </c>
      <c r="H26" s="20">
        <v>5</v>
      </c>
      <c r="I26" s="20">
        <v>0</v>
      </c>
      <c r="J26" s="20">
        <v>2</v>
      </c>
      <c r="K26" s="29" t="s">
        <v>129</v>
      </c>
      <c r="L26" s="1" t="s">
        <v>168</v>
      </c>
      <c r="M26" s="1" t="s">
        <v>118</v>
      </c>
      <c r="N26" s="1" t="s">
        <v>129</v>
      </c>
      <c r="O26" s="31">
        <v>33</v>
      </c>
      <c r="P26" s="20">
        <v>26</v>
      </c>
      <c r="Q26" s="30">
        <v>7</v>
      </c>
      <c r="R26" s="29" t="s">
        <v>133</v>
      </c>
      <c r="S26" s="28" t="s">
        <v>216</v>
      </c>
    </row>
    <row r="27" spans="1:19" x14ac:dyDescent="0.3">
      <c r="A27" s="32" t="s">
        <v>0</v>
      </c>
      <c r="B27" s="1">
        <v>9</v>
      </c>
      <c r="C27" s="1">
        <v>6</v>
      </c>
      <c r="D27" s="1">
        <v>3</v>
      </c>
      <c r="E27" s="20">
        <v>0</v>
      </c>
      <c r="F27" s="30">
        <v>12</v>
      </c>
      <c r="G27" s="20">
        <v>6</v>
      </c>
      <c r="H27" s="20">
        <v>6</v>
      </c>
      <c r="I27" s="20">
        <v>0</v>
      </c>
      <c r="J27" s="20">
        <v>0</v>
      </c>
      <c r="K27" s="29" t="s">
        <v>134</v>
      </c>
      <c r="L27" s="1" t="s">
        <v>110</v>
      </c>
      <c r="M27" s="1" t="s">
        <v>103</v>
      </c>
      <c r="N27" s="1" t="s">
        <v>175</v>
      </c>
      <c r="O27" s="31">
        <v>30</v>
      </c>
      <c r="P27" s="20">
        <v>22</v>
      </c>
      <c r="Q27" s="30">
        <v>8</v>
      </c>
      <c r="R27" s="29" t="s">
        <v>101</v>
      </c>
      <c r="S27" s="28" t="s">
        <v>185</v>
      </c>
    </row>
    <row r="28" spans="1:19" x14ac:dyDescent="0.3">
      <c r="A28" s="32" t="s">
        <v>22</v>
      </c>
      <c r="B28" s="1">
        <v>9</v>
      </c>
      <c r="C28" s="1">
        <v>5</v>
      </c>
      <c r="D28" s="1">
        <v>3</v>
      </c>
      <c r="E28" s="20">
        <v>1</v>
      </c>
      <c r="F28" s="30">
        <v>11</v>
      </c>
      <c r="G28" s="20">
        <v>3</v>
      </c>
      <c r="H28" s="20">
        <v>4</v>
      </c>
      <c r="I28" s="20">
        <v>1</v>
      </c>
      <c r="J28" s="20">
        <v>0</v>
      </c>
      <c r="K28" s="29" t="s">
        <v>131</v>
      </c>
      <c r="L28" s="1" t="s">
        <v>120</v>
      </c>
      <c r="M28" s="1" t="s">
        <v>136</v>
      </c>
      <c r="N28" s="1" t="s">
        <v>192</v>
      </c>
      <c r="O28" s="31">
        <v>28</v>
      </c>
      <c r="P28" s="20">
        <v>30</v>
      </c>
      <c r="Q28" s="30">
        <v>-2</v>
      </c>
      <c r="R28" s="29" t="s">
        <v>104</v>
      </c>
      <c r="S28" s="28" t="s">
        <v>217</v>
      </c>
    </row>
    <row r="29" spans="1:19" x14ac:dyDescent="0.3">
      <c r="A29" s="32" t="s">
        <v>25</v>
      </c>
      <c r="B29" s="1">
        <v>9</v>
      </c>
      <c r="C29" s="1">
        <v>4</v>
      </c>
      <c r="D29" s="1">
        <v>3</v>
      </c>
      <c r="E29" s="20">
        <v>2</v>
      </c>
      <c r="F29" s="30">
        <v>10</v>
      </c>
      <c r="G29" s="20">
        <v>3</v>
      </c>
      <c r="H29" s="20">
        <v>4</v>
      </c>
      <c r="I29" s="20">
        <v>0</v>
      </c>
      <c r="J29" s="20">
        <v>1</v>
      </c>
      <c r="K29" s="29" t="s">
        <v>131</v>
      </c>
      <c r="L29" s="1" t="s">
        <v>126</v>
      </c>
      <c r="M29" s="1" t="s">
        <v>105</v>
      </c>
      <c r="N29" s="1" t="s">
        <v>152</v>
      </c>
      <c r="O29" s="31">
        <v>26</v>
      </c>
      <c r="P29" s="20">
        <v>23</v>
      </c>
      <c r="Q29" s="30">
        <v>3</v>
      </c>
      <c r="R29" s="29" t="s">
        <v>101</v>
      </c>
      <c r="S29" s="28" t="s">
        <v>208</v>
      </c>
    </row>
    <row r="30" spans="1:19" x14ac:dyDescent="0.3">
      <c r="A30" s="32" t="s">
        <v>15</v>
      </c>
      <c r="B30" s="1">
        <v>10</v>
      </c>
      <c r="C30" s="1">
        <v>4</v>
      </c>
      <c r="D30" s="1">
        <v>4</v>
      </c>
      <c r="E30" s="20">
        <v>2</v>
      </c>
      <c r="F30" s="30">
        <v>10</v>
      </c>
      <c r="G30" s="20">
        <v>2</v>
      </c>
      <c r="H30" s="20">
        <v>3</v>
      </c>
      <c r="I30" s="20">
        <v>1</v>
      </c>
      <c r="J30" s="20">
        <v>0</v>
      </c>
      <c r="K30" s="29" t="s">
        <v>153</v>
      </c>
      <c r="L30" s="1" t="s">
        <v>123</v>
      </c>
      <c r="M30" s="1" t="s">
        <v>114</v>
      </c>
      <c r="N30" s="1" t="s">
        <v>138</v>
      </c>
      <c r="O30" s="31">
        <v>26</v>
      </c>
      <c r="P30" s="20">
        <v>32</v>
      </c>
      <c r="Q30" s="30">
        <v>-6</v>
      </c>
      <c r="R30" s="29" t="s">
        <v>101</v>
      </c>
      <c r="S30" s="28" t="s">
        <v>218</v>
      </c>
    </row>
    <row r="31" spans="1:19" x14ac:dyDescent="0.3">
      <c r="A31" s="32" t="s">
        <v>17</v>
      </c>
      <c r="B31" s="1">
        <v>10</v>
      </c>
      <c r="C31" s="1">
        <v>3</v>
      </c>
      <c r="D31" s="1">
        <v>5</v>
      </c>
      <c r="E31" s="20">
        <v>2</v>
      </c>
      <c r="F31" s="30">
        <v>8</v>
      </c>
      <c r="G31" s="20">
        <v>1</v>
      </c>
      <c r="H31" s="20">
        <v>2</v>
      </c>
      <c r="I31" s="20">
        <v>1</v>
      </c>
      <c r="J31" s="20">
        <v>0</v>
      </c>
      <c r="K31" s="29" t="s">
        <v>123</v>
      </c>
      <c r="L31" s="1" t="s">
        <v>138</v>
      </c>
      <c r="M31" s="1" t="s">
        <v>116</v>
      </c>
      <c r="N31" s="1" t="s">
        <v>131</v>
      </c>
      <c r="O31" s="31">
        <v>28</v>
      </c>
      <c r="P31" s="20">
        <v>39</v>
      </c>
      <c r="Q31" s="30">
        <v>-11</v>
      </c>
      <c r="R31" s="29" t="s">
        <v>113</v>
      </c>
      <c r="S31" s="28" t="s">
        <v>215</v>
      </c>
    </row>
    <row r="32" spans="1:19" ht="15" thickBot="1" x14ac:dyDescent="0.35">
      <c r="A32" s="32" t="s">
        <v>6</v>
      </c>
      <c r="B32" s="1">
        <v>9</v>
      </c>
      <c r="C32" s="1">
        <v>3</v>
      </c>
      <c r="D32" s="1">
        <v>5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141</v>
      </c>
      <c r="L32" s="1" t="s">
        <v>119</v>
      </c>
      <c r="M32" s="1" t="s">
        <v>127</v>
      </c>
      <c r="N32" s="1" t="s">
        <v>156</v>
      </c>
      <c r="O32" s="31">
        <v>27</v>
      </c>
      <c r="P32" s="20">
        <v>39</v>
      </c>
      <c r="Q32" s="30">
        <v>-12</v>
      </c>
      <c r="R32" s="29" t="s">
        <v>133</v>
      </c>
      <c r="S32" s="28" t="s">
        <v>207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9</v>
      </c>
      <c r="C35" s="1">
        <v>5</v>
      </c>
      <c r="D35" s="1">
        <v>1</v>
      </c>
      <c r="E35" s="20">
        <v>3</v>
      </c>
      <c r="F35" s="33">
        <v>13</v>
      </c>
      <c r="G35" s="20">
        <v>4</v>
      </c>
      <c r="H35" s="20">
        <v>5</v>
      </c>
      <c r="I35" s="20">
        <v>0</v>
      </c>
      <c r="J35" s="20">
        <v>1</v>
      </c>
      <c r="K35" s="29" t="s">
        <v>124</v>
      </c>
      <c r="L35" s="1" t="s">
        <v>140</v>
      </c>
      <c r="M35" s="1" t="s">
        <v>142</v>
      </c>
      <c r="N35" s="1" t="s">
        <v>142</v>
      </c>
      <c r="O35" s="31">
        <v>31</v>
      </c>
      <c r="P35" s="20">
        <v>25</v>
      </c>
      <c r="Q35" s="30">
        <v>6</v>
      </c>
      <c r="R35" s="29" t="s">
        <v>107</v>
      </c>
      <c r="S35" s="28" t="s">
        <v>206</v>
      </c>
    </row>
    <row r="36" spans="1:19" x14ac:dyDescent="0.3">
      <c r="A36" s="32" t="s">
        <v>7</v>
      </c>
      <c r="B36" s="1">
        <v>9</v>
      </c>
      <c r="C36" s="1">
        <v>5</v>
      </c>
      <c r="D36" s="1">
        <v>2</v>
      </c>
      <c r="E36" s="20">
        <v>2</v>
      </c>
      <c r="F36" s="30">
        <v>12</v>
      </c>
      <c r="G36" s="20">
        <v>3</v>
      </c>
      <c r="H36" s="20">
        <v>5</v>
      </c>
      <c r="I36" s="20">
        <v>0</v>
      </c>
      <c r="J36" s="20">
        <v>1</v>
      </c>
      <c r="K36" s="29" t="s">
        <v>110</v>
      </c>
      <c r="L36" s="1" t="s">
        <v>144</v>
      </c>
      <c r="M36" s="1" t="s">
        <v>110</v>
      </c>
      <c r="N36" s="1" t="s">
        <v>137</v>
      </c>
      <c r="O36" s="31">
        <v>25</v>
      </c>
      <c r="P36" s="20">
        <v>25</v>
      </c>
      <c r="Q36" s="30">
        <v>0</v>
      </c>
      <c r="R36" s="29" t="s">
        <v>104</v>
      </c>
      <c r="S36" s="28" t="s">
        <v>211</v>
      </c>
    </row>
    <row r="37" spans="1:19" x14ac:dyDescent="0.3">
      <c r="A37" s="32" t="s">
        <v>18</v>
      </c>
      <c r="B37" s="1">
        <v>10</v>
      </c>
      <c r="C37" s="1">
        <v>4</v>
      </c>
      <c r="D37" s="1">
        <v>3</v>
      </c>
      <c r="E37" s="20">
        <v>3</v>
      </c>
      <c r="F37" s="30">
        <v>11</v>
      </c>
      <c r="G37" s="20">
        <v>0</v>
      </c>
      <c r="H37" s="20">
        <v>3</v>
      </c>
      <c r="I37" s="20">
        <v>1</v>
      </c>
      <c r="J37" s="20">
        <v>2</v>
      </c>
      <c r="K37" s="29" t="s">
        <v>114</v>
      </c>
      <c r="L37" s="1" t="s">
        <v>221</v>
      </c>
      <c r="M37" s="1" t="s">
        <v>98</v>
      </c>
      <c r="N37" s="1" t="s">
        <v>189</v>
      </c>
      <c r="O37" s="31">
        <v>29</v>
      </c>
      <c r="P37" s="20">
        <v>33</v>
      </c>
      <c r="Q37" s="30">
        <v>-4</v>
      </c>
      <c r="R37" s="29" t="s">
        <v>99</v>
      </c>
      <c r="S37" s="28" t="s">
        <v>222</v>
      </c>
    </row>
    <row r="38" spans="1:19" x14ac:dyDescent="0.3">
      <c r="A38" s="32" t="s">
        <v>20</v>
      </c>
      <c r="B38" s="1">
        <v>10</v>
      </c>
      <c r="C38" s="1">
        <v>4</v>
      </c>
      <c r="D38" s="1">
        <v>4</v>
      </c>
      <c r="E38" s="20">
        <v>2</v>
      </c>
      <c r="F38" s="30">
        <v>10</v>
      </c>
      <c r="G38" s="20">
        <v>3</v>
      </c>
      <c r="H38" s="20">
        <v>4</v>
      </c>
      <c r="I38" s="20">
        <v>0</v>
      </c>
      <c r="J38" s="20">
        <v>1</v>
      </c>
      <c r="K38" s="29" t="s">
        <v>115</v>
      </c>
      <c r="L38" s="1" t="s">
        <v>172</v>
      </c>
      <c r="M38" s="1" t="s">
        <v>150</v>
      </c>
      <c r="N38" s="1" t="s">
        <v>150</v>
      </c>
      <c r="O38" s="31">
        <v>29</v>
      </c>
      <c r="P38" s="20">
        <v>32</v>
      </c>
      <c r="Q38" s="30">
        <v>-3</v>
      </c>
      <c r="R38" s="29" t="s">
        <v>107</v>
      </c>
      <c r="S38" s="28" t="s">
        <v>218</v>
      </c>
    </row>
    <row r="39" spans="1:19" x14ac:dyDescent="0.3">
      <c r="A39" s="32" t="s">
        <v>3</v>
      </c>
      <c r="B39" s="1">
        <v>10</v>
      </c>
      <c r="C39" s="1">
        <v>5</v>
      </c>
      <c r="D39" s="1">
        <v>5</v>
      </c>
      <c r="E39" s="20">
        <v>0</v>
      </c>
      <c r="F39" s="30">
        <v>10</v>
      </c>
      <c r="G39" s="20">
        <v>2</v>
      </c>
      <c r="H39" s="20">
        <v>4</v>
      </c>
      <c r="I39" s="20">
        <v>1</v>
      </c>
      <c r="J39" s="20">
        <v>0</v>
      </c>
      <c r="K39" s="29" t="s">
        <v>119</v>
      </c>
      <c r="L39" s="1" t="s">
        <v>134</v>
      </c>
      <c r="M39" s="1" t="s">
        <v>112</v>
      </c>
      <c r="N39" s="1" t="s">
        <v>175</v>
      </c>
      <c r="O39" s="31">
        <v>29</v>
      </c>
      <c r="P39" s="20">
        <v>31</v>
      </c>
      <c r="Q39" s="30">
        <v>-2</v>
      </c>
      <c r="R39" s="29" t="s">
        <v>99</v>
      </c>
      <c r="S39" s="28" t="s">
        <v>202</v>
      </c>
    </row>
    <row r="40" spans="1:19" x14ac:dyDescent="0.3">
      <c r="A40" s="32" t="s">
        <v>31</v>
      </c>
      <c r="B40" s="1">
        <v>8</v>
      </c>
      <c r="C40" s="1">
        <v>4</v>
      </c>
      <c r="D40" s="1">
        <v>3</v>
      </c>
      <c r="E40" s="20">
        <v>1</v>
      </c>
      <c r="F40" s="30">
        <v>9</v>
      </c>
      <c r="G40" s="20">
        <v>3</v>
      </c>
      <c r="H40" s="20">
        <v>4</v>
      </c>
      <c r="I40" s="20">
        <v>0</v>
      </c>
      <c r="J40" s="20">
        <v>0</v>
      </c>
      <c r="K40" s="29" t="s">
        <v>103</v>
      </c>
      <c r="L40" s="1" t="s">
        <v>153</v>
      </c>
      <c r="M40" s="1" t="s">
        <v>103</v>
      </c>
      <c r="N40" s="1" t="s">
        <v>126</v>
      </c>
      <c r="O40" s="31">
        <v>29</v>
      </c>
      <c r="P40" s="20">
        <v>29</v>
      </c>
      <c r="Q40" s="30">
        <v>0</v>
      </c>
      <c r="R40" s="29" t="s">
        <v>101</v>
      </c>
      <c r="S40" s="28" t="s">
        <v>193</v>
      </c>
    </row>
    <row r="41" spans="1:19" x14ac:dyDescent="0.3">
      <c r="A41" s="32" t="s">
        <v>8</v>
      </c>
      <c r="B41" s="1">
        <v>9</v>
      </c>
      <c r="C41" s="1">
        <v>2</v>
      </c>
      <c r="D41" s="1">
        <v>5</v>
      </c>
      <c r="E41" s="20">
        <v>2</v>
      </c>
      <c r="F41" s="30">
        <v>6</v>
      </c>
      <c r="G41" s="20">
        <v>0</v>
      </c>
      <c r="H41" s="20">
        <v>2</v>
      </c>
      <c r="I41" s="20">
        <v>0</v>
      </c>
      <c r="J41" s="20">
        <v>0</v>
      </c>
      <c r="K41" s="29" t="s">
        <v>145</v>
      </c>
      <c r="L41" s="1" t="s">
        <v>125</v>
      </c>
      <c r="M41" s="1" t="s">
        <v>117</v>
      </c>
      <c r="N41" s="1" t="s">
        <v>150</v>
      </c>
      <c r="O41" s="31">
        <v>29</v>
      </c>
      <c r="P41" s="20">
        <v>42</v>
      </c>
      <c r="Q41" s="30">
        <v>-13</v>
      </c>
      <c r="R41" s="29" t="s">
        <v>99</v>
      </c>
      <c r="S41" s="28" t="s">
        <v>223</v>
      </c>
    </row>
    <row r="42" spans="1:19" ht="15" thickBot="1" x14ac:dyDescent="0.35">
      <c r="A42" s="27" t="s">
        <v>27</v>
      </c>
      <c r="B42" s="26">
        <v>10</v>
      </c>
      <c r="C42" s="26">
        <v>2</v>
      </c>
      <c r="D42" s="26">
        <v>7</v>
      </c>
      <c r="E42" s="24">
        <v>1</v>
      </c>
      <c r="F42" s="23">
        <v>5</v>
      </c>
      <c r="G42" s="24">
        <v>0</v>
      </c>
      <c r="H42" s="24">
        <v>1</v>
      </c>
      <c r="I42" s="24">
        <v>1</v>
      </c>
      <c r="J42" s="24">
        <v>0</v>
      </c>
      <c r="K42" s="22" t="s">
        <v>141</v>
      </c>
      <c r="L42" s="26" t="s">
        <v>132</v>
      </c>
      <c r="M42" s="26" t="s">
        <v>127</v>
      </c>
      <c r="N42" s="26" t="s">
        <v>196</v>
      </c>
      <c r="O42" s="25">
        <v>21</v>
      </c>
      <c r="P42" s="24">
        <v>35</v>
      </c>
      <c r="Q42" s="23">
        <v>-14</v>
      </c>
      <c r="R42" s="22" t="s">
        <v>99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25:S32">
    <sortCondition descending="1" ref="F25:F3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AF6D79D-4235-430E-8187-37F339DF3273}"/>
  </hyperlinks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9CBA-D0EB-4BCC-AD67-937B467FBCE8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11</v>
      </c>
      <c r="C4" s="40">
        <v>8</v>
      </c>
      <c r="D4" s="40">
        <v>3</v>
      </c>
      <c r="E4" s="38">
        <v>0</v>
      </c>
      <c r="F4" s="33">
        <v>16</v>
      </c>
      <c r="G4" s="39">
        <v>4</v>
      </c>
      <c r="H4" s="38">
        <v>8</v>
      </c>
      <c r="I4" s="38">
        <v>0</v>
      </c>
      <c r="J4" s="33">
        <v>0</v>
      </c>
      <c r="K4" s="37" t="s">
        <v>120</v>
      </c>
      <c r="L4" s="40" t="s">
        <v>164</v>
      </c>
      <c r="M4" s="40" t="s">
        <v>112</v>
      </c>
      <c r="N4" s="40" t="s">
        <v>119</v>
      </c>
      <c r="O4" s="39">
        <v>40</v>
      </c>
      <c r="P4" s="38">
        <v>33</v>
      </c>
      <c r="Q4" s="33">
        <v>7</v>
      </c>
      <c r="R4" s="37" t="s">
        <v>104</v>
      </c>
      <c r="S4" s="36" t="s">
        <v>219</v>
      </c>
    </row>
    <row r="5" spans="1:20" x14ac:dyDescent="0.3">
      <c r="A5" s="32" t="s">
        <v>21</v>
      </c>
      <c r="B5" s="1">
        <v>10</v>
      </c>
      <c r="C5" s="1">
        <v>7</v>
      </c>
      <c r="D5" s="1">
        <v>3</v>
      </c>
      <c r="E5" s="20">
        <v>0</v>
      </c>
      <c r="F5" s="30">
        <v>14</v>
      </c>
      <c r="G5" s="31">
        <v>6</v>
      </c>
      <c r="H5" s="20">
        <v>7</v>
      </c>
      <c r="I5" s="20">
        <v>0</v>
      </c>
      <c r="J5" s="30">
        <v>0</v>
      </c>
      <c r="K5" s="29" t="s">
        <v>162</v>
      </c>
      <c r="L5" s="1" t="s">
        <v>119</v>
      </c>
      <c r="M5" s="1" t="s">
        <v>149</v>
      </c>
      <c r="N5" s="1" t="s">
        <v>175</v>
      </c>
      <c r="O5" s="31">
        <v>35</v>
      </c>
      <c r="P5" s="20">
        <v>31</v>
      </c>
      <c r="Q5" s="30">
        <v>4</v>
      </c>
      <c r="R5" s="29" t="s">
        <v>104</v>
      </c>
      <c r="S5" s="28" t="s">
        <v>203</v>
      </c>
    </row>
    <row r="6" spans="1:20" x14ac:dyDescent="0.3">
      <c r="A6" s="32" t="s">
        <v>19</v>
      </c>
      <c r="B6" s="1">
        <v>11</v>
      </c>
      <c r="C6" s="1">
        <v>5</v>
      </c>
      <c r="D6" s="1">
        <v>5</v>
      </c>
      <c r="E6" s="20">
        <v>1</v>
      </c>
      <c r="F6" s="30">
        <v>11</v>
      </c>
      <c r="G6" s="31">
        <v>5</v>
      </c>
      <c r="H6" s="20">
        <v>5</v>
      </c>
      <c r="I6" s="20">
        <v>0</v>
      </c>
      <c r="J6" s="30">
        <v>1</v>
      </c>
      <c r="K6" s="29" t="s">
        <v>227</v>
      </c>
      <c r="L6" s="1" t="s">
        <v>132</v>
      </c>
      <c r="M6" s="1" t="s">
        <v>119</v>
      </c>
      <c r="N6" s="1" t="s">
        <v>170</v>
      </c>
      <c r="O6" s="31">
        <v>27</v>
      </c>
      <c r="P6" s="20">
        <v>31</v>
      </c>
      <c r="Q6" s="30">
        <v>-4</v>
      </c>
      <c r="R6" s="29" t="s">
        <v>101</v>
      </c>
      <c r="S6" s="28" t="s">
        <v>228</v>
      </c>
    </row>
    <row r="7" spans="1:20" x14ac:dyDescent="0.3">
      <c r="A7" s="32" t="s">
        <v>11</v>
      </c>
      <c r="B7" s="1">
        <v>11</v>
      </c>
      <c r="C7" s="1">
        <v>5</v>
      </c>
      <c r="D7" s="1">
        <v>5</v>
      </c>
      <c r="E7" s="20">
        <v>1</v>
      </c>
      <c r="F7" s="30">
        <v>11</v>
      </c>
      <c r="G7" s="31">
        <v>3</v>
      </c>
      <c r="H7" s="20">
        <v>4</v>
      </c>
      <c r="I7" s="20">
        <v>1</v>
      </c>
      <c r="J7" s="30">
        <v>0</v>
      </c>
      <c r="K7" s="29" t="s">
        <v>153</v>
      </c>
      <c r="L7" s="1" t="s">
        <v>125</v>
      </c>
      <c r="M7" s="1" t="s">
        <v>119</v>
      </c>
      <c r="N7" s="1" t="s">
        <v>175</v>
      </c>
      <c r="O7" s="31">
        <v>41</v>
      </c>
      <c r="P7" s="20">
        <v>44</v>
      </c>
      <c r="Q7" s="30">
        <v>-3</v>
      </c>
      <c r="R7" s="29" t="s">
        <v>101</v>
      </c>
      <c r="S7" s="28" t="s">
        <v>228</v>
      </c>
    </row>
    <row r="8" spans="1:20" x14ac:dyDescent="0.3">
      <c r="A8" s="32" t="s">
        <v>4</v>
      </c>
      <c r="B8" s="1">
        <v>10</v>
      </c>
      <c r="C8" s="1">
        <v>5</v>
      </c>
      <c r="D8" s="1">
        <v>4</v>
      </c>
      <c r="E8" s="20">
        <v>1</v>
      </c>
      <c r="F8" s="30">
        <v>11</v>
      </c>
      <c r="G8" s="31">
        <v>3</v>
      </c>
      <c r="H8" s="20">
        <v>5</v>
      </c>
      <c r="I8" s="20">
        <v>0</v>
      </c>
      <c r="J8" s="30">
        <v>0</v>
      </c>
      <c r="K8" s="29" t="s">
        <v>229</v>
      </c>
      <c r="L8" s="1" t="s">
        <v>111</v>
      </c>
      <c r="M8" s="1" t="s">
        <v>125</v>
      </c>
      <c r="N8" s="1" t="s">
        <v>148</v>
      </c>
      <c r="O8" s="31">
        <v>35</v>
      </c>
      <c r="P8" s="20">
        <v>36</v>
      </c>
      <c r="Q8" s="30">
        <v>-1</v>
      </c>
      <c r="R8" s="29" t="s">
        <v>104</v>
      </c>
      <c r="S8" s="28" t="s">
        <v>225</v>
      </c>
    </row>
    <row r="9" spans="1:20" x14ac:dyDescent="0.3">
      <c r="A9" s="32" t="s">
        <v>29</v>
      </c>
      <c r="B9" s="1">
        <v>12</v>
      </c>
      <c r="C9" s="1">
        <v>5</v>
      </c>
      <c r="D9" s="1">
        <v>7</v>
      </c>
      <c r="E9" s="20">
        <v>0</v>
      </c>
      <c r="F9" s="30">
        <v>10</v>
      </c>
      <c r="G9" s="31">
        <v>4</v>
      </c>
      <c r="H9" s="20">
        <v>5</v>
      </c>
      <c r="I9" s="20">
        <v>0</v>
      </c>
      <c r="J9" s="30">
        <v>0</v>
      </c>
      <c r="K9" s="29" t="s">
        <v>175</v>
      </c>
      <c r="L9" s="1" t="s">
        <v>132</v>
      </c>
      <c r="M9" s="1" t="s">
        <v>127</v>
      </c>
      <c r="N9" s="1" t="s">
        <v>134</v>
      </c>
      <c r="O9" s="31">
        <v>39</v>
      </c>
      <c r="P9" s="20">
        <v>44</v>
      </c>
      <c r="Q9" s="30">
        <v>-5</v>
      </c>
      <c r="R9" s="29" t="s">
        <v>99</v>
      </c>
      <c r="S9" s="28" t="s">
        <v>224</v>
      </c>
    </row>
    <row r="10" spans="1:20" x14ac:dyDescent="0.3">
      <c r="A10" s="32" t="s">
        <v>28</v>
      </c>
      <c r="B10" s="1">
        <v>10</v>
      </c>
      <c r="C10" s="1">
        <v>4</v>
      </c>
      <c r="D10" s="1">
        <v>4</v>
      </c>
      <c r="E10" s="20">
        <v>2</v>
      </c>
      <c r="F10" s="30">
        <v>10</v>
      </c>
      <c r="G10" s="31">
        <v>4</v>
      </c>
      <c r="H10" s="20">
        <v>4</v>
      </c>
      <c r="I10" s="20">
        <v>0</v>
      </c>
      <c r="J10" s="30">
        <v>0</v>
      </c>
      <c r="K10" s="29" t="s">
        <v>192</v>
      </c>
      <c r="L10" s="1" t="s">
        <v>114</v>
      </c>
      <c r="M10" s="1" t="s">
        <v>192</v>
      </c>
      <c r="N10" s="1" t="s">
        <v>208</v>
      </c>
      <c r="O10" s="31">
        <v>30</v>
      </c>
      <c r="P10" s="20">
        <v>31</v>
      </c>
      <c r="Q10" s="30">
        <v>-1</v>
      </c>
      <c r="R10" s="29" t="s">
        <v>107</v>
      </c>
      <c r="S10" s="28" t="s">
        <v>218</v>
      </c>
    </row>
    <row r="11" spans="1:20" ht="15" thickBot="1" x14ac:dyDescent="0.35">
      <c r="A11" s="32" t="s">
        <v>5</v>
      </c>
      <c r="B11" s="1">
        <v>10</v>
      </c>
      <c r="C11" s="1">
        <v>4</v>
      </c>
      <c r="D11" s="1">
        <v>4</v>
      </c>
      <c r="E11" s="24">
        <v>2</v>
      </c>
      <c r="F11" s="23">
        <v>10</v>
      </c>
      <c r="G11" s="25">
        <v>3</v>
      </c>
      <c r="H11" s="24">
        <v>4</v>
      </c>
      <c r="I11" s="24">
        <v>0</v>
      </c>
      <c r="J11" s="23">
        <v>0</v>
      </c>
      <c r="K11" s="29" t="s">
        <v>125</v>
      </c>
      <c r="L11" s="1" t="s">
        <v>140</v>
      </c>
      <c r="M11" s="1" t="s">
        <v>122</v>
      </c>
      <c r="N11" s="1" t="s">
        <v>151</v>
      </c>
      <c r="O11" s="31">
        <v>29</v>
      </c>
      <c r="P11" s="20">
        <v>30</v>
      </c>
      <c r="Q11" s="30">
        <v>-1</v>
      </c>
      <c r="R11" s="29" t="s">
        <v>109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10</v>
      </c>
      <c r="C14" s="1">
        <v>8</v>
      </c>
      <c r="D14" s="1">
        <v>2</v>
      </c>
      <c r="E14" s="20">
        <v>0</v>
      </c>
      <c r="F14" s="33">
        <v>16</v>
      </c>
      <c r="G14" s="20">
        <v>7</v>
      </c>
      <c r="H14" s="20">
        <v>8</v>
      </c>
      <c r="I14" s="20">
        <v>0</v>
      </c>
      <c r="J14" s="20">
        <v>0</v>
      </c>
      <c r="K14" s="29" t="s">
        <v>155</v>
      </c>
      <c r="L14" s="1" t="s">
        <v>130</v>
      </c>
      <c r="M14" s="1" t="s">
        <v>103</v>
      </c>
      <c r="N14" s="1" t="s">
        <v>136</v>
      </c>
      <c r="O14" s="31">
        <v>39</v>
      </c>
      <c r="P14" s="20">
        <v>30</v>
      </c>
      <c r="Q14" s="30">
        <v>9</v>
      </c>
      <c r="R14" s="29" t="s">
        <v>101</v>
      </c>
      <c r="S14" s="28" t="s">
        <v>219</v>
      </c>
    </row>
    <row r="15" spans="1:20" x14ac:dyDescent="0.3">
      <c r="A15" s="32" t="s">
        <v>9</v>
      </c>
      <c r="B15" s="1">
        <v>11</v>
      </c>
      <c r="C15" s="1">
        <v>7</v>
      </c>
      <c r="D15" s="1">
        <v>2</v>
      </c>
      <c r="E15" s="20">
        <v>2</v>
      </c>
      <c r="F15" s="30">
        <v>16</v>
      </c>
      <c r="G15" s="20">
        <v>7</v>
      </c>
      <c r="H15" s="20">
        <v>7</v>
      </c>
      <c r="I15" s="20">
        <v>0</v>
      </c>
      <c r="J15" s="20">
        <v>2</v>
      </c>
      <c r="K15" s="29" t="s">
        <v>152</v>
      </c>
      <c r="L15" s="1" t="s">
        <v>227</v>
      </c>
      <c r="M15" s="1" t="s">
        <v>140</v>
      </c>
      <c r="N15" s="1" t="s">
        <v>168</v>
      </c>
      <c r="O15" s="31">
        <v>40</v>
      </c>
      <c r="P15" s="20">
        <v>30</v>
      </c>
      <c r="Q15" s="30">
        <v>10</v>
      </c>
      <c r="R15" s="29" t="s">
        <v>101</v>
      </c>
      <c r="S15" s="28" t="s">
        <v>231</v>
      </c>
    </row>
    <row r="16" spans="1:20" x14ac:dyDescent="0.3">
      <c r="A16" s="32" t="s">
        <v>26</v>
      </c>
      <c r="B16" s="1">
        <v>9</v>
      </c>
      <c r="C16" s="1">
        <v>6</v>
      </c>
      <c r="D16" s="1">
        <v>3</v>
      </c>
      <c r="E16" s="20">
        <v>0</v>
      </c>
      <c r="F16" s="30">
        <v>12</v>
      </c>
      <c r="G16" s="20">
        <v>2</v>
      </c>
      <c r="H16" s="20">
        <v>5</v>
      </c>
      <c r="I16" s="20">
        <v>1</v>
      </c>
      <c r="J16" s="20">
        <v>0</v>
      </c>
      <c r="K16" s="29" t="s">
        <v>112</v>
      </c>
      <c r="L16" s="1" t="s">
        <v>149</v>
      </c>
      <c r="M16" s="1" t="s">
        <v>105</v>
      </c>
      <c r="N16" s="1" t="s">
        <v>105</v>
      </c>
      <c r="O16" s="31">
        <v>34</v>
      </c>
      <c r="P16" s="20">
        <v>28</v>
      </c>
      <c r="Q16" s="30">
        <v>6</v>
      </c>
      <c r="R16" s="29" t="s">
        <v>107</v>
      </c>
      <c r="S16" s="28" t="s">
        <v>185</v>
      </c>
    </row>
    <row r="17" spans="1:19" x14ac:dyDescent="0.3">
      <c r="A17" s="32" t="s">
        <v>1</v>
      </c>
      <c r="B17" s="1">
        <v>10</v>
      </c>
      <c r="C17" s="1">
        <v>6</v>
      </c>
      <c r="D17" s="1">
        <v>4</v>
      </c>
      <c r="E17" s="20">
        <v>0</v>
      </c>
      <c r="F17" s="30">
        <v>12</v>
      </c>
      <c r="G17" s="20">
        <v>5</v>
      </c>
      <c r="H17" s="20">
        <v>6</v>
      </c>
      <c r="I17" s="20">
        <v>0</v>
      </c>
      <c r="J17" s="20">
        <v>0</v>
      </c>
      <c r="K17" s="29" t="s">
        <v>134</v>
      </c>
      <c r="L17" s="1" t="s">
        <v>120</v>
      </c>
      <c r="M17" s="1" t="s">
        <v>110</v>
      </c>
      <c r="N17" s="1" t="s">
        <v>149</v>
      </c>
      <c r="O17" s="31">
        <v>27</v>
      </c>
      <c r="P17" s="20">
        <v>22</v>
      </c>
      <c r="Q17" s="30">
        <v>5</v>
      </c>
      <c r="R17" s="29" t="s">
        <v>107</v>
      </c>
      <c r="S17" s="28" t="s">
        <v>232</v>
      </c>
    </row>
    <row r="18" spans="1:19" x14ac:dyDescent="0.3">
      <c r="A18" s="32" t="s">
        <v>10</v>
      </c>
      <c r="B18" s="1">
        <v>9</v>
      </c>
      <c r="C18" s="1">
        <v>5</v>
      </c>
      <c r="D18" s="1">
        <v>3</v>
      </c>
      <c r="E18" s="20">
        <v>1</v>
      </c>
      <c r="F18" s="30">
        <v>11</v>
      </c>
      <c r="G18" s="20">
        <v>0</v>
      </c>
      <c r="H18" s="20">
        <v>3</v>
      </c>
      <c r="I18" s="20">
        <v>2</v>
      </c>
      <c r="J18" s="20">
        <v>0</v>
      </c>
      <c r="K18" s="29" t="s">
        <v>162</v>
      </c>
      <c r="L18" s="1" t="s">
        <v>114</v>
      </c>
      <c r="M18" s="1" t="s">
        <v>115</v>
      </c>
      <c r="N18" s="1" t="s">
        <v>153</v>
      </c>
      <c r="O18" s="31">
        <v>26</v>
      </c>
      <c r="P18" s="20">
        <v>23</v>
      </c>
      <c r="Q18" s="30">
        <v>3</v>
      </c>
      <c r="R18" s="29" t="s">
        <v>104</v>
      </c>
      <c r="S18" s="28" t="s">
        <v>217</v>
      </c>
    </row>
    <row r="19" spans="1:19" x14ac:dyDescent="0.3">
      <c r="A19" s="32" t="s">
        <v>23</v>
      </c>
      <c r="B19" s="1">
        <v>9</v>
      </c>
      <c r="C19" s="1">
        <v>5</v>
      </c>
      <c r="D19" s="1">
        <v>4</v>
      </c>
      <c r="E19" s="20">
        <v>0</v>
      </c>
      <c r="F19" s="30">
        <v>10</v>
      </c>
      <c r="G19" s="20">
        <v>2</v>
      </c>
      <c r="H19" s="20">
        <v>4</v>
      </c>
      <c r="I19" s="20">
        <v>1</v>
      </c>
      <c r="J19" s="20">
        <v>0</v>
      </c>
      <c r="K19" s="29" t="s">
        <v>127</v>
      </c>
      <c r="L19" s="1" t="s">
        <v>136</v>
      </c>
      <c r="M19" s="1" t="s">
        <v>116</v>
      </c>
      <c r="N19" s="1" t="s">
        <v>130</v>
      </c>
      <c r="O19" s="31">
        <v>29</v>
      </c>
      <c r="P19" s="20">
        <v>28</v>
      </c>
      <c r="Q19" s="30">
        <v>1</v>
      </c>
      <c r="R19" s="29" t="s">
        <v>104</v>
      </c>
      <c r="S19" s="28" t="s">
        <v>230</v>
      </c>
    </row>
    <row r="20" spans="1:19" x14ac:dyDescent="0.3">
      <c r="A20" s="32" t="s">
        <v>12</v>
      </c>
      <c r="B20" s="1">
        <v>11</v>
      </c>
      <c r="C20" s="1">
        <v>4</v>
      </c>
      <c r="D20" s="1">
        <v>5</v>
      </c>
      <c r="E20" s="20">
        <v>2</v>
      </c>
      <c r="F20" s="30">
        <v>10</v>
      </c>
      <c r="G20" s="20">
        <v>4</v>
      </c>
      <c r="H20" s="20">
        <v>4</v>
      </c>
      <c r="I20" s="20">
        <v>0</v>
      </c>
      <c r="J20" s="20">
        <v>0</v>
      </c>
      <c r="K20" s="29" t="s">
        <v>187</v>
      </c>
      <c r="L20" s="1" t="s">
        <v>227</v>
      </c>
      <c r="M20" s="1" t="s">
        <v>116</v>
      </c>
      <c r="N20" s="1" t="s">
        <v>153</v>
      </c>
      <c r="O20" s="31">
        <v>24</v>
      </c>
      <c r="P20" s="20">
        <v>26</v>
      </c>
      <c r="Q20" s="30">
        <v>-2</v>
      </c>
      <c r="R20" s="29" t="s">
        <v>99</v>
      </c>
      <c r="S20" s="28" t="s">
        <v>218</v>
      </c>
    </row>
    <row r="21" spans="1:19" ht="15" thickBot="1" x14ac:dyDescent="0.35">
      <c r="A21" s="27" t="s">
        <v>13</v>
      </c>
      <c r="B21" s="26">
        <v>9</v>
      </c>
      <c r="C21" s="26">
        <v>4</v>
      </c>
      <c r="D21" s="26">
        <v>4</v>
      </c>
      <c r="E21" s="24">
        <v>1</v>
      </c>
      <c r="F21" s="23">
        <v>9</v>
      </c>
      <c r="G21" s="24">
        <v>4</v>
      </c>
      <c r="H21" s="24">
        <v>4</v>
      </c>
      <c r="I21" s="24">
        <v>0</v>
      </c>
      <c r="J21" s="24">
        <v>1</v>
      </c>
      <c r="K21" s="22" t="s">
        <v>130</v>
      </c>
      <c r="L21" s="26" t="s">
        <v>123</v>
      </c>
      <c r="M21" s="26" t="s">
        <v>114</v>
      </c>
      <c r="N21" s="26" t="s">
        <v>138</v>
      </c>
      <c r="O21" s="25">
        <v>32</v>
      </c>
      <c r="P21" s="24">
        <v>33</v>
      </c>
      <c r="Q21" s="23">
        <v>-1</v>
      </c>
      <c r="R21" s="22" t="s">
        <v>107</v>
      </c>
      <c r="S21" s="21" t="s">
        <v>201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11</v>
      </c>
      <c r="C25" s="1">
        <v>6</v>
      </c>
      <c r="D25" s="1">
        <v>1</v>
      </c>
      <c r="E25" s="20">
        <v>4</v>
      </c>
      <c r="F25" s="30">
        <v>16</v>
      </c>
      <c r="G25" s="20">
        <v>6</v>
      </c>
      <c r="H25" s="20">
        <v>6</v>
      </c>
      <c r="I25" s="20">
        <v>0</v>
      </c>
      <c r="J25" s="20">
        <v>2</v>
      </c>
      <c r="K25" s="29" t="s">
        <v>142</v>
      </c>
      <c r="L25" s="1" t="s">
        <v>168</v>
      </c>
      <c r="M25" s="1" t="s">
        <v>118</v>
      </c>
      <c r="N25" s="1" t="s">
        <v>129</v>
      </c>
      <c r="O25" s="31">
        <v>41</v>
      </c>
      <c r="P25" s="20">
        <v>30</v>
      </c>
      <c r="Q25" s="30">
        <v>11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11</v>
      </c>
      <c r="C26" s="1">
        <v>8</v>
      </c>
      <c r="D26" s="1">
        <v>3</v>
      </c>
      <c r="E26" s="20">
        <v>0</v>
      </c>
      <c r="F26" s="30">
        <v>16</v>
      </c>
      <c r="G26" s="20">
        <v>6</v>
      </c>
      <c r="H26" s="20">
        <v>8</v>
      </c>
      <c r="I26" s="20">
        <v>0</v>
      </c>
      <c r="J26" s="20">
        <v>0</v>
      </c>
      <c r="K26" s="29" t="s">
        <v>137</v>
      </c>
      <c r="L26" s="1" t="s">
        <v>175</v>
      </c>
      <c r="M26" s="1" t="s">
        <v>164</v>
      </c>
      <c r="N26" s="1" t="s">
        <v>203</v>
      </c>
      <c r="O26" s="31">
        <v>40</v>
      </c>
      <c r="P26" s="20">
        <v>30</v>
      </c>
      <c r="Q26" s="30">
        <v>10</v>
      </c>
      <c r="R26" s="29" t="s">
        <v>101</v>
      </c>
      <c r="S26" s="28" t="s">
        <v>219</v>
      </c>
    </row>
    <row r="27" spans="1:19" x14ac:dyDescent="0.3">
      <c r="A27" s="32" t="s">
        <v>0</v>
      </c>
      <c r="B27" s="1">
        <v>10</v>
      </c>
      <c r="C27" s="1">
        <v>7</v>
      </c>
      <c r="D27" s="1">
        <v>3</v>
      </c>
      <c r="E27" s="20">
        <v>0</v>
      </c>
      <c r="F27" s="30">
        <v>14</v>
      </c>
      <c r="G27" s="20">
        <v>6</v>
      </c>
      <c r="H27" s="20">
        <v>7</v>
      </c>
      <c r="I27" s="20">
        <v>0</v>
      </c>
      <c r="J27" s="20">
        <v>0</v>
      </c>
      <c r="K27" s="29" t="s">
        <v>134</v>
      </c>
      <c r="L27" s="1" t="s">
        <v>137</v>
      </c>
      <c r="M27" s="1" t="s">
        <v>103</v>
      </c>
      <c r="N27" s="1" t="s">
        <v>183</v>
      </c>
      <c r="O27" s="31">
        <v>34</v>
      </c>
      <c r="P27" s="20">
        <v>25</v>
      </c>
      <c r="Q27" s="30">
        <v>9</v>
      </c>
      <c r="R27" s="29" t="s">
        <v>99</v>
      </c>
      <c r="S27" s="28" t="s">
        <v>203</v>
      </c>
    </row>
    <row r="28" spans="1:19" x14ac:dyDescent="0.3">
      <c r="A28" s="32" t="s">
        <v>22</v>
      </c>
      <c r="B28" s="1">
        <v>10</v>
      </c>
      <c r="C28" s="1">
        <v>6</v>
      </c>
      <c r="D28" s="1">
        <v>3</v>
      </c>
      <c r="E28" s="20">
        <v>1</v>
      </c>
      <c r="F28" s="30">
        <v>13</v>
      </c>
      <c r="G28" s="20">
        <v>4</v>
      </c>
      <c r="H28" s="20">
        <v>5</v>
      </c>
      <c r="I28" s="20">
        <v>1</v>
      </c>
      <c r="J28" s="20">
        <v>0</v>
      </c>
      <c r="K28" s="29" t="s">
        <v>153</v>
      </c>
      <c r="L28" s="1" t="s">
        <v>120</v>
      </c>
      <c r="M28" s="1" t="s">
        <v>136</v>
      </c>
      <c r="N28" s="1" t="s">
        <v>192</v>
      </c>
      <c r="O28" s="31">
        <v>29</v>
      </c>
      <c r="P28" s="20">
        <v>30</v>
      </c>
      <c r="Q28" s="30">
        <v>-1</v>
      </c>
      <c r="R28" s="29" t="s">
        <v>109</v>
      </c>
      <c r="S28" s="28" t="s">
        <v>234</v>
      </c>
    </row>
    <row r="29" spans="1:19" x14ac:dyDescent="0.3">
      <c r="A29" s="32" t="s">
        <v>25</v>
      </c>
      <c r="B29" s="1">
        <v>10</v>
      </c>
      <c r="C29" s="1">
        <v>5</v>
      </c>
      <c r="D29" s="1">
        <v>3</v>
      </c>
      <c r="E29" s="20">
        <v>2</v>
      </c>
      <c r="F29" s="30">
        <v>12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126</v>
      </c>
      <c r="M29" s="1" t="s">
        <v>105</v>
      </c>
      <c r="N29" s="1" t="s">
        <v>152</v>
      </c>
      <c r="O29" s="31">
        <v>33</v>
      </c>
      <c r="P29" s="20">
        <v>26</v>
      </c>
      <c r="Q29" s="30">
        <v>7</v>
      </c>
      <c r="R29" s="29" t="s">
        <v>99</v>
      </c>
      <c r="S29" s="28" t="s">
        <v>233</v>
      </c>
    </row>
    <row r="30" spans="1:19" x14ac:dyDescent="0.3">
      <c r="A30" s="32" t="s">
        <v>15</v>
      </c>
      <c r="B30" s="1">
        <v>11</v>
      </c>
      <c r="C30" s="1">
        <v>4</v>
      </c>
      <c r="D30" s="1">
        <v>5</v>
      </c>
      <c r="E30" s="20">
        <v>2</v>
      </c>
      <c r="F30" s="30">
        <v>10</v>
      </c>
      <c r="G30" s="20">
        <v>2</v>
      </c>
      <c r="H30" s="20">
        <v>3</v>
      </c>
      <c r="I30" s="20">
        <v>1</v>
      </c>
      <c r="J30" s="20">
        <v>0</v>
      </c>
      <c r="K30" s="29" t="s">
        <v>156</v>
      </c>
      <c r="L30" s="1" t="s">
        <v>123</v>
      </c>
      <c r="M30" s="1" t="s">
        <v>114</v>
      </c>
      <c r="N30" s="1" t="s">
        <v>138</v>
      </c>
      <c r="O30" s="31">
        <v>28</v>
      </c>
      <c r="P30" s="20">
        <v>37</v>
      </c>
      <c r="Q30" s="30">
        <v>-9</v>
      </c>
      <c r="R30" s="29" t="s">
        <v>107</v>
      </c>
      <c r="S30" s="28" t="s">
        <v>215</v>
      </c>
    </row>
    <row r="31" spans="1:19" x14ac:dyDescent="0.3">
      <c r="A31" s="32" t="s">
        <v>17</v>
      </c>
      <c r="B31" s="1">
        <v>11</v>
      </c>
      <c r="C31" s="1">
        <v>3</v>
      </c>
      <c r="D31" s="1">
        <v>5</v>
      </c>
      <c r="E31" s="20">
        <v>3</v>
      </c>
      <c r="F31" s="30">
        <v>9</v>
      </c>
      <c r="G31" s="20">
        <v>1</v>
      </c>
      <c r="H31" s="20">
        <v>2</v>
      </c>
      <c r="I31" s="20">
        <v>1</v>
      </c>
      <c r="J31" s="20">
        <v>0</v>
      </c>
      <c r="K31" s="29" t="s">
        <v>143</v>
      </c>
      <c r="L31" s="1" t="s">
        <v>138</v>
      </c>
      <c r="M31" s="1" t="s">
        <v>123</v>
      </c>
      <c r="N31" s="1" t="s">
        <v>144</v>
      </c>
      <c r="O31" s="31">
        <v>31</v>
      </c>
      <c r="P31" s="20">
        <v>43</v>
      </c>
      <c r="Q31" s="30">
        <v>-12</v>
      </c>
      <c r="R31" s="29" t="s">
        <v>133</v>
      </c>
      <c r="S31" s="28" t="s">
        <v>235</v>
      </c>
    </row>
    <row r="32" spans="1:19" ht="15" thickBot="1" x14ac:dyDescent="0.35">
      <c r="A32" s="32" t="s">
        <v>6</v>
      </c>
      <c r="B32" s="1">
        <v>10</v>
      </c>
      <c r="C32" s="1">
        <v>3</v>
      </c>
      <c r="D32" s="1">
        <v>6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236</v>
      </c>
      <c r="L32" s="1" t="s">
        <v>119</v>
      </c>
      <c r="M32" s="1" t="s">
        <v>127</v>
      </c>
      <c r="N32" s="1" t="s">
        <v>156</v>
      </c>
      <c r="O32" s="31">
        <v>29</v>
      </c>
      <c r="P32" s="20">
        <v>44</v>
      </c>
      <c r="Q32" s="30">
        <v>-15</v>
      </c>
      <c r="R32" s="29" t="s">
        <v>159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10</v>
      </c>
      <c r="C35" s="1">
        <v>6</v>
      </c>
      <c r="D35" s="1">
        <v>1</v>
      </c>
      <c r="E35" s="20">
        <v>3</v>
      </c>
      <c r="F35" s="33">
        <v>15</v>
      </c>
      <c r="G35" s="20">
        <v>5</v>
      </c>
      <c r="H35" s="20">
        <v>6</v>
      </c>
      <c r="I35" s="20">
        <v>0</v>
      </c>
      <c r="J35" s="20">
        <v>1</v>
      </c>
      <c r="K35" s="29" t="s">
        <v>124</v>
      </c>
      <c r="L35" s="1" t="s">
        <v>168</v>
      </c>
      <c r="M35" s="1" t="s">
        <v>142</v>
      </c>
      <c r="N35" s="1" t="s">
        <v>142</v>
      </c>
      <c r="O35" s="31">
        <v>37</v>
      </c>
      <c r="P35" s="20">
        <v>28</v>
      </c>
      <c r="Q35" s="30">
        <v>9</v>
      </c>
      <c r="R35" s="29" t="s">
        <v>99</v>
      </c>
      <c r="S35" s="28" t="s">
        <v>241</v>
      </c>
    </row>
    <row r="36" spans="1:19" x14ac:dyDescent="0.3">
      <c r="A36" s="32" t="s">
        <v>18</v>
      </c>
      <c r="B36" s="1">
        <v>11</v>
      </c>
      <c r="C36" s="1">
        <v>5</v>
      </c>
      <c r="D36" s="1">
        <v>3</v>
      </c>
      <c r="E36" s="20">
        <v>3</v>
      </c>
      <c r="F36" s="30">
        <v>13</v>
      </c>
      <c r="G36" s="20">
        <v>1</v>
      </c>
      <c r="H36" s="20">
        <v>4</v>
      </c>
      <c r="I36" s="20">
        <v>1</v>
      </c>
      <c r="J36" s="20">
        <v>2</v>
      </c>
      <c r="K36" s="29" t="s">
        <v>114</v>
      </c>
      <c r="L36" s="1" t="s">
        <v>212</v>
      </c>
      <c r="M36" s="1" t="s">
        <v>105</v>
      </c>
      <c r="N36" s="1" t="s">
        <v>211</v>
      </c>
      <c r="O36" s="31">
        <v>33</v>
      </c>
      <c r="P36" s="20">
        <v>36</v>
      </c>
      <c r="Q36" s="30">
        <v>-3</v>
      </c>
      <c r="R36" s="29" t="s">
        <v>104</v>
      </c>
      <c r="S36" s="28" t="s">
        <v>239</v>
      </c>
    </row>
    <row r="37" spans="1:19" x14ac:dyDescent="0.3">
      <c r="A37" s="32" t="s">
        <v>7</v>
      </c>
      <c r="B37" s="1">
        <v>10</v>
      </c>
      <c r="C37" s="1">
        <v>5</v>
      </c>
      <c r="D37" s="1">
        <v>2</v>
      </c>
      <c r="E37" s="20">
        <v>3</v>
      </c>
      <c r="F37" s="30">
        <v>13</v>
      </c>
      <c r="G37" s="20">
        <v>3</v>
      </c>
      <c r="H37" s="20">
        <v>5</v>
      </c>
      <c r="I37" s="20">
        <v>0</v>
      </c>
      <c r="J37" s="20">
        <v>1</v>
      </c>
      <c r="K37" s="29" t="s">
        <v>124</v>
      </c>
      <c r="L37" s="1" t="s">
        <v>144</v>
      </c>
      <c r="M37" s="1" t="s">
        <v>110</v>
      </c>
      <c r="N37" s="1" t="s">
        <v>137</v>
      </c>
      <c r="O37" s="31">
        <v>28</v>
      </c>
      <c r="P37" s="20">
        <v>29</v>
      </c>
      <c r="Q37" s="30">
        <v>-1</v>
      </c>
      <c r="R37" s="29" t="s">
        <v>101</v>
      </c>
      <c r="S37" s="28" t="s">
        <v>239</v>
      </c>
    </row>
    <row r="38" spans="1:19" x14ac:dyDescent="0.3">
      <c r="A38" s="32" t="s">
        <v>20</v>
      </c>
      <c r="B38" s="1">
        <v>11</v>
      </c>
      <c r="C38" s="1">
        <v>5</v>
      </c>
      <c r="D38" s="1">
        <v>4</v>
      </c>
      <c r="E38" s="20">
        <v>2</v>
      </c>
      <c r="F38" s="30">
        <v>12</v>
      </c>
      <c r="G38" s="20">
        <v>4</v>
      </c>
      <c r="H38" s="20">
        <v>5</v>
      </c>
      <c r="I38" s="20">
        <v>0</v>
      </c>
      <c r="J38" s="20">
        <v>1</v>
      </c>
      <c r="K38" s="29" t="s">
        <v>124</v>
      </c>
      <c r="L38" s="1" t="s">
        <v>172</v>
      </c>
      <c r="M38" s="1" t="s">
        <v>150</v>
      </c>
      <c r="N38" s="1" t="s">
        <v>140</v>
      </c>
      <c r="O38" s="31">
        <v>35</v>
      </c>
      <c r="P38" s="20">
        <v>35</v>
      </c>
      <c r="Q38" s="30">
        <v>0</v>
      </c>
      <c r="R38" s="29" t="s">
        <v>99</v>
      </c>
      <c r="S38" s="28" t="s">
        <v>225</v>
      </c>
    </row>
    <row r="39" spans="1:19" x14ac:dyDescent="0.3">
      <c r="A39" s="32" t="s">
        <v>31</v>
      </c>
      <c r="B39" s="1">
        <v>9</v>
      </c>
      <c r="C39" s="1">
        <v>5</v>
      </c>
      <c r="D39" s="1">
        <v>3</v>
      </c>
      <c r="E39" s="20">
        <v>1</v>
      </c>
      <c r="F39" s="30">
        <v>11</v>
      </c>
      <c r="G39" s="20">
        <v>2</v>
      </c>
      <c r="H39" s="20">
        <v>4</v>
      </c>
      <c r="I39" s="20">
        <v>1</v>
      </c>
      <c r="J39" s="20">
        <v>0</v>
      </c>
      <c r="K39" s="29" t="s">
        <v>103</v>
      </c>
      <c r="L39" s="1" t="s">
        <v>192</v>
      </c>
      <c r="M39" s="1" t="s">
        <v>103</v>
      </c>
      <c r="N39" s="1" t="s">
        <v>126</v>
      </c>
      <c r="O39" s="31">
        <v>32</v>
      </c>
      <c r="P39" s="20">
        <v>31</v>
      </c>
      <c r="Q39" s="30">
        <v>1</v>
      </c>
      <c r="R39" s="29" t="s">
        <v>99</v>
      </c>
      <c r="S39" s="28" t="s">
        <v>217</v>
      </c>
    </row>
    <row r="40" spans="1:19" x14ac:dyDescent="0.3">
      <c r="A40" s="32" t="s">
        <v>3</v>
      </c>
      <c r="B40" s="1">
        <v>11</v>
      </c>
      <c r="C40" s="1">
        <v>5</v>
      </c>
      <c r="D40" s="1">
        <v>6</v>
      </c>
      <c r="E40" s="20">
        <v>0</v>
      </c>
      <c r="F40" s="30">
        <v>10</v>
      </c>
      <c r="G40" s="20">
        <v>2</v>
      </c>
      <c r="H40" s="20">
        <v>4</v>
      </c>
      <c r="I40" s="20">
        <v>1</v>
      </c>
      <c r="J40" s="20">
        <v>0</v>
      </c>
      <c r="K40" s="29" t="s">
        <v>125</v>
      </c>
      <c r="L40" s="1" t="s">
        <v>134</v>
      </c>
      <c r="M40" s="1" t="s">
        <v>112</v>
      </c>
      <c r="N40" s="1" t="s">
        <v>175</v>
      </c>
      <c r="O40" s="31">
        <v>29</v>
      </c>
      <c r="P40" s="20">
        <v>33</v>
      </c>
      <c r="Q40" s="30">
        <v>-4</v>
      </c>
      <c r="R40" s="29" t="s">
        <v>101</v>
      </c>
      <c r="S40" s="28" t="s">
        <v>200</v>
      </c>
    </row>
    <row r="41" spans="1:19" x14ac:dyDescent="0.3">
      <c r="A41" s="32" t="s">
        <v>8</v>
      </c>
      <c r="B41" s="1">
        <v>10</v>
      </c>
      <c r="C41" s="1">
        <v>2</v>
      </c>
      <c r="D41" s="1">
        <v>6</v>
      </c>
      <c r="E41" s="20">
        <v>2</v>
      </c>
      <c r="F41" s="30">
        <v>6</v>
      </c>
      <c r="G41" s="20">
        <v>0</v>
      </c>
      <c r="H41" s="20">
        <v>2</v>
      </c>
      <c r="I41" s="20">
        <v>0</v>
      </c>
      <c r="J41" s="20">
        <v>0</v>
      </c>
      <c r="K41" s="29" t="s">
        <v>160</v>
      </c>
      <c r="L41" s="1" t="s">
        <v>125</v>
      </c>
      <c r="M41" s="1" t="s">
        <v>128</v>
      </c>
      <c r="N41" s="1" t="s">
        <v>143</v>
      </c>
      <c r="O41" s="31">
        <v>32</v>
      </c>
      <c r="P41" s="20">
        <v>46</v>
      </c>
      <c r="Q41" s="30">
        <v>-14</v>
      </c>
      <c r="R41" s="29" t="s">
        <v>101</v>
      </c>
      <c r="S41" s="28" t="s">
        <v>240</v>
      </c>
    </row>
    <row r="42" spans="1:19" ht="15" thickBot="1" x14ac:dyDescent="0.35">
      <c r="A42" s="27" t="s">
        <v>27</v>
      </c>
      <c r="B42" s="26">
        <v>11</v>
      </c>
      <c r="C42" s="26">
        <v>2</v>
      </c>
      <c r="D42" s="26">
        <v>8</v>
      </c>
      <c r="E42" s="24">
        <v>1</v>
      </c>
      <c r="F42" s="23">
        <v>5</v>
      </c>
      <c r="G42" s="24">
        <v>0</v>
      </c>
      <c r="H42" s="24">
        <v>1</v>
      </c>
      <c r="I42" s="24">
        <v>1</v>
      </c>
      <c r="J42" s="24">
        <v>0</v>
      </c>
      <c r="K42" s="22" t="s">
        <v>141</v>
      </c>
      <c r="L42" s="26" t="s">
        <v>158</v>
      </c>
      <c r="M42" s="26" t="s">
        <v>127</v>
      </c>
      <c r="N42" s="26" t="s">
        <v>196</v>
      </c>
      <c r="O42" s="25">
        <v>24</v>
      </c>
      <c r="P42" s="24">
        <v>39</v>
      </c>
      <c r="Q42" s="23">
        <v>-15</v>
      </c>
      <c r="R42" s="22" t="s">
        <v>101</v>
      </c>
      <c r="S42" s="21" t="s">
        <v>238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8ACC4AA-1921-4EFE-A10A-9D26748B4E5A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23D9-3FF4-44D1-9E83-18C71F9B86E1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11</v>
      </c>
      <c r="C4" s="40">
        <v>8</v>
      </c>
      <c r="D4" s="40">
        <v>3</v>
      </c>
      <c r="E4" s="38">
        <v>0</v>
      </c>
      <c r="F4" s="33">
        <v>16</v>
      </c>
      <c r="G4" s="39">
        <v>4</v>
      </c>
      <c r="H4" s="38">
        <v>8</v>
      </c>
      <c r="I4" s="38">
        <v>0</v>
      </c>
      <c r="J4" s="33">
        <v>0</v>
      </c>
      <c r="K4" s="37" t="s">
        <v>120</v>
      </c>
      <c r="L4" s="40" t="s">
        <v>164</v>
      </c>
      <c r="M4" s="40" t="s">
        <v>112</v>
      </c>
      <c r="N4" s="40" t="s">
        <v>119</v>
      </c>
      <c r="O4" s="39">
        <v>40</v>
      </c>
      <c r="P4" s="38">
        <v>33</v>
      </c>
      <c r="Q4" s="33">
        <v>7</v>
      </c>
      <c r="R4" s="37" t="s">
        <v>104</v>
      </c>
      <c r="S4" s="36" t="s">
        <v>219</v>
      </c>
    </row>
    <row r="5" spans="1:20" x14ac:dyDescent="0.3">
      <c r="A5" s="32" t="s">
        <v>21</v>
      </c>
      <c r="B5" s="1">
        <v>10</v>
      </c>
      <c r="C5" s="1">
        <v>7</v>
      </c>
      <c r="D5" s="1">
        <v>3</v>
      </c>
      <c r="E5" s="20">
        <v>0</v>
      </c>
      <c r="F5" s="30">
        <v>14</v>
      </c>
      <c r="G5" s="31">
        <v>6</v>
      </c>
      <c r="H5" s="20">
        <v>7</v>
      </c>
      <c r="I5" s="20">
        <v>0</v>
      </c>
      <c r="J5" s="30">
        <v>0</v>
      </c>
      <c r="K5" s="29" t="s">
        <v>162</v>
      </c>
      <c r="L5" s="1" t="s">
        <v>119</v>
      </c>
      <c r="M5" s="1" t="s">
        <v>149</v>
      </c>
      <c r="N5" s="1" t="s">
        <v>175</v>
      </c>
      <c r="O5" s="31">
        <v>35</v>
      </c>
      <c r="P5" s="20">
        <v>31</v>
      </c>
      <c r="Q5" s="30">
        <v>4</v>
      </c>
      <c r="R5" s="29" t="s">
        <v>104</v>
      </c>
      <c r="S5" s="28" t="s">
        <v>203</v>
      </c>
    </row>
    <row r="6" spans="1:20" x14ac:dyDescent="0.3">
      <c r="A6" s="32" t="s">
        <v>19</v>
      </c>
      <c r="B6" s="1">
        <v>11</v>
      </c>
      <c r="C6" s="1">
        <v>5</v>
      </c>
      <c r="D6" s="1">
        <v>5</v>
      </c>
      <c r="E6" s="20">
        <v>1</v>
      </c>
      <c r="F6" s="30">
        <v>11</v>
      </c>
      <c r="G6" s="31">
        <v>5</v>
      </c>
      <c r="H6" s="20">
        <v>5</v>
      </c>
      <c r="I6" s="20">
        <v>0</v>
      </c>
      <c r="J6" s="30">
        <v>1</v>
      </c>
      <c r="K6" s="29" t="s">
        <v>227</v>
      </c>
      <c r="L6" s="1" t="s">
        <v>132</v>
      </c>
      <c r="M6" s="1" t="s">
        <v>119</v>
      </c>
      <c r="N6" s="1" t="s">
        <v>170</v>
      </c>
      <c r="O6" s="31">
        <v>27</v>
      </c>
      <c r="P6" s="20">
        <v>31</v>
      </c>
      <c r="Q6" s="30">
        <v>-4</v>
      </c>
      <c r="R6" s="29" t="s">
        <v>101</v>
      </c>
      <c r="S6" s="28" t="s">
        <v>228</v>
      </c>
    </row>
    <row r="7" spans="1:20" x14ac:dyDescent="0.3">
      <c r="A7" s="32" t="s">
        <v>11</v>
      </c>
      <c r="B7" s="1">
        <v>11</v>
      </c>
      <c r="C7" s="1">
        <v>5</v>
      </c>
      <c r="D7" s="1">
        <v>5</v>
      </c>
      <c r="E7" s="20">
        <v>1</v>
      </c>
      <c r="F7" s="30">
        <v>11</v>
      </c>
      <c r="G7" s="31">
        <v>3</v>
      </c>
      <c r="H7" s="20">
        <v>4</v>
      </c>
      <c r="I7" s="20">
        <v>1</v>
      </c>
      <c r="J7" s="30">
        <v>0</v>
      </c>
      <c r="K7" s="29" t="s">
        <v>153</v>
      </c>
      <c r="L7" s="1" t="s">
        <v>125</v>
      </c>
      <c r="M7" s="1" t="s">
        <v>119</v>
      </c>
      <c r="N7" s="1" t="s">
        <v>175</v>
      </c>
      <c r="O7" s="31">
        <v>41</v>
      </c>
      <c r="P7" s="20">
        <v>44</v>
      </c>
      <c r="Q7" s="30">
        <v>-3</v>
      </c>
      <c r="R7" s="29" t="s">
        <v>101</v>
      </c>
      <c r="S7" s="28" t="s">
        <v>228</v>
      </c>
    </row>
    <row r="8" spans="1:20" x14ac:dyDescent="0.3">
      <c r="A8" s="32" t="s">
        <v>4</v>
      </c>
      <c r="B8" s="1">
        <v>11</v>
      </c>
      <c r="C8" s="1">
        <v>5</v>
      </c>
      <c r="D8" s="1">
        <v>5</v>
      </c>
      <c r="E8" s="20">
        <v>1</v>
      </c>
      <c r="F8" s="30">
        <v>11</v>
      </c>
      <c r="G8" s="31">
        <v>3</v>
      </c>
      <c r="H8" s="20">
        <v>5</v>
      </c>
      <c r="I8" s="20">
        <v>0</v>
      </c>
      <c r="J8" s="30">
        <v>0</v>
      </c>
      <c r="K8" s="29" t="s">
        <v>229</v>
      </c>
      <c r="L8" s="1" t="s">
        <v>121</v>
      </c>
      <c r="M8" s="1" t="s">
        <v>125</v>
      </c>
      <c r="N8" s="1" t="s">
        <v>170</v>
      </c>
      <c r="O8" s="31">
        <v>38</v>
      </c>
      <c r="P8" s="20">
        <v>42</v>
      </c>
      <c r="Q8" s="30">
        <v>-4</v>
      </c>
      <c r="R8" s="29" t="s">
        <v>101</v>
      </c>
      <c r="S8" s="28" t="s">
        <v>228</v>
      </c>
    </row>
    <row r="9" spans="1:20" x14ac:dyDescent="0.3">
      <c r="A9" s="32" t="s">
        <v>29</v>
      </c>
      <c r="B9" s="1">
        <v>12</v>
      </c>
      <c r="C9" s="1">
        <v>5</v>
      </c>
      <c r="D9" s="1">
        <v>7</v>
      </c>
      <c r="E9" s="20">
        <v>0</v>
      </c>
      <c r="F9" s="30">
        <v>10</v>
      </c>
      <c r="G9" s="31">
        <v>4</v>
      </c>
      <c r="H9" s="20">
        <v>5</v>
      </c>
      <c r="I9" s="20">
        <v>0</v>
      </c>
      <c r="J9" s="30">
        <v>0</v>
      </c>
      <c r="K9" s="29" t="s">
        <v>175</v>
      </c>
      <c r="L9" s="1" t="s">
        <v>132</v>
      </c>
      <c r="M9" s="1" t="s">
        <v>127</v>
      </c>
      <c r="N9" s="1" t="s">
        <v>134</v>
      </c>
      <c r="O9" s="31">
        <v>39</v>
      </c>
      <c r="P9" s="20">
        <v>44</v>
      </c>
      <c r="Q9" s="30">
        <v>-5</v>
      </c>
      <c r="R9" s="29" t="s">
        <v>99</v>
      </c>
      <c r="S9" s="28" t="s">
        <v>224</v>
      </c>
    </row>
    <row r="10" spans="1:20" x14ac:dyDescent="0.3">
      <c r="A10" s="32" t="s">
        <v>28</v>
      </c>
      <c r="B10" s="1">
        <v>10</v>
      </c>
      <c r="C10" s="1">
        <v>4</v>
      </c>
      <c r="D10" s="1">
        <v>4</v>
      </c>
      <c r="E10" s="20">
        <v>2</v>
      </c>
      <c r="F10" s="30">
        <v>10</v>
      </c>
      <c r="G10" s="31">
        <v>4</v>
      </c>
      <c r="H10" s="20">
        <v>4</v>
      </c>
      <c r="I10" s="20">
        <v>0</v>
      </c>
      <c r="J10" s="30">
        <v>0</v>
      </c>
      <c r="K10" s="29" t="s">
        <v>192</v>
      </c>
      <c r="L10" s="1" t="s">
        <v>114</v>
      </c>
      <c r="M10" s="1" t="s">
        <v>192</v>
      </c>
      <c r="N10" s="1" t="s">
        <v>208</v>
      </c>
      <c r="O10" s="31">
        <v>30</v>
      </c>
      <c r="P10" s="20">
        <v>31</v>
      </c>
      <c r="Q10" s="30">
        <v>-1</v>
      </c>
      <c r="R10" s="29" t="s">
        <v>107</v>
      </c>
      <c r="S10" s="28" t="s">
        <v>218</v>
      </c>
    </row>
    <row r="11" spans="1:20" ht="15" thickBot="1" x14ac:dyDescent="0.35">
      <c r="A11" s="32" t="s">
        <v>5</v>
      </c>
      <c r="B11" s="1">
        <v>10</v>
      </c>
      <c r="C11" s="1">
        <v>4</v>
      </c>
      <c r="D11" s="1">
        <v>4</v>
      </c>
      <c r="E11" s="24">
        <v>2</v>
      </c>
      <c r="F11" s="23">
        <v>10</v>
      </c>
      <c r="G11" s="25">
        <v>3</v>
      </c>
      <c r="H11" s="24">
        <v>4</v>
      </c>
      <c r="I11" s="24">
        <v>0</v>
      </c>
      <c r="J11" s="23">
        <v>0</v>
      </c>
      <c r="K11" s="29" t="s">
        <v>125</v>
      </c>
      <c r="L11" s="1" t="s">
        <v>140</v>
      </c>
      <c r="M11" s="1" t="s">
        <v>122</v>
      </c>
      <c r="N11" s="1" t="s">
        <v>151</v>
      </c>
      <c r="O11" s="31">
        <v>29</v>
      </c>
      <c r="P11" s="20">
        <v>30</v>
      </c>
      <c r="Q11" s="30">
        <v>-1</v>
      </c>
      <c r="R11" s="29" t="s">
        <v>109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10</v>
      </c>
      <c r="C14" s="1">
        <v>8</v>
      </c>
      <c r="D14" s="1">
        <v>2</v>
      </c>
      <c r="E14" s="20">
        <v>0</v>
      </c>
      <c r="F14" s="33">
        <v>16</v>
      </c>
      <c r="G14" s="20">
        <v>7</v>
      </c>
      <c r="H14" s="20">
        <v>8</v>
      </c>
      <c r="I14" s="20">
        <v>0</v>
      </c>
      <c r="J14" s="20">
        <v>0</v>
      </c>
      <c r="K14" s="29" t="s">
        <v>155</v>
      </c>
      <c r="L14" s="1" t="s">
        <v>130</v>
      </c>
      <c r="M14" s="1" t="s">
        <v>103</v>
      </c>
      <c r="N14" s="1" t="s">
        <v>136</v>
      </c>
      <c r="O14" s="31">
        <v>39</v>
      </c>
      <c r="P14" s="20">
        <v>30</v>
      </c>
      <c r="Q14" s="30">
        <v>9</v>
      </c>
      <c r="R14" s="29" t="s">
        <v>101</v>
      </c>
      <c r="S14" s="28" t="s">
        <v>219</v>
      </c>
    </row>
    <row r="15" spans="1:20" x14ac:dyDescent="0.3">
      <c r="A15" s="32" t="s">
        <v>9</v>
      </c>
      <c r="B15" s="1">
        <v>11</v>
      </c>
      <c r="C15" s="1">
        <v>7</v>
      </c>
      <c r="D15" s="1">
        <v>2</v>
      </c>
      <c r="E15" s="20">
        <v>2</v>
      </c>
      <c r="F15" s="30">
        <v>16</v>
      </c>
      <c r="G15" s="20">
        <v>7</v>
      </c>
      <c r="H15" s="20">
        <v>7</v>
      </c>
      <c r="I15" s="20">
        <v>0</v>
      </c>
      <c r="J15" s="20">
        <v>2</v>
      </c>
      <c r="K15" s="29" t="s">
        <v>152</v>
      </c>
      <c r="L15" s="1" t="s">
        <v>227</v>
      </c>
      <c r="M15" s="1" t="s">
        <v>140</v>
      </c>
      <c r="N15" s="1" t="s">
        <v>168</v>
      </c>
      <c r="O15" s="31">
        <v>40</v>
      </c>
      <c r="P15" s="20">
        <v>30</v>
      </c>
      <c r="Q15" s="30">
        <v>10</v>
      </c>
      <c r="R15" s="29" t="s">
        <v>101</v>
      </c>
      <c r="S15" s="28" t="s">
        <v>231</v>
      </c>
    </row>
    <row r="16" spans="1:20" x14ac:dyDescent="0.3">
      <c r="A16" s="32" t="s">
        <v>26</v>
      </c>
      <c r="B16" s="1">
        <v>9</v>
      </c>
      <c r="C16" s="1">
        <v>6</v>
      </c>
      <c r="D16" s="1">
        <v>3</v>
      </c>
      <c r="E16" s="20">
        <v>0</v>
      </c>
      <c r="F16" s="30">
        <v>12</v>
      </c>
      <c r="G16" s="20">
        <v>2</v>
      </c>
      <c r="H16" s="20">
        <v>5</v>
      </c>
      <c r="I16" s="20">
        <v>1</v>
      </c>
      <c r="J16" s="20">
        <v>0</v>
      </c>
      <c r="K16" s="29" t="s">
        <v>112</v>
      </c>
      <c r="L16" s="1" t="s">
        <v>149</v>
      </c>
      <c r="M16" s="1" t="s">
        <v>105</v>
      </c>
      <c r="N16" s="1" t="s">
        <v>105</v>
      </c>
      <c r="O16" s="31">
        <v>34</v>
      </c>
      <c r="P16" s="20">
        <v>28</v>
      </c>
      <c r="Q16" s="30">
        <v>6</v>
      </c>
      <c r="R16" s="29" t="s">
        <v>107</v>
      </c>
      <c r="S16" s="28" t="s">
        <v>185</v>
      </c>
    </row>
    <row r="17" spans="1:19" x14ac:dyDescent="0.3">
      <c r="A17" s="32" t="s">
        <v>23</v>
      </c>
      <c r="B17" s="1">
        <v>10</v>
      </c>
      <c r="C17" s="1">
        <v>6</v>
      </c>
      <c r="D17" s="1">
        <v>4</v>
      </c>
      <c r="E17" s="20">
        <v>0</v>
      </c>
      <c r="F17" s="30">
        <v>12</v>
      </c>
      <c r="G17" s="20">
        <v>3</v>
      </c>
      <c r="H17" s="20">
        <v>5</v>
      </c>
      <c r="I17" s="20">
        <v>1</v>
      </c>
      <c r="J17" s="20">
        <v>0</v>
      </c>
      <c r="K17" s="29" t="s">
        <v>125</v>
      </c>
      <c r="L17" s="1" t="s">
        <v>136</v>
      </c>
      <c r="M17" s="1" t="s">
        <v>116</v>
      </c>
      <c r="N17" s="1" t="s">
        <v>149</v>
      </c>
      <c r="O17" s="31">
        <v>35</v>
      </c>
      <c r="P17" s="20">
        <v>31</v>
      </c>
      <c r="Q17" s="30">
        <v>4</v>
      </c>
      <c r="R17" s="29" t="s">
        <v>109</v>
      </c>
      <c r="S17" s="28" t="s">
        <v>232</v>
      </c>
    </row>
    <row r="18" spans="1:19" x14ac:dyDescent="0.3">
      <c r="A18" s="32" t="s">
        <v>1</v>
      </c>
      <c r="B18" s="1">
        <v>10</v>
      </c>
      <c r="C18" s="1">
        <v>6</v>
      </c>
      <c r="D18" s="1">
        <v>4</v>
      </c>
      <c r="E18" s="20">
        <v>0</v>
      </c>
      <c r="F18" s="30">
        <v>12</v>
      </c>
      <c r="G18" s="20">
        <v>5</v>
      </c>
      <c r="H18" s="20">
        <v>6</v>
      </c>
      <c r="I18" s="20">
        <v>0</v>
      </c>
      <c r="J18" s="20">
        <v>0</v>
      </c>
      <c r="K18" s="29" t="s">
        <v>134</v>
      </c>
      <c r="L18" s="1" t="s">
        <v>120</v>
      </c>
      <c r="M18" s="1" t="s">
        <v>110</v>
      </c>
      <c r="N18" s="1" t="s">
        <v>149</v>
      </c>
      <c r="O18" s="31">
        <v>27</v>
      </c>
      <c r="P18" s="20">
        <v>22</v>
      </c>
      <c r="Q18" s="30">
        <v>5</v>
      </c>
      <c r="R18" s="29" t="s">
        <v>107</v>
      </c>
      <c r="S18" s="28" t="s">
        <v>232</v>
      </c>
    </row>
    <row r="19" spans="1:19" x14ac:dyDescent="0.3">
      <c r="A19" s="32" t="s">
        <v>10</v>
      </c>
      <c r="B19" s="1">
        <v>9</v>
      </c>
      <c r="C19" s="1">
        <v>5</v>
      </c>
      <c r="D19" s="1">
        <v>3</v>
      </c>
      <c r="E19" s="20">
        <v>1</v>
      </c>
      <c r="F19" s="30">
        <v>11</v>
      </c>
      <c r="G19" s="20">
        <v>0</v>
      </c>
      <c r="H19" s="20">
        <v>3</v>
      </c>
      <c r="I19" s="20">
        <v>2</v>
      </c>
      <c r="J19" s="20">
        <v>0</v>
      </c>
      <c r="K19" s="29" t="s">
        <v>162</v>
      </c>
      <c r="L19" s="1" t="s">
        <v>114</v>
      </c>
      <c r="M19" s="1" t="s">
        <v>115</v>
      </c>
      <c r="N19" s="1" t="s">
        <v>153</v>
      </c>
      <c r="O19" s="31">
        <v>26</v>
      </c>
      <c r="P19" s="20">
        <v>23</v>
      </c>
      <c r="Q19" s="30">
        <v>3</v>
      </c>
      <c r="R19" s="29" t="s">
        <v>104</v>
      </c>
      <c r="S19" s="28" t="s">
        <v>217</v>
      </c>
    </row>
    <row r="20" spans="1:19" x14ac:dyDescent="0.3">
      <c r="A20" s="32" t="s">
        <v>12</v>
      </c>
      <c r="B20" s="1">
        <v>11</v>
      </c>
      <c r="C20" s="1">
        <v>4</v>
      </c>
      <c r="D20" s="1">
        <v>5</v>
      </c>
      <c r="E20" s="20">
        <v>2</v>
      </c>
      <c r="F20" s="30">
        <v>10</v>
      </c>
      <c r="G20" s="20">
        <v>4</v>
      </c>
      <c r="H20" s="20">
        <v>4</v>
      </c>
      <c r="I20" s="20">
        <v>0</v>
      </c>
      <c r="J20" s="20">
        <v>0</v>
      </c>
      <c r="K20" s="29" t="s">
        <v>187</v>
      </c>
      <c r="L20" s="1" t="s">
        <v>227</v>
      </c>
      <c r="M20" s="1" t="s">
        <v>116</v>
      </c>
      <c r="N20" s="1" t="s">
        <v>153</v>
      </c>
      <c r="O20" s="31">
        <v>24</v>
      </c>
      <c r="P20" s="20">
        <v>26</v>
      </c>
      <c r="Q20" s="30">
        <v>-2</v>
      </c>
      <c r="R20" s="29" t="s">
        <v>99</v>
      </c>
      <c r="S20" s="28" t="s">
        <v>218</v>
      </c>
    </row>
    <row r="21" spans="1:19" ht="15" thickBot="1" x14ac:dyDescent="0.35">
      <c r="A21" s="27" t="s">
        <v>13</v>
      </c>
      <c r="B21" s="26">
        <v>9</v>
      </c>
      <c r="C21" s="26">
        <v>4</v>
      </c>
      <c r="D21" s="26">
        <v>4</v>
      </c>
      <c r="E21" s="24">
        <v>1</v>
      </c>
      <c r="F21" s="23">
        <v>9</v>
      </c>
      <c r="G21" s="24">
        <v>4</v>
      </c>
      <c r="H21" s="24">
        <v>4</v>
      </c>
      <c r="I21" s="24">
        <v>0</v>
      </c>
      <c r="J21" s="24">
        <v>1</v>
      </c>
      <c r="K21" s="22" t="s">
        <v>130</v>
      </c>
      <c r="L21" s="26" t="s">
        <v>123</v>
      </c>
      <c r="M21" s="26" t="s">
        <v>114</v>
      </c>
      <c r="N21" s="26" t="s">
        <v>138</v>
      </c>
      <c r="O21" s="25">
        <v>32</v>
      </c>
      <c r="P21" s="24">
        <v>33</v>
      </c>
      <c r="Q21" s="23">
        <v>-1</v>
      </c>
      <c r="R21" s="22" t="s">
        <v>107</v>
      </c>
      <c r="S21" s="21" t="s">
        <v>201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11</v>
      </c>
      <c r="C25" s="1">
        <v>6</v>
      </c>
      <c r="D25" s="1">
        <v>1</v>
      </c>
      <c r="E25" s="20">
        <v>4</v>
      </c>
      <c r="F25" s="30">
        <v>16</v>
      </c>
      <c r="G25" s="20">
        <v>6</v>
      </c>
      <c r="H25" s="20">
        <v>6</v>
      </c>
      <c r="I25" s="20">
        <v>0</v>
      </c>
      <c r="J25" s="20">
        <v>2</v>
      </c>
      <c r="K25" s="29" t="s">
        <v>142</v>
      </c>
      <c r="L25" s="1" t="s">
        <v>168</v>
      </c>
      <c r="M25" s="1" t="s">
        <v>118</v>
      </c>
      <c r="N25" s="1" t="s">
        <v>129</v>
      </c>
      <c r="O25" s="31">
        <v>41</v>
      </c>
      <c r="P25" s="20">
        <v>30</v>
      </c>
      <c r="Q25" s="30">
        <v>11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11</v>
      </c>
      <c r="C26" s="1">
        <v>8</v>
      </c>
      <c r="D26" s="1">
        <v>3</v>
      </c>
      <c r="E26" s="20">
        <v>0</v>
      </c>
      <c r="F26" s="30">
        <v>16</v>
      </c>
      <c r="G26" s="20">
        <v>6</v>
      </c>
      <c r="H26" s="20">
        <v>8</v>
      </c>
      <c r="I26" s="20">
        <v>0</v>
      </c>
      <c r="J26" s="20">
        <v>0</v>
      </c>
      <c r="K26" s="29" t="s">
        <v>137</v>
      </c>
      <c r="L26" s="1" t="s">
        <v>175</v>
      </c>
      <c r="M26" s="1" t="s">
        <v>164</v>
      </c>
      <c r="N26" s="1" t="s">
        <v>203</v>
      </c>
      <c r="O26" s="31">
        <v>40</v>
      </c>
      <c r="P26" s="20">
        <v>30</v>
      </c>
      <c r="Q26" s="30">
        <v>10</v>
      </c>
      <c r="R26" s="29" t="s">
        <v>101</v>
      </c>
      <c r="S26" s="28" t="s">
        <v>219</v>
      </c>
    </row>
    <row r="27" spans="1:19" x14ac:dyDescent="0.3">
      <c r="A27" s="32" t="s">
        <v>0</v>
      </c>
      <c r="B27" s="1">
        <v>10</v>
      </c>
      <c r="C27" s="1">
        <v>7</v>
      </c>
      <c r="D27" s="1">
        <v>3</v>
      </c>
      <c r="E27" s="20">
        <v>0</v>
      </c>
      <c r="F27" s="30">
        <v>14</v>
      </c>
      <c r="G27" s="20">
        <v>6</v>
      </c>
      <c r="H27" s="20">
        <v>7</v>
      </c>
      <c r="I27" s="20">
        <v>0</v>
      </c>
      <c r="J27" s="20">
        <v>0</v>
      </c>
      <c r="K27" s="29" t="s">
        <v>134</v>
      </c>
      <c r="L27" s="1" t="s">
        <v>137</v>
      </c>
      <c r="M27" s="1" t="s">
        <v>103</v>
      </c>
      <c r="N27" s="1" t="s">
        <v>183</v>
      </c>
      <c r="O27" s="31">
        <v>34</v>
      </c>
      <c r="P27" s="20">
        <v>25</v>
      </c>
      <c r="Q27" s="30">
        <v>9</v>
      </c>
      <c r="R27" s="29" t="s">
        <v>99</v>
      </c>
      <c r="S27" s="28" t="s">
        <v>203</v>
      </c>
    </row>
    <row r="28" spans="1:19" x14ac:dyDescent="0.3">
      <c r="A28" s="32" t="s">
        <v>22</v>
      </c>
      <c r="B28" s="1">
        <v>10</v>
      </c>
      <c r="C28" s="1">
        <v>6</v>
      </c>
      <c r="D28" s="1">
        <v>3</v>
      </c>
      <c r="E28" s="20">
        <v>1</v>
      </c>
      <c r="F28" s="30">
        <v>13</v>
      </c>
      <c r="G28" s="20">
        <v>4</v>
      </c>
      <c r="H28" s="20">
        <v>5</v>
      </c>
      <c r="I28" s="20">
        <v>1</v>
      </c>
      <c r="J28" s="20">
        <v>0</v>
      </c>
      <c r="K28" s="29" t="s">
        <v>153</v>
      </c>
      <c r="L28" s="1" t="s">
        <v>120</v>
      </c>
      <c r="M28" s="1" t="s">
        <v>136</v>
      </c>
      <c r="N28" s="1" t="s">
        <v>192</v>
      </c>
      <c r="O28" s="31">
        <v>29</v>
      </c>
      <c r="P28" s="20">
        <v>30</v>
      </c>
      <c r="Q28" s="30">
        <v>-1</v>
      </c>
      <c r="R28" s="29" t="s">
        <v>109</v>
      </c>
      <c r="S28" s="28" t="s">
        <v>234</v>
      </c>
    </row>
    <row r="29" spans="1:19" x14ac:dyDescent="0.3">
      <c r="A29" s="32" t="s">
        <v>25</v>
      </c>
      <c r="B29" s="1">
        <v>10</v>
      </c>
      <c r="C29" s="1">
        <v>5</v>
      </c>
      <c r="D29" s="1">
        <v>3</v>
      </c>
      <c r="E29" s="20">
        <v>2</v>
      </c>
      <c r="F29" s="30">
        <v>12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126</v>
      </c>
      <c r="M29" s="1" t="s">
        <v>105</v>
      </c>
      <c r="N29" s="1" t="s">
        <v>152</v>
      </c>
      <c r="O29" s="31">
        <v>33</v>
      </c>
      <c r="P29" s="20">
        <v>26</v>
      </c>
      <c r="Q29" s="30">
        <v>7</v>
      </c>
      <c r="R29" s="29" t="s">
        <v>99</v>
      </c>
      <c r="S29" s="28" t="s">
        <v>233</v>
      </c>
    </row>
    <row r="30" spans="1:19" x14ac:dyDescent="0.3">
      <c r="A30" s="32" t="s">
        <v>15</v>
      </c>
      <c r="B30" s="1">
        <v>11</v>
      </c>
      <c r="C30" s="1">
        <v>4</v>
      </c>
      <c r="D30" s="1">
        <v>5</v>
      </c>
      <c r="E30" s="20">
        <v>2</v>
      </c>
      <c r="F30" s="30">
        <v>10</v>
      </c>
      <c r="G30" s="20">
        <v>2</v>
      </c>
      <c r="H30" s="20">
        <v>3</v>
      </c>
      <c r="I30" s="20">
        <v>1</v>
      </c>
      <c r="J30" s="20">
        <v>0</v>
      </c>
      <c r="K30" s="29" t="s">
        <v>156</v>
      </c>
      <c r="L30" s="1" t="s">
        <v>123</v>
      </c>
      <c r="M30" s="1" t="s">
        <v>114</v>
      </c>
      <c r="N30" s="1" t="s">
        <v>138</v>
      </c>
      <c r="O30" s="31">
        <v>28</v>
      </c>
      <c r="P30" s="20">
        <v>37</v>
      </c>
      <c r="Q30" s="30">
        <v>-9</v>
      </c>
      <c r="R30" s="29" t="s">
        <v>107</v>
      </c>
      <c r="S30" s="28" t="s">
        <v>215</v>
      </c>
    </row>
    <row r="31" spans="1:19" x14ac:dyDescent="0.3">
      <c r="A31" s="32" t="s">
        <v>17</v>
      </c>
      <c r="B31" s="1">
        <v>11</v>
      </c>
      <c r="C31" s="1">
        <v>3</v>
      </c>
      <c r="D31" s="1">
        <v>5</v>
      </c>
      <c r="E31" s="20">
        <v>3</v>
      </c>
      <c r="F31" s="30">
        <v>9</v>
      </c>
      <c r="G31" s="20">
        <v>1</v>
      </c>
      <c r="H31" s="20">
        <v>2</v>
      </c>
      <c r="I31" s="20">
        <v>1</v>
      </c>
      <c r="J31" s="20">
        <v>0</v>
      </c>
      <c r="K31" s="29" t="s">
        <v>143</v>
      </c>
      <c r="L31" s="1" t="s">
        <v>138</v>
      </c>
      <c r="M31" s="1" t="s">
        <v>123</v>
      </c>
      <c r="N31" s="1" t="s">
        <v>144</v>
      </c>
      <c r="O31" s="31">
        <v>31</v>
      </c>
      <c r="P31" s="20">
        <v>43</v>
      </c>
      <c r="Q31" s="30">
        <v>-12</v>
      </c>
      <c r="R31" s="29" t="s">
        <v>133</v>
      </c>
      <c r="S31" s="28" t="s">
        <v>235</v>
      </c>
    </row>
    <row r="32" spans="1:19" ht="15" thickBot="1" x14ac:dyDescent="0.35">
      <c r="A32" s="32" t="s">
        <v>6</v>
      </c>
      <c r="B32" s="1">
        <v>10</v>
      </c>
      <c r="C32" s="1">
        <v>3</v>
      </c>
      <c r="D32" s="1">
        <v>6</v>
      </c>
      <c r="E32" s="20">
        <v>1</v>
      </c>
      <c r="F32" s="23">
        <v>7</v>
      </c>
      <c r="G32" s="20">
        <v>3</v>
      </c>
      <c r="H32" s="20">
        <v>3</v>
      </c>
      <c r="I32" s="20">
        <v>0</v>
      </c>
      <c r="J32" s="20">
        <v>0</v>
      </c>
      <c r="K32" s="29" t="s">
        <v>236</v>
      </c>
      <c r="L32" s="1" t="s">
        <v>119</v>
      </c>
      <c r="M32" s="1" t="s">
        <v>127</v>
      </c>
      <c r="N32" s="1" t="s">
        <v>156</v>
      </c>
      <c r="O32" s="31">
        <v>29</v>
      </c>
      <c r="P32" s="20">
        <v>44</v>
      </c>
      <c r="Q32" s="30">
        <v>-15</v>
      </c>
      <c r="R32" s="29" t="s">
        <v>159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10</v>
      </c>
      <c r="C35" s="1">
        <v>6</v>
      </c>
      <c r="D35" s="1">
        <v>1</v>
      </c>
      <c r="E35" s="20">
        <v>3</v>
      </c>
      <c r="F35" s="33">
        <v>15</v>
      </c>
      <c r="G35" s="20">
        <v>5</v>
      </c>
      <c r="H35" s="20">
        <v>6</v>
      </c>
      <c r="I35" s="20">
        <v>0</v>
      </c>
      <c r="J35" s="20">
        <v>1</v>
      </c>
      <c r="K35" s="29" t="s">
        <v>124</v>
      </c>
      <c r="L35" s="1" t="s">
        <v>168</v>
      </c>
      <c r="M35" s="1" t="s">
        <v>142</v>
      </c>
      <c r="N35" s="1" t="s">
        <v>142</v>
      </c>
      <c r="O35" s="31">
        <v>37</v>
      </c>
      <c r="P35" s="20">
        <v>28</v>
      </c>
      <c r="Q35" s="30">
        <v>9</v>
      </c>
      <c r="R35" s="29" t="s">
        <v>99</v>
      </c>
      <c r="S35" s="28" t="s">
        <v>241</v>
      </c>
    </row>
    <row r="36" spans="1:19" x14ac:dyDescent="0.3">
      <c r="A36" s="32" t="s">
        <v>18</v>
      </c>
      <c r="B36" s="1">
        <v>11</v>
      </c>
      <c r="C36" s="1">
        <v>5</v>
      </c>
      <c r="D36" s="1">
        <v>3</v>
      </c>
      <c r="E36" s="20">
        <v>3</v>
      </c>
      <c r="F36" s="30">
        <v>13</v>
      </c>
      <c r="G36" s="20">
        <v>1</v>
      </c>
      <c r="H36" s="20">
        <v>4</v>
      </c>
      <c r="I36" s="20">
        <v>1</v>
      </c>
      <c r="J36" s="20">
        <v>2</v>
      </c>
      <c r="K36" s="29" t="s">
        <v>114</v>
      </c>
      <c r="L36" s="1" t="s">
        <v>212</v>
      </c>
      <c r="M36" s="1" t="s">
        <v>105</v>
      </c>
      <c r="N36" s="1" t="s">
        <v>211</v>
      </c>
      <c r="O36" s="31">
        <v>33</v>
      </c>
      <c r="P36" s="20">
        <v>36</v>
      </c>
      <c r="Q36" s="30">
        <v>-3</v>
      </c>
      <c r="R36" s="29" t="s">
        <v>104</v>
      </c>
      <c r="S36" s="28" t="s">
        <v>239</v>
      </c>
    </row>
    <row r="37" spans="1:19" x14ac:dyDescent="0.3">
      <c r="A37" s="32" t="s">
        <v>7</v>
      </c>
      <c r="B37" s="1">
        <v>10</v>
      </c>
      <c r="C37" s="1">
        <v>5</v>
      </c>
      <c r="D37" s="1">
        <v>2</v>
      </c>
      <c r="E37" s="20">
        <v>3</v>
      </c>
      <c r="F37" s="30">
        <v>13</v>
      </c>
      <c r="G37" s="20">
        <v>3</v>
      </c>
      <c r="H37" s="20">
        <v>5</v>
      </c>
      <c r="I37" s="20">
        <v>0</v>
      </c>
      <c r="J37" s="20">
        <v>1</v>
      </c>
      <c r="K37" s="29" t="s">
        <v>124</v>
      </c>
      <c r="L37" s="1" t="s">
        <v>144</v>
      </c>
      <c r="M37" s="1" t="s">
        <v>110</v>
      </c>
      <c r="N37" s="1" t="s">
        <v>137</v>
      </c>
      <c r="O37" s="31">
        <v>28</v>
      </c>
      <c r="P37" s="20">
        <v>29</v>
      </c>
      <c r="Q37" s="30">
        <v>-1</v>
      </c>
      <c r="R37" s="29" t="s">
        <v>101</v>
      </c>
      <c r="S37" s="28" t="s">
        <v>239</v>
      </c>
    </row>
    <row r="38" spans="1:19" x14ac:dyDescent="0.3">
      <c r="A38" s="32" t="s">
        <v>20</v>
      </c>
      <c r="B38" s="1">
        <v>11</v>
      </c>
      <c r="C38" s="1">
        <v>5</v>
      </c>
      <c r="D38" s="1">
        <v>4</v>
      </c>
      <c r="E38" s="20">
        <v>2</v>
      </c>
      <c r="F38" s="30">
        <v>12</v>
      </c>
      <c r="G38" s="20">
        <v>4</v>
      </c>
      <c r="H38" s="20">
        <v>5</v>
      </c>
      <c r="I38" s="20">
        <v>0</v>
      </c>
      <c r="J38" s="20">
        <v>1</v>
      </c>
      <c r="K38" s="29" t="s">
        <v>124</v>
      </c>
      <c r="L38" s="1" t="s">
        <v>172</v>
      </c>
      <c r="M38" s="1" t="s">
        <v>150</v>
      </c>
      <c r="N38" s="1" t="s">
        <v>140</v>
      </c>
      <c r="O38" s="31">
        <v>35</v>
      </c>
      <c r="P38" s="20">
        <v>35</v>
      </c>
      <c r="Q38" s="30">
        <v>0</v>
      </c>
      <c r="R38" s="29" t="s">
        <v>99</v>
      </c>
      <c r="S38" s="28" t="s">
        <v>225</v>
      </c>
    </row>
    <row r="39" spans="1:19" x14ac:dyDescent="0.3">
      <c r="A39" s="32" t="s">
        <v>31</v>
      </c>
      <c r="B39" s="1">
        <v>9</v>
      </c>
      <c r="C39" s="1">
        <v>5</v>
      </c>
      <c r="D39" s="1">
        <v>3</v>
      </c>
      <c r="E39" s="20">
        <v>1</v>
      </c>
      <c r="F39" s="30">
        <v>11</v>
      </c>
      <c r="G39" s="20">
        <v>2</v>
      </c>
      <c r="H39" s="20">
        <v>4</v>
      </c>
      <c r="I39" s="20">
        <v>1</v>
      </c>
      <c r="J39" s="20">
        <v>0</v>
      </c>
      <c r="K39" s="29" t="s">
        <v>103</v>
      </c>
      <c r="L39" s="1" t="s">
        <v>192</v>
      </c>
      <c r="M39" s="1" t="s">
        <v>103</v>
      </c>
      <c r="N39" s="1" t="s">
        <v>126</v>
      </c>
      <c r="O39" s="31">
        <v>32</v>
      </c>
      <c r="P39" s="20">
        <v>31</v>
      </c>
      <c r="Q39" s="30">
        <v>1</v>
      </c>
      <c r="R39" s="29" t="s">
        <v>99</v>
      </c>
      <c r="S39" s="28" t="s">
        <v>217</v>
      </c>
    </row>
    <row r="40" spans="1:19" x14ac:dyDescent="0.3">
      <c r="A40" s="32" t="s">
        <v>3</v>
      </c>
      <c r="B40" s="1">
        <v>11</v>
      </c>
      <c r="C40" s="1">
        <v>5</v>
      </c>
      <c r="D40" s="1">
        <v>6</v>
      </c>
      <c r="E40" s="20">
        <v>0</v>
      </c>
      <c r="F40" s="30">
        <v>10</v>
      </c>
      <c r="G40" s="20">
        <v>2</v>
      </c>
      <c r="H40" s="20">
        <v>4</v>
      </c>
      <c r="I40" s="20">
        <v>1</v>
      </c>
      <c r="J40" s="20">
        <v>0</v>
      </c>
      <c r="K40" s="29" t="s">
        <v>125</v>
      </c>
      <c r="L40" s="1" t="s">
        <v>134</v>
      </c>
      <c r="M40" s="1" t="s">
        <v>112</v>
      </c>
      <c r="N40" s="1" t="s">
        <v>175</v>
      </c>
      <c r="O40" s="31">
        <v>29</v>
      </c>
      <c r="P40" s="20">
        <v>33</v>
      </c>
      <c r="Q40" s="30">
        <v>-4</v>
      </c>
      <c r="R40" s="29" t="s">
        <v>101</v>
      </c>
      <c r="S40" s="28" t="s">
        <v>200</v>
      </c>
    </row>
    <row r="41" spans="1:19" x14ac:dyDescent="0.3">
      <c r="A41" s="32" t="s">
        <v>8</v>
      </c>
      <c r="B41" s="1">
        <v>10</v>
      </c>
      <c r="C41" s="1">
        <v>2</v>
      </c>
      <c r="D41" s="1">
        <v>6</v>
      </c>
      <c r="E41" s="20">
        <v>2</v>
      </c>
      <c r="F41" s="30">
        <v>6</v>
      </c>
      <c r="G41" s="20">
        <v>0</v>
      </c>
      <c r="H41" s="20">
        <v>2</v>
      </c>
      <c r="I41" s="20">
        <v>0</v>
      </c>
      <c r="J41" s="20">
        <v>0</v>
      </c>
      <c r="K41" s="29" t="s">
        <v>160</v>
      </c>
      <c r="L41" s="1" t="s">
        <v>125</v>
      </c>
      <c r="M41" s="1" t="s">
        <v>128</v>
      </c>
      <c r="N41" s="1" t="s">
        <v>143</v>
      </c>
      <c r="O41" s="31">
        <v>32</v>
      </c>
      <c r="P41" s="20">
        <v>46</v>
      </c>
      <c r="Q41" s="30">
        <v>-14</v>
      </c>
      <c r="R41" s="29" t="s">
        <v>101</v>
      </c>
      <c r="S41" s="28" t="s">
        <v>240</v>
      </c>
    </row>
    <row r="42" spans="1:19" ht="15" thickBot="1" x14ac:dyDescent="0.35">
      <c r="A42" s="27" t="s">
        <v>27</v>
      </c>
      <c r="B42" s="26">
        <v>11</v>
      </c>
      <c r="C42" s="26">
        <v>2</v>
      </c>
      <c r="D42" s="26">
        <v>8</v>
      </c>
      <c r="E42" s="24">
        <v>1</v>
      </c>
      <c r="F42" s="23">
        <v>5</v>
      </c>
      <c r="G42" s="24">
        <v>0</v>
      </c>
      <c r="H42" s="24">
        <v>1</v>
      </c>
      <c r="I42" s="24">
        <v>1</v>
      </c>
      <c r="J42" s="24">
        <v>0</v>
      </c>
      <c r="K42" s="22" t="s">
        <v>141</v>
      </c>
      <c r="L42" s="26" t="s">
        <v>158</v>
      </c>
      <c r="M42" s="26" t="s">
        <v>127</v>
      </c>
      <c r="N42" s="26" t="s">
        <v>196</v>
      </c>
      <c r="O42" s="25">
        <v>24</v>
      </c>
      <c r="P42" s="24">
        <v>39</v>
      </c>
      <c r="Q42" s="23">
        <v>-15</v>
      </c>
      <c r="R42" s="22" t="s">
        <v>101</v>
      </c>
      <c r="S42" s="21" t="s">
        <v>238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89478E0-DEE1-4D67-B71D-80CD7547CCC4}"/>
  </hyperlink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390A-70DB-4C29-80AD-4F326AF0FF2E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11</v>
      </c>
      <c r="C4" s="40">
        <v>8</v>
      </c>
      <c r="D4" s="40">
        <v>3</v>
      </c>
      <c r="E4" s="38">
        <v>0</v>
      </c>
      <c r="F4" s="33">
        <v>16</v>
      </c>
      <c r="G4" s="39">
        <v>5</v>
      </c>
      <c r="H4" s="38">
        <v>7</v>
      </c>
      <c r="I4" s="38">
        <v>1</v>
      </c>
      <c r="J4" s="33">
        <v>0</v>
      </c>
      <c r="K4" s="37" t="s">
        <v>162</v>
      </c>
      <c r="L4" s="40" t="s">
        <v>130</v>
      </c>
      <c r="M4" s="40" t="s">
        <v>149</v>
      </c>
      <c r="N4" s="40" t="s">
        <v>175</v>
      </c>
      <c r="O4" s="39">
        <v>39</v>
      </c>
      <c r="P4" s="38">
        <v>34</v>
      </c>
      <c r="Q4" s="33">
        <v>5</v>
      </c>
      <c r="R4" s="37" t="s">
        <v>109</v>
      </c>
      <c r="S4" s="36" t="s">
        <v>219</v>
      </c>
    </row>
    <row r="5" spans="1:20" x14ac:dyDescent="0.3">
      <c r="A5" s="32" t="s">
        <v>16</v>
      </c>
      <c r="B5" s="1">
        <v>11</v>
      </c>
      <c r="C5" s="1">
        <v>8</v>
      </c>
      <c r="D5" s="1">
        <v>3</v>
      </c>
      <c r="E5" s="20">
        <v>0</v>
      </c>
      <c r="F5" s="30">
        <v>16</v>
      </c>
      <c r="G5" s="31">
        <v>4</v>
      </c>
      <c r="H5" s="20">
        <v>8</v>
      </c>
      <c r="I5" s="20">
        <v>0</v>
      </c>
      <c r="J5" s="30">
        <v>0</v>
      </c>
      <c r="K5" s="29" t="s">
        <v>120</v>
      </c>
      <c r="L5" s="1" t="s">
        <v>164</v>
      </c>
      <c r="M5" s="1" t="s">
        <v>112</v>
      </c>
      <c r="N5" s="1" t="s">
        <v>119</v>
      </c>
      <c r="O5" s="31">
        <v>40</v>
      </c>
      <c r="P5" s="20">
        <v>33</v>
      </c>
      <c r="Q5" s="30">
        <v>7</v>
      </c>
      <c r="R5" s="29" t="s">
        <v>104</v>
      </c>
      <c r="S5" s="28" t="s">
        <v>219</v>
      </c>
    </row>
    <row r="6" spans="1:20" x14ac:dyDescent="0.3">
      <c r="A6" s="32" t="s">
        <v>11</v>
      </c>
      <c r="B6" s="1">
        <v>12</v>
      </c>
      <c r="C6" s="1">
        <v>6</v>
      </c>
      <c r="D6" s="1">
        <v>5</v>
      </c>
      <c r="E6" s="20">
        <v>1</v>
      </c>
      <c r="F6" s="30">
        <v>13</v>
      </c>
      <c r="G6" s="31">
        <v>2</v>
      </c>
      <c r="H6" s="20">
        <v>4</v>
      </c>
      <c r="I6" s="20">
        <v>2</v>
      </c>
      <c r="J6" s="30">
        <v>0</v>
      </c>
      <c r="K6" s="29" t="s">
        <v>192</v>
      </c>
      <c r="L6" s="1" t="s">
        <v>125</v>
      </c>
      <c r="M6" s="1" t="s">
        <v>119</v>
      </c>
      <c r="N6" s="1" t="s">
        <v>175</v>
      </c>
      <c r="O6" s="31">
        <v>45</v>
      </c>
      <c r="P6" s="20">
        <v>47</v>
      </c>
      <c r="Q6" s="30">
        <v>-2</v>
      </c>
      <c r="R6" s="29" t="s">
        <v>99</v>
      </c>
      <c r="S6" s="28" t="s">
        <v>225</v>
      </c>
    </row>
    <row r="7" spans="1:20" x14ac:dyDescent="0.3">
      <c r="A7" s="32" t="s">
        <v>29</v>
      </c>
      <c r="B7" s="1">
        <v>13</v>
      </c>
      <c r="C7" s="1">
        <v>6</v>
      </c>
      <c r="D7" s="1">
        <v>7</v>
      </c>
      <c r="E7" s="20">
        <v>0</v>
      </c>
      <c r="F7" s="30">
        <v>12</v>
      </c>
      <c r="G7" s="31">
        <v>4</v>
      </c>
      <c r="H7" s="20">
        <v>6</v>
      </c>
      <c r="I7" s="20">
        <v>0</v>
      </c>
      <c r="J7" s="30">
        <v>0</v>
      </c>
      <c r="K7" s="29" t="s">
        <v>183</v>
      </c>
      <c r="L7" s="1" t="s">
        <v>132</v>
      </c>
      <c r="M7" s="1" t="s">
        <v>125</v>
      </c>
      <c r="N7" s="1" t="s">
        <v>175</v>
      </c>
      <c r="O7" s="31">
        <v>43</v>
      </c>
      <c r="P7" s="20">
        <v>47</v>
      </c>
      <c r="Q7" s="30">
        <v>-4</v>
      </c>
      <c r="R7" s="29" t="s">
        <v>104</v>
      </c>
      <c r="S7" s="28" t="s">
        <v>224</v>
      </c>
    </row>
    <row r="8" spans="1:20" x14ac:dyDescent="0.3">
      <c r="A8" s="32" t="s">
        <v>5</v>
      </c>
      <c r="B8" s="1">
        <v>11</v>
      </c>
      <c r="C8" s="1">
        <v>5</v>
      </c>
      <c r="D8" s="1">
        <v>4</v>
      </c>
      <c r="E8" s="20">
        <v>2</v>
      </c>
      <c r="F8" s="30">
        <v>12</v>
      </c>
      <c r="G8" s="31">
        <v>3</v>
      </c>
      <c r="H8" s="20">
        <v>5</v>
      </c>
      <c r="I8" s="20">
        <v>0</v>
      </c>
      <c r="J8" s="30">
        <v>0</v>
      </c>
      <c r="K8" s="29" t="s">
        <v>134</v>
      </c>
      <c r="L8" s="1" t="s">
        <v>140</v>
      </c>
      <c r="M8" s="1" t="s">
        <v>122</v>
      </c>
      <c r="N8" s="1" t="s">
        <v>151</v>
      </c>
      <c r="O8" s="31">
        <v>31</v>
      </c>
      <c r="P8" s="20">
        <v>31</v>
      </c>
      <c r="Q8" s="30">
        <v>0</v>
      </c>
      <c r="R8" s="29" t="s">
        <v>135</v>
      </c>
      <c r="S8" s="28" t="s">
        <v>233</v>
      </c>
    </row>
    <row r="9" spans="1:20" x14ac:dyDescent="0.3">
      <c r="A9" s="32" t="s">
        <v>28</v>
      </c>
      <c r="B9" s="1">
        <v>11</v>
      </c>
      <c r="C9" s="1">
        <v>4</v>
      </c>
      <c r="D9" s="1">
        <v>4</v>
      </c>
      <c r="E9" s="20">
        <v>3</v>
      </c>
      <c r="F9" s="30">
        <v>11</v>
      </c>
      <c r="G9" s="31">
        <v>4</v>
      </c>
      <c r="H9" s="20">
        <v>4</v>
      </c>
      <c r="I9" s="20">
        <v>0</v>
      </c>
      <c r="J9" s="30">
        <v>0</v>
      </c>
      <c r="K9" s="29" t="s">
        <v>192</v>
      </c>
      <c r="L9" s="1" t="s">
        <v>145</v>
      </c>
      <c r="M9" s="1" t="s">
        <v>189</v>
      </c>
      <c r="N9" s="1" t="s">
        <v>222</v>
      </c>
      <c r="O9" s="31">
        <v>33</v>
      </c>
      <c r="P9" s="20">
        <v>35</v>
      </c>
      <c r="Q9" s="30">
        <v>-2</v>
      </c>
      <c r="R9" s="29" t="s">
        <v>113</v>
      </c>
      <c r="S9" s="28" t="s">
        <v>222</v>
      </c>
    </row>
    <row r="10" spans="1:20" x14ac:dyDescent="0.3">
      <c r="A10" s="32" t="s">
        <v>19</v>
      </c>
      <c r="B10" s="1">
        <v>11</v>
      </c>
      <c r="C10" s="1">
        <v>5</v>
      </c>
      <c r="D10" s="1">
        <v>5</v>
      </c>
      <c r="E10" s="20">
        <v>1</v>
      </c>
      <c r="F10" s="30">
        <v>11</v>
      </c>
      <c r="G10" s="31">
        <v>5</v>
      </c>
      <c r="H10" s="20">
        <v>5</v>
      </c>
      <c r="I10" s="20">
        <v>0</v>
      </c>
      <c r="J10" s="30">
        <v>1</v>
      </c>
      <c r="K10" s="29" t="s">
        <v>227</v>
      </c>
      <c r="L10" s="1" t="s">
        <v>132</v>
      </c>
      <c r="M10" s="1" t="s">
        <v>119</v>
      </c>
      <c r="N10" s="1" t="s">
        <v>170</v>
      </c>
      <c r="O10" s="31">
        <v>27</v>
      </c>
      <c r="P10" s="20">
        <v>31</v>
      </c>
      <c r="Q10" s="30">
        <v>-4</v>
      </c>
      <c r="R10" s="29" t="s">
        <v>101</v>
      </c>
      <c r="S10" s="28" t="s">
        <v>228</v>
      </c>
    </row>
    <row r="11" spans="1:20" ht="15" thickBot="1" x14ac:dyDescent="0.35">
      <c r="A11" s="32" t="s">
        <v>4</v>
      </c>
      <c r="B11" s="1">
        <v>11</v>
      </c>
      <c r="C11" s="1">
        <v>5</v>
      </c>
      <c r="D11" s="1">
        <v>5</v>
      </c>
      <c r="E11" s="24">
        <v>1</v>
      </c>
      <c r="F11" s="23">
        <v>11</v>
      </c>
      <c r="G11" s="25">
        <v>3</v>
      </c>
      <c r="H11" s="24">
        <v>5</v>
      </c>
      <c r="I11" s="24">
        <v>0</v>
      </c>
      <c r="J11" s="23">
        <v>0</v>
      </c>
      <c r="K11" s="29" t="s">
        <v>229</v>
      </c>
      <c r="L11" s="1" t="s">
        <v>121</v>
      </c>
      <c r="M11" s="1" t="s">
        <v>125</v>
      </c>
      <c r="N11" s="1" t="s">
        <v>170</v>
      </c>
      <c r="O11" s="31">
        <v>38</v>
      </c>
      <c r="P11" s="20">
        <v>42</v>
      </c>
      <c r="Q11" s="30">
        <v>-4</v>
      </c>
      <c r="R11" s="29" t="s">
        <v>101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9</v>
      </c>
      <c r="B14" s="1">
        <v>12</v>
      </c>
      <c r="C14" s="1">
        <v>8</v>
      </c>
      <c r="D14" s="1">
        <v>2</v>
      </c>
      <c r="E14" s="20">
        <v>2</v>
      </c>
      <c r="F14" s="33">
        <v>18</v>
      </c>
      <c r="G14" s="20">
        <v>8</v>
      </c>
      <c r="H14" s="20">
        <v>8</v>
      </c>
      <c r="I14" s="20">
        <v>0</v>
      </c>
      <c r="J14" s="20">
        <v>2</v>
      </c>
      <c r="K14" s="29" t="s">
        <v>152</v>
      </c>
      <c r="L14" s="1" t="s">
        <v>242</v>
      </c>
      <c r="M14" s="1" t="s">
        <v>140</v>
      </c>
      <c r="N14" s="1" t="s">
        <v>168</v>
      </c>
      <c r="O14" s="31">
        <v>44</v>
      </c>
      <c r="P14" s="20">
        <v>31</v>
      </c>
      <c r="Q14" s="30">
        <v>13</v>
      </c>
      <c r="R14" s="29" t="s">
        <v>99</v>
      </c>
      <c r="S14" s="28" t="s">
        <v>231</v>
      </c>
    </row>
    <row r="15" spans="1:20" x14ac:dyDescent="0.3">
      <c r="A15" s="32" t="s">
        <v>14</v>
      </c>
      <c r="B15" s="1">
        <v>11</v>
      </c>
      <c r="C15" s="1">
        <v>8</v>
      </c>
      <c r="D15" s="1">
        <v>3</v>
      </c>
      <c r="E15" s="20">
        <v>0</v>
      </c>
      <c r="F15" s="30">
        <v>16</v>
      </c>
      <c r="G15" s="20">
        <v>7</v>
      </c>
      <c r="H15" s="20">
        <v>8</v>
      </c>
      <c r="I15" s="20">
        <v>0</v>
      </c>
      <c r="J15" s="20">
        <v>0</v>
      </c>
      <c r="K15" s="29" t="s">
        <v>155</v>
      </c>
      <c r="L15" s="1" t="s">
        <v>134</v>
      </c>
      <c r="M15" s="1" t="s">
        <v>103</v>
      </c>
      <c r="N15" s="1" t="s">
        <v>136</v>
      </c>
      <c r="O15" s="31">
        <v>41</v>
      </c>
      <c r="P15" s="20">
        <v>35</v>
      </c>
      <c r="Q15" s="30">
        <v>6</v>
      </c>
      <c r="R15" s="29" t="s">
        <v>107</v>
      </c>
      <c r="S15" s="28" t="s">
        <v>219</v>
      </c>
    </row>
    <row r="16" spans="1:20" x14ac:dyDescent="0.3">
      <c r="A16" s="32" t="s">
        <v>26</v>
      </c>
      <c r="B16" s="1">
        <v>10</v>
      </c>
      <c r="C16" s="1">
        <v>7</v>
      </c>
      <c r="D16" s="1">
        <v>3</v>
      </c>
      <c r="E16" s="20">
        <v>0</v>
      </c>
      <c r="F16" s="30">
        <v>14</v>
      </c>
      <c r="G16" s="20">
        <v>3</v>
      </c>
      <c r="H16" s="20">
        <v>6</v>
      </c>
      <c r="I16" s="20">
        <v>1</v>
      </c>
      <c r="J16" s="20">
        <v>0</v>
      </c>
      <c r="K16" s="29" t="s">
        <v>120</v>
      </c>
      <c r="L16" s="1" t="s">
        <v>149</v>
      </c>
      <c r="M16" s="1" t="s">
        <v>110</v>
      </c>
      <c r="N16" s="1" t="s">
        <v>110</v>
      </c>
      <c r="O16" s="31">
        <v>40</v>
      </c>
      <c r="P16" s="20">
        <v>30</v>
      </c>
      <c r="Q16" s="30">
        <v>10</v>
      </c>
      <c r="R16" s="29" t="s">
        <v>99</v>
      </c>
      <c r="S16" s="28" t="s">
        <v>203</v>
      </c>
    </row>
    <row r="17" spans="1:19" x14ac:dyDescent="0.3">
      <c r="A17" s="32" t="s">
        <v>10</v>
      </c>
      <c r="B17" s="1">
        <v>10</v>
      </c>
      <c r="C17" s="1">
        <v>6</v>
      </c>
      <c r="D17" s="1">
        <v>3</v>
      </c>
      <c r="E17" s="20">
        <v>1</v>
      </c>
      <c r="F17" s="30">
        <v>13</v>
      </c>
      <c r="G17" s="20">
        <v>1</v>
      </c>
      <c r="H17" s="20">
        <v>4</v>
      </c>
      <c r="I17" s="20">
        <v>2</v>
      </c>
      <c r="J17" s="20">
        <v>0</v>
      </c>
      <c r="K17" s="29" t="s">
        <v>178</v>
      </c>
      <c r="L17" s="1" t="s">
        <v>114</v>
      </c>
      <c r="M17" s="1" t="s">
        <v>115</v>
      </c>
      <c r="N17" s="1" t="s">
        <v>153</v>
      </c>
      <c r="O17" s="31">
        <v>30</v>
      </c>
      <c r="P17" s="20">
        <v>24</v>
      </c>
      <c r="Q17" s="30">
        <v>6</v>
      </c>
      <c r="R17" s="29" t="s">
        <v>109</v>
      </c>
      <c r="S17" s="28" t="s">
        <v>234</v>
      </c>
    </row>
    <row r="18" spans="1:19" x14ac:dyDescent="0.3">
      <c r="A18" s="32" t="s">
        <v>23</v>
      </c>
      <c r="B18" s="1">
        <v>10</v>
      </c>
      <c r="C18" s="1">
        <v>6</v>
      </c>
      <c r="D18" s="1">
        <v>4</v>
      </c>
      <c r="E18" s="20">
        <v>0</v>
      </c>
      <c r="F18" s="30">
        <v>12</v>
      </c>
      <c r="G18" s="20">
        <v>3</v>
      </c>
      <c r="H18" s="20">
        <v>5</v>
      </c>
      <c r="I18" s="20">
        <v>1</v>
      </c>
      <c r="J18" s="20">
        <v>0</v>
      </c>
      <c r="K18" s="29" t="s">
        <v>125</v>
      </c>
      <c r="L18" s="1" t="s">
        <v>136</v>
      </c>
      <c r="M18" s="1" t="s">
        <v>116</v>
      </c>
      <c r="N18" s="1" t="s">
        <v>149</v>
      </c>
      <c r="O18" s="31">
        <v>35</v>
      </c>
      <c r="P18" s="20">
        <v>31</v>
      </c>
      <c r="Q18" s="30">
        <v>4</v>
      </c>
      <c r="R18" s="29" t="s">
        <v>109</v>
      </c>
      <c r="S18" s="28" t="s">
        <v>232</v>
      </c>
    </row>
    <row r="19" spans="1:19" x14ac:dyDescent="0.3">
      <c r="A19" s="32" t="s">
        <v>12</v>
      </c>
      <c r="B19" s="1">
        <v>12</v>
      </c>
      <c r="C19" s="1">
        <v>5</v>
      </c>
      <c r="D19" s="1">
        <v>5</v>
      </c>
      <c r="E19" s="20">
        <v>2</v>
      </c>
      <c r="F19" s="30">
        <v>12</v>
      </c>
      <c r="G19" s="20">
        <v>4</v>
      </c>
      <c r="H19" s="20">
        <v>5</v>
      </c>
      <c r="I19" s="20">
        <v>0</v>
      </c>
      <c r="J19" s="20">
        <v>0</v>
      </c>
      <c r="K19" s="29" t="s">
        <v>187</v>
      </c>
      <c r="L19" s="1" t="s">
        <v>242</v>
      </c>
      <c r="M19" s="1" t="s">
        <v>116</v>
      </c>
      <c r="N19" s="1" t="s">
        <v>153</v>
      </c>
      <c r="O19" s="31">
        <v>28</v>
      </c>
      <c r="P19" s="20">
        <v>29</v>
      </c>
      <c r="Q19" s="30">
        <v>-1</v>
      </c>
      <c r="R19" s="29" t="s">
        <v>104</v>
      </c>
      <c r="S19" s="28" t="s">
        <v>218</v>
      </c>
    </row>
    <row r="20" spans="1:19" x14ac:dyDescent="0.3">
      <c r="A20" s="32" t="s">
        <v>1</v>
      </c>
      <c r="B20" s="1">
        <v>10</v>
      </c>
      <c r="C20" s="1">
        <v>6</v>
      </c>
      <c r="D20" s="1">
        <v>4</v>
      </c>
      <c r="E20" s="20">
        <v>0</v>
      </c>
      <c r="F20" s="30">
        <v>12</v>
      </c>
      <c r="G20" s="20">
        <v>5</v>
      </c>
      <c r="H20" s="20">
        <v>6</v>
      </c>
      <c r="I20" s="20">
        <v>0</v>
      </c>
      <c r="J20" s="20">
        <v>0</v>
      </c>
      <c r="K20" s="29" t="s">
        <v>134</v>
      </c>
      <c r="L20" s="1" t="s">
        <v>120</v>
      </c>
      <c r="M20" s="1" t="s">
        <v>110</v>
      </c>
      <c r="N20" s="1" t="s">
        <v>149</v>
      </c>
      <c r="O20" s="31">
        <v>27</v>
      </c>
      <c r="P20" s="20">
        <v>22</v>
      </c>
      <c r="Q20" s="30">
        <v>5</v>
      </c>
      <c r="R20" s="29" t="s">
        <v>107</v>
      </c>
      <c r="S20" s="28" t="s">
        <v>232</v>
      </c>
    </row>
    <row r="21" spans="1:19" ht="15" thickBot="1" x14ac:dyDescent="0.35">
      <c r="A21" s="27" t="s">
        <v>13</v>
      </c>
      <c r="B21" s="26">
        <v>10</v>
      </c>
      <c r="C21" s="26">
        <v>4</v>
      </c>
      <c r="D21" s="26">
        <v>5</v>
      </c>
      <c r="E21" s="24">
        <v>1</v>
      </c>
      <c r="F21" s="23">
        <v>9</v>
      </c>
      <c r="G21" s="24">
        <v>4</v>
      </c>
      <c r="H21" s="24">
        <v>4</v>
      </c>
      <c r="I21" s="24">
        <v>0</v>
      </c>
      <c r="J21" s="24">
        <v>1</v>
      </c>
      <c r="K21" s="22" t="s">
        <v>130</v>
      </c>
      <c r="L21" s="26" t="s">
        <v>141</v>
      </c>
      <c r="M21" s="26" t="s">
        <v>179</v>
      </c>
      <c r="N21" s="26" t="s">
        <v>172</v>
      </c>
      <c r="O21" s="25">
        <v>34</v>
      </c>
      <c r="P21" s="24">
        <v>39</v>
      </c>
      <c r="Q21" s="23">
        <v>-5</v>
      </c>
      <c r="R21" s="22" t="s">
        <v>113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11</v>
      </c>
      <c r="C25" s="1">
        <v>6</v>
      </c>
      <c r="D25" s="1">
        <v>1</v>
      </c>
      <c r="E25" s="20">
        <v>4</v>
      </c>
      <c r="F25" s="30">
        <v>16</v>
      </c>
      <c r="G25" s="20">
        <v>6</v>
      </c>
      <c r="H25" s="20">
        <v>6</v>
      </c>
      <c r="I25" s="20">
        <v>0</v>
      </c>
      <c r="J25" s="20">
        <v>2</v>
      </c>
      <c r="K25" s="29" t="s">
        <v>142</v>
      </c>
      <c r="L25" s="1" t="s">
        <v>168</v>
      </c>
      <c r="M25" s="1" t="s">
        <v>118</v>
      </c>
      <c r="N25" s="1" t="s">
        <v>129</v>
      </c>
      <c r="O25" s="31">
        <v>41</v>
      </c>
      <c r="P25" s="20">
        <v>30</v>
      </c>
      <c r="Q25" s="30">
        <v>11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11</v>
      </c>
      <c r="C26" s="1">
        <v>8</v>
      </c>
      <c r="D26" s="1">
        <v>3</v>
      </c>
      <c r="E26" s="20">
        <v>0</v>
      </c>
      <c r="F26" s="30">
        <v>16</v>
      </c>
      <c r="G26" s="20">
        <v>6</v>
      </c>
      <c r="H26" s="20">
        <v>8</v>
      </c>
      <c r="I26" s="20">
        <v>0</v>
      </c>
      <c r="J26" s="20">
        <v>0</v>
      </c>
      <c r="K26" s="29" t="s">
        <v>137</v>
      </c>
      <c r="L26" s="1" t="s">
        <v>175</v>
      </c>
      <c r="M26" s="1" t="s">
        <v>164</v>
      </c>
      <c r="N26" s="1" t="s">
        <v>203</v>
      </c>
      <c r="O26" s="31">
        <v>40</v>
      </c>
      <c r="P26" s="20">
        <v>30</v>
      </c>
      <c r="Q26" s="30">
        <v>10</v>
      </c>
      <c r="R26" s="29" t="s">
        <v>101</v>
      </c>
      <c r="S26" s="28" t="s">
        <v>219</v>
      </c>
    </row>
    <row r="27" spans="1:19" x14ac:dyDescent="0.3">
      <c r="A27" s="32" t="s">
        <v>0</v>
      </c>
      <c r="B27" s="1">
        <v>11</v>
      </c>
      <c r="C27" s="1">
        <v>8</v>
      </c>
      <c r="D27" s="1">
        <v>3</v>
      </c>
      <c r="E27" s="20">
        <v>0</v>
      </c>
      <c r="F27" s="30">
        <v>16</v>
      </c>
      <c r="G27" s="20">
        <v>7</v>
      </c>
      <c r="H27" s="20">
        <v>8</v>
      </c>
      <c r="I27" s="20">
        <v>0</v>
      </c>
      <c r="J27" s="20">
        <v>0</v>
      </c>
      <c r="K27" s="29" t="s">
        <v>175</v>
      </c>
      <c r="L27" s="1" t="s">
        <v>137</v>
      </c>
      <c r="M27" s="1" t="s">
        <v>103</v>
      </c>
      <c r="N27" s="1" t="s">
        <v>185</v>
      </c>
      <c r="O27" s="31">
        <v>40</v>
      </c>
      <c r="P27" s="20">
        <v>28</v>
      </c>
      <c r="Q27" s="30">
        <v>12</v>
      </c>
      <c r="R27" s="29" t="s">
        <v>104</v>
      </c>
      <c r="S27" s="28" t="s">
        <v>219</v>
      </c>
    </row>
    <row r="28" spans="1:19" x14ac:dyDescent="0.3">
      <c r="A28" s="32" t="s">
        <v>22</v>
      </c>
      <c r="B28" s="1">
        <v>11</v>
      </c>
      <c r="C28" s="1">
        <v>6</v>
      </c>
      <c r="D28" s="1">
        <v>3</v>
      </c>
      <c r="E28" s="20">
        <v>2</v>
      </c>
      <c r="F28" s="30">
        <v>14</v>
      </c>
      <c r="G28" s="20">
        <v>4</v>
      </c>
      <c r="H28" s="20">
        <v>5</v>
      </c>
      <c r="I28" s="20">
        <v>1</v>
      </c>
      <c r="J28" s="20">
        <v>0</v>
      </c>
      <c r="K28" s="29" t="s">
        <v>153</v>
      </c>
      <c r="L28" s="1" t="s">
        <v>152</v>
      </c>
      <c r="M28" s="1" t="s">
        <v>136</v>
      </c>
      <c r="N28" s="1" t="s">
        <v>192</v>
      </c>
      <c r="O28" s="31">
        <v>30</v>
      </c>
      <c r="P28" s="20">
        <v>32</v>
      </c>
      <c r="Q28" s="30">
        <v>-2</v>
      </c>
      <c r="R28" s="29" t="s">
        <v>101</v>
      </c>
      <c r="S28" s="28" t="s">
        <v>233</v>
      </c>
    </row>
    <row r="29" spans="1:19" x14ac:dyDescent="0.3">
      <c r="A29" s="32" t="s">
        <v>25</v>
      </c>
      <c r="B29" s="1">
        <v>11</v>
      </c>
      <c r="C29" s="1">
        <v>5</v>
      </c>
      <c r="D29" s="1">
        <v>4</v>
      </c>
      <c r="E29" s="20">
        <v>2</v>
      </c>
      <c r="F29" s="30">
        <v>12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131</v>
      </c>
      <c r="M29" s="1" t="s">
        <v>112</v>
      </c>
      <c r="N29" s="1" t="s">
        <v>153</v>
      </c>
      <c r="O29" s="31">
        <v>36</v>
      </c>
      <c r="P29" s="20">
        <v>32</v>
      </c>
      <c r="Q29" s="30">
        <v>4</v>
      </c>
      <c r="R29" s="29" t="s">
        <v>101</v>
      </c>
      <c r="S29" s="28" t="s">
        <v>233</v>
      </c>
    </row>
    <row r="30" spans="1:19" x14ac:dyDescent="0.3">
      <c r="A30" s="32" t="s">
        <v>15</v>
      </c>
      <c r="B30" s="1">
        <v>12</v>
      </c>
      <c r="C30" s="1">
        <v>4</v>
      </c>
      <c r="D30" s="1">
        <v>6</v>
      </c>
      <c r="E30" s="20">
        <v>2</v>
      </c>
      <c r="F30" s="30">
        <v>10</v>
      </c>
      <c r="G30" s="20">
        <v>2</v>
      </c>
      <c r="H30" s="20">
        <v>3</v>
      </c>
      <c r="I30" s="20">
        <v>1</v>
      </c>
      <c r="J30" s="20">
        <v>0</v>
      </c>
      <c r="K30" s="29" t="s">
        <v>156</v>
      </c>
      <c r="L30" s="1" t="s">
        <v>141</v>
      </c>
      <c r="M30" s="1" t="s">
        <v>114</v>
      </c>
      <c r="N30" s="1" t="s">
        <v>138</v>
      </c>
      <c r="O30" s="31">
        <v>29</v>
      </c>
      <c r="P30" s="20">
        <v>41</v>
      </c>
      <c r="Q30" s="30">
        <v>-12</v>
      </c>
      <c r="R30" s="29" t="s">
        <v>113</v>
      </c>
      <c r="S30" s="28" t="s">
        <v>237</v>
      </c>
    </row>
    <row r="31" spans="1:19" x14ac:dyDescent="0.3">
      <c r="A31" s="32" t="s">
        <v>17</v>
      </c>
      <c r="B31" s="1">
        <v>12</v>
      </c>
      <c r="C31" s="1">
        <v>3</v>
      </c>
      <c r="D31" s="1">
        <v>6</v>
      </c>
      <c r="E31" s="20">
        <v>3</v>
      </c>
      <c r="F31" s="30">
        <v>9</v>
      </c>
      <c r="G31" s="20">
        <v>1</v>
      </c>
      <c r="H31" s="20">
        <v>2</v>
      </c>
      <c r="I31" s="20">
        <v>1</v>
      </c>
      <c r="J31" s="20">
        <v>0</v>
      </c>
      <c r="K31" s="29" t="s">
        <v>151</v>
      </c>
      <c r="L31" s="1" t="s">
        <v>138</v>
      </c>
      <c r="M31" s="1" t="s">
        <v>123</v>
      </c>
      <c r="N31" s="1" t="s">
        <v>144</v>
      </c>
      <c r="O31" s="31">
        <v>32</v>
      </c>
      <c r="P31" s="20">
        <v>47</v>
      </c>
      <c r="Q31" s="30">
        <v>-15</v>
      </c>
      <c r="R31" s="29" t="s">
        <v>159</v>
      </c>
      <c r="S31" s="28" t="s">
        <v>235</v>
      </c>
    </row>
    <row r="32" spans="1:19" ht="15" thickBot="1" x14ac:dyDescent="0.35">
      <c r="A32" s="32" t="s">
        <v>6</v>
      </c>
      <c r="B32" s="1">
        <v>11</v>
      </c>
      <c r="C32" s="1">
        <v>3</v>
      </c>
      <c r="D32" s="1">
        <v>6</v>
      </c>
      <c r="E32" s="20">
        <v>2</v>
      </c>
      <c r="F32" s="23">
        <v>8</v>
      </c>
      <c r="G32" s="20">
        <v>3</v>
      </c>
      <c r="H32" s="20">
        <v>3</v>
      </c>
      <c r="I32" s="20">
        <v>0</v>
      </c>
      <c r="J32" s="20">
        <v>1</v>
      </c>
      <c r="K32" s="29" t="s">
        <v>186</v>
      </c>
      <c r="L32" s="1" t="s">
        <v>119</v>
      </c>
      <c r="M32" s="1" t="s">
        <v>127</v>
      </c>
      <c r="N32" s="1" t="s">
        <v>191</v>
      </c>
      <c r="O32" s="31">
        <v>32</v>
      </c>
      <c r="P32" s="20">
        <v>48</v>
      </c>
      <c r="Q32" s="30">
        <v>-16</v>
      </c>
      <c r="R32" s="29" t="s">
        <v>167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10</v>
      </c>
      <c r="C35" s="1">
        <v>6</v>
      </c>
      <c r="D35" s="1">
        <v>1</v>
      </c>
      <c r="E35" s="20">
        <v>3</v>
      </c>
      <c r="F35" s="33">
        <v>15</v>
      </c>
      <c r="G35" s="20">
        <v>5</v>
      </c>
      <c r="H35" s="20">
        <v>6</v>
      </c>
      <c r="I35" s="20">
        <v>0</v>
      </c>
      <c r="J35" s="20">
        <v>1</v>
      </c>
      <c r="K35" s="29" t="s">
        <v>124</v>
      </c>
      <c r="L35" s="1" t="s">
        <v>168</v>
      </c>
      <c r="M35" s="1" t="s">
        <v>142</v>
      </c>
      <c r="N35" s="1" t="s">
        <v>142</v>
      </c>
      <c r="O35" s="31">
        <v>37</v>
      </c>
      <c r="P35" s="20">
        <v>28</v>
      </c>
      <c r="Q35" s="30">
        <v>9</v>
      </c>
      <c r="R35" s="29" t="s">
        <v>99</v>
      </c>
      <c r="S35" s="28" t="s">
        <v>241</v>
      </c>
    </row>
    <row r="36" spans="1:19" x14ac:dyDescent="0.3">
      <c r="A36" s="32" t="s">
        <v>18</v>
      </c>
      <c r="B36" s="1">
        <v>12</v>
      </c>
      <c r="C36" s="1">
        <v>5</v>
      </c>
      <c r="D36" s="1">
        <v>3</v>
      </c>
      <c r="E36" s="20">
        <v>4</v>
      </c>
      <c r="F36" s="30">
        <v>14</v>
      </c>
      <c r="G36" s="20">
        <v>1</v>
      </c>
      <c r="H36" s="20">
        <v>4</v>
      </c>
      <c r="I36" s="20">
        <v>1</v>
      </c>
      <c r="J36" s="20">
        <v>3</v>
      </c>
      <c r="K36" s="29" t="s">
        <v>145</v>
      </c>
      <c r="L36" s="1" t="s">
        <v>212</v>
      </c>
      <c r="M36" s="1" t="s">
        <v>105</v>
      </c>
      <c r="N36" s="1" t="s">
        <v>211</v>
      </c>
      <c r="O36" s="31">
        <v>36</v>
      </c>
      <c r="P36" s="20">
        <v>40</v>
      </c>
      <c r="Q36" s="30">
        <v>-4</v>
      </c>
      <c r="R36" s="29" t="s">
        <v>101</v>
      </c>
      <c r="S36" s="28" t="s">
        <v>245</v>
      </c>
    </row>
    <row r="37" spans="1:19" x14ac:dyDescent="0.3">
      <c r="A37" s="32" t="s">
        <v>20</v>
      </c>
      <c r="B37" s="1">
        <v>12</v>
      </c>
      <c r="C37" s="1">
        <v>5</v>
      </c>
      <c r="D37" s="1">
        <v>4</v>
      </c>
      <c r="E37" s="20">
        <v>3</v>
      </c>
      <c r="F37" s="30">
        <v>13</v>
      </c>
      <c r="G37" s="20">
        <v>4</v>
      </c>
      <c r="H37" s="20">
        <v>5</v>
      </c>
      <c r="I37" s="20">
        <v>0</v>
      </c>
      <c r="J37" s="20">
        <v>1</v>
      </c>
      <c r="K37" s="29" t="s">
        <v>142</v>
      </c>
      <c r="L37" s="1" t="s">
        <v>172</v>
      </c>
      <c r="M37" s="1" t="s">
        <v>150</v>
      </c>
      <c r="N37" s="1" t="s">
        <v>140</v>
      </c>
      <c r="O37" s="31">
        <v>38</v>
      </c>
      <c r="P37" s="20">
        <v>39</v>
      </c>
      <c r="Q37" s="30">
        <v>-1</v>
      </c>
      <c r="R37" s="29" t="s">
        <v>101</v>
      </c>
      <c r="S37" s="28" t="s">
        <v>218</v>
      </c>
    </row>
    <row r="38" spans="1:19" x14ac:dyDescent="0.3">
      <c r="A38" s="32" t="s">
        <v>7</v>
      </c>
      <c r="B38" s="1">
        <v>10</v>
      </c>
      <c r="C38" s="1">
        <v>5</v>
      </c>
      <c r="D38" s="1">
        <v>2</v>
      </c>
      <c r="E38" s="20">
        <v>3</v>
      </c>
      <c r="F38" s="30">
        <v>13</v>
      </c>
      <c r="G38" s="20">
        <v>3</v>
      </c>
      <c r="H38" s="20">
        <v>5</v>
      </c>
      <c r="I38" s="20">
        <v>0</v>
      </c>
      <c r="J38" s="20">
        <v>1</v>
      </c>
      <c r="K38" s="29" t="s">
        <v>124</v>
      </c>
      <c r="L38" s="1" t="s">
        <v>144</v>
      </c>
      <c r="M38" s="1" t="s">
        <v>110</v>
      </c>
      <c r="N38" s="1" t="s">
        <v>137</v>
      </c>
      <c r="O38" s="31">
        <v>28</v>
      </c>
      <c r="P38" s="20">
        <v>29</v>
      </c>
      <c r="Q38" s="30">
        <v>-1</v>
      </c>
      <c r="R38" s="29" t="s">
        <v>101</v>
      </c>
      <c r="S38" s="28" t="s">
        <v>239</v>
      </c>
    </row>
    <row r="39" spans="1:19" x14ac:dyDescent="0.3">
      <c r="A39" s="32" t="s">
        <v>3</v>
      </c>
      <c r="B39" s="1">
        <v>12</v>
      </c>
      <c r="C39" s="1">
        <v>6</v>
      </c>
      <c r="D39" s="1">
        <v>6</v>
      </c>
      <c r="E39" s="20">
        <v>0</v>
      </c>
      <c r="F39" s="30">
        <v>12</v>
      </c>
      <c r="G39" s="20">
        <v>1</v>
      </c>
      <c r="H39" s="20">
        <v>4</v>
      </c>
      <c r="I39" s="20">
        <v>2</v>
      </c>
      <c r="J39" s="20">
        <v>0</v>
      </c>
      <c r="K39" s="29" t="s">
        <v>125</v>
      </c>
      <c r="L39" s="1" t="s">
        <v>175</v>
      </c>
      <c r="M39" s="1" t="s">
        <v>112</v>
      </c>
      <c r="N39" s="1" t="s">
        <v>183</v>
      </c>
      <c r="O39" s="31">
        <v>33</v>
      </c>
      <c r="P39" s="20">
        <v>36</v>
      </c>
      <c r="Q39" s="30">
        <v>-3</v>
      </c>
      <c r="R39" s="29" t="s">
        <v>99</v>
      </c>
      <c r="S39" s="28" t="s">
        <v>202</v>
      </c>
    </row>
    <row r="40" spans="1:19" x14ac:dyDescent="0.3">
      <c r="A40" s="32" t="s">
        <v>31</v>
      </c>
      <c r="B40" s="1">
        <v>9</v>
      </c>
      <c r="C40" s="1">
        <v>5</v>
      </c>
      <c r="D40" s="1">
        <v>3</v>
      </c>
      <c r="E40" s="20">
        <v>1</v>
      </c>
      <c r="F40" s="30">
        <v>11</v>
      </c>
      <c r="G40" s="20">
        <v>2</v>
      </c>
      <c r="H40" s="20">
        <v>4</v>
      </c>
      <c r="I40" s="20">
        <v>1</v>
      </c>
      <c r="J40" s="20">
        <v>0</v>
      </c>
      <c r="K40" s="29" t="s">
        <v>103</v>
      </c>
      <c r="L40" s="1" t="s">
        <v>192</v>
      </c>
      <c r="M40" s="1" t="s">
        <v>103</v>
      </c>
      <c r="N40" s="1" t="s">
        <v>126</v>
      </c>
      <c r="O40" s="31">
        <v>32</v>
      </c>
      <c r="P40" s="20">
        <v>31</v>
      </c>
      <c r="Q40" s="30">
        <v>1</v>
      </c>
      <c r="R40" s="29" t="s">
        <v>99</v>
      </c>
      <c r="S40" s="28" t="s">
        <v>217</v>
      </c>
    </row>
    <row r="41" spans="1:19" x14ac:dyDescent="0.3">
      <c r="A41" s="32" t="s">
        <v>8</v>
      </c>
      <c r="B41" s="1">
        <v>11</v>
      </c>
      <c r="C41" s="1">
        <v>3</v>
      </c>
      <c r="D41" s="1">
        <v>6</v>
      </c>
      <c r="E41" s="20">
        <v>2</v>
      </c>
      <c r="F41" s="30">
        <v>8</v>
      </c>
      <c r="G41" s="20">
        <v>1</v>
      </c>
      <c r="H41" s="20">
        <v>3</v>
      </c>
      <c r="I41" s="20">
        <v>0</v>
      </c>
      <c r="J41" s="20">
        <v>0</v>
      </c>
      <c r="K41" s="29" t="s">
        <v>151</v>
      </c>
      <c r="L41" s="1" t="s">
        <v>125</v>
      </c>
      <c r="M41" s="1" t="s">
        <v>128</v>
      </c>
      <c r="N41" s="1" t="s">
        <v>143</v>
      </c>
      <c r="O41" s="31">
        <v>37</v>
      </c>
      <c r="P41" s="20">
        <v>48</v>
      </c>
      <c r="Q41" s="30">
        <v>-11</v>
      </c>
      <c r="R41" s="29" t="s">
        <v>99</v>
      </c>
      <c r="S41" s="28" t="s">
        <v>237</v>
      </c>
    </row>
    <row r="42" spans="1:19" ht="15" thickBot="1" x14ac:dyDescent="0.35">
      <c r="A42" s="27" t="s">
        <v>27</v>
      </c>
      <c r="B42" s="26">
        <v>12</v>
      </c>
      <c r="C42" s="26">
        <v>2</v>
      </c>
      <c r="D42" s="26">
        <v>8</v>
      </c>
      <c r="E42" s="24">
        <v>2</v>
      </c>
      <c r="F42" s="23">
        <v>6</v>
      </c>
      <c r="G42" s="24">
        <v>0</v>
      </c>
      <c r="H42" s="24">
        <v>1</v>
      </c>
      <c r="I42" s="24">
        <v>1</v>
      </c>
      <c r="J42" s="24">
        <v>1</v>
      </c>
      <c r="K42" s="22" t="s">
        <v>141</v>
      </c>
      <c r="L42" s="26" t="s">
        <v>243</v>
      </c>
      <c r="M42" s="26" t="s">
        <v>127</v>
      </c>
      <c r="N42" s="26" t="s">
        <v>196</v>
      </c>
      <c r="O42" s="25">
        <v>27</v>
      </c>
      <c r="P42" s="24">
        <v>43</v>
      </c>
      <c r="Q42" s="23">
        <v>-16</v>
      </c>
      <c r="R42" s="22" t="s">
        <v>107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21BEC5A-179D-4A50-9B13-E8B0E978610F}"/>
  </hyperlinks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D494-5A1E-4528-9013-651EFAC6B3F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12</v>
      </c>
      <c r="C4" s="40">
        <v>8</v>
      </c>
      <c r="D4" s="40">
        <v>4</v>
      </c>
      <c r="E4" s="38">
        <v>0</v>
      </c>
      <c r="F4" s="33">
        <v>16</v>
      </c>
      <c r="G4" s="39">
        <v>5</v>
      </c>
      <c r="H4" s="38">
        <v>7</v>
      </c>
      <c r="I4" s="38">
        <v>1</v>
      </c>
      <c r="J4" s="33">
        <v>0</v>
      </c>
      <c r="K4" s="37" t="s">
        <v>162</v>
      </c>
      <c r="L4" s="40" t="s">
        <v>134</v>
      </c>
      <c r="M4" s="40" t="s">
        <v>149</v>
      </c>
      <c r="N4" s="40" t="s">
        <v>175</v>
      </c>
      <c r="O4" s="39">
        <v>41</v>
      </c>
      <c r="P4" s="38">
        <v>39</v>
      </c>
      <c r="Q4" s="33">
        <v>2</v>
      </c>
      <c r="R4" s="37" t="s">
        <v>101</v>
      </c>
      <c r="S4" s="36" t="s">
        <v>203</v>
      </c>
    </row>
    <row r="5" spans="1:20" x14ac:dyDescent="0.3">
      <c r="A5" s="32" t="s">
        <v>16</v>
      </c>
      <c r="B5" s="1">
        <v>11</v>
      </c>
      <c r="C5" s="1">
        <v>8</v>
      </c>
      <c r="D5" s="1">
        <v>3</v>
      </c>
      <c r="E5" s="20">
        <v>0</v>
      </c>
      <c r="F5" s="30">
        <v>16</v>
      </c>
      <c r="G5" s="31">
        <v>4</v>
      </c>
      <c r="H5" s="20">
        <v>8</v>
      </c>
      <c r="I5" s="20">
        <v>0</v>
      </c>
      <c r="J5" s="30">
        <v>0</v>
      </c>
      <c r="K5" s="29" t="s">
        <v>120</v>
      </c>
      <c r="L5" s="1" t="s">
        <v>164</v>
      </c>
      <c r="M5" s="1" t="s">
        <v>112</v>
      </c>
      <c r="N5" s="1" t="s">
        <v>119</v>
      </c>
      <c r="O5" s="31">
        <v>40</v>
      </c>
      <c r="P5" s="20">
        <v>33</v>
      </c>
      <c r="Q5" s="30">
        <v>7</v>
      </c>
      <c r="R5" s="29" t="s">
        <v>104</v>
      </c>
      <c r="S5" s="28" t="s">
        <v>219</v>
      </c>
    </row>
    <row r="6" spans="1:20" x14ac:dyDescent="0.3">
      <c r="A6" s="32" t="s">
        <v>11</v>
      </c>
      <c r="B6" s="1">
        <v>12</v>
      </c>
      <c r="C6" s="1">
        <v>6</v>
      </c>
      <c r="D6" s="1">
        <v>5</v>
      </c>
      <c r="E6" s="20">
        <v>1</v>
      </c>
      <c r="F6" s="30">
        <v>13</v>
      </c>
      <c r="G6" s="31">
        <v>2</v>
      </c>
      <c r="H6" s="20">
        <v>4</v>
      </c>
      <c r="I6" s="20">
        <v>2</v>
      </c>
      <c r="J6" s="30">
        <v>0</v>
      </c>
      <c r="K6" s="29" t="s">
        <v>192</v>
      </c>
      <c r="L6" s="1" t="s">
        <v>125</v>
      </c>
      <c r="M6" s="1" t="s">
        <v>119</v>
      </c>
      <c r="N6" s="1" t="s">
        <v>175</v>
      </c>
      <c r="O6" s="31">
        <v>45</v>
      </c>
      <c r="P6" s="20">
        <v>47</v>
      </c>
      <c r="Q6" s="30">
        <v>-2</v>
      </c>
      <c r="R6" s="29" t="s">
        <v>99</v>
      </c>
      <c r="S6" s="28" t="s">
        <v>225</v>
      </c>
    </row>
    <row r="7" spans="1:20" x14ac:dyDescent="0.3">
      <c r="A7" s="32" t="s">
        <v>29</v>
      </c>
      <c r="B7" s="1">
        <v>13</v>
      </c>
      <c r="C7" s="1">
        <v>6</v>
      </c>
      <c r="D7" s="1">
        <v>7</v>
      </c>
      <c r="E7" s="20">
        <v>0</v>
      </c>
      <c r="F7" s="30">
        <v>12</v>
      </c>
      <c r="G7" s="31">
        <v>4</v>
      </c>
      <c r="H7" s="20">
        <v>6</v>
      </c>
      <c r="I7" s="20">
        <v>0</v>
      </c>
      <c r="J7" s="30">
        <v>0</v>
      </c>
      <c r="K7" s="29" t="s">
        <v>183</v>
      </c>
      <c r="L7" s="1" t="s">
        <v>132</v>
      </c>
      <c r="M7" s="1" t="s">
        <v>125</v>
      </c>
      <c r="N7" s="1" t="s">
        <v>175</v>
      </c>
      <c r="O7" s="31">
        <v>43</v>
      </c>
      <c r="P7" s="20">
        <v>47</v>
      </c>
      <c r="Q7" s="30">
        <v>-4</v>
      </c>
      <c r="R7" s="29" t="s">
        <v>104</v>
      </c>
      <c r="S7" s="28" t="s">
        <v>224</v>
      </c>
    </row>
    <row r="8" spans="1:20" x14ac:dyDescent="0.3">
      <c r="A8" s="32" t="s">
        <v>5</v>
      </c>
      <c r="B8" s="1">
        <v>11</v>
      </c>
      <c r="C8" s="1">
        <v>5</v>
      </c>
      <c r="D8" s="1">
        <v>4</v>
      </c>
      <c r="E8" s="20">
        <v>2</v>
      </c>
      <c r="F8" s="30">
        <v>12</v>
      </c>
      <c r="G8" s="31">
        <v>3</v>
      </c>
      <c r="H8" s="20">
        <v>5</v>
      </c>
      <c r="I8" s="20">
        <v>0</v>
      </c>
      <c r="J8" s="30">
        <v>0</v>
      </c>
      <c r="K8" s="29" t="s">
        <v>134</v>
      </c>
      <c r="L8" s="1" t="s">
        <v>140</v>
      </c>
      <c r="M8" s="1" t="s">
        <v>122</v>
      </c>
      <c r="N8" s="1" t="s">
        <v>151</v>
      </c>
      <c r="O8" s="31">
        <v>31</v>
      </c>
      <c r="P8" s="20">
        <v>31</v>
      </c>
      <c r="Q8" s="30">
        <v>0</v>
      </c>
      <c r="R8" s="29" t="s">
        <v>135</v>
      </c>
      <c r="S8" s="28" t="s">
        <v>233</v>
      </c>
    </row>
    <row r="9" spans="1:20" x14ac:dyDescent="0.3">
      <c r="A9" s="32" t="s">
        <v>28</v>
      </c>
      <c r="B9" s="1">
        <v>11</v>
      </c>
      <c r="C9" s="1">
        <v>4</v>
      </c>
      <c r="D9" s="1">
        <v>4</v>
      </c>
      <c r="E9" s="20">
        <v>3</v>
      </c>
      <c r="F9" s="30">
        <v>11</v>
      </c>
      <c r="G9" s="31">
        <v>4</v>
      </c>
      <c r="H9" s="20">
        <v>4</v>
      </c>
      <c r="I9" s="20">
        <v>0</v>
      </c>
      <c r="J9" s="30">
        <v>0</v>
      </c>
      <c r="K9" s="29" t="s">
        <v>192</v>
      </c>
      <c r="L9" s="1" t="s">
        <v>145</v>
      </c>
      <c r="M9" s="1" t="s">
        <v>189</v>
      </c>
      <c r="N9" s="1" t="s">
        <v>222</v>
      </c>
      <c r="O9" s="31">
        <v>33</v>
      </c>
      <c r="P9" s="20">
        <v>35</v>
      </c>
      <c r="Q9" s="30">
        <v>-2</v>
      </c>
      <c r="R9" s="29" t="s">
        <v>113</v>
      </c>
      <c r="S9" s="28" t="s">
        <v>222</v>
      </c>
    </row>
    <row r="10" spans="1:20" x14ac:dyDescent="0.3">
      <c r="A10" s="32" t="s">
        <v>19</v>
      </c>
      <c r="B10" s="1">
        <v>11</v>
      </c>
      <c r="C10" s="1">
        <v>5</v>
      </c>
      <c r="D10" s="1">
        <v>5</v>
      </c>
      <c r="E10" s="20">
        <v>1</v>
      </c>
      <c r="F10" s="30">
        <v>11</v>
      </c>
      <c r="G10" s="31">
        <v>5</v>
      </c>
      <c r="H10" s="20">
        <v>5</v>
      </c>
      <c r="I10" s="20">
        <v>0</v>
      </c>
      <c r="J10" s="30">
        <v>1</v>
      </c>
      <c r="K10" s="29" t="s">
        <v>227</v>
      </c>
      <c r="L10" s="1" t="s">
        <v>132</v>
      </c>
      <c r="M10" s="1" t="s">
        <v>119</v>
      </c>
      <c r="N10" s="1" t="s">
        <v>170</v>
      </c>
      <c r="O10" s="31">
        <v>27</v>
      </c>
      <c r="P10" s="20">
        <v>31</v>
      </c>
      <c r="Q10" s="30">
        <v>-4</v>
      </c>
      <c r="R10" s="29" t="s">
        <v>101</v>
      </c>
      <c r="S10" s="28" t="s">
        <v>228</v>
      </c>
    </row>
    <row r="11" spans="1:20" ht="15" thickBot="1" x14ac:dyDescent="0.35">
      <c r="A11" s="32" t="s">
        <v>4</v>
      </c>
      <c r="B11" s="1">
        <v>11</v>
      </c>
      <c r="C11" s="1">
        <v>5</v>
      </c>
      <c r="D11" s="1">
        <v>5</v>
      </c>
      <c r="E11" s="24">
        <v>1</v>
      </c>
      <c r="F11" s="23">
        <v>11</v>
      </c>
      <c r="G11" s="25">
        <v>3</v>
      </c>
      <c r="H11" s="24">
        <v>5</v>
      </c>
      <c r="I11" s="24">
        <v>0</v>
      </c>
      <c r="J11" s="23">
        <v>0</v>
      </c>
      <c r="K11" s="29" t="s">
        <v>229</v>
      </c>
      <c r="L11" s="1" t="s">
        <v>121</v>
      </c>
      <c r="M11" s="1" t="s">
        <v>125</v>
      </c>
      <c r="N11" s="1" t="s">
        <v>170</v>
      </c>
      <c r="O11" s="31">
        <v>38</v>
      </c>
      <c r="P11" s="20">
        <v>42</v>
      </c>
      <c r="Q11" s="30">
        <v>-4</v>
      </c>
      <c r="R11" s="29" t="s">
        <v>101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9</v>
      </c>
      <c r="B14" s="1">
        <v>12</v>
      </c>
      <c r="C14" s="1">
        <v>8</v>
      </c>
      <c r="D14" s="1">
        <v>2</v>
      </c>
      <c r="E14" s="20">
        <v>2</v>
      </c>
      <c r="F14" s="33">
        <v>18</v>
      </c>
      <c r="G14" s="20">
        <v>8</v>
      </c>
      <c r="H14" s="20">
        <v>8</v>
      </c>
      <c r="I14" s="20">
        <v>0</v>
      </c>
      <c r="J14" s="20">
        <v>2</v>
      </c>
      <c r="K14" s="29" t="s">
        <v>152</v>
      </c>
      <c r="L14" s="1" t="s">
        <v>242</v>
      </c>
      <c r="M14" s="1" t="s">
        <v>140</v>
      </c>
      <c r="N14" s="1" t="s">
        <v>168</v>
      </c>
      <c r="O14" s="31">
        <v>44</v>
      </c>
      <c r="P14" s="20">
        <v>31</v>
      </c>
      <c r="Q14" s="30">
        <v>13</v>
      </c>
      <c r="R14" s="29" t="s">
        <v>99</v>
      </c>
      <c r="S14" s="28" t="s">
        <v>231</v>
      </c>
    </row>
    <row r="15" spans="1:20" x14ac:dyDescent="0.3">
      <c r="A15" s="32" t="s">
        <v>14</v>
      </c>
      <c r="B15" s="1">
        <v>11</v>
      </c>
      <c r="C15" s="1">
        <v>8</v>
      </c>
      <c r="D15" s="1">
        <v>3</v>
      </c>
      <c r="E15" s="20">
        <v>0</v>
      </c>
      <c r="F15" s="30">
        <v>16</v>
      </c>
      <c r="G15" s="20">
        <v>7</v>
      </c>
      <c r="H15" s="20">
        <v>8</v>
      </c>
      <c r="I15" s="20">
        <v>0</v>
      </c>
      <c r="J15" s="20">
        <v>0</v>
      </c>
      <c r="K15" s="29" t="s">
        <v>155</v>
      </c>
      <c r="L15" s="1" t="s">
        <v>134</v>
      </c>
      <c r="M15" s="1" t="s">
        <v>103</v>
      </c>
      <c r="N15" s="1" t="s">
        <v>136</v>
      </c>
      <c r="O15" s="31">
        <v>41</v>
      </c>
      <c r="P15" s="20">
        <v>35</v>
      </c>
      <c r="Q15" s="30">
        <v>6</v>
      </c>
      <c r="R15" s="29" t="s">
        <v>107</v>
      </c>
      <c r="S15" s="28" t="s">
        <v>219</v>
      </c>
    </row>
    <row r="16" spans="1:20" x14ac:dyDescent="0.3">
      <c r="A16" s="32" t="s">
        <v>26</v>
      </c>
      <c r="B16" s="1">
        <v>10</v>
      </c>
      <c r="C16" s="1">
        <v>7</v>
      </c>
      <c r="D16" s="1">
        <v>3</v>
      </c>
      <c r="E16" s="20">
        <v>0</v>
      </c>
      <c r="F16" s="30">
        <v>14</v>
      </c>
      <c r="G16" s="20">
        <v>3</v>
      </c>
      <c r="H16" s="20">
        <v>6</v>
      </c>
      <c r="I16" s="20">
        <v>1</v>
      </c>
      <c r="J16" s="20">
        <v>0</v>
      </c>
      <c r="K16" s="29" t="s">
        <v>120</v>
      </c>
      <c r="L16" s="1" t="s">
        <v>149</v>
      </c>
      <c r="M16" s="1" t="s">
        <v>110</v>
      </c>
      <c r="N16" s="1" t="s">
        <v>110</v>
      </c>
      <c r="O16" s="31">
        <v>40</v>
      </c>
      <c r="P16" s="20">
        <v>30</v>
      </c>
      <c r="Q16" s="30">
        <v>10</v>
      </c>
      <c r="R16" s="29" t="s">
        <v>99</v>
      </c>
      <c r="S16" s="28" t="s">
        <v>203</v>
      </c>
    </row>
    <row r="17" spans="1:19" x14ac:dyDescent="0.3">
      <c r="A17" s="32" t="s">
        <v>10</v>
      </c>
      <c r="B17" s="1">
        <v>10</v>
      </c>
      <c r="C17" s="1">
        <v>6</v>
      </c>
      <c r="D17" s="1">
        <v>3</v>
      </c>
      <c r="E17" s="20">
        <v>1</v>
      </c>
      <c r="F17" s="30">
        <v>13</v>
      </c>
      <c r="G17" s="20">
        <v>1</v>
      </c>
      <c r="H17" s="20">
        <v>4</v>
      </c>
      <c r="I17" s="20">
        <v>2</v>
      </c>
      <c r="J17" s="20">
        <v>0</v>
      </c>
      <c r="K17" s="29" t="s">
        <v>178</v>
      </c>
      <c r="L17" s="1" t="s">
        <v>114</v>
      </c>
      <c r="M17" s="1" t="s">
        <v>115</v>
      </c>
      <c r="N17" s="1" t="s">
        <v>153</v>
      </c>
      <c r="O17" s="31">
        <v>30</v>
      </c>
      <c r="P17" s="20">
        <v>24</v>
      </c>
      <c r="Q17" s="30">
        <v>6</v>
      </c>
      <c r="R17" s="29" t="s">
        <v>109</v>
      </c>
      <c r="S17" s="28" t="s">
        <v>234</v>
      </c>
    </row>
    <row r="18" spans="1:19" x14ac:dyDescent="0.3">
      <c r="A18" s="32" t="s">
        <v>23</v>
      </c>
      <c r="B18" s="1">
        <v>10</v>
      </c>
      <c r="C18" s="1">
        <v>6</v>
      </c>
      <c r="D18" s="1">
        <v>4</v>
      </c>
      <c r="E18" s="20">
        <v>0</v>
      </c>
      <c r="F18" s="30">
        <v>12</v>
      </c>
      <c r="G18" s="20">
        <v>3</v>
      </c>
      <c r="H18" s="20">
        <v>5</v>
      </c>
      <c r="I18" s="20">
        <v>1</v>
      </c>
      <c r="J18" s="20">
        <v>0</v>
      </c>
      <c r="K18" s="29" t="s">
        <v>125</v>
      </c>
      <c r="L18" s="1" t="s">
        <v>136</v>
      </c>
      <c r="M18" s="1" t="s">
        <v>116</v>
      </c>
      <c r="N18" s="1" t="s">
        <v>149</v>
      </c>
      <c r="O18" s="31">
        <v>35</v>
      </c>
      <c r="P18" s="20">
        <v>31</v>
      </c>
      <c r="Q18" s="30">
        <v>4</v>
      </c>
      <c r="R18" s="29" t="s">
        <v>109</v>
      </c>
      <c r="S18" s="28" t="s">
        <v>232</v>
      </c>
    </row>
    <row r="19" spans="1:19" x14ac:dyDescent="0.3">
      <c r="A19" s="32" t="s">
        <v>12</v>
      </c>
      <c r="B19" s="1">
        <v>12</v>
      </c>
      <c r="C19" s="1">
        <v>5</v>
      </c>
      <c r="D19" s="1">
        <v>5</v>
      </c>
      <c r="E19" s="20">
        <v>2</v>
      </c>
      <c r="F19" s="30">
        <v>12</v>
      </c>
      <c r="G19" s="20">
        <v>4</v>
      </c>
      <c r="H19" s="20">
        <v>5</v>
      </c>
      <c r="I19" s="20">
        <v>0</v>
      </c>
      <c r="J19" s="20">
        <v>0</v>
      </c>
      <c r="K19" s="29" t="s">
        <v>187</v>
      </c>
      <c r="L19" s="1" t="s">
        <v>242</v>
      </c>
      <c r="M19" s="1" t="s">
        <v>116</v>
      </c>
      <c r="N19" s="1" t="s">
        <v>153</v>
      </c>
      <c r="O19" s="31">
        <v>28</v>
      </c>
      <c r="P19" s="20">
        <v>29</v>
      </c>
      <c r="Q19" s="30">
        <v>-1</v>
      </c>
      <c r="R19" s="29" t="s">
        <v>104</v>
      </c>
      <c r="S19" s="28" t="s">
        <v>218</v>
      </c>
    </row>
    <row r="20" spans="1:19" x14ac:dyDescent="0.3">
      <c r="A20" s="32" t="s">
        <v>1</v>
      </c>
      <c r="B20" s="1">
        <v>11</v>
      </c>
      <c r="C20" s="1">
        <v>6</v>
      </c>
      <c r="D20" s="1">
        <v>5</v>
      </c>
      <c r="E20" s="20">
        <v>0</v>
      </c>
      <c r="F20" s="30">
        <v>12</v>
      </c>
      <c r="G20" s="20">
        <v>5</v>
      </c>
      <c r="H20" s="20">
        <v>6</v>
      </c>
      <c r="I20" s="20">
        <v>0</v>
      </c>
      <c r="J20" s="20">
        <v>0</v>
      </c>
      <c r="K20" s="29" t="s">
        <v>148</v>
      </c>
      <c r="L20" s="1" t="s">
        <v>120</v>
      </c>
      <c r="M20" s="1" t="s">
        <v>120</v>
      </c>
      <c r="N20" s="1" t="s">
        <v>175</v>
      </c>
      <c r="O20" s="31">
        <v>28</v>
      </c>
      <c r="P20" s="20">
        <v>25</v>
      </c>
      <c r="Q20" s="30">
        <v>3</v>
      </c>
      <c r="R20" s="29" t="s">
        <v>113</v>
      </c>
      <c r="S20" s="28" t="s">
        <v>232</v>
      </c>
    </row>
    <row r="21" spans="1:19" ht="15" thickBot="1" x14ac:dyDescent="0.35">
      <c r="A21" s="27" t="s">
        <v>13</v>
      </c>
      <c r="B21" s="26">
        <v>11</v>
      </c>
      <c r="C21" s="26">
        <v>5</v>
      </c>
      <c r="D21" s="26">
        <v>5</v>
      </c>
      <c r="E21" s="24">
        <v>1</v>
      </c>
      <c r="F21" s="23">
        <v>11</v>
      </c>
      <c r="G21" s="24">
        <v>5</v>
      </c>
      <c r="H21" s="24">
        <v>5</v>
      </c>
      <c r="I21" s="24">
        <v>0</v>
      </c>
      <c r="J21" s="24">
        <v>1</v>
      </c>
      <c r="K21" s="22" t="s">
        <v>130</v>
      </c>
      <c r="L21" s="26" t="s">
        <v>138</v>
      </c>
      <c r="M21" s="26" t="s">
        <v>141</v>
      </c>
      <c r="N21" s="26" t="s">
        <v>165</v>
      </c>
      <c r="O21" s="25">
        <v>37</v>
      </c>
      <c r="P21" s="24">
        <v>40</v>
      </c>
      <c r="Q21" s="23">
        <v>-3</v>
      </c>
      <c r="R21" s="22" t="s">
        <v>99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12</v>
      </c>
      <c r="C25" s="1">
        <v>7</v>
      </c>
      <c r="D25" s="1">
        <v>1</v>
      </c>
      <c r="E25" s="20">
        <v>4</v>
      </c>
      <c r="F25" s="30">
        <v>18</v>
      </c>
      <c r="G25" s="20">
        <v>7</v>
      </c>
      <c r="H25" s="20">
        <v>7</v>
      </c>
      <c r="I25" s="20">
        <v>0</v>
      </c>
      <c r="J25" s="20">
        <v>2</v>
      </c>
      <c r="K25" s="29" t="s">
        <v>142</v>
      </c>
      <c r="L25" s="1" t="s">
        <v>221</v>
      </c>
      <c r="M25" s="1" t="s">
        <v>118</v>
      </c>
      <c r="N25" s="1" t="s">
        <v>142</v>
      </c>
      <c r="O25" s="31">
        <v>45</v>
      </c>
      <c r="P25" s="20">
        <v>32</v>
      </c>
      <c r="Q25" s="30">
        <v>13</v>
      </c>
      <c r="R25" s="29" t="s">
        <v>104</v>
      </c>
      <c r="S25" s="28" t="s">
        <v>216</v>
      </c>
    </row>
    <row r="26" spans="1:19" x14ac:dyDescent="0.3">
      <c r="A26" s="32" t="s">
        <v>95</v>
      </c>
      <c r="B26" s="1">
        <v>11</v>
      </c>
      <c r="C26" s="1">
        <v>8</v>
      </c>
      <c r="D26" s="1">
        <v>3</v>
      </c>
      <c r="E26" s="20">
        <v>0</v>
      </c>
      <c r="F26" s="30">
        <v>16</v>
      </c>
      <c r="G26" s="20">
        <v>6</v>
      </c>
      <c r="H26" s="20">
        <v>8</v>
      </c>
      <c r="I26" s="20">
        <v>0</v>
      </c>
      <c r="J26" s="20">
        <v>0</v>
      </c>
      <c r="K26" s="29" t="s">
        <v>137</v>
      </c>
      <c r="L26" s="1" t="s">
        <v>175</v>
      </c>
      <c r="M26" s="1" t="s">
        <v>164</v>
      </c>
      <c r="N26" s="1" t="s">
        <v>203</v>
      </c>
      <c r="O26" s="31">
        <v>40</v>
      </c>
      <c r="P26" s="20">
        <v>30</v>
      </c>
      <c r="Q26" s="30">
        <v>10</v>
      </c>
      <c r="R26" s="29" t="s">
        <v>101</v>
      </c>
      <c r="S26" s="28" t="s">
        <v>219</v>
      </c>
    </row>
    <row r="27" spans="1:19" x14ac:dyDescent="0.3">
      <c r="A27" s="32" t="s">
        <v>0</v>
      </c>
      <c r="B27" s="1">
        <v>11</v>
      </c>
      <c r="C27" s="1">
        <v>8</v>
      </c>
      <c r="D27" s="1">
        <v>3</v>
      </c>
      <c r="E27" s="20">
        <v>0</v>
      </c>
      <c r="F27" s="30">
        <v>16</v>
      </c>
      <c r="G27" s="20">
        <v>7</v>
      </c>
      <c r="H27" s="20">
        <v>8</v>
      </c>
      <c r="I27" s="20">
        <v>0</v>
      </c>
      <c r="J27" s="20">
        <v>0</v>
      </c>
      <c r="K27" s="29" t="s">
        <v>175</v>
      </c>
      <c r="L27" s="1" t="s">
        <v>137</v>
      </c>
      <c r="M27" s="1" t="s">
        <v>103</v>
      </c>
      <c r="N27" s="1" t="s">
        <v>185</v>
      </c>
      <c r="O27" s="31">
        <v>40</v>
      </c>
      <c r="P27" s="20">
        <v>28</v>
      </c>
      <c r="Q27" s="30">
        <v>12</v>
      </c>
      <c r="R27" s="29" t="s">
        <v>104</v>
      </c>
      <c r="S27" s="28" t="s">
        <v>219</v>
      </c>
    </row>
    <row r="28" spans="1:19" x14ac:dyDescent="0.3">
      <c r="A28" s="32" t="s">
        <v>22</v>
      </c>
      <c r="B28" s="1">
        <v>11</v>
      </c>
      <c r="C28" s="1">
        <v>6</v>
      </c>
      <c r="D28" s="1">
        <v>3</v>
      </c>
      <c r="E28" s="20">
        <v>2</v>
      </c>
      <c r="F28" s="30">
        <v>14</v>
      </c>
      <c r="G28" s="20">
        <v>4</v>
      </c>
      <c r="H28" s="20">
        <v>5</v>
      </c>
      <c r="I28" s="20">
        <v>1</v>
      </c>
      <c r="J28" s="20">
        <v>0</v>
      </c>
      <c r="K28" s="29" t="s">
        <v>153</v>
      </c>
      <c r="L28" s="1" t="s">
        <v>152</v>
      </c>
      <c r="M28" s="1" t="s">
        <v>136</v>
      </c>
      <c r="N28" s="1" t="s">
        <v>192</v>
      </c>
      <c r="O28" s="31">
        <v>30</v>
      </c>
      <c r="P28" s="20">
        <v>32</v>
      </c>
      <c r="Q28" s="30">
        <v>-2</v>
      </c>
      <c r="R28" s="29" t="s">
        <v>101</v>
      </c>
      <c r="S28" s="28" t="s">
        <v>233</v>
      </c>
    </row>
    <row r="29" spans="1:19" x14ac:dyDescent="0.3">
      <c r="A29" s="32" t="s">
        <v>25</v>
      </c>
      <c r="B29" s="1">
        <v>11</v>
      </c>
      <c r="C29" s="1">
        <v>5</v>
      </c>
      <c r="D29" s="1">
        <v>4</v>
      </c>
      <c r="E29" s="20">
        <v>2</v>
      </c>
      <c r="F29" s="30">
        <v>12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131</v>
      </c>
      <c r="M29" s="1" t="s">
        <v>112</v>
      </c>
      <c r="N29" s="1" t="s">
        <v>153</v>
      </c>
      <c r="O29" s="31">
        <v>36</v>
      </c>
      <c r="P29" s="20">
        <v>32</v>
      </c>
      <c r="Q29" s="30">
        <v>4</v>
      </c>
      <c r="R29" s="29" t="s">
        <v>101</v>
      </c>
      <c r="S29" s="28" t="s">
        <v>233</v>
      </c>
    </row>
    <row r="30" spans="1:19" x14ac:dyDescent="0.3">
      <c r="A30" s="32" t="s">
        <v>15</v>
      </c>
      <c r="B30" s="1">
        <v>12</v>
      </c>
      <c r="C30" s="1">
        <v>4</v>
      </c>
      <c r="D30" s="1">
        <v>6</v>
      </c>
      <c r="E30" s="20">
        <v>2</v>
      </c>
      <c r="F30" s="30">
        <v>10</v>
      </c>
      <c r="G30" s="20">
        <v>2</v>
      </c>
      <c r="H30" s="20">
        <v>3</v>
      </c>
      <c r="I30" s="20">
        <v>1</v>
      </c>
      <c r="J30" s="20">
        <v>0</v>
      </c>
      <c r="K30" s="29" t="s">
        <v>156</v>
      </c>
      <c r="L30" s="1" t="s">
        <v>141</v>
      </c>
      <c r="M30" s="1" t="s">
        <v>114</v>
      </c>
      <c r="N30" s="1" t="s">
        <v>138</v>
      </c>
      <c r="O30" s="31">
        <v>29</v>
      </c>
      <c r="P30" s="20">
        <v>41</v>
      </c>
      <c r="Q30" s="30">
        <v>-12</v>
      </c>
      <c r="R30" s="29" t="s">
        <v>113</v>
      </c>
      <c r="S30" s="28" t="s">
        <v>237</v>
      </c>
    </row>
    <row r="31" spans="1:19" x14ac:dyDescent="0.3">
      <c r="A31" s="32" t="s">
        <v>17</v>
      </c>
      <c r="B31" s="1">
        <v>12</v>
      </c>
      <c r="C31" s="1">
        <v>3</v>
      </c>
      <c r="D31" s="1">
        <v>6</v>
      </c>
      <c r="E31" s="20">
        <v>3</v>
      </c>
      <c r="F31" s="30">
        <v>9</v>
      </c>
      <c r="G31" s="20">
        <v>1</v>
      </c>
      <c r="H31" s="20">
        <v>2</v>
      </c>
      <c r="I31" s="20">
        <v>1</v>
      </c>
      <c r="J31" s="20">
        <v>0</v>
      </c>
      <c r="K31" s="29" t="s">
        <v>151</v>
      </c>
      <c r="L31" s="1" t="s">
        <v>138</v>
      </c>
      <c r="M31" s="1" t="s">
        <v>123</v>
      </c>
      <c r="N31" s="1" t="s">
        <v>144</v>
      </c>
      <c r="O31" s="31">
        <v>32</v>
      </c>
      <c r="P31" s="20">
        <v>47</v>
      </c>
      <c r="Q31" s="30">
        <v>-15</v>
      </c>
      <c r="R31" s="29" t="s">
        <v>159</v>
      </c>
      <c r="S31" s="28" t="s">
        <v>235</v>
      </c>
    </row>
    <row r="32" spans="1:19" ht="15" thickBot="1" x14ac:dyDescent="0.35">
      <c r="A32" s="32" t="s">
        <v>6</v>
      </c>
      <c r="B32" s="1">
        <v>11</v>
      </c>
      <c r="C32" s="1">
        <v>3</v>
      </c>
      <c r="D32" s="1">
        <v>6</v>
      </c>
      <c r="E32" s="20">
        <v>2</v>
      </c>
      <c r="F32" s="23">
        <v>8</v>
      </c>
      <c r="G32" s="20">
        <v>3</v>
      </c>
      <c r="H32" s="20">
        <v>3</v>
      </c>
      <c r="I32" s="20">
        <v>0</v>
      </c>
      <c r="J32" s="20">
        <v>1</v>
      </c>
      <c r="K32" s="29" t="s">
        <v>186</v>
      </c>
      <c r="L32" s="1" t="s">
        <v>119</v>
      </c>
      <c r="M32" s="1" t="s">
        <v>127</v>
      </c>
      <c r="N32" s="1" t="s">
        <v>191</v>
      </c>
      <c r="O32" s="31">
        <v>32</v>
      </c>
      <c r="P32" s="20">
        <v>48</v>
      </c>
      <c r="Q32" s="30">
        <v>-16</v>
      </c>
      <c r="R32" s="29" t="s">
        <v>167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11</v>
      </c>
      <c r="C35" s="1">
        <v>6</v>
      </c>
      <c r="D35" s="1">
        <v>2</v>
      </c>
      <c r="E35" s="20">
        <v>3</v>
      </c>
      <c r="F35" s="33">
        <v>15</v>
      </c>
      <c r="G35" s="20">
        <v>5</v>
      </c>
      <c r="H35" s="20">
        <v>6</v>
      </c>
      <c r="I35" s="20">
        <v>0</v>
      </c>
      <c r="J35" s="20">
        <v>1</v>
      </c>
      <c r="K35" s="29" t="s">
        <v>152</v>
      </c>
      <c r="L35" s="1" t="s">
        <v>168</v>
      </c>
      <c r="M35" s="1" t="s">
        <v>142</v>
      </c>
      <c r="N35" s="1" t="s">
        <v>168</v>
      </c>
      <c r="O35" s="31">
        <v>39</v>
      </c>
      <c r="P35" s="20">
        <v>32</v>
      </c>
      <c r="Q35" s="30">
        <v>7</v>
      </c>
      <c r="R35" s="29" t="s">
        <v>101</v>
      </c>
      <c r="S35" s="28" t="s">
        <v>231</v>
      </c>
    </row>
    <row r="36" spans="1:19" x14ac:dyDescent="0.3">
      <c r="A36" s="32" t="s">
        <v>18</v>
      </c>
      <c r="B36" s="1">
        <v>12</v>
      </c>
      <c r="C36" s="1">
        <v>5</v>
      </c>
      <c r="D36" s="1">
        <v>3</v>
      </c>
      <c r="E36" s="20">
        <v>4</v>
      </c>
      <c r="F36" s="30">
        <v>14</v>
      </c>
      <c r="G36" s="20">
        <v>1</v>
      </c>
      <c r="H36" s="20">
        <v>4</v>
      </c>
      <c r="I36" s="20">
        <v>1</v>
      </c>
      <c r="J36" s="20">
        <v>3</v>
      </c>
      <c r="K36" s="29" t="s">
        <v>145</v>
      </c>
      <c r="L36" s="1" t="s">
        <v>212</v>
      </c>
      <c r="M36" s="1" t="s">
        <v>105</v>
      </c>
      <c r="N36" s="1" t="s">
        <v>211</v>
      </c>
      <c r="O36" s="31">
        <v>36</v>
      </c>
      <c r="P36" s="20">
        <v>40</v>
      </c>
      <c r="Q36" s="30">
        <v>-4</v>
      </c>
      <c r="R36" s="29" t="s">
        <v>101</v>
      </c>
      <c r="S36" s="28" t="s">
        <v>245</v>
      </c>
    </row>
    <row r="37" spans="1:19" x14ac:dyDescent="0.3">
      <c r="A37" s="32" t="s">
        <v>31</v>
      </c>
      <c r="B37" s="1">
        <v>10</v>
      </c>
      <c r="C37" s="1">
        <v>6</v>
      </c>
      <c r="D37" s="1">
        <v>3</v>
      </c>
      <c r="E37" s="20">
        <v>1</v>
      </c>
      <c r="F37" s="30">
        <v>13</v>
      </c>
      <c r="G37" s="20">
        <v>3</v>
      </c>
      <c r="H37" s="20">
        <v>5</v>
      </c>
      <c r="I37" s="20">
        <v>1</v>
      </c>
      <c r="J37" s="20">
        <v>0</v>
      </c>
      <c r="K37" s="29" t="s">
        <v>112</v>
      </c>
      <c r="L37" s="1" t="s">
        <v>192</v>
      </c>
      <c r="M37" s="1" t="s">
        <v>103</v>
      </c>
      <c r="N37" s="1" t="s">
        <v>126</v>
      </c>
      <c r="O37" s="31">
        <v>37</v>
      </c>
      <c r="P37" s="20">
        <v>33</v>
      </c>
      <c r="Q37" s="30">
        <v>4</v>
      </c>
      <c r="R37" s="29" t="s">
        <v>104</v>
      </c>
      <c r="S37" s="28" t="s">
        <v>234</v>
      </c>
    </row>
    <row r="38" spans="1:19" x14ac:dyDescent="0.3">
      <c r="A38" s="32" t="s">
        <v>20</v>
      </c>
      <c r="B38" s="1">
        <v>12</v>
      </c>
      <c r="C38" s="1">
        <v>5</v>
      </c>
      <c r="D38" s="1">
        <v>4</v>
      </c>
      <c r="E38" s="20">
        <v>3</v>
      </c>
      <c r="F38" s="30">
        <v>13</v>
      </c>
      <c r="G38" s="20">
        <v>4</v>
      </c>
      <c r="H38" s="20">
        <v>5</v>
      </c>
      <c r="I38" s="20">
        <v>0</v>
      </c>
      <c r="J38" s="20">
        <v>1</v>
      </c>
      <c r="K38" s="29" t="s">
        <v>142</v>
      </c>
      <c r="L38" s="1" t="s">
        <v>172</v>
      </c>
      <c r="M38" s="1" t="s">
        <v>150</v>
      </c>
      <c r="N38" s="1" t="s">
        <v>140</v>
      </c>
      <c r="O38" s="31">
        <v>38</v>
      </c>
      <c r="P38" s="20">
        <v>39</v>
      </c>
      <c r="Q38" s="30">
        <v>-1</v>
      </c>
      <c r="R38" s="29" t="s">
        <v>101</v>
      </c>
      <c r="S38" s="28" t="s">
        <v>218</v>
      </c>
    </row>
    <row r="39" spans="1:19" x14ac:dyDescent="0.3">
      <c r="A39" s="32" t="s">
        <v>7</v>
      </c>
      <c r="B39" s="1">
        <v>10</v>
      </c>
      <c r="C39" s="1">
        <v>5</v>
      </c>
      <c r="D39" s="1">
        <v>2</v>
      </c>
      <c r="E39" s="20">
        <v>3</v>
      </c>
      <c r="F39" s="30">
        <v>13</v>
      </c>
      <c r="G39" s="20">
        <v>3</v>
      </c>
      <c r="H39" s="20">
        <v>5</v>
      </c>
      <c r="I39" s="20">
        <v>0</v>
      </c>
      <c r="J39" s="20">
        <v>1</v>
      </c>
      <c r="K39" s="29" t="s">
        <v>124</v>
      </c>
      <c r="L39" s="1" t="s">
        <v>144</v>
      </c>
      <c r="M39" s="1" t="s">
        <v>110</v>
      </c>
      <c r="N39" s="1" t="s">
        <v>137</v>
      </c>
      <c r="O39" s="31">
        <v>28</v>
      </c>
      <c r="P39" s="20">
        <v>29</v>
      </c>
      <c r="Q39" s="30">
        <v>-1</v>
      </c>
      <c r="R39" s="29" t="s">
        <v>101</v>
      </c>
      <c r="S39" s="28" t="s">
        <v>239</v>
      </c>
    </row>
    <row r="40" spans="1:19" x14ac:dyDescent="0.3">
      <c r="A40" s="32" t="s">
        <v>3</v>
      </c>
      <c r="B40" s="1">
        <v>12</v>
      </c>
      <c r="C40" s="1">
        <v>6</v>
      </c>
      <c r="D40" s="1">
        <v>6</v>
      </c>
      <c r="E40" s="20">
        <v>0</v>
      </c>
      <c r="F40" s="30">
        <v>12</v>
      </c>
      <c r="G40" s="20">
        <v>1</v>
      </c>
      <c r="H40" s="20">
        <v>4</v>
      </c>
      <c r="I40" s="20">
        <v>2</v>
      </c>
      <c r="J40" s="20">
        <v>0</v>
      </c>
      <c r="K40" s="29" t="s">
        <v>125</v>
      </c>
      <c r="L40" s="1" t="s">
        <v>175</v>
      </c>
      <c r="M40" s="1" t="s">
        <v>112</v>
      </c>
      <c r="N40" s="1" t="s">
        <v>183</v>
      </c>
      <c r="O40" s="31">
        <v>33</v>
      </c>
      <c r="P40" s="20">
        <v>36</v>
      </c>
      <c r="Q40" s="30">
        <v>-3</v>
      </c>
      <c r="R40" s="29" t="s">
        <v>99</v>
      </c>
      <c r="S40" s="28" t="s">
        <v>202</v>
      </c>
    </row>
    <row r="41" spans="1:19" x14ac:dyDescent="0.3">
      <c r="A41" s="32" t="s">
        <v>8</v>
      </c>
      <c r="B41" s="1">
        <v>11</v>
      </c>
      <c r="C41" s="1">
        <v>3</v>
      </c>
      <c r="D41" s="1">
        <v>6</v>
      </c>
      <c r="E41" s="20">
        <v>2</v>
      </c>
      <c r="F41" s="30">
        <v>8</v>
      </c>
      <c r="G41" s="20">
        <v>1</v>
      </c>
      <c r="H41" s="20">
        <v>3</v>
      </c>
      <c r="I41" s="20">
        <v>0</v>
      </c>
      <c r="J41" s="20">
        <v>0</v>
      </c>
      <c r="K41" s="29" t="s">
        <v>151</v>
      </c>
      <c r="L41" s="1" t="s">
        <v>125</v>
      </c>
      <c r="M41" s="1" t="s">
        <v>128</v>
      </c>
      <c r="N41" s="1" t="s">
        <v>143</v>
      </c>
      <c r="O41" s="31">
        <v>37</v>
      </c>
      <c r="P41" s="20">
        <v>48</v>
      </c>
      <c r="Q41" s="30">
        <v>-11</v>
      </c>
      <c r="R41" s="29" t="s">
        <v>99</v>
      </c>
      <c r="S41" s="28" t="s">
        <v>237</v>
      </c>
    </row>
    <row r="42" spans="1:19" ht="15" thickBot="1" x14ac:dyDescent="0.35">
      <c r="A42" s="27" t="s">
        <v>27</v>
      </c>
      <c r="B42" s="26">
        <v>12</v>
      </c>
      <c r="C42" s="26">
        <v>2</v>
      </c>
      <c r="D42" s="26">
        <v>8</v>
      </c>
      <c r="E42" s="24">
        <v>2</v>
      </c>
      <c r="F42" s="23">
        <v>6</v>
      </c>
      <c r="G42" s="24">
        <v>0</v>
      </c>
      <c r="H42" s="24">
        <v>1</v>
      </c>
      <c r="I42" s="24">
        <v>1</v>
      </c>
      <c r="J42" s="24">
        <v>1</v>
      </c>
      <c r="K42" s="22" t="s">
        <v>141</v>
      </c>
      <c r="L42" s="26" t="s">
        <v>243</v>
      </c>
      <c r="M42" s="26" t="s">
        <v>127</v>
      </c>
      <c r="N42" s="26" t="s">
        <v>196</v>
      </c>
      <c r="O42" s="25">
        <v>27</v>
      </c>
      <c r="P42" s="24">
        <v>43</v>
      </c>
      <c r="Q42" s="23">
        <v>-16</v>
      </c>
      <c r="R42" s="22" t="s">
        <v>107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C6730C9-3099-45A5-8503-1CEF8E596675}"/>
  </hyperlink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08C7-B844-443C-BA5D-4E2B9413A6BA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12</v>
      </c>
      <c r="C4" s="40">
        <v>9</v>
      </c>
      <c r="D4" s="40">
        <v>3</v>
      </c>
      <c r="E4" s="38">
        <v>0</v>
      </c>
      <c r="F4" s="33">
        <v>18</v>
      </c>
      <c r="G4" s="39">
        <v>4</v>
      </c>
      <c r="H4" s="38">
        <v>9</v>
      </c>
      <c r="I4" s="38">
        <v>0</v>
      </c>
      <c r="J4" s="33">
        <v>0</v>
      </c>
      <c r="K4" s="37" t="s">
        <v>136</v>
      </c>
      <c r="L4" s="40" t="s">
        <v>164</v>
      </c>
      <c r="M4" s="40" t="s">
        <v>120</v>
      </c>
      <c r="N4" s="40" t="s">
        <v>130</v>
      </c>
      <c r="O4" s="39">
        <v>44</v>
      </c>
      <c r="P4" s="38">
        <v>36</v>
      </c>
      <c r="Q4" s="33">
        <v>8</v>
      </c>
      <c r="R4" s="37" t="s">
        <v>109</v>
      </c>
      <c r="S4" s="36" t="s">
        <v>219</v>
      </c>
    </row>
    <row r="5" spans="1:20" x14ac:dyDescent="0.3">
      <c r="A5" s="32" t="s">
        <v>21</v>
      </c>
      <c r="B5" s="1">
        <v>12</v>
      </c>
      <c r="C5" s="1">
        <v>8</v>
      </c>
      <c r="D5" s="1">
        <v>4</v>
      </c>
      <c r="E5" s="20">
        <v>0</v>
      </c>
      <c r="F5" s="30">
        <v>16</v>
      </c>
      <c r="G5" s="31">
        <v>5</v>
      </c>
      <c r="H5" s="20">
        <v>7</v>
      </c>
      <c r="I5" s="20">
        <v>1</v>
      </c>
      <c r="J5" s="30">
        <v>0</v>
      </c>
      <c r="K5" s="29" t="s">
        <v>162</v>
      </c>
      <c r="L5" s="1" t="s">
        <v>134</v>
      </c>
      <c r="M5" s="1" t="s">
        <v>149</v>
      </c>
      <c r="N5" s="1" t="s">
        <v>175</v>
      </c>
      <c r="O5" s="31">
        <v>41</v>
      </c>
      <c r="P5" s="20">
        <v>39</v>
      </c>
      <c r="Q5" s="30">
        <v>2</v>
      </c>
      <c r="R5" s="29" t="s">
        <v>101</v>
      </c>
      <c r="S5" s="28" t="s">
        <v>203</v>
      </c>
    </row>
    <row r="6" spans="1:20" x14ac:dyDescent="0.3">
      <c r="A6" s="32" t="s">
        <v>29</v>
      </c>
      <c r="B6" s="1">
        <v>14</v>
      </c>
      <c r="C6" s="1">
        <v>7</v>
      </c>
      <c r="D6" s="1">
        <v>7</v>
      </c>
      <c r="E6" s="20">
        <v>0</v>
      </c>
      <c r="F6" s="30">
        <v>14</v>
      </c>
      <c r="G6" s="31">
        <v>5</v>
      </c>
      <c r="H6" s="20">
        <v>7</v>
      </c>
      <c r="I6" s="20">
        <v>0</v>
      </c>
      <c r="J6" s="30">
        <v>0</v>
      </c>
      <c r="K6" s="29" t="s">
        <v>185</v>
      </c>
      <c r="L6" s="1" t="s">
        <v>132</v>
      </c>
      <c r="M6" s="1" t="s">
        <v>125</v>
      </c>
      <c r="N6" s="1" t="s">
        <v>183</v>
      </c>
      <c r="O6" s="31">
        <v>45</v>
      </c>
      <c r="P6" s="20">
        <v>48</v>
      </c>
      <c r="Q6" s="30">
        <v>-3</v>
      </c>
      <c r="R6" s="29" t="s">
        <v>109</v>
      </c>
      <c r="S6" s="28" t="s">
        <v>200</v>
      </c>
    </row>
    <row r="7" spans="1:20" x14ac:dyDescent="0.3">
      <c r="A7" s="32" t="s">
        <v>11</v>
      </c>
      <c r="B7" s="1">
        <v>13</v>
      </c>
      <c r="C7" s="1">
        <v>6</v>
      </c>
      <c r="D7" s="1">
        <v>5</v>
      </c>
      <c r="E7" s="20">
        <v>2</v>
      </c>
      <c r="F7" s="30">
        <v>14</v>
      </c>
      <c r="G7" s="31">
        <v>2</v>
      </c>
      <c r="H7" s="20">
        <v>4</v>
      </c>
      <c r="I7" s="20">
        <v>2</v>
      </c>
      <c r="J7" s="30">
        <v>0</v>
      </c>
      <c r="K7" s="29" t="s">
        <v>192</v>
      </c>
      <c r="L7" s="1" t="s">
        <v>138</v>
      </c>
      <c r="M7" s="1" t="s">
        <v>131</v>
      </c>
      <c r="N7" s="1" t="s">
        <v>193</v>
      </c>
      <c r="O7" s="31">
        <v>48</v>
      </c>
      <c r="P7" s="20">
        <v>51</v>
      </c>
      <c r="Q7" s="30">
        <v>-3</v>
      </c>
      <c r="R7" s="29" t="s">
        <v>101</v>
      </c>
      <c r="S7" s="28" t="s">
        <v>233</v>
      </c>
    </row>
    <row r="8" spans="1:20" x14ac:dyDescent="0.3">
      <c r="A8" s="32" t="s">
        <v>28</v>
      </c>
      <c r="B8" s="1">
        <v>12</v>
      </c>
      <c r="C8" s="1">
        <v>5</v>
      </c>
      <c r="D8" s="1">
        <v>4</v>
      </c>
      <c r="E8" s="20">
        <v>3</v>
      </c>
      <c r="F8" s="30">
        <v>13</v>
      </c>
      <c r="G8" s="31">
        <v>3</v>
      </c>
      <c r="H8" s="20">
        <v>4</v>
      </c>
      <c r="I8" s="20">
        <v>1</v>
      </c>
      <c r="J8" s="30">
        <v>0</v>
      </c>
      <c r="K8" s="29" t="s">
        <v>229</v>
      </c>
      <c r="L8" s="1" t="s">
        <v>145</v>
      </c>
      <c r="M8" s="1" t="s">
        <v>189</v>
      </c>
      <c r="N8" s="1" t="s">
        <v>246</v>
      </c>
      <c r="O8" s="31">
        <v>37</v>
      </c>
      <c r="P8" s="20">
        <v>38</v>
      </c>
      <c r="Q8" s="30">
        <v>-1</v>
      </c>
      <c r="R8" s="29" t="s">
        <v>99</v>
      </c>
      <c r="S8" s="28" t="s">
        <v>239</v>
      </c>
    </row>
    <row r="9" spans="1:20" x14ac:dyDescent="0.3">
      <c r="A9" s="32" t="s">
        <v>19</v>
      </c>
      <c r="B9" s="1">
        <v>12</v>
      </c>
      <c r="C9" s="1">
        <v>6</v>
      </c>
      <c r="D9" s="1">
        <v>5</v>
      </c>
      <c r="E9" s="20">
        <v>1</v>
      </c>
      <c r="F9" s="30">
        <v>13</v>
      </c>
      <c r="G9" s="31">
        <v>4</v>
      </c>
      <c r="H9" s="20">
        <v>5</v>
      </c>
      <c r="I9" s="20">
        <v>1</v>
      </c>
      <c r="J9" s="30">
        <v>1</v>
      </c>
      <c r="K9" s="29" t="s">
        <v>242</v>
      </c>
      <c r="L9" s="1" t="s">
        <v>132</v>
      </c>
      <c r="M9" s="1" t="s">
        <v>119</v>
      </c>
      <c r="N9" s="1" t="s">
        <v>170</v>
      </c>
      <c r="O9" s="31">
        <v>31</v>
      </c>
      <c r="P9" s="20">
        <v>34</v>
      </c>
      <c r="Q9" s="30">
        <v>-3</v>
      </c>
      <c r="R9" s="29" t="s">
        <v>99</v>
      </c>
      <c r="S9" s="28" t="s">
        <v>228</v>
      </c>
    </row>
    <row r="10" spans="1:20" x14ac:dyDescent="0.3">
      <c r="A10" s="32" t="s">
        <v>4</v>
      </c>
      <c r="B10" s="1">
        <v>12</v>
      </c>
      <c r="C10" s="1">
        <v>6</v>
      </c>
      <c r="D10" s="1">
        <v>5</v>
      </c>
      <c r="E10" s="20">
        <v>1</v>
      </c>
      <c r="F10" s="30">
        <v>13</v>
      </c>
      <c r="G10" s="31">
        <v>4</v>
      </c>
      <c r="H10" s="20">
        <v>6</v>
      </c>
      <c r="I10" s="20">
        <v>0</v>
      </c>
      <c r="J10" s="30">
        <v>0</v>
      </c>
      <c r="K10" s="29" t="s">
        <v>229</v>
      </c>
      <c r="L10" s="1" t="s">
        <v>127</v>
      </c>
      <c r="M10" s="1" t="s">
        <v>125</v>
      </c>
      <c r="N10" s="1" t="s">
        <v>184</v>
      </c>
      <c r="O10" s="31">
        <v>43</v>
      </c>
      <c r="P10" s="20">
        <v>44</v>
      </c>
      <c r="Q10" s="30">
        <v>-1</v>
      </c>
      <c r="R10" s="29" t="s">
        <v>99</v>
      </c>
      <c r="S10" s="28" t="s">
        <v>225</v>
      </c>
    </row>
    <row r="11" spans="1:20" ht="15" thickBot="1" x14ac:dyDescent="0.35">
      <c r="A11" s="32" t="s">
        <v>5</v>
      </c>
      <c r="B11" s="1">
        <v>11</v>
      </c>
      <c r="C11" s="1">
        <v>5</v>
      </c>
      <c r="D11" s="1">
        <v>4</v>
      </c>
      <c r="E11" s="24">
        <v>2</v>
      </c>
      <c r="F11" s="23">
        <v>12</v>
      </c>
      <c r="G11" s="25">
        <v>3</v>
      </c>
      <c r="H11" s="24">
        <v>5</v>
      </c>
      <c r="I11" s="24">
        <v>0</v>
      </c>
      <c r="J11" s="23">
        <v>0</v>
      </c>
      <c r="K11" s="29" t="s">
        <v>134</v>
      </c>
      <c r="L11" s="1" t="s">
        <v>140</v>
      </c>
      <c r="M11" s="1" t="s">
        <v>122</v>
      </c>
      <c r="N11" s="1" t="s">
        <v>151</v>
      </c>
      <c r="O11" s="31">
        <v>31</v>
      </c>
      <c r="P11" s="20">
        <v>31</v>
      </c>
      <c r="Q11" s="30">
        <v>0</v>
      </c>
      <c r="R11" s="29" t="s">
        <v>135</v>
      </c>
      <c r="S11" s="28" t="s">
        <v>233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12</v>
      </c>
      <c r="C14" s="1">
        <v>9</v>
      </c>
      <c r="D14" s="1">
        <v>3</v>
      </c>
      <c r="E14" s="20">
        <v>0</v>
      </c>
      <c r="F14" s="33">
        <v>18</v>
      </c>
      <c r="G14" s="20">
        <v>8</v>
      </c>
      <c r="H14" s="20">
        <v>9</v>
      </c>
      <c r="I14" s="20">
        <v>0</v>
      </c>
      <c r="J14" s="20">
        <v>0</v>
      </c>
      <c r="K14" s="29" t="s">
        <v>155</v>
      </c>
      <c r="L14" s="1" t="s">
        <v>175</v>
      </c>
      <c r="M14" s="1" t="s">
        <v>103</v>
      </c>
      <c r="N14" s="1" t="s">
        <v>136</v>
      </c>
      <c r="O14" s="31">
        <v>45</v>
      </c>
      <c r="P14" s="20">
        <v>36</v>
      </c>
      <c r="Q14" s="30">
        <v>9</v>
      </c>
      <c r="R14" s="29" t="s">
        <v>99</v>
      </c>
      <c r="S14" s="28" t="s">
        <v>219</v>
      </c>
    </row>
    <row r="15" spans="1:20" x14ac:dyDescent="0.3">
      <c r="A15" s="32" t="s">
        <v>9</v>
      </c>
      <c r="B15" s="1">
        <v>13</v>
      </c>
      <c r="C15" s="1">
        <v>8</v>
      </c>
      <c r="D15" s="1">
        <v>3</v>
      </c>
      <c r="E15" s="20">
        <v>2</v>
      </c>
      <c r="F15" s="30">
        <v>18</v>
      </c>
      <c r="G15" s="20">
        <v>8</v>
      </c>
      <c r="H15" s="20">
        <v>8</v>
      </c>
      <c r="I15" s="20">
        <v>0</v>
      </c>
      <c r="J15" s="20">
        <v>2</v>
      </c>
      <c r="K15" s="29" t="s">
        <v>152</v>
      </c>
      <c r="L15" s="1" t="s">
        <v>229</v>
      </c>
      <c r="M15" s="1" t="s">
        <v>140</v>
      </c>
      <c r="N15" s="1" t="s">
        <v>168</v>
      </c>
      <c r="O15" s="31">
        <v>46</v>
      </c>
      <c r="P15" s="20">
        <v>36</v>
      </c>
      <c r="Q15" s="30">
        <v>10</v>
      </c>
      <c r="R15" s="29" t="s">
        <v>101</v>
      </c>
      <c r="S15" s="28" t="s">
        <v>231</v>
      </c>
    </row>
    <row r="16" spans="1:20" x14ac:dyDescent="0.3">
      <c r="A16" s="32" t="s">
        <v>26</v>
      </c>
      <c r="B16" s="1">
        <v>11</v>
      </c>
      <c r="C16" s="1">
        <v>7</v>
      </c>
      <c r="D16" s="1">
        <v>4</v>
      </c>
      <c r="E16" s="20">
        <v>0</v>
      </c>
      <c r="F16" s="30">
        <v>14</v>
      </c>
      <c r="G16" s="20">
        <v>3</v>
      </c>
      <c r="H16" s="20">
        <v>6</v>
      </c>
      <c r="I16" s="20">
        <v>1</v>
      </c>
      <c r="J16" s="20">
        <v>0</v>
      </c>
      <c r="K16" s="29" t="s">
        <v>120</v>
      </c>
      <c r="L16" s="1" t="s">
        <v>175</v>
      </c>
      <c r="M16" s="1" t="s">
        <v>110</v>
      </c>
      <c r="N16" s="1" t="s">
        <v>120</v>
      </c>
      <c r="O16" s="31">
        <v>41</v>
      </c>
      <c r="P16" s="20">
        <v>32</v>
      </c>
      <c r="Q16" s="30">
        <v>9</v>
      </c>
      <c r="R16" s="29" t="s">
        <v>101</v>
      </c>
      <c r="S16" s="28" t="s">
        <v>232</v>
      </c>
    </row>
    <row r="17" spans="1:19" x14ac:dyDescent="0.3">
      <c r="A17" s="32" t="s">
        <v>23</v>
      </c>
      <c r="B17" s="1">
        <v>11</v>
      </c>
      <c r="C17" s="1">
        <v>7</v>
      </c>
      <c r="D17" s="1">
        <v>4</v>
      </c>
      <c r="E17" s="20">
        <v>0</v>
      </c>
      <c r="F17" s="30">
        <v>14</v>
      </c>
      <c r="G17" s="20">
        <v>4</v>
      </c>
      <c r="H17" s="20">
        <v>6</v>
      </c>
      <c r="I17" s="20">
        <v>1</v>
      </c>
      <c r="J17" s="20">
        <v>0</v>
      </c>
      <c r="K17" s="29" t="s">
        <v>134</v>
      </c>
      <c r="L17" s="1" t="s">
        <v>136</v>
      </c>
      <c r="M17" s="1" t="s">
        <v>116</v>
      </c>
      <c r="N17" s="1" t="s">
        <v>149</v>
      </c>
      <c r="O17" s="31">
        <v>38</v>
      </c>
      <c r="P17" s="20">
        <v>33</v>
      </c>
      <c r="Q17" s="30">
        <v>5</v>
      </c>
      <c r="R17" s="29" t="s">
        <v>135</v>
      </c>
      <c r="S17" s="28" t="s">
        <v>203</v>
      </c>
    </row>
    <row r="18" spans="1:19" x14ac:dyDescent="0.3">
      <c r="A18" s="32" t="s">
        <v>12</v>
      </c>
      <c r="B18" s="1">
        <v>13</v>
      </c>
      <c r="C18" s="1">
        <v>6</v>
      </c>
      <c r="D18" s="1">
        <v>5</v>
      </c>
      <c r="E18" s="20">
        <v>2</v>
      </c>
      <c r="F18" s="30">
        <v>14</v>
      </c>
      <c r="G18" s="20">
        <v>4</v>
      </c>
      <c r="H18" s="20">
        <v>6</v>
      </c>
      <c r="I18" s="20">
        <v>0</v>
      </c>
      <c r="J18" s="20">
        <v>0</v>
      </c>
      <c r="K18" s="29" t="s">
        <v>187</v>
      </c>
      <c r="L18" s="1" t="s">
        <v>247</v>
      </c>
      <c r="M18" s="1" t="s">
        <v>116</v>
      </c>
      <c r="N18" s="1" t="s">
        <v>153</v>
      </c>
      <c r="O18" s="31">
        <v>31</v>
      </c>
      <c r="P18" s="20">
        <v>31</v>
      </c>
      <c r="Q18" s="30">
        <v>0</v>
      </c>
      <c r="R18" s="29" t="s">
        <v>109</v>
      </c>
      <c r="S18" s="28" t="s">
        <v>218</v>
      </c>
    </row>
    <row r="19" spans="1:19" x14ac:dyDescent="0.3">
      <c r="A19" s="32" t="s">
        <v>10</v>
      </c>
      <c r="B19" s="1">
        <v>11</v>
      </c>
      <c r="C19" s="1">
        <v>6</v>
      </c>
      <c r="D19" s="1">
        <v>4</v>
      </c>
      <c r="E19" s="20">
        <v>1</v>
      </c>
      <c r="F19" s="30">
        <v>13</v>
      </c>
      <c r="G19" s="20">
        <v>1</v>
      </c>
      <c r="H19" s="20">
        <v>4</v>
      </c>
      <c r="I19" s="20">
        <v>2</v>
      </c>
      <c r="J19" s="20">
        <v>0</v>
      </c>
      <c r="K19" s="29" t="s">
        <v>176</v>
      </c>
      <c r="L19" s="1" t="s">
        <v>114</v>
      </c>
      <c r="M19" s="1" t="s">
        <v>115</v>
      </c>
      <c r="N19" s="1" t="s">
        <v>156</v>
      </c>
      <c r="O19" s="31">
        <v>32</v>
      </c>
      <c r="P19" s="20">
        <v>29</v>
      </c>
      <c r="Q19" s="30">
        <v>3</v>
      </c>
      <c r="R19" s="29" t="s">
        <v>101</v>
      </c>
      <c r="S19" s="28" t="s">
        <v>234</v>
      </c>
    </row>
    <row r="20" spans="1:19" x14ac:dyDescent="0.3">
      <c r="A20" s="32" t="s">
        <v>1</v>
      </c>
      <c r="B20" s="1">
        <v>12</v>
      </c>
      <c r="C20" s="1">
        <v>6</v>
      </c>
      <c r="D20" s="1">
        <v>5</v>
      </c>
      <c r="E20" s="20">
        <v>1</v>
      </c>
      <c r="F20" s="30">
        <v>13</v>
      </c>
      <c r="G20" s="20">
        <v>5</v>
      </c>
      <c r="H20" s="20">
        <v>6</v>
      </c>
      <c r="I20" s="20">
        <v>0</v>
      </c>
      <c r="J20" s="20">
        <v>1</v>
      </c>
      <c r="K20" s="29" t="s">
        <v>148</v>
      </c>
      <c r="L20" s="1" t="s">
        <v>152</v>
      </c>
      <c r="M20" s="1" t="s">
        <v>120</v>
      </c>
      <c r="N20" s="1" t="s">
        <v>193</v>
      </c>
      <c r="O20" s="31">
        <v>31</v>
      </c>
      <c r="P20" s="20">
        <v>29</v>
      </c>
      <c r="Q20" s="30">
        <v>2</v>
      </c>
      <c r="R20" s="29" t="s">
        <v>133</v>
      </c>
      <c r="S20" s="28" t="s">
        <v>225</v>
      </c>
    </row>
    <row r="21" spans="1:19" ht="15" thickBot="1" x14ac:dyDescent="0.35">
      <c r="A21" s="27" t="s">
        <v>13</v>
      </c>
      <c r="B21" s="26">
        <v>11</v>
      </c>
      <c r="C21" s="26">
        <v>5</v>
      </c>
      <c r="D21" s="26">
        <v>5</v>
      </c>
      <c r="E21" s="24">
        <v>1</v>
      </c>
      <c r="F21" s="23">
        <v>11</v>
      </c>
      <c r="G21" s="24">
        <v>5</v>
      </c>
      <c r="H21" s="24">
        <v>5</v>
      </c>
      <c r="I21" s="24">
        <v>0</v>
      </c>
      <c r="J21" s="24">
        <v>1</v>
      </c>
      <c r="K21" s="22" t="s">
        <v>130</v>
      </c>
      <c r="L21" s="26" t="s">
        <v>138</v>
      </c>
      <c r="M21" s="26" t="s">
        <v>141</v>
      </c>
      <c r="N21" s="26" t="s">
        <v>165</v>
      </c>
      <c r="O21" s="25">
        <v>37</v>
      </c>
      <c r="P21" s="24">
        <v>40</v>
      </c>
      <c r="Q21" s="23">
        <v>-3</v>
      </c>
      <c r="R21" s="22" t="s">
        <v>99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13</v>
      </c>
      <c r="C25" s="1">
        <v>7</v>
      </c>
      <c r="D25" s="1">
        <v>1</v>
      </c>
      <c r="E25" s="20">
        <v>5</v>
      </c>
      <c r="F25" s="30">
        <v>19</v>
      </c>
      <c r="G25" s="20">
        <v>7</v>
      </c>
      <c r="H25" s="20">
        <v>7</v>
      </c>
      <c r="I25" s="20">
        <v>0</v>
      </c>
      <c r="J25" s="20">
        <v>2</v>
      </c>
      <c r="K25" s="29" t="s">
        <v>142</v>
      </c>
      <c r="L25" s="1" t="s">
        <v>248</v>
      </c>
      <c r="M25" s="1" t="s">
        <v>118</v>
      </c>
      <c r="N25" s="1" t="s">
        <v>249</v>
      </c>
      <c r="O25" s="31">
        <v>47</v>
      </c>
      <c r="P25" s="20">
        <v>35</v>
      </c>
      <c r="Q25" s="30">
        <v>12</v>
      </c>
      <c r="R25" s="29" t="s">
        <v>101</v>
      </c>
      <c r="S25" s="28" t="s">
        <v>216</v>
      </c>
    </row>
    <row r="26" spans="1:19" x14ac:dyDescent="0.3">
      <c r="A26" s="32" t="s">
        <v>0</v>
      </c>
      <c r="B26" s="1">
        <v>12</v>
      </c>
      <c r="C26" s="1">
        <v>9</v>
      </c>
      <c r="D26" s="1">
        <v>3</v>
      </c>
      <c r="E26" s="20">
        <v>0</v>
      </c>
      <c r="F26" s="30">
        <v>18</v>
      </c>
      <c r="G26" s="20">
        <v>8</v>
      </c>
      <c r="H26" s="20">
        <v>9</v>
      </c>
      <c r="I26" s="20">
        <v>0</v>
      </c>
      <c r="J26" s="20">
        <v>0</v>
      </c>
      <c r="K26" s="29" t="s">
        <v>183</v>
      </c>
      <c r="L26" s="1" t="s">
        <v>137</v>
      </c>
      <c r="M26" s="1" t="s">
        <v>103</v>
      </c>
      <c r="N26" s="1" t="s">
        <v>185</v>
      </c>
      <c r="O26" s="31">
        <v>45</v>
      </c>
      <c r="P26" s="20">
        <v>30</v>
      </c>
      <c r="Q26" s="30">
        <v>15</v>
      </c>
      <c r="R26" s="29" t="s">
        <v>109</v>
      </c>
      <c r="S26" s="28" t="s">
        <v>219</v>
      </c>
    </row>
    <row r="27" spans="1:19" x14ac:dyDescent="0.3">
      <c r="A27" s="32" t="s">
        <v>95</v>
      </c>
      <c r="B27" s="1">
        <v>11</v>
      </c>
      <c r="C27" s="1">
        <v>8</v>
      </c>
      <c r="D27" s="1">
        <v>3</v>
      </c>
      <c r="E27" s="20">
        <v>0</v>
      </c>
      <c r="F27" s="30">
        <v>16</v>
      </c>
      <c r="G27" s="20">
        <v>6</v>
      </c>
      <c r="H27" s="20">
        <v>8</v>
      </c>
      <c r="I27" s="20">
        <v>0</v>
      </c>
      <c r="J27" s="20">
        <v>0</v>
      </c>
      <c r="K27" s="29" t="s">
        <v>137</v>
      </c>
      <c r="L27" s="1" t="s">
        <v>175</v>
      </c>
      <c r="M27" s="1" t="s">
        <v>164</v>
      </c>
      <c r="N27" s="1" t="s">
        <v>203</v>
      </c>
      <c r="O27" s="31">
        <v>40</v>
      </c>
      <c r="P27" s="20">
        <v>30</v>
      </c>
      <c r="Q27" s="30">
        <v>10</v>
      </c>
      <c r="R27" s="29" t="s">
        <v>101</v>
      </c>
      <c r="S27" s="28" t="s">
        <v>219</v>
      </c>
    </row>
    <row r="28" spans="1:19" x14ac:dyDescent="0.3">
      <c r="A28" s="32" t="s">
        <v>22</v>
      </c>
      <c r="B28" s="1">
        <v>12</v>
      </c>
      <c r="C28" s="1">
        <v>6</v>
      </c>
      <c r="D28" s="1">
        <v>3</v>
      </c>
      <c r="E28" s="20">
        <v>3</v>
      </c>
      <c r="F28" s="30">
        <v>15</v>
      </c>
      <c r="G28" s="20">
        <v>4</v>
      </c>
      <c r="H28" s="20">
        <v>5</v>
      </c>
      <c r="I28" s="20">
        <v>1</v>
      </c>
      <c r="J28" s="20">
        <v>1</v>
      </c>
      <c r="K28" s="29" t="s">
        <v>153</v>
      </c>
      <c r="L28" s="1" t="s">
        <v>168</v>
      </c>
      <c r="M28" s="1" t="s">
        <v>136</v>
      </c>
      <c r="N28" s="1" t="s">
        <v>192</v>
      </c>
      <c r="O28" s="31">
        <v>33</v>
      </c>
      <c r="P28" s="20">
        <v>36</v>
      </c>
      <c r="Q28" s="30">
        <v>-3</v>
      </c>
      <c r="R28" s="29" t="s">
        <v>107</v>
      </c>
      <c r="S28" s="28" t="s">
        <v>222</v>
      </c>
    </row>
    <row r="29" spans="1:19" x14ac:dyDescent="0.3">
      <c r="A29" s="32" t="s">
        <v>25</v>
      </c>
      <c r="B29" s="1">
        <v>12</v>
      </c>
      <c r="C29" s="1">
        <v>5</v>
      </c>
      <c r="D29" s="1">
        <v>4</v>
      </c>
      <c r="E29" s="20">
        <v>3</v>
      </c>
      <c r="F29" s="30">
        <v>13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144</v>
      </c>
      <c r="M29" s="1" t="s">
        <v>112</v>
      </c>
      <c r="N29" s="1" t="s">
        <v>163</v>
      </c>
      <c r="O29" s="31">
        <v>38</v>
      </c>
      <c r="P29" s="20">
        <v>35</v>
      </c>
      <c r="Q29" s="30">
        <v>3</v>
      </c>
      <c r="R29" s="29" t="s">
        <v>107</v>
      </c>
      <c r="S29" s="28" t="s">
        <v>233</v>
      </c>
    </row>
    <row r="30" spans="1:19" x14ac:dyDescent="0.3">
      <c r="A30" s="32" t="s">
        <v>15</v>
      </c>
      <c r="B30" s="1">
        <v>13</v>
      </c>
      <c r="C30" s="1">
        <v>5</v>
      </c>
      <c r="D30" s="1">
        <v>6</v>
      </c>
      <c r="E30" s="20">
        <v>2</v>
      </c>
      <c r="F30" s="30">
        <v>12</v>
      </c>
      <c r="G30" s="20">
        <v>3</v>
      </c>
      <c r="H30" s="20">
        <v>4</v>
      </c>
      <c r="I30" s="20">
        <v>1</v>
      </c>
      <c r="J30" s="20">
        <v>0</v>
      </c>
      <c r="K30" s="29" t="s">
        <v>193</v>
      </c>
      <c r="L30" s="1" t="s">
        <v>141</v>
      </c>
      <c r="M30" s="1" t="s">
        <v>114</v>
      </c>
      <c r="N30" s="1" t="s">
        <v>156</v>
      </c>
      <c r="O30" s="31">
        <v>33</v>
      </c>
      <c r="P30" s="20">
        <v>43</v>
      </c>
      <c r="Q30" s="30">
        <v>-10</v>
      </c>
      <c r="R30" s="29" t="s">
        <v>99</v>
      </c>
      <c r="S30" s="28" t="s">
        <v>237</v>
      </c>
    </row>
    <row r="31" spans="1:19" x14ac:dyDescent="0.3">
      <c r="A31" s="32" t="s">
        <v>17</v>
      </c>
      <c r="B31" s="1">
        <v>13</v>
      </c>
      <c r="C31" s="1">
        <v>4</v>
      </c>
      <c r="D31" s="1">
        <v>6</v>
      </c>
      <c r="E31" s="20">
        <v>3</v>
      </c>
      <c r="F31" s="30">
        <v>11</v>
      </c>
      <c r="G31" s="20">
        <v>2</v>
      </c>
      <c r="H31" s="20">
        <v>3</v>
      </c>
      <c r="I31" s="20">
        <v>1</v>
      </c>
      <c r="J31" s="20">
        <v>0</v>
      </c>
      <c r="K31" s="29" t="s">
        <v>173</v>
      </c>
      <c r="L31" s="1" t="s">
        <v>138</v>
      </c>
      <c r="M31" s="1" t="s">
        <v>123</v>
      </c>
      <c r="N31" s="1" t="s">
        <v>163</v>
      </c>
      <c r="O31" s="31">
        <v>37</v>
      </c>
      <c r="P31" s="20">
        <v>49</v>
      </c>
      <c r="Q31" s="30">
        <v>-12</v>
      </c>
      <c r="R31" s="29" t="s">
        <v>99</v>
      </c>
      <c r="S31" s="28" t="s">
        <v>235</v>
      </c>
    </row>
    <row r="32" spans="1:19" ht="15" thickBot="1" x14ac:dyDescent="0.35">
      <c r="A32" s="32" t="s">
        <v>6</v>
      </c>
      <c r="B32" s="1">
        <v>12</v>
      </c>
      <c r="C32" s="1">
        <v>3</v>
      </c>
      <c r="D32" s="1">
        <v>7</v>
      </c>
      <c r="E32" s="20">
        <v>2</v>
      </c>
      <c r="F32" s="23">
        <v>8</v>
      </c>
      <c r="G32" s="20">
        <v>3</v>
      </c>
      <c r="H32" s="20">
        <v>3</v>
      </c>
      <c r="I32" s="20">
        <v>0</v>
      </c>
      <c r="J32" s="20">
        <v>1</v>
      </c>
      <c r="K32" s="29" t="s">
        <v>186</v>
      </c>
      <c r="L32" s="1" t="s">
        <v>125</v>
      </c>
      <c r="M32" s="1" t="s">
        <v>127</v>
      </c>
      <c r="N32" s="1" t="s">
        <v>191</v>
      </c>
      <c r="O32" s="31">
        <v>34</v>
      </c>
      <c r="P32" s="20">
        <v>51</v>
      </c>
      <c r="Q32" s="30">
        <v>-17</v>
      </c>
      <c r="R32" s="29" t="s">
        <v>180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13</v>
      </c>
      <c r="C35" s="1">
        <v>6</v>
      </c>
      <c r="D35" s="1">
        <v>4</v>
      </c>
      <c r="E35" s="20">
        <v>3</v>
      </c>
      <c r="F35" s="33">
        <v>15</v>
      </c>
      <c r="G35" s="20">
        <v>4</v>
      </c>
      <c r="H35" s="20">
        <v>6</v>
      </c>
      <c r="I35" s="20">
        <v>0</v>
      </c>
      <c r="J35" s="20">
        <v>1</v>
      </c>
      <c r="K35" s="29" t="s">
        <v>161</v>
      </c>
      <c r="L35" s="1" t="s">
        <v>172</v>
      </c>
      <c r="M35" s="1" t="s">
        <v>150</v>
      </c>
      <c r="N35" s="1" t="s">
        <v>168</v>
      </c>
      <c r="O35" s="31">
        <v>41</v>
      </c>
      <c r="P35" s="20">
        <v>41</v>
      </c>
      <c r="Q35" s="30">
        <v>0</v>
      </c>
      <c r="R35" s="29" t="s">
        <v>99</v>
      </c>
      <c r="S35" s="28" t="s">
        <v>218</v>
      </c>
    </row>
    <row r="36" spans="1:19" x14ac:dyDescent="0.3">
      <c r="A36" s="32" t="s">
        <v>2</v>
      </c>
      <c r="B36" s="1">
        <v>11</v>
      </c>
      <c r="C36" s="1">
        <v>6</v>
      </c>
      <c r="D36" s="1">
        <v>2</v>
      </c>
      <c r="E36" s="20">
        <v>3</v>
      </c>
      <c r="F36" s="30">
        <v>15</v>
      </c>
      <c r="G36" s="20">
        <v>5</v>
      </c>
      <c r="H36" s="20">
        <v>6</v>
      </c>
      <c r="I36" s="20">
        <v>0</v>
      </c>
      <c r="J36" s="20">
        <v>1</v>
      </c>
      <c r="K36" s="29" t="s">
        <v>152</v>
      </c>
      <c r="L36" s="1" t="s">
        <v>168</v>
      </c>
      <c r="M36" s="1" t="s">
        <v>142</v>
      </c>
      <c r="N36" s="1" t="s">
        <v>168</v>
      </c>
      <c r="O36" s="31">
        <v>39</v>
      </c>
      <c r="P36" s="20">
        <v>32</v>
      </c>
      <c r="Q36" s="30">
        <v>7</v>
      </c>
      <c r="R36" s="29" t="s">
        <v>101</v>
      </c>
      <c r="S36" s="28" t="s">
        <v>231</v>
      </c>
    </row>
    <row r="37" spans="1:19" x14ac:dyDescent="0.3">
      <c r="A37" s="32" t="s">
        <v>18</v>
      </c>
      <c r="B37" s="1">
        <v>13</v>
      </c>
      <c r="C37" s="1">
        <v>5</v>
      </c>
      <c r="D37" s="1">
        <v>4</v>
      </c>
      <c r="E37" s="20">
        <v>4</v>
      </c>
      <c r="F37" s="30">
        <v>14</v>
      </c>
      <c r="G37" s="20">
        <v>1</v>
      </c>
      <c r="H37" s="20">
        <v>4</v>
      </c>
      <c r="I37" s="20">
        <v>1</v>
      </c>
      <c r="J37" s="20">
        <v>3</v>
      </c>
      <c r="K37" s="29" t="s">
        <v>160</v>
      </c>
      <c r="L37" s="1" t="s">
        <v>212</v>
      </c>
      <c r="M37" s="1" t="s">
        <v>105</v>
      </c>
      <c r="N37" s="1" t="s">
        <v>211</v>
      </c>
      <c r="O37" s="31">
        <v>37</v>
      </c>
      <c r="P37" s="20">
        <v>44</v>
      </c>
      <c r="Q37" s="30">
        <v>-7</v>
      </c>
      <c r="R37" s="29" t="s">
        <v>107</v>
      </c>
      <c r="S37" s="28" t="s">
        <v>245</v>
      </c>
    </row>
    <row r="38" spans="1:19" x14ac:dyDescent="0.3">
      <c r="A38" s="32" t="s">
        <v>7</v>
      </c>
      <c r="B38" s="1">
        <v>11</v>
      </c>
      <c r="C38" s="1">
        <v>5</v>
      </c>
      <c r="D38" s="1">
        <v>2</v>
      </c>
      <c r="E38" s="20">
        <v>4</v>
      </c>
      <c r="F38" s="30">
        <v>14</v>
      </c>
      <c r="G38" s="20">
        <v>3</v>
      </c>
      <c r="H38" s="20">
        <v>5</v>
      </c>
      <c r="I38" s="20">
        <v>0</v>
      </c>
      <c r="J38" s="20">
        <v>1</v>
      </c>
      <c r="K38" s="29" t="s">
        <v>142</v>
      </c>
      <c r="L38" s="1" t="s">
        <v>144</v>
      </c>
      <c r="M38" s="1" t="s">
        <v>110</v>
      </c>
      <c r="N38" s="1" t="s">
        <v>137</v>
      </c>
      <c r="O38" s="31">
        <v>30</v>
      </c>
      <c r="P38" s="20">
        <v>32</v>
      </c>
      <c r="Q38" s="30">
        <v>-2</v>
      </c>
      <c r="R38" s="29" t="s">
        <v>107</v>
      </c>
      <c r="S38" s="28" t="s">
        <v>245</v>
      </c>
    </row>
    <row r="39" spans="1:19" x14ac:dyDescent="0.3">
      <c r="A39" s="32" t="s">
        <v>31</v>
      </c>
      <c r="B39" s="1">
        <v>10</v>
      </c>
      <c r="C39" s="1">
        <v>6</v>
      </c>
      <c r="D39" s="1">
        <v>3</v>
      </c>
      <c r="E39" s="20">
        <v>1</v>
      </c>
      <c r="F39" s="30">
        <v>13</v>
      </c>
      <c r="G39" s="20">
        <v>3</v>
      </c>
      <c r="H39" s="20">
        <v>5</v>
      </c>
      <c r="I39" s="20">
        <v>1</v>
      </c>
      <c r="J39" s="20">
        <v>0</v>
      </c>
      <c r="K39" s="29" t="s">
        <v>112</v>
      </c>
      <c r="L39" s="1" t="s">
        <v>192</v>
      </c>
      <c r="M39" s="1" t="s">
        <v>103</v>
      </c>
      <c r="N39" s="1" t="s">
        <v>126</v>
      </c>
      <c r="O39" s="31">
        <v>37</v>
      </c>
      <c r="P39" s="20">
        <v>33</v>
      </c>
      <c r="Q39" s="30">
        <v>4</v>
      </c>
      <c r="R39" s="29" t="s">
        <v>104</v>
      </c>
      <c r="S39" s="28" t="s">
        <v>234</v>
      </c>
    </row>
    <row r="40" spans="1:19" x14ac:dyDescent="0.3">
      <c r="A40" s="32" t="s">
        <v>3</v>
      </c>
      <c r="B40" s="1">
        <v>13</v>
      </c>
      <c r="C40" s="1">
        <v>6</v>
      </c>
      <c r="D40" s="1">
        <v>7</v>
      </c>
      <c r="E40" s="20">
        <v>0</v>
      </c>
      <c r="F40" s="30">
        <v>12</v>
      </c>
      <c r="G40" s="20">
        <v>1</v>
      </c>
      <c r="H40" s="20">
        <v>4</v>
      </c>
      <c r="I40" s="20">
        <v>2</v>
      </c>
      <c r="J40" s="20">
        <v>0</v>
      </c>
      <c r="K40" s="29" t="s">
        <v>125</v>
      </c>
      <c r="L40" s="1" t="s">
        <v>171</v>
      </c>
      <c r="M40" s="1" t="s">
        <v>112</v>
      </c>
      <c r="N40" s="1" t="s">
        <v>230</v>
      </c>
      <c r="O40" s="31">
        <v>35</v>
      </c>
      <c r="P40" s="20">
        <v>41</v>
      </c>
      <c r="Q40" s="30">
        <v>-6</v>
      </c>
      <c r="R40" s="29" t="s">
        <v>101</v>
      </c>
      <c r="S40" s="28" t="s">
        <v>202</v>
      </c>
    </row>
    <row r="41" spans="1:19" x14ac:dyDescent="0.3">
      <c r="A41" s="32" t="s">
        <v>8</v>
      </c>
      <c r="B41" s="1">
        <v>12</v>
      </c>
      <c r="C41" s="1">
        <v>4</v>
      </c>
      <c r="D41" s="1">
        <v>6</v>
      </c>
      <c r="E41" s="20">
        <v>2</v>
      </c>
      <c r="F41" s="30">
        <v>10</v>
      </c>
      <c r="G41" s="20">
        <v>1</v>
      </c>
      <c r="H41" s="20">
        <v>4</v>
      </c>
      <c r="I41" s="20">
        <v>0</v>
      </c>
      <c r="J41" s="20">
        <v>0</v>
      </c>
      <c r="K41" s="29" t="s">
        <v>173</v>
      </c>
      <c r="L41" s="1" t="s">
        <v>125</v>
      </c>
      <c r="M41" s="1" t="s">
        <v>128</v>
      </c>
      <c r="N41" s="1" t="s">
        <v>144</v>
      </c>
      <c r="O41" s="31">
        <v>40</v>
      </c>
      <c r="P41" s="20">
        <v>50</v>
      </c>
      <c r="Q41" s="30">
        <v>-10</v>
      </c>
      <c r="R41" s="29" t="s">
        <v>104</v>
      </c>
      <c r="S41" s="28" t="s">
        <v>200</v>
      </c>
    </row>
    <row r="42" spans="1:19" ht="15" thickBot="1" x14ac:dyDescent="0.35">
      <c r="A42" s="27" t="s">
        <v>27</v>
      </c>
      <c r="B42" s="26">
        <v>13</v>
      </c>
      <c r="C42" s="26">
        <v>2</v>
      </c>
      <c r="D42" s="26">
        <v>9</v>
      </c>
      <c r="E42" s="24">
        <v>2</v>
      </c>
      <c r="F42" s="23">
        <v>6</v>
      </c>
      <c r="G42" s="24">
        <v>0</v>
      </c>
      <c r="H42" s="24">
        <v>1</v>
      </c>
      <c r="I42" s="24">
        <v>1</v>
      </c>
      <c r="J42" s="24">
        <v>1</v>
      </c>
      <c r="K42" s="22" t="s">
        <v>141</v>
      </c>
      <c r="L42" s="26" t="s">
        <v>181</v>
      </c>
      <c r="M42" s="26" t="s">
        <v>127</v>
      </c>
      <c r="N42" s="26" t="s">
        <v>250</v>
      </c>
      <c r="O42" s="25">
        <v>29</v>
      </c>
      <c r="P42" s="24">
        <v>47</v>
      </c>
      <c r="Q42" s="23">
        <v>-18</v>
      </c>
      <c r="R42" s="22" t="s">
        <v>113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E8D6364-8179-444B-8057-819A7597C1A0}"/>
  </hyperlinks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CF56-2FF2-43C6-8858-FF029C6C8F71}">
  <dimension ref="A1:T47"/>
  <sheetViews>
    <sheetView workbookViewId="0">
      <selection activeCell="F14" sqref="F1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13</v>
      </c>
      <c r="C4" s="40">
        <v>9</v>
      </c>
      <c r="D4" s="40">
        <v>4</v>
      </c>
      <c r="E4" s="38">
        <v>0</v>
      </c>
      <c r="F4" s="33">
        <v>18</v>
      </c>
      <c r="G4" s="39">
        <v>4</v>
      </c>
      <c r="H4" s="38">
        <v>7</v>
      </c>
      <c r="I4" s="38">
        <v>2</v>
      </c>
      <c r="J4" s="33">
        <v>0</v>
      </c>
      <c r="K4" s="37" t="s">
        <v>162</v>
      </c>
      <c r="L4" s="40" t="s">
        <v>175</v>
      </c>
      <c r="M4" s="40" t="s">
        <v>149</v>
      </c>
      <c r="N4" s="40" t="s">
        <v>175</v>
      </c>
      <c r="O4" s="39">
        <v>44</v>
      </c>
      <c r="P4" s="38">
        <v>41</v>
      </c>
      <c r="Q4" s="33">
        <v>3</v>
      </c>
      <c r="R4" s="37" t="s">
        <v>99</v>
      </c>
      <c r="S4" s="36" t="s">
        <v>203</v>
      </c>
    </row>
    <row r="5" spans="1:20" x14ac:dyDescent="0.3">
      <c r="A5" s="32" t="s">
        <v>16</v>
      </c>
      <c r="B5" s="1">
        <v>12</v>
      </c>
      <c r="C5" s="1">
        <v>9</v>
      </c>
      <c r="D5" s="1">
        <v>3</v>
      </c>
      <c r="E5" s="20">
        <v>0</v>
      </c>
      <c r="F5" s="30">
        <v>18</v>
      </c>
      <c r="G5" s="31">
        <v>4</v>
      </c>
      <c r="H5" s="20">
        <v>9</v>
      </c>
      <c r="I5" s="20">
        <v>0</v>
      </c>
      <c r="J5" s="30">
        <v>0</v>
      </c>
      <c r="K5" s="29" t="s">
        <v>136</v>
      </c>
      <c r="L5" s="1" t="s">
        <v>164</v>
      </c>
      <c r="M5" s="1" t="s">
        <v>120</v>
      </c>
      <c r="N5" s="1" t="s">
        <v>130</v>
      </c>
      <c r="O5" s="31">
        <v>44</v>
      </c>
      <c r="P5" s="20">
        <v>36</v>
      </c>
      <c r="Q5" s="30">
        <v>8</v>
      </c>
      <c r="R5" s="29" t="s">
        <v>109</v>
      </c>
      <c r="S5" s="28" t="s">
        <v>219</v>
      </c>
    </row>
    <row r="6" spans="1:20" x14ac:dyDescent="0.3">
      <c r="A6" s="32" t="s">
        <v>29</v>
      </c>
      <c r="B6" s="1">
        <v>14</v>
      </c>
      <c r="C6" s="1">
        <v>7</v>
      </c>
      <c r="D6" s="1">
        <v>7</v>
      </c>
      <c r="E6" s="20">
        <v>0</v>
      </c>
      <c r="F6" s="30">
        <v>14</v>
      </c>
      <c r="G6" s="31">
        <v>5</v>
      </c>
      <c r="H6" s="20">
        <v>7</v>
      </c>
      <c r="I6" s="20">
        <v>0</v>
      </c>
      <c r="J6" s="30">
        <v>0</v>
      </c>
      <c r="K6" s="29" t="s">
        <v>185</v>
      </c>
      <c r="L6" s="1" t="s">
        <v>132</v>
      </c>
      <c r="M6" s="1" t="s">
        <v>125</v>
      </c>
      <c r="N6" s="1" t="s">
        <v>183</v>
      </c>
      <c r="O6" s="31">
        <v>45</v>
      </c>
      <c r="P6" s="20">
        <v>48</v>
      </c>
      <c r="Q6" s="30">
        <v>-3</v>
      </c>
      <c r="R6" s="29" t="s">
        <v>109</v>
      </c>
      <c r="S6" s="28" t="s">
        <v>200</v>
      </c>
    </row>
    <row r="7" spans="1:20" x14ac:dyDescent="0.3">
      <c r="A7" s="32" t="s">
        <v>11</v>
      </c>
      <c r="B7" s="1">
        <v>13</v>
      </c>
      <c r="C7" s="1">
        <v>6</v>
      </c>
      <c r="D7" s="1">
        <v>5</v>
      </c>
      <c r="E7" s="20">
        <v>2</v>
      </c>
      <c r="F7" s="30">
        <v>14</v>
      </c>
      <c r="G7" s="31">
        <v>2</v>
      </c>
      <c r="H7" s="20">
        <v>4</v>
      </c>
      <c r="I7" s="20">
        <v>2</v>
      </c>
      <c r="J7" s="30">
        <v>0</v>
      </c>
      <c r="K7" s="29" t="s">
        <v>192</v>
      </c>
      <c r="L7" s="1" t="s">
        <v>138</v>
      </c>
      <c r="M7" s="1" t="s">
        <v>131</v>
      </c>
      <c r="N7" s="1" t="s">
        <v>193</v>
      </c>
      <c r="O7" s="31">
        <v>48</v>
      </c>
      <c r="P7" s="20">
        <v>51</v>
      </c>
      <c r="Q7" s="30">
        <v>-3</v>
      </c>
      <c r="R7" s="29" t="s">
        <v>101</v>
      </c>
      <c r="S7" s="28" t="s">
        <v>233</v>
      </c>
    </row>
    <row r="8" spans="1:20" x14ac:dyDescent="0.3">
      <c r="A8" s="32" t="s">
        <v>5</v>
      </c>
      <c r="B8" s="1">
        <v>12</v>
      </c>
      <c r="C8" s="1">
        <v>6</v>
      </c>
      <c r="D8" s="1">
        <v>4</v>
      </c>
      <c r="E8" s="20">
        <v>2</v>
      </c>
      <c r="F8" s="30">
        <v>14</v>
      </c>
      <c r="G8" s="31">
        <v>4</v>
      </c>
      <c r="H8" s="20">
        <v>6</v>
      </c>
      <c r="I8" s="20">
        <v>0</v>
      </c>
      <c r="J8" s="30">
        <v>0</v>
      </c>
      <c r="K8" s="29" t="s">
        <v>134</v>
      </c>
      <c r="L8" s="1" t="s">
        <v>168</v>
      </c>
      <c r="M8" s="1" t="s">
        <v>122</v>
      </c>
      <c r="N8" s="1" t="s">
        <v>151</v>
      </c>
      <c r="O8" s="31">
        <v>35</v>
      </c>
      <c r="P8" s="20">
        <v>33</v>
      </c>
      <c r="Q8" s="30">
        <v>2</v>
      </c>
      <c r="R8" s="29" t="s">
        <v>154</v>
      </c>
      <c r="S8" s="28" t="s">
        <v>231</v>
      </c>
    </row>
    <row r="9" spans="1:20" x14ac:dyDescent="0.3">
      <c r="A9" s="32" t="s">
        <v>28</v>
      </c>
      <c r="B9" s="1">
        <v>12</v>
      </c>
      <c r="C9" s="1">
        <v>5</v>
      </c>
      <c r="D9" s="1">
        <v>4</v>
      </c>
      <c r="E9" s="20">
        <v>3</v>
      </c>
      <c r="F9" s="30">
        <v>13</v>
      </c>
      <c r="G9" s="31">
        <v>3</v>
      </c>
      <c r="H9" s="20">
        <v>4</v>
      </c>
      <c r="I9" s="20">
        <v>1</v>
      </c>
      <c r="J9" s="30">
        <v>0</v>
      </c>
      <c r="K9" s="29" t="s">
        <v>229</v>
      </c>
      <c r="L9" s="1" t="s">
        <v>145</v>
      </c>
      <c r="M9" s="1" t="s">
        <v>189</v>
      </c>
      <c r="N9" s="1" t="s">
        <v>246</v>
      </c>
      <c r="O9" s="31">
        <v>37</v>
      </c>
      <c r="P9" s="20">
        <v>38</v>
      </c>
      <c r="Q9" s="30">
        <v>-1</v>
      </c>
      <c r="R9" s="29" t="s">
        <v>99</v>
      </c>
      <c r="S9" s="28" t="s">
        <v>239</v>
      </c>
    </row>
    <row r="10" spans="1:20" x14ac:dyDescent="0.3">
      <c r="A10" s="32" t="s">
        <v>19</v>
      </c>
      <c r="B10" s="1">
        <v>12</v>
      </c>
      <c r="C10" s="1">
        <v>6</v>
      </c>
      <c r="D10" s="1">
        <v>5</v>
      </c>
      <c r="E10" s="20">
        <v>1</v>
      </c>
      <c r="F10" s="30">
        <v>13</v>
      </c>
      <c r="G10" s="31">
        <v>4</v>
      </c>
      <c r="H10" s="20">
        <v>5</v>
      </c>
      <c r="I10" s="20">
        <v>1</v>
      </c>
      <c r="J10" s="30">
        <v>1</v>
      </c>
      <c r="K10" s="29" t="s">
        <v>242</v>
      </c>
      <c r="L10" s="1" t="s">
        <v>132</v>
      </c>
      <c r="M10" s="1" t="s">
        <v>119</v>
      </c>
      <c r="N10" s="1" t="s">
        <v>170</v>
      </c>
      <c r="O10" s="31">
        <v>31</v>
      </c>
      <c r="P10" s="20">
        <v>34</v>
      </c>
      <c r="Q10" s="30">
        <v>-3</v>
      </c>
      <c r="R10" s="29" t="s">
        <v>99</v>
      </c>
      <c r="S10" s="28" t="s">
        <v>228</v>
      </c>
    </row>
    <row r="11" spans="1:20" ht="15" thickBot="1" x14ac:dyDescent="0.35">
      <c r="A11" s="32" t="s">
        <v>4</v>
      </c>
      <c r="B11" s="1">
        <v>12</v>
      </c>
      <c r="C11" s="1">
        <v>6</v>
      </c>
      <c r="D11" s="1">
        <v>5</v>
      </c>
      <c r="E11" s="24">
        <v>1</v>
      </c>
      <c r="F11" s="23">
        <v>13</v>
      </c>
      <c r="G11" s="25">
        <v>4</v>
      </c>
      <c r="H11" s="24">
        <v>6</v>
      </c>
      <c r="I11" s="24">
        <v>0</v>
      </c>
      <c r="J11" s="23">
        <v>0</v>
      </c>
      <c r="K11" s="29" t="s">
        <v>229</v>
      </c>
      <c r="L11" s="1" t="s">
        <v>127</v>
      </c>
      <c r="M11" s="1" t="s">
        <v>125</v>
      </c>
      <c r="N11" s="1" t="s">
        <v>184</v>
      </c>
      <c r="O11" s="31">
        <v>43</v>
      </c>
      <c r="P11" s="20">
        <v>44</v>
      </c>
      <c r="Q11" s="30">
        <v>-1</v>
      </c>
      <c r="R11" s="29" t="s">
        <v>99</v>
      </c>
      <c r="S11" s="28" t="s">
        <v>225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13</v>
      </c>
      <c r="C14" s="1">
        <v>9</v>
      </c>
      <c r="D14" s="1">
        <v>4</v>
      </c>
      <c r="E14" s="20">
        <v>0</v>
      </c>
      <c r="F14" s="33">
        <v>18</v>
      </c>
      <c r="G14" s="20">
        <v>8</v>
      </c>
      <c r="H14" s="20">
        <v>9</v>
      </c>
      <c r="I14" s="20">
        <v>0</v>
      </c>
      <c r="J14" s="20">
        <v>0</v>
      </c>
      <c r="K14" s="29" t="s">
        <v>155</v>
      </c>
      <c r="L14" s="1" t="s">
        <v>171</v>
      </c>
      <c r="M14" s="1" t="s">
        <v>103</v>
      </c>
      <c r="N14" s="1" t="s">
        <v>136</v>
      </c>
      <c r="O14" s="31">
        <v>46</v>
      </c>
      <c r="P14" s="20">
        <v>40</v>
      </c>
      <c r="Q14" s="30">
        <v>6</v>
      </c>
      <c r="R14" s="29" t="s">
        <v>101</v>
      </c>
      <c r="S14" s="28" t="s">
        <v>203</v>
      </c>
    </row>
    <row r="15" spans="1:20" x14ac:dyDescent="0.3">
      <c r="A15" s="32" t="s">
        <v>9</v>
      </c>
      <c r="B15" s="1">
        <v>13</v>
      </c>
      <c r="C15" s="1">
        <v>8</v>
      </c>
      <c r="D15" s="1">
        <v>3</v>
      </c>
      <c r="E15" s="20">
        <v>2</v>
      </c>
      <c r="F15" s="30">
        <v>18</v>
      </c>
      <c r="G15" s="20">
        <v>8</v>
      </c>
      <c r="H15" s="20">
        <v>8</v>
      </c>
      <c r="I15" s="20">
        <v>0</v>
      </c>
      <c r="J15" s="20">
        <v>2</v>
      </c>
      <c r="K15" s="29" t="s">
        <v>152</v>
      </c>
      <c r="L15" s="1" t="s">
        <v>229</v>
      </c>
      <c r="M15" s="1" t="s">
        <v>140</v>
      </c>
      <c r="N15" s="1" t="s">
        <v>168</v>
      </c>
      <c r="O15" s="31">
        <v>46</v>
      </c>
      <c r="P15" s="20">
        <v>36</v>
      </c>
      <c r="Q15" s="30">
        <v>10</v>
      </c>
      <c r="R15" s="29" t="s">
        <v>101</v>
      </c>
      <c r="S15" s="28" t="s">
        <v>231</v>
      </c>
    </row>
    <row r="16" spans="1:20" x14ac:dyDescent="0.3">
      <c r="A16" s="32" t="s">
        <v>26</v>
      </c>
      <c r="B16" s="1">
        <v>11</v>
      </c>
      <c r="C16" s="1">
        <v>7</v>
      </c>
      <c r="D16" s="1">
        <v>4</v>
      </c>
      <c r="E16" s="20">
        <v>0</v>
      </c>
      <c r="F16" s="30">
        <v>14</v>
      </c>
      <c r="G16" s="20">
        <v>3</v>
      </c>
      <c r="H16" s="20">
        <v>6</v>
      </c>
      <c r="I16" s="20">
        <v>1</v>
      </c>
      <c r="J16" s="20">
        <v>0</v>
      </c>
      <c r="K16" s="29" t="s">
        <v>120</v>
      </c>
      <c r="L16" s="1" t="s">
        <v>175</v>
      </c>
      <c r="M16" s="1" t="s">
        <v>110</v>
      </c>
      <c r="N16" s="1" t="s">
        <v>120</v>
      </c>
      <c r="O16" s="31">
        <v>41</v>
      </c>
      <c r="P16" s="20">
        <v>32</v>
      </c>
      <c r="Q16" s="30">
        <v>9</v>
      </c>
      <c r="R16" s="29" t="s">
        <v>101</v>
      </c>
      <c r="S16" s="28" t="s">
        <v>232</v>
      </c>
    </row>
    <row r="17" spans="1:19" x14ac:dyDescent="0.3">
      <c r="A17" s="32" t="s">
        <v>23</v>
      </c>
      <c r="B17" s="1">
        <v>12</v>
      </c>
      <c r="C17" s="1">
        <v>7</v>
      </c>
      <c r="D17" s="1">
        <v>5</v>
      </c>
      <c r="E17" s="20">
        <v>0</v>
      </c>
      <c r="F17" s="30">
        <v>14</v>
      </c>
      <c r="G17" s="20">
        <v>4</v>
      </c>
      <c r="H17" s="20">
        <v>6</v>
      </c>
      <c r="I17" s="20">
        <v>1</v>
      </c>
      <c r="J17" s="20">
        <v>0</v>
      </c>
      <c r="K17" s="29" t="s">
        <v>134</v>
      </c>
      <c r="L17" s="1" t="s">
        <v>149</v>
      </c>
      <c r="M17" s="1" t="s">
        <v>127</v>
      </c>
      <c r="N17" s="1" t="s">
        <v>175</v>
      </c>
      <c r="O17" s="31">
        <v>40</v>
      </c>
      <c r="P17" s="20">
        <v>36</v>
      </c>
      <c r="Q17" s="30">
        <v>4</v>
      </c>
      <c r="R17" s="29" t="s">
        <v>101</v>
      </c>
      <c r="S17" s="28" t="s">
        <v>232</v>
      </c>
    </row>
    <row r="18" spans="1:19" x14ac:dyDescent="0.3">
      <c r="A18" s="32" t="s">
        <v>12</v>
      </c>
      <c r="B18" s="1">
        <v>13</v>
      </c>
      <c r="C18" s="1">
        <v>6</v>
      </c>
      <c r="D18" s="1">
        <v>5</v>
      </c>
      <c r="E18" s="20">
        <v>2</v>
      </c>
      <c r="F18" s="30">
        <v>14</v>
      </c>
      <c r="G18" s="20">
        <v>4</v>
      </c>
      <c r="H18" s="20">
        <v>6</v>
      </c>
      <c r="I18" s="20">
        <v>0</v>
      </c>
      <c r="J18" s="20">
        <v>0</v>
      </c>
      <c r="K18" s="29" t="s">
        <v>187</v>
      </c>
      <c r="L18" s="1" t="s">
        <v>247</v>
      </c>
      <c r="M18" s="1" t="s">
        <v>116</v>
      </c>
      <c r="N18" s="1" t="s">
        <v>153</v>
      </c>
      <c r="O18" s="31">
        <v>31</v>
      </c>
      <c r="P18" s="20">
        <v>31</v>
      </c>
      <c r="Q18" s="30">
        <v>0</v>
      </c>
      <c r="R18" s="29" t="s">
        <v>109</v>
      </c>
      <c r="S18" s="28" t="s">
        <v>218</v>
      </c>
    </row>
    <row r="19" spans="1:19" x14ac:dyDescent="0.3">
      <c r="A19" s="32" t="s">
        <v>13</v>
      </c>
      <c r="B19" s="1">
        <v>12</v>
      </c>
      <c r="C19" s="1">
        <v>6</v>
      </c>
      <c r="D19" s="1">
        <v>5</v>
      </c>
      <c r="E19" s="20">
        <v>1</v>
      </c>
      <c r="F19" s="30">
        <v>13</v>
      </c>
      <c r="G19" s="20">
        <v>6</v>
      </c>
      <c r="H19" s="20">
        <v>6</v>
      </c>
      <c r="I19" s="20">
        <v>0</v>
      </c>
      <c r="J19" s="20">
        <v>1</v>
      </c>
      <c r="K19" s="29" t="s">
        <v>149</v>
      </c>
      <c r="L19" s="1" t="s">
        <v>138</v>
      </c>
      <c r="M19" s="1" t="s">
        <v>138</v>
      </c>
      <c r="N19" s="1" t="s">
        <v>201</v>
      </c>
      <c r="O19" s="31">
        <v>40</v>
      </c>
      <c r="P19" s="20">
        <v>42</v>
      </c>
      <c r="Q19" s="30">
        <v>-2</v>
      </c>
      <c r="R19" s="29" t="s">
        <v>104</v>
      </c>
      <c r="S19" s="28" t="s">
        <v>234</v>
      </c>
    </row>
    <row r="20" spans="1:19" x14ac:dyDescent="0.3">
      <c r="A20" s="32" t="s">
        <v>10</v>
      </c>
      <c r="B20" s="1">
        <v>12</v>
      </c>
      <c r="C20" s="1">
        <v>6</v>
      </c>
      <c r="D20" s="1">
        <v>5</v>
      </c>
      <c r="E20" s="20">
        <v>1</v>
      </c>
      <c r="F20" s="30">
        <v>13</v>
      </c>
      <c r="G20" s="20">
        <v>1</v>
      </c>
      <c r="H20" s="20">
        <v>4</v>
      </c>
      <c r="I20" s="20">
        <v>2</v>
      </c>
      <c r="J20" s="20">
        <v>0</v>
      </c>
      <c r="K20" s="29" t="s">
        <v>185</v>
      </c>
      <c r="L20" s="1" t="s">
        <v>114</v>
      </c>
      <c r="M20" s="1" t="s">
        <v>115</v>
      </c>
      <c r="N20" s="1" t="s">
        <v>156</v>
      </c>
      <c r="O20" s="31">
        <v>33</v>
      </c>
      <c r="P20" s="20">
        <v>31</v>
      </c>
      <c r="Q20" s="30">
        <v>2</v>
      </c>
      <c r="R20" s="29" t="s">
        <v>107</v>
      </c>
      <c r="S20" s="28" t="s">
        <v>232</v>
      </c>
    </row>
    <row r="21" spans="1:19" ht="15" thickBot="1" x14ac:dyDescent="0.35">
      <c r="A21" s="27" t="s">
        <v>1</v>
      </c>
      <c r="B21" s="26">
        <v>12</v>
      </c>
      <c r="C21" s="26">
        <v>6</v>
      </c>
      <c r="D21" s="26">
        <v>5</v>
      </c>
      <c r="E21" s="24">
        <v>1</v>
      </c>
      <c r="F21" s="23">
        <v>13</v>
      </c>
      <c r="G21" s="24">
        <v>5</v>
      </c>
      <c r="H21" s="24">
        <v>6</v>
      </c>
      <c r="I21" s="24">
        <v>0</v>
      </c>
      <c r="J21" s="24">
        <v>1</v>
      </c>
      <c r="K21" s="22" t="s">
        <v>148</v>
      </c>
      <c r="L21" s="26" t="s">
        <v>152</v>
      </c>
      <c r="M21" s="26" t="s">
        <v>120</v>
      </c>
      <c r="N21" s="26" t="s">
        <v>193</v>
      </c>
      <c r="O21" s="25">
        <v>31</v>
      </c>
      <c r="P21" s="24">
        <v>29</v>
      </c>
      <c r="Q21" s="23">
        <v>2</v>
      </c>
      <c r="R21" s="22" t="s">
        <v>133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13</v>
      </c>
      <c r="C25" s="1">
        <v>7</v>
      </c>
      <c r="D25" s="1">
        <v>1</v>
      </c>
      <c r="E25" s="20">
        <v>5</v>
      </c>
      <c r="F25" s="30">
        <v>19</v>
      </c>
      <c r="G25" s="20">
        <v>7</v>
      </c>
      <c r="H25" s="20">
        <v>7</v>
      </c>
      <c r="I25" s="20">
        <v>0</v>
      </c>
      <c r="J25" s="20">
        <v>2</v>
      </c>
      <c r="K25" s="29" t="s">
        <v>142</v>
      </c>
      <c r="L25" s="1" t="s">
        <v>248</v>
      </c>
      <c r="M25" s="1" t="s">
        <v>118</v>
      </c>
      <c r="N25" s="1" t="s">
        <v>249</v>
      </c>
      <c r="O25" s="31">
        <v>47</v>
      </c>
      <c r="P25" s="20">
        <v>35</v>
      </c>
      <c r="Q25" s="30">
        <v>12</v>
      </c>
      <c r="R25" s="29" t="s">
        <v>101</v>
      </c>
      <c r="S25" s="28" t="s">
        <v>216</v>
      </c>
    </row>
    <row r="26" spans="1:19" x14ac:dyDescent="0.3">
      <c r="A26" s="32" t="s">
        <v>0</v>
      </c>
      <c r="B26" s="1">
        <v>12</v>
      </c>
      <c r="C26" s="1">
        <v>9</v>
      </c>
      <c r="D26" s="1">
        <v>3</v>
      </c>
      <c r="E26" s="20">
        <v>0</v>
      </c>
      <c r="F26" s="30">
        <v>18</v>
      </c>
      <c r="G26" s="20">
        <v>8</v>
      </c>
      <c r="H26" s="20">
        <v>9</v>
      </c>
      <c r="I26" s="20">
        <v>0</v>
      </c>
      <c r="J26" s="20">
        <v>0</v>
      </c>
      <c r="K26" s="29" t="s">
        <v>183</v>
      </c>
      <c r="L26" s="1" t="s">
        <v>137</v>
      </c>
      <c r="M26" s="1" t="s">
        <v>103</v>
      </c>
      <c r="N26" s="1" t="s">
        <v>185</v>
      </c>
      <c r="O26" s="31">
        <v>45</v>
      </c>
      <c r="P26" s="20">
        <v>30</v>
      </c>
      <c r="Q26" s="30">
        <v>15</v>
      </c>
      <c r="R26" s="29" t="s">
        <v>109</v>
      </c>
      <c r="S26" s="28" t="s">
        <v>219</v>
      </c>
    </row>
    <row r="27" spans="1:19" x14ac:dyDescent="0.3">
      <c r="A27" s="32" t="s">
        <v>95</v>
      </c>
      <c r="B27" s="1">
        <v>12</v>
      </c>
      <c r="C27" s="1">
        <v>8</v>
      </c>
      <c r="D27" s="1">
        <v>4</v>
      </c>
      <c r="E27" s="20">
        <v>0</v>
      </c>
      <c r="F27" s="30">
        <v>16</v>
      </c>
      <c r="G27" s="20">
        <v>6</v>
      </c>
      <c r="H27" s="20">
        <v>8</v>
      </c>
      <c r="I27" s="20">
        <v>0</v>
      </c>
      <c r="J27" s="20">
        <v>0</v>
      </c>
      <c r="K27" s="29" t="s">
        <v>136</v>
      </c>
      <c r="L27" s="1" t="s">
        <v>175</v>
      </c>
      <c r="M27" s="1" t="s">
        <v>164</v>
      </c>
      <c r="N27" s="1" t="s">
        <v>203</v>
      </c>
      <c r="O27" s="31">
        <v>42</v>
      </c>
      <c r="P27" s="20">
        <v>34</v>
      </c>
      <c r="Q27" s="30">
        <v>8</v>
      </c>
      <c r="R27" s="29" t="s">
        <v>107</v>
      </c>
      <c r="S27" s="28" t="s">
        <v>203</v>
      </c>
    </row>
    <row r="28" spans="1:19" x14ac:dyDescent="0.3">
      <c r="A28" s="32" t="s">
        <v>22</v>
      </c>
      <c r="B28" s="1">
        <v>12</v>
      </c>
      <c r="C28" s="1">
        <v>6</v>
      </c>
      <c r="D28" s="1">
        <v>3</v>
      </c>
      <c r="E28" s="20">
        <v>3</v>
      </c>
      <c r="F28" s="30">
        <v>15</v>
      </c>
      <c r="G28" s="20">
        <v>4</v>
      </c>
      <c r="H28" s="20">
        <v>5</v>
      </c>
      <c r="I28" s="20">
        <v>1</v>
      </c>
      <c r="J28" s="20">
        <v>1</v>
      </c>
      <c r="K28" s="29" t="s">
        <v>153</v>
      </c>
      <c r="L28" s="1" t="s">
        <v>168</v>
      </c>
      <c r="M28" s="1" t="s">
        <v>136</v>
      </c>
      <c r="N28" s="1" t="s">
        <v>192</v>
      </c>
      <c r="O28" s="31">
        <v>33</v>
      </c>
      <c r="P28" s="20">
        <v>36</v>
      </c>
      <c r="Q28" s="30">
        <v>-3</v>
      </c>
      <c r="R28" s="29" t="s">
        <v>107</v>
      </c>
      <c r="S28" s="28" t="s">
        <v>222</v>
      </c>
    </row>
    <row r="29" spans="1:19" x14ac:dyDescent="0.3">
      <c r="A29" s="32" t="s">
        <v>25</v>
      </c>
      <c r="B29" s="1">
        <v>12</v>
      </c>
      <c r="C29" s="1">
        <v>5</v>
      </c>
      <c r="D29" s="1">
        <v>4</v>
      </c>
      <c r="E29" s="20">
        <v>3</v>
      </c>
      <c r="F29" s="30">
        <v>13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144</v>
      </c>
      <c r="M29" s="1" t="s">
        <v>112</v>
      </c>
      <c r="N29" s="1" t="s">
        <v>163</v>
      </c>
      <c r="O29" s="31">
        <v>38</v>
      </c>
      <c r="P29" s="20">
        <v>35</v>
      </c>
      <c r="Q29" s="30">
        <v>3</v>
      </c>
      <c r="R29" s="29" t="s">
        <v>107</v>
      </c>
      <c r="S29" s="28" t="s">
        <v>233</v>
      </c>
    </row>
    <row r="30" spans="1:19" x14ac:dyDescent="0.3">
      <c r="A30" s="32" t="s">
        <v>15</v>
      </c>
      <c r="B30" s="1">
        <v>13</v>
      </c>
      <c r="C30" s="1">
        <v>5</v>
      </c>
      <c r="D30" s="1">
        <v>6</v>
      </c>
      <c r="E30" s="20">
        <v>2</v>
      </c>
      <c r="F30" s="30">
        <v>12</v>
      </c>
      <c r="G30" s="20">
        <v>3</v>
      </c>
      <c r="H30" s="20">
        <v>4</v>
      </c>
      <c r="I30" s="20">
        <v>1</v>
      </c>
      <c r="J30" s="20">
        <v>0</v>
      </c>
      <c r="K30" s="29" t="s">
        <v>193</v>
      </c>
      <c r="L30" s="1" t="s">
        <v>141</v>
      </c>
      <c r="M30" s="1" t="s">
        <v>114</v>
      </c>
      <c r="N30" s="1" t="s">
        <v>156</v>
      </c>
      <c r="O30" s="31">
        <v>33</v>
      </c>
      <c r="P30" s="20">
        <v>43</v>
      </c>
      <c r="Q30" s="30">
        <v>-10</v>
      </c>
      <c r="R30" s="29" t="s">
        <v>99</v>
      </c>
      <c r="S30" s="28" t="s">
        <v>237</v>
      </c>
    </row>
    <row r="31" spans="1:19" x14ac:dyDescent="0.3">
      <c r="A31" s="32" t="s">
        <v>17</v>
      </c>
      <c r="B31" s="1">
        <v>13</v>
      </c>
      <c r="C31" s="1">
        <v>4</v>
      </c>
      <c r="D31" s="1">
        <v>6</v>
      </c>
      <c r="E31" s="20">
        <v>3</v>
      </c>
      <c r="F31" s="30">
        <v>11</v>
      </c>
      <c r="G31" s="20">
        <v>2</v>
      </c>
      <c r="H31" s="20">
        <v>3</v>
      </c>
      <c r="I31" s="20">
        <v>1</v>
      </c>
      <c r="J31" s="20">
        <v>0</v>
      </c>
      <c r="K31" s="29" t="s">
        <v>173</v>
      </c>
      <c r="L31" s="1" t="s">
        <v>138</v>
      </c>
      <c r="M31" s="1" t="s">
        <v>123</v>
      </c>
      <c r="N31" s="1" t="s">
        <v>163</v>
      </c>
      <c r="O31" s="31">
        <v>37</v>
      </c>
      <c r="P31" s="20">
        <v>49</v>
      </c>
      <c r="Q31" s="30">
        <v>-12</v>
      </c>
      <c r="R31" s="29" t="s">
        <v>99</v>
      </c>
      <c r="S31" s="28" t="s">
        <v>235</v>
      </c>
    </row>
    <row r="32" spans="1:19" ht="15" thickBot="1" x14ac:dyDescent="0.35">
      <c r="A32" s="32" t="s">
        <v>6</v>
      </c>
      <c r="B32" s="1">
        <v>12</v>
      </c>
      <c r="C32" s="1">
        <v>3</v>
      </c>
      <c r="D32" s="1">
        <v>7</v>
      </c>
      <c r="E32" s="20">
        <v>2</v>
      </c>
      <c r="F32" s="23">
        <v>8</v>
      </c>
      <c r="G32" s="20">
        <v>3</v>
      </c>
      <c r="H32" s="20">
        <v>3</v>
      </c>
      <c r="I32" s="20">
        <v>0</v>
      </c>
      <c r="J32" s="20">
        <v>1</v>
      </c>
      <c r="K32" s="29" t="s">
        <v>186</v>
      </c>
      <c r="L32" s="1" t="s">
        <v>125</v>
      </c>
      <c r="M32" s="1" t="s">
        <v>127</v>
      </c>
      <c r="N32" s="1" t="s">
        <v>191</v>
      </c>
      <c r="O32" s="31">
        <v>34</v>
      </c>
      <c r="P32" s="20">
        <v>51</v>
      </c>
      <c r="Q32" s="30">
        <v>-17</v>
      </c>
      <c r="R32" s="29" t="s">
        <v>180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11</v>
      </c>
      <c r="C35" s="1">
        <v>7</v>
      </c>
      <c r="D35" s="1">
        <v>3</v>
      </c>
      <c r="E35" s="20">
        <v>1</v>
      </c>
      <c r="F35" s="33">
        <v>15</v>
      </c>
      <c r="G35" s="20">
        <v>4</v>
      </c>
      <c r="H35" s="20">
        <v>6</v>
      </c>
      <c r="I35" s="20">
        <v>1</v>
      </c>
      <c r="J35" s="20">
        <v>0</v>
      </c>
      <c r="K35" s="29" t="s">
        <v>120</v>
      </c>
      <c r="L35" s="1" t="s">
        <v>192</v>
      </c>
      <c r="M35" s="1" t="s">
        <v>103</v>
      </c>
      <c r="N35" s="1" t="s">
        <v>126</v>
      </c>
      <c r="O35" s="31">
        <v>41</v>
      </c>
      <c r="P35" s="20">
        <v>34</v>
      </c>
      <c r="Q35" s="30">
        <v>7</v>
      </c>
      <c r="R35" s="29" t="s">
        <v>109</v>
      </c>
      <c r="S35" s="28" t="s">
        <v>226</v>
      </c>
    </row>
    <row r="36" spans="1:19" x14ac:dyDescent="0.3">
      <c r="A36" s="32" t="s">
        <v>20</v>
      </c>
      <c r="B36" s="1">
        <v>13</v>
      </c>
      <c r="C36" s="1">
        <v>6</v>
      </c>
      <c r="D36" s="1">
        <v>4</v>
      </c>
      <c r="E36" s="20">
        <v>3</v>
      </c>
      <c r="F36" s="30">
        <v>15</v>
      </c>
      <c r="G36" s="20">
        <v>4</v>
      </c>
      <c r="H36" s="20">
        <v>6</v>
      </c>
      <c r="I36" s="20">
        <v>0</v>
      </c>
      <c r="J36" s="20">
        <v>1</v>
      </c>
      <c r="K36" s="29" t="s">
        <v>161</v>
      </c>
      <c r="L36" s="1" t="s">
        <v>172</v>
      </c>
      <c r="M36" s="1" t="s">
        <v>150</v>
      </c>
      <c r="N36" s="1" t="s">
        <v>168</v>
      </c>
      <c r="O36" s="31">
        <v>41</v>
      </c>
      <c r="P36" s="20">
        <v>41</v>
      </c>
      <c r="Q36" s="30">
        <v>0</v>
      </c>
      <c r="R36" s="29" t="s">
        <v>99</v>
      </c>
      <c r="S36" s="28" t="s">
        <v>218</v>
      </c>
    </row>
    <row r="37" spans="1:19" x14ac:dyDescent="0.3">
      <c r="A37" s="32" t="s">
        <v>2</v>
      </c>
      <c r="B37" s="1">
        <v>11</v>
      </c>
      <c r="C37" s="1">
        <v>6</v>
      </c>
      <c r="D37" s="1">
        <v>2</v>
      </c>
      <c r="E37" s="20">
        <v>3</v>
      </c>
      <c r="F37" s="30">
        <v>15</v>
      </c>
      <c r="G37" s="20">
        <v>5</v>
      </c>
      <c r="H37" s="20">
        <v>6</v>
      </c>
      <c r="I37" s="20">
        <v>0</v>
      </c>
      <c r="J37" s="20">
        <v>1</v>
      </c>
      <c r="K37" s="29" t="s">
        <v>152</v>
      </c>
      <c r="L37" s="1" t="s">
        <v>168</v>
      </c>
      <c r="M37" s="1" t="s">
        <v>142</v>
      </c>
      <c r="N37" s="1" t="s">
        <v>168</v>
      </c>
      <c r="O37" s="31">
        <v>39</v>
      </c>
      <c r="P37" s="20">
        <v>32</v>
      </c>
      <c r="Q37" s="30">
        <v>7</v>
      </c>
      <c r="R37" s="29" t="s">
        <v>101</v>
      </c>
      <c r="S37" s="28" t="s">
        <v>231</v>
      </c>
    </row>
    <row r="38" spans="1:19" x14ac:dyDescent="0.3">
      <c r="A38" s="32" t="s">
        <v>18</v>
      </c>
      <c r="B38" s="1">
        <v>13</v>
      </c>
      <c r="C38" s="1">
        <v>5</v>
      </c>
      <c r="D38" s="1">
        <v>4</v>
      </c>
      <c r="E38" s="20">
        <v>4</v>
      </c>
      <c r="F38" s="30">
        <v>14</v>
      </c>
      <c r="G38" s="20">
        <v>1</v>
      </c>
      <c r="H38" s="20">
        <v>4</v>
      </c>
      <c r="I38" s="20">
        <v>1</v>
      </c>
      <c r="J38" s="20">
        <v>3</v>
      </c>
      <c r="K38" s="29" t="s">
        <v>160</v>
      </c>
      <c r="L38" s="1" t="s">
        <v>212</v>
      </c>
      <c r="M38" s="1" t="s">
        <v>105</v>
      </c>
      <c r="N38" s="1" t="s">
        <v>211</v>
      </c>
      <c r="O38" s="31">
        <v>37</v>
      </c>
      <c r="P38" s="20">
        <v>44</v>
      </c>
      <c r="Q38" s="30">
        <v>-7</v>
      </c>
      <c r="R38" s="29" t="s">
        <v>107</v>
      </c>
      <c r="S38" s="28" t="s">
        <v>245</v>
      </c>
    </row>
    <row r="39" spans="1:19" x14ac:dyDescent="0.3">
      <c r="A39" s="32" t="s">
        <v>7</v>
      </c>
      <c r="B39" s="1">
        <v>11</v>
      </c>
      <c r="C39" s="1">
        <v>5</v>
      </c>
      <c r="D39" s="1">
        <v>2</v>
      </c>
      <c r="E39" s="20">
        <v>4</v>
      </c>
      <c r="F39" s="30">
        <v>14</v>
      </c>
      <c r="G39" s="20">
        <v>3</v>
      </c>
      <c r="H39" s="20">
        <v>5</v>
      </c>
      <c r="I39" s="20">
        <v>0</v>
      </c>
      <c r="J39" s="20">
        <v>1</v>
      </c>
      <c r="K39" s="29" t="s">
        <v>142</v>
      </c>
      <c r="L39" s="1" t="s">
        <v>144</v>
      </c>
      <c r="M39" s="1" t="s">
        <v>110</v>
      </c>
      <c r="N39" s="1" t="s">
        <v>137</v>
      </c>
      <c r="O39" s="31">
        <v>30</v>
      </c>
      <c r="P39" s="20">
        <v>32</v>
      </c>
      <c r="Q39" s="30">
        <v>-2</v>
      </c>
      <c r="R39" s="29" t="s">
        <v>107</v>
      </c>
      <c r="S39" s="28" t="s">
        <v>245</v>
      </c>
    </row>
    <row r="40" spans="1:19" x14ac:dyDescent="0.3">
      <c r="A40" s="32" t="s">
        <v>3</v>
      </c>
      <c r="B40" s="1">
        <v>13</v>
      </c>
      <c r="C40" s="1">
        <v>6</v>
      </c>
      <c r="D40" s="1">
        <v>7</v>
      </c>
      <c r="E40" s="20">
        <v>0</v>
      </c>
      <c r="F40" s="30">
        <v>12</v>
      </c>
      <c r="G40" s="20">
        <v>1</v>
      </c>
      <c r="H40" s="20">
        <v>4</v>
      </c>
      <c r="I40" s="20">
        <v>2</v>
      </c>
      <c r="J40" s="20">
        <v>0</v>
      </c>
      <c r="K40" s="29" t="s">
        <v>125</v>
      </c>
      <c r="L40" s="1" t="s">
        <v>171</v>
      </c>
      <c r="M40" s="1" t="s">
        <v>112</v>
      </c>
      <c r="N40" s="1" t="s">
        <v>230</v>
      </c>
      <c r="O40" s="31">
        <v>35</v>
      </c>
      <c r="P40" s="20">
        <v>41</v>
      </c>
      <c r="Q40" s="30">
        <v>-6</v>
      </c>
      <c r="R40" s="29" t="s">
        <v>101</v>
      </c>
      <c r="S40" s="28" t="s">
        <v>202</v>
      </c>
    </row>
    <row r="41" spans="1:19" x14ac:dyDescent="0.3">
      <c r="A41" s="32" t="s">
        <v>8</v>
      </c>
      <c r="B41" s="1">
        <v>13</v>
      </c>
      <c r="C41" s="1">
        <v>4</v>
      </c>
      <c r="D41" s="1">
        <v>6</v>
      </c>
      <c r="E41" s="20">
        <v>3</v>
      </c>
      <c r="F41" s="30">
        <v>11</v>
      </c>
      <c r="G41" s="20">
        <v>1</v>
      </c>
      <c r="H41" s="20">
        <v>4</v>
      </c>
      <c r="I41" s="20">
        <v>0</v>
      </c>
      <c r="J41" s="20">
        <v>1</v>
      </c>
      <c r="K41" s="29" t="s">
        <v>252</v>
      </c>
      <c r="L41" s="1" t="s">
        <v>125</v>
      </c>
      <c r="M41" s="1" t="s">
        <v>128</v>
      </c>
      <c r="N41" s="1" t="s">
        <v>144</v>
      </c>
      <c r="O41" s="31">
        <v>42</v>
      </c>
      <c r="P41" s="20">
        <v>53</v>
      </c>
      <c r="Q41" s="30">
        <v>-11</v>
      </c>
      <c r="R41" s="29" t="s">
        <v>101</v>
      </c>
      <c r="S41" s="28" t="s">
        <v>228</v>
      </c>
    </row>
    <row r="42" spans="1:19" ht="15" thickBot="1" x14ac:dyDescent="0.35">
      <c r="A42" s="27" t="s">
        <v>27</v>
      </c>
      <c r="B42" s="26">
        <v>14</v>
      </c>
      <c r="C42" s="26">
        <v>3</v>
      </c>
      <c r="D42" s="26">
        <v>9</v>
      </c>
      <c r="E42" s="24">
        <v>2</v>
      </c>
      <c r="F42" s="23">
        <v>8</v>
      </c>
      <c r="G42" s="24">
        <v>1</v>
      </c>
      <c r="H42" s="24">
        <v>2</v>
      </c>
      <c r="I42" s="24">
        <v>1</v>
      </c>
      <c r="J42" s="24">
        <v>1</v>
      </c>
      <c r="K42" s="22" t="s">
        <v>141</v>
      </c>
      <c r="L42" s="26" t="s">
        <v>251</v>
      </c>
      <c r="M42" s="26" t="s">
        <v>127</v>
      </c>
      <c r="N42" s="26" t="s">
        <v>250</v>
      </c>
      <c r="O42" s="25">
        <v>31</v>
      </c>
      <c r="P42" s="24">
        <v>48</v>
      </c>
      <c r="Q42" s="23">
        <v>-17</v>
      </c>
      <c r="R42" s="22" t="s">
        <v>99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A6D63BA-A221-4AAE-BE68-152EF01EB60F}"/>
  </hyperlink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888A-123F-4C5C-A3D9-BD03BA8D981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13</v>
      </c>
      <c r="C4" s="40">
        <v>9</v>
      </c>
      <c r="D4" s="40">
        <v>4</v>
      </c>
      <c r="E4" s="38">
        <v>0</v>
      </c>
      <c r="F4" s="33">
        <v>18</v>
      </c>
      <c r="G4" s="39">
        <v>4</v>
      </c>
      <c r="H4" s="38">
        <v>7</v>
      </c>
      <c r="I4" s="38">
        <v>2</v>
      </c>
      <c r="J4" s="33">
        <v>0</v>
      </c>
      <c r="K4" s="37" t="s">
        <v>162</v>
      </c>
      <c r="L4" s="40" t="s">
        <v>175</v>
      </c>
      <c r="M4" s="40" t="s">
        <v>149</v>
      </c>
      <c r="N4" s="40" t="s">
        <v>175</v>
      </c>
      <c r="O4" s="39">
        <v>44</v>
      </c>
      <c r="P4" s="38">
        <v>41</v>
      </c>
      <c r="Q4" s="33">
        <v>3</v>
      </c>
      <c r="R4" s="37" t="s">
        <v>99</v>
      </c>
      <c r="S4" s="36" t="s">
        <v>203</v>
      </c>
    </row>
    <row r="5" spans="1:20" x14ac:dyDescent="0.3">
      <c r="A5" s="32" t="s">
        <v>16</v>
      </c>
      <c r="B5" s="1">
        <v>12</v>
      </c>
      <c r="C5" s="1">
        <v>9</v>
      </c>
      <c r="D5" s="1">
        <v>3</v>
      </c>
      <c r="E5" s="20">
        <v>0</v>
      </c>
      <c r="F5" s="30">
        <v>18</v>
      </c>
      <c r="G5" s="31">
        <v>4</v>
      </c>
      <c r="H5" s="20">
        <v>9</v>
      </c>
      <c r="I5" s="20">
        <v>0</v>
      </c>
      <c r="J5" s="30">
        <v>0</v>
      </c>
      <c r="K5" s="29" t="s">
        <v>136</v>
      </c>
      <c r="L5" s="1" t="s">
        <v>164</v>
      </c>
      <c r="M5" s="1" t="s">
        <v>120</v>
      </c>
      <c r="N5" s="1" t="s">
        <v>130</v>
      </c>
      <c r="O5" s="31">
        <v>44</v>
      </c>
      <c r="P5" s="20">
        <v>36</v>
      </c>
      <c r="Q5" s="30">
        <v>8</v>
      </c>
      <c r="R5" s="29" t="s">
        <v>109</v>
      </c>
      <c r="S5" s="28" t="s">
        <v>219</v>
      </c>
    </row>
    <row r="6" spans="1:20" x14ac:dyDescent="0.3">
      <c r="A6" s="32" t="s">
        <v>4</v>
      </c>
      <c r="B6" s="1">
        <v>13</v>
      </c>
      <c r="C6" s="1">
        <v>7</v>
      </c>
      <c r="D6" s="1">
        <v>5</v>
      </c>
      <c r="E6" s="20">
        <v>1</v>
      </c>
      <c r="F6" s="30">
        <v>15</v>
      </c>
      <c r="G6" s="31">
        <v>5</v>
      </c>
      <c r="H6" s="20">
        <v>7</v>
      </c>
      <c r="I6" s="20">
        <v>0</v>
      </c>
      <c r="J6" s="30">
        <v>0</v>
      </c>
      <c r="K6" s="29" t="s">
        <v>205</v>
      </c>
      <c r="L6" s="1" t="s">
        <v>127</v>
      </c>
      <c r="M6" s="1" t="s">
        <v>125</v>
      </c>
      <c r="N6" s="1" t="s">
        <v>202</v>
      </c>
      <c r="O6" s="31">
        <v>47</v>
      </c>
      <c r="P6" s="20">
        <v>47</v>
      </c>
      <c r="Q6" s="30">
        <v>0</v>
      </c>
      <c r="R6" s="29" t="s">
        <v>104</v>
      </c>
      <c r="S6" s="28" t="s">
        <v>234</v>
      </c>
    </row>
    <row r="7" spans="1:20" x14ac:dyDescent="0.3">
      <c r="A7" s="32" t="s">
        <v>29</v>
      </c>
      <c r="B7" s="1">
        <v>14</v>
      </c>
      <c r="C7" s="1">
        <v>7</v>
      </c>
      <c r="D7" s="1">
        <v>7</v>
      </c>
      <c r="E7" s="20">
        <v>0</v>
      </c>
      <c r="F7" s="30">
        <v>14</v>
      </c>
      <c r="G7" s="31">
        <v>5</v>
      </c>
      <c r="H7" s="20">
        <v>7</v>
      </c>
      <c r="I7" s="20">
        <v>0</v>
      </c>
      <c r="J7" s="30">
        <v>0</v>
      </c>
      <c r="K7" s="29" t="s">
        <v>185</v>
      </c>
      <c r="L7" s="1" t="s">
        <v>132</v>
      </c>
      <c r="M7" s="1" t="s">
        <v>125</v>
      </c>
      <c r="N7" s="1" t="s">
        <v>183</v>
      </c>
      <c r="O7" s="31">
        <v>45</v>
      </c>
      <c r="P7" s="20">
        <v>48</v>
      </c>
      <c r="Q7" s="30">
        <v>-3</v>
      </c>
      <c r="R7" s="29" t="s">
        <v>109</v>
      </c>
      <c r="S7" s="28" t="s">
        <v>200</v>
      </c>
    </row>
    <row r="8" spans="1:20" x14ac:dyDescent="0.3">
      <c r="A8" s="32" t="s">
        <v>11</v>
      </c>
      <c r="B8" s="1">
        <v>13</v>
      </c>
      <c r="C8" s="1">
        <v>6</v>
      </c>
      <c r="D8" s="1">
        <v>5</v>
      </c>
      <c r="E8" s="20">
        <v>2</v>
      </c>
      <c r="F8" s="30">
        <v>14</v>
      </c>
      <c r="G8" s="31">
        <v>2</v>
      </c>
      <c r="H8" s="20">
        <v>4</v>
      </c>
      <c r="I8" s="20">
        <v>2</v>
      </c>
      <c r="J8" s="30">
        <v>0</v>
      </c>
      <c r="K8" s="29" t="s">
        <v>192</v>
      </c>
      <c r="L8" s="1" t="s">
        <v>138</v>
      </c>
      <c r="M8" s="1" t="s">
        <v>131</v>
      </c>
      <c r="N8" s="1" t="s">
        <v>193</v>
      </c>
      <c r="O8" s="31">
        <v>48</v>
      </c>
      <c r="P8" s="20">
        <v>51</v>
      </c>
      <c r="Q8" s="30">
        <v>-3</v>
      </c>
      <c r="R8" s="29" t="s">
        <v>101</v>
      </c>
      <c r="S8" s="28" t="s">
        <v>233</v>
      </c>
    </row>
    <row r="9" spans="1:20" x14ac:dyDescent="0.3">
      <c r="A9" s="32" t="s">
        <v>5</v>
      </c>
      <c r="B9" s="1">
        <v>12</v>
      </c>
      <c r="C9" s="1">
        <v>6</v>
      </c>
      <c r="D9" s="1">
        <v>4</v>
      </c>
      <c r="E9" s="20">
        <v>2</v>
      </c>
      <c r="F9" s="30">
        <v>14</v>
      </c>
      <c r="G9" s="31">
        <v>4</v>
      </c>
      <c r="H9" s="20">
        <v>6</v>
      </c>
      <c r="I9" s="20">
        <v>0</v>
      </c>
      <c r="J9" s="30">
        <v>0</v>
      </c>
      <c r="K9" s="29" t="s">
        <v>134</v>
      </c>
      <c r="L9" s="1" t="s">
        <v>168</v>
      </c>
      <c r="M9" s="1" t="s">
        <v>122</v>
      </c>
      <c r="N9" s="1" t="s">
        <v>151</v>
      </c>
      <c r="O9" s="31">
        <v>35</v>
      </c>
      <c r="P9" s="20">
        <v>33</v>
      </c>
      <c r="Q9" s="30">
        <v>2</v>
      </c>
      <c r="R9" s="29" t="s">
        <v>154</v>
      </c>
      <c r="S9" s="28" t="s">
        <v>231</v>
      </c>
    </row>
    <row r="10" spans="1:20" x14ac:dyDescent="0.3">
      <c r="A10" s="32" t="s">
        <v>28</v>
      </c>
      <c r="B10" s="1">
        <v>12</v>
      </c>
      <c r="C10" s="1">
        <v>5</v>
      </c>
      <c r="D10" s="1">
        <v>4</v>
      </c>
      <c r="E10" s="20">
        <v>3</v>
      </c>
      <c r="F10" s="30">
        <v>13</v>
      </c>
      <c r="G10" s="31">
        <v>3</v>
      </c>
      <c r="H10" s="20">
        <v>4</v>
      </c>
      <c r="I10" s="20">
        <v>1</v>
      </c>
      <c r="J10" s="30">
        <v>0</v>
      </c>
      <c r="K10" s="29" t="s">
        <v>229</v>
      </c>
      <c r="L10" s="1" t="s">
        <v>145</v>
      </c>
      <c r="M10" s="1" t="s">
        <v>189</v>
      </c>
      <c r="N10" s="1" t="s">
        <v>246</v>
      </c>
      <c r="O10" s="31">
        <v>37</v>
      </c>
      <c r="P10" s="20">
        <v>38</v>
      </c>
      <c r="Q10" s="30">
        <v>-1</v>
      </c>
      <c r="R10" s="29" t="s">
        <v>99</v>
      </c>
      <c r="S10" s="28" t="s">
        <v>239</v>
      </c>
    </row>
    <row r="11" spans="1:20" ht="15" thickBot="1" x14ac:dyDescent="0.35">
      <c r="A11" s="32" t="s">
        <v>19</v>
      </c>
      <c r="B11" s="1">
        <v>12</v>
      </c>
      <c r="C11" s="1">
        <v>6</v>
      </c>
      <c r="D11" s="1">
        <v>5</v>
      </c>
      <c r="E11" s="24">
        <v>1</v>
      </c>
      <c r="F11" s="23">
        <v>13</v>
      </c>
      <c r="G11" s="25">
        <v>4</v>
      </c>
      <c r="H11" s="24">
        <v>5</v>
      </c>
      <c r="I11" s="24">
        <v>1</v>
      </c>
      <c r="J11" s="23">
        <v>1</v>
      </c>
      <c r="K11" s="29" t="s">
        <v>242</v>
      </c>
      <c r="L11" s="1" t="s">
        <v>132</v>
      </c>
      <c r="M11" s="1" t="s">
        <v>119</v>
      </c>
      <c r="N11" s="1" t="s">
        <v>170</v>
      </c>
      <c r="O11" s="31">
        <v>31</v>
      </c>
      <c r="P11" s="20">
        <v>34</v>
      </c>
      <c r="Q11" s="30">
        <v>-3</v>
      </c>
      <c r="R11" s="29" t="s">
        <v>99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13</v>
      </c>
      <c r="C14" s="1">
        <v>9</v>
      </c>
      <c r="D14" s="1">
        <v>4</v>
      </c>
      <c r="E14" s="20">
        <v>0</v>
      </c>
      <c r="F14" s="33">
        <v>18</v>
      </c>
      <c r="G14" s="20">
        <v>8</v>
      </c>
      <c r="H14" s="20">
        <v>9</v>
      </c>
      <c r="I14" s="20">
        <v>0</v>
      </c>
      <c r="J14" s="20">
        <v>0</v>
      </c>
      <c r="K14" s="29" t="s">
        <v>155</v>
      </c>
      <c r="L14" s="1" t="s">
        <v>171</v>
      </c>
      <c r="M14" s="1" t="s">
        <v>103</v>
      </c>
      <c r="N14" s="1" t="s">
        <v>136</v>
      </c>
      <c r="O14" s="31">
        <v>46</v>
      </c>
      <c r="P14" s="20">
        <v>40</v>
      </c>
      <c r="Q14" s="30">
        <v>6</v>
      </c>
      <c r="R14" s="29" t="s">
        <v>101</v>
      </c>
      <c r="S14" s="28" t="s">
        <v>203</v>
      </c>
    </row>
    <row r="15" spans="1:20" x14ac:dyDescent="0.3">
      <c r="A15" s="32" t="s">
        <v>9</v>
      </c>
      <c r="B15" s="1">
        <v>14</v>
      </c>
      <c r="C15" s="1">
        <v>8</v>
      </c>
      <c r="D15" s="1">
        <v>4</v>
      </c>
      <c r="E15" s="20">
        <v>2</v>
      </c>
      <c r="F15" s="30">
        <v>18</v>
      </c>
      <c r="G15" s="20">
        <v>8</v>
      </c>
      <c r="H15" s="20">
        <v>8</v>
      </c>
      <c r="I15" s="20">
        <v>0</v>
      </c>
      <c r="J15" s="20">
        <v>2</v>
      </c>
      <c r="K15" s="29" t="s">
        <v>152</v>
      </c>
      <c r="L15" s="1" t="s">
        <v>217</v>
      </c>
      <c r="M15" s="1" t="s">
        <v>140</v>
      </c>
      <c r="N15" s="1" t="s">
        <v>163</v>
      </c>
      <c r="O15" s="31">
        <v>49</v>
      </c>
      <c r="P15" s="20">
        <v>40</v>
      </c>
      <c r="Q15" s="30">
        <v>9</v>
      </c>
      <c r="R15" s="29" t="s">
        <v>107</v>
      </c>
      <c r="S15" s="28" t="s">
        <v>231</v>
      </c>
    </row>
    <row r="16" spans="1:20" x14ac:dyDescent="0.3">
      <c r="A16" s="32" t="s">
        <v>26</v>
      </c>
      <c r="B16" s="1">
        <v>11</v>
      </c>
      <c r="C16" s="1">
        <v>7</v>
      </c>
      <c r="D16" s="1">
        <v>4</v>
      </c>
      <c r="E16" s="20">
        <v>0</v>
      </c>
      <c r="F16" s="30">
        <v>14</v>
      </c>
      <c r="G16" s="20">
        <v>3</v>
      </c>
      <c r="H16" s="20">
        <v>6</v>
      </c>
      <c r="I16" s="20">
        <v>1</v>
      </c>
      <c r="J16" s="20">
        <v>0</v>
      </c>
      <c r="K16" s="29" t="s">
        <v>120</v>
      </c>
      <c r="L16" s="1" t="s">
        <v>175</v>
      </c>
      <c r="M16" s="1" t="s">
        <v>110</v>
      </c>
      <c r="N16" s="1" t="s">
        <v>120</v>
      </c>
      <c r="O16" s="31">
        <v>41</v>
      </c>
      <c r="P16" s="20">
        <v>32</v>
      </c>
      <c r="Q16" s="30">
        <v>9</v>
      </c>
      <c r="R16" s="29" t="s">
        <v>101</v>
      </c>
      <c r="S16" s="28" t="s">
        <v>232</v>
      </c>
    </row>
    <row r="17" spans="1:19" x14ac:dyDescent="0.3">
      <c r="A17" s="32" t="s">
        <v>23</v>
      </c>
      <c r="B17" s="1">
        <v>12</v>
      </c>
      <c r="C17" s="1">
        <v>7</v>
      </c>
      <c r="D17" s="1">
        <v>5</v>
      </c>
      <c r="E17" s="20">
        <v>0</v>
      </c>
      <c r="F17" s="30">
        <v>14</v>
      </c>
      <c r="G17" s="20">
        <v>4</v>
      </c>
      <c r="H17" s="20">
        <v>6</v>
      </c>
      <c r="I17" s="20">
        <v>1</v>
      </c>
      <c r="J17" s="20">
        <v>0</v>
      </c>
      <c r="K17" s="29" t="s">
        <v>134</v>
      </c>
      <c r="L17" s="1" t="s">
        <v>149</v>
      </c>
      <c r="M17" s="1" t="s">
        <v>127</v>
      </c>
      <c r="N17" s="1" t="s">
        <v>175</v>
      </c>
      <c r="O17" s="31">
        <v>40</v>
      </c>
      <c r="P17" s="20">
        <v>36</v>
      </c>
      <c r="Q17" s="30">
        <v>4</v>
      </c>
      <c r="R17" s="29" t="s">
        <v>101</v>
      </c>
      <c r="S17" s="28" t="s">
        <v>232</v>
      </c>
    </row>
    <row r="18" spans="1:19" x14ac:dyDescent="0.3">
      <c r="A18" s="32" t="s">
        <v>12</v>
      </c>
      <c r="B18" s="1">
        <v>13</v>
      </c>
      <c r="C18" s="1">
        <v>6</v>
      </c>
      <c r="D18" s="1">
        <v>5</v>
      </c>
      <c r="E18" s="20">
        <v>2</v>
      </c>
      <c r="F18" s="30">
        <v>14</v>
      </c>
      <c r="G18" s="20">
        <v>4</v>
      </c>
      <c r="H18" s="20">
        <v>6</v>
      </c>
      <c r="I18" s="20">
        <v>0</v>
      </c>
      <c r="J18" s="20">
        <v>0</v>
      </c>
      <c r="K18" s="29" t="s">
        <v>187</v>
      </c>
      <c r="L18" s="1" t="s">
        <v>247</v>
      </c>
      <c r="M18" s="1" t="s">
        <v>116</v>
      </c>
      <c r="N18" s="1" t="s">
        <v>153</v>
      </c>
      <c r="O18" s="31">
        <v>31</v>
      </c>
      <c r="P18" s="20">
        <v>31</v>
      </c>
      <c r="Q18" s="30">
        <v>0</v>
      </c>
      <c r="R18" s="29" t="s">
        <v>109</v>
      </c>
      <c r="S18" s="28" t="s">
        <v>218</v>
      </c>
    </row>
    <row r="19" spans="1:19" x14ac:dyDescent="0.3">
      <c r="A19" s="32" t="s">
        <v>13</v>
      </c>
      <c r="B19" s="1">
        <v>12</v>
      </c>
      <c r="C19" s="1">
        <v>6</v>
      </c>
      <c r="D19" s="1">
        <v>5</v>
      </c>
      <c r="E19" s="20">
        <v>1</v>
      </c>
      <c r="F19" s="30">
        <v>13</v>
      </c>
      <c r="G19" s="20">
        <v>6</v>
      </c>
      <c r="H19" s="20">
        <v>6</v>
      </c>
      <c r="I19" s="20">
        <v>0</v>
      </c>
      <c r="J19" s="20">
        <v>1</v>
      </c>
      <c r="K19" s="29" t="s">
        <v>149</v>
      </c>
      <c r="L19" s="1" t="s">
        <v>138</v>
      </c>
      <c r="M19" s="1" t="s">
        <v>138</v>
      </c>
      <c r="N19" s="1" t="s">
        <v>201</v>
      </c>
      <c r="O19" s="31">
        <v>40</v>
      </c>
      <c r="P19" s="20">
        <v>42</v>
      </c>
      <c r="Q19" s="30">
        <v>-2</v>
      </c>
      <c r="R19" s="29" t="s">
        <v>104</v>
      </c>
      <c r="S19" s="28" t="s">
        <v>234</v>
      </c>
    </row>
    <row r="20" spans="1:19" x14ac:dyDescent="0.3">
      <c r="A20" s="32" t="s">
        <v>10</v>
      </c>
      <c r="B20" s="1">
        <v>12</v>
      </c>
      <c r="C20" s="1">
        <v>6</v>
      </c>
      <c r="D20" s="1">
        <v>5</v>
      </c>
      <c r="E20" s="20">
        <v>1</v>
      </c>
      <c r="F20" s="30">
        <v>13</v>
      </c>
      <c r="G20" s="20">
        <v>1</v>
      </c>
      <c r="H20" s="20">
        <v>4</v>
      </c>
      <c r="I20" s="20">
        <v>2</v>
      </c>
      <c r="J20" s="20">
        <v>0</v>
      </c>
      <c r="K20" s="29" t="s">
        <v>185</v>
      </c>
      <c r="L20" s="1" t="s">
        <v>114</v>
      </c>
      <c r="M20" s="1" t="s">
        <v>115</v>
      </c>
      <c r="N20" s="1" t="s">
        <v>156</v>
      </c>
      <c r="O20" s="31">
        <v>33</v>
      </c>
      <c r="P20" s="20">
        <v>31</v>
      </c>
      <c r="Q20" s="30">
        <v>2</v>
      </c>
      <c r="R20" s="29" t="s">
        <v>107</v>
      </c>
      <c r="S20" s="28" t="s">
        <v>232</v>
      </c>
    </row>
    <row r="21" spans="1:19" ht="15" thickBot="1" x14ac:dyDescent="0.35">
      <c r="A21" s="27" t="s">
        <v>1</v>
      </c>
      <c r="B21" s="26">
        <v>12</v>
      </c>
      <c r="C21" s="26">
        <v>6</v>
      </c>
      <c r="D21" s="26">
        <v>5</v>
      </c>
      <c r="E21" s="24">
        <v>1</v>
      </c>
      <c r="F21" s="23">
        <v>13</v>
      </c>
      <c r="G21" s="24">
        <v>5</v>
      </c>
      <c r="H21" s="24">
        <v>6</v>
      </c>
      <c r="I21" s="24">
        <v>0</v>
      </c>
      <c r="J21" s="24">
        <v>1</v>
      </c>
      <c r="K21" s="22" t="s">
        <v>148</v>
      </c>
      <c r="L21" s="26" t="s">
        <v>152</v>
      </c>
      <c r="M21" s="26" t="s">
        <v>120</v>
      </c>
      <c r="N21" s="26" t="s">
        <v>193</v>
      </c>
      <c r="O21" s="25">
        <v>31</v>
      </c>
      <c r="P21" s="24">
        <v>29</v>
      </c>
      <c r="Q21" s="23">
        <v>2</v>
      </c>
      <c r="R21" s="22" t="s">
        <v>133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13</v>
      </c>
      <c r="C25" s="1">
        <v>7</v>
      </c>
      <c r="D25" s="1">
        <v>1</v>
      </c>
      <c r="E25" s="20">
        <v>5</v>
      </c>
      <c r="F25" s="30">
        <v>19</v>
      </c>
      <c r="G25" s="20">
        <v>7</v>
      </c>
      <c r="H25" s="20">
        <v>7</v>
      </c>
      <c r="I25" s="20">
        <v>0</v>
      </c>
      <c r="J25" s="20">
        <v>2</v>
      </c>
      <c r="K25" s="29" t="s">
        <v>142</v>
      </c>
      <c r="L25" s="1" t="s">
        <v>248</v>
      </c>
      <c r="M25" s="1" t="s">
        <v>118</v>
      </c>
      <c r="N25" s="1" t="s">
        <v>249</v>
      </c>
      <c r="O25" s="31">
        <v>47</v>
      </c>
      <c r="P25" s="20">
        <v>35</v>
      </c>
      <c r="Q25" s="30">
        <v>12</v>
      </c>
      <c r="R25" s="29" t="s">
        <v>101</v>
      </c>
      <c r="S25" s="28" t="s">
        <v>216</v>
      </c>
    </row>
    <row r="26" spans="1:19" x14ac:dyDescent="0.3">
      <c r="A26" s="32" t="s">
        <v>0</v>
      </c>
      <c r="B26" s="1">
        <v>12</v>
      </c>
      <c r="C26" s="1">
        <v>9</v>
      </c>
      <c r="D26" s="1">
        <v>3</v>
      </c>
      <c r="E26" s="20">
        <v>0</v>
      </c>
      <c r="F26" s="30">
        <v>18</v>
      </c>
      <c r="G26" s="20">
        <v>8</v>
      </c>
      <c r="H26" s="20">
        <v>9</v>
      </c>
      <c r="I26" s="20">
        <v>0</v>
      </c>
      <c r="J26" s="20">
        <v>0</v>
      </c>
      <c r="K26" s="29" t="s">
        <v>183</v>
      </c>
      <c r="L26" s="1" t="s">
        <v>137</v>
      </c>
      <c r="M26" s="1" t="s">
        <v>103</v>
      </c>
      <c r="N26" s="1" t="s">
        <v>185</v>
      </c>
      <c r="O26" s="31">
        <v>45</v>
      </c>
      <c r="P26" s="20">
        <v>30</v>
      </c>
      <c r="Q26" s="30">
        <v>15</v>
      </c>
      <c r="R26" s="29" t="s">
        <v>109</v>
      </c>
      <c r="S26" s="28" t="s">
        <v>219</v>
      </c>
    </row>
    <row r="27" spans="1:19" x14ac:dyDescent="0.3">
      <c r="A27" s="32" t="s">
        <v>95</v>
      </c>
      <c r="B27" s="1">
        <v>12</v>
      </c>
      <c r="C27" s="1">
        <v>8</v>
      </c>
      <c r="D27" s="1">
        <v>4</v>
      </c>
      <c r="E27" s="20">
        <v>0</v>
      </c>
      <c r="F27" s="30">
        <v>16</v>
      </c>
      <c r="G27" s="20">
        <v>6</v>
      </c>
      <c r="H27" s="20">
        <v>8</v>
      </c>
      <c r="I27" s="20">
        <v>0</v>
      </c>
      <c r="J27" s="20">
        <v>0</v>
      </c>
      <c r="K27" s="29" t="s">
        <v>136</v>
      </c>
      <c r="L27" s="1" t="s">
        <v>175</v>
      </c>
      <c r="M27" s="1" t="s">
        <v>164</v>
      </c>
      <c r="N27" s="1" t="s">
        <v>203</v>
      </c>
      <c r="O27" s="31">
        <v>42</v>
      </c>
      <c r="P27" s="20">
        <v>34</v>
      </c>
      <c r="Q27" s="30">
        <v>8</v>
      </c>
      <c r="R27" s="29" t="s">
        <v>107</v>
      </c>
      <c r="S27" s="28" t="s">
        <v>203</v>
      </c>
    </row>
    <row r="28" spans="1:19" x14ac:dyDescent="0.3">
      <c r="A28" s="32" t="s">
        <v>22</v>
      </c>
      <c r="B28" s="1">
        <v>12</v>
      </c>
      <c r="C28" s="1">
        <v>6</v>
      </c>
      <c r="D28" s="1">
        <v>3</v>
      </c>
      <c r="E28" s="20">
        <v>3</v>
      </c>
      <c r="F28" s="30">
        <v>15</v>
      </c>
      <c r="G28" s="20">
        <v>4</v>
      </c>
      <c r="H28" s="20">
        <v>5</v>
      </c>
      <c r="I28" s="20">
        <v>1</v>
      </c>
      <c r="J28" s="20">
        <v>1</v>
      </c>
      <c r="K28" s="29" t="s">
        <v>153</v>
      </c>
      <c r="L28" s="1" t="s">
        <v>168</v>
      </c>
      <c r="M28" s="1" t="s">
        <v>136</v>
      </c>
      <c r="N28" s="1" t="s">
        <v>192</v>
      </c>
      <c r="O28" s="31">
        <v>33</v>
      </c>
      <c r="P28" s="20">
        <v>36</v>
      </c>
      <c r="Q28" s="30">
        <v>-3</v>
      </c>
      <c r="R28" s="29" t="s">
        <v>107</v>
      </c>
      <c r="S28" s="28" t="s">
        <v>222</v>
      </c>
    </row>
    <row r="29" spans="1:19" x14ac:dyDescent="0.3">
      <c r="A29" s="32" t="s">
        <v>25</v>
      </c>
      <c r="B29" s="1">
        <v>13</v>
      </c>
      <c r="C29" s="1">
        <v>5</v>
      </c>
      <c r="D29" s="1">
        <v>5</v>
      </c>
      <c r="E29" s="20">
        <v>3</v>
      </c>
      <c r="F29" s="30">
        <v>13</v>
      </c>
      <c r="G29" s="20">
        <v>4</v>
      </c>
      <c r="H29" s="20">
        <v>5</v>
      </c>
      <c r="I29" s="20">
        <v>0</v>
      </c>
      <c r="J29" s="20">
        <v>1</v>
      </c>
      <c r="K29" s="29" t="s">
        <v>153</v>
      </c>
      <c r="L29" s="1" t="s">
        <v>173</v>
      </c>
      <c r="M29" s="1" t="s">
        <v>112</v>
      </c>
      <c r="N29" s="1" t="s">
        <v>191</v>
      </c>
      <c r="O29" s="31">
        <v>39</v>
      </c>
      <c r="P29" s="20">
        <v>38</v>
      </c>
      <c r="Q29" s="30">
        <v>1</v>
      </c>
      <c r="R29" s="29" t="s">
        <v>113</v>
      </c>
      <c r="S29" s="28" t="s">
        <v>233</v>
      </c>
    </row>
    <row r="30" spans="1:19" x14ac:dyDescent="0.3">
      <c r="A30" s="32" t="s">
        <v>15</v>
      </c>
      <c r="B30" s="1">
        <v>14</v>
      </c>
      <c r="C30" s="1">
        <v>5</v>
      </c>
      <c r="D30" s="1">
        <v>6</v>
      </c>
      <c r="E30" s="20">
        <v>3</v>
      </c>
      <c r="F30" s="30">
        <v>13</v>
      </c>
      <c r="G30" s="20">
        <v>3</v>
      </c>
      <c r="H30" s="20">
        <v>4</v>
      </c>
      <c r="I30" s="20">
        <v>1</v>
      </c>
      <c r="J30" s="20">
        <v>0</v>
      </c>
      <c r="K30" s="29" t="s">
        <v>208</v>
      </c>
      <c r="L30" s="1" t="s">
        <v>141</v>
      </c>
      <c r="M30" s="1" t="s">
        <v>114</v>
      </c>
      <c r="N30" s="1" t="s">
        <v>191</v>
      </c>
      <c r="O30" s="31">
        <v>37</v>
      </c>
      <c r="P30" s="20">
        <v>48</v>
      </c>
      <c r="Q30" s="30">
        <v>-11</v>
      </c>
      <c r="R30" s="29" t="s">
        <v>101</v>
      </c>
      <c r="S30" s="28" t="s">
        <v>215</v>
      </c>
    </row>
    <row r="31" spans="1:19" x14ac:dyDescent="0.3">
      <c r="A31" s="32" t="s">
        <v>17</v>
      </c>
      <c r="B31" s="1">
        <v>13</v>
      </c>
      <c r="C31" s="1">
        <v>4</v>
      </c>
      <c r="D31" s="1">
        <v>6</v>
      </c>
      <c r="E31" s="20">
        <v>3</v>
      </c>
      <c r="F31" s="30">
        <v>11</v>
      </c>
      <c r="G31" s="20">
        <v>2</v>
      </c>
      <c r="H31" s="20">
        <v>3</v>
      </c>
      <c r="I31" s="20">
        <v>1</v>
      </c>
      <c r="J31" s="20">
        <v>0</v>
      </c>
      <c r="K31" s="29" t="s">
        <v>173</v>
      </c>
      <c r="L31" s="1" t="s">
        <v>138</v>
      </c>
      <c r="M31" s="1" t="s">
        <v>123</v>
      </c>
      <c r="N31" s="1" t="s">
        <v>163</v>
      </c>
      <c r="O31" s="31">
        <v>37</v>
      </c>
      <c r="P31" s="20">
        <v>49</v>
      </c>
      <c r="Q31" s="30">
        <v>-12</v>
      </c>
      <c r="R31" s="29" t="s">
        <v>99</v>
      </c>
      <c r="S31" s="28" t="s">
        <v>235</v>
      </c>
    </row>
    <row r="32" spans="1:19" ht="15" thickBot="1" x14ac:dyDescent="0.35">
      <c r="A32" s="32" t="s">
        <v>6</v>
      </c>
      <c r="B32" s="1">
        <v>13</v>
      </c>
      <c r="C32" s="1">
        <v>4</v>
      </c>
      <c r="D32" s="1">
        <v>7</v>
      </c>
      <c r="E32" s="20">
        <v>2</v>
      </c>
      <c r="F32" s="23">
        <v>10</v>
      </c>
      <c r="G32" s="20">
        <v>4</v>
      </c>
      <c r="H32" s="20">
        <v>4</v>
      </c>
      <c r="I32" s="20">
        <v>0</v>
      </c>
      <c r="J32" s="20">
        <v>1</v>
      </c>
      <c r="K32" s="29" t="s">
        <v>204</v>
      </c>
      <c r="L32" s="1" t="s">
        <v>125</v>
      </c>
      <c r="M32" s="1" t="s">
        <v>127</v>
      </c>
      <c r="N32" s="1" t="s">
        <v>208</v>
      </c>
      <c r="O32" s="31">
        <v>37</v>
      </c>
      <c r="P32" s="20">
        <v>53</v>
      </c>
      <c r="Q32" s="30">
        <v>-16</v>
      </c>
      <c r="R32" s="29" t="s">
        <v>99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7</v>
      </c>
      <c r="B35" s="1">
        <v>12</v>
      </c>
      <c r="C35" s="1">
        <v>6</v>
      </c>
      <c r="D35" s="1">
        <v>2</v>
      </c>
      <c r="E35" s="20">
        <v>4</v>
      </c>
      <c r="F35" s="33">
        <v>16</v>
      </c>
      <c r="G35" s="20">
        <v>4</v>
      </c>
      <c r="H35" s="20">
        <v>6</v>
      </c>
      <c r="I35" s="20">
        <v>0</v>
      </c>
      <c r="J35" s="20">
        <v>1</v>
      </c>
      <c r="K35" s="29" t="s">
        <v>161</v>
      </c>
      <c r="L35" s="1" t="s">
        <v>144</v>
      </c>
      <c r="M35" s="1" t="s">
        <v>110</v>
      </c>
      <c r="N35" s="1" t="s">
        <v>155</v>
      </c>
      <c r="O35" s="31">
        <v>33</v>
      </c>
      <c r="P35" s="20">
        <v>33</v>
      </c>
      <c r="Q35" s="30">
        <v>0</v>
      </c>
      <c r="R35" s="29" t="s">
        <v>99</v>
      </c>
      <c r="S35" s="28" t="s">
        <v>245</v>
      </c>
    </row>
    <row r="36" spans="1:19" x14ac:dyDescent="0.3">
      <c r="A36" s="32" t="s">
        <v>31</v>
      </c>
      <c r="B36" s="1">
        <v>11</v>
      </c>
      <c r="C36" s="1">
        <v>7</v>
      </c>
      <c r="D36" s="1">
        <v>3</v>
      </c>
      <c r="E36" s="20">
        <v>1</v>
      </c>
      <c r="F36" s="30">
        <v>15</v>
      </c>
      <c r="G36" s="20">
        <v>4</v>
      </c>
      <c r="H36" s="20">
        <v>6</v>
      </c>
      <c r="I36" s="20">
        <v>1</v>
      </c>
      <c r="J36" s="20">
        <v>0</v>
      </c>
      <c r="K36" s="29" t="s">
        <v>120</v>
      </c>
      <c r="L36" s="1" t="s">
        <v>192</v>
      </c>
      <c r="M36" s="1" t="s">
        <v>103</v>
      </c>
      <c r="N36" s="1" t="s">
        <v>126</v>
      </c>
      <c r="O36" s="31">
        <v>41</v>
      </c>
      <c r="P36" s="20">
        <v>34</v>
      </c>
      <c r="Q36" s="30">
        <v>7</v>
      </c>
      <c r="R36" s="29" t="s">
        <v>109</v>
      </c>
      <c r="S36" s="28" t="s">
        <v>226</v>
      </c>
    </row>
    <row r="37" spans="1:19" x14ac:dyDescent="0.3">
      <c r="A37" s="32" t="s">
        <v>20</v>
      </c>
      <c r="B37" s="1">
        <v>14</v>
      </c>
      <c r="C37" s="1">
        <v>6</v>
      </c>
      <c r="D37" s="1">
        <v>5</v>
      </c>
      <c r="E37" s="20">
        <v>3</v>
      </c>
      <c r="F37" s="30">
        <v>15</v>
      </c>
      <c r="G37" s="20">
        <v>4</v>
      </c>
      <c r="H37" s="20">
        <v>6</v>
      </c>
      <c r="I37" s="20">
        <v>0</v>
      </c>
      <c r="J37" s="20">
        <v>1</v>
      </c>
      <c r="K37" s="29" t="s">
        <v>161</v>
      </c>
      <c r="L37" s="1" t="s">
        <v>253</v>
      </c>
      <c r="M37" s="1" t="s">
        <v>150</v>
      </c>
      <c r="N37" s="1" t="s">
        <v>163</v>
      </c>
      <c r="O37" s="31">
        <v>43</v>
      </c>
      <c r="P37" s="20">
        <v>44</v>
      </c>
      <c r="Q37" s="30">
        <v>-1</v>
      </c>
      <c r="R37" s="29" t="s">
        <v>101</v>
      </c>
      <c r="S37" s="28" t="s">
        <v>218</v>
      </c>
    </row>
    <row r="38" spans="1:19" x14ac:dyDescent="0.3">
      <c r="A38" s="32" t="s">
        <v>2</v>
      </c>
      <c r="B38" s="1">
        <v>11</v>
      </c>
      <c r="C38" s="1">
        <v>6</v>
      </c>
      <c r="D38" s="1">
        <v>2</v>
      </c>
      <c r="E38" s="20">
        <v>3</v>
      </c>
      <c r="F38" s="30">
        <v>15</v>
      </c>
      <c r="G38" s="20">
        <v>5</v>
      </c>
      <c r="H38" s="20">
        <v>6</v>
      </c>
      <c r="I38" s="20">
        <v>0</v>
      </c>
      <c r="J38" s="20">
        <v>1</v>
      </c>
      <c r="K38" s="29" t="s">
        <v>152</v>
      </c>
      <c r="L38" s="1" t="s">
        <v>168</v>
      </c>
      <c r="M38" s="1" t="s">
        <v>142</v>
      </c>
      <c r="N38" s="1" t="s">
        <v>168</v>
      </c>
      <c r="O38" s="31">
        <v>39</v>
      </c>
      <c r="P38" s="20">
        <v>32</v>
      </c>
      <c r="Q38" s="30">
        <v>7</v>
      </c>
      <c r="R38" s="29" t="s">
        <v>101</v>
      </c>
      <c r="S38" s="28" t="s">
        <v>231</v>
      </c>
    </row>
    <row r="39" spans="1:19" x14ac:dyDescent="0.3">
      <c r="A39" s="32" t="s">
        <v>18</v>
      </c>
      <c r="B39" s="1">
        <v>13</v>
      </c>
      <c r="C39" s="1">
        <v>5</v>
      </c>
      <c r="D39" s="1">
        <v>4</v>
      </c>
      <c r="E39" s="20">
        <v>4</v>
      </c>
      <c r="F39" s="30">
        <v>14</v>
      </c>
      <c r="G39" s="20">
        <v>1</v>
      </c>
      <c r="H39" s="20">
        <v>4</v>
      </c>
      <c r="I39" s="20">
        <v>1</v>
      </c>
      <c r="J39" s="20">
        <v>3</v>
      </c>
      <c r="K39" s="29" t="s">
        <v>160</v>
      </c>
      <c r="L39" s="1" t="s">
        <v>212</v>
      </c>
      <c r="M39" s="1" t="s">
        <v>105</v>
      </c>
      <c r="N39" s="1" t="s">
        <v>211</v>
      </c>
      <c r="O39" s="31">
        <v>37</v>
      </c>
      <c r="P39" s="20">
        <v>44</v>
      </c>
      <c r="Q39" s="30">
        <v>-7</v>
      </c>
      <c r="R39" s="29" t="s">
        <v>107</v>
      </c>
      <c r="S39" s="28" t="s">
        <v>245</v>
      </c>
    </row>
    <row r="40" spans="1:19" x14ac:dyDescent="0.3">
      <c r="A40" s="32" t="s">
        <v>3</v>
      </c>
      <c r="B40" s="1">
        <v>14</v>
      </c>
      <c r="C40" s="1">
        <v>7</v>
      </c>
      <c r="D40" s="1">
        <v>7</v>
      </c>
      <c r="E40" s="20">
        <v>0</v>
      </c>
      <c r="F40" s="30">
        <v>14</v>
      </c>
      <c r="G40" s="20">
        <v>1</v>
      </c>
      <c r="H40" s="20">
        <v>5</v>
      </c>
      <c r="I40" s="20">
        <v>2</v>
      </c>
      <c r="J40" s="20">
        <v>0</v>
      </c>
      <c r="K40" s="29" t="s">
        <v>125</v>
      </c>
      <c r="L40" s="1" t="s">
        <v>230</v>
      </c>
      <c r="M40" s="1" t="s">
        <v>112</v>
      </c>
      <c r="N40" s="1" t="s">
        <v>232</v>
      </c>
      <c r="O40" s="31">
        <v>40</v>
      </c>
      <c r="P40" s="20">
        <v>45</v>
      </c>
      <c r="Q40" s="30">
        <v>-5</v>
      </c>
      <c r="R40" s="29" t="s">
        <v>99</v>
      </c>
      <c r="S40" s="28" t="s">
        <v>202</v>
      </c>
    </row>
    <row r="41" spans="1:19" x14ac:dyDescent="0.3">
      <c r="A41" s="32" t="s">
        <v>8</v>
      </c>
      <c r="B41" s="1">
        <v>13</v>
      </c>
      <c r="C41" s="1">
        <v>4</v>
      </c>
      <c r="D41" s="1">
        <v>6</v>
      </c>
      <c r="E41" s="20">
        <v>3</v>
      </c>
      <c r="F41" s="30">
        <v>11</v>
      </c>
      <c r="G41" s="20">
        <v>1</v>
      </c>
      <c r="H41" s="20">
        <v>4</v>
      </c>
      <c r="I41" s="20">
        <v>0</v>
      </c>
      <c r="J41" s="20">
        <v>1</v>
      </c>
      <c r="K41" s="29" t="s">
        <v>252</v>
      </c>
      <c r="L41" s="1" t="s">
        <v>125</v>
      </c>
      <c r="M41" s="1" t="s">
        <v>128</v>
      </c>
      <c r="N41" s="1" t="s">
        <v>144</v>
      </c>
      <c r="O41" s="31">
        <v>42</v>
      </c>
      <c r="P41" s="20">
        <v>53</v>
      </c>
      <c r="Q41" s="30">
        <v>-11</v>
      </c>
      <c r="R41" s="29" t="s">
        <v>101</v>
      </c>
      <c r="S41" s="28" t="s">
        <v>228</v>
      </c>
    </row>
    <row r="42" spans="1:19" ht="15" thickBot="1" x14ac:dyDescent="0.35">
      <c r="A42" s="27" t="s">
        <v>27</v>
      </c>
      <c r="B42" s="26">
        <v>14</v>
      </c>
      <c r="C42" s="26">
        <v>3</v>
      </c>
      <c r="D42" s="26">
        <v>9</v>
      </c>
      <c r="E42" s="24">
        <v>2</v>
      </c>
      <c r="F42" s="23">
        <v>8</v>
      </c>
      <c r="G42" s="24">
        <v>1</v>
      </c>
      <c r="H42" s="24">
        <v>2</v>
      </c>
      <c r="I42" s="24">
        <v>1</v>
      </c>
      <c r="J42" s="24">
        <v>1</v>
      </c>
      <c r="K42" s="22" t="s">
        <v>141</v>
      </c>
      <c r="L42" s="26" t="s">
        <v>251</v>
      </c>
      <c r="M42" s="26" t="s">
        <v>127</v>
      </c>
      <c r="N42" s="26" t="s">
        <v>250</v>
      </c>
      <c r="O42" s="25">
        <v>31</v>
      </c>
      <c r="P42" s="24">
        <v>48</v>
      </c>
      <c r="Q42" s="23">
        <v>-17</v>
      </c>
      <c r="R42" s="22" t="s">
        <v>99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96A54ED-C1D3-43A6-83F7-10370542E5CA}"/>
  </hyperlink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3980-6EB7-4EFC-AE89-65D0ECADB07B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13</v>
      </c>
      <c r="C4" s="40">
        <v>9</v>
      </c>
      <c r="D4" s="40">
        <v>3</v>
      </c>
      <c r="E4" s="38">
        <v>1</v>
      </c>
      <c r="F4" s="33">
        <v>19</v>
      </c>
      <c r="G4" s="39">
        <v>4</v>
      </c>
      <c r="H4" s="38">
        <v>9</v>
      </c>
      <c r="I4" s="38">
        <v>0</v>
      </c>
      <c r="J4" s="33">
        <v>1</v>
      </c>
      <c r="K4" s="37" t="s">
        <v>227</v>
      </c>
      <c r="L4" s="40" t="s">
        <v>164</v>
      </c>
      <c r="M4" s="40" t="s">
        <v>120</v>
      </c>
      <c r="N4" s="40" t="s">
        <v>153</v>
      </c>
      <c r="O4" s="39">
        <v>48</v>
      </c>
      <c r="P4" s="38">
        <v>41</v>
      </c>
      <c r="Q4" s="33">
        <v>7</v>
      </c>
      <c r="R4" s="37" t="s">
        <v>101</v>
      </c>
      <c r="S4" s="36" t="s">
        <v>226</v>
      </c>
    </row>
    <row r="5" spans="1:20" x14ac:dyDescent="0.3">
      <c r="A5" s="32" t="s">
        <v>21</v>
      </c>
      <c r="B5" s="1">
        <v>14</v>
      </c>
      <c r="C5" s="1">
        <v>9</v>
      </c>
      <c r="D5" s="1">
        <v>5</v>
      </c>
      <c r="E5" s="20">
        <v>0</v>
      </c>
      <c r="F5" s="30">
        <v>18</v>
      </c>
      <c r="G5" s="31">
        <v>4</v>
      </c>
      <c r="H5" s="20">
        <v>7</v>
      </c>
      <c r="I5" s="20">
        <v>2</v>
      </c>
      <c r="J5" s="30">
        <v>0</v>
      </c>
      <c r="K5" s="29" t="s">
        <v>162</v>
      </c>
      <c r="L5" s="1" t="s">
        <v>171</v>
      </c>
      <c r="M5" s="1" t="s">
        <v>149</v>
      </c>
      <c r="N5" s="1" t="s">
        <v>175</v>
      </c>
      <c r="O5" s="31">
        <v>44</v>
      </c>
      <c r="P5" s="20">
        <v>42</v>
      </c>
      <c r="Q5" s="30">
        <v>2</v>
      </c>
      <c r="R5" s="29" t="s">
        <v>101</v>
      </c>
      <c r="S5" s="28" t="s">
        <v>232</v>
      </c>
    </row>
    <row r="6" spans="1:20" x14ac:dyDescent="0.3">
      <c r="A6" s="32" t="s">
        <v>29</v>
      </c>
      <c r="B6" s="1">
        <v>15</v>
      </c>
      <c r="C6" s="1">
        <v>8</v>
      </c>
      <c r="D6" s="1">
        <v>7</v>
      </c>
      <c r="E6" s="20">
        <v>0</v>
      </c>
      <c r="F6" s="30">
        <v>16</v>
      </c>
      <c r="G6" s="31">
        <v>4</v>
      </c>
      <c r="H6" s="20">
        <v>7</v>
      </c>
      <c r="I6" s="20">
        <v>1</v>
      </c>
      <c r="J6" s="30">
        <v>0</v>
      </c>
      <c r="K6" s="29" t="s">
        <v>185</v>
      </c>
      <c r="L6" s="1" t="s">
        <v>147</v>
      </c>
      <c r="M6" s="1" t="s">
        <v>125</v>
      </c>
      <c r="N6" s="1" t="s">
        <v>185</v>
      </c>
      <c r="O6" s="31">
        <v>49</v>
      </c>
      <c r="P6" s="20">
        <v>51</v>
      </c>
      <c r="Q6" s="30">
        <v>-2</v>
      </c>
      <c r="R6" s="29" t="s">
        <v>135</v>
      </c>
      <c r="S6" s="28" t="s">
        <v>202</v>
      </c>
    </row>
    <row r="7" spans="1:20" x14ac:dyDescent="0.3">
      <c r="A7" s="32" t="s">
        <v>4</v>
      </c>
      <c r="B7" s="1">
        <v>13</v>
      </c>
      <c r="C7" s="1">
        <v>7</v>
      </c>
      <c r="D7" s="1">
        <v>5</v>
      </c>
      <c r="E7" s="20">
        <v>1</v>
      </c>
      <c r="F7" s="30">
        <v>15</v>
      </c>
      <c r="G7" s="31">
        <v>5</v>
      </c>
      <c r="H7" s="20">
        <v>7</v>
      </c>
      <c r="I7" s="20">
        <v>0</v>
      </c>
      <c r="J7" s="30">
        <v>0</v>
      </c>
      <c r="K7" s="29" t="s">
        <v>205</v>
      </c>
      <c r="L7" s="1" t="s">
        <v>127</v>
      </c>
      <c r="M7" s="1" t="s">
        <v>125</v>
      </c>
      <c r="N7" s="1" t="s">
        <v>202</v>
      </c>
      <c r="O7" s="31">
        <v>47</v>
      </c>
      <c r="P7" s="20">
        <v>47</v>
      </c>
      <c r="Q7" s="30">
        <v>0</v>
      </c>
      <c r="R7" s="29" t="s">
        <v>104</v>
      </c>
      <c r="S7" s="28" t="s">
        <v>234</v>
      </c>
    </row>
    <row r="8" spans="1:20" x14ac:dyDescent="0.3">
      <c r="A8" s="32" t="s">
        <v>28</v>
      </c>
      <c r="B8" s="1">
        <v>13</v>
      </c>
      <c r="C8" s="1">
        <v>5</v>
      </c>
      <c r="D8" s="1">
        <v>4</v>
      </c>
      <c r="E8" s="20">
        <v>4</v>
      </c>
      <c r="F8" s="30">
        <v>14</v>
      </c>
      <c r="G8" s="31">
        <v>3</v>
      </c>
      <c r="H8" s="20">
        <v>4</v>
      </c>
      <c r="I8" s="20">
        <v>1</v>
      </c>
      <c r="J8" s="30">
        <v>0</v>
      </c>
      <c r="K8" s="29" t="s">
        <v>211</v>
      </c>
      <c r="L8" s="1" t="s">
        <v>145</v>
      </c>
      <c r="M8" s="1" t="s">
        <v>189</v>
      </c>
      <c r="N8" s="1" t="s">
        <v>246</v>
      </c>
      <c r="O8" s="31">
        <v>38</v>
      </c>
      <c r="P8" s="20">
        <v>40</v>
      </c>
      <c r="Q8" s="30">
        <v>-2</v>
      </c>
      <c r="R8" s="29" t="s">
        <v>101</v>
      </c>
      <c r="S8" s="28" t="s">
        <v>216</v>
      </c>
    </row>
    <row r="9" spans="1:20" x14ac:dyDescent="0.3">
      <c r="A9" s="32" t="s">
        <v>11</v>
      </c>
      <c r="B9" s="1">
        <v>13</v>
      </c>
      <c r="C9" s="1">
        <v>6</v>
      </c>
      <c r="D9" s="1">
        <v>5</v>
      </c>
      <c r="E9" s="20">
        <v>2</v>
      </c>
      <c r="F9" s="30">
        <v>14</v>
      </c>
      <c r="G9" s="31">
        <v>2</v>
      </c>
      <c r="H9" s="20">
        <v>4</v>
      </c>
      <c r="I9" s="20">
        <v>2</v>
      </c>
      <c r="J9" s="30">
        <v>0</v>
      </c>
      <c r="K9" s="29" t="s">
        <v>192</v>
      </c>
      <c r="L9" s="1" t="s">
        <v>138</v>
      </c>
      <c r="M9" s="1" t="s">
        <v>131</v>
      </c>
      <c r="N9" s="1" t="s">
        <v>193</v>
      </c>
      <c r="O9" s="31">
        <v>48</v>
      </c>
      <c r="P9" s="20">
        <v>51</v>
      </c>
      <c r="Q9" s="30">
        <v>-3</v>
      </c>
      <c r="R9" s="29" t="s">
        <v>101</v>
      </c>
      <c r="S9" s="28" t="s">
        <v>233</v>
      </c>
    </row>
    <row r="10" spans="1:20" x14ac:dyDescent="0.3">
      <c r="A10" s="32" t="s">
        <v>5</v>
      </c>
      <c r="B10" s="1">
        <v>13</v>
      </c>
      <c r="C10" s="1">
        <v>6</v>
      </c>
      <c r="D10" s="1">
        <v>5</v>
      </c>
      <c r="E10" s="20">
        <v>2</v>
      </c>
      <c r="F10" s="30">
        <v>14</v>
      </c>
      <c r="G10" s="31">
        <v>4</v>
      </c>
      <c r="H10" s="20">
        <v>6</v>
      </c>
      <c r="I10" s="20">
        <v>0</v>
      </c>
      <c r="J10" s="30">
        <v>0</v>
      </c>
      <c r="K10" s="29" t="s">
        <v>134</v>
      </c>
      <c r="L10" s="1" t="s">
        <v>163</v>
      </c>
      <c r="M10" s="1" t="s">
        <v>122</v>
      </c>
      <c r="N10" s="1" t="s">
        <v>151</v>
      </c>
      <c r="O10" s="31">
        <v>37</v>
      </c>
      <c r="P10" s="20">
        <v>36</v>
      </c>
      <c r="Q10" s="30">
        <v>1</v>
      </c>
      <c r="R10" s="29" t="s">
        <v>101</v>
      </c>
      <c r="S10" s="28" t="s">
        <v>233</v>
      </c>
    </row>
    <row r="11" spans="1:20" ht="15" thickBot="1" x14ac:dyDescent="0.35">
      <c r="A11" s="32" t="s">
        <v>19</v>
      </c>
      <c r="B11" s="1">
        <v>13</v>
      </c>
      <c r="C11" s="1">
        <v>6</v>
      </c>
      <c r="D11" s="1">
        <v>6</v>
      </c>
      <c r="E11" s="24">
        <v>1</v>
      </c>
      <c r="F11" s="23">
        <v>13</v>
      </c>
      <c r="G11" s="25">
        <v>4</v>
      </c>
      <c r="H11" s="24">
        <v>5</v>
      </c>
      <c r="I11" s="24">
        <v>1</v>
      </c>
      <c r="J11" s="23">
        <v>1</v>
      </c>
      <c r="K11" s="29" t="s">
        <v>242</v>
      </c>
      <c r="L11" s="1" t="s">
        <v>158</v>
      </c>
      <c r="M11" s="1" t="s">
        <v>119</v>
      </c>
      <c r="N11" s="1" t="s">
        <v>170</v>
      </c>
      <c r="O11" s="31">
        <v>34</v>
      </c>
      <c r="P11" s="20">
        <v>41</v>
      </c>
      <c r="Q11" s="30">
        <v>-7</v>
      </c>
      <c r="R11" s="29" t="s">
        <v>101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13</v>
      </c>
      <c r="C14" s="1">
        <v>9</v>
      </c>
      <c r="D14" s="1">
        <v>4</v>
      </c>
      <c r="E14" s="20">
        <v>0</v>
      </c>
      <c r="F14" s="33">
        <v>18</v>
      </c>
      <c r="G14" s="20">
        <v>8</v>
      </c>
      <c r="H14" s="20">
        <v>9</v>
      </c>
      <c r="I14" s="20">
        <v>0</v>
      </c>
      <c r="J14" s="20">
        <v>0</v>
      </c>
      <c r="K14" s="29" t="s">
        <v>155</v>
      </c>
      <c r="L14" s="1" t="s">
        <v>171</v>
      </c>
      <c r="M14" s="1" t="s">
        <v>103</v>
      </c>
      <c r="N14" s="1" t="s">
        <v>136</v>
      </c>
      <c r="O14" s="31">
        <v>46</v>
      </c>
      <c r="P14" s="20">
        <v>40</v>
      </c>
      <c r="Q14" s="30">
        <v>6</v>
      </c>
      <c r="R14" s="29" t="s">
        <v>101</v>
      </c>
      <c r="S14" s="28" t="s">
        <v>203</v>
      </c>
    </row>
    <row r="15" spans="1:20" x14ac:dyDescent="0.3">
      <c r="A15" s="32" t="s">
        <v>9</v>
      </c>
      <c r="B15" s="1">
        <v>14</v>
      </c>
      <c r="C15" s="1">
        <v>8</v>
      </c>
      <c r="D15" s="1">
        <v>4</v>
      </c>
      <c r="E15" s="20">
        <v>2</v>
      </c>
      <c r="F15" s="30">
        <v>18</v>
      </c>
      <c r="G15" s="20">
        <v>8</v>
      </c>
      <c r="H15" s="20">
        <v>8</v>
      </c>
      <c r="I15" s="20">
        <v>0</v>
      </c>
      <c r="J15" s="20">
        <v>2</v>
      </c>
      <c r="K15" s="29" t="s">
        <v>152</v>
      </c>
      <c r="L15" s="1" t="s">
        <v>217</v>
      </c>
      <c r="M15" s="1" t="s">
        <v>140</v>
      </c>
      <c r="N15" s="1" t="s">
        <v>163</v>
      </c>
      <c r="O15" s="31">
        <v>49</v>
      </c>
      <c r="P15" s="20">
        <v>40</v>
      </c>
      <c r="Q15" s="30">
        <v>9</v>
      </c>
      <c r="R15" s="29" t="s">
        <v>107</v>
      </c>
      <c r="S15" s="28" t="s">
        <v>231</v>
      </c>
    </row>
    <row r="16" spans="1:20" x14ac:dyDescent="0.3">
      <c r="A16" s="32" t="s">
        <v>26</v>
      </c>
      <c r="B16" s="1">
        <v>12</v>
      </c>
      <c r="C16" s="1">
        <v>8</v>
      </c>
      <c r="D16" s="1">
        <v>4</v>
      </c>
      <c r="E16" s="20">
        <v>0</v>
      </c>
      <c r="F16" s="30">
        <v>16</v>
      </c>
      <c r="G16" s="20">
        <v>4</v>
      </c>
      <c r="H16" s="20">
        <v>7</v>
      </c>
      <c r="I16" s="20">
        <v>1</v>
      </c>
      <c r="J16" s="20">
        <v>0</v>
      </c>
      <c r="K16" s="29" t="s">
        <v>120</v>
      </c>
      <c r="L16" s="1" t="s">
        <v>183</v>
      </c>
      <c r="M16" s="1" t="s">
        <v>137</v>
      </c>
      <c r="N16" s="1" t="s">
        <v>136</v>
      </c>
      <c r="O16" s="31">
        <v>44</v>
      </c>
      <c r="P16" s="20">
        <v>32</v>
      </c>
      <c r="Q16" s="30">
        <v>12</v>
      </c>
      <c r="R16" s="29" t="s">
        <v>99</v>
      </c>
      <c r="S16" s="28" t="s">
        <v>232</v>
      </c>
    </row>
    <row r="17" spans="1:19" x14ac:dyDescent="0.3">
      <c r="A17" s="32" t="s">
        <v>10</v>
      </c>
      <c r="B17" s="1">
        <v>13</v>
      </c>
      <c r="C17" s="1">
        <v>7</v>
      </c>
      <c r="D17" s="1">
        <v>5</v>
      </c>
      <c r="E17" s="20">
        <v>1</v>
      </c>
      <c r="F17" s="30">
        <v>15</v>
      </c>
      <c r="G17" s="20">
        <v>0</v>
      </c>
      <c r="H17" s="20">
        <v>4</v>
      </c>
      <c r="I17" s="20">
        <v>3</v>
      </c>
      <c r="J17" s="20">
        <v>0</v>
      </c>
      <c r="K17" s="29" t="s">
        <v>185</v>
      </c>
      <c r="L17" s="1" t="s">
        <v>123</v>
      </c>
      <c r="M17" s="1" t="s">
        <v>115</v>
      </c>
      <c r="N17" s="1" t="s">
        <v>193</v>
      </c>
      <c r="O17" s="31">
        <v>38</v>
      </c>
      <c r="P17" s="20">
        <v>35</v>
      </c>
      <c r="Q17" s="30">
        <v>3</v>
      </c>
      <c r="R17" s="29" t="s">
        <v>99</v>
      </c>
      <c r="S17" s="28" t="s">
        <v>232</v>
      </c>
    </row>
    <row r="18" spans="1:19" x14ac:dyDescent="0.3">
      <c r="A18" s="32" t="s">
        <v>23</v>
      </c>
      <c r="B18" s="1">
        <v>12</v>
      </c>
      <c r="C18" s="1">
        <v>7</v>
      </c>
      <c r="D18" s="1">
        <v>5</v>
      </c>
      <c r="E18" s="20">
        <v>0</v>
      </c>
      <c r="F18" s="30">
        <v>14</v>
      </c>
      <c r="G18" s="20">
        <v>4</v>
      </c>
      <c r="H18" s="20">
        <v>6</v>
      </c>
      <c r="I18" s="20">
        <v>1</v>
      </c>
      <c r="J18" s="20">
        <v>0</v>
      </c>
      <c r="K18" s="29" t="s">
        <v>134</v>
      </c>
      <c r="L18" s="1" t="s">
        <v>149</v>
      </c>
      <c r="M18" s="1" t="s">
        <v>127</v>
      </c>
      <c r="N18" s="1" t="s">
        <v>175</v>
      </c>
      <c r="O18" s="31">
        <v>40</v>
      </c>
      <c r="P18" s="20">
        <v>36</v>
      </c>
      <c r="Q18" s="30">
        <v>4</v>
      </c>
      <c r="R18" s="29" t="s">
        <v>101</v>
      </c>
      <c r="S18" s="28" t="s">
        <v>232</v>
      </c>
    </row>
    <row r="19" spans="1:19" x14ac:dyDescent="0.3">
      <c r="A19" s="32" t="s">
        <v>13</v>
      </c>
      <c r="B19" s="1">
        <v>13</v>
      </c>
      <c r="C19" s="1">
        <v>6</v>
      </c>
      <c r="D19" s="1">
        <v>5</v>
      </c>
      <c r="E19" s="20">
        <v>2</v>
      </c>
      <c r="F19" s="30">
        <v>14</v>
      </c>
      <c r="G19" s="20">
        <v>6</v>
      </c>
      <c r="H19" s="20">
        <v>6</v>
      </c>
      <c r="I19" s="20">
        <v>0</v>
      </c>
      <c r="J19" s="20">
        <v>2</v>
      </c>
      <c r="K19" s="29" t="s">
        <v>192</v>
      </c>
      <c r="L19" s="1" t="s">
        <v>138</v>
      </c>
      <c r="M19" s="1" t="s">
        <v>138</v>
      </c>
      <c r="N19" s="1" t="s">
        <v>218</v>
      </c>
      <c r="O19" s="31">
        <v>43</v>
      </c>
      <c r="P19" s="20">
        <v>46</v>
      </c>
      <c r="Q19" s="30">
        <v>-3</v>
      </c>
      <c r="R19" s="29" t="s">
        <v>101</v>
      </c>
      <c r="S19" s="28" t="s">
        <v>231</v>
      </c>
    </row>
    <row r="20" spans="1:19" x14ac:dyDescent="0.3">
      <c r="A20" s="32" t="s">
        <v>12</v>
      </c>
      <c r="B20" s="1">
        <v>14</v>
      </c>
      <c r="C20" s="1">
        <v>6</v>
      </c>
      <c r="D20" s="1">
        <v>6</v>
      </c>
      <c r="E20" s="20">
        <v>2</v>
      </c>
      <c r="F20" s="30">
        <v>14</v>
      </c>
      <c r="G20" s="20">
        <v>4</v>
      </c>
      <c r="H20" s="20">
        <v>6</v>
      </c>
      <c r="I20" s="20">
        <v>0</v>
      </c>
      <c r="J20" s="20">
        <v>0</v>
      </c>
      <c r="K20" s="29" t="s">
        <v>254</v>
      </c>
      <c r="L20" s="1" t="s">
        <v>247</v>
      </c>
      <c r="M20" s="1" t="s">
        <v>127</v>
      </c>
      <c r="N20" s="1" t="s">
        <v>156</v>
      </c>
      <c r="O20" s="31">
        <v>31</v>
      </c>
      <c r="P20" s="20">
        <v>34</v>
      </c>
      <c r="Q20" s="30">
        <v>-3</v>
      </c>
      <c r="R20" s="29" t="s">
        <v>101</v>
      </c>
      <c r="S20" s="28" t="s">
        <v>218</v>
      </c>
    </row>
    <row r="21" spans="1:19" ht="15" thickBot="1" x14ac:dyDescent="0.35">
      <c r="A21" s="27" t="s">
        <v>1</v>
      </c>
      <c r="B21" s="26">
        <v>12</v>
      </c>
      <c r="C21" s="26">
        <v>6</v>
      </c>
      <c r="D21" s="26">
        <v>5</v>
      </c>
      <c r="E21" s="24">
        <v>1</v>
      </c>
      <c r="F21" s="23">
        <v>13</v>
      </c>
      <c r="G21" s="24">
        <v>5</v>
      </c>
      <c r="H21" s="24">
        <v>6</v>
      </c>
      <c r="I21" s="24">
        <v>0</v>
      </c>
      <c r="J21" s="24">
        <v>1</v>
      </c>
      <c r="K21" s="22" t="s">
        <v>148</v>
      </c>
      <c r="L21" s="26" t="s">
        <v>152</v>
      </c>
      <c r="M21" s="26" t="s">
        <v>120</v>
      </c>
      <c r="N21" s="26" t="s">
        <v>193</v>
      </c>
      <c r="O21" s="25">
        <v>31</v>
      </c>
      <c r="P21" s="24">
        <v>29</v>
      </c>
      <c r="Q21" s="23">
        <v>2</v>
      </c>
      <c r="R21" s="22" t="s">
        <v>133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14</v>
      </c>
      <c r="C25" s="1">
        <v>8</v>
      </c>
      <c r="D25" s="1">
        <v>1</v>
      </c>
      <c r="E25" s="20">
        <v>5</v>
      </c>
      <c r="F25" s="30">
        <v>21</v>
      </c>
      <c r="G25" s="20">
        <v>8</v>
      </c>
      <c r="H25" s="20">
        <v>8</v>
      </c>
      <c r="I25" s="20">
        <v>0</v>
      </c>
      <c r="J25" s="20">
        <v>2</v>
      </c>
      <c r="K25" s="29" t="s">
        <v>161</v>
      </c>
      <c r="L25" s="1" t="s">
        <v>248</v>
      </c>
      <c r="M25" s="1" t="s">
        <v>118</v>
      </c>
      <c r="N25" s="1" t="s">
        <v>249</v>
      </c>
      <c r="O25" s="31">
        <v>50</v>
      </c>
      <c r="P25" s="20">
        <v>37</v>
      </c>
      <c r="Q25" s="30">
        <v>13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13</v>
      </c>
      <c r="C26" s="1">
        <v>9</v>
      </c>
      <c r="D26" s="1">
        <v>4</v>
      </c>
      <c r="E26" s="20">
        <v>0</v>
      </c>
      <c r="F26" s="30">
        <v>18</v>
      </c>
      <c r="G26" s="20">
        <v>6</v>
      </c>
      <c r="H26" s="20">
        <v>9</v>
      </c>
      <c r="I26" s="20">
        <v>0</v>
      </c>
      <c r="J26" s="20">
        <v>0</v>
      </c>
      <c r="K26" s="29" t="s">
        <v>136</v>
      </c>
      <c r="L26" s="1" t="s">
        <v>183</v>
      </c>
      <c r="M26" s="1" t="s">
        <v>164</v>
      </c>
      <c r="N26" s="1" t="s">
        <v>203</v>
      </c>
      <c r="O26" s="31">
        <v>44</v>
      </c>
      <c r="P26" s="20">
        <v>35</v>
      </c>
      <c r="Q26" s="30">
        <v>9</v>
      </c>
      <c r="R26" s="29" t="s">
        <v>99</v>
      </c>
      <c r="S26" s="28" t="s">
        <v>219</v>
      </c>
    </row>
    <row r="27" spans="1:19" x14ac:dyDescent="0.3">
      <c r="A27" s="32" t="s">
        <v>0</v>
      </c>
      <c r="B27" s="1">
        <v>13</v>
      </c>
      <c r="C27" s="1">
        <v>9</v>
      </c>
      <c r="D27" s="1">
        <v>4</v>
      </c>
      <c r="E27" s="20">
        <v>0</v>
      </c>
      <c r="F27" s="30">
        <v>18</v>
      </c>
      <c r="G27" s="20">
        <v>8</v>
      </c>
      <c r="H27" s="20">
        <v>9</v>
      </c>
      <c r="I27" s="20">
        <v>0</v>
      </c>
      <c r="J27" s="20">
        <v>0</v>
      </c>
      <c r="K27" s="29" t="s">
        <v>183</v>
      </c>
      <c r="L27" s="1" t="s">
        <v>136</v>
      </c>
      <c r="M27" s="1" t="s">
        <v>103</v>
      </c>
      <c r="N27" s="1" t="s">
        <v>232</v>
      </c>
      <c r="O27" s="31">
        <v>45</v>
      </c>
      <c r="P27" s="20">
        <v>33</v>
      </c>
      <c r="Q27" s="30">
        <v>12</v>
      </c>
      <c r="R27" s="29" t="s">
        <v>101</v>
      </c>
      <c r="S27" s="28" t="s">
        <v>203</v>
      </c>
    </row>
    <row r="28" spans="1:19" x14ac:dyDescent="0.3">
      <c r="A28" s="32" t="s">
        <v>22</v>
      </c>
      <c r="B28" s="1">
        <v>13</v>
      </c>
      <c r="C28" s="1">
        <v>7</v>
      </c>
      <c r="D28" s="1">
        <v>3</v>
      </c>
      <c r="E28" s="20">
        <v>3</v>
      </c>
      <c r="F28" s="30">
        <v>17</v>
      </c>
      <c r="G28" s="20">
        <v>3</v>
      </c>
      <c r="H28" s="20">
        <v>5</v>
      </c>
      <c r="I28" s="20">
        <v>2</v>
      </c>
      <c r="J28" s="20">
        <v>1</v>
      </c>
      <c r="K28" s="29" t="s">
        <v>192</v>
      </c>
      <c r="L28" s="1" t="s">
        <v>168</v>
      </c>
      <c r="M28" s="1" t="s">
        <v>136</v>
      </c>
      <c r="N28" s="1" t="s">
        <v>229</v>
      </c>
      <c r="O28" s="31">
        <v>37</v>
      </c>
      <c r="P28" s="20">
        <v>39</v>
      </c>
      <c r="Q28" s="30">
        <v>-2</v>
      </c>
      <c r="R28" s="29" t="s">
        <v>99</v>
      </c>
      <c r="S28" s="28" t="s">
        <v>222</v>
      </c>
    </row>
    <row r="29" spans="1:19" x14ac:dyDescent="0.3">
      <c r="A29" s="32" t="s">
        <v>15</v>
      </c>
      <c r="B29" s="1">
        <v>15</v>
      </c>
      <c r="C29" s="1">
        <v>5</v>
      </c>
      <c r="D29" s="1">
        <v>6</v>
      </c>
      <c r="E29" s="20">
        <v>4</v>
      </c>
      <c r="F29" s="30">
        <v>14</v>
      </c>
      <c r="G29" s="20">
        <v>3</v>
      </c>
      <c r="H29" s="20">
        <v>4</v>
      </c>
      <c r="I29" s="20">
        <v>1</v>
      </c>
      <c r="J29" s="20">
        <v>0</v>
      </c>
      <c r="K29" s="29" t="s">
        <v>208</v>
      </c>
      <c r="L29" s="1" t="s">
        <v>151</v>
      </c>
      <c r="M29" s="1" t="s">
        <v>145</v>
      </c>
      <c r="N29" s="1" t="s">
        <v>210</v>
      </c>
      <c r="O29" s="31">
        <v>39</v>
      </c>
      <c r="P29" s="20">
        <v>51</v>
      </c>
      <c r="Q29" s="30">
        <v>-12</v>
      </c>
      <c r="R29" s="29" t="s">
        <v>107</v>
      </c>
      <c r="S29" s="28" t="s">
        <v>215</v>
      </c>
    </row>
    <row r="30" spans="1:19" x14ac:dyDescent="0.3">
      <c r="A30" s="32" t="s">
        <v>25</v>
      </c>
      <c r="B30" s="1">
        <v>13</v>
      </c>
      <c r="C30" s="1">
        <v>5</v>
      </c>
      <c r="D30" s="1">
        <v>5</v>
      </c>
      <c r="E30" s="20">
        <v>3</v>
      </c>
      <c r="F30" s="30">
        <v>13</v>
      </c>
      <c r="G30" s="20">
        <v>4</v>
      </c>
      <c r="H30" s="20">
        <v>5</v>
      </c>
      <c r="I30" s="20">
        <v>0</v>
      </c>
      <c r="J30" s="20">
        <v>1</v>
      </c>
      <c r="K30" s="29" t="s">
        <v>153</v>
      </c>
      <c r="L30" s="1" t="s">
        <v>173</v>
      </c>
      <c r="M30" s="1" t="s">
        <v>112</v>
      </c>
      <c r="N30" s="1" t="s">
        <v>191</v>
      </c>
      <c r="O30" s="31">
        <v>39</v>
      </c>
      <c r="P30" s="20">
        <v>38</v>
      </c>
      <c r="Q30" s="30">
        <v>1</v>
      </c>
      <c r="R30" s="29" t="s">
        <v>113</v>
      </c>
      <c r="S30" s="28" t="s">
        <v>233</v>
      </c>
    </row>
    <row r="31" spans="1:19" x14ac:dyDescent="0.3">
      <c r="A31" s="32" t="s">
        <v>17</v>
      </c>
      <c r="B31" s="1">
        <v>14</v>
      </c>
      <c r="C31" s="1">
        <v>5</v>
      </c>
      <c r="D31" s="1">
        <v>6</v>
      </c>
      <c r="E31" s="20">
        <v>3</v>
      </c>
      <c r="F31" s="30">
        <v>13</v>
      </c>
      <c r="G31" s="20">
        <v>2</v>
      </c>
      <c r="H31" s="20">
        <v>4</v>
      </c>
      <c r="I31" s="20">
        <v>1</v>
      </c>
      <c r="J31" s="20">
        <v>0</v>
      </c>
      <c r="K31" s="29" t="s">
        <v>191</v>
      </c>
      <c r="L31" s="1" t="s">
        <v>138</v>
      </c>
      <c r="M31" s="1" t="s">
        <v>131</v>
      </c>
      <c r="N31" s="1" t="s">
        <v>189</v>
      </c>
      <c r="O31" s="31">
        <v>40</v>
      </c>
      <c r="P31" s="20">
        <v>51</v>
      </c>
      <c r="Q31" s="30">
        <v>-11</v>
      </c>
      <c r="R31" s="29" t="s">
        <v>104</v>
      </c>
      <c r="S31" s="28" t="s">
        <v>255</v>
      </c>
    </row>
    <row r="32" spans="1:19" ht="15" thickBot="1" x14ac:dyDescent="0.35">
      <c r="A32" s="32" t="s">
        <v>6</v>
      </c>
      <c r="B32" s="1">
        <v>13</v>
      </c>
      <c r="C32" s="1">
        <v>4</v>
      </c>
      <c r="D32" s="1">
        <v>7</v>
      </c>
      <c r="E32" s="20">
        <v>2</v>
      </c>
      <c r="F32" s="23">
        <v>10</v>
      </c>
      <c r="G32" s="20">
        <v>4</v>
      </c>
      <c r="H32" s="20">
        <v>4</v>
      </c>
      <c r="I32" s="20">
        <v>0</v>
      </c>
      <c r="J32" s="20">
        <v>1</v>
      </c>
      <c r="K32" s="29" t="s">
        <v>204</v>
      </c>
      <c r="L32" s="1" t="s">
        <v>125</v>
      </c>
      <c r="M32" s="1" t="s">
        <v>127</v>
      </c>
      <c r="N32" s="1" t="s">
        <v>208</v>
      </c>
      <c r="O32" s="31">
        <v>37</v>
      </c>
      <c r="P32" s="20">
        <v>53</v>
      </c>
      <c r="Q32" s="30">
        <v>-16</v>
      </c>
      <c r="R32" s="29" t="s">
        <v>99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12</v>
      </c>
      <c r="C35" s="1">
        <v>8</v>
      </c>
      <c r="D35" s="1">
        <v>3</v>
      </c>
      <c r="E35" s="20">
        <v>1</v>
      </c>
      <c r="F35" s="33">
        <v>17</v>
      </c>
      <c r="G35" s="20">
        <v>5</v>
      </c>
      <c r="H35" s="20">
        <v>7</v>
      </c>
      <c r="I35" s="20">
        <v>1</v>
      </c>
      <c r="J35" s="20">
        <v>0</v>
      </c>
      <c r="K35" s="29" t="s">
        <v>136</v>
      </c>
      <c r="L35" s="1" t="s">
        <v>192</v>
      </c>
      <c r="M35" s="1" t="s">
        <v>103</v>
      </c>
      <c r="N35" s="1" t="s">
        <v>126</v>
      </c>
      <c r="O35" s="31">
        <v>48</v>
      </c>
      <c r="P35" s="20">
        <v>37</v>
      </c>
      <c r="Q35" s="30">
        <v>11</v>
      </c>
      <c r="R35" s="29" t="s">
        <v>135</v>
      </c>
      <c r="S35" s="28" t="s">
        <v>226</v>
      </c>
    </row>
    <row r="36" spans="1:19" x14ac:dyDescent="0.3">
      <c r="A36" s="32" t="s">
        <v>2</v>
      </c>
      <c r="B36" s="1">
        <v>12</v>
      </c>
      <c r="C36" s="1">
        <v>7</v>
      </c>
      <c r="D36" s="1">
        <v>2</v>
      </c>
      <c r="E36" s="20">
        <v>3</v>
      </c>
      <c r="F36" s="30">
        <v>17</v>
      </c>
      <c r="G36" s="20">
        <v>6</v>
      </c>
      <c r="H36" s="20">
        <v>7</v>
      </c>
      <c r="I36" s="20">
        <v>0</v>
      </c>
      <c r="J36" s="20">
        <v>1</v>
      </c>
      <c r="K36" s="29" t="s">
        <v>227</v>
      </c>
      <c r="L36" s="1" t="s">
        <v>168</v>
      </c>
      <c r="M36" s="1" t="s">
        <v>142</v>
      </c>
      <c r="N36" s="1" t="s">
        <v>168</v>
      </c>
      <c r="O36" s="31">
        <v>40</v>
      </c>
      <c r="P36" s="20">
        <v>32</v>
      </c>
      <c r="Q36" s="30">
        <v>8</v>
      </c>
      <c r="R36" s="29" t="s">
        <v>99</v>
      </c>
      <c r="S36" s="28" t="s">
        <v>231</v>
      </c>
    </row>
    <row r="37" spans="1:19" x14ac:dyDescent="0.3">
      <c r="A37" s="32" t="s">
        <v>20</v>
      </c>
      <c r="B37" s="1">
        <v>15</v>
      </c>
      <c r="C37" s="1">
        <v>6</v>
      </c>
      <c r="D37" s="1">
        <v>5</v>
      </c>
      <c r="E37" s="20">
        <v>4</v>
      </c>
      <c r="F37" s="30">
        <v>16</v>
      </c>
      <c r="G37" s="20">
        <v>4</v>
      </c>
      <c r="H37" s="20">
        <v>6</v>
      </c>
      <c r="I37" s="20">
        <v>0</v>
      </c>
      <c r="J37" s="20">
        <v>2</v>
      </c>
      <c r="K37" s="29" t="s">
        <v>161</v>
      </c>
      <c r="L37" s="1" t="s">
        <v>223</v>
      </c>
      <c r="M37" s="1" t="s">
        <v>150</v>
      </c>
      <c r="N37" s="1" t="s">
        <v>256</v>
      </c>
      <c r="O37" s="31">
        <v>46</v>
      </c>
      <c r="P37" s="20">
        <v>48</v>
      </c>
      <c r="Q37" s="30">
        <v>-2</v>
      </c>
      <c r="R37" s="29" t="s">
        <v>107</v>
      </c>
      <c r="S37" s="28" t="s">
        <v>222</v>
      </c>
    </row>
    <row r="38" spans="1:19" x14ac:dyDescent="0.3">
      <c r="A38" s="32" t="s">
        <v>18</v>
      </c>
      <c r="B38" s="1">
        <v>14</v>
      </c>
      <c r="C38" s="1">
        <v>6</v>
      </c>
      <c r="D38" s="1">
        <v>4</v>
      </c>
      <c r="E38" s="20">
        <v>4</v>
      </c>
      <c r="F38" s="30">
        <v>16</v>
      </c>
      <c r="G38" s="20">
        <v>2</v>
      </c>
      <c r="H38" s="20">
        <v>5</v>
      </c>
      <c r="I38" s="20">
        <v>1</v>
      </c>
      <c r="J38" s="20">
        <v>3</v>
      </c>
      <c r="K38" s="29" t="s">
        <v>151</v>
      </c>
      <c r="L38" s="1" t="s">
        <v>212</v>
      </c>
      <c r="M38" s="1" t="s">
        <v>105</v>
      </c>
      <c r="N38" s="1" t="s">
        <v>231</v>
      </c>
      <c r="O38" s="31">
        <v>40</v>
      </c>
      <c r="P38" s="20">
        <v>44</v>
      </c>
      <c r="Q38" s="30">
        <v>-4</v>
      </c>
      <c r="R38" s="29" t="s">
        <v>99</v>
      </c>
      <c r="S38" s="28" t="s">
        <v>239</v>
      </c>
    </row>
    <row r="39" spans="1:19" x14ac:dyDescent="0.3">
      <c r="A39" s="32" t="s">
        <v>7</v>
      </c>
      <c r="B39" s="1">
        <v>12</v>
      </c>
      <c r="C39" s="1">
        <v>6</v>
      </c>
      <c r="D39" s="1">
        <v>2</v>
      </c>
      <c r="E39" s="20">
        <v>4</v>
      </c>
      <c r="F39" s="30">
        <v>16</v>
      </c>
      <c r="G39" s="20">
        <v>4</v>
      </c>
      <c r="H39" s="20">
        <v>6</v>
      </c>
      <c r="I39" s="20">
        <v>0</v>
      </c>
      <c r="J39" s="20">
        <v>1</v>
      </c>
      <c r="K39" s="29" t="s">
        <v>161</v>
      </c>
      <c r="L39" s="1" t="s">
        <v>144</v>
      </c>
      <c r="M39" s="1" t="s">
        <v>110</v>
      </c>
      <c r="N39" s="1" t="s">
        <v>155</v>
      </c>
      <c r="O39" s="31">
        <v>33</v>
      </c>
      <c r="P39" s="20">
        <v>33</v>
      </c>
      <c r="Q39" s="30">
        <v>0</v>
      </c>
      <c r="R39" s="29" t="s">
        <v>99</v>
      </c>
      <c r="S39" s="28" t="s">
        <v>245</v>
      </c>
    </row>
    <row r="40" spans="1:19" x14ac:dyDescent="0.3">
      <c r="A40" s="32" t="s">
        <v>3</v>
      </c>
      <c r="B40" s="1">
        <v>14</v>
      </c>
      <c r="C40" s="1">
        <v>7</v>
      </c>
      <c r="D40" s="1">
        <v>7</v>
      </c>
      <c r="E40" s="20">
        <v>0</v>
      </c>
      <c r="F40" s="30">
        <v>14</v>
      </c>
      <c r="G40" s="20">
        <v>1</v>
      </c>
      <c r="H40" s="20">
        <v>5</v>
      </c>
      <c r="I40" s="20">
        <v>2</v>
      </c>
      <c r="J40" s="20">
        <v>0</v>
      </c>
      <c r="K40" s="29" t="s">
        <v>125</v>
      </c>
      <c r="L40" s="1" t="s">
        <v>230</v>
      </c>
      <c r="M40" s="1" t="s">
        <v>112</v>
      </c>
      <c r="N40" s="1" t="s">
        <v>232</v>
      </c>
      <c r="O40" s="31">
        <v>40</v>
      </c>
      <c r="P40" s="20">
        <v>45</v>
      </c>
      <c r="Q40" s="30">
        <v>-5</v>
      </c>
      <c r="R40" s="29" t="s">
        <v>99</v>
      </c>
      <c r="S40" s="28" t="s">
        <v>202</v>
      </c>
    </row>
    <row r="41" spans="1:19" x14ac:dyDescent="0.3">
      <c r="A41" s="32" t="s">
        <v>8</v>
      </c>
      <c r="B41" s="1">
        <v>13</v>
      </c>
      <c r="C41" s="1">
        <v>4</v>
      </c>
      <c r="D41" s="1">
        <v>6</v>
      </c>
      <c r="E41" s="20">
        <v>3</v>
      </c>
      <c r="F41" s="30">
        <v>11</v>
      </c>
      <c r="G41" s="20">
        <v>1</v>
      </c>
      <c r="H41" s="20">
        <v>4</v>
      </c>
      <c r="I41" s="20">
        <v>0</v>
      </c>
      <c r="J41" s="20">
        <v>1</v>
      </c>
      <c r="K41" s="29" t="s">
        <v>252</v>
      </c>
      <c r="L41" s="1" t="s">
        <v>125</v>
      </c>
      <c r="M41" s="1" t="s">
        <v>128</v>
      </c>
      <c r="N41" s="1" t="s">
        <v>144</v>
      </c>
      <c r="O41" s="31">
        <v>42</v>
      </c>
      <c r="P41" s="20">
        <v>53</v>
      </c>
      <c r="Q41" s="30">
        <v>-11</v>
      </c>
      <c r="R41" s="29" t="s">
        <v>101</v>
      </c>
      <c r="S41" s="28" t="s">
        <v>228</v>
      </c>
    </row>
    <row r="42" spans="1:19" ht="15" thickBot="1" x14ac:dyDescent="0.35">
      <c r="A42" s="27" t="s">
        <v>27</v>
      </c>
      <c r="B42" s="26">
        <v>14</v>
      </c>
      <c r="C42" s="26">
        <v>3</v>
      </c>
      <c r="D42" s="26">
        <v>9</v>
      </c>
      <c r="E42" s="24">
        <v>2</v>
      </c>
      <c r="F42" s="23">
        <v>8</v>
      </c>
      <c r="G42" s="24">
        <v>1</v>
      </c>
      <c r="H42" s="24">
        <v>2</v>
      </c>
      <c r="I42" s="24">
        <v>1</v>
      </c>
      <c r="J42" s="24">
        <v>1</v>
      </c>
      <c r="K42" s="22" t="s">
        <v>141</v>
      </c>
      <c r="L42" s="26" t="s">
        <v>251</v>
      </c>
      <c r="M42" s="26" t="s">
        <v>127</v>
      </c>
      <c r="N42" s="26" t="s">
        <v>250</v>
      </c>
      <c r="O42" s="25">
        <v>31</v>
      </c>
      <c r="P42" s="24">
        <v>48</v>
      </c>
      <c r="Q42" s="23">
        <v>-17</v>
      </c>
      <c r="R42" s="22" t="s">
        <v>99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0FEAF96-02B0-47E6-B030-7DE936726193}"/>
  </hyperlinks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FBD9-0D00-48DC-9EFE-4D700BCCEA04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13</v>
      </c>
      <c r="C4" s="40">
        <v>9</v>
      </c>
      <c r="D4" s="40">
        <v>3</v>
      </c>
      <c r="E4" s="38">
        <v>1</v>
      </c>
      <c r="F4" s="33">
        <v>19</v>
      </c>
      <c r="G4" s="39">
        <v>4</v>
      </c>
      <c r="H4" s="38">
        <v>9</v>
      </c>
      <c r="I4" s="38">
        <v>0</v>
      </c>
      <c r="J4" s="33">
        <v>1</v>
      </c>
      <c r="K4" s="37" t="s">
        <v>227</v>
      </c>
      <c r="L4" s="40" t="s">
        <v>164</v>
      </c>
      <c r="M4" s="40" t="s">
        <v>120</v>
      </c>
      <c r="N4" s="40" t="s">
        <v>153</v>
      </c>
      <c r="O4" s="39">
        <v>48</v>
      </c>
      <c r="P4" s="38">
        <v>41</v>
      </c>
      <c r="Q4" s="33">
        <v>7</v>
      </c>
      <c r="R4" s="37" t="s">
        <v>101</v>
      </c>
      <c r="S4" s="36" t="s">
        <v>226</v>
      </c>
    </row>
    <row r="5" spans="1:20" x14ac:dyDescent="0.3">
      <c r="A5" s="32" t="s">
        <v>21</v>
      </c>
      <c r="B5" s="1">
        <v>14</v>
      </c>
      <c r="C5" s="1">
        <v>9</v>
      </c>
      <c r="D5" s="1">
        <v>5</v>
      </c>
      <c r="E5" s="20">
        <v>0</v>
      </c>
      <c r="F5" s="30">
        <v>18</v>
      </c>
      <c r="G5" s="31">
        <v>4</v>
      </c>
      <c r="H5" s="20">
        <v>7</v>
      </c>
      <c r="I5" s="20">
        <v>2</v>
      </c>
      <c r="J5" s="30">
        <v>0</v>
      </c>
      <c r="K5" s="29" t="s">
        <v>162</v>
      </c>
      <c r="L5" s="1" t="s">
        <v>171</v>
      </c>
      <c r="M5" s="1" t="s">
        <v>149</v>
      </c>
      <c r="N5" s="1" t="s">
        <v>175</v>
      </c>
      <c r="O5" s="31">
        <v>44</v>
      </c>
      <c r="P5" s="20">
        <v>42</v>
      </c>
      <c r="Q5" s="30">
        <v>2</v>
      </c>
      <c r="R5" s="29" t="s">
        <v>101</v>
      </c>
      <c r="S5" s="28" t="s">
        <v>232</v>
      </c>
    </row>
    <row r="6" spans="1:20" x14ac:dyDescent="0.3">
      <c r="A6" s="32" t="s">
        <v>4</v>
      </c>
      <c r="B6" s="1">
        <v>14</v>
      </c>
      <c r="C6" s="1">
        <v>8</v>
      </c>
      <c r="D6" s="1">
        <v>5</v>
      </c>
      <c r="E6" s="20">
        <v>1</v>
      </c>
      <c r="F6" s="30">
        <v>17</v>
      </c>
      <c r="G6" s="31">
        <v>6</v>
      </c>
      <c r="H6" s="20">
        <v>8</v>
      </c>
      <c r="I6" s="20">
        <v>0</v>
      </c>
      <c r="J6" s="30">
        <v>0</v>
      </c>
      <c r="K6" s="29" t="s">
        <v>226</v>
      </c>
      <c r="L6" s="1" t="s">
        <v>127</v>
      </c>
      <c r="M6" s="1" t="s">
        <v>125</v>
      </c>
      <c r="N6" s="1" t="s">
        <v>202</v>
      </c>
      <c r="O6" s="31">
        <v>52</v>
      </c>
      <c r="P6" s="20">
        <v>50</v>
      </c>
      <c r="Q6" s="30">
        <v>2</v>
      </c>
      <c r="R6" s="29" t="s">
        <v>109</v>
      </c>
      <c r="S6" s="28" t="s">
        <v>234</v>
      </c>
    </row>
    <row r="7" spans="1:20" x14ac:dyDescent="0.3">
      <c r="A7" s="32" t="s">
        <v>29</v>
      </c>
      <c r="B7" s="1">
        <v>15</v>
      </c>
      <c r="C7" s="1">
        <v>8</v>
      </c>
      <c r="D7" s="1">
        <v>7</v>
      </c>
      <c r="E7" s="20">
        <v>0</v>
      </c>
      <c r="F7" s="30">
        <v>16</v>
      </c>
      <c r="G7" s="31">
        <v>4</v>
      </c>
      <c r="H7" s="20">
        <v>7</v>
      </c>
      <c r="I7" s="20">
        <v>1</v>
      </c>
      <c r="J7" s="30">
        <v>0</v>
      </c>
      <c r="K7" s="29" t="s">
        <v>185</v>
      </c>
      <c r="L7" s="1" t="s">
        <v>147</v>
      </c>
      <c r="M7" s="1" t="s">
        <v>125</v>
      </c>
      <c r="N7" s="1" t="s">
        <v>185</v>
      </c>
      <c r="O7" s="31">
        <v>49</v>
      </c>
      <c r="P7" s="20">
        <v>51</v>
      </c>
      <c r="Q7" s="30">
        <v>-2</v>
      </c>
      <c r="R7" s="29" t="s">
        <v>135</v>
      </c>
      <c r="S7" s="28" t="s">
        <v>202</v>
      </c>
    </row>
    <row r="8" spans="1:20" x14ac:dyDescent="0.3">
      <c r="A8" s="32" t="s">
        <v>28</v>
      </c>
      <c r="B8" s="1">
        <v>13</v>
      </c>
      <c r="C8" s="1">
        <v>5</v>
      </c>
      <c r="D8" s="1">
        <v>4</v>
      </c>
      <c r="E8" s="20">
        <v>4</v>
      </c>
      <c r="F8" s="30">
        <v>14</v>
      </c>
      <c r="G8" s="31">
        <v>3</v>
      </c>
      <c r="H8" s="20">
        <v>4</v>
      </c>
      <c r="I8" s="20">
        <v>1</v>
      </c>
      <c r="J8" s="30">
        <v>0</v>
      </c>
      <c r="K8" s="29" t="s">
        <v>211</v>
      </c>
      <c r="L8" s="1" t="s">
        <v>145</v>
      </c>
      <c r="M8" s="1" t="s">
        <v>189</v>
      </c>
      <c r="N8" s="1" t="s">
        <v>246</v>
      </c>
      <c r="O8" s="31">
        <v>38</v>
      </c>
      <c r="P8" s="20">
        <v>40</v>
      </c>
      <c r="Q8" s="30">
        <v>-2</v>
      </c>
      <c r="R8" s="29" t="s">
        <v>101</v>
      </c>
      <c r="S8" s="28" t="s">
        <v>216</v>
      </c>
    </row>
    <row r="9" spans="1:20" x14ac:dyDescent="0.3">
      <c r="A9" s="32" t="s">
        <v>11</v>
      </c>
      <c r="B9" s="1">
        <v>13</v>
      </c>
      <c r="C9" s="1">
        <v>6</v>
      </c>
      <c r="D9" s="1">
        <v>5</v>
      </c>
      <c r="E9" s="20">
        <v>2</v>
      </c>
      <c r="F9" s="30">
        <v>14</v>
      </c>
      <c r="G9" s="31">
        <v>2</v>
      </c>
      <c r="H9" s="20">
        <v>4</v>
      </c>
      <c r="I9" s="20">
        <v>2</v>
      </c>
      <c r="J9" s="30">
        <v>0</v>
      </c>
      <c r="K9" s="29" t="s">
        <v>192</v>
      </c>
      <c r="L9" s="1" t="s">
        <v>138</v>
      </c>
      <c r="M9" s="1" t="s">
        <v>131</v>
      </c>
      <c r="N9" s="1" t="s">
        <v>193</v>
      </c>
      <c r="O9" s="31">
        <v>48</v>
      </c>
      <c r="P9" s="20">
        <v>51</v>
      </c>
      <c r="Q9" s="30">
        <v>-3</v>
      </c>
      <c r="R9" s="29" t="s">
        <v>101</v>
      </c>
      <c r="S9" s="28" t="s">
        <v>233</v>
      </c>
    </row>
    <row r="10" spans="1:20" x14ac:dyDescent="0.3">
      <c r="A10" s="32" t="s">
        <v>5</v>
      </c>
      <c r="B10" s="1">
        <v>13</v>
      </c>
      <c r="C10" s="1">
        <v>6</v>
      </c>
      <c r="D10" s="1">
        <v>5</v>
      </c>
      <c r="E10" s="20">
        <v>2</v>
      </c>
      <c r="F10" s="30">
        <v>14</v>
      </c>
      <c r="G10" s="31">
        <v>4</v>
      </c>
      <c r="H10" s="20">
        <v>6</v>
      </c>
      <c r="I10" s="20">
        <v>0</v>
      </c>
      <c r="J10" s="30">
        <v>0</v>
      </c>
      <c r="K10" s="29" t="s">
        <v>134</v>
      </c>
      <c r="L10" s="1" t="s">
        <v>163</v>
      </c>
      <c r="M10" s="1" t="s">
        <v>122</v>
      </c>
      <c r="N10" s="1" t="s">
        <v>151</v>
      </c>
      <c r="O10" s="31">
        <v>37</v>
      </c>
      <c r="P10" s="20">
        <v>36</v>
      </c>
      <c r="Q10" s="30">
        <v>1</v>
      </c>
      <c r="R10" s="29" t="s">
        <v>101</v>
      </c>
      <c r="S10" s="28" t="s">
        <v>233</v>
      </c>
    </row>
    <row r="11" spans="1:20" ht="15" thickBot="1" x14ac:dyDescent="0.35">
      <c r="A11" s="32" t="s">
        <v>19</v>
      </c>
      <c r="B11" s="1">
        <v>13</v>
      </c>
      <c r="C11" s="1">
        <v>6</v>
      </c>
      <c r="D11" s="1">
        <v>6</v>
      </c>
      <c r="E11" s="24">
        <v>1</v>
      </c>
      <c r="F11" s="23">
        <v>13</v>
      </c>
      <c r="G11" s="25">
        <v>4</v>
      </c>
      <c r="H11" s="24">
        <v>5</v>
      </c>
      <c r="I11" s="24">
        <v>1</v>
      </c>
      <c r="J11" s="23">
        <v>1</v>
      </c>
      <c r="K11" s="29" t="s">
        <v>242</v>
      </c>
      <c r="L11" s="1" t="s">
        <v>158</v>
      </c>
      <c r="M11" s="1" t="s">
        <v>119</v>
      </c>
      <c r="N11" s="1" t="s">
        <v>170</v>
      </c>
      <c r="O11" s="31">
        <v>34</v>
      </c>
      <c r="P11" s="20">
        <v>41</v>
      </c>
      <c r="Q11" s="30">
        <v>-7</v>
      </c>
      <c r="R11" s="29" t="s">
        <v>101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13</v>
      </c>
      <c r="C14" s="1">
        <v>9</v>
      </c>
      <c r="D14" s="1">
        <v>4</v>
      </c>
      <c r="E14" s="20">
        <v>0</v>
      </c>
      <c r="F14" s="33">
        <v>18</v>
      </c>
      <c r="G14" s="20">
        <v>8</v>
      </c>
      <c r="H14" s="20">
        <v>9</v>
      </c>
      <c r="I14" s="20">
        <v>0</v>
      </c>
      <c r="J14" s="20">
        <v>0</v>
      </c>
      <c r="K14" s="29" t="s">
        <v>155</v>
      </c>
      <c r="L14" s="1" t="s">
        <v>171</v>
      </c>
      <c r="M14" s="1" t="s">
        <v>103</v>
      </c>
      <c r="N14" s="1" t="s">
        <v>136</v>
      </c>
      <c r="O14" s="31">
        <v>46</v>
      </c>
      <c r="P14" s="20">
        <v>40</v>
      </c>
      <c r="Q14" s="30">
        <v>6</v>
      </c>
      <c r="R14" s="29" t="s">
        <v>101</v>
      </c>
      <c r="S14" s="28" t="s">
        <v>203</v>
      </c>
    </row>
    <row r="15" spans="1:20" x14ac:dyDescent="0.3">
      <c r="A15" s="32" t="s">
        <v>9</v>
      </c>
      <c r="B15" s="1">
        <v>14</v>
      </c>
      <c r="C15" s="1">
        <v>8</v>
      </c>
      <c r="D15" s="1">
        <v>4</v>
      </c>
      <c r="E15" s="20">
        <v>2</v>
      </c>
      <c r="F15" s="30">
        <v>18</v>
      </c>
      <c r="G15" s="20">
        <v>8</v>
      </c>
      <c r="H15" s="20">
        <v>8</v>
      </c>
      <c r="I15" s="20">
        <v>0</v>
      </c>
      <c r="J15" s="20">
        <v>2</v>
      </c>
      <c r="K15" s="29" t="s">
        <v>152</v>
      </c>
      <c r="L15" s="1" t="s">
        <v>217</v>
      </c>
      <c r="M15" s="1" t="s">
        <v>140</v>
      </c>
      <c r="N15" s="1" t="s">
        <v>163</v>
      </c>
      <c r="O15" s="31">
        <v>49</v>
      </c>
      <c r="P15" s="20">
        <v>40</v>
      </c>
      <c r="Q15" s="30">
        <v>9</v>
      </c>
      <c r="R15" s="29" t="s">
        <v>107</v>
      </c>
      <c r="S15" s="28" t="s">
        <v>231</v>
      </c>
    </row>
    <row r="16" spans="1:20" x14ac:dyDescent="0.3">
      <c r="A16" s="32" t="s">
        <v>26</v>
      </c>
      <c r="B16" s="1">
        <v>12</v>
      </c>
      <c r="C16" s="1">
        <v>8</v>
      </c>
      <c r="D16" s="1">
        <v>4</v>
      </c>
      <c r="E16" s="20">
        <v>0</v>
      </c>
      <c r="F16" s="30">
        <v>16</v>
      </c>
      <c r="G16" s="20">
        <v>4</v>
      </c>
      <c r="H16" s="20">
        <v>7</v>
      </c>
      <c r="I16" s="20">
        <v>1</v>
      </c>
      <c r="J16" s="20">
        <v>0</v>
      </c>
      <c r="K16" s="29" t="s">
        <v>120</v>
      </c>
      <c r="L16" s="1" t="s">
        <v>183</v>
      </c>
      <c r="M16" s="1" t="s">
        <v>137</v>
      </c>
      <c r="N16" s="1" t="s">
        <v>136</v>
      </c>
      <c r="O16" s="31">
        <v>44</v>
      </c>
      <c r="P16" s="20">
        <v>32</v>
      </c>
      <c r="Q16" s="30">
        <v>12</v>
      </c>
      <c r="R16" s="29" t="s">
        <v>99</v>
      </c>
      <c r="S16" s="28" t="s">
        <v>232</v>
      </c>
    </row>
    <row r="17" spans="1:19" x14ac:dyDescent="0.3">
      <c r="A17" s="32" t="s">
        <v>10</v>
      </c>
      <c r="B17" s="1">
        <v>13</v>
      </c>
      <c r="C17" s="1">
        <v>7</v>
      </c>
      <c r="D17" s="1">
        <v>5</v>
      </c>
      <c r="E17" s="20">
        <v>1</v>
      </c>
      <c r="F17" s="30">
        <v>15</v>
      </c>
      <c r="G17" s="20">
        <v>0</v>
      </c>
      <c r="H17" s="20">
        <v>4</v>
      </c>
      <c r="I17" s="20">
        <v>3</v>
      </c>
      <c r="J17" s="20">
        <v>0</v>
      </c>
      <c r="K17" s="29" t="s">
        <v>185</v>
      </c>
      <c r="L17" s="1" t="s">
        <v>123</v>
      </c>
      <c r="M17" s="1" t="s">
        <v>115</v>
      </c>
      <c r="N17" s="1" t="s">
        <v>193</v>
      </c>
      <c r="O17" s="31">
        <v>38</v>
      </c>
      <c r="P17" s="20">
        <v>35</v>
      </c>
      <c r="Q17" s="30">
        <v>3</v>
      </c>
      <c r="R17" s="29" t="s">
        <v>99</v>
      </c>
      <c r="S17" s="28" t="s">
        <v>232</v>
      </c>
    </row>
    <row r="18" spans="1:19" x14ac:dyDescent="0.3">
      <c r="A18" s="32" t="s">
        <v>1</v>
      </c>
      <c r="B18" s="1">
        <v>13</v>
      </c>
      <c r="C18" s="1">
        <v>7</v>
      </c>
      <c r="D18" s="1">
        <v>5</v>
      </c>
      <c r="E18" s="20">
        <v>1</v>
      </c>
      <c r="F18" s="30">
        <v>15</v>
      </c>
      <c r="G18" s="20">
        <v>6</v>
      </c>
      <c r="H18" s="20">
        <v>7</v>
      </c>
      <c r="I18" s="20">
        <v>0</v>
      </c>
      <c r="J18" s="20">
        <v>1</v>
      </c>
      <c r="K18" s="29" t="s">
        <v>171</v>
      </c>
      <c r="L18" s="1" t="s">
        <v>152</v>
      </c>
      <c r="M18" s="1" t="s">
        <v>120</v>
      </c>
      <c r="N18" s="1" t="s">
        <v>193</v>
      </c>
      <c r="O18" s="31">
        <v>37</v>
      </c>
      <c r="P18" s="20">
        <v>30</v>
      </c>
      <c r="Q18" s="30">
        <v>7</v>
      </c>
      <c r="R18" s="29" t="s">
        <v>99</v>
      </c>
      <c r="S18" s="28" t="s">
        <v>225</v>
      </c>
    </row>
    <row r="19" spans="1:19" x14ac:dyDescent="0.3">
      <c r="A19" s="32" t="s">
        <v>23</v>
      </c>
      <c r="B19" s="1">
        <v>13</v>
      </c>
      <c r="C19" s="1">
        <v>7</v>
      </c>
      <c r="D19" s="1">
        <v>6</v>
      </c>
      <c r="E19" s="20">
        <v>0</v>
      </c>
      <c r="F19" s="30">
        <v>14</v>
      </c>
      <c r="G19" s="20">
        <v>4</v>
      </c>
      <c r="H19" s="20">
        <v>6</v>
      </c>
      <c r="I19" s="20">
        <v>1</v>
      </c>
      <c r="J19" s="20">
        <v>0</v>
      </c>
      <c r="K19" s="29" t="s">
        <v>134</v>
      </c>
      <c r="L19" s="1" t="s">
        <v>175</v>
      </c>
      <c r="M19" s="1" t="s">
        <v>127</v>
      </c>
      <c r="N19" s="1" t="s">
        <v>175</v>
      </c>
      <c r="O19" s="31">
        <v>41</v>
      </c>
      <c r="P19" s="20">
        <v>41</v>
      </c>
      <c r="Q19" s="30">
        <v>0</v>
      </c>
      <c r="R19" s="29" t="s">
        <v>107</v>
      </c>
      <c r="S19" s="28" t="s">
        <v>232</v>
      </c>
    </row>
    <row r="20" spans="1:19" x14ac:dyDescent="0.3">
      <c r="A20" s="32" t="s">
        <v>13</v>
      </c>
      <c r="B20" s="1">
        <v>13</v>
      </c>
      <c r="C20" s="1">
        <v>6</v>
      </c>
      <c r="D20" s="1">
        <v>5</v>
      </c>
      <c r="E20" s="20">
        <v>2</v>
      </c>
      <c r="F20" s="30">
        <v>14</v>
      </c>
      <c r="G20" s="20">
        <v>6</v>
      </c>
      <c r="H20" s="20">
        <v>6</v>
      </c>
      <c r="I20" s="20">
        <v>0</v>
      </c>
      <c r="J20" s="20">
        <v>2</v>
      </c>
      <c r="K20" s="29" t="s">
        <v>192</v>
      </c>
      <c r="L20" s="1" t="s">
        <v>138</v>
      </c>
      <c r="M20" s="1" t="s">
        <v>138</v>
      </c>
      <c r="N20" s="1" t="s">
        <v>218</v>
      </c>
      <c r="O20" s="31">
        <v>43</v>
      </c>
      <c r="P20" s="20">
        <v>46</v>
      </c>
      <c r="Q20" s="30">
        <v>-3</v>
      </c>
      <c r="R20" s="29" t="s">
        <v>101</v>
      </c>
      <c r="S20" s="28" t="s">
        <v>231</v>
      </c>
    </row>
    <row r="21" spans="1:19" ht="15" thickBot="1" x14ac:dyDescent="0.35">
      <c r="A21" s="27" t="s">
        <v>12</v>
      </c>
      <c r="B21" s="26">
        <v>14</v>
      </c>
      <c r="C21" s="26">
        <v>6</v>
      </c>
      <c r="D21" s="26">
        <v>6</v>
      </c>
      <c r="E21" s="24">
        <v>2</v>
      </c>
      <c r="F21" s="23">
        <v>14</v>
      </c>
      <c r="G21" s="24">
        <v>4</v>
      </c>
      <c r="H21" s="24">
        <v>6</v>
      </c>
      <c r="I21" s="24">
        <v>0</v>
      </c>
      <c r="J21" s="24">
        <v>0</v>
      </c>
      <c r="K21" s="22" t="s">
        <v>254</v>
      </c>
      <c r="L21" s="26" t="s">
        <v>247</v>
      </c>
      <c r="M21" s="26" t="s">
        <v>127</v>
      </c>
      <c r="N21" s="26" t="s">
        <v>156</v>
      </c>
      <c r="O21" s="25">
        <v>31</v>
      </c>
      <c r="P21" s="24">
        <v>34</v>
      </c>
      <c r="Q21" s="23">
        <v>-3</v>
      </c>
      <c r="R21" s="22" t="s">
        <v>101</v>
      </c>
      <c r="S21" s="21" t="s">
        <v>218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14</v>
      </c>
      <c r="C25" s="1">
        <v>8</v>
      </c>
      <c r="D25" s="1">
        <v>1</v>
      </c>
      <c r="E25" s="20">
        <v>5</v>
      </c>
      <c r="F25" s="30">
        <v>21</v>
      </c>
      <c r="G25" s="20">
        <v>8</v>
      </c>
      <c r="H25" s="20">
        <v>8</v>
      </c>
      <c r="I25" s="20">
        <v>0</v>
      </c>
      <c r="J25" s="20">
        <v>2</v>
      </c>
      <c r="K25" s="29" t="s">
        <v>161</v>
      </c>
      <c r="L25" s="1" t="s">
        <v>248</v>
      </c>
      <c r="M25" s="1" t="s">
        <v>118</v>
      </c>
      <c r="N25" s="1" t="s">
        <v>249</v>
      </c>
      <c r="O25" s="31">
        <v>50</v>
      </c>
      <c r="P25" s="20">
        <v>37</v>
      </c>
      <c r="Q25" s="30">
        <v>13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14</v>
      </c>
      <c r="C26" s="1">
        <v>9</v>
      </c>
      <c r="D26" s="1">
        <v>5</v>
      </c>
      <c r="E26" s="20">
        <v>0</v>
      </c>
      <c r="F26" s="30">
        <v>18</v>
      </c>
      <c r="G26" s="20">
        <v>6</v>
      </c>
      <c r="H26" s="20">
        <v>9</v>
      </c>
      <c r="I26" s="20">
        <v>0</v>
      </c>
      <c r="J26" s="20">
        <v>0</v>
      </c>
      <c r="K26" s="29" t="s">
        <v>136</v>
      </c>
      <c r="L26" s="1" t="s">
        <v>230</v>
      </c>
      <c r="M26" s="1" t="s">
        <v>164</v>
      </c>
      <c r="N26" s="1" t="s">
        <v>203</v>
      </c>
      <c r="O26" s="31">
        <v>47</v>
      </c>
      <c r="P26" s="20">
        <v>40</v>
      </c>
      <c r="Q26" s="30">
        <v>7</v>
      </c>
      <c r="R26" s="29" t="s">
        <v>101</v>
      </c>
      <c r="S26" s="28" t="s">
        <v>203</v>
      </c>
    </row>
    <row r="27" spans="1:19" x14ac:dyDescent="0.3">
      <c r="A27" s="32" t="s">
        <v>0</v>
      </c>
      <c r="B27" s="1">
        <v>13</v>
      </c>
      <c r="C27" s="1">
        <v>9</v>
      </c>
      <c r="D27" s="1">
        <v>4</v>
      </c>
      <c r="E27" s="20">
        <v>0</v>
      </c>
      <c r="F27" s="30">
        <v>18</v>
      </c>
      <c r="G27" s="20">
        <v>8</v>
      </c>
      <c r="H27" s="20">
        <v>9</v>
      </c>
      <c r="I27" s="20">
        <v>0</v>
      </c>
      <c r="J27" s="20">
        <v>0</v>
      </c>
      <c r="K27" s="29" t="s">
        <v>183</v>
      </c>
      <c r="L27" s="1" t="s">
        <v>136</v>
      </c>
      <c r="M27" s="1" t="s">
        <v>103</v>
      </c>
      <c r="N27" s="1" t="s">
        <v>232</v>
      </c>
      <c r="O27" s="31">
        <v>45</v>
      </c>
      <c r="P27" s="20">
        <v>33</v>
      </c>
      <c r="Q27" s="30">
        <v>12</v>
      </c>
      <c r="R27" s="29" t="s">
        <v>101</v>
      </c>
      <c r="S27" s="28" t="s">
        <v>203</v>
      </c>
    </row>
    <row r="28" spans="1:19" x14ac:dyDescent="0.3">
      <c r="A28" s="32" t="s">
        <v>22</v>
      </c>
      <c r="B28" s="1">
        <v>13</v>
      </c>
      <c r="C28" s="1">
        <v>7</v>
      </c>
      <c r="D28" s="1">
        <v>3</v>
      </c>
      <c r="E28" s="20">
        <v>3</v>
      </c>
      <c r="F28" s="30">
        <v>17</v>
      </c>
      <c r="G28" s="20">
        <v>3</v>
      </c>
      <c r="H28" s="20">
        <v>5</v>
      </c>
      <c r="I28" s="20">
        <v>2</v>
      </c>
      <c r="J28" s="20">
        <v>1</v>
      </c>
      <c r="K28" s="29" t="s">
        <v>192</v>
      </c>
      <c r="L28" s="1" t="s">
        <v>168</v>
      </c>
      <c r="M28" s="1" t="s">
        <v>136</v>
      </c>
      <c r="N28" s="1" t="s">
        <v>229</v>
      </c>
      <c r="O28" s="31">
        <v>37</v>
      </c>
      <c r="P28" s="20">
        <v>39</v>
      </c>
      <c r="Q28" s="30">
        <v>-2</v>
      </c>
      <c r="R28" s="29" t="s">
        <v>99</v>
      </c>
      <c r="S28" s="28" t="s">
        <v>222</v>
      </c>
    </row>
    <row r="29" spans="1:19" x14ac:dyDescent="0.3">
      <c r="A29" s="32" t="s">
        <v>25</v>
      </c>
      <c r="B29" s="1">
        <v>14</v>
      </c>
      <c r="C29" s="1">
        <v>6</v>
      </c>
      <c r="D29" s="1">
        <v>5</v>
      </c>
      <c r="E29" s="20">
        <v>3</v>
      </c>
      <c r="F29" s="30">
        <v>15</v>
      </c>
      <c r="G29" s="20">
        <v>5</v>
      </c>
      <c r="H29" s="20">
        <v>6</v>
      </c>
      <c r="I29" s="20">
        <v>0</v>
      </c>
      <c r="J29" s="20">
        <v>1</v>
      </c>
      <c r="K29" s="29" t="s">
        <v>153</v>
      </c>
      <c r="L29" s="1" t="s">
        <v>191</v>
      </c>
      <c r="M29" s="1" t="s">
        <v>112</v>
      </c>
      <c r="N29" s="1" t="s">
        <v>208</v>
      </c>
      <c r="O29" s="31">
        <v>44</v>
      </c>
      <c r="P29" s="20">
        <v>40</v>
      </c>
      <c r="Q29" s="30">
        <v>4</v>
      </c>
      <c r="R29" s="29" t="s">
        <v>99</v>
      </c>
      <c r="S29" s="28" t="s">
        <v>233</v>
      </c>
    </row>
    <row r="30" spans="1:19" x14ac:dyDescent="0.3">
      <c r="A30" s="32" t="s">
        <v>15</v>
      </c>
      <c r="B30" s="1">
        <v>15</v>
      </c>
      <c r="C30" s="1">
        <v>5</v>
      </c>
      <c r="D30" s="1">
        <v>6</v>
      </c>
      <c r="E30" s="20">
        <v>4</v>
      </c>
      <c r="F30" s="30">
        <v>14</v>
      </c>
      <c r="G30" s="20">
        <v>3</v>
      </c>
      <c r="H30" s="20">
        <v>4</v>
      </c>
      <c r="I30" s="20">
        <v>1</v>
      </c>
      <c r="J30" s="20">
        <v>0</v>
      </c>
      <c r="K30" s="29" t="s">
        <v>208</v>
      </c>
      <c r="L30" s="1" t="s">
        <v>151</v>
      </c>
      <c r="M30" s="1" t="s">
        <v>145</v>
      </c>
      <c r="N30" s="1" t="s">
        <v>210</v>
      </c>
      <c r="O30" s="31">
        <v>39</v>
      </c>
      <c r="P30" s="20">
        <v>51</v>
      </c>
      <c r="Q30" s="30">
        <v>-12</v>
      </c>
      <c r="R30" s="29" t="s">
        <v>107</v>
      </c>
      <c r="S30" s="28" t="s">
        <v>215</v>
      </c>
    </row>
    <row r="31" spans="1:19" x14ac:dyDescent="0.3">
      <c r="A31" s="32" t="s">
        <v>17</v>
      </c>
      <c r="B31" s="1">
        <v>14</v>
      </c>
      <c r="C31" s="1">
        <v>5</v>
      </c>
      <c r="D31" s="1">
        <v>6</v>
      </c>
      <c r="E31" s="20">
        <v>3</v>
      </c>
      <c r="F31" s="30">
        <v>13</v>
      </c>
      <c r="G31" s="20">
        <v>2</v>
      </c>
      <c r="H31" s="20">
        <v>4</v>
      </c>
      <c r="I31" s="20">
        <v>1</v>
      </c>
      <c r="J31" s="20">
        <v>0</v>
      </c>
      <c r="K31" s="29" t="s">
        <v>191</v>
      </c>
      <c r="L31" s="1" t="s">
        <v>138</v>
      </c>
      <c r="M31" s="1" t="s">
        <v>131</v>
      </c>
      <c r="N31" s="1" t="s">
        <v>189</v>
      </c>
      <c r="O31" s="31">
        <v>40</v>
      </c>
      <c r="P31" s="20">
        <v>51</v>
      </c>
      <c r="Q31" s="30">
        <v>-11</v>
      </c>
      <c r="R31" s="29" t="s">
        <v>104</v>
      </c>
      <c r="S31" s="28" t="s">
        <v>255</v>
      </c>
    </row>
    <row r="32" spans="1:19" ht="15" thickBot="1" x14ac:dyDescent="0.35">
      <c r="A32" s="32" t="s">
        <v>6</v>
      </c>
      <c r="B32" s="1">
        <v>14</v>
      </c>
      <c r="C32" s="1">
        <v>4</v>
      </c>
      <c r="D32" s="1">
        <v>8</v>
      </c>
      <c r="E32" s="20">
        <v>2</v>
      </c>
      <c r="F32" s="23">
        <v>10</v>
      </c>
      <c r="G32" s="20">
        <v>4</v>
      </c>
      <c r="H32" s="20">
        <v>4</v>
      </c>
      <c r="I32" s="20">
        <v>0</v>
      </c>
      <c r="J32" s="20">
        <v>1</v>
      </c>
      <c r="K32" s="29" t="s">
        <v>204</v>
      </c>
      <c r="L32" s="1" t="s">
        <v>147</v>
      </c>
      <c r="M32" s="1" t="s">
        <v>127</v>
      </c>
      <c r="N32" s="1" t="s">
        <v>208</v>
      </c>
      <c r="O32" s="31">
        <v>38</v>
      </c>
      <c r="P32" s="20">
        <v>59</v>
      </c>
      <c r="Q32" s="30">
        <v>-21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12</v>
      </c>
      <c r="C35" s="1">
        <v>8</v>
      </c>
      <c r="D35" s="1">
        <v>3</v>
      </c>
      <c r="E35" s="20">
        <v>1</v>
      </c>
      <c r="F35" s="33">
        <v>17</v>
      </c>
      <c r="G35" s="20">
        <v>5</v>
      </c>
      <c r="H35" s="20">
        <v>7</v>
      </c>
      <c r="I35" s="20">
        <v>1</v>
      </c>
      <c r="J35" s="20">
        <v>0</v>
      </c>
      <c r="K35" s="29" t="s">
        <v>136</v>
      </c>
      <c r="L35" s="1" t="s">
        <v>192</v>
      </c>
      <c r="M35" s="1" t="s">
        <v>103</v>
      </c>
      <c r="N35" s="1" t="s">
        <v>126</v>
      </c>
      <c r="O35" s="31">
        <v>48</v>
      </c>
      <c r="P35" s="20">
        <v>37</v>
      </c>
      <c r="Q35" s="30">
        <v>11</v>
      </c>
      <c r="R35" s="29" t="s">
        <v>135</v>
      </c>
      <c r="S35" s="28" t="s">
        <v>226</v>
      </c>
    </row>
    <row r="36" spans="1:19" x14ac:dyDescent="0.3">
      <c r="A36" s="32" t="s">
        <v>2</v>
      </c>
      <c r="B36" s="1">
        <v>12</v>
      </c>
      <c r="C36" s="1">
        <v>7</v>
      </c>
      <c r="D36" s="1">
        <v>2</v>
      </c>
      <c r="E36" s="20">
        <v>3</v>
      </c>
      <c r="F36" s="30">
        <v>17</v>
      </c>
      <c r="G36" s="20">
        <v>6</v>
      </c>
      <c r="H36" s="20">
        <v>7</v>
      </c>
      <c r="I36" s="20">
        <v>0</v>
      </c>
      <c r="J36" s="20">
        <v>1</v>
      </c>
      <c r="K36" s="29" t="s">
        <v>227</v>
      </c>
      <c r="L36" s="1" t="s">
        <v>168</v>
      </c>
      <c r="M36" s="1" t="s">
        <v>142</v>
      </c>
      <c r="N36" s="1" t="s">
        <v>168</v>
      </c>
      <c r="O36" s="31">
        <v>40</v>
      </c>
      <c r="P36" s="20">
        <v>32</v>
      </c>
      <c r="Q36" s="30">
        <v>8</v>
      </c>
      <c r="R36" s="29" t="s">
        <v>99</v>
      </c>
      <c r="S36" s="28" t="s">
        <v>231</v>
      </c>
    </row>
    <row r="37" spans="1:19" x14ac:dyDescent="0.3">
      <c r="A37" s="32" t="s">
        <v>20</v>
      </c>
      <c r="B37" s="1">
        <v>15</v>
      </c>
      <c r="C37" s="1">
        <v>6</v>
      </c>
      <c r="D37" s="1">
        <v>5</v>
      </c>
      <c r="E37" s="20">
        <v>4</v>
      </c>
      <c r="F37" s="30">
        <v>16</v>
      </c>
      <c r="G37" s="20">
        <v>4</v>
      </c>
      <c r="H37" s="20">
        <v>6</v>
      </c>
      <c r="I37" s="20">
        <v>0</v>
      </c>
      <c r="J37" s="20">
        <v>2</v>
      </c>
      <c r="K37" s="29" t="s">
        <v>161</v>
      </c>
      <c r="L37" s="1" t="s">
        <v>223</v>
      </c>
      <c r="M37" s="1" t="s">
        <v>150</v>
      </c>
      <c r="N37" s="1" t="s">
        <v>256</v>
      </c>
      <c r="O37" s="31">
        <v>46</v>
      </c>
      <c r="P37" s="20">
        <v>48</v>
      </c>
      <c r="Q37" s="30">
        <v>-2</v>
      </c>
      <c r="R37" s="29" t="s">
        <v>107</v>
      </c>
      <c r="S37" s="28" t="s">
        <v>222</v>
      </c>
    </row>
    <row r="38" spans="1:19" x14ac:dyDescent="0.3">
      <c r="A38" s="32" t="s">
        <v>18</v>
      </c>
      <c r="B38" s="1">
        <v>14</v>
      </c>
      <c r="C38" s="1">
        <v>6</v>
      </c>
      <c r="D38" s="1">
        <v>4</v>
      </c>
      <c r="E38" s="20">
        <v>4</v>
      </c>
      <c r="F38" s="30">
        <v>16</v>
      </c>
      <c r="G38" s="20">
        <v>2</v>
      </c>
      <c r="H38" s="20">
        <v>5</v>
      </c>
      <c r="I38" s="20">
        <v>1</v>
      </c>
      <c r="J38" s="20">
        <v>3</v>
      </c>
      <c r="K38" s="29" t="s">
        <v>151</v>
      </c>
      <c r="L38" s="1" t="s">
        <v>212</v>
      </c>
      <c r="M38" s="1" t="s">
        <v>105</v>
      </c>
      <c r="N38" s="1" t="s">
        <v>231</v>
      </c>
      <c r="O38" s="31">
        <v>40</v>
      </c>
      <c r="P38" s="20">
        <v>44</v>
      </c>
      <c r="Q38" s="30">
        <v>-4</v>
      </c>
      <c r="R38" s="29" t="s">
        <v>99</v>
      </c>
      <c r="S38" s="28" t="s">
        <v>239</v>
      </c>
    </row>
    <row r="39" spans="1:19" x14ac:dyDescent="0.3">
      <c r="A39" s="32" t="s">
        <v>7</v>
      </c>
      <c r="B39" s="1">
        <v>13</v>
      </c>
      <c r="C39" s="1">
        <v>6</v>
      </c>
      <c r="D39" s="1">
        <v>3</v>
      </c>
      <c r="E39" s="20">
        <v>4</v>
      </c>
      <c r="F39" s="30">
        <v>16</v>
      </c>
      <c r="G39" s="20">
        <v>4</v>
      </c>
      <c r="H39" s="20">
        <v>6</v>
      </c>
      <c r="I39" s="20">
        <v>0</v>
      </c>
      <c r="J39" s="20">
        <v>1</v>
      </c>
      <c r="K39" s="29" t="s">
        <v>221</v>
      </c>
      <c r="L39" s="1" t="s">
        <v>144</v>
      </c>
      <c r="M39" s="1" t="s">
        <v>120</v>
      </c>
      <c r="N39" s="1" t="s">
        <v>162</v>
      </c>
      <c r="O39" s="31">
        <v>34</v>
      </c>
      <c r="P39" s="20">
        <v>39</v>
      </c>
      <c r="Q39" s="30">
        <v>-5</v>
      </c>
      <c r="R39" s="29" t="s">
        <v>101</v>
      </c>
      <c r="S39" s="28" t="s">
        <v>222</v>
      </c>
    </row>
    <row r="40" spans="1:19" x14ac:dyDescent="0.3">
      <c r="A40" s="32" t="s">
        <v>3</v>
      </c>
      <c r="B40" s="1">
        <v>15</v>
      </c>
      <c r="C40" s="1">
        <v>7</v>
      </c>
      <c r="D40" s="1">
        <v>8</v>
      </c>
      <c r="E40" s="20">
        <v>0</v>
      </c>
      <c r="F40" s="30">
        <v>14</v>
      </c>
      <c r="G40" s="20">
        <v>1</v>
      </c>
      <c r="H40" s="20">
        <v>5</v>
      </c>
      <c r="I40" s="20">
        <v>2</v>
      </c>
      <c r="J40" s="20">
        <v>0</v>
      </c>
      <c r="K40" s="29" t="s">
        <v>147</v>
      </c>
      <c r="L40" s="1" t="s">
        <v>230</v>
      </c>
      <c r="M40" s="1" t="s">
        <v>112</v>
      </c>
      <c r="N40" s="1" t="s">
        <v>257</v>
      </c>
      <c r="O40" s="31">
        <v>42</v>
      </c>
      <c r="P40" s="20">
        <v>50</v>
      </c>
      <c r="Q40" s="30">
        <v>-8</v>
      </c>
      <c r="R40" s="29" t="s">
        <v>101</v>
      </c>
      <c r="S40" s="28" t="s">
        <v>200</v>
      </c>
    </row>
    <row r="41" spans="1:19" x14ac:dyDescent="0.3">
      <c r="A41" s="32" t="s">
        <v>8</v>
      </c>
      <c r="B41" s="1">
        <v>14</v>
      </c>
      <c r="C41" s="1">
        <v>5</v>
      </c>
      <c r="D41" s="1">
        <v>6</v>
      </c>
      <c r="E41" s="20">
        <v>3</v>
      </c>
      <c r="F41" s="30">
        <v>13</v>
      </c>
      <c r="G41" s="20">
        <v>2</v>
      </c>
      <c r="H41" s="20">
        <v>5</v>
      </c>
      <c r="I41" s="20">
        <v>0</v>
      </c>
      <c r="J41" s="20">
        <v>1</v>
      </c>
      <c r="K41" s="29" t="s">
        <v>252</v>
      </c>
      <c r="L41" s="1" t="s">
        <v>134</v>
      </c>
      <c r="M41" s="1" t="s">
        <v>150</v>
      </c>
      <c r="N41" s="1" t="s">
        <v>163</v>
      </c>
      <c r="O41" s="31">
        <v>48</v>
      </c>
      <c r="P41" s="20">
        <v>54</v>
      </c>
      <c r="Q41" s="30">
        <v>-6</v>
      </c>
      <c r="R41" s="29" t="s">
        <v>99</v>
      </c>
      <c r="S41" s="28" t="s">
        <v>225</v>
      </c>
    </row>
    <row r="42" spans="1:19" ht="15" thickBot="1" x14ac:dyDescent="0.35">
      <c r="A42" s="27" t="s">
        <v>27</v>
      </c>
      <c r="B42" s="26">
        <v>15</v>
      </c>
      <c r="C42" s="26">
        <v>4</v>
      </c>
      <c r="D42" s="26">
        <v>9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138</v>
      </c>
      <c r="L42" s="26" t="s">
        <v>251</v>
      </c>
      <c r="M42" s="26" t="s">
        <v>127</v>
      </c>
      <c r="N42" s="26" t="s">
        <v>250</v>
      </c>
      <c r="O42" s="25">
        <v>36</v>
      </c>
      <c r="P42" s="24">
        <v>49</v>
      </c>
      <c r="Q42" s="23">
        <v>-13</v>
      </c>
      <c r="R42" s="22" t="s">
        <v>104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EC3D4F5-96E2-4A4D-A241-ECE0C0733BCE}"/>
  </hyperlinks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84A8-C1E9-41FB-A5FF-E73C6C86806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14</v>
      </c>
      <c r="C4" s="40">
        <v>9</v>
      </c>
      <c r="D4" s="40">
        <v>3</v>
      </c>
      <c r="E4" s="38">
        <v>2</v>
      </c>
      <c r="F4" s="33">
        <v>20</v>
      </c>
      <c r="G4" s="39">
        <v>4</v>
      </c>
      <c r="H4" s="38">
        <v>9</v>
      </c>
      <c r="I4" s="38">
        <v>0</v>
      </c>
      <c r="J4" s="33">
        <v>1</v>
      </c>
      <c r="K4" s="37" t="s">
        <v>227</v>
      </c>
      <c r="L4" s="40" t="s">
        <v>229</v>
      </c>
      <c r="M4" s="40" t="s">
        <v>120</v>
      </c>
      <c r="N4" s="40" t="s">
        <v>163</v>
      </c>
      <c r="O4" s="39">
        <v>51</v>
      </c>
      <c r="P4" s="38">
        <v>45</v>
      </c>
      <c r="Q4" s="33">
        <v>6</v>
      </c>
      <c r="R4" s="37" t="s">
        <v>107</v>
      </c>
      <c r="S4" s="36" t="s">
        <v>231</v>
      </c>
    </row>
    <row r="5" spans="1:20" x14ac:dyDescent="0.3">
      <c r="A5" s="32" t="s">
        <v>29</v>
      </c>
      <c r="B5" s="1">
        <v>16</v>
      </c>
      <c r="C5" s="1">
        <v>9</v>
      </c>
      <c r="D5" s="1">
        <v>7</v>
      </c>
      <c r="E5" s="20">
        <v>0</v>
      </c>
      <c r="F5" s="30">
        <v>18</v>
      </c>
      <c r="G5" s="31">
        <v>4</v>
      </c>
      <c r="H5" s="20">
        <v>8</v>
      </c>
      <c r="I5" s="20">
        <v>1</v>
      </c>
      <c r="J5" s="30">
        <v>0</v>
      </c>
      <c r="K5" s="29" t="s">
        <v>203</v>
      </c>
      <c r="L5" s="1" t="s">
        <v>147</v>
      </c>
      <c r="M5" s="1" t="s">
        <v>134</v>
      </c>
      <c r="N5" s="1" t="s">
        <v>203</v>
      </c>
      <c r="O5" s="31">
        <v>52</v>
      </c>
      <c r="P5" s="20">
        <v>53</v>
      </c>
      <c r="Q5" s="30">
        <v>-1</v>
      </c>
      <c r="R5" s="29" t="s">
        <v>154</v>
      </c>
      <c r="S5" s="28" t="s">
        <v>232</v>
      </c>
    </row>
    <row r="6" spans="1:20" x14ac:dyDescent="0.3">
      <c r="A6" s="32" t="s">
        <v>21</v>
      </c>
      <c r="B6" s="1">
        <v>14</v>
      </c>
      <c r="C6" s="1">
        <v>9</v>
      </c>
      <c r="D6" s="1">
        <v>5</v>
      </c>
      <c r="E6" s="20">
        <v>0</v>
      </c>
      <c r="F6" s="30">
        <v>18</v>
      </c>
      <c r="G6" s="31">
        <v>4</v>
      </c>
      <c r="H6" s="20">
        <v>7</v>
      </c>
      <c r="I6" s="20">
        <v>2</v>
      </c>
      <c r="J6" s="30">
        <v>0</v>
      </c>
      <c r="K6" s="29" t="s">
        <v>162</v>
      </c>
      <c r="L6" s="1" t="s">
        <v>171</v>
      </c>
      <c r="M6" s="1" t="s">
        <v>149</v>
      </c>
      <c r="N6" s="1" t="s">
        <v>175</v>
      </c>
      <c r="O6" s="31">
        <v>44</v>
      </c>
      <c r="P6" s="20">
        <v>42</v>
      </c>
      <c r="Q6" s="30">
        <v>2</v>
      </c>
      <c r="R6" s="29" t="s">
        <v>101</v>
      </c>
      <c r="S6" s="28" t="s">
        <v>232</v>
      </c>
    </row>
    <row r="7" spans="1:20" x14ac:dyDescent="0.3">
      <c r="A7" s="32" t="s">
        <v>4</v>
      </c>
      <c r="B7" s="1">
        <v>14</v>
      </c>
      <c r="C7" s="1">
        <v>8</v>
      </c>
      <c r="D7" s="1">
        <v>5</v>
      </c>
      <c r="E7" s="20">
        <v>1</v>
      </c>
      <c r="F7" s="30">
        <v>17</v>
      </c>
      <c r="G7" s="31">
        <v>6</v>
      </c>
      <c r="H7" s="20">
        <v>8</v>
      </c>
      <c r="I7" s="20">
        <v>0</v>
      </c>
      <c r="J7" s="30">
        <v>0</v>
      </c>
      <c r="K7" s="29" t="s">
        <v>226</v>
      </c>
      <c r="L7" s="1" t="s">
        <v>127</v>
      </c>
      <c r="M7" s="1" t="s">
        <v>125</v>
      </c>
      <c r="N7" s="1" t="s">
        <v>202</v>
      </c>
      <c r="O7" s="31">
        <v>52</v>
      </c>
      <c r="P7" s="20">
        <v>50</v>
      </c>
      <c r="Q7" s="30">
        <v>2</v>
      </c>
      <c r="R7" s="29" t="s">
        <v>109</v>
      </c>
      <c r="S7" s="28" t="s">
        <v>234</v>
      </c>
    </row>
    <row r="8" spans="1:20" x14ac:dyDescent="0.3">
      <c r="A8" s="32" t="s">
        <v>5</v>
      </c>
      <c r="B8" s="1">
        <v>14</v>
      </c>
      <c r="C8" s="1">
        <v>7</v>
      </c>
      <c r="D8" s="1">
        <v>5</v>
      </c>
      <c r="E8" s="20">
        <v>2</v>
      </c>
      <c r="F8" s="30">
        <v>16</v>
      </c>
      <c r="G8" s="31">
        <v>5</v>
      </c>
      <c r="H8" s="20">
        <v>7</v>
      </c>
      <c r="I8" s="20">
        <v>0</v>
      </c>
      <c r="J8" s="30">
        <v>0</v>
      </c>
      <c r="K8" s="29" t="s">
        <v>134</v>
      </c>
      <c r="L8" s="1" t="s">
        <v>189</v>
      </c>
      <c r="M8" s="1" t="s">
        <v>122</v>
      </c>
      <c r="N8" s="1" t="s">
        <v>151</v>
      </c>
      <c r="O8" s="31">
        <v>43</v>
      </c>
      <c r="P8" s="20">
        <v>39</v>
      </c>
      <c r="Q8" s="30">
        <v>4</v>
      </c>
      <c r="R8" s="29" t="s">
        <v>99</v>
      </c>
      <c r="S8" s="28" t="s">
        <v>234</v>
      </c>
    </row>
    <row r="9" spans="1:20" x14ac:dyDescent="0.3">
      <c r="A9" s="32" t="s">
        <v>19</v>
      </c>
      <c r="B9" s="1">
        <v>14</v>
      </c>
      <c r="C9" s="1">
        <v>7</v>
      </c>
      <c r="D9" s="1">
        <v>6</v>
      </c>
      <c r="E9" s="20">
        <v>1</v>
      </c>
      <c r="F9" s="30">
        <v>15</v>
      </c>
      <c r="G9" s="31">
        <v>5</v>
      </c>
      <c r="H9" s="20">
        <v>6</v>
      </c>
      <c r="I9" s="20">
        <v>1</v>
      </c>
      <c r="J9" s="30">
        <v>1</v>
      </c>
      <c r="K9" s="29" t="s">
        <v>242</v>
      </c>
      <c r="L9" s="1" t="s">
        <v>258</v>
      </c>
      <c r="M9" s="1" t="s">
        <v>119</v>
      </c>
      <c r="N9" s="1" t="s">
        <v>170</v>
      </c>
      <c r="O9" s="31">
        <v>39</v>
      </c>
      <c r="P9" s="20">
        <v>43</v>
      </c>
      <c r="Q9" s="30">
        <v>-4</v>
      </c>
      <c r="R9" s="29" t="s">
        <v>99</v>
      </c>
      <c r="S9" s="28" t="s">
        <v>228</v>
      </c>
    </row>
    <row r="10" spans="1:20" x14ac:dyDescent="0.3">
      <c r="A10" s="32" t="s">
        <v>11</v>
      </c>
      <c r="B10" s="1">
        <v>14</v>
      </c>
      <c r="C10" s="1">
        <v>6</v>
      </c>
      <c r="D10" s="1">
        <v>5</v>
      </c>
      <c r="E10" s="20">
        <v>3</v>
      </c>
      <c r="F10" s="30">
        <v>15</v>
      </c>
      <c r="G10" s="31">
        <v>2</v>
      </c>
      <c r="H10" s="20">
        <v>4</v>
      </c>
      <c r="I10" s="20">
        <v>2</v>
      </c>
      <c r="J10" s="30">
        <v>0</v>
      </c>
      <c r="K10" s="29" t="s">
        <v>192</v>
      </c>
      <c r="L10" s="1" t="s">
        <v>173</v>
      </c>
      <c r="M10" s="1" t="s">
        <v>144</v>
      </c>
      <c r="N10" s="1" t="s">
        <v>208</v>
      </c>
      <c r="O10" s="31">
        <v>50</v>
      </c>
      <c r="P10" s="20">
        <v>54</v>
      </c>
      <c r="Q10" s="30">
        <v>-4</v>
      </c>
      <c r="R10" s="29" t="s">
        <v>107</v>
      </c>
      <c r="S10" s="28" t="s">
        <v>239</v>
      </c>
    </row>
    <row r="11" spans="1:20" ht="15" thickBot="1" x14ac:dyDescent="0.35">
      <c r="A11" s="32" t="s">
        <v>28</v>
      </c>
      <c r="B11" s="1">
        <v>14</v>
      </c>
      <c r="C11" s="1">
        <v>5</v>
      </c>
      <c r="D11" s="1">
        <v>5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145</v>
      </c>
      <c r="M11" s="1" t="s">
        <v>189</v>
      </c>
      <c r="N11" s="1" t="s">
        <v>246</v>
      </c>
      <c r="O11" s="31">
        <v>38</v>
      </c>
      <c r="P11" s="20">
        <v>43</v>
      </c>
      <c r="Q11" s="30">
        <v>-5</v>
      </c>
      <c r="R11" s="29" t="s">
        <v>107</v>
      </c>
      <c r="S11" s="28" t="s">
        <v>245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14</v>
      </c>
      <c r="C14" s="1">
        <v>10</v>
      </c>
      <c r="D14" s="1">
        <v>4</v>
      </c>
      <c r="E14" s="20">
        <v>0</v>
      </c>
      <c r="F14" s="33">
        <v>20</v>
      </c>
      <c r="G14" s="20">
        <v>8</v>
      </c>
      <c r="H14" s="20">
        <v>10</v>
      </c>
      <c r="I14" s="20">
        <v>0</v>
      </c>
      <c r="J14" s="20">
        <v>0</v>
      </c>
      <c r="K14" s="29" t="s">
        <v>259</v>
      </c>
      <c r="L14" s="1" t="s">
        <v>171</v>
      </c>
      <c r="M14" s="1" t="s">
        <v>103</v>
      </c>
      <c r="N14" s="1" t="s">
        <v>162</v>
      </c>
      <c r="O14" s="31">
        <v>50</v>
      </c>
      <c r="P14" s="20">
        <v>43</v>
      </c>
      <c r="Q14" s="30">
        <v>7</v>
      </c>
      <c r="R14" s="29" t="s">
        <v>99</v>
      </c>
      <c r="S14" s="28" t="s">
        <v>203</v>
      </c>
    </row>
    <row r="15" spans="1:20" x14ac:dyDescent="0.3">
      <c r="A15" s="32" t="s">
        <v>9</v>
      </c>
      <c r="B15" s="1">
        <v>15</v>
      </c>
      <c r="C15" s="1">
        <v>9</v>
      </c>
      <c r="D15" s="1">
        <v>4</v>
      </c>
      <c r="E15" s="20">
        <v>2</v>
      </c>
      <c r="F15" s="30">
        <v>20</v>
      </c>
      <c r="G15" s="20">
        <v>9</v>
      </c>
      <c r="H15" s="20">
        <v>9</v>
      </c>
      <c r="I15" s="20">
        <v>0</v>
      </c>
      <c r="J15" s="20">
        <v>2</v>
      </c>
      <c r="K15" s="29" t="s">
        <v>227</v>
      </c>
      <c r="L15" s="1" t="s">
        <v>217</v>
      </c>
      <c r="M15" s="1" t="s">
        <v>168</v>
      </c>
      <c r="N15" s="1" t="s">
        <v>189</v>
      </c>
      <c r="O15" s="31">
        <v>54</v>
      </c>
      <c r="P15" s="20">
        <v>43</v>
      </c>
      <c r="Q15" s="30">
        <v>11</v>
      </c>
      <c r="R15" s="29" t="s">
        <v>99</v>
      </c>
      <c r="S15" s="28" t="s">
        <v>231</v>
      </c>
    </row>
    <row r="16" spans="1:20" x14ac:dyDescent="0.3">
      <c r="A16" s="32" t="s">
        <v>26</v>
      </c>
      <c r="B16" s="1">
        <v>13</v>
      </c>
      <c r="C16" s="1">
        <v>9</v>
      </c>
      <c r="D16" s="1">
        <v>4</v>
      </c>
      <c r="E16" s="20">
        <v>0</v>
      </c>
      <c r="F16" s="30">
        <v>18</v>
      </c>
      <c r="G16" s="20">
        <v>5</v>
      </c>
      <c r="H16" s="20">
        <v>8</v>
      </c>
      <c r="I16" s="20">
        <v>1</v>
      </c>
      <c r="J16" s="20">
        <v>0</v>
      </c>
      <c r="K16" s="29" t="s">
        <v>136</v>
      </c>
      <c r="L16" s="1" t="s">
        <v>183</v>
      </c>
      <c r="M16" s="1" t="s">
        <v>137</v>
      </c>
      <c r="N16" s="1" t="s">
        <v>136</v>
      </c>
      <c r="O16" s="31">
        <v>48</v>
      </c>
      <c r="P16" s="20">
        <v>35</v>
      </c>
      <c r="Q16" s="30">
        <v>13</v>
      </c>
      <c r="R16" s="29" t="s">
        <v>104</v>
      </c>
      <c r="S16" s="28" t="s">
        <v>232</v>
      </c>
    </row>
    <row r="17" spans="1:19" x14ac:dyDescent="0.3">
      <c r="A17" s="32" t="s">
        <v>10</v>
      </c>
      <c r="B17" s="1">
        <v>14</v>
      </c>
      <c r="C17" s="1">
        <v>8</v>
      </c>
      <c r="D17" s="1">
        <v>5</v>
      </c>
      <c r="E17" s="20">
        <v>1</v>
      </c>
      <c r="F17" s="30">
        <v>17</v>
      </c>
      <c r="G17" s="20">
        <v>1</v>
      </c>
      <c r="H17" s="20">
        <v>5</v>
      </c>
      <c r="I17" s="20">
        <v>3</v>
      </c>
      <c r="J17" s="20">
        <v>0</v>
      </c>
      <c r="K17" s="29" t="s">
        <v>185</v>
      </c>
      <c r="L17" s="1" t="s">
        <v>131</v>
      </c>
      <c r="M17" s="1" t="s">
        <v>115</v>
      </c>
      <c r="N17" s="1" t="s">
        <v>193</v>
      </c>
      <c r="O17" s="31">
        <v>41</v>
      </c>
      <c r="P17" s="20">
        <v>36</v>
      </c>
      <c r="Q17" s="30">
        <v>5</v>
      </c>
      <c r="R17" s="29" t="s">
        <v>104</v>
      </c>
      <c r="S17" s="28" t="s">
        <v>203</v>
      </c>
    </row>
    <row r="18" spans="1:19" x14ac:dyDescent="0.3">
      <c r="A18" s="32" t="s">
        <v>1</v>
      </c>
      <c r="B18" s="1">
        <v>14</v>
      </c>
      <c r="C18" s="1">
        <v>7</v>
      </c>
      <c r="D18" s="1">
        <v>6</v>
      </c>
      <c r="E18" s="20">
        <v>1</v>
      </c>
      <c r="F18" s="30">
        <v>15</v>
      </c>
      <c r="G18" s="20">
        <v>6</v>
      </c>
      <c r="H18" s="20">
        <v>7</v>
      </c>
      <c r="I18" s="20">
        <v>0</v>
      </c>
      <c r="J18" s="20">
        <v>1</v>
      </c>
      <c r="K18" s="29" t="s">
        <v>171</v>
      </c>
      <c r="L18" s="1" t="s">
        <v>153</v>
      </c>
      <c r="M18" s="1" t="s">
        <v>130</v>
      </c>
      <c r="N18" s="1" t="s">
        <v>201</v>
      </c>
      <c r="O18" s="31">
        <v>40</v>
      </c>
      <c r="P18" s="20">
        <v>35</v>
      </c>
      <c r="Q18" s="30">
        <v>5</v>
      </c>
      <c r="R18" s="29" t="s">
        <v>101</v>
      </c>
      <c r="S18" s="28" t="s">
        <v>228</v>
      </c>
    </row>
    <row r="19" spans="1:19" x14ac:dyDescent="0.3">
      <c r="A19" s="32" t="s">
        <v>23</v>
      </c>
      <c r="B19" s="1">
        <v>13</v>
      </c>
      <c r="C19" s="1">
        <v>7</v>
      </c>
      <c r="D19" s="1">
        <v>6</v>
      </c>
      <c r="E19" s="20">
        <v>0</v>
      </c>
      <c r="F19" s="30">
        <v>14</v>
      </c>
      <c r="G19" s="20">
        <v>4</v>
      </c>
      <c r="H19" s="20">
        <v>6</v>
      </c>
      <c r="I19" s="20">
        <v>1</v>
      </c>
      <c r="J19" s="20">
        <v>0</v>
      </c>
      <c r="K19" s="29" t="s">
        <v>134</v>
      </c>
      <c r="L19" s="1" t="s">
        <v>175</v>
      </c>
      <c r="M19" s="1" t="s">
        <v>127</v>
      </c>
      <c r="N19" s="1" t="s">
        <v>175</v>
      </c>
      <c r="O19" s="31">
        <v>41</v>
      </c>
      <c r="P19" s="20">
        <v>41</v>
      </c>
      <c r="Q19" s="30">
        <v>0</v>
      </c>
      <c r="R19" s="29" t="s">
        <v>107</v>
      </c>
      <c r="S19" s="28" t="s">
        <v>232</v>
      </c>
    </row>
    <row r="20" spans="1:19" x14ac:dyDescent="0.3">
      <c r="A20" s="32" t="s">
        <v>13</v>
      </c>
      <c r="B20" s="1">
        <v>13</v>
      </c>
      <c r="C20" s="1">
        <v>6</v>
      </c>
      <c r="D20" s="1">
        <v>5</v>
      </c>
      <c r="E20" s="20">
        <v>2</v>
      </c>
      <c r="F20" s="30">
        <v>14</v>
      </c>
      <c r="G20" s="20">
        <v>6</v>
      </c>
      <c r="H20" s="20">
        <v>6</v>
      </c>
      <c r="I20" s="20">
        <v>0</v>
      </c>
      <c r="J20" s="20">
        <v>2</v>
      </c>
      <c r="K20" s="29" t="s">
        <v>192</v>
      </c>
      <c r="L20" s="1" t="s">
        <v>138</v>
      </c>
      <c r="M20" s="1" t="s">
        <v>138</v>
      </c>
      <c r="N20" s="1" t="s">
        <v>218</v>
      </c>
      <c r="O20" s="31">
        <v>43</v>
      </c>
      <c r="P20" s="20">
        <v>46</v>
      </c>
      <c r="Q20" s="30">
        <v>-3</v>
      </c>
      <c r="R20" s="29" t="s">
        <v>101</v>
      </c>
      <c r="S20" s="28" t="s">
        <v>231</v>
      </c>
    </row>
    <row r="21" spans="1:19" ht="15" thickBot="1" x14ac:dyDescent="0.35">
      <c r="A21" s="27" t="s">
        <v>12</v>
      </c>
      <c r="B21" s="26">
        <v>14</v>
      </c>
      <c r="C21" s="26">
        <v>6</v>
      </c>
      <c r="D21" s="26">
        <v>6</v>
      </c>
      <c r="E21" s="24">
        <v>2</v>
      </c>
      <c r="F21" s="23">
        <v>14</v>
      </c>
      <c r="G21" s="24">
        <v>4</v>
      </c>
      <c r="H21" s="24">
        <v>6</v>
      </c>
      <c r="I21" s="24">
        <v>0</v>
      </c>
      <c r="J21" s="24">
        <v>0</v>
      </c>
      <c r="K21" s="22" t="s">
        <v>254</v>
      </c>
      <c r="L21" s="26" t="s">
        <v>247</v>
      </c>
      <c r="M21" s="26" t="s">
        <v>127</v>
      </c>
      <c r="N21" s="26" t="s">
        <v>156</v>
      </c>
      <c r="O21" s="25">
        <v>31</v>
      </c>
      <c r="P21" s="24">
        <v>34</v>
      </c>
      <c r="Q21" s="23">
        <v>-3</v>
      </c>
      <c r="R21" s="22" t="s">
        <v>101</v>
      </c>
      <c r="S21" s="21" t="s">
        <v>218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14</v>
      </c>
      <c r="C25" s="1">
        <v>8</v>
      </c>
      <c r="D25" s="1">
        <v>1</v>
      </c>
      <c r="E25" s="20">
        <v>5</v>
      </c>
      <c r="F25" s="30">
        <v>21</v>
      </c>
      <c r="G25" s="20">
        <v>8</v>
      </c>
      <c r="H25" s="20">
        <v>8</v>
      </c>
      <c r="I25" s="20">
        <v>0</v>
      </c>
      <c r="J25" s="20">
        <v>2</v>
      </c>
      <c r="K25" s="29" t="s">
        <v>161</v>
      </c>
      <c r="L25" s="1" t="s">
        <v>248</v>
      </c>
      <c r="M25" s="1" t="s">
        <v>118</v>
      </c>
      <c r="N25" s="1" t="s">
        <v>249</v>
      </c>
      <c r="O25" s="31">
        <v>50</v>
      </c>
      <c r="P25" s="20">
        <v>37</v>
      </c>
      <c r="Q25" s="30">
        <v>13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14</v>
      </c>
      <c r="C26" s="1">
        <v>9</v>
      </c>
      <c r="D26" s="1">
        <v>5</v>
      </c>
      <c r="E26" s="20">
        <v>0</v>
      </c>
      <c r="F26" s="30">
        <v>18</v>
      </c>
      <c r="G26" s="20">
        <v>6</v>
      </c>
      <c r="H26" s="20">
        <v>9</v>
      </c>
      <c r="I26" s="20">
        <v>0</v>
      </c>
      <c r="J26" s="20">
        <v>0</v>
      </c>
      <c r="K26" s="29" t="s">
        <v>136</v>
      </c>
      <c r="L26" s="1" t="s">
        <v>230</v>
      </c>
      <c r="M26" s="1" t="s">
        <v>164</v>
      </c>
      <c r="N26" s="1" t="s">
        <v>203</v>
      </c>
      <c r="O26" s="31">
        <v>47</v>
      </c>
      <c r="P26" s="20">
        <v>40</v>
      </c>
      <c r="Q26" s="30">
        <v>7</v>
      </c>
      <c r="R26" s="29" t="s">
        <v>101</v>
      </c>
      <c r="S26" s="28" t="s">
        <v>203</v>
      </c>
    </row>
    <row r="27" spans="1:19" x14ac:dyDescent="0.3">
      <c r="A27" s="32" t="s">
        <v>0</v>
      </c>
      <c r="B27" s="1">
        <v>13</v>
      </c>
      <c r="C27" s="1">
        <v>9</v>
      </c>
      <c r="D27" s="1">
        <v>4</v>
      </c>
      <c r="E27" s="20">
        <v>0</v>
      </c>
      <c r="F27" s="30">
        <v>18</v>
      </c>
      <c r="G27" s="20">
        <v>8</v>
      </c>
      <c r="H27" s="20">
        <v>9</v>
      </c>
      <c r="I27" s="20">
        <v>0</v>
      </c>
      <c r="J27" s="20">
        <v>0</v>
      </c>
      <c r="K27" s="29" t="s">
        <v>183</v>
      </c>
      <c r="L27" s="1" t="s">
        <v>136</v>
      </c>
      <c r="M27" s="1" t="s">
        <v>103</v>
      </c>
      <c r="N27" s="1" t="s">
        <v>232</v>
      </c>
      <c r="O27" s="31">
        <v>45</v>
      </c>
      <c r="P27" s="20">
        <v>33</v>
      </c>
      <c r="Q27" s="30">
        <v>12</v>
      </c>
      <c r="R27" s="29" t="s">
        <v>101</v>
      </c>
      <c r="S27" s="28" t="s">
        <v>203</v>
      </c>
    </row>
    <row r="28" spans="1:19" x14ac:dyDescent="0.3">
      <c r="A28" s="32" t="s">
        <v>22</v>
      </c>
      <c r="B28" s="1">
        <v>14</v>
      </c>
      <c r="C28" s="1">
        <v>7</v>
      </c>
      <c r="D28" s="1">
        <v>4</v>
      </c>
      <c r="E28" s="20">
        <v>3</v>
      </c>
      <c r="F28" s="30">
        <v>17</v>
      </c>
      <c r="G28" s="20">
        <v>3</v>
      </c>
      <c r="H28" s="20">
        <v>5</v>
      </c>
      <c r="I28" s="20">
        <v>2</v>
      </c>
      <c r="J28" s="20">
        <v>1</v>
      </c>
      <c r="K28" s="29" t="s">
        <v>193</v>
      </c>
      <c r="L28" s="1" t="s">
        <v>168</v>
      </c>
      <c r="M28" s="1" t="s">
        <v>136</v>
      </c>
      <c r="N28" s="1" t="s">
        <v>217</v>
      </c>
      <c r="O28" s="31">
        <v>42</v>
      </c>
      <c r="P28" s="20">
        <v>46</v>
      </c>
      <c r="Q28" s="30">
        <v>-4</v>
      </c>
      <c r="R28" s="29" t="s">
        <v>101</v>
      </c>
      <c r="S28" s="28" t="s">
        <v>222</v>
      </c>
    </row>
    <row r="29" spans="1:19" x14ac:dyDescent="0.3">
      <c r="A29" s="32" t="s">
        <v>25</v>
      </c>
      <c r="B29" s="1">
        <v>14</v>
      </c>
      <c r="C29" s="1">
        <v>6</v>
      </c>
      <c r="D29" s="1">
        <v>5</v>
      </c>
      <c r="E29" s="20">
        <v>3</v>
      </c>
      <c r="F29" s="30">
        <v>15</v>
      </c>
      <c r="G29" s="20">
        <v>5</v>
      </c>
      <c r="H29" s="20">
        <v>6</v>
      </c>
      <c r="I29" s="20">
        <v>0</v>
      </c>
      <c r="J29" s="20">
        <v>1</v>
      </c>
      <c r="K29" s="29" t="s">
        <v>153</v>
      </c>
      <c r="L29" s="1" t="s">
        <v>191</v>
      </c>
      <c r="M29" s="1" t="s">
        <v>112</v>
      </c>
      <c r="N29" s="1" t="s">
        <v>208</v>
      </c>
      <c r="O29" s="31">
        <v>44</v>
      </c>
      <c r="P29" s="20">
        <v>40</v>
      </c>
      <c r="Q29" s="30">
        <v>4</v>
      </c>
      <c r="R29" s="29" t="s">
        <v>99</v>
      </c>
      <c r="S29" s="28" t="s">
        <v>233</v>
      </c>
    </row>
    <row r="30" spans="1:19" x14ac:dyDescent="0.3">
      <c r="A30" s="32" t="s">
        <v>15</v>
      </c>
      <c r="B30" s="1">
        <v>16</v>
      </c>
      <c r="C30" s="1">
        <v>5</v>
      </c>
      <c r="D30" s="1">
        <v>7</v>
      </c>
      <c r="E30" s="20">
        <v>4</v>
      </c>
      <c r="F30" s="30">
        <v>14</v>
      </c>
      <c r="G30" s="20">
        <v>3</v>
      </c>
      <c r="H30" s="20">
        <v>4</v>
      </c>
      <c r="I30" s="20">
        <v>1</v>
      </c>
      <c r="J30" s="20">
        <v>0</v>
      </c>
      <c r="K30" s="29" t="s">
        <v>218</v>
      </c>
      <c r="L30" s="1" t="s">
        <v>151</v>
      </c>
      <c r="M30" s="1" t="s">
        <v>145</v>
      </c>
      <c r="N30" s="1" t="s">
        <v>210</v>
      </c>
      <c r="O30" s="31">
        <v>40</v>
      </c>
      <c r="P30" s="20">
        <v>54</v>
      </c>
      <c r="Q30" s="30">
        <v>-14</v>
      </c>
      <c r="R30" s="29" t="s">
        <v>113</v>
      </c>
      <c r="S30" s="28" t="s">
        <v>215</v>
      </c>
    </row>
    <row r="31" spans="1:19" x14ac:dyDescent="0.3">
      <c r="A31" s="32" t="s">
        <v>17</v>
      </c>
      <c r="B31" s="1">
        <v>15</v>
      </c>
      <c r="C31" s="1">
        <v>5</v>
      </c>
      <c r="D31" s="1">
        <v>7</v>
      </c>
      <c r="E31" s="20">
        <v>3</v>
      </c>
      <c r="F31" s="30">
        <v>13</v>
      </c>
      <c r="G31" s="20">
        <v>2</v>
      </c>
      <c r="H31" s="20">
        <v>4</v>
      </c>
      <c r="I31" s="20">
        <v>1</v>
      </c>
      <c r="J31" s="20">
        <v>0</v>
      </c>
      <c r="K31" s="29" t="s">
        <v>191</v>
      </c>
      <c r="L31" s="1" t="s">
        <v>172</v>
      </c>
      <c r="M31" s="1" t="s">
        <v>131</v>
      </c>
      <c r="N31" s="1" t="s">
        <v>189</v>
      </c>
      <c r="O31" s="31">
        <v>43</v>
      </c>
      <c r="P31" s="20">
        <v>55</v>
      </c>
      <c r="Q31" s="30">
        <v>-12</v>
      </c>
      <c r="R31" s="29" t="s">
        <v>101</v>
      </c>
      <c r="S31" s="28" t="s">
        <v>255</v>
      </c>
    </row>
    <row r="32" spans="1:19" ht="15" thickBot="1" x14ac:dyDescent="0.35">
      <c r="A32" s="32" t="s">
        <v>6</v>
      </c>
      <c r="B32" s="1">
        <v>15</v>
      </c>
      <c r="C32" s="1">
        <v>5</v>
      </c>
      <c r="D32" s="1">
        <v>8</v>
      </c>
      <c r="E32" s="20">
        <v>2</v>
      </c>
      <c r="F32" s="23">
        <v>12</v>
      </c>
      <c r="G32" s="20">
        <v>5</v>
      </c>
      <c r="H32" s="20">
        <v>5</v>
      </c>
      <c r="I32" s="20">
        <v>0</v>
      </c>
      <c r="J32" s="20">
        <v>1</v>
      </c>
      <c r="K32" s="29" t="s">
        <v>204</v>
      </c>
      <c r="L32" s="1" t="s">
        <v>148</v>
      </c>
      <c r="M32" s="1" t="s">
        <v>127</v>
      </c>
      <c r="N32" s="1" t="s">
        <v>208</v>
      </c>
      <c r="O32" s="31">
        <v>41</v>
      </c>
      <c r="P32" s="20">
        <v>59</v>
      </c>
      <c r="Q32" s="30">
        <v>-18</v>
      </c>
      <c r="R32" s="29" t="s">
        <v>99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13</v>
      </c>
      <c r="C35" s="1">
        <v>9</v>
      </c>
      <c r="D35" s="1">
        <v>3</v>
      </c>
      <c r="E35" s="20">
        <v>1</v>
      </c>
      <c r="F35" s="33">
        <v>19</v>
      </c>
      <c r="G35" s="20">
        <v>6</v>
      </c>
      <c r="H35" s="20">
        <v>8</v>
      </c>
      <c r="I35" s="20">
        <v>1</v>
      </c>
      <c r="J35" s="20">
        <v>0</v>
      </c>
      <c r="K35" s="29" t="s">
        <v>136</v>
      </c>
      <c r="L35" s="1" t="s">
        <v>229</v>
      </c>
      <c r="M35" s="1" t="s">
        <v>103</v>
      </c>
      <c r="N35" s="1" t="s">
        <v>152</v>
      </c>
      <c r="O35" s="31">
        <v>55</v>
      </c>
      <c r="P35" s="20">
        <v>42</v>
      </c>
      <c r="Q35" s="30">
        <v>13</v>
      </c>
      <c r="R35" s="29" t="s">
        <v>154</v>
      </c>
      <c r="S35" s="28" t="s">
        <v>226</v>
      </c>
    </row>
    <row r="36" spans="1:19" x14ac:dyDescent="0.3">
      <c r="A36" s="32" t="s">
        <v>2</v>
      </c>
      <c r="B36" s="1">
        <v>13</v>
      </c>
      <c r="C36" s="1">
        <v>7</v>
      </c>
      <c r="D36" s="1">
        <v>3</v>
      </c>
      <c r="E36" s="20">
        <v>3</v>
      </c>
      <c r="F36" s="30">
        <v>17</v>
      </c>
      <c r="G36" s="20">
        <v>6</v>
      </c>
      <c r="H36" s="20">
        <v>7</v>
      </c>
      <c r="I36" s="20">
        <v>0</v>
      </c>
      <c r="J36" s="20">
        <v>1</v>
      </c>
      <c r="K36" s="29" t="s">
        <v>192</v>
      </c>
      <c r="L36" s="1" t="s">
        <v>168</v>
      </c>
      <c r="M36" s="1" t="s">
        <v>142</v>
      </c>
      <c r="N36" s="1" t="s">
        <v>168</v>
      </c>
      <c r="O36" s="31">
        <v>43</v>
      </c>
      <c r="P36" s="20">
        <v>38</v>
      </c>
      <c r="Q36" s="30">
        <v>5</v>
      </c>
      <c r="R36" s="29" t="s">
        <v>101</v>
      </c>
      <c r="S36" s="28" t="s">
        <v>234</v>
      </c>
    </row>
    <row r="37" spans="1:19" x14ac:dyDescent="0.3">
      <c r="A37" s="32" t="s">
        <v>20</v>
      </c>
      <c r="B37" s="1">
        <v>15</v>
      </c>
      <c r="C37" s="1">
        <v>6</v>
      </c>
      <c r="D37" s="1">
        <v>5</v>
      </c>
      <c r="E37" s="20">
        <v>4</v>
      </c>
      <c r="F37" s="30">
        <v>16</v>
      </c>
      <c r="G37" s="20">
        <v>4</v>
      </c>
      <c r="H37" s="20">
        <v>6</v>
      </c>
      <c r="I37" s="20">
        <v>0</v>
      </c>
      <c r="J37" s="20">
        <v>2</v>
      </c>
      <c r="K37" s="29" t="s">
        <v>161</v>
      </c>
      <c r="L37" s="1" t="s">
        <v>223</v>
      </c>
      <c r="M37" s="1" t="s">
        <v>150</v>
      </c>
      <c r="N37" s="1" t="s">
        <v>256</v>
      </c>
      <c r="O37" s="31">
        <v>46</v>
      </c>
      <c r="P37" s="20">
        <v>48</v>
      </c>
      <c r="Q37" s="30">
        <v>-2</v>
      </c>
      <c r="R37" s="29" t="s">
        <v>107</v>
      </c>
      <c r="S37" s="28" t="s">
        <v>222</v>
      </c>
    </row>
    <row r="38" spans="1:19" x14ac:dyDescent="0.3">
      <c r="A38" s="32" t="s">
        <v>18</v>
      </c>
      <c r="B38" s="1">
        <v>15</v>
      </c>
      <c r="C38" s="1">
        <v>6</v>
      </c>
      <c r="D38" s="1">
        <v>5</v>
      </c>
      <c r="E38" s="20">
        <v>4</v>
      </c>
      <c r="F38" s="30">
        <v>16</v>
      </c>
      <c r="G38" s="20">
        <v>2</v>
      </c>
      <c r="H38" s="20">
        <v>5</v>
      </c>
      <c r="I38" s="20">
        <v>1</v>
      </c>
      <c r="J38" s="20">
        <v>3</v>
      </c>
      <c r="K38" s="29" t="s">
        <v>186</v>
      </c>
      <c r="L38" s="1" t="s">
        <v>212</v>
      </c>
      <c r="M38" s="1" t="s">
        <v>105</v>
      </c>
      <c r="N38" s="1" t="s">
        <v>231</v>
      </c>
      <c r="O38" s="31">
        <v>42</v>
      </c>
      <c r="P38" s="20">
        <v>49</v>
      </c>
      <c r="Q38" s="30">
        <v>-7</v>
      </c>
      <c r="R38" s="29" t="s">
        <v>101</v>
      </c>
      <c r="S38" s="28" t="s">
        <v>239</v>
      </c>
    </row>
    <row r="39" spans="1:19" x14ac:dyDescent="0.3">
      <c r="A39" s="32" t="s">
        <v>7</v>
      </c>
      <c r="B39" s="1">
        <v>13</v>
      </c>
      <c r="C39" s="1">
        <v>6</v>
      </c>
      <c r="D39" s="1">
        <v>3</v>
      </c>
      <c r="E39" s="20">
        <v>4</v>
      </c>
      <c r="F39" s="30">
        <v>16</v>
      </c>
      <c r="G39" s="20">
        <v>4</v>
      </c>
      <c r="H39" s="20">
        <v>6</v>
      </c>
      <c r="I39" s="20">
        <v>0</v>
      </c>
      <c r="J39" s="20">
        <v>1</v>
      </c>
      <c r="K39" s="29" t="s">
        <v>221</v>
      </c>
      <c r="L39" s="1" t="s">
        <v>144</v>
      </c>
      <c r="M39" s="1" t="s">
        <v>120</v>
      </c>
      <c r="N39" s="1" t="s">
        <v>162</v>
      </c>
      <c r="O39" s="31">
        <v>34</v>
      </c>
      <c r="P39" s="20">
        <v>39</v>
      </c>
      <c r="Q39" s="30">
        <v>-5</v>
      </c>
      <c r="R39" s="29" t="s">
        <v>101</v>
      </c>
      <c r="S39" s="28" t="s">
        <v>222</v>
      </c>
    </row>
    <row r="40" spans="1:19" x14ac:dyDescent="0.3">
      <c r="A40" s="32" t="s">
        <v>3</v>
      </c>
      <c r="B40" s="1">
        <v>15</v>
      </c>
      <c r="C40" s="1">
        <v>7</v>
      </c>
      <c r="D40" s="1">
        <v>8</v>
      </c>
      <c r="E40" s="20">
        <v>0</v>
      </c>
      <c r="F40" s="30">
        <v>14</v>
      </c>
      <c r="G40" s="20">
        <v>1</v>
      </c>
      <c r="H40" s="20">
        <v>5</v>
      </c>
      <c r="I40" s="20">
        <v>2</v>
      </c>
      <c r="J40" s="20">
        <v>0</v>
      </c>
      <c r="K40" s="29" t="s">
        <v>147</v>
      </c>
      <c r="L40" s="1" t="s">
        <v>230</v>
      </c>
      <c r="M40" s="1" t="s">
        <v>112</v>
      </c>
      <c r="N40" s="1" t="s">
        <v>257</v>
      </c>
      <c r="O40" s="31">
        <v>42</v>
      </c>
      <c r="P40" s="20">
        <v>50</v>
      </c>
      <c r="Q40" s="30">
        <v>-8</v>
      </c>
      <c r="R40" s="29" t="s">
        <v>101</v>
      </c>
      <c r="S40" s="28" t="s">
        <v>200</v>
      </c>
    </row>
    <row r="41" spans="1:19" x14ac:dyDescent="0.3">
      <c r="A41" s="32" t="s">
        <v>8</v>
      </c>
      <c r="B41" s="1">
        <v>14</v>
      </c>
      <c r="C41" s="1">
        <v>5</v>
      </c>
      <c r="D41" s="1">
        <v>6</v>
      </c>
      <c r="E41" s="20">
        <v>3</v>
      </c>
      <c r="F41" s="30">
        <v>13</v>
      </c>
      <c r="G41" s="20">
        <v>2</v>
      </c>
      <c r="H41" s="20">
        <v>5</v>
      </c>
      <c r="I41" s="20">
        <v>0</v>
      </c>
      <c r="J41" s="20">
        <v>1</v>
      </c>
      <c r="K41" s="29" t="s">
        <v>252</v>
      </c>
      <c r="L41" s="1" t="s">
        <v>134</v>
      </c>
      <c r="M41" s="1" t="s">
        <v>150</v>
      </c>
      <c r="N41" s="1" t="s">
        <v>163</v>
      </c>
      <c r="O41" s="31">
        <v>48</v>
      </c>
      <c r="P41" s="20">
        <v>54</v>
      </c>
      <c r="Q41" s="30">
        <v>-6</v>
      </c>
      <c r="R41" s="29" t="s">
        <v>99</v>
      </c>
      <c r="S41" s="28" t="s">
        <v>225</v>
      </c>
    </row>
    <row r="42" spans="1:19" ht="15" thickBot="1" x14ac:dyDescent="0.35">
      <c r="A42" s="27" t="s">
        <v>27</v>
      </c>
      <c r="B42" s="26">
        <v>15</v>
      </c>
      <c r="C42" s="26">
        <v>4</v>
      </c>
      <c r="D42" s="26">
        <v>9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138</v>
      </c>
      <c r="L42" s="26" t="s">
        <v>251</v>
      </c>
      <c r="M42" s="26" t="s">
        <v>127</v>
      </c>
      <c r="N42" s="26" t="s">
        <v>250</v>
      </c>
      <c r="O42" s="25">
        <v>36</v>
      </c>
      <c r="P42" s="24">
        <v>49</v>
      </c>
      <c r="Q42" s="23">
        <v>-13</v>
      </c>
      <c r="R42" s="22" t="s">
        <v>104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8E31B99-636B-4C44-901D-2DA470F132B4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90CE-FE7F-4E73-A8C3-7BF87336E05E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14</v>
      </c>
      <c r="C4" s="40">
        <v>9</v>
      </c>
      <c r="D4" s="40">
        <v>3</v>
      </c>
      <c r="E4" s="38">
        <v>2</v>
      </c>
      <c r="F4" s="33">
        <v>20</v>
      </c>
      <c r="G4" s="39">
        <v>4</v>
      </c>
      <c r="H4" s="38">
        <v>9</v>
      </c>
      <c r="I4" s="38">
        <v>0</v>
      </c>
      <c r="J4" s="33">
        <v>1</v>
      </c>
      <c r="K4" s="37" t="s">
        <v>227</v>
      </c>
      <c r="L4" s="40" t="s">
        <v>229</v>
      </c>
      <c r="M4" s="40" t="s">
        <v>120</v>
      </c>
      <c r="N4" s="40" t="s">
        <v>163</v>
      </c>
      <c r="O4" s="39">
        <v>51</v>
      </c>
      <c r="P4" s="38">
        <v>45</v>
      </c>
      <c r="Q4" s="33">
        <v>6</v>
      </c>
      <c r="R4" s="37" t="s">
        <v>107</v>
      </c>
      <c r="S4" s="36" t="s">
        <v>231</v>
      </c>
    </row>
    <row r="5" spans="1:20" x14ac:dyDescent="0.3">
      <c r="A5" s="32" t="s">
        <v>29</v>
      </c>
      <c r="B5" s="1">
        <v>16</v>
      </c>
      <c r="C5" s="1">
        <v>9</v>
      </c>
      <c r="D5" s="1">
        <v>7</v>
      </c>
      <c r="E5" s="20">
        <v>0</v>
      </c>
      <c r="F5" s="30">
        <v>18</v>
      </c>
      <c r="G5" s="31">
        <v>4</v>
      </c>
      <c r="H5" s="20">
        <v>8</v>
      </c>
      <c r="I5" s="20">
        <v>1</v>
      </c>
      <c r="J5" s="30">
        <v>0</v>
      </c>
      <c r="K5" s="29" t="s">
        <v>203</v>
      </c>
      <c r="L5" s="1" t="s">
        <v>147</v>
      </c>
      <c r="M5" s="1" t="s">
        <v>134</v>
      </c>
      <c r="N5" s="1" t="s">
        <v>203</v>
      </c>
      <c r="O5" s="31">
        <v>52</v>
      </c>
      <c r="P5" s="20">
        <v>53</v>
      </c>
      <c r="Q5" s="30">
        <v>-1</v>
      </c>
      <c r="R5" s="29" t="s">
        <v>154</v>
      </c>
      <c r="S5" s="28" t="s">
        <v>232</v>
      </c>
    </row>
    <row r="6" spans="1:20" x14ac:dyDescent="0.3">
      <c r="A6" s="32" t="s">
        <v>21</v>
      </c>
      <c r="B6" s="1">
        <v>15</v>
      </c>
      <c r="C6" s="1">
        <v>9</v>
      </c>
      <c r="D6" s="1">
        <v>6</v>
      </c>
      <c r="E6" s="20">
        <v>0</v>
      </c>
      <c r="F6" s="30">
        <v>18</v>
      </c>
      <c r="G6" s="31">
        <v>4</v>
      </c>
      <c r="H6" s="20">
        <v>7</v>
      </c>
      <c r="I6" s="20">
        <v>2</v>
      </c>
      <c r="J6" s="30">
        <v>0</v>
      </c>
      <c r="K6" s="29" t="s">
        <v>164</v>
      </c>
      <c r="L6" s="1" t="s">
        <v>171</v>
      </c>
      <c r="M6" s="1" t="s">
        <v>149</v>
      </c>
      <c r="N6" s="1" t="s">
        <v>171</v>
      </c>
      <c r="O6" s="31">
        <v>45</v>
      </c>
      <c r="P6" s="20">
        <v>46</v>
      </c>
      <c r="Q6" s="30">
        <v>-1</v>
      </c>
      <c r="R6" s="29" t="s">
        <v>107</v>
      </c>
      <c r="S6" s="28" t="s">
        <v>202</v>
      </c>
    </row>
    <row r="7" spans="1:20" x14ac:dyDescent="0.3">
      <c r="A7" s="32" t="s">
        <v>4</v>
      </c>
      <c r="B7" s="1">
        <v>14</v>
      </c>
      <c r="C7" s="1">
        <v>8</v>
      </c>
      <c r="D7" s="1">
        <v>5</v>
      </c>
      <c r="E7" s="20">
        <v>1</v>
      </c>
      <c r="F7" s="30">
        <v>17</v>
      </c>
      <c r="G7" s="31">
        <v>6</v>
      </c>
      <c r="H7" s="20">
        <v>8</v>
      </c>
      <c r="I7" s="20">
        <v>0</v>
      </c>
      <c r="J7" s="30">
        <v>0</v>
      </c>
      <c r="K7" s="29" t="s">
        <v>226</v>
      </c>
      <c r="L7" s="1" t="s">
        <v>127</v>
      </c>
      <c r="M7" s="1" t="s">
        <v>125</v>
      </c>
      <c r="N7" s="1" t="s">
        <v>202</v>
      </c>
      <c r="O7" s="31">
        <v>52</v>
      </c>
      <c r="P7" s="20">
        <v>50</v>
      </c>
      <c r="Q7" s="30">
        <v>2</v>
      </c>
      <c r="R7" s="29" t="s">
        <v>109</v>
      </c>
      <c r="S7" s="28" t="s">
        <v>234</v>
      </c>
    </row>
    <row r="8" spans="1:20" x14ac:dyDescent="0.3">
      <c r="A8" s="32" t="s">
        <v>5</v>
      </c>
      <c r="B8" s="1">
        <v>14</v>
      </c>
      <c r="C8" s="1">
        <v>7</v>
      </c>
      <c r="D8" s="1">
        <v>5</v>
      </c>
      <c r="E8" s="20">
        <v>2</v>
      </c>
      <c r="F8" s="30">
        <v>16</v>
      </c>
      <c r="G8" s="31">
        <v>5</v>
      </c>
      <c r="H8" s="20">
        <v>7</v>
      </c>
      <c r="I8" s="20">
        <v>0</v>
      </c>
      <c r="J8" s="30">
        <v>0</v>
      </c>
      <c r="K8" s="29" t="s">
        <v>134</v>
      </c>
      <c r="L8" s="1" t="s">
        <v>189</v>
      </c>
      <c r="M8" s="1" t="s">
        <v>122</v>
      </c>
      <c r="N8" s="1" t="s">
        <v>151</v>
      </c>
      <c r="O8" s="31">
        <v>43</v>
      </c>
      <c r="P8" s="20">
        <v>39</v>
      </c>
      <c r="Q8" s="30">
        <v>4</v>
      </c>
      <c r="R8" s="29" t="s">
        <v>99</v>
      </c>
      <c r="S8" s="28" t="s">
        <v>234</v>
      </c>
    </row>
    <row r="9" spans="1:20" x14ac:dyDescent="0.3">
      <c r="A9" s="32" t="s">
        <v>19</v>
      </c>
      <c r="B9" s="1">
        <v>14</v>
      </c>
      <c r="C9" s="1">
        <v>7</v>
      </c>
      <c r="D9" s="1">
        <v>6</v>
      </c>
      <c r="E9" s="20">
        <v>1</v>
      </c>
      <c r="F9" s="30">
        <v>15</v>
      </c>
      <c r="G9" s="31">
        <v>5</v>
      </c>
      <c r="H9" s="20">
        <v>6</v>
      </c>
      <c r="I9" s="20">
        <v>1</v>
      </c>
      <c r="J9" s="30">
        <v>1</v>
      </c>
      <c r="K9" s="29" t="s">
        <v>242</v>
      </c>
      <c r="L9" s="1" t="s">
        <v>258</v>
      </c>
      <c r="M9" s="1" t="s">
        <v>119</v>
      </c>
      <c r="N9" s="1" t="s">
        <v>170</v>
      </c>
      <c r="O9" s="31">
        <v>39</v>
      </c>
      <c r="P9" s="20">
        <v>43</v>
      </c>
      <c r="Q9" s="30">
        <v>-4</v>
      </c>
      <c r="R9" s="29" t="s">
        <v>99</v>
      </c>
      <c r="S9" s="28" t="s">
        <v>228</v>
      </c>
    </row>
    <row r="10" spans="1:20" x14ac:dyDescent="0.3">
      <c r="A10" s="32" t="s">
        <v>11</v>
      </c>
      <c r="B10" s="1">
        <v>14</v>
      </c>
      <c r="C10" s="1">
        <v>6</v>
      </c>
      <c r="D10" s="1">
        <v>5</v>
      </c>
      <c r="E10" s="20">
        <v>3</v>
      </c>
      <c r="F10" s="30">
        <v>15</v>
      </c>
      <c r="G10" s="31">
        <v>2</v>
      </c>
      <c r="H10" s="20">
        <v>4</v>
      </c>
      <c r="I10" s="20">
        <v>2</v>
      </c>
      <c r="J10" s="30">
        <v>0</v>
      </c>
      <c r="K10" s="29" t="s">
        <v>192</v>
      </c>
      <c r="L10" s="1" t="s">
        <v>173</v>
      </c>
      <c r="M10" s="1" t="s">
        <v>144</v>
      </c>
      <c r="N10" s="1" t="s">
        <v>208</v>
      </c>
      <c r="O10" s="31">
        <v>50</v>
      </c>
      <c r="P10" s="20">
        <v>54</v>
      </c>
      <c r="Q10" s="30">
        <v>-4</v>
      </c>
      <c r="R10" s="29" t="s">
        <v>107</v>
      </c>
      <c r="S10" s="28" t="s">
        <v>239</v>
      </c>
    </row>
    <row r="11" spans="1:20" ht="15" thickBot="1" x14ac:dyDescent="0.35">
      <c r="A11" s="32" t="s">
        <v>28</v>
      </c>
      <c r="B11" s="1">
        <v>14</v>
      </c>
      <c r="C11" s="1">
        <v>5</v>
      </c>
      <c r="D11" s="1">
        <v>5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145</v>
      </c>
      <c r="M11" s="1" t="s">
        <v>189</v>
      </c>
      <c r="N11" s="1" t="s">
        <v>246</v>
      </c>
      <c r="O11" s="31">
        <v>38</v>
      </c>
      <c r="P11" s="20">
        <v>43</v>
      </c>
      <c r="Q11" s="30">
        <v>-5</v>
      </c>
      <c r="R11" s="29" t="s">
        <v>107</v>
      </c>
      <c r="S11" s="28" t="s">
        <v>245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14</v>
      </c>
      <c r="C14" s="1">
        <v>10</v>
      </c>
      <c r="D14" s="1">
        <v>4</v>
      </c>
      <c r="E14" s="20">
        <v>0</v>
      </c>
      <c r="F14" s="33">
        <v>20</v>
      </c>
      <c r="G14" s="20">
        <v>8</v>
      </c>
      <c r="H14" s="20">
        <v>10</v>
      </c>
      <c r="I14" s="20">
        <v>0</v>
      </c>
      <c r="J14" s="20">
        <v>0</v>
      </c>
      <c r="K14" s="29" t="s">
        <v>259</v>
      </c>
      <c r="L14" s="1" t="s">
        <v>171</v>
      </c>
      <c r="M14" s="1" t="s">
        <v>103</v>
      </c>
      <c r="N14" s="1" t="s">
        <v>162</v>
      </c>
      <c r="O14" s="31">
        <v>50</v>
      </c>
      <c r="P14" s="20">
        <v>43</v>
      </c>
      <c r="Q14" s="30">
        <v>7</v>
      </c>
      <c r="R14" s="29" t="s">
        <v>99</v>
      </c>
      <c r="S14" s="28" t="s">
        <v>203</v>
      </c>
    </row>
    <row r="15" spans="1:20" x14ac:dyDescent="0.3">
      <c r="A15" s="32" t="s">
        <v>9</v>
      </c>
      <c r="B15" s="1">
        <v>15</v>
      </c>
      <c r="C15" s="1">
        <v>9</v>
      </c>
      <c r="D15" s="1">
        <v>4</v>
      </c>
      <c r="E15" s="20">
        <v>2</v>
      </c>
      <c r="F15" s="30">
        <v>20</v>
      </c>
      <c r="G15" s="20">
        <v>9</v>
      </c>
      <c r="H15" s="20">
        <v>9</v>
      </c>
      <c r="I15" s="20">
        <v>0</v>
      </c>
      <c r="J15" s="20">
        <v>2</v>
      </c>
      <c r="K15" s="29" t="s">
        <v>227</v>
      </c>
      <c r="L15" s="1" t="s">
        <v>217</v>
      </c>
      <c r="M15" s="1" t="s">
        <v>168</v>
      </c>
      <c r="N15" s="1" t="s">
        <v>189</v>
      </c>
      <c r="O15" s="31">
        <v>54</v>
      </c>
      <c r="P15" s="20">
        <v>43</v>
      </c>
      <c r="Q15" s="30">
        <v>11</v>
      </c>
      <c r="R15" s="29" t="s">
        <v>99</v>
      </c>
      <c r="S15" s="28" t="s">
        <v>231</v>
      </c>
    </row>
    <row r="16" spans="1:20" x14ac:dyDescent="0.3">
      <c r="A16" s="32" t="s">
        <v>26</v>
      </c>
      <c r="B16" s="1">
        <v>13</v>
      </c>
      <c r="C16" s="1">
        <v>9</v>
      </c>
      <c r="D16" s="1">
        <v>4</v>
      </c>
      <c r="E16" s="20">
        <v>0</v>
      </c>
      <c r="F16" s="30">
        <v>18</v>
      </c>
      <c r="G16" s="20">
        <v>5</v>
      </c>
      <c r="H16" s="20">
        <v>8</v>
      </c>
      <c r="I16" s="20">
        <v>1</v>
      </c>
      <c r="J16" s="20">
        <v>0</v>
      </c>
      <c r="K16" s="29" t="s">
        <v>136</v>
      </c>
      <c r="L16" s="1" t="s">
        <v>183</v>
      </c>
      <c r="M16" s="1" t="s">
        <v>137</v>
      </c>
      <c r="N16" s="1" t="s">
        <v>136</v>
      </c>
      <c r="O16" s="31">
        <v>48</v>
      </c>
      <c r="P16" s="20">
        <v>35</v>
      </c>
      <c r="Q16" s="30">
        <v>13</v>
      </c>
      <c r="R16" s="29" t="s">
        <v>104</v>
      </c>
      <c r="S16" s="28" t="s">
        <v>232</v>
      </c>
    </row>
    <row r="17" spans="1:19" x14ac:dyDescent="0.3">
      <c r="A17" s="32" t="s">
        <v>10</v>
      </c>
      <c r="B17" s="1">
        <v>14</v>
      </c>
      <c r="C17" s="1">
        <v>8</v>
      </c>
      <c r="D17" s="1">
        <v>5</v>
      </c>
      <c r="E17" s="20">
        <v>1</v>
      </c>
      <c r="F17" s="30">
        <v>17</v>
      </c>
      <c r="G17" s="20">
        <v>1</v>
      </c>
      <c r="H17" s="20">
        <v>5</v>
      </c>
      <c r="I17" s="20">
        <v>3</v>
      </c>
      <c r="J17" s="20">
        <v>0</v>
      </c>
      <c r="K17" s="29" t="s">
        <v>185</v>
      </c>
      <c r="L17" s="1" t="s">
        <v>131</v>
      </c>
      <c r="M17" s="1" t="s">
        <v>115</v>
      </c>
      <c r="N17" s="1" t="s">
        <v>193</v>
      </c>
      <c r="O17" s="31">
        <v>41</v>
      </c>
      <c r="P17" s="20">
        <v>36</v>
      </c>
      <c r="Q17" s="30">
        <v>5</v>
      </c>
      <c r="R17" s="29" t="s">
        <v>104</v>
      </c>
      <c r="S17" s="28" t="s">
        <v>203</v>
      </c>
    </row>
    <row r="18" spans="1:19" x14ac:dyDescent="0.3">
      <c r="A18" s="32" t="s">
        <v>12</v>
      </c>
      <c r="B18" s="1">
        <v>15</v>
      </c>
      <c r="C18" s="1">
        <v>7</v>
      </c>
      <c r="D18" s="1">
        <v>6</v>
      </c>
      <c r="E18" s="20">
        <v>2</v>
      </c>
      <c r="F18" s="30">
        <v>16</v>
      </c>
      <c r="G18" s="20">
        <v>5</v>
      </c>
      <c r="H18" s="20">
        <v>7</v>
      </c>
      <c r="I18" s="20">
        <v>0</v>
      </c>
      <c r="J18" s="20">
        <v>0</v>
      </c>
      <c r="K18" s="29" t="s">
        <v>254</v>
      </c>
      <c r="L18" s="1" t="s">
        <v>260</v>
      </c>
      <c r="M18" s="1" t="s">
        <v>127</v>
      </c>
      <c r="N18" s="1" t="s">
        <v>193</v>
      </c>
      <c r="O18" s="31">
        <v>35</v>
      </c>
      <c r="P18" s="20">
        <v>35</v>
      </c>
      <c r="Q18" s="30">
        <v>0</v>
      </c>
      <c r="R18" s="29" t="s">
        <v>99</v>
      </c>
      <c r="S18" s="28" t="s">
        <v>233</v>
      </c>
    </row>
    <row r="19" spans="1:19" x14ac:dyDescent="0.3">
      <c r="A19" s="32" t="s">
        <v>1</v>
      </c>
      <c r="B19" s="1">
        <v>14</v>
      </c>
      <c r="C19" s="1">
        <v>7</v>
      </c>
      <c r="D19" s="1">
        <v>6</v>
      </c>
      <c r="E19" s="20">
        <v>1</v>
      </c>
      <c r="F19" s="30">
        <v>15</v>
      </c>
      <c r="G19" s="20">
        <v>6</v>
      </c>
      <c r="H19" s="20">
        <v>7</v>
      </c>
      <c r="I19" s="20">
        <v>0</v>
      </c>
      <c r="J19" s="20">
        <v>1</v>
      </c>
      <c r="K19" s="29" t="s">
        <v>171</v>
      </c>
      <c r="L19" s="1" t="s">
        <v>153</v>
      </c>
      <c r="M19" s="1" t="s">
        <v>130</v>
      </c>
      <c r="N19" s="1" t="s">
        <v>201</v>
      </c>
      <c r="O19" s="31">
        <v>40</v>
      </c>
      <c r="P19" s="20">
        <v>35</v>
      </c>
      <c r="Q19" s="30">
        <v>5</v>
      </c>
      <c r="R19" s="29" t="s">
        <v>101</v>
      </c>
      <c r="S19" s="28" t="s">
        <v>228</v>
      </c>
    </row>
    <row r="20" spans="1:19" x14ac:dyDescent="0.3">
      <c r="A20" s="32" t="s">
        <v>23</v>
      </c>
      <c r="B20" s="1">
        <v>13</v>
      </c>
      <c r="C20" s="1">
        <v>7</v>
      </c>
      <c r="D20" s="1">
        <v>6</v>
      </c>
      <c r="E20" s="20">
        <v>0</v>
      </c>
      <c r="F20" s="30">
        <v>14</v>
      </c>
      <c r="G20" s="20">
        <v>4</v>
      </c>
      <c r="H20" s="20">
        <v>6</v>
      </c>
      <c r="I20" s="20">
        <v>1</v>
      </c>
      <c r="J20" s="20">
        <v>0</v>
      </c>
      <c r="K20" s="29" t="s">
        <v>134</v>
      </c>
      <c r="L20" s="1" t="s">
        <v>175</v>
      </c>
      <c r="M20" s="1" t="s">
        <v>127</v>
      </c>
      <c r="N20" s="1" t="s">
        <v>175</v>
      </c>
      <c r="O20" s="31">
        <v>41</v>
      </c>
      <c r="P20" s="20">
        <v>41</v>
      </c>
      <c r="Q20" s="30">
        <v>0</v>
      </c>
      <c r="R20" s="29" t="s">
        <v>107</v>
      </c>
      <c r="S20" s="28" t="s">
        <v>232</v>
      </c>
    </row>
    <row r="21" spans="1:19" ht="15" thickBot="1" x14ac:dyDescent="0.35">
      <c r="A21" s="27" t="s">
        <v>13</v>
      </c>
      <c r="B21" s="26">
        <v>14</v>
      </c>
      <c r="C21" s="26">
        <v>6</v>
      </c>
      <c r="D21" s="26">
        <v>6</v>
      </c>
      <c r="E21" s="24">
        <v>2</v>
      </c>
      <c r="F21" s="23">
        <v>14</v>
      </c>
      <c r="G21" s="24">
        <v>6</v>
      </c>
      <c r="H21" s="24">
        <v>6</v>
      </c>
      <c r="I21" s="24">
        <v>0</v>
      </c>
      <c r="J21" s="24">
        <v>2</v>
      </c>
      <c r="K21" s="22" t="s">
        <v>193</v>
      </c>
      <c r="L21" s="26" t="s">
        <v>138</v>
      </c>
      <c r="M21" s="26" t="s">
        <v>138</v>
      </c>
      <c r="N21" s="26" t="s">
        <v>218</v>
      </c>
      <c r="O21" s="25">
        <v>45</v>
      </c>
      <c r="P21" s="24">
        <v>51</v>
      </c>
      <c r="Q21" s="23">
        <v>-6</v>
      </c>
      <c r="R21" s="22" t="s">
        <v>107</v>
      </c>
      <c r="S21" s="21" t="s">
        <v>233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14</v>
      </c>
      <c r="C25" s="1">
        <v>8</v>
      </c>
      <c r="D25" s="1">
        <v>1</v>
      </c>
      <c r="E25" s="20">
        <v>5</v>
      </c>
      <c r="F25" s="30">
        <v>21</v>
      </c>
      <c r="G25" s="20">
        <v>8</v>
      </c>
      <c r="H25" s="20">
        <v>8</v>
      </c>
      <c r="I25" s="20">
        <v>0</v>
      </c>
      <c r="J25" s="20">
        <v>2</v>
      </c>
      <c r="K25" s="29" t="s">
        <v>161</v>
      </c>
      <c r="L25" s="1" t="s">
        <v>248</v>
      </c>
      <c r="M25" s="1" t="s">
        <v>118</v>
      </c>
      <c r="N25" s="1" t="s">
        <v>249</v>
      </c>
      <c r="O25" s="31">
        <v>50</v>
      </c>
      <c r="P25" s="20">
        <v>37</v>
      </c>
      <c r="Q25" s="30">
        <v>13</v>
      </c>
      <c r="R25" s="29" t="s">
        <v>99</v>
      </c>
      <c r="S25" s="28" t="s">
        <v>216</v>
      </c>
    </row>
    <row r="26" spans="1:19" x14ac:dyDescent="0.3">
      <c r="A26" s="32" t="s">
        <v>95</v>
      </c>
      <c r="B26" s="1">
        <v>14</v>
      </c>
      <c r="C26" s="1">
        <v>9</v>
      </c>
      <c r="D26" s="1">
        <v>5</v>
      </c>
      <c r="E26" s="20">
        <v>0</v>
      </c>
      <c r="F26" s="30">
        <v>18</v>
      </c>
      <c r="G26" s="20">
        <v>6</v>
      </c>
      <c r="H26" s="20">
        <v>9</v>
      </c>
      <c r="I26" s="20">
        <v>0</v>
      </c>
      <c r="J26" s="20">
        <v>0</v>
      </c>
      <c r="K26" s="29" t="s">
        <v>136</v>
      </c>
      <c r="L26" s="1" t="s">
        <v>230</v>
      </c>
      <c r="M26" s="1" t="s">
        <v>164</v>
      </c>
      <c r="N26" s="1" t="s">
        <v>203</v>
      </c>
      <c r="O26" s="31">
        <v>47</v>
      </c>
      <c r="P26" s="20">
        <v>40</v>
      </c>
      <c r="Q26" s="30">
        <v>7</v>
      </c>
      <c r="R26" s="29" t="s">
        <v>101</v>
      </c>
      <c r="S26" s="28" t="s">
        <v>203</v>
      </c>
    </row>
    <row r="27" spans="1:19" x14ac:dyDescent="0.3">
      <c r="A27" s="32" t="s">
        <v>0</v>
      </c>
      <c r="B27" s="1">
        <v>14</v>
      </c>
      <c r="C27" s="1">
        <v>9</v>
      </c>
      <c r="D27" s="1">
        <v>5</v>
      </c>
      <c r="E27" s="20">
        <v>0</v>
      </c>
      <c r="F27" s="30">
        <v>18</v>
      </c>
      <c r="G27" s="20">
        <v>8</v>
      </c>
      <c r="H27" s="20">
        <v>9</v>
      </c>
      <c r="I27" s="20">
        <v>0</v>
      </c>
      <c r="J27" s="20">
        <v>0</v>
      </c>
      <c r="K27" s="29" t="s">
        <v>183</v>
      </c>
      <c r="L27" s="1" t="s">
        <v>149</v>
      </c>
      <c r="M27" s="1" t="s">
        <v>103</v>
      </c>
      <c r="N27" s="1" t="s">
        <v>257</v>
      </c>
      <c r="O27" s="31">
        <v>46</v>
      </c>
      <c r="P27" s="20">
        <v>35</v>
      </c>
      <c r="Q27" s="30">
        <v>11</v>
      </c>
      <c r="R27" s="29" t="s">
        <v>107</v>
      </c>
      <c r="S27" s="28" t="s">
        <v>232</v>
      </c>
    </row>
    <row r="28" spans="1:19" x14ac:dyDescent="0.3">
      <c r="A28" s="32" t="s">
        <v>25</v>
      </c>
      <c r="B28" s="1">
        <v>15</v>
      </c>
      <c r="C28" s="1">
        <v>7</v>
      </c>
      <c r="D28" s="1">
        <v>5</v>
      </c>
      <c r="E28" s="20">
        <v>3</v>
      </c>
      <c r="F28" s="30">
        <v>17</v>
      </c>
      <c r="G28" s="20">
        <v>6</v>
      </c>
      <c r="H28" s="20">
        <v>7</v>
      </c>
      <c r="I28" s="20">
        <v>0</v>
      </c>
      <c r="J28" s="20">
        <v>1</v>
      </c>
      <c r="K28" s="29" t="s">
        <v>153</v>
      </c>
      <c r="L28" s="1" t="s">
        <v>208</v>
      </c>
      <c r="M28" s="1" t="s">
        <v>112</v>
      </c>
      <c r="N28" s="1" t="s">
        <v>233</v>
      </c>
      <c r="O28" s="31">
        <v>48</v>
      </c>
      <c r="P28" s="20">
        <v>40</v>
      </c>
      <c r="Q28" s="30">
        <v>8</v>
      </c>
      <c r="R28" s="29" t="s">
        <v>104</v>
      </c>
      <c r="S28" s="28" t="s">
        <v>233</v>
      </c>
    </row>
    <row r="29" spans="1:19" x14ac:dyDescent="0.3">
      <c r="A29" s="32" t="s">
        <v>22</v>
      </c>
      <c r="B29" s="1">
        <v>14</v>
      </c>
      <c r="C29" s="1">
        <v>7</v>
      </c>
      <c r="D29" s="1">
        <v>4</v>
      </c>
      <c r="E29" s="20">
        <v>3</v>
      </c>
      <c r="F29" s="30">
        <v>17</v>
      </c>
      <c r="G29" s="20">
        <v>3</v>
      </c>
      <c r="H29" s="20">
        <v>5</v>
      </c>
      <c r="I29" s="20">
        <v>2</v>
      </c>
      <c r="J29" s="20">
        <v>1</v>
      </c>
      <c r="K29" s="29" t="s">
        <v>193</v>
      </c>
      <c r="L29" s="1" t="s">
        <v>168</v>
      </c>
      <c r="M29" s="1" t="s">
        <v>136</v>
      </c>
      <c r="N29" s="1" t="s">
        <v>217</v>
      </c>
      <c r="O29" s="31">
        <v>42</v>
      </c>
      <c r="P29" s="20">
        <v>46</v>
      </c>
      <c r="Q29" s="30">
        <v>-4</v>
      </c>
      <c r="R29" s="29" t="s">
        <v>101</v>
      </c>
      <c r="S29" s="28" t="s">
        <v>222</v>
      </c>
    </row>
    <row r="30" spans="1:19" x14ac:dyDescent="0.3">
      <c r="A30" s="32" t="s">
        <v>17</v>
      </c>
      <c r="B30" s="1">
        <v>16</v>
      </c>
      <c r="C30" s="1">
        <v>6</v>
      </c>
      <c r="D30" s="1">
        <v>7</v>
      </c>
      <c r="E30" s="20">
        <v>3</v>
      </c>
      <c r="F30" s="30">
        <v>15</v>
      </c>
      <c r="G30" s="20">
        <v>3</v>
      </c>
      <c r="H30" s="20">
        <v>5</v>
      </c>
      <c r="I30" s="20">
        <v>1</v>
      </c>
      <c r="J30" s="20">
        <v>0</v>
      </c>
      <c r="K30" s="29" t="s">
        <v>191</v>
      </c>
      <c r="L30" s="1" t="s">
        <v>165</v>
      </c>
      <c r="M30" s="1" t="s">
        <v>131</v>
      </c>
      <c r="N30" s="1" t="s">
        <v>189</v>
      </c>
      <c r="O30" s="31">
        <v>48</v>
      </c>
      <c r="P30" s="20">
        <v>57</v>
      </c>
      <c r="Q30" s="30">
        <v>-9</v>
      </c>
      <c r="R30" s="29" t="s">
        <v>99</v>
      </c>
      <c r="S30" s="28" t="s">
        <v>218</v>
      </c>
    </row>
    <row r="31" spans="1:19" x14ac:dyDescent="0.3">
      <c r="A31" s="32" t="s">
        <v>15</v>
      </c>
      <c r="B31" s="1">
        <v>16</v>
      </c>
      <c r="C31" s="1">
        <v>5</v>
      </c>
      <c r="D31" s="1">
        <v>7</v>
      </c>
      <c r="E31" s="20">
        <v>4</v>
      </c>
      <c r="F31" s="30">
        <v>14</v>
      </c>
      <c r="G31" s="20">
        <v>3</v>
      </c>
      <c r="H31" s="20">
        <v>4</v>
      </c>
      <c r="I31" s="20">
        <v>1</v>
      </c>
      <c r="J31" s="20">
        <v>0</v>
      </c>
      <c r="K31" s="29" t="s">
        <v>218</v>
      </c>
      <c r="L31" s="1" t="s">
        <v>151</v>
      </c>
      <c r="M31" s="1" t="s">
        <v>145</v>
      </c>
      <c r="N31" s="1" t="s">
        <v>210</v>
      </c>
      <c r="O31" s="31">
        <v>40</v>
      </c>
      <c r="P31" s="20">
        <v>54</v>
      </c>
      <c r="Q31" s="30">
        <v>-14</v>
      </c>
      <c r="R31" s="29" t="s">
        <v>113</v>
      </c>
      <c r="S31" s="28" t="s">
        <v>215</v>
      </c>
    </row>
    <row r="32" spans="1:19" ht="15" thickBot="1" x14ac:dyDescent="0.35">
      <c r="A32" s="32" t="s">
        <v>6</v>
      </c>
      <c r="B32" s="1">
        <v>15</v>
      </c>
      <c r="C32" s="1">
        <v>5</v>
      </c>
      <c r="D32" s="1">
        <v>8</v>
      </c>
      <c r="E32" s="20">
        <v>2</v>
      </c>
      <c r="F32" s="23">
        <v>12</v>
      </c>
      <c r="G32" s="20">
        <v>5</v>
      </c>
      <c r="H32" s="20">
        <v>5</v>
      </c>
      <c r="I32" s="20">
        <v>0</v>
      </c>
      <c r="J32" s="20">
        <v>1</v>
      </c>
      <c r="K32" s="29" t="s">
        <v>204</v>
      </c>
      <c r="L32" s="1" t="s">
        <v>148</v>
      </c>
      <c r="M32" s="1" t="s">
        <v>127</v>
      </c>
      <c r="N32" s="1" t="s">
        <v>208</v>
      </c>
      <c r="O32" s="31">
        <v>41</v>
      </c>
      <c r="P32" s="20">
        <v>59</v>
      </c>
      <c r="Q32" s="30">
        <v>-18</v>
      </c>
      <c r="R32" s="29" t="s">
        <v>99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13</v>
      </c>
      <c r="C35" s="1">
        <v>9</v>
      </c>
      <c r="D35" s="1">
        <v>3</v>
      </c>
      <c r="E35" s="20">
        <v>1</v>
      </c>
      <c r="F35" s="33">
        <v>19</v>
      </c>
      <c r="G35" s="20">
        <v>6</v>
      </c>
      <c r="H35" s="20">
        <v>8</v>
      </c>
      <c r="I35" s="20">
        <v>1</v>
      </c>
      <c r="J35" s="20">
        <v>0</v>
      </c>
      <c r="K35" s="29" t="s">
        <v>136</v>
      </c>
      <c r="L35" s="1" t="s">
        <v>229</v>
      </c>
      <c r="M35" s="1" t="s">
        <v>103</v>
      </c>
      <c r="N35" s="1" t="s">
        <v>152</v>
      </c>
      <c r="O35" s="31">
        <v>55</v>
      </c>
      <c r="P35" s="20">
        <v>42</v>
      </c>
      <c r="Q35" s="30">
        <v>13</v>
      </c>
      <c r="R35" s="29" t="s">
        <v>154</v>
      </c>
      <c r="S35" s="28" t="s">
        <v>226</v>
      </c>
    </row>
    <row r="36" spans="1:19" x14ac:dyDescent="0.3">
      <c r="A36" s="32" t="s">
        <v>2</v>
      </c>
      <c r="B36" s="1">
        <v>13</v>
      </c>
      <c r="C36" s="1">
        <v>7</v>
      </c>
      <c r="D36" s="1">
        <v>3</v>
      </c>
      <c r="E36" s="20">
        <v>3</v>
      </c>
      <c r="F36" s="30">
        <v>17</v>
      </c>
      <c r="G36" s="20">
        <v>6</v>
      </c>
      <c r="H36" s="20">
        <v>7</v>
      </c>
      <c r="I36" s="20">
        <v>0</v>
      </c>
      <c r="J36" s="20">
        <v>1</v>
      </c>
      <c r="K36" s="29" t="s">
        <v>192</v>
      </c>
      <c r="L36" s="1" t="s">
        <v>168</v>
      </c>
      <c r="M36" s="1" t="s">
        <v>142</v>
      </c>
      <c r="N36" s="1" t="s">
        <v>168</v>
      </c>
      <c r="O36" s="31">
        <v>43</v>
      </c>
      <c r="P36" s="20">
        <v>38</v>
      </c>
      <c r="Q36" s="30">
        <v>5</v>
      </c>
      <c r="R36" s="29" t="s">
        <v>101</v>
      </c>
      <c r="S36" s="28" t="s">
        <v>234</v>
      </c>
    </row>
    <row r="37" spans="1:19" x14ac:dyDescent="0.3">
      <c r="A37" s="32" t="s">
        <v>20</v>
      </c>
      <c r="B37" s="1">
        <v>15</v>
      </c>
      <c r="C37" s="1">
        <v>6</v>
      </c>
      <c r="D37" s="1">
        <v>5</v>
      </c>
      <c r="E37" s="20">
        <v>4</v>
      </c>
      <c r="F37" s="30">
        <v>16</v>
      </c>
      <c r="G37" s="20">
        <v>4</v>
      </c>
      <c r="H37" s="20">
        <v>6</v>
      </c>
      <c r="I37" s="20">
        <v>0</v>
      </c>
      <c r="J37" s="20">
        <v>2</v>
      </c>
      <c r="K37" s="29" t="s">
        <v>161</v>
      </c>
      <c r="L37" s="1" t="s">
        <v>223</v>
      </c>
      <c r="M37" s="1" t="s">
        <v>150</v>
      </c>
      <c r="N37" s="1" t="s">
        <v>256</v>
      </c>
      <c r="O37" s="31">
        <v>46</v>
      </c>
      <c r="P37" s="20">
        <v>48</v>
      </c>
      <c r="Q37" s="30">
        <v>-2</v>
      </c>
      <c r="R37" s="29" t="s">
        <v>107</v>
      </c>
      <c r="S37" s="28" t="s">
        <v>222</v>
      </c>
    </row>
    <row r="38" spans="1:19" x14ac:dyDescent="0.3">
      <c r="A38" s="32" t="s">
        <v>18</v>
      </c>
      <c r="B38" s="1">
        <v>15</v>
      </c>
      <c r="C38" s="1">
        <v>6</v>
      </c>
      <c r="D38" s="1">
        <v>5</v>
      </c>
      <c r="E38" s="20">
        <v>4</v>
      </c>
      <c r="F38" s="30">
        <v>16</v>
      </c>
      <c r="G38" s="20">
        <v>2</v>
      </c>
      <c r="H38" s="20">
        <v>5</v>
      </c>
      <c r="I38" s="20">
        <v>1</v>
      </c>
      <c r="J38" s="20">
        <v>3</v>
      </c>
      <c r="K38" s="29" t="s">
        <v>186</v>
      </c>
      <c r="L38" s="1" t="s">
        <v>212</v>
      </c>
      <c r="M38" s="1" t="s">
        <v>105</v>
      </c>
      <c r="N38" s="1" t="s">
        <v>231</v>
      </c>
      <c r="O38" s="31">
        <v>42</v>
      </c>
      <c r="P38" s="20">
        <v>49</v>
      </c>
      <c r="Q38" s="30">
        <v>-7</v>
      </c>
      <c r="R38" s="29" t="s">
        <v>101</v>
      </c>
      <c r="S38" s="28" t="s">
        <v>239</v>
      </c>
    </row>
    <row r="39" spans="1:19" x14ac:dyDescent="0.3">
      <c r="A39" s="32" t="s">
        <v>7</v>
      </c>
      <c r="B39" s="1">
        <v>13</v>
      </c>
      <c r="C39" s="1">
        <v>6</v>
      </c>
      <c r="D39" s="1">
        <v>3</v>
      </c>
      <c r="E39" s="20">
        <v>4</v>
      </c>
      <c r="F39" s="30">
        <v>16</v>
      </c>
      <c r="G39" s="20">
        <v>4</v>
      </c>
      <c r="H39" s="20">
        <v>6</v>
      </c>
      <c r="I39" s="20">
        <v>0</v>
      </c>
      <c r="J39" s="20">
        <v>1</v>
      </c>
      <c r="K39" s="29" t="s">
        <v>221</v>
      </c>
      <c r="L39" s="1" t="s">
        <v>144</v>
      </c>
      <c r="M39" s="1" t="s">
        <v>120</v>
      </c>
      <c r="N39" s="1" t="s">
        <v>162</v>
      </c>
      <c r="O39" s="31">
        <v>34</v>
      </c>
      <c r="P39" s="20">
        <v>39</v>
      </c>
      <c r="Q39" s="30">
        <v>-5</v>
      </c>
      <c r="R39" s="29" t="s">
        <v>101</v>
      </c>
      <c r="S39" s="28" t="s">
        <v>222</v>
      </c>
    </row>
    <row r="40" spans="1:19" x14ac:dyDescent="0.3">
      <c r="A40" s="32" t="s">
        <v>8</v>
      </c>
      <c r="B40" s="1">
        <v>15</v>
      </c>
      <c r="C40" s="1">
        <v>6</v>
      </c>
      <c r="D40" s="1">
        <v>6</v>
      </c>
      <c r="E40" s="20">
        <v>3</v>
      </c>
      <c r="F40" s="30">
        <v>15</v>
      </c>
      <c r="G40" s="20">
        <v>3</v>
      </c>
      <c r="H40" s="20">
        <v>6</v>
      </c>
      <c r="I40" s="20">
        <v>0</v>
      </c>
      <c r="J40" s="20">
        <v>1</v>
      </c>
      <c r="K40" s="29" t="s">
        <v>210</v>
      </c>
      <c r="L40" s="1" t="s">
        <v>134</v>
      </c>
      <c r="M40" s="1" t="s">
        <v>150</v>
      </c>
      <c r="N40" s="1" t="s">
        <v>189</v>
      </c>
      <c r="O40" s="31">
        <v>50</v>
      </c>
      <c r="P40" s="20">
        <v>55</v>
      </c>
      <c r="Q40" s="30">
        <v>-5</v>
      </c>
      <c r="R40" s="29" t="s">
        <v>104</v>
      </c>
      <c r="S40" s="28" t="s">
        <v>234</v>
      </c>
    </row>
    <row r="41" spans="1:19" x14ac:dyDescent="0.3">
      <c r="A41" s="32" t="s">
        <v>3</v>
      </c>
      <c r="B41" s="1">
        <v>15</v>
      </c>
      <c r="C41" s="1">
        <v>7</v>
      </c>
      <c r="D41" s="1">
        <v>8</v>
      </c>
      <c r="E41" s="20">
        <v>0</v>
      </c>
      <c r="F41" s="30">
        <v>14</v>
      </c>
      <c r="G41" s="20">
        <v>1</v>
      </c>
      <c r="H41" s="20">
        <v>5</v>
      </c>
      <c r="I41" s="20">
        <v>2</v>
      </c>
      <c r="J41" s="20">
        <v>0</v>
      </c>
      <c r="K41" s="29" t="s">
        <v>147</v>
      </c>
      <c r="L41" s="1" t="s">
        <v>230</v>
      </c>
      <c r="M41" s="1" t="s">
        <v>112</v>
      </c>
      <c r="N41" s="1" t="s">
        <v>257</v>
      </c>
      <c r="O41" s="31">
        <v>42</v>
      </c>
      <c r="P41" s="20">
        <v>50</v>
      </c>
      <c r="Q41" s="30">
        <v>-8</v>
      </c>
      <c r="R41" s="29" t="s">
        <v>101</v>
      </c>
      <c r="S41" s="28" t="s">
        <v>200</v>
      </c>
    </row>
    <row r="42" spans="1:19" ht="15" thickBot="1" x14ac:dyDescent="0.35">
      <c r="A42" s="27" t="s">
        <v>27</v>
      </c>
      <c r="B42" s="26">
        <v>16</v>
      </c>
      <c r="C42" s="26">
        <v>4</v>
      </c>
      <c r="D42" s="26">
        <v>10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172</v>
      </c>
      <c r="L42" s="26" t="s">
        <v>251</v>
      </c>
      <c r="M42" s="26" t="s">
        <v>127</v>
      </c>
      <c r="N42" s="26" t="s">
        <v>261</v>
      </c>
      <c r="O42" s="25">
        <v>36</v>
      </c>
      <c r="P42" s="24">
        <v>53</v>
      </c>
      <c r="Q42" s="23">
        <v>-17</v>
      </c>
      <c r="R42" s="22" t="s">
        <v>101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D4228E3-1B5A-4F2F-B812-F49063E73723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2899-331B-4E4C-9C86-90C0832976B6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15</v>
      </c>
      <c r="C4" s="40">
        <v>10</v>
      </c>
      <c r="D4" s="40">
        <v>3</v>
      </c>
      <c r="E4" s="38">
        <v>2</v>
      </c>
      <c r="F4" s="33">
        <v>22</v>
      </c>
      <c r="G4" s="39">
        <v>5</v>
      </c>
      <c r="H4" s="38">
        <v>10</v>
      </c>
      <c r="I4" s="38">
        <v>0</v>
      </c>
      <c r="J4" s="33">
        <v>1</v>
      </c>
      <c r="K4" s="37" t="s">
        <v>242</v>
      </c>
      <c r="L4" s="40" t="s">
        <v>229</v>
      </c>
      <c r="M4" s="40" t="s">
        <v>120</v>
      </c>
      <c r="N4" s="40" t="s">
        <v>163</v>
      </c>
      <c r="O4" s="39">
        <v>57</v>
      </c>
      <c r="P4" s="38">
        <v>47</v>
      </c>
      <c r="Q4" s="33">
        <v>10</v>
      </c>
      <c r="R4" s="37" t="s">
        <v>99</v>
      </c>
      <c r="S4" s="36" t="s">
        <v>231</v>
      </c>
    </row>
    <row r="5" spans="1:20" x14ac:dyDescent="0.3">
      <c r="A5" s="32" t="s">
        <v>29</v>
      </c>
      <c r="B5" s="1">
        <v>17</v>
      </c>
      <c r="C5" s="1">
        <v>10</v>
      </c>
      <c r="D5" s="1">
        <v>7</v>
      </c>
      <c r="E5" s="20">
        <v>0</v>
      </c>
      <c r="F5" s="30">
        <v>20</v>
      </c>
      <c r="G5" s="31">
        <v>5</v>
      </c>
      <c r="H5" s="20">
        <v>9</v>
      </c>
      <c r="I5" s="20">
        <v>1</v>
      </c>
      <c r="J5" s="30">
        <v>0</v>
      </c>
      <c r="K5" s="29" t="s">
        <v>203</v>
      </c>
      <c r="L5" s="1" t="s">
        <v>148</v>
      </c>
      <c r="M5" s="1" t="s">
        <v>175</v>
      </c>
      <c r="N5" s="1" t="s">
        <v>262</v>
      </c>
      <c r="O5" s="31">
        <v>57</v>
      </c>
      <c r="P5" s="20">
        <v>56</v>
      </c>
      <c r="Q5" s="30">
        <v>1</v>
      </c>
      <c r="R5" s="29" t="s">
        <v>177</v>
      </c>
      <c r="S5" s="28" t="s">
        <v>203</v>
      </c>
    </row>
    <row r="6" spans="1:20" x14ac:dyDescent="0.3">
      <c r="A6" s="32" t="s">
        <v>21</v>
      </c>
      <c r="B6" s="1">
        <v>15</v>
      </c>
      <c r="C6" s="1">
        <v>9</v>
      </c>
      <c r="D6" s="1">
        <v>6</v>
      </c>
      <c r="E6" s="20">
        <v>0</v>
      </c>
      <c r="F6" s="30">
        <v>18</v>
      </c>
      <c r="G6" s="31">
        <v>4</v>
      </c>
      <c r="H6" s="20">
        <v>7</v>
      </c>
      <c r="I6" s="20">
        <v>2</v>
      </c>
      <c r="J6" s="30">
        <v>0</v>
      </c>
      <c r="K6" s="29" t="s">
        <v>164</v>
      </c>
      <c r="L6" s="1" t="s">
        <v>171</v>
      </c>
      <c r="M6" s="1" t="s">
        <v>149</v>
      </c>
      <c r="N6" s="1" t="s">
        <v>171</v>
      </c>
      <c r="O6" s="31">
        <v>45</v>
      </c>
      <c r="P6" s="20">
        <v>46</v>
      </c>
      <c r="Q6" s="30">
        <v>-1</v>
      </c>
      <c r="R6" s="29" t="s">
        <v>107</v>
      </c>
      <c r="S6" s="28" t="s">
        <v>202</v>
      </c>
    </row>
    <row r="7" spans="1:20" x14ac:dyDescent="0.3">
      <c r="A7" s="32" t="s">
        <v>5</v>
      </c>
      <c r="B7" s="1">
        <v>15</v>
      </c>
      <c r="C7" s="1">
        <v>8</v>
      </c>
      <c r="D7" s="1">
        <v>5</v>
      </c>
      <c r="E7" s="20">
        <v>2</v>
      </c>
      <c r="F7" s="30">
        <v>18</v>
      </c>
      <c r="G7" s="31">
        <v>6</v>
      </c>
      <c r="H7" s="20">
        <v>8</v>
      </c>
      <c r="I7" s="20">
        <v>0</v>
      </c>
      <c r="J7" s="30">
        <v>0</v>
      </c>
      <c r="K7" s="29" t="s">
        <v>175</v>
      </c>
      <c r="L7" s="1" t="s">
        <v>189</v>
      </c>
      <c r="M7" s="1" t="s">
        <v>122</v>
      </c>
      <c r="N7" s="1" t="s">
        <v>173</v>
      </c>
      <c r="O7" s="31">
        <v>46</v>
      </c>
      <c r="P7" s="20">
        <v>41</v>
      </c>
      <c r="Q7" s="30">
        <v>5</v>
      </c>
      <c r="R7" s="29" t="s">
        <v>104</v>
      </c>
      <c r="S7" s="28" t="s">
        <v>203</v>
      </c>
    </row>
    <row r="8" spans="1:20" x14ac:dyDescent="0.3">
      <c r="A8" s="32" t="s">
        <v>11</v>
      </c>
      <c r="B8" s="1">
        <v>15</v>
      </c>
      <c r="C8" s="1">
        <v>7</v>
      </c>
      <c r="D8" s="1">
        <v>5</v>
      </c>
      <c r="E8" s="20">
        <v>3</v>
      </c>
      <c r="F8" s="30">
        <v>17</v>
      </c>
      <c r="G8" s="31">
        <v>2</v>
      </c>
      <c r="H8" s="20">
        <v>5</v>
      </c>
      <c r="I8" s="20">
        <v>2</v>
      </c>
      <c r="J8" s="30">
        <v>0</v>
      </c>
      <c r="K8" s="29" t="s">
        <v>192</v>
      </c>
      <c r="L8" s="1" t="s">
        <v>191</v>
      </c>
      <c r="M8" s="1" t="s">
        <v>144</v>
      </c>
      <c r="N8" s="1" t="s">
        <v>233</v>
      </c>
      <c r="O8" s="31">
        <v>53</v>
      </c>
      <c r="P8" s="20">
        <v>56</v>
      </c>
      <c r="Q8" s="30">
        <v>-3</v>
      </c>
      <c r="R8" s="29" t="s">
        <v>99</v>
      </c>
      <c r="S8" s="28" t="s">
        <v>239</v>
      </c>
    </row>
    <row r="9" spans="1:20" x14ac:dyDescent="0.3">
      <c r="A9" s="32" t="s">
        <v>4</v>
      </c>
      <c r="B9" s="1">
        <v>15</v>
      </c>
      <c r="C9" s="1">
        <v>8</v>
      </c>
      <c r="D9" s="1">
        <v>6</v>
      </c>
      <c r="E9" s="20">
        <v>1</v>
      </c>
      <c r="F9" s="30">
        <v>17</v>
      </c>
      <c r="G9" s="31">
        <v>6</v>
      </c>
      <c r="H9" s="20">
        <v>8</v>
      </c>
      <c r="I9" s="20">
        <v>0</v>
      </c>
      <c r="J9" s="30">
        <v>0</v>
      </c>
      <c r="K9" s="29" t="s">
        <v>266</v>
      </c>
      <c r="L9" s="1" t="s">
        <v>127</v>
      </c>
      <c r="M9" s="1" t="s">
        <v>147</v>
      </c>
      <c r="N9" s="1" t="s">
        <v>267</v>
      </c>
      <c r="O9" s="31">
        <v>55</v>
      </c>
      <c r="P9" s="20">
        <v>55</v>
      </c>
      <c r="Q9" s="30">
        <v>0</v>
      </c>
      <c r="R9" s="29" t="s">
        <v>101</v>
      </c>
      <c r="S9" s="28" t="s">
        <v>225</v>
      </c>
    </row>
    <row r="10" spans="1:20" x14ac:dyDescent="0.3">
      <c r="A10" s="32" t="s">
        <v>19</v>
      </c>
      <c r="B10" s="1">
        <v>15</v>
      </c>
      <c r="C10" s="1">
        <v>7</v>
      </c>
      <c r="D10" s="1">
        <v>7</v>
      </c>
      <c r="E10" s="20">
        <v>1</v>
      </c>
      <c r="F10" s="30">
        <v>15</v>
      </c>
      <c r="G10" s="31">
        <v>5</v>
      </c>
      <c r="H10" s="20">
        <v>6</v>
      </c>
      <c r="I10" s="20">
        <v>1</v>
      </c>
      <c r="J10" s="30">
        <v>1</v>
      </c>
      <c r="K10" s="29" t="s">
        <v>242</v>
      </c>
      <c r="L10" s="1" t="s">
        <v>265</v>
      </c>
      <c r="M10" s="1" t="s">
        <v>119</v>
      </c>
      <c r="N10" s="1" t="s">
        <v>170</v>
      </c>
      <c r="O10" s="31">
        <v>40</v>
      </c>
      <c r="P10" s="20">
        <v>46</v>
      </c>
      <c r="Q10" s="30">
        <v>-6</v>
      </c>
      <c r="R10" s="29" t="s">
        <v>101</v>
      </c>
      <c r="S10" s="28" t="s">
        <v>228</v>
      </c>
    </row>
    <row r="11" spans="1:20" ht="15" thickBot="1" x14ac:dyDescent="0.35">
      <c r="A11" s="32" t="s">
        <v>28</v>
      </c>
      <c r="B11" s="1">
        <v>15</v>
      </c>
      <c r="C11" s="1">
        <v>5</v>
      </c>
      <c r="D11" s="1">
        <v>6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160</v>
      </c>
      <c r="M11" s="1" t="s">
        <v>189</v>
      </c>
      <c r="N11" s="1" t="s">
        <v>263</v>
      </c>
      <c r="O11" s="31">
        <v>41</v>
      </c>
      <c r="P11" s="20">
        <v>49</v>
      </c>
      <c r="Q11" s="30">
        <v>-8</v>
      </c>
      <c r="R11" s="29" t="s">
        <v>113</v>
      </c>
      <c r="S11" s="28" t="s">
        <v>264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15</v>
      </c>
      <c r="C14" s="1">
        <v>11</v>
      </c>
      <c r="D14" s="1">
        <v>4</v>
      </c>
      <c r="E14" s="20">
        <v>0</v>
      </c>
      <c r="F14" s="33">
        <v>22</v>
      </c>
      <c r="G14" s="20">
        <v>7</v>
      </c>
      <c r="H14" s="20">
        <v>10</v>
      </c>
      <c r="I14" s="20">
        <v>1</v>
      </c>
      <c r="J14" s="20">
        <v>0</v>
      </c>
      <c r="K14" s="29" t="s">
        <v>268</v>
      </c>
      <c r="L14" s="1" t="s">
        <v>171</v>
      </c>
      <c r="M14" s="1" t="s">
        <v>112</v>
      </c>
      <c r="N14" s="1" t="s">
        <v>178</v>
      </c>
      <c r="O14" s="31">
        <v>52</v>
      </c>
      <c r="P14" s="20">
        <v>44</v>
      </c>
      <c r="Q14" s="30">
        <v>8</v>
      </c>
      <c r="R14" s="29" t="s">
        <v>104</v>
      </c>
      <c r="S14" s="28" t="s">
        <v>203</v>
      </c>
    </row>
    <row r="15" spans="1:20" x14ac:dyDescent="0.3">
      <c r="A15" s="32" t="s">
        <v>9</v>
      </c>
      <c r="B15" s="1">
        <v>16</v>
      </c>
      <c r="C15" s="1">
        <v>9</v>
      </c>
      <c r="D15" s="1">
        <v>4</v>
      </c>
      <c r="E15" s="20">
        <v>3</v>
      </c>
      <c r="F15" s="30">
        <v>21</v>
      </c>
      <c r="G15" s="20">
        <v>9</v>
      </c>
      <c r="H15" s="20">
        <v>9</v>
      </c>
      <c r="I15" s="20">
        <v>0</v>
      </c>
      <c r="J15" s="20">
        <v>3</v>
      </c>
      <c r="K15" s="29" t="s">
        <v>227</v>
      </c>
      <c r="L15" s="1" t="s">
        <v>233</v>
      </c>
      <c r="M15" s="1" t="s">
        <v>271</v>
      </c>
      <c r="N15" s="1" t="s">
        <v>272</v>
      </c>
      <c r="O15" s="31">
        <v>55</v>
      </c>
      <c r="P15" s="20">
        <v>45</v>
      </c>
      <c r="Q15" s="30">
        <v>10</v>
      </c>
      <c r="R15" s="29" t="s">
        <v>101</v>
      </c>
      <c r="S15" s="28" t="s">
        <v>239</v>
      </c>
    </row>
    <row r="16" spans="1:20" x14ac:dyDescent="0.3">
      <c r="A16" s="32" t="s">
        <v>26</v>
      </c>
      <c r="B16" s="1">
        <v>14</v>
      </c>
      <c r="C16" s="1">
        <v>10</v>
      </c>
      <c r="D16" s="1">
        <v>4</v>
      </c>
      <c r="E16" s="20">
        <v>0</v>
      </c>
      <c r="F16" s="30">
        <v>20</v>
      </c>
      <c r="G16" s="20">
        <v>6</v>
      </c>
      <c r="H16" s="20">
        <v>9</v>
      </c>
      <c r="I16" s="20">
        <v>1</v>
      </c>
      <c r="J16" s="20">
        <v>0</v>
      </c>
      <c r="K16" s="29" t="s">
        <v>162</v>
      </c>
      <c r="L16" s="1" t="s">
        <v>183</v>
      </c>
      <c r="M16" s="1" t="s">
        <v>137</v>
      </c>
      <c r="N16" s="1" t="s">
        <v>162</v>
      </c>
      <c r="O16" s="31">
        <v>54</v>
      </c>
      <c r="P16" s="20">
        <v>38</v>
      </c>
      <c r="Q16" s="30">
        <v>16</v>
      </c>
      <c r="R16" s="29" t="s">
        <v>109</v>
      </c>
      <c r="S16" s="28" t="s">
        <v>232</v>
      </c>
    </row>
    <row r="17" spans="1:19" x14ac:dyDescent="0.3">
      <c r="A17" s="32" t="s">
        <v>10</v>
      </c>
      <c r="B17" s="1">
        <v>15</v>
      </c>
      <c r="C17" s="1">
        <v>8</v>
      </c>
      <c r="D17" s="1">
        <v>5</v>
      </c>
      <c r="E17" s="20">
        <v>2</v>
      </c>
      <c r="F17" s="30">
        <v>18</v>
      </c>
      <c r="G17" s="20">
        <v>1</v>
      </c>
      <c r="H17" s="20">
        <v>5</v>
      </c>
      <c r="I17" s="20">
        <v>3</v>
      </c>
      <c r="J17" s="20">
        <v>0</v>
      </c>
      <c r="K17" s="29" t="s">
        <v>234</v>
      </c>
      <c r="L17" s="1" t="s">
        <v>131</v>
      </c>
      <c r="M17" s="1" t="s">
        <v>115</v>
      </c>
      <c r="N17" s="1" t="s">
        <v>208</v>
      </c>
      <c r="O17" s="31">
        <v>43</v>
      </c>
      <c r="P17" s="20">
        <v>39</v>
      </c>
      <c r="Q17" s="30">
        <v>4</v>
      </c>
      <c r="R17" s="29" t="s">
        <v>101</v>
      </c>
      <c r="S17" s="28" t="s">
        <v>234</v>
      </c>
    </row>
    <row r="18" spans="1:19" x14ac:dyDescent="0.3">
      <c r="A18" s="32" t="s">
        <v>13</v>
      </c>
      <c r="B18" s="1">
        <v>15</v>
      </c>
      <c r="C18" s="1">
        <v>7</v>
      </c>
      <c r="D18" s="1">
        <v>6</v>
      </c>
      <c r="E18" s="20">
        <v>2</v>
      </c>
      <c r="F18" s="30">
        <v>16</v>
      </c>
      <c r="G18" s="20">
        <v>7</v>
      </c>
      <c r="H18" s="20">
        <v>7</v>
      </c>
      <c r="I18" s="20">
        <v>0</v>
      </c>
      <c r="J18" s="20">
        <v>2</v>
      </c>
      <c r="K18" s="29" t="s">
        <v>193</v>
      </c>
      <c r="L18" s="1" t="s">
        <v>156</v>
      </c>
      <c r="M18" s="1" t="s">
        <v>156</v>
      </c>
      <c r="N18" s="1" t="s">
        <v>269</v>
      </c>
      <c r="O18" s="31">
        <v>50</v>
      </c>
      <c r="P18" s="20">
        <v>51</v>
      </c>
      <c r="Q18" s="30">
        <v>-1</v>
      </c>
      <c r="R18" s="29" t="s">
        <v>99</v>
      </c>
      <c r="S18" s="28" t="s">
        <v>233</v>
      </c>
    </row>
    <row r="19" spans="1:19" x14ac:dyDescent="0.3">
      <c r="A19" s="32" t="s">
        <v>12</v>
      </c>
      <c r="B19" s="1">
        <v>16</v>
      </c>
      <c r="C19" s="1">
        <v>7</v>
      </c>
      <c r="D19" s="1">
        <v>7</v>
      </c>
      <c r="E19" s="20">
        <v>2</v>
      </c>
      <c r="F19" s="30">
        <v>16</v>
      </c>
      <c r="G19" s="20">
        <v>5</v>
      </c>
      <c r="H19" s="20">
        <v>7</v>
      </c>
      <c r="I19" s="20">
        <v>0</v>
      </c>
      <c r="J19" s="20">
        <v>0</v>
      </c>
      <c r="K19" s="29" t="s">
        <v>270</v>
      </c>
      <c r="L19" s="1" t="s">
        <v>260</v>
      </c>
      <c r="M19" s="1" t="s">
        <v>132</v>
      </c>
      <c r="N19" s="1" t="s">
        <v>201</v>
      </c>
      <c r="O19" s="31">
        <v>35</v>
      </c>
      <c r="P19" s="20">
        <v>40</v>
      </c>
      <c r="Q19" s="30">
        <v>-5</v>
      </c>
      <c r="R19" s="29" t="s">
        <v>101</v>
      </c>
      <c r="S19" s="28" t="s">
        <v>225</v>
      </c>
    </row>
    <row r="20" spans="1:19" x14ac:dyDescent="0.3">
      <c r="A20" s="32" t="s">
        <v>1</v>
      </c>
      <c r="B20" s="1">
        <v>15</v>
      </c>
      <c r="C20" s="1">
        <v>7</v>
      </c>
      <c r="D20" s="1">
        <v>7</v>
      </c>
      <c r="E20" s="20">
        <v>1</v>
      </c>
      <c r="F20" s="30">
        <v>15</v>
      </c>
      <c r="G20" s="20">
        <v>6</v>
      </c>
      <c r="H20" s="20">
        <v>7</v>
      </c>
      <c r="I20" s="20">
        <v>0</v>
      </c>
      <c r="J20" s="20">
        <v>1</v>
      </c>
      <c r="K20" s="29" t="s">
        <v>171</v>
      </c>
      <c r="L20" s="1" t="s">
        <v>156</v>
      </c>
      <c r="M20" s="1" t="s">
        <v>130</v>
      </c>
      <c r="N20" s="1" t="s">
        <v>228</v>
      </c>
      <c r="O20" s="31">
        <v>42</v>
      </c>
      <c r="P20" s="20">
        <v>38</v>
      </c>
      <c r="Q20" s="30">
        <v>4</v>
      </c>
      <c r="R20" s="29" t="s">
        <v>107</v>
      </c>
      <c r="S20" s="28" t="s">
        <v>237</v>
      </c>
    </row>
    <row r="21" spans="1:19" ht="15" thickBot="1" x14ac:dyDescent="0.35">
      <c r="A21" s="27" t="s">
        <v>23</v>
      </c>
      <c r="B21" s="26">
        <v>14</v>
      </c>
      <c r="C21" s="26">
        <v>7</v>
      </c>
      <c r="D21" s="26">
        <v>7</v>
      </c>
      <c r="E21" s="24">
        <v>0</v>
      </c>
      <c r="F21" s="23">
        <v>14</v>
      </c>
      <c r="G21" s="24">
        <v>4</v>
      </c>
      <c r="H21" s="24">
        <v>6</v>
      </c>
      <c r="I21" s="24">
        <v>1</v>
      </c>
      <c r="J21" s="24">
        <v>0</v>
      </c>
      <c r="K21" s="22" t="s">
        <v>134</v>
      </c>
      <c r="L21" s="26" t="s">
        <v>171</v>
      </c>
      <c r="M21" s="26" t="s">
        <v>127</v>
      </c>
      <c r="N21" s="26" t="s">
        <v>175</v>
      </c>
      <c r="O21" s="25">
        <v>44</v>
      </c>
      <c r="P21" s="24">
        <v>45</v>
      </c>
      <c r="Q21" s="23">
        <v>-1</v>
      </c>
      <c r="R21" s="22" t="s">
        <v>113</v>
      </c>
      <c r="S21" s="21" t="s">
        <v>232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15</v>
      </c>
      <c r="C25" s="1">
        <v>9</v>
      </c>
      <c r="D25" s="1">
        <v>1</v>
      </c>
      <c r="E25" s="20">
        <v>5</v>
      </c>
      <c r="F25" s="30">
        <v>23</v>
      </c>
      <c r="G25" s="20">
        <v>9</v>
      </c>
      <c r="H25" s="20">
        <v>9</v>
      </c>
      <c r="I25" s="20">
        <v>0</v>
      </c>
      <c r="J25" s="20">
        <v>2</v>
      </c>
      <c r="K25" s="29" t="s">
        <v>161</v>
      </c>
      <c r="L25" s="1" t="s">
        <v>206</v>
      </c>
      <c r="M25" s="1" t="s">
        <v>118</v>
      </c>
      <c r="N25" s="1" t="s">
        <v>273</v>
      </c>
      <c r="O25" s="31">
        <v>59</v>
      </c>
      <c r="P25" s="20">
        <v>38</v>
      </c>
      <c r="Q25" s="30">
        <v>21</v>
      </c>
      <c r="R25" s="29" t="s">
        <v>104</v>
      </c>
      <c r="S25" s="28" t="s">
        <v>216</v>
      </c>
    </row>
    <row r="26" spans="1:19" x14ac:dyDescent="0.3">
      <c r="A26" s="32" t="s">
        <v>22</v>
      </c>
      <c r="B26" s="1">
        <v>15</v>
      </c>
      <c r="C26" s="1">
        <v>8</v>
      </c>
      <c r="D26" s="1">
        <v>4</v>
      </c>
      <c r="E26" s="20">
        <v>3</v>
      </c>
      <c r="F26" s="30">
        <v>19</v>
      </c>
      <c r="G26" s="20">
        <v>4</v>
      </c>
      <c r="H26" s="20">
        <v>6</v>
      </c>
      <c r="I26" s="20">
        <v>2</v>
      </c>
      <c r="J26" s="20">
        <v>1</v>
      </c>
      <c r="K26" s="29" t="s">
        <v>193</v>
      </c>
      <c r="L26" s="1" t="s">
        <v>221</v>
      </c>
      <c r="M26" s="1" t="s">
        <v>162</v>
      </c>
      <c r="N26" s="1" t="s">
        <v>234</v>
      </c>
      <c r="O26" s="31">
        <v>47</v>
      </c>
      <c r="P26" s="20">
        <v>50</v>
      </c>
      <c r="Q26" s="30">
        <v>-3</v>
      </c>
      <c r="R26" s="29" t="s">
        <v>99</v>
      </c>
      <c r="S26" s="28" t="s">
        <v>239</v>
      </c>
    </row>
    <row r="27" spans="1:19" x14ac:dyDescent="0.3">
      <c r="A27" s="32" t="s">
        <v>95</v>
      </c>
      <c r="B27" s="1">
        <v>15</v>
      </c>
      <c r="C27" s="1">
        <v>9</v>
      </c>
      <c r="D27" s="1">
        <v>6</v>
      </c>
      <c r="E27" s="20">
        <v>0</v>
      </c>
      <c r="F27" s="30">
        <v>18</v>
      </c>
      <c r="G27" s="20">
        <v>6</v>
      </c>
      <c r="H27" s="20">
        <v>9</v>
      </c>
      <c r="I27" s="20">
        <v>0</v>
      </c>
      <c r="J27" s="20">
        <v>0</v>
      </c>
      <c r="K27" s="29" t="s">
        <v>136</v>
      </c>
      <c r="L27" s="1" t="s">
        <v>202</v>
      </c>
      <c r="M27" s="1" t="s">
        <v>164</v>
      </c>
      <c r="N27" s="1" t="s">
        <v>203</v>
      </c>
      <c r="O27" s="31">
        <v>49</v>
      </c>
      <c r="P27" s="20">
        <v>46</v>
      </c>
      <c r="Q27" s="30">
        <v>3</v>
      </c>
      <c r="R27" s="29" t="s">
        <v>107</v>
      </c>
      <c r="S27" s="28" t="s">
        <v>232</v>
      </c>
    </row>
    <row r="28" spans="1:19" x14ac:dyDescent="0.3">
      <c r="A28" s="32" t="s">
        <v>0</v>
      </c>
      <c r="B28" s="1">
        <v>14</v>
      </c>
      <c r="C28" s="1">
        <v>9</v>
      </c>
      <c r="D28" s="1">
        <v>5</v>
      </c>
      <c r="E28" s="20">
        <v>0</v>
      </c>
      <c r="F28" s="30">
        <v>18</v>
      </c>
      <c r="G28" s="20">
        <v>8</v>
      </c>
      <c r="H28" s="20">
        <v>9</v>
      </c>
      <c r="I28" s="20">
        <v>0</v>
      </c>
      <c r="J28" s="20">
        <v>0</v>
      </c>
      <c r="K28" s="29" t="s">
        <v>183</v>
      </c>
      <c r="L28" s="1" t="s">
        <v>149</v>
      </c>
      <c r="M28" s="1" t="s">
        <v>103</v>
      </c>
      <c r="N28" s="1" t="s">
        <v>257</v>
      </c>
      <c r="O28" s="31">
        <v>46</v>
      </c>
      <c r="P28" s="20">
        <v>35</v>
      </c>
      <c r="Q28" s="30">
        <v>11</v>
      </c>
      <c r="R28" s="29" t="s">
        <v>107</v>
      </c>
      <c r="S28" s="28" t="s">
        <v>232</v>
      </c>
    </row>
    <row r="29" spans="1:19" x14ac:dyDescent="0.3">
      <c r="A29" s="32" t="s">
        <v>25</v>
      </c>
      <c r="B29" s="1">
        <v>15</v>
      </c>
      <c r="C29" s="1">
        <v>7</v>
      </c>
      <c r="D29" s="1">
        <v>5</v>
      </c>
      <c r="E29" s="20">
        <v>3</v>
      </c>
      <c r="F29" s="30">
        <v>17</v>
      </c>
      <c r="G29" s="20">
        <v>6</v>
      </c>
      <c r="H29" s="20">
        <v>7</v>
      </c>
      <c r="I29" s="20">
        <v>0</v>
      </c>
      <c r="J29" s="20">
        <v>1</v>
      </c>
      <c r="K29" s="29" t="s">
        <v>153</v>
      </c>
      <c r="L29" s="1" t="s">
        <v>208</v>
      </c>
      <c r="M29" s="1" t="s">
        <v>112</v>
      </c>
      <c r="N29" s="1" t="s">
        <v>233</v>
      </c>
      <c r="O29" s="31">
        <v>48</v>
      </c>
      <c r="P29" s="20">
        <v>40</v>
      </c>
      <c r="Q29" s="30">
        <v>8</v>
      </c>
      <c r="R29" s="29" t="s">
        <v>104</v>
      </c>
      <c r="S29" s="28" t="s">
        <v>233</v>
      </c>
    </row>
    <row r="30" spans="1:19" x14ac:dyDescent="0.3">
      <c r="A30" s="32" t="s">
        <v>17</v>
      </c>
      <c r="B30" s="1">
        <v>16</v>
      </c>
      <c r="C30" s="1">
        <v>6</v>
      </c>
      <c r="D30" s="1">
        <v>7</v>
      </c>
      <c r="E30" s="20">
        <v>3</v>
      </c>
      <c r="F30" s="30">
        <v>15</v>
      </c>
      <c r="G30" s="20">
        <v>3</v>
      </c>
      <c r="H30" s="20">
        <v>5</v>
      </c>
      <c r="I30" s="20">
        <v>1</v>
      </c>
      <c r="J30" s="20">
        <v>0</v>
      </c>
      <c r="K30" s="29" t="s">
        <v>191</v>
      </c>
      <c r="L30" s="1" t="s">
        <v>165</v>
      </c>
      <c r="M30" s="1" t="s">
        <v>131</v>
      </c>
      <c r="N30" s="1" t="s">
        <v>189</v>
      </c>
      <c r="O30" s="31">
        <v>48</v>
      </c>
      <c r="P30" s="20">
        <v>57</v>
      </c>
      <c r="Q30" s="30">
        <v>-9</v>
      </c>
      <c r="R30" s="29" t="s">
        <v>99</v>
      </c>
      <c r="S30" s="28" t="s">
        <v>218</v>
      </c>
    </row>
    <row r="31" spans="1:19" x14ac:dyDescent="0.3">
      <c r="A31" s="32" t="s">
        <v>15</v>
      </c>
      <c r="B31" s="1">
        <v>17</v>
      </c>
      <c r="C31" s="1">
        <v>5</v>
      </c>
      <c r="D31" s="1">
        <v>8</v>
      </c>
      <c r="E31" s="20">
        <v>4</v>
      </c>
      <c r="F31" s="30">
        <v>14</v>
      </c>
      <c r="G31" s="20">
        <v>3</v>
      </c>
      <c r="H31" s="20">
        <v>4</v>
      </c>
      <c r="I31" s="20">
        <v>1</v>
      </c>
      <c r="J31" s="20">
        <v>0</v>
      </c>
      <c r="K31" s="29" t="s">
        <v>274</v>
      </c>
      <c r="L31" s="1" t="s">
        <v>151</v>
      </c>
      <c r="M31" s="1" t="s">
        <v>160</v>
      </c>
      <c r="N31" s="1" t="s">
        <v>255</v>
      </c>
      <c r="O31" s="31">
        <v>44</v>
      </c>
      <c r="P31" s="20">
        <v>59</v>
      </c>
      <c r="Q31" s="30">
        <v>-15</v>
      </c>
      <c r="R31" s="29" t="s">
        <v>133</v>
      </c>
      <c r="S31" s="28" t="s">
        <v>215</v>
      </c>
    </row>
    <row r="32" spans="1:19" ht="15" thickBot="1" x14ac:dyDescent="0.35">
      <c r="A32" s="32" t="s">
        <v>6</v>
      </c>
      <c r="B32" s="1">
        <v>16</v>
      </c>
      <c r="C32" s="1">
        <v>5</v>
      </c>
      <c r="D32" s="1">
        <v>8</v>
      </c>
      <c r="E32" s="20">
        <v>3</v>
      </c>
      <c r="F32" s="23">
        <v>13</v>
      </c>
      <c r="G32" s="20">
        <v>5</v>
      </c>
      <c r="H32" s="20">
        <v>5</v>
      </c>
      <c r="I32" s="20">
        <v>0</v>
      </c>
      <c r="J32" s="20">
        <v>1</v>
      </c>
      <c r="K32" s="29" t="s">
        <v>275</v>
      </c>
      <c r="L32" s="1" t="s">
        <v>148</v>
      </c>
      <c r="M32" s="1" t="s">
        <v>127</v>
      </c>
      <c r="N32" s="1" t="s">
        <v>222</v>
      </c>
      <c r="O32" s="31">
        <v>44</v>
      </c>
      <c r="P32" s="20">
        <v>63</v>
      </c>
      <c r="Q32" s="30">
        <v>-19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14</v>
      </c>
      <c r="C35" s="1">
        <v>10</v>
      </c>
      <c r="D35" s="1">
        <v>3</v>
      </c>
      <c r="E35" s="20">
        <v>1</v>
      </c>
      <c r="F35" s="33">
        <v>21</v>
      </c>
      <c r="G35" s="20">
        <v>6</v>
      </c>
      <c r="H35" s="20">
        <v>9</v>
      </c>
      <c r="I35" s="20">
        <v>1</v>
      </c>
      <c r="J35" s="20">
        <v>0</v>
      </c>
      <c r="K35" s="29" t="s">
        <v>136</v>
      </c>
      <c r="L35" s="1" t="s">
        <v>205</v>
      </c>
      <c r="M35" s="1" t="s">
        <v>112</v>
      </c>
      <c r="N35" s="1" t="s">
        <v>227</v>
      </c>
      <c r="O35" s="31">
        <v>59</v>
      </c>
      <c r="P35" s="20">
        <v>45</v>
      </c>
      <c r="Q35" s="30">
        <v>14</v>
      </c>
      <c r="R35" s="29" t="s">
        <v>177</v>
      </c>
      <c r="S35" s="28" t="s">
        <v>276</v>
      </c>
    </row>
    <row r="36" spans="1:19" x14ac:dyDescent="0.3">
      <c r="A36" s="32" t="s">
        <v>7</v>
      </c>
      <c r="B36" s="1">
        <v>14</v>
      </c>
      <c r="C36" s="1">
        <v>7</v>
      </c>
      <c r="D36" s="1">
        <v>3</v>
      </c>
      <c r="E36" s="20">
        <v>4</v>
      </c>
      <c r="F36" s="30">
        <v>18</v>
      </c>
      <c r="G36" s="20">
        <v>4</v>
      </c>
      <c r="H36" s="20">
        <v>7</v>
      </c>
      <c r="I36" s="20">
        <v>0</v>
      </c>
      <c r="J36" s="20">
        <v>1</v>
      </c>
      <c r="K36" s="29" t="s">
        <v>221</v>
      </c>
      <c r="L36" s="1" t="s">
        <v>163</v>
      </c>
      <c r="M36" s="1" t="s">
        <v>120</v>
      </c>
      <c r="N36" s="1" t="s">
        <v>178</v>
      </c>
      <c r="O36" s="31">
        <v>38</v>
      </c>
      <c r="P36" s="20">
        <v>42</v>
      </c>
      <c r="Q36" s="30">
        <v>-4</v>
      </c>
      <c r="R36" s="29" t="s">
        <v>99</v>
      </c>
      <c r="S36" s="28" t="s">
        <v>233</v>
      </c>
    </row>
    <row r="37" spans="1:19" x14ac:dyDescent="0.3">
      <c r="A37" s="32" t="s">
        <v>2</v>
      </c>
      <c r="B37" s="1">
        <v>14</v>
      </c>
      <c r="C37" s="1">
        <v>7</v>
      </c>
      <c r="D37" s="1">
        <v>3</v>
      </c>
      <c r="E37" s="20">
        <v>4</v>
      </c>
      <c r="F37" s="30">
        <v>18</v>
      </c>
      <c r="G37" s="20">
        <v>6</v>
      </c>
      <c r="H37" s="20">
        <v>7</v>
      </c>
      <c r="I37" s="20">
        <v>0</v>
      </c>
      <c r="J37" s="20">
        <v>1</v>
      </c>
      <c r="K37" s="29" t="s">
        <v>189</v>
      </c>
      <c r="L37" s="1" t="s">
        <v>168</v>
      </c>
      <c r="M37" s="1" t="s">
        <v>249</v>
      </c>
      <c r="N37" s="1" t="s">
        <v>271</v>
      </c>
      <c r="O37" s="31">
        <v>46</v>
      </c>
      <c r="P37" s="20">
        <v>42</v>
      </c>
      <c r="Q37" s="30">
        <v>4</v>
      </c>
      <c r="R37" s="29" t="s">
        <v>107</v>
      </c>
      <c r="S37" s="28" t="s">
        <v>233</v>
      </c>
    </row>
    <row r="38" spans="1:19" x14ac:dyDescent="0.3">
      <c r="A38" s="32" t="s">
        <v>8</v>
      </c>
      <c r="B38" s="1">
        <v>16</v>
      </c>
      <c r="C38" s="1">
        <v>7</v>
      </c>
      <c r="D38" s="1">
        <v>6</v>
      </c>
      <c r="E38" s="20">
        <v>3</v>
      </c>
      <c r="F38" s="30">
        <v>17</v>
      </c>
      <c r="G38" s="20">
        <v>4</v>
      </c>
      <c r="H38" s="20">
        <v>7</v>
      </c>
      <c r="I38" s="20">
        <v>0</v>
      </c>
      <c r="J38" s="20">
        <v>1</v>
      </c>
      <c r="K38" s="29" t="s">
        <v>222</v>
      </c>
      <c r="L38" s="1" t="s">
        <v>134</v>
      </c>
      <c r="M38" s="1" t="s">
        <v>150</v>
      </c>
      <c r="N38" s="1" t="s">
        <v>189</v>
      </c>
      <c r="O38" s="31">
        <v>53</v>
      </c>
      <c r="P38" s="20">
        <v>56</v>
      </c>
      <c r="Q38" s="30">
        <v>-3</v>
      </c>
      <c r="R38" s="29" t="s">
        <v>109</v>
      </c>
      <c r="S38" s="28" t="s">
        <v>226</v>
      </c>
    </row>
    <row r="39" spans="1:19" x14ac:dyDescent="0.3">
      <c r="A39" s="32" t="s">
        <v>20</v>
      </c>
      <c r="B39" s="1">
        <v>16</v>
      </c>
      <c r="C39" s="1">
        <v>6</v>
      </c>
      <c r="D39" s="1">
        <v>6</v>
      </c>
      <c r="E39" s="20">
        <v>4</v>
      </c>
      <c r="F39" s="30">
        <v>16</v>
      </c>
      <c r="G39" s="20">
        <v>4</v>
      </c>
      <c r="H39" s="20">
        <v>6</v>
      </c>
      <c r="I39" s="20">
        <v>0</v>
      </c>
      <c r="J39" s="20">
        <v>2</v>
      </c>
      <c r="K39" s="29" t="s">
        <v>221</v>
      </c>
      <c r="L39" s="1" t="s">
        <v>223</v>
      </c>
      <c r="M39" s="1" t="s">
        <v>150</v>
      </c>
      <c r="N39" s="1" t="s">
        <v>210</v>
      </c>
      <c r="O39" s="31">
        <v>47</v>
      </c>
      <c r="P39" s="20">
        <v>57</v>
      </c>
      <c r="Q39" s="30">
        <v>-10</v>
      </c>
      <c r="R39" s="29" t="s">
        <v>113</v>
      </c>
      <c r="S39" s="28" t="s">
        <v>222</v>
      </c>
    </row>
    <row r="40" spans="1:19" x14ac:dyDescent="0.3">
      <c r="A40" s="32" t="s">
        <v>18</v>
      </c>
      <c r="B40" s="1">
        <v>15</v>
      </c>
      <c r="C40" s="1">
        <v>6</v>
      </c>
      <c r="D40" s="1">
        <v>5</v>
      </c>
      <c r="E40" s="20">
        <v>4</v>
      </c>
      <c r="F40" s="30">
        <v>16</v>
      </c>
      <c r="G40" s="20">
        <v>2</v>
      </c>
      <c r="H40" s="20">
        <v>5</v>
      </c>
      <c r="I40" s="20">
        <v>1</v>
      </c>
      <c r="J40" s="20">
        <v>3</v>
      </c>
      <c r="K40" s="29" t="s">
        <v>186</v>
      </c>
      <c r="L40" s="1" t="s">
        <v>212</v>
      </c>
      <c r="M40" s="1" t="s">
        <v>105</v>
      </c>
      <c r="N40" s="1" t="s">
        <v>231</v>
      </c>
      <c r="O40" s="31">
        <v>42</v>
      </c>
      <c r="P40" s="20">
        <v>49</v>
      </c>
      <c r="Q40" s="30">
        <v>-7</v>
      </c>
      <c r="R40" s="29" t="s">
        <v>101</v>
      </c>
      <c r="S40" s="28" t="s">
        <v>239</v>
      </c>
    </row>
    <row r="41" spans="1:19" x14ac:dyDescent="0.3">
      <c r="A41" s="32" t="s">
        <v>3</v>
      </c>
      <c r="B41" s="1">
        <v>16</v>
      </c>
      <c r="C41" s="1">
        <v>8</v>
      </c>
      <c r="D41" s="1">
        <v>8</v>
      </c>
      <c r="E41" s="20">
        <v>0</v>
      </c>
      <c r="F41" s="30">
        <v>16</v>
      </c>
      <c r="G41" s="20">
        <v>2</v>
      </c>
      <c r="H41" s="20">
        <v>6</v>
      </c>
      <c r="I41" s="20">
        <v>2</v>
      </c>
      <c r="J41" s="20">
        <v>0</v>
      </c>
      <c r="K41" s="29" t="s">
        <v>148</v>
      </c>
      <c r="L41" s="1" t="s">
        <v>230</v>
      </c>
      <c r="M41" s="1" t="s">
        <v>112</v>
      </c>
      <c r="N41" s="1" t="s">
        <v>257</v>
      </c>
      <c r="O41" s="31">
        <v>46</v>
      </c>
      <c r="P41" s="20">
        <v>53</v>
      </c>
      <c r="Q41" s="30">
        <v>-7</v>
      </c>
      <c r="R41" s="29" t="s">
        <v>99</v>
      </c>
      <c r="S41" s="28" t="s">
        <v>200</v>
      </c>
    </row>
    <row r="42" spans="1:19" ht="15" thickBot="1" x14ac:dyDescent="0.35">
      <c r="A42" s="27" t="s">
        <v>27</v>
      </c>
      <c r="B42" s="26">
        <v>16</v>
      </c>
      <c r="C42" s="26">
        <v>4</v>
      </c>
      <c r="D42" s="26">
        <v>10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172</v>
      </c>
      <c r="L42" s="26" t="s">
        <v>251</v>
      </c>
      <c r="M42" s="26" t="s">
        <v>127</v>
      </c>
      <c r="N42" s="26" t="s">
        <v>261</v>
      </c>
      <c r="O42" s="25">
        <v>36</v>
      </c>
      <c r="P42" s="24">
        <v>53</v>
      </c>
      <c r="Q42" s="23">
        <v>-17</v>
      </c>
      <c r="R42" s="22" t="s">
        <v>101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4EFDFB3-F03F-4399-8A96-619810065329}"/>
  </hyperlink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025A-9697-4BD7-903A-46DF44E8CF98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15</v>
      </c>
      <c r="C4" s="40">
        <v>10</v>
      </c>
      <c r="D4" s="40">
        <v>3</v>
      </c>
      <c r="E4" s="38">
        <v>2</v>
      </c>
      <c r="F4" s="33">
        <v>22</v>
      </c>
      <c r="G4" s="39">
        <v>5</v>
      </c>
      <c r="H4" s="38">
        <v>10</v>
      </c>
      <c r="I4" s="38">
        <v>0</v>
      </c>
      <c r="J4" s="33">
        <v>1</v>
      </c>
      <c r="K4" s="37" t="s">
        <v>242</v>
      </c>
      <c r="L4" s="40" t="s">
        <v>229</v>
      </c>
      <c r="M4" s="40" t="s">
        <v>120</v>
      </c>
      <c r="N4" s="40" t="s">
        <v>163</v>
      </c>
      <c r="O4" s="39">
        <v>57</v>
      </c>
      <c r="P4" s="38">
        <v>47</v>
      </c>
      <c r="Q4" s="33">
        <v>10</v>
      </c>
      <c r="R4" s="37" t="s">
        <v>99</v>
      </c>
      <c r="S4" s="36" t="s">
        <v>231</v>
      </c>
    </row>
    <row r="5" spans="1:20" x14ac:dyDescent="0.3">
      <c r="A5" s="32" t="s">
        <v>29</v>
      </c>
      <c r="B5" s="1">
        <v>17</v>
      </c>
      <c r="C5" s="1">
        <v>10</v>
      </c>
      <c r="D5" s="1">
        <v>7</v>
      </c>
      <c r="E5" s="20">
        <v>0</v>
      </c>
      <c r="F5" s="30">
        <v>20</v>
      </c>
      <c r="G5" s="31">
        <v>5</v>
      </c>
      <c r="H5" s="20">
        <v>9</v>
      </c>
      <c r="I5" s="20">
        <v>1</v>
      </c>
      <c r="J5" s="30">
        <v>0</v>
      </c>
      <c r="K5" s="29" t="s">
        <v>203</v>
      </c>
      <c r="L5" s="1" t="s">
        <v>148</v>
      </c>
      <c r="M5" s="1" t="s">
        <v>175</v>
      </c>
      <c r="N5" s="1" t="s">
        <v>262</v>
      </c>
      <c r="O5" s="31">
        <v>57</v>
      </c>
      <c r="P5" s="20">
        <v>56</v>
      </c>
      <c r="Q5" s="30">
        <v>1</v>
      </c>
      <c r="R5" s="29" t="s">
        <v>177</v>
      </c>
      <c r="S5" s="28" t="s">
        <v>203</v>
      </c>
    </row>
    <row r="6" spans="1:20" x14ac:dyDescent="0.3">
      <c r="A6" s="32" t="s">
        <v>11</v>
      </c>
      <c r="B6" s="1">
        <v>16</v>
      </c>
      <c r="C6" s="1">
        <v>8</v>
      </c>
      <c r="D6" s="1">
        <v>5</v>
      </c>
      <c r="E6" s="20">
        <v>3</v>
      </c>
      <c r="F6" s="30">
        <v>19</v>
      </c>
      <c r="G6" s="31">
        <v>3</v>
      </c>
      <c r="H6" s="20">
        <v>6</v>
      </c>
      <c r="I6" s="20">
        <v>2</v>
      </c>
      <c r="J6" s="30">
        <v>0</v>
      </c>
      <c r="K6" s="29" t="s">
        <v>229</v>
      </c>
      <c r="L6" s="1" t="s">
        <v>191</v>
      </c>
      <c r="M6" s="1" t="s">
        <v>144</v>
      </c>
      <c r="N6" s="1" t="s">
        <v>233</v>
      </c>
      <c r="O6" s="31">
        <v>57</v>
      </c>
      <c r="P6" s="20">
        <v>58</v>
      </c>
      <c r="Q6" s="30">
        <v>-1</v>
      </c>
      <c r="R6" s="29" t="s">
        <v>104</v>
      </c>
      <c r="S6" s="28" t="s">
        <v>241</v>
      </c>
    </row>
    <row r="7" spans="1:20" x14ac:dyDescent="0.3">
      <c r="A7" s="32" t="s">
        <v>21</v>
      </c>
      <c r="B7" s="1">
        <v>16</v>
      </c>
      <c r="C7" s="1">
        <v>9</v>
      </c>
      <c r="D7" s="1">
        <v>7</v>
      </c>
      <c r="E7" s="20">
        <v>0</v>
      </c>
      <c r="F7" s="30">
        <v>18</v>
      </c>
      <c r="G7" s="31">
        <v>4</v>
      </c>
      <c r="H7" s="20">
        <v>7</v>
      </c>
      <c r="I7" s="20">
        <v>2</v>
      </c>
      <c r="J7" s="30">
        <v>0</v>
      </c>
      <c r="K7" s="29" t="s">
        <v>183</v>
      </c>
      <c r="L7" s="1" t="s">
        <v>171</v>
      </c>
      <c r="M7" s="1" t="s">
        <v>149</v>
      </c>
      <c r="N7" s="1" t="s">
        <v>171</v>
      </c>
      <c r="O7" s="31">
        <v>46</v>
      </c>
      <c r="P7" s="20">
        <v>51</v>
      </c>
      <c r="Q7" s="30">
        <v>-5</v>
      </c>
      <c r="R7" s="29" t="s">
        <v>113</v>
      </c>
      <c r="S7" s="28" t="s">
        <v>200</v>
      </c>
    </row>
    <row r="8" spans="1:20" x14ac:dyDescent="0.3">
      <c r="A8" s="32" t="s">
        <v>5</v>
      </c>
      <c r="B8" s="1">
        <v>15</v>
      </c>
      <c r="C8" s="1">
        <v>8</v>
      </c>
      <c r="D8" s="1">
        <v>5</v>
      </c>
      <c r="E8" s="20">
        <v>2</v>
      </c>
      <c r="F8" s="30">
        <v>18</v>
      </c>
      <c r="G8" s="31">
        <v>6</v>
      </c>
      <c r="H8" s="20">
        <v>8</v>
      </c>
      <c r="I8" s="20">
        <v>0</v>
      </c>
      <c r="J8" s="30">
        <v>0</v>
      </c>
      <c r="K8" s="29" t="s">
        <v>175</v>
      </c>
      <c r="L8" s="1" t="s">
        <v>189</v>
      </c>
      <c r="M8" s="1" t="s">
        <v>122</v>
      </c>
      <c r="N8" s="1" t="s">
        <v>173</v>
      </c>
      <c r="O8" s="31">
        <v>46</v>
      </c>
      <c r="P8" s="20">
        <v>41</v>
      </c>
      <c r="Q8" s="30">
        <v>5</v>
      </c>
      <c r="R8" s="29" t="s">
        <v>104</v>
      </c>
      <c r="S8" s="28" t="s">
        <v>203</v>
      </c>
    </row>
    <row r="9" spans="1:20" x14ac:dyDescent="0.3">
      <c r="A9" s="32" t="s">
        <v>4</v>
      </c>
      <c r="B9" s="1">
        <v>16</v>
      </c>
      <c r="C9" s="1">
        <v>8</v>
      </c>
      <c r="D9" s="1">
        <v>7</v>
      </c>
      <c r="E9" s="20">
        <v>1</v>
      </c>
      <c r="F9" s="30">
        <v>17</v>
      </c>
      <c r="G9" s="31">
        <v>6</v>
      </c>
      <c r="H9" s="20">
        <v>8</v>
      </c>
      <c r="I9" s="20">
        <v>0</v>
      </c>
      <c r="J9" s="30">
        <v>0</v>
      </c>
      <c r="K9" s="29" t="s">
        <v>277</v>
      </c>
      <c r="L9" s="1" t="s">
        <v>127</v>
      </c>
      <c r="M9" s="1" t="s">
        <v>147</v>
      </c>
      <c r="N9" s="1" t="s">
        <v>278</v>
      </c>
      <c r="O9" s="31">
        <v>59</v>
      </c>
      <c r="P9" s="20">
        <v>60</v>
      </c>
      <c r="Q9" s="30">
        <v>-1</v>
      </c>
      <c r="R9" s="29" t="s">
        <v>107</v>
      </c>
      <c r="S9" s="28" t="s">
        <v>202</v>
      </c>
    </row>
    <row r="10" spans="1:20" x14ac:dyDescent="0.3">
      <c r="A10" s="32" t="s">
        <v>19</v>
      </c>
      <c r="B10" s="1">
        <v>15</v>
      </c>
      <c r="C10" s="1">
        <v>7</v>
      </c>
      <c r="D10" s="1">
        <v>7</v>
      </c>
      <c r="E10" s="20">
        <v>1</v>
      </c>
      <c r="F10" s="30">
        <v>15</v>
      </c>
      <c r="G10" s="31">
        <v>5</v>
      </c>
      <c r="H10" s="20">
        <v>6</v>
      </c>
      <c r="I10" s="20">
        <v>1</v>
      </c>
      <c r="J10" s="30">
        <v>1</v>
      </c>
      <c r="K10" s="29" t="s">
        <v>242</v>
      </c>
      <c r="L10" s="1" t="s">
        <v>265</v>
      </c>
      <c r="M10" s="1" t="s">
        <v>119</v>
      </c>
      <c r="N10" s="1" t="s">
        <v>170</v>
      </c>
      <c r="O10" s="31">
        <v>40</v>
      </c>
      <c r="P10" s="20">
        <v>46</v>
      </c>
      <c r="Q10" s="30">
        <v>-6</v>
      </c>
      <c r="R10" s="29" t="s">
        <v>101</v>
      </c>
      <c r="S10" s="28" t="s">
        <v>228</v>
      </c>
    </row>
    <row r="11" spans="1:20" ht="15" thickBot="1" x14ac:dyDescent="0.35">
      <c r="A11" s="32" t="s">
        <v>28</v>
      </c>
      <c r="B11" s="1">
        <v>15</v>
      </c>
      <c r="C11" s="1">
        <v>5</v>
      </c>
      <c r="D11" s="1">
        <v>6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160</v>
      </c>
      <c r="M11" s="1" t="s">
        <v>189</v>
      </c>
      <c r="N11" s="1" t="s">
        <v>263</v>
      </c>
      <c r="O11" s="31">
        <v>41</v>
      </c>
      <c r="P11" s="20">
        <v>49</v>
      </c>
      <c r="Q11" s="30">
        <v>-8</v>
      </c>
      <c r="R11" s="29" t="s">
        <v>113</v>
      </c>
      <c r="S11" s="28" t="s">
        <v>264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15</v>
      </c>
      <c r="C14" s="1">
        <v>11</v>
      </c>
      <c r="D14" s="1">
        <v>4</v>
      </c>
      <c r="E14" s="20">
        <v>0</v>
      </c>
      <c r="F14" s="33">
        <v>22</v>
      </c>
      <c r="G14" s="20">
        <v>7</v>
      </c>
      <c r="H14" s="20">
        <v>10</v>
      </c>
      <c r="I14" s="20">
        <v>1</v>
      </c>
      <c r="J14" s="20">
        <v>0</v>
      </c>
      <c r="K14" s="29" t="s">
        <v>162</v>
      </c>
      <c r="L14" s="1" t="s">
        <v>185</v>
      </c>
      <c r="M14" s="1" t="s">
        <v>137</v>
      </c>
      <c r="N14" s="1" t="s">
        <v>178</v>
      </c>
      <c r="O14" s="31">
        <v>59</v>
      </c>
      <c r="P14" s="20">
        <v>42</v>
      </c>
      <c r="Q14" s="30">
        <v>17</v>
      </c>
      <c r="R14" s="29" t="s">
        <v>135</v>
      </c>
      <c r="S14" s="28" t="s">
        <v>232</v>
      </c>
    </row>
    <row r="15" spans="1:20" x14ac:dyDescent="0.3">
      <c r="A15" s="32" t="s">
        <v>14</v>
      </c>
      <c r="B15" s="1">
        <v>15</v>
      </c>
      <c r="C15" s="1">
        <v>11</v>
      </c>
      <c r="D15" s="1">
        <v>4</v>
      </c>
      <c r="E15" s="20">
        <v>0</v>
      </c>
      <c r="F15" s="30">
        <v>22</v>
      </c>
      <c r="G15" s="20">
        <v>7</v>
      </c>
      <c r="H15" s="20">
        <v>10</v>
      </c>
      <c r="I15" s="20">
        <v>1</v>
      </c>
      <c r="J15" s="20">
        <v>0</v>
      </c>
      <c r="K15" s="29" t="s">
        <v>268</v>
      </c>
      <c r="L15" s="1" t="s">
        <v>171</v>
      </c>
      <c r="M15" s="1" t="s">
        <v>112</v>
      </c>
      <c r="N15" s="1" t="s">
        <v>178</v>
      </c>
      <c r="O15" s="31">
        <v>52</v>
      </c>
      <c r="P15" s="20">
        <v>44</v>
      </c>
      <c r="Q15" s="30">
        <v>8</v>
      </c>
      <c r="R15" s="29" t="s">
        <v>104</v>
      </c>
      <c r="S15" s="28" t="s">
        <v>203</v>
      </c>
    </row>
    <row r="16" spans="1:20" x14ac:dyDescent="0.3">
      <c r="A16" s="32" t="s">
        <v>9</v>
      </c>
      <c r="B16" s="1">
        <v>17</v>
      </c>
      <c r="C16" s="1">
        <v>9</v>
      </c>
      <c r="D16" s="1">
        <v>5</v>
      </c>
      <c r="E16" s="20">
        <v>3</v>
      </c>
      <c r="F16" s="30">
        <v>21</v>
      </c>
      <c r="G16" s="20">
        <v>9</v>
      </c>
      <c r="H16" s="20">
        <v>9</v>
      </c>
      <c r="I16" s="20">
        <v>0</v>
      </c>
      <c r="J16" s="20">
        <v>3</v>
      </c>
      <c r="K16" s="29" t="s">
        <v>192</v>
      </c>
      <c r="L16" s="1" t="s">
        <v>233</v>
      </c>
      <c r="M16" s="1" t="s">
        <v>271</v>
      </c>
      <c r="N16" s="1" t="s">
        <v>272</v>
      </c>
      <c r="O16" s="31">
        <v>57</v>
      </c>
      <c r="P16" s="20">
        <v>48</v>
      </c>
      <c r="Q16" s="30">
        <v>9</v>
      </c>
      <c r="R16" s="29" t="s">
        <v>107</v>
      </c>
      <c r="S16" s="28" t="s">
        <v>222</v>
      </c>
    </row>
    <row r="17" spans="1:19" x14ac:dyDescent="0.3">
      <c r="A17" s="32" t="s">
        <v>10</v>
      </c>
      <c r="B17" s="1">
        <v>15</v>
      </c>
      <c r="C17" s="1">
        <v>8</v>
      </c>
      <c r="D17" s="1">
        <v>5</v>
      </c>
      <c r="E17" s="20">
        <v>2</v>
      </c>
      <c r="F17" s="30">
        <v>18</v>
      </c>
      <c r="G17" s="20">
        <v>1</v>
      </c>
      <c r="H17" s="20">
        <v>5</v>
      </c>
      <c r="I17" s="20">
        <v>3</v>
      </c>
      <c r="J17" s="20">
        <v>0</v>
      </c>
      <c r="K17" s="29" t="s">
        <v>234</v>
      </c>
      <c r="L17" s="1" t="s">
        <v>131</v>
      </c>
      <c r="M17" s="1" t="s">
        <v>115</v>
      </c>
      <c r="N17" s="1" t="s">
        <v>208</v>
      </c>
      <c r="O17" s="31">
        <v>43</v>
      </c>
      <c r="P17" s="20">
        <v>39</v>
      </c>
      <c r="Q17" s="30">
        <v>4</v>
      </c>
      <c r="R17" s="29" t="s">
        <v>101</v>
      </c>
      <c r="S17" s="28" t="s">
        <v>234</v>
      </c>
    </row>
    <row r="18" spans="1:19" x14ac:dyDescent="0.3">
      <c r="A18" s="32" t="s">
        <v>13</v>
      </c>
      <c r="B18" s="1">
        <v>15</v>
      </c>
      <c r="C18" s="1">
        <v>7</v>
      </c>
      <c r="D18" s="1">
        <v>6</v>
      </c>
      <c r="E18" s="20">
        <v>2</v>
      </c>
      <c r="F18" s="30">
        <v>16</v>
      </c>
      <c r="G18" s="20">
        <v>7</v>
      </c>
      <c r="H18" s="20">
        <v>7</v>
      </c>
      <c r="I18" s="20">
        <v>0</v>
      </c>
      <c r="J18" s="20">
        <v>2</v>
      </c>
      <c r="K18" s="29" t="s">
        <v>193</v>
      </c>
      <c r="L18" s="1" t="s">
        <v>156</v>
      </c>
      <c r="M18" s="1" t="s">
        <v>156</v>
      </c>
      <c r="N18" s="1" t="s">
        <v>269</v>
      </c>
      <c r="O18" s="31">
        <v>50</v>
      </c>
      <c r="P18" s="20">
        <v>51</v>
      </c>
      <c r="Q18" s="30">
        <v>-1</v>
      </c>
      <c r="R18" s="29" t="s">
        <v>99</v>
      </c>
      <c r="S18" s="28" t="s">
        <v>233</v>
      </c>
    </row>
    <row r="19" spans="1:19" x14ac:dyDescent="0.3">
      <c r="A19" s="32" t="s">
        <v>12</v>
      </c>
      <c r="B19" s="1">
        <v>16</v>
      </c>
      <c r="C19" s="1">
        <v>7</v>
      </c>
      <c r="D19" s="1">
        <v>7</v>
      </c>
      <c r="E19" s="20">
        <v>2</v>
      </c>
      <c r="F19" s="30">
        <v>16</v>
      </c>
      <c r="G19" s="20">
        <v>5</v>
      </c>
      <c r="H19" s="20">
        <v>7</v>
      </c>
      <c r="I19" s="20">
        <v>0</v>
      </c>
      <c r="J19" s="20">
        <v>0</v>
      </c>
      <c r="K19" s="29" t="s">
        <v>270</v>
      </c>
      <c r="L19" s="1" t="s">
        <v>260</v>
      </c>
      <c r="M19" s="1" t="s">
        <v>132</v>
      </c>
      <c r="N19" s="1" t="s">
        <v>201</v>
      </c>
      <c r="O19" s="31">
        <v>35</v>
      </c>
      <c r="P19" s="20">
        <v>40</v>
      </c>
      <c r="Q19" s="30">
        <v>-5</v>
      </c>
      <c r="R19" s="29" t="s">
        <v>101</v>
      </c>
      <c r="S19" s="28" t="s">
        <v>225</v>
      </c>
    </row>
    <row r="20" spans="1:19" x14ac:dyDescent="0.3">
      <c r="A20" s="32" t="s">
        <v>1</v>
      </c>
      <c r="B20" s="1">
        <v>15</v>
      </c>
      <c r="C20" s="1">
        <v>7</v>
      </c>
      <c r="D20" s="1">
        <v>7</v>
      </c>
      <c r="E20" s="20">
        <v>1</v>
      </c>
      <c r="F20" s="30">
        <v>15</v>
      </c>
      <c r="G20" s="20">
        <v>6</v>
      </c>
      <c r="H20" s="20">
        <v>7</v>
      </c>
      <c r="I20" s="20">
        <v>0</v>
      </c>
      <c r="J20" s="20">
        <v>1</v>
      </c>
      <c r="K20" s="29" t="s">
        <v>171</v>
      </c>
      <c r="L20" s="1" t="s">
        <v>156</v>
      </c>
      <c r="M20" s="1" t="s">
        <v>130</v>
      </c>
      <c r="N20" s="1" t="s">
        <v>228</v>
      </c>
      <c r="O20" s="31">
        <v>42</v>
      </c>
      <c r="P20" s="20">
        <v>38</v>
      </c>
      <c r="Q20" s="30">
        <v>4</v>
      </c>
      <c r="R20" s="29" t="s">
        <v>107</v>
      </c>
      <c r="S20" s="28" t="s">
        <v>237</v>
      </c>
    </row>
    <row r="21" spans="1:19" ht="15" thickBot="1" x14ac:dyDescent="0.35">
      <c r="A21" s="27" t="s">
        <v>23</v>
      </c>
      <c r="B21" s="26">
        <v>14</v>
      </c>
      <c r="C21" s="26">
        <v>7</v>
      </c>
      <c r="D21" s="26">
        <v>7</v>
      </c>
      <c r="E21" s="24">
        <v>0</v>
      </c>
      <c r="F21" s="23">
        <v>14</v>
      </c>
      <c r="G21" s="24">
        <v>4</v>
      </c>
      <c r="H21" s="24">
        <v>6</v>
      </c>
      <c r="I21" s="24">
        <v>1</v>
      </c>
      <c r="J21" s="24">
        <v>0</v>
      </c>
      <c r="K21" s="22" t="s">
        <v>134</v>
      </c>
      <c r="L21" s="26" t="s">
        <v>171</v>
      </c>
      <c r="M21" s="26" t="s">
        <v>127</v>
      </c>
      <c r="N21" s="26" t="s">
        <v>175</v>
      </c>
      <c r="O21" s="25">
        <v>44</v>
      </c>
      <c r="P21" s="24">
        <v>45</v>
      </c>
      <c r="Q21" s="23">
        <v>-1</v>
      </c>
      <c r="R21" s="22" t="s">
        <v>113</v>
      </c>
      <c r="S21" s="21" t="s">
        <v>232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16</v>
      </c>
      <c r="C25" s="1">
        <v>10</v>
      </c>
      <c r="D25" s="1">
        <v>1</v>
      </c>
      <c r="E25" s="20">
        <v>5</v>
      </c>
      <c r="F25" s="30">
        <v>25</v>
      </c>
      <c r="G25" s="20">
        <v>9</v>
      </c>
      <c r="H25" s="20">
        <v>10</v>
      </c>
      <c r="I25" s="20">
        <v>0</v>
      </c>
      <c r="J25" s="20">
        <v>2</v>
      </c>
      <c r="K25" s="29" t="s">
        <v>161</v>
      </c>
      <c r="L25" s="1" t="s">
        <v>241</v>
      </c>
      <c r="M25" s="1" t="s">
        <v>118</v>
      </c>
      <c r="N25" s="1" t="s">
        <v>190</v>
      </c>
      <c r="O25" s="31">
        <v>64</v>
      </c>
      <c r="P25" s="20">
        <v>42</v>
      </c>
      <c r="Q25" s="30">
        <v>22</v>
      </c>
      <c r="R25" s="29" t="s">
        <v>109</v>
      </c>
      <c r="S25" s="28" t="s">
        <v>216</v>
      </c>
    </row>
    <row r="26" spans="1:19" x14ac:dyDescent="0.3">
      <c r="A26" s="32" t="s">
        <v>22</v>
      </c>
      <c r="B26" s="1">
        <v>16</v>
      </c>
      <c r="C26" s="1">
        <v>9</v>
      </c>
      <c r="D26" s="1">
        <v>4</v>
      </c>
      <c r="E26" s="20">
        <v>3</v>
      </c>
      <c r="F26" s="30">
        <v>21</v>
      </c>
      <c r="G26" s="20">
        <v>5</v>
      </c>
      <c r="H26" s="20">
        <v>7</v>
      </c>
      <c r="I26" s="20">
        <v>2</v>
      </c>
      <c r="J26" s="20">
        <v>1</v>
      </c>
      <c r="K26" s="29" t="s">
        <v>217</v>
      </c>
      <c r="L26" s="1" t="s">
        <v>221</v>
      </c>
      <c r="M26" s="1" t="s">
        <v>162</v>
      </c>
      <c r="N26" s="1" t="s">
        <v>266</v>
      </c>
      <c r="O26" s="31">
        <v>49</v>
      </c>
      <c r="P26" s="20">
        <v>51</v>
      </c>
      <c r="Q26" s="30">
        <v>-2</v>
      </c>
      <c r="R26" s="29" t="s">
        <v>104</v>
      </c>
      <c r="S26" s="28" t="s">
        <v>241</v>
      </c>
    </row>
    <row r="27" spans="1:19" x14ac:dyDescent="0.3">
      <c r="A27" s="32" t="s">
        <v>25</v>
      </c>
      <c r="B27" s="1">
        <v>16</v>
      </c>
      <c r="C27" s="1">
        <v>8</v>
      </c>
      <c r="D27" s="1">
        <v>5</v>
      </c>
      <c r="E27" s="20">
        <v>3</v>
      </c>
      <c r="F27" s="30">
        <v>19</v>
      </c>
      <c r="G27" s="20">
        <v>7</v>
      </c>
      <c r="H27" s="20">
        <v>8</v>
      </c>
      <c r="I27" s="20">
        <v>0</v>
      </c>
      <c r="J27" s="20">
        <v>1</v>
      </c>
      <c r="K27" s="29" t="s">
        <v>153</v>
      </c>
      <c r="L27" s="1" t="s">
        <v>233</v>
      </c>
      <c r="M27" s="1" t="s">
        <v>112</v>
      </c>
      <c r="N27" s="1" t="s">
        <v>233</v>
      </c>
      <c r="O27" s="31">
        <v>53</v>
      </c>
      <c r="P27" s="20">
        <v>41</v>
      </c>
      <c r="Q27" s="30">
        <v>12</v>
      </c>
      <c r="R27" s="29" t="s">
        <v>109</v>
      </c>
      <c r="S27" s="28" t="s">
        <v>234</v>
      </c>
    </row>
    <row r="28" spans="1:19" x14ac:dyDescent="0.3">
      <c r="A28" s="32" t="s">
        <v>95</v>
      </c>
      <c r="B28" s="1">
        <v>16</v>
      </c>
      <c r="C28" s="1">
        <v>9</v>
      </c>
      <c r="D28" s="1">
        <v>7</v>
      </c>
      <c r="E28" s="20">
        <v>0</v>
      </c>
      <c r="F28" s="30">
        <v>18</v>
      </c>
      <c r="G28" s="20">
        <v>6</v>
      </c>
      <c r="H28" s="20">
        <v>9</v>
      </c>
      <c r="I28" s="20">
        <v>0</v>
      </c>
      <c r="J28" s="20">
        <v>0</v>
      </c>
      <c r="K28" s="29" t="s">
        <v>136</v>
      </c>
      <c r="L28" s="1" t="s">
        <v>267</v>
      </c>
      <c r="M28" s="1" t="s">
        <v>164</v>
      </c>
      <c r="N28" s="1" t="s">
        <v>203</v>
      </c>
      <c r="O28" s="31">
        <v>51</v>
      </c>
      <c r="P28" s="20">
        <v>50</v>
      </c>
      <c r="Q28" s="30">
        <v>1</v>
      </c>
      <c r="R28" s="29" t="s">
        <v>113</v>
      </c>
      <c r="S28" s="28" t="s">
        <v>202</v>
      </c>
    </row>
    <row r="29" spans="1:19" x14ac:dyDescent="0.3">
      <c r="A29" s="32" t="s">
        <v>0</v>
      </c>
      <c r="B29" s="1">
        <v>15</v>
      </c>
      <c r="C29" s="1">
        <v>9</v>
      </c>
      <c r="D29" s="1">
        <v>6</v>
      </c>
      <c r="E29" s="20">
        <v>0</v>
      </c>
      <c r="F29" s="30">
        <v>18</v>
      </c>
      <c r="G29" s="20">
        <v>8</v>
      </c>
      <c r="H29" s="20">
        <v>9</v>
      </c>
      <c r="I29" s="20">
        <v>0</v>
      </c>
      <c r="J29" s="20">
        <v>0</v>
      </c>
      <c r="K29" s="29" t="s">
        <v>183</v>
      </c>
      <c r="L29" s="1" t="s">
        <v>175</v>
      </c>
      <c r="M29" s="1" t="s">
        <v>103</v>
      </c>
      <c r="N29" s="1" t="s">
        <v>279</v>
      </c>
      <c r="O29" s="31">
        <v>47</v>
      </c>
      <c r="P29" s="20">
        <v>39</v>
      </c>
      <c r="Q29" s="30">
        <v>8</v>
      </c>
      <c r="R29" s="29" t="s">
        <v>113</v>
      </c>
      <c r="S29" s="28" t="s">
        <v>202</v>
      </c>
    </row>
    <row r="30" spans="1:19" x14ac:dyDescent="0.3">
      <c r="A30" s="32" t="s">
        <v>17</v>
      </c>
      <c r="B30" s="1">
        <v>17</v>
      </c>
      <c r="C30" s="1">
        <v>7</v>
      </c>
      <c r="D30" s="1">
        <v>7</v>
      </c>
      <c r="E30" s="20">
        <v>3</v>
      </c>
      <c r="F30" s="30">
        <v>17</v>
      </c>
      <c r="G30" s="20">
        <v>4</v>
      </c>
      <c r="H30" s="20">
        <v>6</v>
      </c>
      <c r="I30" s="20">
        <v>1</v>
      </c>
      <c r="J30" s="20">
        <v>0</v>
      </c>
      <c r="K30" s="29" t="s">
        <v>208</v>
      </c>
      <c r="L30" s="1" t="s">
        <v>165</v>
      </c>
      <c r="M30" s="1" t="s">
        <v>131</v>
      </c>
      <c r="N30" s="1" t="s">
        <v>211</v>
      </c>
      <c r="O30" s="31">
        <v>50</v>
      </c>
      <c r="P30" s="20">
        <v>57</v>
      </c>
      <c r="Q30" s="30">
        <v>-7</v>
      </c>
      <c r="R30" s="29" t="s">
        <v>104</v>
      </c>
      <c r="S30" s="28" t="s">
        <v>218</v>
      </c>
    </row>
    <row r="31" spans="1:19" x14ac:dyDescent="0.3">
      <c r="A31" s="32" t="s">
        <v>15</v>
      </c>
      <c r="B31" s="1">
        <v>17</v>
      </c>
      <c r="C31" s="1">
        <v>5</v>
      </c>
      <c r="D31" s="1">
        <v>8</v>
      </c>
      <c r="E31" s="20">
        <v>4</v>
      </c>
      <c r="F31" s="30">
        <v>14</v>
      </c>
      <c r="G31" s="20">
        <v>3</v>
      </c>
      <c r="H31" s="20">
        <v>4</v>
      </c>
      <c r="I31" s="20">
        <v>1</v>
      </c>
      <c r="J31" s="20">
        <v>0</v>
      </c>
      <c r="K31" s="29" t="s">
        <v>274</v>
      </c>
      <c r="L31" s="1" t="s">
        <v>151</v>
      </c>
      <c r="M31" s="1" t="s">
        <v>160</v>
      </c>
      <c r="N31" s="1" t="s">
        <v>255</v>
      </c>
      <c r="O31" s="31">
        <v>44</v>
      </c>
      <c r="P31" s="20">
        <v>59</v>
      </c>
      <c r="Q31" s="30">
        <v>-15</v>
      </c>
      <c r="R31" s="29" t="s">
        <v>133</v>
      </c>
      <c r="S31" s="28" t="s">
        <v>215</v>
      </c>
    </row>
    <row r="32" spans="1:19" ht="15" thickBot="1" x14ac:dyDescent="0.35">
      <c r="A32" s="32" t="s">
        <v>6</v>
      </c>
      <c r="B32" s="1">
        <v>16</v>
      </c>
      <c r="C32" s="1">
        <v>5</v>
      </c>
      <c r="D32" s="1">
        <v>8</v>
      </c>
      <c r="E32" s="20">
        <v>3</v>
      </c>
      <c r="F32" s="23">
        <v>13</v>
      </c>
      <c r="G32" s="20">
        <v>5</v>
      </c>
      <c r="H32" s="20">
        <v>5</v>
      </c>
      <c r="I32" s="20">
        <v>0</v>
      </c>
      <c r="J32" s="20">
        <v>1</v>
      </c>
      <c r="K32" s="29" t="s">
        <v>275</v>
      </c>
      <c r="L32" s="1" t="s">
        <v>148</v>
      </c>
      <c r="M32" s="1" t="s">
        <v>127</v>
      </c>
      <c r="N32" s="1" t="s">
        <v>222</v>
      </c>
      <c r="O32" s="31">
        <v>44</v>
      </c>
      <c r="P32" s="20">
        <v>63</v>
      </c>
      <c r="Q32" s="30">
        <v>-19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15</v>
      </c>
      <c r="C35" s="1">
        <v>11</v>
      </c>
      <c r="D35" s="1">
        <v>3</v>
      </c>
      <c r="E35" s="20">
        <v>1</v>
      </c>
      <c r="F35" s="33">
        <v>23</v>
      </c>
      <c r="G35" s="20">
        <v>7</v>
      </c>
      <c r="H35" s="20">
        <v>10</v>
      </c>
      <c r="I35" s="20">
        <v>1</v>
      </c>
      <c r="J35" s="20">
        <v>0</v>
      </c>
      <c r="K35" s="29" t="s">
        <v>162</v>
      </c>
      <c r="L35" s="1" t="s">
        <v>205</v>
      </c>
      <c r="M35" s="1" t="s">
        <v>112</v>
      </c>
      <c r="N35" s="1" t="s">
        <v>242</v>
      </c>
      <c r="O35" s="31">
        <v>63</v>
      </c>
      <c r="P35" s="20">
        <v>46</v>
      </c>
      <c r="Q35" s="30">
        <v>17</v>
      </c>
      <c r="R35" s="29" t="s">
        <v>194</v>
      </c>
      <c r="S35" s="28" t="s">
        <v>280</v>
      </c>
    </row>
    <row r="36" spans="1:19" x14ac:dyDescent="0.3">
      <c r="A36" s="32" t="s">
        <v>18</v>
      </c>
      <c r="B36" s="1">
        <v>16</v>
      </c>
      <c r="C36" s="1">
        <v>7</v>
      </c>
      <c r="D36" s="1">
        <v>5</v>
      </c>
      <c r="E36" s="20">
        <v>4</v>
      </c>
      <c r="F36" s="30">
        <v>18</v>
      </c>
      <c r="G36" s="20">
        <v>3</v>
      </c>
      <c r="H36" s="20">
        <v>6</v>
      </c>
      <c r="I36" s="20">
        <v>1</v>
      </c>
      <c r="J36" s="20">
        <v>3</v>
      </c>
      <c r="K36" s="29" t="s">
        <v>186</v>
      </c>
      <c r="L36" s="1" t="s">
        <v>282</v>
      </c>
      <c r="M36" s="1" t="s">
        <v>105</v>
      </c>
      <c r="N36" s="1" t="s">
        <v>231</v>
      </c>
      <c r="O36" s="31">
        <v>45</v>
      </c>
      <c r="P36" s="20">
        <v>51</v>
      </c>
      <c r="Q36" s="30">
        <v>-6</v>
      </c>
      <c r="R36" s="29" t="s">
        <v>99</v>
      </c>
      <c r="S36" s="28" t="s">
        <v>231</v>
      </c>
    </row>
    <row r="37" spans="1:19" x14ac:dyDescent="0.3">
      <c r="A37" s="32" t="s">
        <v>7</v>
      </c>
      <c r="B37" s="1">
        <v>15</v>
      </c>
      <c r="C37" s="1">
        <v>7</v>
      </c>
      <c r="D37" s="1">
        <v>4</v>
      </c>
      <c r="E37" s="20">
        <v>4</v>
      </c>
      <c r="F37" s="30">
        <v>18</v>
      </c>
      <c r="G37" s="20">
        <v>4</v>
      </c>
      <c r="H37" s="20">
        <v>7</v>
      </c>
      <c r="I37" s="20">
        <v>0</v>
      </c>
      <c r="J37" s="20">
        <v>1</v>
      </c>
      <c r="K37" s="29" t="s">
        <v>221</v>
      </c>
      <c r="L37" s="1" t="s">
        <v>191</v>
      </c>
      <c r="M37" s="1" t="s">
        <v>120</v>
      </c>
      <c r="N37" s="1" t="s">
        <v>176</v>
      </c>
      <c r="O37" s="31">
        <v>39</v>
      </c>
      <c r="P37" s="20">
        <v>44</v>
      </c>
      <c r="Q37" s="30">
        <v>-5</v>
      </c>
      <c r="R37" s="29" t="s">
        <v>101</v>
      </c>
      <c r="S37" s="28" t="s">
        <v>218</v>
      </c>
    </row>
    <row r="38" spans="1:19" x14ac:dyDescent="0.3">
      <c r="A38" s="32" t="s">
        <v>2</v>
      </c>
      <c r="B38" s="1">
        <v>14</v>
      </c>
      <c r="C38" s="1">
        <v>7</v>
      </c>
      <c r="D38" s="1">
        <v>3</v>
      </c>
      <c r="E38" s="20">
        <v>4</v>
      </c>
      <c r="F38" s="30">
        <v>18</v>
      </c>
      <c r="G38" s="20">
        <v>6</v>
      </c>
      <c r="H38" s="20">
        <v>7</v>
      </c>
      <c r="I38" s="20">
        <v>0</v>
      </c>
      <c r="J38" s="20">
        <v>1</v>
      </c>
      <c r="K38" s="29" t="s">
        <v>189</v>
      </c>
      <c r="L38" s="1" t="s">
        <v>168</v>
      </c>
      <c r="M38" s="1" t="s">
        <v>249</v>
      </c>
      <c r="N38" s="1" t="s">
        <v>271</v>
      </c>
      <c r="O38" s="31">
        <v>46</v>
      </c>
      <c r="P38" s="20">
        <v>42</v>
      </c>
      <c r="Q38" s="30">
        <v>4</v>
      </c>
      <c r="R38" s="29" t="s">
        <v>107</v>
      </c>
      <c r="S38" s="28" t="s">
        <v>233</v>
      </c>
    </row>
    <row r="39" spans="1:19" x14ac:dyDescent="0.3">
      <c r="A39" s="32" t="s">
        <v>8</v>
      </c>
      <c r="B39" s="1">
        <v>16</v>
      </c>
      <c r="C39" s="1">
        <v>7</v>
      </c>
      <c r="D39" s="1">
        <v>6</v>
      </c>
      <c r="E39" s="20">
        <v>3</v>
      </c>
      <c r="F39" s="30">
        <v>17</v>
      </c>
      <c r="G39" s="20">
        <v>4</v>
      </c>
      <c r="H39" s="20">
        <v>7</v>
      </c>
      <c r="I39" s="20">
        <v>0</v>
      </c>
      <c r="J39" s="20">
        <v>1</v>
      </c>
      <c r="K39" s="29" t="s">
        <v>222</v>
      </c>
      <c r="L39" s="1" t="s">
        <v>134</v>
      </c>
      <c r="M39" s="1" t="s">
        <v>150</v>
      </c>
      <c r="N39" s="1" t="s">
        <v>189</v>
      </c>
      <c r="O39" s="31">
        <v>53</v>
      </c>
      <c r="P39" s="20">
        <v>56</v>
      </c>
      <c r="Q39" s="30">
        <v>-3</v>
      </c>
      <c r="R39" s="29" t="s">
        <v>109</v>
      </c>
      <c r="S39" s="28" t="s">
        <v>226</v>
      </c>
    </row>
    <row r="40" spans="1:19" x14ac:dyDescent="0.3">
      <c r="A40" s="32" t="s">
        <v>3</v>
      </c>
      <c r="B40" s="1">
        <v>17</v>
      </c>
      <c r="C40" s="1">
        <v>8</v>
      </c>
      <c r="D40" s="1">
        <v>8</v>
      </c>
      <c r="E40" s="20">
        <v>1</v>
      </c>
      <c r="F40" s="30">
        <v>17</v>
      </c>
      <c r="G40" s="20">
        <v>2</v>
      </c>
      <c r="H40" s="20">
        <v>6</v>
      </c>
      <c r="I40" s="20">
        <v>2</v>
      </c>
      <c r="J40" s="20">
        <v>0</v>
      </c>
      <c r="K40" s="29" t="s">
        <v>165</v>
      </c>
      <c r="L40" s="1" t="s">
        <v>230</v>
      </c>
      <c r="M40" s="1" t="s">
        <v>112</v>
      </c>
      <c r="N40" s="1" t="s">
        <v>283</v>
      </c>
      <c r="O40" s="31">
        <v>50</v>
      </c>
      <c r="P40" s="20">
        <v>58</v>
      </c>
      <c r="Q40" s="30">
        <v>-8</v>
      </c>
      <c r="R40" s="29" t="s">
        <v>101</v>
      </c>
      <c r="S40" s="28" t="s">
        <v>228</v>
      </c>
    </row>
    <row r="41" spans="1:19" x14ac:dyDescent="0.3">
      <c r="A41" s="32" t="s">
        <v>20</v>
      </c>
      <c r="B41" s="1">
        <v>16</v>
      </c>
      <c r="C41" s="1">
        <v>6</v>
      </c>
      <c r="D41" s="1">
        <v>6</v>
      </c>
      <c r="E41" s="20">
        <v>4</v>
      </c>
      <c r="F41" s="30">
        <v>16</v>
      </c>
      <c r="G41" s="20">
        <v>4</v>
      </c>
      <c r="H41" s="20">
        <v>6</v>
      </c>
      <c r="I41" s="20">
        <v>0</v>
      </c>
      <c r="J41" s="20">
        <v>2</v>
      </c>
      <c r="K41" s="29" t="s">
        <v>221</v>
      </c>
      <c r="L41" s="1" t="s">
        <v>223</v>
      </c>
      <c r="M41" s="1" t="s">
        <v>150</v>
      </c>
      <c r="N41" s="1" t="s">
        <v>210</v>
      </c>
      <c r="O41" s="31">
        <v>47</v>
      </c>
      <c r="P41" s="20">
        <v>57</v>
      </c>
      <c r="Q41" s="30">
        <v>-10</v>
      </c>
      <c r="R41" s="29" t="s">
        <v>113</v>
      </c>
      <c r="S41" s="28" t="s">
        <v>222</v>
      </c>
    </row>
    <row r="42" spans="1:19" ht="15" thickBot="1" x14ac:dyDescent="0.35">
      <c r="A42" s="27" t="s">
        <v>27</v>
      </c>
      <c r="B42" s="26">
        <v>17</v>
      </c>
      <c r="C42" s="26">
        <v>4</v>
      </c>
      <c r="D42" s="26">
        <v>11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172</v>
      </c>
      <c r="L42" s="26" t="s">
        <v>220</v>
      </c>
      <c r="M42" s="26" t="s">
        <v>127</v>
      </c>
      <c r="N42" s="26" t="s">
        <v>281</v>
      </c>
      <c r="O42" s="25">
        <v>36</v>
      </c>
      <c r="P42" s="24">
        <v>55</v>
      </c>
      <c r="Q42" s="23">
        <v>-19</v>
      </c>
      <c r="R42" s="22" t="s">
        <v>107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69888A4-CC4C-4DF3-82C7-9696CDF6B71E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17D1-70A2-48D4-8C2C-449F12DE7DD0}">
  <dimension ref="A1:T47"/>
  <sheetViews>
    <sheetView workbookViewId="0">
      <selection activeCell="F4" sqref="F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16</v>
      </c>
      <c r="B4" s="40">
        <v>15</v>
      </c>
      <c r="C4" s="40">
        <v>10</v>
      </c>
      <c r="D4" s="40">
        <v>3</v>
      </c>
      <c r="E4" s="38">
        <v>2</v>
      </c>
      <c r="F4" s="33">
        <v>22</v>
      </c>
      <c r="G4" s="39">
        <v>5</v>
      </c>
      <c r="H4" s="38">
        <v>10</v>
      </c>
      <c r="I4" s="38">
        <v>0</v>
      </c>
      <c r="J4" s="33">
        <v>1</v>
      </c>
      <c r="K4" s="37" t="s">
        <v>242</v>
      </c>
      <c r="L4" s="40" t="s">
        <v>229</v>
      </c>
      <c r="M4" s="40" t="s">
        <v>120</v>
      </c>
      <c r="N4" s="40" t="s">
        <v>163</v>
      </c>
      <c r="O4" s="39">
        <v>57</v>
      </c>
      <c r="P4" s="38">
        <v>47</v>
      </c>
      <c r="Q4" s="33">
        <v>10</v>
      </c>
      <c r="R4" s="37" t="s">
        <v>99</v>
      </c>
      <c r="S4" s="36" t="s">
        <v>231</v>
      </c>
    </row>
    <row r="5" spans="1:20" x14ac:dyDescent="0.3">
      <c r="A5" s="32" t="s">
        <v>29</v>
      </c>
      <c r="B5" s="1">
        <v>17</v>
      </c>
      <c r="C5" s="1">
        <v>10</v>
      </c>
      <c r="D5" s="1">
        <v>7</v>
      </c>
      <c r="E5" s="20">
        <v>0</v>
      </c>
      <c r="F5" s="30">
        <v>20</v>
      </c>
      <c r="G5" s="31">
        <v>5</v>
      </c>
      <c r="H5" s="20">
        <v>9</v>
      </c>
      <c r="I5" s="20">
        <v>1</v>
      </c>
      <c r="J5" s="30">
        <v>0</v>
      </c>
      <c r="K5" s="29" t="s">
        <v>203</v>
      </c>
      <c r="L5" s="1" t="s">
        <v>148</v>
      </c>
      <c r="M5" s="1" t="s">
        <v>175</v>
      </c>
      <c r="N5" s="1" t="s">
        <v>262</v>
      </c>
      <c r="O5" s="31">
        <v>57</v>
      </c>
      <c r="P5" s="20">
        <v>56</v>
      </c>
      <c r="Q5" s="30">
        <v>1</v>
      </c>
      <c r="R5" s="29" t="s">
        <v>177</v>
      </c>
      <c r="S5" s="28" t="s">
        <v>203</v>
      </c>
    </row>
    <row r="6" spans="1:20" x14ac:dyDescent="0.3">
      <c r="A6" s="32" t="s">
        <v>11</v>
      </c>
      <c r="B6" s="1">
        <v>16</v>
      </c>
      <c r="C6" s="1">
        <v>8</v>
      </c>
      <c r="D6" s="1">
        <v>5</v>
      </c>
      <c r="E6" s="20">
        <v>3</v>
      </c>
      <c r="F6" s="30">
        <v>19</v>
      </c>
      <c r="G6" s="31">
        <v>3</v>
      </c>
      <c r="H6" s="20">
        <v>6</v>
      </c>
      <c r="I6" s="20">
        <v>2</v>
      </c>
      <c r="J6" s="30">
        <v>0</v>
      </c>
      <c r="K6" s="29" t="s">
        <v>229</v>
      </c>
      <c r="L6" s="1" t="s">
        <v>191</v>
      </c>
      <c r="M6" s="1" t="s">
        <v>144</v>
      </c>
      <c r="N6" s="1" t="s">
        <v>233</v>
      </c>
      <c r="O6" s="31">
        <v>57</v>
      </c>
      <c r="P6" s="20">
        <v>58</v>
      </c>
      <c r="Q6" s="30">
        <v>-1</v>
      </c>
      <c r="R6" s="29" t="s">
        <v>104</v>
      </c>
      <c r="S6" s="28" t="s">
        <v>241</v>
      </c>
    </row>
    <row r="7" spans="1:20" x14ac:dyDescent="0.3">
      <c r="A7" s="32" t="s">
        <v>21</v>
      </c>
      <c r="B7" s="1">
        <v>16</v>
      </c>
      <c r="C7" s="1">
        <v>9</v>
      </c>
      <c r="D7" s="1">
        <v>7</v>
      </c>
      <c r="E7" s="20">
        <v>0</v>
      </c>
      <c r="F7" s="30">
        <v>18</v>
      </c>
      <c r="G7" s="31">
        <v>4</v>
      </c>
      <c r="H7" s="20">
        <v>7</v>
      </c>
      <c r="I7" s="20">
        <v>2</v>
      </c>
      <c r="J7" s="30">
        <v>0</v>
      </c>
      <c r="K7" s="29" t="s">
        <v>183</v>
      </c>
      <c r="L7" s="1" t="s">
        <v>171</v>
      </c>
      <c r="M7" s="1" t="s">
        <v>149</v>
      </c>
      <c r="N7" s="1" t="s">
        <v>171</v>
      </c>
      <c r="O7" s="31">
        <v>46</v>
      </c>
      <c r="P7" s="20">
        <v>51</v>
      </c>
      <c r="Q7" s="30">
        <v>-5</v>
      </c>
      <c r="R7" s="29" t="s">
        <v>113</v>
      </c>
      <c r="S7" s="28" t="s">
        <v>200</v>
      </c>
    </row>
    <row r="8" spans="1:20" x14ac:dyDescent="0.3">
      <c r="A8" s="32" t="s">
        <v>5</v>
      </c>
      <c r="B8" s="1">
        <v>15</v>
      </c>
      <c r="C8" s="1">
        <v>8</v>
      </c>
      <c r="D8" s="1">
        <v>5</v>
      </c>
      <c r="E8" s="20">
        <v>2</v>
      </c>
      <c r="F8" s="30">
        <v>18</v>
      </c>
      <c r="G8" s="31">
        <v>6</v>
      </c>
      <c r="H8" s="20">
        <v>8</v>
      </c>
      <c r="I8" s="20">
        <v>0</v>
      </c>
      <c r="J8" s="30">
        <v>0</v>
      </c>
      <c r="K8" s="29" t="s">
        <v>175</v>
      </c>
      <c r="L8" s="1" t="s">
        <v>189</v>
      </c>
      <c r="M8" s="1" t="s">
        <v>122</v>
      </c>
      <c r="N8" s="1" t="s">
        <v>173</v>
      </c>
      <c r="O8" s="31">
        <v>46</v>
      </c>
      <c r="P8" s="20">
        <v>41</v>
      </c>
      <c r="Q8" s="30">
        <v>5</v>
      </c>
      <c r="R8" s="29" t="s">
        <v>104</v>
      </c>
      <c r="S8" s="28" t="s">
        <v>203</v>
      </c>
    </row>
    <row r="9" spans="1:20" x14ac:dyDescent="0.3">
      <c r="A9" s="32" t="s">
        <v>19</v>
      </c>
      <c r="B9" s="1">
        <v>16</v>
      </c>
      <c r="C9" s="1">
        <v>8</v>
      </c>
      <c r="D9" s="1">
        <v>7</v>
      </c>
      <c r="E9" s="20">
        <v>1</v>
      </c>
      <c r="F9" s="30">
        <v>17</v>
      </c>
      <c r="G9" s="31">
        <v>6</v>
      </c>
      <c r="H9" s="20">
        <v>7</v>
      </c>
      <c r="I9" s="20">
        <v>1</v>
      </c>
      <c r="J9" s="30">
        <v>1</v>
      </c>
      <c r="K9" s="29" t="s">
        <v>242</v>
      </c>
      <c r="L9" s="1" t="s">
        <v>182</v>
      </c>
      <c r="M9" s="1" t="s">
        <v>119</v>
      </c>
      <c r="N9" s="1" t="s">
        <v>170</v>
      </c>
      <c r="O9" s="31">
        <v>43</v>
      </c>
      <c r="P9" s="20">
        <v>48</v>
      </c>
      <c r="Q9" s="30">
        <v>-5</v>
      </c>
      <c r="R9" s="29" t="s">
        <v>99</v>
      </c>
      <c r="S9" s="28" t="s">
        <v>225</v>
      </c>
    </row>
    <row r="10" spans="1:20" x14ac:dyDescent="0.3">
      <c r="A10" s="32" t="s">
        <v>4</v>
      </c>
      <c r="B10" s="1">
        <v>16</v>
      </c>
      <c r="C10" s="1">
        <v>8</v>
      </c>
      <c r="D10" s="1">
        <v>7</v>
      </c>
      <c r="E10" s="20">
        <v>1</v>
      </c>
      <c r="F10" s="30">
        <v>17</v>
      </c>
      <c r="G10" s="31">
        <v>6</v>
      </c>
      <c r="H10" s="20">
        <v>8</v>
      </c>
      <c r="I10" s="20">
        <v>0</v>
      </c>
      <c r="J10" s="30">
        <v>0</v>
      </c>
      <c r="K10" s="29" t="s">
        <v>277</v>
      </c>
      <c r="L10" s="1" t="s">
        <v>127</v>
      </c>
      <c r="M10" s="1" t="s">
        <v>147</v>
      </c>
      <c r="N10" s="1" t="s">
        <v>278</v>
      </c>
      <c r="O10" s="31">
        <v>59</v>
      </c>
      <c r="P10" s="20">
        <v>60</v>
      </c>
      <c r="Q10" s="30">
        <v>-1</v>
      </c>
      <c r="R10" s="29" t="s">
        <v>107</v>
      </c>
      <c r="S10" s="28" t="s">
        <v>202</v>
      </c>
    </row>
    <row r="11" spans="1:20" ht="15" thickBot="1" x14ac:dyDescent="0.35">
      <c r="A11" s="32" t="s">
        <v>28</v>
      </c>
      <c r="B11" s="1">
        <v>15</v>
      </c>
      <c r="C11" s="1">
        <v>5</v>
      </c>
      <c r="D11" s="1">
        <v>6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160</v>
      </c>
      <c r="M11" s="1" t="s">
        <v>189</v>
      </c>
      <c r="N11" s="1" t="s">
        <v>263</v>
      </c>
      <c r="O11" s="31">
        <v>41</v>
      </c>
      <c r="P11" s="20">
        <v>49</v>
      </c>
      <c r="Q11" s="30">
        <v>-8</v>
      </c>
      <c r="R11" s="29" t="s">
        <v>113</v>
      </c>
      <c r="S11" s="28" t="s">
        <v>264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16</v>
      </c>
      <c r="C14" s="1">
        <v>11</v>
      </c>
      <c r="D14" s="1">
        <v>4</v>
      </c>
      <c r="E14" s="20">
        <v>1</v>
      </c>
      <c r="F14" s="33">
        <v>23</v>
      </c>
      <c r="G14" s="20">
        <v>7</v>
      </c>
      <c r="H14" s="20">
        <v>10</v>
      </c>
      <c r="I14" s="20">
        <v>1</v>
      </c>
      <c r="J14" s="20">
        <v>0</v>
      </c>
      <c r="K14" s="29" t="s">
        <v>284</v>
      </c>
      <c r="L14" s="1" t="s">
        <v>171</v>
      </c>
      <c r="M14" s="1" t="s">
        <v>126</v>
      </c>
      <c r="N14" s="1" t="s">
        <v>247</v>
      </c>
      <c r="O14" s="31">
        <v>54</v>
      </c>
      <c r="P14" s="20">
        <v>47</v>
      </c>
      <c r="Q14" s="30">
        <v>7</v>
      </c>
      <c r="R14" s="29" t="s">
        <v>101</v>
      </c>
      <c r="S14" s="28" t="s">
        <v>234</v>
      </c>
    </row>
    <row r="15" spans="1:20" x14ac:dyDescent="0.3">
      <c r="A15" s="32" t="s">
        <v>26</v>
      </c>
      <c r="B15" s="1">
        <v>15</v>
      </c>
      <c r="C15" s="1">
        <v>11</v>
      </c>
      <c r="D15" s="1">
        <v>4</v>
      </c>
      <c r="E15" s="20">
        <v>0</v>
      </c>
      <c r="F15" s="30">
        <v>22</v>
      </c>
      <c r="G15" s="20">
        <v>7</v>
      </c>
      <c r="H15" s="20">
        <v>10</v>
      </c>
      <c r="I15" s="20">
        <v>1</v>
      </c>
      <c r="J15" s="20">
        <v>0</v>
      </c>
      <c r="K15" s="29" t="s">
        <v>162</v>
      </c>
      <c r="L15" s="1" t="s">
        <v>185</v>
      </c>
      <c r="M15" s="1" t="s">
        <v>137</v>
      </c>
      <c r="N15" s="1" t="s">
        <v>178</v>
      </c>
      <c r="O15" s="31">
        <v>59</v>
      </c>
      <c r="P15" s="20">
        <v>42</v>
      </c>
      <c r="Q15" s="30">
        <v>17</v>
      </c>
      <c r="R15" s="29" t="s">
        <v>135</v>
      </c>
      <c r="S15" s="28" t="s">
        <v>232</v>
      </c>
    </row>
    <row r="16" spans="1:20" x14ac:dyDescent="0.3">
      <c r="A16" s="32" t="s">
        <v>9</v>
      </c>
      <c r="B16" s="1">
        <v>17</v>
      </c>
      <c r="C16" s="1">
        <v>9</v>
      </c>
      <c r="D16" s="1">
        <v>5</v>
      </c>
      <c r="E16" s="20">
        <v>3</v>
      </c>
      <c r="F16" s="30">
        <v>21</v>
      </c>
      <c r="G16" s="20">
        <v>9</v>
      </c>
      <c r="H16" s="20">
        <v>9</v>
      </c>
      <c r="I16" s="20">
        <v>0</v>
      </c>
      <c r="J16" s="20">
        <v>3</v>
      </c>
      <c r="K16" s="29" t="s">
        <v>192</v>
      </c>
      <c r="L16" s="1" t="s">
        <v>233</v>
      </c>
      <c r="M16" s="1" t="s">
        <v>271</v>
      </c>
      <c r="N16" s="1" t="s">
        <v>272</v>
      </c>
      <c r="O16" s="31">
        <v>57</v>
      </c>
      <c r="P16" s="20">
        <v>48</v>
      </c>
      <c r="Q16" s="30">
        <v>9</v>
      </c>
      <c r="R16" s="29" t="s">
        <v>107</v>
      </c>
      <c r="S16" s="28" t="s">
        <v>222</v>
      </c>
    </row>
    <row r="17" spans="1:19" x14ac:dyDescent="0.3">
      <c r="A17" s="32" t="s">
        <v>13</v>
      </c>
      <c r="B17" s="1">
        <v>16</v>
      </c>
      <c r="C17" s="1">
        <v>8</v>
      </c>
      <c r="D17" s="1">
        <v>6</v>
      </c>
      <c r="E17" s="20">
        <v>2</v>
      </c>
      <c r="F17" s="30">
        <v>18</v>
      </c>
      <c r="G17" s="20">
        <v>7</v>
      </c>
      <c r="H17" s="20">
        <v>8</v>
      </c>
      <c r="I17" s="20">
        <v>0</v>
      </c>
      <c r="J17" s="20">
        <v>2</v>
      </c>
      <c r="K17" s="29" t="s">
        <v>193</v>
      </c>
      <c r="L17" s="1" t="s">
        <v>193</v>
      </c>
      <c r="M17" s="1" t="s">
        <v>193</v>
      </c>
      <c r="N17" s="1" t="s">
        <v>285</v>
      </c>
      <c r="O17" s="31">
        <v>53</v>
      </c>
      <c r="P17" s="20">
        <v>53</v>
      </c>
      <c r="Q17" s="30">
        <v>0</v>
      </c>
      <c r="R17" s="29" t="s">
        <v>104</v>
      </c>
      <c r="S17" s="28" t="s">
        <v>233</v>
      </c>
    </row>
    <row r="18" spans="1:19" x14ac:dyDescent="0.3">
      <c r="A18" s="32" t="s">
        <v>12</v>
      </c>
      <c r="B18" s="1">
        <v>17</v>
      </c>
      <c r="C18" s="1">
        <v>8</v>
      </c>
      <c r="D18" s="1">
        <v>7</v>
      </c>
      <c r="E18" s="20">
        <v>2</v>
      </c>
      <c r="F18" s="30">
        <v>18</v>
      </c>
      <c r="G18" s="20">
        <v>6</v>
      </c>
      <c r="H18" s="20">
        <v>8</v>
      </c>
      <c r="I18" s="20">
        <v>0</v>
      </c>
      <c r="J18" s="20">
        <v>0</v>
      </c>
      <c r="K18" s="29" t="s">
        <v>181</v>
      </c>
      <c r="L18" s="1" t="s">
        <v>260</v>
      </c>
      <c r="M18" s="1" t="s">
        <v>132</v>
      </c>
      <c r="N18" s="1" t="s">
        <v>201</v>
      </c>
      <c r="O18" s="31">
        <v>41</v>
      </c>
      <c r="P18" s="20">
        <v>43</v>
      </c>
      <c r="Q18" s="30">
        <v>-2</v>
      </c>
      <c r="R18" s="29" t="s">
        <v>99</v>
      </c>
      <c r="S18" s="28" t="s">
        <v>225</v>
      </c>
    </row>
    <row r="19" spans="1:19" x14ac:dyDescent="0.3">
      <c r="A19" s="32" t="s">
        <v>10</v>
      </c>
      <c r="B19" s="1">
        <v>15</v>
      </c>
      <c r="C19" s="1">
        <v>8</v>
      </c>
      <c r="D19" s="1">
        <v>5</v>
      </c>
      <c r="E19" s="20">
        <v>2</v>
      </c>
      <c r="F19" s="30">
        <v>18</v>
      </c>
      <c r="G19" s="20">
        <v>1</v>
      </c>
      <c r="H19" s="20">
        <v>5</v>
      </c>
      <c r="I19" s="20">
        <v>3</v>
      </c>
      <c r="J19" s="20">
        <v>0</v>
      </c>
      <c r="K19" s="29" t="s">
        <v>234</v>
      </c>
      <c r="L19" s="1" t="s">
        <v>131</v>
      </c>
      <c r="M19" s="1" t="s">
        <v>115</v>
      </c>
      <c r="N19" s="1" t="s">
        <v>208</v>
      </c>
      <c r="O19" s="31">
        <v>43</v>
      </c>
      <c r="P19" s="20">
        <v>39</v>
      </c>
      <c r="Q19" s="30">
        <v>4</v>
      </c>
      <c r="R19" s="29" t="s">
        <v>101</v>
      </c>
      <c r="S19" s="28" t="s">
        <v>234</v>
      </c>
    </row>
    <row r="20" spans="1:19" x14ac:dyDescent="0.3">
      <c r="A20" s="32" t="s">
        <v>23</v>
      </c>
      <c r="B20" s="1">
        <v>15</v>
      </c>
      <c r="C20" s="1">
        <v>7</v>
      </c>
      <c r="D20" s="1">
        <v>7</v>
      </c>
      <c r="E20" s="20">
        <v>1</v>
      </c>
      <c r="F20" s="30">
        <v>15</v>
      </c>
      <c r="G20" s="20">
        <v>4</v>
      </c>
      <c r="H20" s="20">
        <v>6</v>
      </c>
      <c r="I20" s="20">
        <v>1</v>
      </c>
      <c r="J20" s="20">
        <v>0</v>
      </c>
      <c r="K20" s="29" t="s">
        <v>134</v>
      </c>
      <c r="L20" s="1" t="s">
        <v>201</v>
      </c>
      <c r="M20" s="1" t="s">
        <v>127</v>
      </c>
      <c r="N20" s="1" t="s">
        <v>175</v>
      </c>
      <c r="O20" s="31">
        <v>48</v>
      </c>
      <c r="P20" s="20">
        <v>50</v>
      </c>
      <c r="Q20" s="30">
        <v>-2</v>
      </c>
      <c r="R20" s="29" t="s">
        <v>133</v>
      </c>
      <c r="S20" s="28" t="s">
        <v>225</v>
      </c>
    </row>
    <row r="21" spans="1:19" ht="15" thickBot="1" x14ac:dyDescent="0.35">
      <c r="A21" s="27" t="s">
        <v>1</v>
      </c>
      <c r="B21" s="26">
        <v>15</v>
      </c>
      <c r="C21" s="26">
        <v>7</v>
      </c>
      <c r="D21" s="26">
        <v>7</v>
      </c>
      <c r="E21" s="24">
        <v>1</v>
      </c>
      <c r="F21" s="23">
        <v>15</v>
      </c>
      <c r="G21" s="24">
        <v>6</v>
      </c>
      <c r="H21" s="24">
        <v>7</v>
      </c>
      <c r="I21" s="24">
        <v>0</v>
      </c>
      <c r="J21" s="24">
        <v>1</v>
      </c>
      <c r="K21" s="22" t="s">
        <v>171</v>
      </c>
      <c r="L21" s="26" t="s">
        <v>156</v>
      </c>
      <c r="M21" s="26" t="s">
        <v>130</v>
      </c>
      <c r="N21" s="26" t="s">
        <v>228</v>
      </c>
      <c r="O21" s="25">
        <v>42</v>
      </c>
      <c r="P21" s="24">
        <v>38</v>
      </c>
      <c r="Q21" s="23">
        <v>4</v>
      </c>
      <c r="R21" s="22" t="s">
        <v>107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16</v>
      </c>
      <c r="C25" s="1">
        <v>10</v>
      </c>
      <c r="D25" s="1">
        <v>1</v>
      </c>
      <c r="E25" s="20">
        <v>5</v>
      </c>
      <c r="F25" s="30">
        <v>25</v>
      </c>
      <c r="G25" s="20">
        <v>9</v>
      </c>
      <c r="H25" s="20">
        <v>10</v>
      </c>
      <c r="I25" s="20">
        <v>0</v>
      </c>
      <c r="J25" s="20">
        <v>2</v>
      </c>
      <c r="K25" s="29" t="s">
        <v>161</v>
      </c>
      <c r="L25" s="1" t="s">
        <v>241</v>
      </c>
      <c r="M25" s="1" t="s">
        <v>118</v>
      </c>
      <c r="N25" s="1" t="s">
        <v>190</v>
      </c>
      <c r="O25" s="31">
        <v>64</v>
      </c>
      <c r="P25" s="20">
        <v>42</v>
      </c>
      <c r="Q25" s="30">
        <v>22</v>
      </c>
      <c r="R25" s="29" t="s">
        <v>109</v>
      </c>
      <c r="S25" s="28" t="s">
        <v>216</v>
      </c>
    </row>
    <row r="26" spans="1:19" x14ac:dyDescent="0.3">
      <c r="A26" s="32" t="s">
        <v>22</v>
      </c>
      <c r="B26" s="1">
        <v>16</v>
      </c>
      <c r="C26" s="1">
        <v>9</v>
      </c>
      <c r="D26" s="1">
        <v>4</v>
      </c>
      <c r="E26" s="20">
        <v>3</v>
      </c>
      <c r="F26" s="30">
        <v>21</v>
      </c>
      <c r="G26" s="20">
        <v>5</v>
      </c>
      <c r="H26" s="20">
        <v>7</v>
      </c>
      <c r="I26" s="20">
        <v>2</v>
      </c>
      <c r="J26" s="20">
        <v>1</v>
      </c>
      <c r="K26" s="29" t="s">
        <v>217</v>
      </c>
      <c r="L26" s="1" t="s">
        <v>221</v>
      </c>
      <c r="M26" s="1" t="s">
        <v>162</v>
      </c>
      <c r="N26" s="1" t="s">
        <v>266</v>
      </c>
      <c r="O26" s="31">
        <v>49</v>
      </c>
      <c r="P26" s="20">
        <v>51</v>
      </c>
      <c r="Q26" s="30">
        <v>-2</v>
      </c>
      <c r="R26" s="29" t="s">
        <v>104</v>
      </c>
      <c r="S26" s="28" t="s">
        <v>241</v>
      </c>
    </row>
    <row r="27" spans="1:19" x14ac:dyDescent="0.3">
      <c r="A27" s="32" t="s">
        <v>25</v>
      </c>
      <c r="B27" s="1">
        <v>16</v>
      </c>
      <c r="C27" s="1">
        <v>8</v>
      </c>
      <c r="D27" s="1">
        <v>5</v>
      </c>
      <c r="E27" s="20">
        <v>3</v>
      </c>
      <c r="F27" s="30">
        <v>19</v>
      </c>
      <c r="G27" s="20">
        <v>7</v>
      </c>
      <c r="H27" s="20">
        <v>8</v>
      </c>
      <c r="I27" s="20">
        <v>0</v>
      </c>
      <c r="J27" s="20">
        <v>1</v>
      </c>
      <c r="K27" s="29" t="s">
        <v>153</v>
      </c>
      <c r="L27" s="1" t="s">
        <v>233</v>
      </c>
      <c r="M27" s="1" t="s">
        <v>112</v>
      </c>
      <c r="N27" s="1" t="s">
        <v>233</v>
      </c>
      <c r="O27" s="31">
        <v>53</v>
      </c>
      <c r="P27" s="20">
        <v>41</v>
      </c>
      <c r="Q27" s="30">
        <v>12</v>
      </c>
      <c r="R27" s="29" t="s">
        <v>109</v>
      </c>
      <c r="S27" s="28" t="s">
        <v>234</v>
      </c>
    </row>
    <row r="28" spans="1:19" x14ac:dyDescent="0.3">
      <c r="A28" s="32" t="s">
        <v>95</v>
      </c>
      <c r="B28" s="1">
        <v>16</v>
      </c>
      <c r="C28" s="1">
        <v>9</v>
      </c>
      <c r="D28" s="1">
        <v>7</v>
      </c>
      <c r="E28" s="20">
        <v>0</v>
      </c>
      <c r="F28" s="30">
        <v>18</v>
      </c>
      <c r="G28" s="20">
        <v>6</v>
      </c>
      <c r="H28" s="20">
        <v>9</v>
      </c>
      <c r="I28" s="20">
        <v>0</v>
      </c>
      <c r="J28" s="20">
        <v>0</v>
      </c>
      <c r="K28" s="29" t="s">
        <v>136</v>
      </c>
      <c r="L28" s="1" t="s">
        <v>267</v>
      </c>
      <c r="M28" s="1" t="s">
        <v>164</v>
      </c>
      <c r="N28" s="1" t="s">
        <v>203</v>
      </c>
      <c r="O28" s="31">
        <v>51</v>
      </c>
      <c r="P28" s="20">
        <v>50</v>
      </c>
      <c r="Q28" s="30">
        <v>1</v>
      </c>
      <c r="R28" s="29" t="s">
        <v>113</v>
      </c>
      <c r="S28" s="28" t="s">
        <v>202</v>
      </c>
    </row>
    <row r="29" spans="1:19" x14ac:dyDescent="0.3">
      <c r="A29" s="32" t="s">
        <v>0</v>
      </c>
      <c r="B29" s="1">
        <v>15</v>
      </c>
      <c r="C29" s="1">
        <v>9</v>
      </c>
      <c r="D29" s="1">
        <v>6</v>
      </c>
      <c r="E29" s="20">
        <v>0</v>
      </c>
      <c r="F29" s="30">
        <v>18</v>
      </c>
      <c r="G29" s="20">
        <v>8</v>
      </c>
      <c r="H29" s="20">
        <v>9</v>
      </c>
      <c r="I29" s="20">
        <v>0</v>
      </c>
      <c r="J29" s="20">
        <v>0</v>
      </c>
      <c r="K29" s="29" t="s">
        <v>183</v>
      </c>
      <c r="L29" s="1" t="s">
        <v>175</v>
      </c>
      <c r="M29" s="1" t="s">
        <v>103</v>
      </c>
      <c r="N29" s="1" t="s">
        <v>279</v>
      </c>
      <c r="O29" s="31">
        <v>47</v>
      </c>
      <c r="P29" s="20">
        <v>39</v>
      </c>
      <c r="Q29" s="30">
        <v>8</v>
      </c>
      <c r="R29" s="29" t="s">
        <v>113</v>
      </c>
      <c r="S29" s="28" t="s">
        <v>202</v>
      </c>
    </row>
    <row r="30" spans="1:19" x14ac:dyDescent="0.3">
      <c r="A30" s="32" t="s">
        <v>17</v>
      </c>
      <c r="B30" s="1">
        <v>17</v>
      </c>
      <c r="C30" s="1">
        <v>7</v>
      </c>
      <c r="D30" s="1">
        <v>7</v>
      </c>
      <c r="E30" s="20">
        <v>3</v>
      </c>
      <c r="F30" s="30">
        <v>17</v>
      </c>
      <c r="G30" s="20">
        <v>4</v>
      </c>
      <c r="H30" s="20">
        <v>6</v>
      </c>
      <c r="I30" s="20">
        <v>1</v>
      </c>
      <c r="J30" s="20">
        <v>0</v>
      </c>
      <c r="K30" s="29" t="s">
        <v>208</v>
      </c>
      <c r="L30" s="1" t="s">
        <v>165</v>
      </c>
      <c r="M30" s="1" t="s">
        <v>131</v>
      </c>
      <c r="N30" s="1" t="s">
        <v>211</v>
      </c>
      <c r="O30" s="31">
        <v>50</v>
      </c>
      <c r="P30" s="20">
        <v>57</v>
      </c>
      <c r="Q30" s="30">
        <v>-7</v>
      </c>
      <c r="R30" s="29" t="s">
        <v>104</v>
      </c>
      <c r="S30" s="28" t="s">
        <v>218</v>
      </c>
    </row>
    <row r="31" spans="1:19" x14ac:dyDescent="0.3">
      <c r="A31" s="32" t="s">
        <v>15</v>
      </c>
      <c r="B31" s="1">
        <v>18</v>
      </c>
      <c r="C31" s="1">
        <v>5</v>
      </c>
      <c r="D31" s="1">
        <v>9</v>
      </c>
      <c r="E31" s="20">
        <v>4</v>
      </c>
      <c r="F31" s="30">
        <v>14</v>
      </c>
      <c r="G31" s="20">
        <v>3</v>
      </c>
      <c r="H31" s="20">
        <v>4</v>
      </c>
      <c r="I31" s="20">
        <v>1</v>
      </c>
      <c r="J31" s="20">
        <v>0</v>
      </c>
      <c r="K31" s="29" t="s">
        <v>274</v>
      </c>
      <c r="L31" s="1" t="s">
        <v>186</v>
      </c>
      <c r="M31" s="1" t="s">
        <v>160</v>
      </c>
      <c r="N31" s="1" t="s">
        <v>255</v>
      </c>
      <c r="O31" s="31">
        <v>47</v>
      </c>
      <c r="P31" s="20">
        <v>65</v>
      </c>
      <c r="Q31" s="30">
        <v>-18</v>
      </c>
      <c r="R31" s="29" t="s">
        <v>159</v>
      </c>
      <c r="S31" s="28" t="s">
        <v>240</v>
      </c>
    </row>
    <row r="32" spans="1:19" ht="15" thickBot="1" x14ac:dyDescent="0.35">
      <c r="A32" s="32" t="s">
        <v>6</v>
      </c>
      <c r="B32" s="1">
        <v>16</v>
      </c>
      <c r="C32" s="1">
        <v>5</v>
      </c>
      <c r="D32" s="1">
        <v>8</v>
      </c>
      <c r="E32" s="20">
        <v>3</v>
      </c>
      <c r="F32" s="23">
        <v>13</v>
      </c>
      <c r="G32" s="20">
        <v>5</v>
      </c>
      <c r="H32" s="20">
        <v>5</v>
      </c>
      <c r="I32" s="20">
        <v>0</v>
      </c>
      <c r="J32" s="20">
        <v>1</v>
      </c>
      <c r="K32" s="29" t="s">
        <v>275</v>
      </c>
      <c r="L32" s="1" t="s">
        <v>148</v>
      </c>
      <c r="M32" s="1" t="s">
        <v>127</v>
      </c>
      <c r="N32" s="1" t="s">
        <v>222</v>
      </c>
      <c r="O32" s="31">
        <v>44</v>
      </c>
      <c r="P32" s="20">
        <v>63</v>
      </c>
      <c r="Q32" s="30">
        <v>-19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15</v>
      </c>
      <c r="C35" s="1">
        <v>11</v>
      </c>
      <c r="D35" s="1">
        <v>3</v>
      </c>
      <c r="E35" s="20">
        <v>1</v>
      </c>
      <c r="F35" s="33">
        <v>23</v>
      </c>
      <c r="G35" s="20">
        <v>7</v>
      </c>
      <c r="H35" s="20">
        <v>10</v>
      </c>
      <c r="I35" s="20">
        <v>1</v>
      </c>
      <c r="J35" s="20">
        <v>0</v>
      </c>
      <c r="K35" s="29" t="s">
        <v>162</v>
      </c>
      <c r="L35" s="1" t="s">
        <v>205</v>
      </c>
      <c r="M35" s="1" t="s">
        <v>112</v>
      </c>
      <c r="N35" s="1" t="s">
        <v>242</v>
      </c>
      <c r="O35" s="31">
        <v>63</v>
      </c>
      <c r="P35" s="20">
        <v>46</v>
      </c>
      <c r="Q35" s="30">
        <v>17</v>
      </c>
      <c r="R35" s="29" t="s">
        <v>194</v>
      </c>
      <c r="S35" s="28" t="s">
        <v>280</v>
      </c>
    </row>
    <row r="36" spans="1:19" x14ac:dyDescent="0.3">
      <c r="A36" s="32" t="s">
        <v>20</v>
      </c>
      <c r="B36" s="1">
        <v>17</v>
      </c>
      <c r="C36" s="1">
        <v>7</v>
      </c>
      <c r="D36" s="1">
        <v>6</v>
      </c>
      <c r="E36" s="20">
        <v>4</v>
      </c>
      <c r="F36" s="30">
        <v>18</v>
      </c>
      <c r="G36" s="20">
        <v>4</v>
      </c>
      <c r="H36" s="20">
        <v>7</v>
      </c>
      <c r="I36" s="20">
        <v>0</v>
      </c>
      <c r="J36" s="20">
        <v>2</v>
      </c>
      <c r="K36" s="29" t="s">
        <v>212</v>
      </c>
      <c r="L36" s="1" t="s">
        <v>223</v>
      </c>
      <c r="M36" s="1" t="s">
        <v>150</v>
      </c>
      <c r="N36" s="1" t="s">
        <v>210</v>
      </c>
      <c r="O36" s="31">
        <v>52</v>
      </c>
      <c r="P36" s="20">
        <v>61</v>
      </c>
      <c r="Q36" s="30">
        <v>-9</v>
      </c>
      <c r="R36" s="29" t="s">
        <v>99</v>
      </c>
      <c r="S36" s="28" t="s">
        <v>222</v>
      </c>
    </row>
    <row r="37" spans="1:19" x14ac:dyDescent="0.3">
      <c r="A37" s="32" t="s">
        <v>18</v>
      </c>
      <c r="B37" s="1">
        <v>16</v>
      </c>
      <c r="C37" s="1">
        <v>7</v>
      </c>
      <c r="D37" s="1">
        <v>5</v>
      </c>
      <c r="E37" s="20">
        <v>4</v>
      </c>
      <c r="F37" s="30">
        <v>18</v>
      </c>
      <c r="G37" s="20">
        <v>3</v>
      </c>
      <c r="H37" s="20">
        <v>6</v>
      </c>
      <c r="I37" s="20">
        <v>1</v>
      </c>
      <c r="J37" s="20">
        <v>3</v>
      </c>
      <c r="K37" s="29" t="s">
        <v>186</v>
      </c>
      <c r="L37" s="1" t="s">
        <v>282</v>
      </c>
      <c r="M37" s="1" t="s">
        <v>105</v>
      </c>
      <c r="N37" s="1" t="s">
        <v>231</v>
      </c>
      <c r="O37" s="31">
        <v>45</v>
      </c>
      <c r="P37" s="20">
        <v>51</v>
      </c>
      <c r="Q37" s="30">
        <v>-6</v>
      </c>
      <c r="R37" s="29" t="s">
        <v>99</v>
      </c>
      <c r="S37" s="28" t="s">
        <v>231</v>
      </c>
    </row>
    <row r="38" spans="1:19" x14ac:dyDescent="0.3">
      <c r="A38" s="32" t="s">
        <v>7</v>
      </c>
      <c r="B38" s="1">
        <v>15</v>
      </c>
      <c r="C38" s="1">
        <v>7</v>
      </c>
      <c r="D38" s="1">
        <v>4</v>
      </c>
      <c r="E38" s="20">
        <v>4</v>
      </c>
      <c r="F38" s="30">
        <v>18</v>
      </c>
      <c r="G38" s="20">
        <v>4</v>
      </c>
      <c r="H38" s="20">
        <v>7</v>
      </c>
      <c r="I38" s="20">
        <v>0</v>
      </c>
      <c r="J38" s="20">
        <v>1</v>
      </c>
      <c r="K38" s="29" t="s">
        <v>221</v>
      </c>
      <c r="L38" s="1" t="s">
        <v>191</v>
      </c>
      <c r="M38" s="1" t="s">
        <v>120</v>
      </c>
      <c r="N38" s="1" t="s">
        <v>176</v>
      </c>
      <c r="O38" s="31">
        <v>39</v>
      </c>
      <c r="P38" s="20">
        <v>44</v>
      </c>
      <c r="Q38" s="30">
        <v>-5</v>
      </c>
      <c r="R38" s="29" t="s">
        <v>101</v>
      </c>
      <c r="S38" s="28" t="s">
        <v>218</v>
      </c>
    </row>
    <row r="39" spans="1:19" x14ac:dyDescent="0.3">
      <c r="A39" s="32" t="s">
        <v>2</v>
      </c>
      <c r="B39" s="1">
        <v>15</v>
      </c>
      <c r="C39" s="1">
        <v>7</v>
      </c>
      <c r="D39" s="1">
        <v>4</v>
      </c>
      <c r="E39" s="20">
        <v>4</v>
      </c>
      <c r="F39" s="30">
        <v>18</v>
      </c>
      <c r="G39" s="20">
        <v>6</v>
      </c>
      <c r="H39" s="20">
        <v>7</v>
      </c>
      <c r="I39" s="20">
        <v>0</v>
      </c>
      <c r="J39" s="20">
        <v>1</v>
      </c>
      <c r="K39" s="29" t="s">
        <v>208</v>
      </c>
      <c r="L39" s="1" t="s">
        <v>168</v>
      </c>
      <c r="M39" s="1" t="s">
        <v>249</v>
      </c>
      <c r="N39" s="1" t="s">
        <v>271</v>
      </c>
      <c r="O39" s="31">
        <v>48</v>
      </c>
      <c r="P39" s="20">
        <v>45</v>
      </c>
      <c r="Q39" s="30">
        <v>3</v>
      </c>
      <c r="R39" s="29" t="s">
        <v>113</v>
      </c>
      <c r="S39" s="28" t="s">
        <v>218</v>
      </c>
    </row>
    <row r="40" spans="1:19" x14ac:dyDescent="0.3">
      <c r="A40" s="32" t="s">
        <v>8</v>
      </c>
      <c r="B40" s="1">
        <v>16</v>
      </c>
      <c r="C40" s="1">
        <v>7</v>
      </c>
      <c r="D40" s="1">
        <v>6</v>
      </c>
      <c r="E40" s="20">
        <v>3</v>
      </c>
      <c r="F40" s="30">
        <v>17</v>
      </c>
      <c r="G40" s="20">
        <v>4</v>
      </c>
      <c r="H40" s="20">
        <v>7</v>
      </c>
      <c r="I40" s="20">
        <v>0</v>
      </c>
      <c r="J40" s="20">
        <v>1</v>
      </c>
      <c r="K40" s="29" t="s">
        <v>222</v>
      </c>
      <c r="L40" s="1" t="s">
        <v>134</v>
      </c>
      <c r="M40" s="1" t="s">
        <v>150</v>
      </c>
      <c r="N40" s="1" t="s">
        <v>189</v>
      </c>
      <c r="O40" s="31">
        <v>53</v>
      </c>
      <c r="P40" s="20">
        <v>56</v>
      </c>
      <c r="Q40" s="30">
        <v>-3</v>
      </c>
      <c r="R40" s="29" t="s">
        <v>109</v>
      </c>
      <c r="S40" s="28" t="s">
        <v>226</v>
      </c>
    </row>
    <row r="41" spans="1:19" x14ac:dyDescent="0.3">
      <c r="A41" s="32" t="s">
        <v>3</v>
      </c>
      <c r="B41" s="1">
        <v>17</v>
      </c>
      <c r="C41" s="1">
        <v>8</v>
      </c>
      <c r="D41" s="1">
        <v>8</v>
      </c>
      <c r="E41" s="20">
        <v>1</v>
      </c>
      <c r="F41" s="30">
        <v>17</v>
      </c>
      <c r="G41" s="20">
        <v>2</v>
      </c>
      <c r="H41" s="20">
        <v>6</v>
      </c>
      <c r="I41" s="20">
        <v>2</v>
      </c>
      <c r="J41" s="20">
        <v>0</v>
      </c>
      <c r="K41" s="29" t="s">
        <v>165</v>
      </c>
      <c r="L41" s="1" t="s">
        <v>230</v>
      </c>
      <c r="M41" s="1" t="s">
        <v>112</v>
      </c>
      <c r="N41" s="1" t="s">
        <v>283</v>
      </c>
      <c r="O41" s="31">
        <v>50</v>
      </c>
      <c r="P41" s="20">
        <v>58</v>
      </c>
      <c r="Q41" s="30">
        <v>-8</v>
      </c>
      <c r="R41" s="29" t="s">
        <v>101</v>
      </c>
      <c r="S41" s="28" t="s">
        <v>228</v>
      </c>
    </row>
    <row r="42" spans="1:19" ht="15" thickBot="1" x14ac:dyDescent="0.35">
      <c r="A42" s="27" t="s">
        <v>27</v>
      </c>
      <c r="B42" s="26">
        <v>17</v>
      </c>
      <c r="C42" s="26">
        <v>4</v>
      </c>
      <c r="D42" s="26">
        <v>11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172</v>
      </c>
      <c r="L42" s="26" t="s">
        <v>220</v>
      </c>
      <c r="M42" s="26" t="s">
        <v>127</v>
      </c>
      <c r="N42" s="26" t="s">
        <v>281</v>
      </c>
      <c r="O42" s="25">
        <v>36</v>
      </c>
      <c r="P42" s="24">
        <v>55</v>
      </c>
      <c r="Q42" s="23">
        <v>-19</v>
      </c>
      <c r="R42" s="22" t="s">
        <v>107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A8E4A69-42B2-4850-BE4F-BB973E04F0D0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AF4C-2AC5-423C-A39C-EBF658D9D0BF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18</v>
      </c>
      <c r="C4" s="40">
        <v>11</v>
      </c>
      <c r="D4" s="40">
        <v>7</v>
      </c>
      <c r="E4" s="38">
        <v>0</v>
      </c>
      <c r="F4" s="33">
        <v>22</v>
      </c>
      <c r="G4" s="39">
        <v>6</v>
      </c>
      <c r="H4" s="38">
        <v>10</v>
      </c>
      <c r="I4" s="38">
        <v>1</v>
      </c>
      <c r="J4" s="33">
        <v>0</v>
      </c>
      <c r="K4" s="37" t="s">
        <v>262</v>
      </c>
      <c r="L4" s="40" t="s">
        <v>148</v>
      </c>
      <c r="M4" s="40" t="s">
        <v>183</v>
      </c>
      <c r="N4" s="40" t="s">
        <v>286</v>
      </c>
      <c r="O4" s="39">
        <v>62</v>
      </c>
      <c r="P4" s="38">
        <v>59</v>
      </c>
      <c r="Q4" s="33">
        <v>3</v>
      </c>
      <c r="R4" s="37" t="s">
        <v>194</v>
      </c>
      <c r="S4" s="36" t="s">
        <v>219</v>
      </c>
    </row>
    <row r="5" spans="1:20" x14ac:dyDescent="0.3">
      <c r="A5" s="32" t="s">
        <v>16</v>
      </c>
      <c r="B5" s="1">
        <v>16</v>
      </c>
      <c r="C5" s="1">
        <v>10</v>
      </c>
      <c r="D5" s="1">
        <v>4</v>
      </c>
      <c r="E5" s="20">
        <v>2</v>
      </c>
      <c r="F5" s="30">
        <v>22</v>
      </c>
      <c r="G5" s="31">
        <v>5</v>
      </c>
      <c r="H5" s="20">
        <v>10</v>
      </c>
      <c r="I5" s="20">
        <v>0</v>
      </c>
      <c r="J5" s="30">
        <v>1</v>
      </c>
      <c r="K5" s="29" t="s">
        <v>229</v>
      </c>
      <c r="L5" s="1" t="s">
        <v>229</v>
      </c>
      <c r="M5" s="1" t="s">
        <v>120</v>
      </c>
      <c r="N5" s="1" t="s">
        <v>163</v>
      </c>
      <c r="O5" s="31">
        <v>58</v>
      </c>
      <c r="P5" s="20">
        <v>52</v>
      </c>
      <c r="Q5" s="30">
        <v>6</v>
      </c>
      <c r="R5" s="29" t="s">
        <v>101</v>
      </c>
      <c r="S5" s="28" t="s">
        <v>231</v>
      </c>
    </row>
    <row r="6" spans="1:20" x14ac:dyDescent="0.3">
      <c r="A6" s="32" t="s">
        <v>11</v>
      </c>
      <c r="B6" s="1">
        <v>17</v>
      </c>
      <c r="C6" s="1">
        <v>8</v>
      </c>
      <c r="D6" s="1">
        <v>5</v>
      </c>
      <c r="E6" s="20">
        <v>4</v>
      </c>
      <c r="F6" s="30">
        <v>20</v>
      </c>
      <c r="G6" s="31">
        <v>3</v>
      </c>
      <c r="H6" s="20">
        <v>6</v>
      </c>
      <c r="I6" s="20">
        <v>2</v>
      </c>
      <c r="J6" s="30">
        <v>0</v>
      </c>
      <c r="K6" s="29" t="s">
        <v>211</v>
      </c>
      <c r="L6" s="1" t="s">
        <v>191</v>
      </c>
      <c r="M6" s="1" t="s">
        <v>144</v>
      </c>
      <c r="N6" s="1" t="s">
        <v>233</v>
      </c>
      <c r="O6" s="31">
        <v>59</v>
      </c>
      <c r="P6" s="20">
        <v>61</v>
      </c>
      <c r="Q6" s="30">
        <v>-2</v>
      </c>
      <c r="R6" s="29" t="s">
        <v>101</v>
      </c>
      <c r="S6" s="28" t="s">
        <v>241</v>
      </c>
    </row>
    <row r="7" spans="1:20" x14ac:dyDescent="0.3">
      <c r="A7" s="32" t="s">
        <v>21</v>
      </c>
      <c r="B7" s="1">
        <v>16</v>
      </c>
      <c r="C7" s="1">
        <v>9</v>
      </c>
      <c r="D7" s="1">
        <v>7</v>
      </c>
      <c r="E7" s="20">
        <v>0</v>
      </c>
      <c r="F7" s="30">
        <v>18</v>
      </c>
      <c r="G7" s="31">
        <v>4</v>
      </c>
      <c r="H7" s="20">
        <v>7</v>
      </c>
      <c r="I7" s="20">
        <v>2</v>
      </c>
      <c r="J7" s="30">
        <v>0</v>
      </c>
      <c r="K7" s="29" t="s">
        <v>183</v>
      </c>
      <c r="L7" s="1" t="s">
        <v>171</v>
      </c>
      <c r="M7" s="1" t="s">
        <v>149</v>
      </c>
      <c r="N7" s="1" t="s">
        <v>171</v>
      </c>
      <c r="O7" s="31">
        <v>46</v>
      </c>
      <c r="P7" s="20">
        <v>51</v>
      </c>
      <c r="Q7" s="30">
        <v>-5</v>
      </c>
      <c r="R7" s="29" t="s">
        <v>113</v>
      </c>
      <c r="S7" s="28" t="s">
        <v>200</v>
      </c>
    </row>
    <row r="8" spans="1:20" x14ac:dyDescent="0.3">
      <c r="A8" s="32" t="s">
        <v>5</v>
      </c>
      <c r="B8" s="1">
        <v>15</v>
      </c>
      <c r="C8" s="1">
        <v>8</v>
      </c>
      <c r="D8" s="1">
        <v>5</v>
      </c>
      <c r="E8" s="20">
        <v>2</v>
      </c>
      <c r="F8" s="30">
        <v>18</v>
      </c>
      <c r="G8" s="31">
        <v>6</v>
      </c>
      <c r="H8" s="20">
        <v>8</v>
      </c>
      <c r="I8" s="20">
        <v>0</v>
      </c>
      <c r="J8" s="30">
        <v>0</v>
      </c>
      <c r="K8" s="29" t="s">
        <v>175</v>
      </c>
      <c r="L8" s="1" t="s">
        <v>189</v>
      </c>
      <c r="M8" s="1" t="s">
        <v>122</v>
      </c>
      <c r="N8" s="1" t="s">
        <v>173</v>
      </c>
      <c r="O8" s="31">
        <v>46</v>
      </c>
      <c r="P8" s="20">
        <v>41</v>
      </c>
      <c r="Q8" s="30">
        <v>5</v>
      </c>
      <c r="R8" s="29" t="s">
        <v>104</v>
      </c>
      <c r="S8" s="28" t="s">
        <v>203</v>
      </c>
    </row>
    <row r="9" spans="1:20" x14ac:dyDescent="0.3">
      <c r="A9" s="32" t="s">
        <v>19</v>
      </c>
      <c r="B9" s="1">
        <v>16</v>
      </c>
      <c r="C9" s="1">
        <v>8</v>
      </c>
      <c r="D9" s="1">
        <v>7</v>
      </c>
      <c r="E9" s="20">
        <v>1</v>
      </c>
      <c r="F9" s="30">
        <v>17</v>
      </c>
      <c r="G9" s="31">
        <v>6</v>
      </c>
      <c r="H9" s="20">
        <v>7</v>
      </c>
      <c r="I9" s="20">
        <v>1</v>
      </c>
      <c r="J9" s="30">
        <v>1</v>
      </c>
      <c r="K9" s="29" t="s">
        <v>242</v>
      </c>
      <c r="L9" s="1" t="s">
        <v>182</v>
      </c>
      <c r="M9" s="1" t="s">
        <v>119</v>
      </c>
      <c r="N9" s="1" t="s">
        <v>170</v>
      </c>
      <c r="O9" s="31">
        <v>43</v>
      </c>
      <c r="P9" s="20">
        <v>48</v>
      </c>
      <c r="Q9" s="30">
        <v>-5</v>
      </c>
      <c r="R9" s="29" t="s">
        <v>99</v>
      </c>
      <c r="S9" s="28" t="s">
        <v>225</v>
      </c>
    </row>
    <row r="10" spans="1:20" x14ac:dyDescent="0.3">
      <c r="A10" s="32" t="s">
        <v>4</v>
      </c>
      <c r="B10" s="1">
        <v>17</v>
      </c>
      <c r="C10" s="1">
        <v>8</v>
      </c>
      <c r="D10" s="1">
        <v>8</v>
      </c>
      <c r="E10" s="20">
        <v>1</v>
      </c>
      <c r="F10" s="30">
        <v>17</v>
      </c>
      <c r="G10" s="31">
        <v>6</v>
      </c>
      <c r="H10" s="20">
        <v>8</v>
      </c>
      <c r="I10" s="20">
        <v>0</v>
      </c>
      <c r="J10" s="30">
        <v>0</v>
      </c>
      <c r="K10" s="29" t="s">
        <v>277</v>
      </c>
      <c r="L10" s="1" t="s">
        <v>132</v>
      </c>
      <c r="M10" s="1" t="s">
        <v>258</v>
      </c>
      <c r="N10" s="1" t="s">
        <v>287</v>
      </c>
      <c r="O10" s="31">
        <v>62</v>
      </c>
      <c r="P10" s="20">
        <v>65</v>
      </c>
      <c r="Q10" s="30">
        <v>-3</v>
      </c>
      <c r="R10" s="29" t="s">
        <v>113</v>
      </c>
      <c r="S10" s="28" t="s">
        <v>202</v>
      </c>
    </row>
    <row r="11" spans="1:20" ht="15" thickBot="1" x14ac:dyDescent="0.35">
      <c r="A11" s="32" t="s">
        <v>28</v>
      </c>
      <c r="B11" s="1">
        <v>15</v>
      </c>
      <c r="C11" s="1">
        <v>5</v>
      </c>
      <c r="D11" s="1">
        <v>6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160</v>
      </c>
      <c r="M11" s="1" t="s">
        <v>189</v>
      </c>
      <c r="N11" s="1" t="s">
        <v>263</v>
      </c>
      <c r="O11" s="31">
        <v>41</v>
      </c>
      <c r="P11" s="20">
        <v>49</v>
      </c>
      <c r="Q11" s="30">
        <v>-8</v>
      </c>
      <c r="R11" s="29" t="s">
        <v>113</v>
      </c>
      <c r="S11" s="28" t="s">
        <v>264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16</v>
      </c>
      <c r="C14" s="1">
        <v>11</v>
      </c>
      <c r="D14" s="1">
        <v>4</v>
      </c>
      <c r="E14" s="20">
        <v>1</v>
      </c>
      <c r="F14" s="33">
        <v>23</v>
      </c>
      <c r="G14" s="20">
        <v>7</v>
      </c>
      <c r="H14" s="20">
        <v>10</v>
      </c>
      <c r="I14" s="20">
        <v>1</v>
      </c>
      <c r="J14" s="20">
        <v>0</v>
      </c>
      <c r="K14" s="29" t="s">
        <v>284</v>
      </c>
      <c r="L14" s="1" t="s">
        <v>171</v>
      </c>
      <c r="M14" s="1" t="s">
        <v>126</v>
      </c>
      <c r="N14" s="1" t="s">
        <v>247</v>
      </c>
      <c r="O14" s="31">
        <v>54</v>
      </c>
      <c r="P14" s="20">
        <v>47</v>
      </c>
      <c r="Q14" s="30">
        <v>7</v>
      </c>
      <c r="R14" s="29" t="s">
        <v>101</v>
      </c>
      <c r="S14" s="28" t="s">
        <v>234</v>
      </c>
    </row>
    <row r="15" spans="1:20" x14ac:dyDescent="0.3">
      <c r="A15" s="32" t="s">
        <v>26</v>
      </c>
      <c r="B15" s="1">
        <v>16</v>
      </c>
      <c r="C15" s="1">
        <v>11</v>
      </c>
      <c r="D15" s="1">
        <v>5</v>
      </c>
      <c r="E15" s="20">
        <v>0</v>
      </c>
      <c r="F15" s="30">
        <v>22</v>
      </c>
      <c r="G15" s="20">
        <v>7</v>
      </c>
      <c r="H15" s="20">
        <v>10</v>
      </c>
      <c r="I15" s="20">
        <v>1</v>
      </c>
      <c r="J15" s="20">
        <v>0</v>
      </c>
      <c r="K15" s="29" t="s">
        <v>164</v>
      </c>
      <c r="L15" s="1" t="s">
        <v>185</v>
      </c>
      <c r="M15" s="1" t="s">
        <v>136</v>
      </c>
      <c r="N15" s="1" t="s">
        <v>176</v>
      </c>
      <c r="O15" s="31">
        <v>60</v>
      </c>
      <c r="P15" s="20">
        <v>46</v>
      </c>
      <c r="Q15" s="30">
        <v>14</v>
      </c>
      <c r="R15" s="29" t="s">
        <v>101</v>
      </c>
      <c r="S15" s="28" t="s">
        <v>232</v>
      </c>
    </row>
    <row r="16" spans="1:20" x14ac:dyDescent="0.3">
      <c r="A16" s="32" t="s">
        <v>9</v>
      </c>
      <c r="B16" s="1">
        <v>17</v>
      </c>
      <c r="C16" s="1">
        <v>9</v>
      </c>
      <c r="D16" s="1">
        <v>5</v>
      </c>
      <c r="E16" s="20">
        <v>3</v>
      </c>
      <c r="F16" s="30">
        <v>21</v>
      </c>
      <c r="G16" s="20">
        <v>9</v>
      </c>
      <c r="H16" s="20">
        <v>9</v>
      </c>
      <c r="I16" s="20">
        <v>0</v>
      </c>
      <c r="J16" s="20">
        <v>3</v>
      </c>
      <c r="K16" s="29" t="s">
        <v>192</v>
      </c>
      <c r="L16" s="1" t="s">
        <v>233</v>
      </c>
      <c r="M16" s="1" t="s">
        <v>271</v>
      </c>
      <c r="N16" s="1" t="s">
        <v>272</v>
      </c>
      <c r="O16" s="31">
        <v>57</v>
      </c>
      <c r="P16" s="20">
        <v>48</v>
      </c>
      <c r="Q16" s="30">
        <v>9</v>
      </c>
      <c r="R16" s="29" t="s">
        <v>107</v>
      </c>
      <c r="S16" s="28" t="s">
        <v>222</v>
      </c>
    </row>
    <row r="17" spans="1:19" x14ac:dyDescent="0.3">
      <c r="A17" s="32" t="s">
        <v>13</v>
      </c>
      <c r="B17" s="1">
        <v>16</v>
      </c>
      <c r="C17" s="1">
        <v>8</v>
      </c>
      <c r="D17" s="1">
        <v>6</v>
      </c>
      <c r="E17" s="20">
        <v>2</v>
      </c>
      <c r="F17" s="30">
        <v>18</v>
      </c>
      <c r="G17" s="20">
        <v>7</v>
      </c>
      <c r="H17" s="20">
        <v>8</v>
      </c>
      <c r="I17" s="20">
        <v>0</v>
      </c>
      <c r="J17" s="20">
        <v>2</v>
      </c>
      <c r="K17" s="29" t="s">
        <v>193</v>
      </c>
      <c r="L17" s="1" t="s">
        <v>193</v>
      </c>
      <c r="M17" s="1" t="s">
        <v>193</v>
      </c>
      <c r="N17" s="1" t="s">
        <v>285</v>
      </c>
      <c r="O17" s="31">
        <v>53</v>
      </c>
      <c r="P17" s="20">
        <v>53</v>
      </c>
      <c r="Q17" s="30">
        <v>0</v>
      </c>
      <c r="R17" s="29" t="s">
        <v>104</v>
      </c>
      <c r="S17" s="28" t="s">
        <v>233</v>
      </c>
    </row>
    <row r="18" spans="1:19" x14ac:dyDescent="0.3">
      <c r="A18" s="32" t="s">
        <v>12</v>
      </c>
      <c r="B18" s="1">
        <v>17</v>
      </c>
      <c r="C18" s="1">
        <v>8</v>
      </c>
      <c r="D18" s="1">
        <v>7</v>
      </c>
      <c r="E18" s="20">
        <v>2</v>
      </c>
      <c r="F18" s="30">
        <v>18</v>
      </c>
      <c r="G18" s="20">
        <v>6</v>
      </c>
      <c r="H18" s="20">
        <v>8</v>
      </c>
      <c r="I18" s="20">
        <v>0</v>
      </c>
      <c r="J18" s="20">
        <v>0</v>
      </c>
      <c r="K18" s="29" t="s">
        <v>181</v>
      </c>
      <c r="L18" s="1" t="s">
        <v>260</v>
      </c>
      <c r="M18" s="1" t="s">
        <v>132</v>
      </c>
      <c r="N18" s="1" t="s">
        <v>201</v>
      </c>
      <c r="O18" s="31">
        <v>41</v>
      </c>
      <c r="P18" s="20">
        <v>43</v>
      </c>
      <c r="Q18" s="30">
        <v>-2</v>
      </c>
      <c r="R18" s="29" t="s">
        <v>99</v>
      </c>
      <c r="S18" s="28" t="s">
        <v>225</v>
      </c>
    </row>
    <row r="19" spans="1:19" x14ac:dyDescent="0.3">
      <c r="A19" s="32" t="s">
        <v>10</v>
      </c>
      <c r="B19" s="1">
        <v>15</v>
      </c>
      <c r="C19" s="1">
        <v>8</v>
      </c>
      <c r="D19" s="1">
        <v>5</v>
      </c>
      <c r="E19" s="20">
        <v>2</v>
      </c>
      <c r="F19" s="30">
        <v>18</v>
      </c>
      <c r="G19" s="20">
        <v>1</v>
      </c>
      <c r="H19" s="20">
        <v>5</v>
      </c>
      <c r="I19" s="20">
        <v>3</v>
      </c>
      <c r="J19" s="20">
        <v>0</v>
      </c>
      <c r="K19" s="29" t="s">
        <v>234</v>
      </c>
      <c r="L19" s="1" t="s">
        <v>131</v>
      </c>
      <c r="M19" s="1" t="s">
        <v>115</v>
      </c>
      <c r="N19" s="1" t="s">
        <v>208</v>
      </c>
      <c r="O19" s="31">
        <v>43</v>
      </c>
      <c r="P19" s="20">
        <v>39</v>
      </c>
      <c r="Q19" s="30">
        <v>4</v>
      </c>
      <c r="R19" s="29" t="s">
        <v>101</v>
      </c>
      <c r="S19" s="28" t="s">
        <v>234</v>
      </c>
    </row>
    <row r="20" spans="1:19" x14ac:dyDescent="0.3">
      <c r="A20" s="32" t="s">
        <v>23</v>
      </c>
      <c r="B20" s="1">
        <v>16</v>
      </c>
      <c r="C20" s="1">
        <v>8</v>
      </c>
      <c r="D20" s="1">
        <v>7</v>
      </c>
      <c r="E20" s="20">
        <v>1</v>
      </c>
      <c r="F20" s="30">
        <v>17</v>
      </c>
      <c r="G20" s="20">
        <v>3</v>
      </c>
      <c r="H20" s="20">
        <v>6</v>
      </c>
      <c r="I20" s="20">
        <v>2</v>
      </c>
      <c r="J20" s="20">
        <v>0</v>
      </c>
      <c r="K20" s="29" t="s">
        <v>134</v>
      </c>
      <c r="L20" s="1" t="s">
        <v>225</v>
      </c>
      <c r="M20" s="1" t="s">
        <v>127</v>
      </c>
      <c r="N20" s="1" t="s">
        <v>175</v>
      </c>
      <c r="O20" s="31">
        <v>50</v>
      </c>
      <c r="P20" s="20">
        <v>51</v>
      </c>
      <c r="Q20" s="30">
        <v>-1</v>
      </c>
      <c r="R20" s="29" t="s">
        <v>99</v>
      </c>
      <c r="S20" s="28" t="s">
        <v>225</v>
      </c>
    </row>
    <row r="21" spans="1:19" ht="15" thickBot="1" x14ac:dyDescent="0.35">
      <c r="A21" s="27" t="s">
        <v>1</v>
      </c>
      <c r="B21" s="26">
        <v>16</v>
      </c>
      <c r="C21" s="26">
        <v>8</v>
      </c>
      <c r="D21" s="26">
        <v>7</v>
      </c>
      <c r="E21" s="24">
        <v>1</v>
      </c>
      <c r="F21" s="23">
        <v>17</v>
      </c>
      <c r="G21" s="24">
        <v>7</v>
      </c>
      <c r="H21" s="24">
        <v>8</v>
      </c>
      <c r="I21" s="24">
        <v>0</v>
      </c>
      <c r="J21" s="24">
        <v>1</v>
      </c>
      <c r="K21" s="22" t="s">
        <v>171</v>
      </c>
      <c r="L21" s="26" t="s">
        <v>193</v>
      </c>
      <c r="M21" s="26" t="s">
        <v>149</v>
      </c>
      <c r="N21" s="26" t="s">
        <v>288</v>
      </c>
      <c r="O21" s="25">
        <v>46</v>
      </c>
      <c r="P21" s="24">
        <v>39</v>
      </c>
      <c r="Q21" s="23">
        <v>7</v>
      </c>
      <c r="R21" s="22" t="s">
        <v>99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17</v>
      </c>
      <c r="C25" s="1">
        <v>11</v>
      </c>
      <c r="D25" s="1">
        <v>1</v>
      </c>
      <c r="E25" s="20">
        <v>5</v>
      </c>
      <c r="F25" s="30">
        <v>27</v>
      </c>
      <c r="G25" s="20">
        <v>10</v>
      </c>
      <c r="H25" s="20">
        <v>11</v>
      </c>
      <c r="I25" s="20">
        <v>0</v>
      </c>
      <c r="J25" s="20">
        <v>2</v>
      </c>
      <c r="K25" s="29" t="s">
        <v>169</v>
      </c>
      <c r="L25" s="1" t="s">
        <v>241</v>
      </c>
      <c r="M25" s="1" t="s">
        <v>118</v>
      </c>
      <c r="N25" s="1" t="s">
        <v>289</v>
      </c>
      <c r="O25" s="31">
        <v>68</v>
      </c>
      <c r="P25" s="20">
        <v>43</v>
      </c>
      <c r="Q25" s="30">
        <v>25</v>
      </c>
      <c r="R25" s="29" t="s">
        <v>135</v>
      </c>
      <c r="S25" s="28" t="s">
        <v>241</v>
      </c>
    </row>
    <row r="26" spans="1:19" x14ac:dyDescent="0.3">
      <c r="A26" s="32" t="s">
        <v>22</v>
      </c>
      <c r="B26" s="1">
        <v>17</v>
      </c>
      <c r="C26" s="1">
        <v>10</v>
      </c>
      <c r="D26" s="1">
        <v>4</v>
      </c>
      <c r="E26" s="20">
        <v>3</v>
      </c>
      <c r="F26" s="30">
        <v>23</v>
      </c>
      <c r="G26" s="20">
        <v>5</v>
      </c>
      <c r="H26" s="20">
        <v>8</v>
      </c>
      <c r="I26" s="20">
        <v>2</v>
      </c>
      <c r="J26" s="20">
        <v>1</v>
      </c>
      <c r="K26" s="29" t="s">
        <v>217</v>
      </c>
      <c r="L26" s="1" t="s">
        <v>212</v>
      </c>
      <c r="M26" s="1" t="s">
        <v>162</v>
      </c>
      <c r="N26" s="1" t="s">
        <v>266</v>
      </c>
      <c r="O26" s="31">
        <v>52</v>
      </c>
      <c r="P26" s="20">
        <v>53</v>
      </c>
      <c r="Q26" s="30">
        <v>-1</v>
      </c>
      <c r="R26" s="29" t="s">
        <v>109</v>
      </c>
      <c r="S26" s="28" t="s">
        <v>290</v>
      </c>
    </row>
    <row r="27" spans="1:19" x14ac:dyDescent="0.3">
      <c r="A27" s="32" t="s">
        <v>0</v>
      </c>
      <c r="B27" s="1">
        <v>16</v>
      </c>
      <c r="C27" s="1">
        <v>10</v>
      </c>
      <c r="D27" s="1">
        <v>6</v>
      </c>
      <c r="E27" s="20">
        <v>0</v>
      </c>
      <c r="F27" s="30">
        <v>20</v>
      </c>
      <c r="G27" s="20">
        <v>9</v>
      </c>
      <c r="H27" s="20">
        <v>10</v>
      </c>
      <c r="I27" s="20">
        <v>0</v>
      </c>
      <c r="J27" s="20">
        <v>0</v>
      </c>
      <c r="K27" s="29" t="s">
        <v>183</v>
      </c>
      <c r="L27" s="1" t="s">
        <v>183</v>
      </c>
      <c r="M27" s="1" t="s">
        <v>103</v>
      </c>
      <c r="N27" s="1" t="s">
        <v>291</v>
      </c>
      <c r="O27" s="31">
        <v>52</v>
      </c>
      <c r="P27" s="20">
        <v>42</v>
      </c>
      <c r="Q27" s="30">
        <v>10</v>
      </c>
      <c r="R27" s="29" t="s">
        <v>99</v>
      </c>
      <c r="S27" s="28" t="s">
        <v>202</v>
      </c>
    </row>
    <row r="28" spans="1:19" x14ac:dyDescent="0.3">
      <c r="A28" s="32" t="s">
        <v>25</v>
      </c>
      <c r="B28" s="1">
        <v>16</v>
      </c>
      <c r="C28" s="1">
        <v>8</v>
      </c>
      <c r="D28" s="1">
        <v>5</v>
      </c>
      <c r="E28" s="20">
        <v>3</v>
      </c>
      <c r="F28" s="30">
        <v>19</v>
      </c>
      <c r="G28" s="20">
        <v>7</v>
      </c>
      <c r="H28" s="20">
        <v>8</v>
      </c>
      <c r="I28" s="20">
        <v>0</v>
      </c>
      <c r="J28" s="20">
        <v>1</v>
      </c>
      <c r="K28" s="29" t="s">
        <v>153</v>
      </c>
      <c r="L28" s="1" t="s">
        <v>233</v>
      </c>
      <c r="M28" s="1" t="s">
        <v>112</v>
      </c>
      <c r="N28" s="1" t="s">
        <v>233</v>
      </c>
      <c r="O28" s="31">
        <v>53</v>
      </c>
      <c r="P28" s="20">
        <v>41</v>
      </c>
      <c r="Q28" s="30">
        <v>12</v>
      </c>
      <c r="R28" s="29" t="s">
        <v>109</v>
      </c>
      <c r="S28" s="28" t="s">
        <v>234</v>
      </c>
    </row>
    <row r="29" spans="1:19" x14ac:dyDescent="0.3">
      <c r="A29" s="32" t="s">
        <v>17</v>
      </c>
      <c r="B29" s="1">
        <v>18</v>
      </c>
      <c r="C29" s="1">
        <v>7</v>
      </c>
      <c r="D29" s="1">
        <v>7</v>
      </c>
      <c r="E29" s="20">
        <v>4</v>
      </c>
      <c r="F29" s="30">
        <v>18</v>
      </c>
      <c r="G29" s="20">
        <v>4</v>
      </c>
      <c r="H29" s="20">
        <v>6</v>
      </c>
      <c r="I29" s="20">
        <v>1</v>
      </c>
      <c r="J29" s="20">
        <v>0</v>
      </c>
      <c r="K29" s="29" t="s">
        <v>222</v>
      </c>
      <c r="L29" s="1" t="s">
        <v>165</v>
      </c>
      <c r="M29" s="1" t="s">
        <v>131</v>
      </c>
      <c r="N29" s="1" t="s">
        <v>239</v>
      </c>
      <c r="O29" s="31">
        <v>51</v>
      </c>
      <c r="P29" s="20">
        <v>59</v>
      </c>
      <c r="Q29" s="30">
        <v>-8</v>
      </c>
      <c r="R29" s="29" t="s">
        <v>101</v>
      </c>
      <c r="S29" s="28" t="s">
        <v>222</v>
      </c>
    </row>
    <row r="30" spans="1:19" x14ac:dyDescent="0.3">
      <c r="A30" s="32" t="s">
        <v>95</v>
      </c>
      <c r="B30" s="1">
        <v>16</v>
      </c>
      <c r="C30" s="1">
        <v>9</v>
      </c>
      <c r="D30" s="1">
        <v>7</v>
      </c>
      <c r="E30" s="20">
        <v>0</v>
      </c>
      <c r="F30" s="30">
        <v>18</v>
      </c>
      <c r="G30" s="20">
        <v>6</v>
      </c>
      <c r="H30" s="20">
        <v>9</v>
      </c>
      <c r="I30" s="20">
        <v>0</v>
      </c>
      <c r="J30" s="20">
        <v>0</v>
      </c>
      <c r="K30" s="29" t="s">
        <v>136</v>
      </c>
      <c r="L30" s="1" t="s">
        <v>267</v>
      </c>
      <c r="M30" s="1" t="s">
        <v>164</v>
      </c>
      <c r="N30" s="1" t="s">
        <v>203</v>
      </c>
      <c r="O30" s="31">
        <v>51</v>
      </c>
      <c r="P30" s="20">
        <v>50</v>
      </c>
      <c r="Q30" s="30">
        <v>1</v>
      </c>
      <c r="R30" s="29" t="s">
        <v>113</v>
      </c>
      <c r="S30" s="28" t="s">
        <v>202</v>
      </c>
    </row>
    <row r="31" spans="1:19" x14ac:dyDescent="0.3">
      <c r="A31" s="32" t="s">
        <v>6</v>
      </c>
      <c r="B31" s="1">
        <v>17</v>
      </c>
      <c r="C31" s="1">
        <v>6</v>
      </c>
      <c r="D31" s="1">
        <v>8</v>
      </c>
      <c r="E31" s="20">
        <v>3</v>
      </c>
      <c r="F31" s="30">
        <v>15</v>
      </c>
      <c r="G31" s="20">
        <v>6</v>
      </c>
      <c r="H31" s="20">
        <v>6</v>
      </c>
      <c r="I31" s="20">
        <v>0</v>
      </c>
      <c r="J31" s="20">
        <v>1</v>
      </c>
      <c r="K31" s="29" t="s">
        <v>255</v>
      </c>
      <c r="L31" s="1" t="s">
        <v>148</v>
      </c>
      <c r="M31" s="1" t="s">
        <v>127</v>
      </c>
      <c r="N31" s="1" t="s">
        <v>246</v>
      </c>
      <c r="O31" s="31">
        <v>47</v>
      </c>
      <c r="P31" s="20">
        <v>65</v>
      </c>
      <c r="Q31" s="30">
        <v>-18</v>
      </c>
      <c r="R31" s="29" t="s">
        <v>99</v>
      </c>
      <c r="S31" s="28" t="s">
        <v>215</v>
      </c>
    </row>
    <row r="32" spans="1:19" ht="15" thickBot="1" x14ac:dyDescent="0.35">
      <c r="A32" s="32" t="s">
        <v>15</v>
      </c>
      <c r="B32" s="1">
        <v>18</v>
      </c>
      <c r="C32" s="1">
        <v>5</v>
      </c>
      <c r="D32" s="1">
        <v>9</v>
      </c>
      <c r="E32" s="20">
        <v>4</v>
      </c>
      <c r="F32" s="23">
        <v>14</v>
      </c>
      <c r="G32" s="20">
        <v>3</v>
      </c>
      <c r="H32" s="20">
        <v>4</v>
      </c>
      <c r="I32" s="20">
        <v>1</v>
      </c>
      <c r="J32" s="20">
        <v>0</v>
      </c>
      <c r="K32" s="29" t="s">
        <v>274</v>
      </c>
      <c r="L32" s="1" t="s">
        <v>186</v>
      </c>
      <c r="M32" s="1" t="s">
        <v>160</v>
      </c>
      <c r="N32" s="1" t="s">
        <v>255</v>
      </c>
      <c r="O32" s="31">
        <v>47</v>
      </c>
      <c r="P32" s="20">
        <v>65</v>
      </c>
      <c r="Q32" s="30">
        <v>-18</v>
      </c>
      <c r="R32" s="29" t="s">
        <v>159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16</v>
      </c>
      <c r="C35" s="1">
        <v>11</v>
      </c>
      <c r="D35" s="1">
        <v>4</v>
      </c>
      <c r="E35" s="20">
        <v>1</v>
      </c>
      <c r="F35" s="33">
        <v>23</v>
      </c>
      <c r="G35" s="20">
        <v>7</v>
      </c>
      <c r="H35" s="20">
        <v>10</v>
      </c>
      <c r="I35" s="20">
        <v>1</v>
      </c>
      <c r="J35" s="20">
        <v>0</v>
      </c>
      <c r="K35" s="29" t="s">
        <v>162</v>
      </c>
      <c r="L35" s="1" t="s">
        <v>234</v>
      </c>
      <c r="M35" s="1" t="s">
        <v>112</v>
      </c>
      <c r="N35" s="1" t="s">
        <v>229</v>
      </c>
      <c r="O35" s="31">
        <v>64</v>
      </c>
      <c r="P35" s="20">
        <v>50</v>
      </c>
      <c r="Q35" s="30">
        <v>14</v>
      </c>
      <c r="R35" s="29" t="s">
        <v>101</v>
      </c>
      <c r="S35" s="28" t="s">
        <v>219</v>
      </c>
    </row>
    <row r="36" spans="1:19" x14ac:dyDescent="0.3">
      <c r="A36" s="32" t="s">
        <v>18</v>
      </c>
      <c r="B36" s="1">
        <v>17</v>
      </c>
      <c r="C36" s="1">
        <v>8</v>
      </c>
      <c r="D36" s="1">
        <v>5</v>
      </c>
      <c r="E36" s="20">
        <v>4</v>
      </c>
      <c r="F36" s="30">
        <v>20</v>
      </c>
      <c r="G36" s="20">
        <v>4</v>
      </c>
      <c r="H36" s="20">
        <v>7</v>
      </c>
      <c r="I36" s="20">
        <v>1</v>
      </c>
      <c r="J36" s="20">
        <v>3</v>
      </c>
      <c r="K36" s="29" t="s">
        <v>186</v>
      </c>
      <c r="L36" s="1" t="s">
        <v>290</v>
      </c>
      <c r="M36" s="1" t="s">
        <v>105</v>
      </c>
      <c r="N36" s="1" t="s">
        <v>231</v>
      </c>
      <c r="O36" s="31">
        <v>50</v>
      </c>
      <c r="P36" s="20">
        <v>52</v>
      </c>
      <c r="Q36" s="30">
        <v>-2</v>
      </c>
      <c r="R36" s="29" t="s">
        <v>104</v>
      </c>
      <c r="S36" s="28" t="s">
        <v>231</v>
      </c>
    </row>
    <row r="37" spans="1:19" x14ac:dyDescent="0.3">
      <c r="A37" s="32" t="s">
        <v>8</v>
      </c>
      <c r="B37" s="1">
        <v>17</v>
      </c>
      <c r="C37" s="1">
        <v>8</v>
      </c>
      <c r="D37" s="1">
        <v>6</v>
      </c>
      <c r="E37" s="20">
        <v>3</v>
      </c>
      <c r="F37" s="30">
        <v>19</v>
      </c>
      <c r="G37" s="20">
        <v>4</v>
      </c>
      <c r="H37" s="20">
        <v>8</v>
      </c>
      <c r="I37" s="20">
        <v>0</v>
      </c>
      <c r="J37" s="20">
        <v>1</v>
      </c>
      <c r="K37" s="29" t="s">
        <v>222</v>
      </c>
      <c r="L37" s="1" t="s">
        <v>175</v>
      </c>
      <c r="M37" s="1" t="s">
        <v>150</v>
      </c>
      <c r="N37" s="1" t="s">
        <v>211</v>
      </c>
      <c r="O37" s="31">
        <v>55</v>
      </c>
      <c r="P37" s="20">
        <v>57</v>
      </c>
      <c r="Q37" s="30">
        <v>-2</v>
      </c>
      <c r="R37" s="29" t="s">
        <v>135</v>
      </c>
      <c r="S37" s="28" t="s">
        <v>226</v>
      </c>
    </row>
    <row r="38" spans="1:19" x14ac:dyDescent="0.3">
      <c r="A38" s="32" t="s">
        <v>7</v>
      </c>
      <c r="B38" s="1">
        <v>16</v>
      </c>
      <c r="C38" s="1">
        <v>7</v>
      </c>
      <c r="D38" s="1">
        <v>4</v>
      </c>
      <c r="E38" s="20">
        <v>5</v>
      </c>
      <c r="F38" s="30">
        <v>19</v>
      </c>
      <c r="G38" s="20">
        <v>4</v>
      </c>
      <c r="H38" s="20">
        <v>7</v>
      </c>
      <c r="I38" s="20">
        <v>0</v>
      </c>
      <c r="J38" s="20">
        <v>2</v>
      </c>
      <c r="K38" s="29" t="s">
        <v>248</v>
      </c>
      <c r="L38" s="1" t="s">
        <v>191</v>
      </c>
      <c r="M38" s="1" t="s">
        <v>120</v>
      </c>
      <c r="N38" s="1" t="s">
        <v>176</v>
      </c>
      <c r="O38" s="31">
        <v>40</v>
      </c>
      <c r="P38" s="20">
        <v>46</v>
      </c>
      <c r="Q38" s="30">
        <v>-6</v>
      </c>
      <c r="R38" s="29" t="s">
        <v>107</v>
      </c>
      <c r="S38" s="28" t="s">
        <v>222</v>
      </c>
    </row>
    <row r="39" spans="1:19" x14ac:dyDescent="0.3">
      <c r="A39" s="32" t="s">
        <v>20</v>
      </c>
      <c r="B39" s="1">
        <v>17</v>
      </c>
      <c r="C39" s="1">
        <v>7</v>
      </c>
      <c r="D39" s="1">
        <v>6</v>
      </c>
      <c r="E39" s="20">
        <v>4</v>
      </c>
      <c r="F39" s="30">
        <v>18</v>
      </c>
      <c r="G39" s="20">
        <v>4</v>
      </c>
      <c r="H39" s="20">
        <v>7</v>
      </c>
      <c r="I39" s="20">
        <v>0</v>
      </c>
      <c r="J39" s="20">
        <v>2</v>
      </c>
      <c r="K39" s="29" t="s">
        <v>212</v>
      </c>
      <c r="L39" s="1" t="s">
        <v>223</v>
      </c>
      <c r="M39" s="1" t="s">
        <v>150</v>
      </c>
      <c r="N39" s="1" t="s">
        <v>210</v>
      </c>
      <c r="O39" s="31">
        <v>52</v>
      </c>
      <c r="P39" s="20">
        <v>61</v>
      </c>
      <c r="Q39" s="30">
        <v>-9</v>
      </c>
      <c r="R39" s="29" t="s">
        <v>99</v>
      </c>
      <c r="S39" s="28" t="s">
        <v>222</v>
      </c>
    </row>
    <row r="40" spans="1:19" x14ac:dyDescent="0.3">
      <c r="A40" s="32" t="s">
        <v>2</v>
      </c>
      <c r="B40" s="1">
        <v>15</v>
      </c>
      <c r="C40" s="1">
        <v>7</v>
      </c>
      <c r="D40" s="1">
        <v>4</v>
      </c>
      <c r="E40" s="20">
        <v>4</v>
      </c>
      <c r="F40" s="30">
        <v>18</v>
      </c>
      <c r="G40" s="20">
        <v>6</v>
      </c>
      <c r="H40" s="20">
        <v>7</v>
      </c>
      <c r="I40" s="20">
        <v>0</v>
      </c>
      <c r="J40" s="20">
        <v>1</v>
      </c>
      <c r="K40" s="29" t="s">
        <v>208</v>
      </c>
      <c r="L40" s="1" t="s">
        <v>168</v>
      </c>
      <c r="M40" s="1" t="s">
        <v>249</v>
      </c>
      <c r="N40" s="1" t="s">
        <v>271</v>
      </c>
      <c r="O40" s="31">
        <v>48</v>
      </c>
      <c r="P40" s="20">
        <v>45</v>
      </c>
      <c r="Q40" s="30">
        <v>3</v>
      </c>
      <c r="R40" s="29" t="s">
        <v>113</v>
      </c>
      <c r="S40" s="28" t="s">
        <v>218</v>
      </c>
    </row>
    <row r="41" spans="1:19" x14ac:dyDescent="0.3">
      <c r="A41" s="32" t="s">
        <v>3</v>
      </c>
      <c r="B41" s="1">
        <v>18</v>
      </c>
      <c r="C41" s="1">
        <v>8</v>
      </c>
      <c r="D41" s="1">
        <v>9</v>
      </c>
      <c r="E41" s="20">
        <v>1</v>
      </c>
      <c r="F41" s="30">
        <v>17</v>
      </c>
      <c r="G41" s="20">
        <v>2</v>
      </c>
      <c r="H41" s="20">
        <v>6</v>
      </c>
      <c r="I41" s="20">
        <v>2</v>
      </c>
      <c r="J41" s="20">
        <v>0</v>
      </c>
      <c r="K41" s="29" t="s">
        <v>207</v>
      </c>
      <c r="L41" s="1" t="s">
        <v>230</v>
      </c>
      <c r="M41" s="1" t="s">
        <v>112</v>
      </c>
      <c r="N41" s="1" t="s">
        <v>294</v>
      </c>
      <c r="O41" s="31">
        <v>53</v>
      </c>
      <c r="P41" s="20">
        <v>63</v>
      </c>
      <c r="Q41" s="30">
        <v>-10</v>
      </c>
      <c r="R41" s="29" t="s">
        <v>107</v>
      </c>
      <c r="S41" s="28" t="s">
        <v>228</v>
      </c>
    </row>
    <row r="42" spans="1:19" ht="15" thickBot="1" x14ac:dyDescent="0.35">
      <c r="A42" s="27" t="s">
        <v>27</v>
      </c>
      <c r="B42" s="26">
        <v>18</v>
      </c>
      <c r="C42" s="26">
        <v>4</v>
      </c>
      <c r="D42" s="26">
        <v>12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172</v>
      </c>
      <c r="L42" s="26" t="s">
        <v>292</v>
      </c>
      <c r="M42" s="26" t="s">
        <v>127</v>
      </c>
      <c r="N42" s="26" t="s">
        <v>293</v>
      </c>
      <c r="O42" s="25">
        <v>38</v>
      </c>
      <c r="P42" s="24">
        <v>58</v>
      </c>
      <c r="Q42" s="23">
        <v>-20</v>
      </c>
      <c r="R42" s="22" t="s">
        <v>113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F7D672A-653F-4D8E-95FB-F2235C2578C6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FAB4-A0EA-43FF-A528-D34504DE0334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18</v>
      </c>
      <c r="C4" s="40">
        <v>11</v>
      </c>
      <c r="D4" s="40">
        <v>7</v>
      </c>
      <c r="E4" s="38">
        <v>0</v>
      </c>
      <c r="F4" s="33">
        <v>22</v>
      </c>
      <c r="G4" s="39">
        <v>6</v>
      </c>
      <c r="H4" s="38">
        <v>10</v>
      </c>
      <c r="I4" s="38">
        <v>1</v>
      </c>
      <c r="J4" s="33">
        <v>0</v>
      </c>
      <c r="K4" s="37" t="s">
        <v>262</v>
      </c>
      <c r="L4" s="40" t="s">
        <v>148</v>
      </c>
      <c r="M4" s="40" t="s">
        <v>183</v>
      </c>
      <c r="N4" s="40" t="s">
        <v>286</v>
      </c>
      <c r="O4" s="39">
        <v>62</v>
      </c>
      <c r="P4" s="38">
        <v>59</v>
      </c>
      <c r="Q4" s="33">
        <v>3</v>
      </c>
      <c r="R4" s="37" t="s">
        <v>194</v>
      </c>
      <c r="S4" s="36" t="s">
        <v>219</v>
      </c>
    </row>
    <row r="5" spans="1:20" x14ac:dyDescent="0.3">
      <c r="A5" s="32" t="s">
        <v>16</v>
      </c>
      <c r="B5" s="1">
        <v>16</v>
      </c>
      <c r="C5" s="1">
        <v>10</v>
      </c>
      <c r="D5" s="1">
        <v>4</v>
      </c>
      <c r="E5" s="20">
        <v>2</v>
      </c>
      <c r="F5" s="30">
        <v>22</v>
      </c>
      <c r="G5" s="31">
        <v>5</v>
      </c>
      <c r="H5" s="20">
        <v>10</v>
      </c>
      <c r="I5" s="20">
        <v>0</v>
      </c>
      <c r="J5" s="30">
        <v>1</v>
      </c>
      <c r="K5" s="29" t="s">
        <v>229</v>
      </c>
      <c r="L5" s="1" t="s">
        <v>229</v>
      </c>
      <c r="M5" s="1" t="s">
        <v>120</v>
      </c>
      <c r="N5" s="1" t="s">
        <v>163</v>
      </c>
      <c r="O5" s="31">
        <v>58</v>
      </c>
      <c r="P5" s="20">
        <v>52</v>
      </c>
      <c r="Q5" s="30">
        <v>6</v>
      </c>
      <c r="R5" s="29" t="s">
        <v>101</v>
      </c>
      <c r="S5" s="28" t="s">
        <v>231</v>
      </c>
    </row>
    <row r="6" spans="1:20" x14ac:dyDescent="0.3">
      <c r="A6" s="32" t="s">
        <v>11</v>
      </c>
      <c r="B6" s="1">
        <v>17</v>
      </c>
      <c r="C6" s="1">
        <v>8</v>
      </c>
      <c r="D6" s="1">
        <v>5</v>
      </c>
      <c r="E6" s="20">
        <v>4</v>
      </c>
      <c r="F6" s="30">
        <v>20</v>
      </c>
      <c r="G6" s="31">
        <v>3</v>
      </c>
      <c r="H6" s="20">
        <v>6</v>
      </c>
      <c r="I6" s="20">
        <v>2</v>
      </c>
      <c r="J6" s="30">
        <v>0</v>
      </c>
      <c r="K6" s="29" t="s">
        <v>211</v>
      </c>
      <c r="L6" s="1" t="s">
        <v>191</v>
      </c>
      <c r="M6" s="1" t="s">
        <v>144</v>
      </c>
      <c r="N6" s="1" t="s">
        <v>233</v>
      </c>
      <c r="O6" s="31">
        <v>59</v>
      </c>
      <c r="P6" s="20">
        <v>61</v>
      </c>
      <c r="Q6" s="30">
        <v>-2</v>
      </c>
      <c r="R6" s="29" t="s">
        <v>101</v>
      </c>
      <c r="S6" s="28" t="s">
        <v>241</v>
      </c>
    </row>
    <row r="7" spans="1:20" x14ac:dyDescent="0.3">
      <c r="A7" s="32" t="s">
        <v>21</v>
      </c>
      <c r="B7" s="1">
        <v>16</v>
      </c>
      <c r="C7" s="1">
        <v>9</v>
      </c>
      <c r="D7" s="1">
        <v>7</v>
      </c>
      <c r="E7" s="20">
        <v>0</v>
      </c>
      <c r="F7" s="30">
        <v>18</v>
      </c>
      <c r="G7" s="31">
        <v>4</v>
      </c>
      <c r="H7" s="20">
        <v>7</v>
      </c>
      <c r="I7" s="20">
        <v>2</v>
      </c>
      <c r="J7" s="30">
        <v>0</v>
      </c>
      <c r="K7" s="29" t="s">
        <v>183</v>
      </c>
      <c r="L7" s="1" t="s">
        <v>171</v>
      </c>
      <c r="M7" s="1" t="s">
        <v>149</v>
      </c>
      <c r="N7" s="1" t="s">
        <v>171</v>
      </c>
      <c r="O7" s="31">
        <v>46</v>
      </c>
      <c r="P7" s="20">
        <v>51</v>
      </c>
      <c r="Q7" s="30">
        <v>-5</v>
      </c>
      <c r="R7" s="29" t="s">
        <v>113</v>
      </c>
      <c r="S7" s="28" t="s">
        <v>200</v>
      </c>
    </row>
    <row r="8" spans="1:20" x14ac:dyDescent="0.3">
      <c r="A8" s="32" t="s">
        <v>5</v>
      </c>
      <c r="B8" s="1">
        <v>16</v>
      </c>
      <c r="C8" s="1">
        <v>8</v>
      </c>
      <c r="D8" s="1">
        <v>6</v>
      </c>
      <c r="E8" s="20">
        <v>2</v>
      </c>
      <c r="F8" s="30">
        <v>18</v>
      </c>
      <c r="G8" s="31">
        <v>6</v>
      </c>
      <c r="H8" s="20">
        <v>8</v>
      </c>
      <c r="I8" s="20">
        <v>0</v>
      </c>
      <c r="J8" s="30">
        <v>0</v>
      </c>
      <c r="K8" s="29" t="s">
        <v>171</v>
      </c>
      <c r="L8" s="1" t="s">
        <v>189</v>
      </c>
      <c r="M8" s="1" t="s">
        <v>122</v>
      </c>
      <c r="N8" s="1" t="s">
        <v>204</v>
      </c>
      <c r="O8" s="31">
        <v>49</v>
      </c>
      <c r="P8" s="20">
        <v>48</v>
      </c>
      <c r="Q8" s="30">
        <v>1</v>
      </c>
      <c r="R8" s="29" t="s">
        <v>101</v>
      </c>
      <c r="S8" s="28" t="s">
        <v>203</v>
      </c>
    </row>
    <row r="9" spans="1:20" x14ac:dyDescent="0.3">
      <c r="A9" s="32" t="s">
        <v>19</v>
      </c>
      <c r="B9" s="1">
        <v>16</v>
      </c>
      <c r="C9" s="1">
        <v>8</v>
      </c>
      <c r="D9" s="1">
        <v>7</v>
      </c>
      <c r="E9" s="20">
        <v>1</v>
      </c>
      <c r="F9" s="30">
        <v>17</v>
      </c>
      <c r="G9" s="31">
        <v>6</v>
      </c>
      <c r="H9" s="20">
        <v>7</v>
      </c>
      <c r="I9" s="20">
        <v>1</v>
      </c>
      <c r="J9" s="30">
        <v>1</v>
      </c>
      <c r="K9" s="29" t="s">
        <v>242</v>
      </c>
      <c r="L9" s="1" t="s">
        <v>182</v>
      </c>
      <c r="M9" s="1" t="s">
        <v>119</v>
      </c>
      <c r="N9" s="1" t="s">
        <v>170</v>
      </c>
      <c r="O9" s="31">
        <v>43</v>
      </c>
      <c r="P9" s="20">
        <v>48</v>
      </c>
      <c r="Q9" s="30">
        <v>-5</v>
      </c>
      <c r="R9" s="29" t="s">
        <v>99</v>
      </c>
      <c r="S9" s="28" t="s">
        <v>225</v>
      </c>
    </row>
    <row r="10" spans="1:20" x14ac:dyDescent="0.3">
      <c r="A10" s="32" t="s">
        <v>4</v>
      </c>
      <c r="B10" s="1">
        <v>17</v>
      </c>
      <c r="C10" s="1">
        <v>8</v>
      </c>
      <c r="D10" s="1">
        <v>8</v>
      </c>
      <c r="E10" s="20">
        <v>1</v>
      </c>
      <c r="F10" s="30">
        <v>17</v>
      </c>
      <c r="G10" s="31">
        <v>6</v>
      </c>
      <c r="H10" s="20">
        <v>8</v>
      </c>
      <c r="I10" s="20">
        <v>0</v>
      </c>
      <c r="J10" s="30">
        <v>0</v>
      </c>
      <c r="K10" s="29" t="s">
        <v>277</v>
      </c>
      <c r="L10" s="1" t="s">
        <v>132</v>
      </c>
      <c r="M10" s="1" t="s">
        <v>258</v>
      </c>
      <c r="N10" s="1" t="s">
        <v>287</v>
      </c>
      <c r="O10" s="31">
        <v>62</v>
      </c>
      <c r="P10" s="20">
        <v>65</v>
      </c>
      <c r="Q10" s="30">
        <v>-3</v>
      </c>
      <c r="R10" s="29" t="s">
        <v>113</v>
      </c>
      <c r="S10" s="28" t="s">
        <v>202</v>
      </c>
    </row>
    <row r="11" spans="1:20" ht="15" thickBot="1" x14ac:dyDescent="0.35">
      <c r="A11" s="32" t="s">
        <v>28</v>
      </c>
      <c r="B11" s="1">
        <v>16</v>
      </c>
      <c r="C11" s="1">
        <v>5</v>
      </c>
      <c r="D11" s="1">
        <v>7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174</v>
      </c>
      <c r="M11" s="1" t="s">
        <v>189</v>
      </c>
      <c r="N11" s="1" t="s">
        <v>263</v>
      </c>
      <c r="O11" s="31">
        <v>43</v>
      </c>
      <c r="P11" s="20">
        <v>54</v>
      </c>
      <c r="Q11" s="30">
        <v>-11</v>
      </c>
      <c r="R11" s="29" t="s">
        <v>133</v>
      </c>
      <c r="S11" s="28" t="s">
        <v>264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17</v>
      </c>
      <c r="C14" s="1">
        <v>12</v>
      </c>
      <c r="D14" s="1">
        <v>4</v>
      </c>
      <c r="E14" s="20">
        <v>1</v>
      </c>
      <c r="F14" s="33">
        <v>25</v>
      </c>
      <c r="G14" s="20">
        <v>7</v>
      </c>
      <c r="H14" s="20">
        <v>11</v>
      </c>
      <c r="I14" s="20">
        <v>1</v>
      </c>
      <c r="J14" s="20">
        <v>0</v>
      </c>
      <c r="K14" s="29" t="s">
        <v>284</v>
      </c>
      <c r="L14" s="1" t="s">
        <v>230</v>
      </c>
      <c r="M14" s="1" t="s">
        <v>126</v>
      </c>
      <c r="N14" s="1" t="s">
        <v>247</v>
      </c>
      <c r="O14" s="31">
        <v>58</v>
      </c>
      <c r="P14" s="20">
        <v>50</v>
      </c>
      <c r="Q14" s="30">
        <v>8</v>
      </c>
      <c r="R14" s="29" t="s">
        <v>99</v>
      </c>
      <c r="S14" s="28" t="s">
        <v>234</v>
      </c>
    </row>
    <row r="15" spans="1:20" x14ac:dyDescent="0.3">
      <c r="A15" s="32" t="s">
        <v>26</v>
      </c>
      <c r="B15" s="1">
        <v>16</v>
      </c>
      <c r="C15" s="1">
        <v>11</v>
      </c>
      <c r="D15" s="1">
        <v>5</v>
      </c>
      <c r="E15" s="20">
        <v>0</v>
      </c>
      <c r="F15" s="30">
        <v>22</v>
      </c>
      <c r="G15" s="20">
        <v>7</v>
      </c>
      <c r="H15" s="20">
        <v>10</v>
      </c>
      <c r="I15" s="20">
        <v>1</v>
      </c>
      <c r="J15" s="20">
        <v>0</v>
      </c>
      <c r="K15" s="29" t="s">
        <v>164</v>
      </c>
      <c r="L15" s="1" t="s">
        <v>185</v>
      </c>
      <c r="M15" s="1" t="s">
        <v>136</v>
      </c>
      <c r="N15" s="1" t="s">
        <v>176</v>
      </c>
      <c r="O15" s="31">
        <v>60</v>
      </c>
      <c r="P15" s="20">
        <v>46</v>
      </c>
      <c r="Q15" s="30">
        <v>14</v>
      </c>
      <c r="R15" s="29" t="s">
        <v>101</v>
      </c>
      <c r="S15" s="28" t="s">
        <v>232</v>
      </c>
    </row>
    <row r="16" spans="1:20" x14ac:dyDescent="0.3">
      <c r="A16" s="32" t="s">
        <v>9</v>
      </c>
      <c r="B16" s="1">
        <v>17</v>
      </c>
      <c r="C16" s="1">
        <v>9</v>
      </c>
      <c r="D16" s="1">
        <v>5</v>
      </c>
      <c r="E16" s="20">
        <v>3</v>
      </c>
      <c r="F16" s="30">
        <v>21</v>
      </c>
      <c r="G16" s="20">
        <v>9</v>
      </c>
      <c r="H16" s="20">
        <v>9</v>
      </c>
      <c r="I16" s="20">
        <v>0</v>
      </c>
      <c r="J16" s="20">
        <v>3</v>
      </c>
      <c r="K16" s="29" t="s">
        <v>192</v>
      </c>
      <c r="L16" s="1" t="s">
        <v>233</v>
      </c>
      <c r="M16" s="1" t="s">
        <v>271</v>
      </c>
      <c r="N16" s="1" t="s">
        <v>272</v>
      </c>
      <c r="O16" s="31">
        <v>57</v>
      </c>
      <c r="P16" s="20">
        <v>48</v>
      </c>
      <c r="Q16" s="30">
        <v>9</v>
      </c>
      <c r="R16" s="29" t="s">
        <v>107</v>
      </c>
      <c r="S16" s="28" t="s">
        <v>222</v>
      </c>
    </row>
    <row r="17" spans="1:19" x14ac:dyDescent="0.3">
      <c r="A17" s="32" t="s">
        <v>12</v>
      </c>
      <c r="B17" s="1">
        <v>18</v>
      </c>
      <c r="C17" s="1">
        <v>9</v>
      </c>
      <c r="D17" s="1">
        <v>7</v>
      </c>
      <c r="E17" s="20">
        <v>2</v>
      </c>
      <c r="F17" s="30">
        <v>20</v>
      </c>
      <c r="G17" s="20">
        <v>7</v>
      </c>
      <c r="H17" s="20">
        <v>9</v>
      </c>
      <c r="I17" s="20">
        <v>0</v>
      </c>
      <c r="J17" s="20">
        <v>0</v>
      </c>
      <c r="K17" s="29" t="s">
        <v>181</v>
      </c>
      <c r="L17" s="1" t="s">
        <v>276</v>
      </c>
      <c r="M17" s="1" t="s">
        <v>132</v>
      </c>
      <c r="N17" s="1" t="s">
        <v>225</v>
      </c>
      <c r="O17" s="31">
        <v>48</v>
      </c>
      <c r="P17" s="20">
        <v>46</v>
      </c>
      <c r="Q17" s="30">
        <v>2</v>
      </c>
      <c r="R17" s="29" t="s">
        <v>104</v>
      </c>
      <c r="S17" s="28" t="s">
        <v>234</v>
      </c>
    </row>
    <row r="18" spans="1:19" x14ac:dyDescent="0.3">
      <c r="A18" s="32" t="s">
        <v>10</v>
      </c>
      <c r="B18" s="1">
        <v>16</v>
      </c>
      <c r="C18" s="1">
        <v>8</v>
      </c>
      <c r="D18" s="1">
        <v>5</v>
      </c>
      <c r="E18" s="20">
        <v>3</v>
      </c>
      <c r="F18" s="30">
        <v>19</v>
      </c>
      <c r="G18" s="20">
        <v>1</v>
      </c>
      <c r="H18" s="20">
        <v>5</v>
      </c>
      <c r="I18" s="20">
        <v>3</v>
      </c>
      <c r="J18" s="20">
        <v>0</v>
      </c>
      <c r="K18" s="29" t="s">
        <v>295</v>
      </c>
      <c r="L18" s="1" t="s">
        <v>131</v>
      </c>
      <c r="M18" s="1" t="s">
        <v>115</v>
      </c>
      <c r="N18" s="1" t="s">
        <v>208</v>
      </c>
      <c r="O18" s="31">
        <v>44</v>
      </c>
      <c r="P18" s="20">
        <v>41</v>
      </c>
      <c r="Q18" s="30">
        <v>3</v>
      </c>
      <c r="R18" s="29" t="s">
        <v>107</v>
      </c>
      <c r="S18" s="28" t="s">
        <v>233</v>
      </c>
    </row>
    <row r="19" spans="1:19" x14ac:dyDescent="0.3">
      <c r="A19" s="32" t="s">
        <v>13</v>
      </c>
      <c r="B19" s="1">
        <v>16</v>
      </c>
      <c r="C19" s="1">
        <v>8</v>
      </c>
      <c r="D19" s="1">
        <v>6</v>
      </c>
      <c r="E19" s="20">
        <v>2</v>
      </c>
      <c r="F19" s="30">
        <v>18</v>
      </c>
      <c r="G19" s="20">
        <v>7</v>
      </c>
      <c r="H19" s="20">
        <v>8</v>
      </c>
      <c r="I19" s="20">
        <v>0</v>
      </c>
      <c r="J19" s="20">
        <v>2</v>
      </c>
      <c r="K19" s="29" t="s">
        <v>193</v>
      </c>
      <c r="L19" s="1" t="s">
        <v>193</v>
      </c>
      <c r="M19" s="1" t="s">
        <v>193</v>
      </c>
      <c r="N19" s="1" t="s">
        <v>285</v>
      </c>
      <c r="O19" s="31">
        <v>53</v>
      </c>
      <c r="P19" s="20">
        <v>53</v>
      </c>
      <c r="Q19" s="30">
        <v>0</v>
      </c>
      <c r="R19" s="29" t="s">
        <v>104</v>
      </c>
      <c r="S19" s="28" t="s">
        <v>233</v>
      </c>
    </row>
    <row r="20" spans="1:19" x14ac:dyDescent="0.3">
      <c r="A20" s="32" t="s">
        <v>23</v>
      </c>
      <c r="B20" s="1">
        <v>16</v>
      </c>
      <c r="C20" s="1">
        <v>8</v>
      </c>
      <c r="D20" s="1">
        <v>7</v>
      </c>
      <c r="E20" s="20">
        <v>1</v>
      </c>
      <c r="F20" s="30">
        <v>17</v>
      </c>
      <c r="G20" s="20">
        <v>3</v>
      </c>
      <c r="H20" s="20">
        <v>6</v>
      </c>
      <c r="I20" s="20">
        <v>2</v>
      </c>
      <c r="J20" s="20">
        <v>0</v>
      </c>
      <c r="K20" s="29" t="s">
        <v>134</v>
      </c>
      <c r="L20" s="1" t="s">
        <v>225</v>
      </c>
      <c r="M20" s="1" t="s">
        <v>127</v>
      </c>
      <c r="N20" s="1" t="s">
        <v>175</v>
      </c>
      <c r="O20" s="31">
        <v>50</v>
      </c>
      <c r="P20" s="20">
        <v>51</v>
      </c>
      <c r="Q20" s="30">
        <v>-1</v>
      </c>
      <c r="R20" s="29" t="s">
        <v>99</v>
      </c>
      <c r="S20" s="28" t="s">
        <v>225</v>
      </c>
    </row>
    <row r="21" spans="1:19" ht="15" thickBot="1" x14ac:dyDescent="0.35">
      <c r="A21" s="27" t="s">
        <v>1</v>
      </c>
      <c r="B21" s="26">
        <v>16</v>
      </c>
      <c r="C21" s="26">
        <v>8</v>
      </c>
      <c r="D21" s="26">
        <v>7</v>
      </c>
      <c r="E21" s="24">
        <v>1</v>
      </c>
      <c r="F21" s="23">
        <v>17</v>
      </c>
      <c r="G21" s="24">
        <v>7</v>
      </c>
      <c r="H21" s="24">
        <v>8</v>
      </c>
      <c r="I21" s="24">
        <v>0</v>
      </c>
      <c r="J21" s="24">
        <v>1</v>
      </c>
      <c r="K21" s="22" t="s">
        <v>171</v>
      </c>
      <c r="L21" s="26" t="s">
        <v>193</v>
      </c>
      <c r="M21" s="26" t="s">
        <v>149</v>
      </c>
      <c r="N21" s="26" t="s">
        <v>288</v>
      </c>
      <c r="O21" s="25">
        <v>46</v>
      </c>
      <c r="P21" s="24">
        <v>39</v>
      </c>
      <c r="Q21" s="23">
        <v>7</v>
      </c>
      <c r="R21" s="22" t="s">
        <v>99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17</v>
      </c>
      <c r="C25" s="1">
        <v>11</v>
      </c>
      <c r="D25" s="1">
        <v>1</v>
      </c>
      <c r="E25" s="20">
        <v>5</v>
      </c>
      <c r="F25" s="30">
        <v>27</v>
      </c>
      <c r="G25" s="20">
        <v>10</v>
      </c>
      <c r="H25" s="20">
        <v>11</v>
      </c>
      <c r="I25" s="20">
        <v>0</v>
      </c>
      <c r="J25" s="20">
        <v>2</v>
      </c>
      <c r="K25" s="29" t="s">
        <v>169</v>
      </c>
      <c r="L25" s="1" t="s">
        <v>241</v>
      </c>
      <c r="M25" s="1" t="s">
        <v>118</v>
      </c>
      <c r="N25" s="1" t="s">
        <v>289</v>
      </c>
      <c r="O25" s="31">
        <v>68</v>
      </c>
      <c r="P25" s="20">
        <v>43</v>
      </c>
      <c r="Q25" s="30">
        <v>25</v>
      </c>
      <c r="R25" s="29" t="s">
        <v>135</v>
      </c>
      <c r="S25" s="28" t="s">
        <v>241</v>
      </c>
    </row>
    <row r="26" spans="1:19" x14ac:dyDescent="0.3">
      <c r="A26" s="32" t="s">
        <v>22</v>
      </c>
      <c r="B26" s="1">
        <v>17</v>
      </c>
      <c r="C26" s="1">
        <v>10</v>
      </c>
      <c r="D26" s="1">
        <v>4</v>
      </c>
      <c r="E26" s="20">
        <v>3</v>
      </c>
      <c r="F26" s="30">
        <v>23</v>
      </c>
      <c r="G26" s="20">
        <v>5</v>
      </c>
      <c r="H26" s="20">
        <v>8</v>
      </c>
      <c r="I26" s="20">
        <v>2</v>
      </c>
      <c r="J26" s="20">
        <v>1</v>
      </c>
      <c r="K26" s="29" t="s">
        <v>217</v>
      </c>
      <c r="L26" s="1" t="s">
        <v>212</v>
      </c>
      <c r="M26" s="1" t="s">
        <v>162</v>
      </c>
      <c r="N26" s="1" t="s">
        <v>266</v>
      </c>
      <c r="O26" s="31">
        <v>52</v>
      </c>
      <c r="P26" s="20">
        <v>53</v>
      </c>
      <c r="Q26" s="30">
        <v>-1</v>
      </c>
      <c r="R26" s="29" t="s">
        <v>109</v>
      </c>
      <c r="S26" s="28" t="s">
        <v>290</v>
      </c>
    </row>
    <row r="27" spans="1:19" x14ac:dyDescent="0.3">
      <c r="A27" s="32" t="s">
        <v>25</v>
      </c>
      <c r="B27" s="1">
        <v>17</v>
      </c>
      <c r="C27" s="1">
        <v>8</v>
      </c>
      <c r="D27" s="1">
        <v>5</v>
      </c>
      <c r="E27" s="20">
        <v>4</v>
      </c>
      <c r="F27" s="30">
        <v>20</v>
      </c>
      <c r="G27" s="20">
        <v>7</v>
      </c>
      <c r="H27" s="20">
        <v>8</v>
      </c>
      <c r="I27" s="20">
        <v>0</v>
      </c>
      <c r="J27" s="20">
        <v>1</v>
      </c>
      <c r="K27" s="29" t="s">
        <v>163</v>
      </c>
      <c r="L27" s="1" t="s">
        <v>233</v>
      </c>
      <c r="M27" s="1" t="s">
        <v>112</v>
      </c>
      <c r="N27" s="1" t="s">
        <v>233</v>
      </c>
      <c r="O27" s="31">
        <v>56</v>
      </c>
      <c r="P27" s="20">
        <v>45</v>
      </c>
      <c r="Q27" s="30">
        <v>11</v>
      </c>
      <c r="R27" s="29" t="s">
        <v>101</v>
      </c>
      <c r="S27" s="28" t="s">
        <v>233</v>
      </c>
    </row>
    <row r="28" spans="1:19" x14ac:dyDescent="0.3">
      <c r="A28" s="32" t="s">
        <v>95</v>
      </c>
      <c r="B28" s="1">
        <v>17</v>
      </c>
      <c r="C28" s="1">
        <v>10</v>
      </c>
      <c r="D28" s="1">
        <v>7</v>
      </c>
      <c r="E28" s="20">
        <v>0</v>
      </c>
      <c r="F28" s="30">
        <v>20</v>
      </c>
      <c r="G28" s="20">
        <v>7</v>
      </c>
      <c r="H28" s="20">
        <v>10</v>
      </c>
      <c r="I28" s="20">
        <v>0</v>
      </c>
      <c r="J28" s="20">
        <v>0</v>
      </c>
      <c r="K28" s="29" t="s">
        <v>162</v>
      </c>
      <c r="L28" s="1" t="s">
        <v>267</v>
      </c>
      <c r="M28" s="1" t="s">
        <v>164</v>
      </c>
      <c r="N28" s="1" t="s">
        <v>203</v>
      </c>
      <c r="O28" s="31">
        <v>56</v>
      </c>
      <c r="P28" s="20">
        <v>52</v>
      </c>
      <c r="Q28" s="30">
        <v>4</v>
      </c>
      <c r="R28" s="29" t="s">
        <v>99</v>
      </c>
      <c r="S28" s="28" t="s">
        <v>202</v>
      </c>
    </row>
    <row r="29" spans="1:19" x14ac:dyDescent="0.3">
      <c r="A29" s="32" t="s">
        <v>0</v>
      </c>
      <c r="B29" s="1">
        <v>16</v>
      </c>
      <c r="C29" s="1">
        <v>10</v>
      </c>
      <c r="D29" s="1">
        <v>6</v>
      </c>
      <c r="E29" s="20">
        <v>0</v>
      </c>
      <c r="F29" s="30">
        <v>20</v>
      </c>
      <c r="G29" s="20">
        <v>9</v>
      </c>
      <c r="H29" s="20">
        <v>10</v>
      </c>
      <c r="I29" s="20">
        <v>0</v>
      </c>
      <c r="J29" s="20">
        <v>0</v>
      </c>
      <c r="K29" s="29" t="s">
        <v>183</v>
      </c>
      <c r="L29" s="1" t="s">
        <v>183</v>
      </c>
      <c r="M29" s="1" t="s">
        <v>103</v>
      </c>
      <c r="N29" s="1" t="s">
        <v>291</v>
      </c>
      <c r="O29" s="31">
        <v>52</v>
      </c>
      <c r="P29" s="20">
        <v>42</v>
      </c>
      <c r="Q29" s="30">
        <v>10</v>
      </c>
      <c r="R29" s="29" t="s">
        <v>99</v>
      </c>
      <c r="S29" s="28" t="s">
        <v>202</v>
      </c>
    </row>
    <row r="30" spans="1:19" x14ac:dyDescent="0.3">
      <c r="A30" s="32" t="s">
        <v>17</v>
      </c>
      <c r="B30" s="1">
        <v>18</v>
      </c>
      <c r="C30" s="1">
        <v>7</v>
      </c>
      <c r="D30" s="1">
        <v>7</v>
      </c>
      <c r="E30" s="20">
        <v>4</v>
      </c>
      <c r="F30" s="30">
        <v>18</v>
      </c>
      <c r="G30" s="20">
        <v>4</v>
      </c>
      <c r="H30" s="20">
        <v>6</v>
      </c>
      <c r="I30" s="20">
        <v>1</v>
      </c>
      <c r="J30" s="20">
        <v>0</v>
      </c>
      <c r="K30" s="29" t="s">
        <v>222</v>
      </c>
      <c r="L30" s="1" t="s">
        <v>165</v>
      </c>
      <c r="M30" s="1" t="s">
        <v>131</v>
      </c>
      <c r="N30" s="1" t="s">
        <v>239</v>
      </c>
      <c r="O30" s="31">
        <v>51</v>
      </c>
      <c r="P30" s="20">
        <v>59</v>
      </c>
      <c r="Q30" s="30">
        <v>-8</v>
      </c>
      <c r="R30" s="29" t="s">
        <v>101</v>
      </c>
      <c r="S30" s="28" t="s">
        <v>222</v>
      </c>
    </row>
    <row r="31" spans="1:19" x14ac:dyDescent="0.3">
      <c r="A31" s="32" t="s">
        <v>6</v>
      </c>
      <c r="B31" s="1">
        <v>17</v>
      </c>
      <c r="C31" s="1">
        <v>6</v>
      </c>
      <c r="D31" s="1">
        <v>8</v>
      </c>
      <c r="E31" s="20">
        <v>3</v>
      </c>
      <c r="F31" s="30">
        <v>15</v>
      </c>
      <c r="G31" s="20">
        <v>6</v>
      </c>
      <c r="H31" s="20">
        <v>6</v>
      </c>
      <c r="I31" s="20">
        <v>0</v>
      </c>
      <c r="J31" s="20">
        <v>1</v>
      </c>
      <c r="K31" s="29" t="s">
        <v>255</v>
      </c>
      <c r="L31" s="1" t="s">
        <v>148</v>
      </c>
      <c r="M31" s="1" t="s">
        <v>127</v>
      </c>
      <c r="N31" s="1" t="s">
        <v>246</v>
      </c>
      <c r="O31" s="31">
        <v>47</v>
      </c>
      <c r="P31" s="20">
        <v>65</v>
      </c>
      <c r="Q31" s="30">
        <v>-18</v>
      </c>
      <c r="R31" s="29" t="s">
        <v>99</v>
      </c>
      <c r="S31" s="28" t="s">
        <v>215</v>
      </c>
    </row>
    <row r="32" spans="1:19" ht="15" thickBot="1" x14ac:dyDescent="0.35">
      <c r="A32" s="32" t="s">
        <v>15</v>
      </c>
      <c r="B32" s="1">
        <v>18</v>
      </c>
      <c r="C32" s="1">
        <v>5</v>
      </c>
      <c r="D32" s="1">
        <v>9</v>
      </c>
      <c r="E32" s="20">
        <v>4</v>
      </c>
      <c r="F32" s="23">
        <v>14</v>
      </c>
      <c r="G32" s="20">
        <v>3</v>
      </c>
      <c r="H32" s="20">
        <v>4</v>
      </c>
      <c r="I32" s="20">
        <v>1</v>
      </c>
      <c r="J32" s="20">
        <v>0</v>
      </c>
      <c r="K32" s="29" t="s">
        <v>274</v>
      </c>
      <c r="L32" s="1" t="s">
        <v>186</v>
      </c>
      <c r="M32" s="1" t="s">
        <v>160</v>
      </c>
      <c r="N32" s="1" t="s">
        <v>255</v>
      </c>
      <c r="O32" s="31">
        <v>47</v>
      </c>
      <c r="P32" s="20">
        <v>65</v>
      </c>
      <c r="Q32" s="30">
        <v>-18</v>
      </c>
      <c r="R32" s="29" t="s">
        <v>159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16</v>
      </c>
      <c r="C35" s="1">
        <v>11</v>
      </c>
      <c r="D35" s="1">
        <v>4</v>
      </c>
      <c r="E35" s="20">
        <v>1</v>
      </c>
      <c r="F35" s="33">
        <v>23</v>
      </c>
      <c r="G35" s="20">
        <v>7</v>
      </c>
      <c r="H35" s="20">
        <v>10</v>
      </c>
      <c r="I35" s="20">
        <v>1</v>
      </c>
      <c r="J35" s="20">
        <v>0</v>
      </c>
      <c r="K35" s="29" t="s">
        <v>162</v>
      </c>
      <c r="L35" s="1" t="s">
        <v>234</v>
      </c>
      <c r="M35" s="1" t="s">
        <v>112</v>
      </c>
      <c r="N35" s="1" t="s">
        <v>229</v>
      </c>
      <c r="O35" s="31">
        <v>64</v>
      </c>
      <c r="P35" s="20">
        <v>50</v>
      </c>
      <c r="Q35" s="30">
        <v>14</v>
      </c>
      <c r="R35" s="29" t="s">
        <v>101</v>
      </c>
      <c r="S35" s="28" t="s">
        <v>219</v>
      </c>
    </row>
    <row r="36" spans="1:19" x14ac:dyDescent="0.3">
      <c r="A36" s="32" t="s">
        <v>20</v>
      </c>
      <c r="B36" s="1">
        <v>18</v>
      </c>
      <c r="C36" s="1">
        <v>8</v>
      </c>
      <c r="D36" s="1">
        <v>6</v>
      </c>
      <c r="E36" s="20">
        <v>4</v>
      </c>
      <c r="F36" s="30">
        <v>20</v>
      </c>
      <c r="G36" s="20">
        <v>4</v>
      </c>
      <c r="H36" s="20">
        <v>8</v>
      </c>
      <c r="I36" s="20">
        <v>0</v>
      </c>
      <c r="J36" s="20">
        <v>2</v>
      </c>
      <c r="K36" s="29" t="s">
        <v>212</v>
      </c>
      <c r="L36" s="1" t="s">
        <v>215</v>
      </c>
      <c r="M36" s="1" t="s">
        <v>150</v>
      </c>
      <c r="N36" s="1" t="s">
        <v>210</v>
      </c>
      <c r="O36" s="31">
        <v>54</v>
      </c>
      <c r="P36" s="20">
        <v>62</v>
      </c>
      <c r="Q36" s="30">
        <v>-8</v>
      </c>
      <c r="R36" s="29" t="s">
        <v>104</v>
      </c>
      <c r="S36" s="28" t="s">
        <v>222</v>
      </c>
    </row>
    <row r="37" spans="1:19" x14ac:dyDescent="0.3">
      <c r="A37" s="32" t="s">
        <v>18</v>
      </c>
      <c r="B37" s="1">
        <v>17</v>
      </c>
      <c r="C37" s="1">
        <v>8</v>
      </c>
      <c r="D37" s="1">
        <v>5</v>
      </c>
      <c r="E37" s="20">
        <v>4</v>
      </c>
      <c r="F37" s="30">
        <v>20</v>
      </c>
      <c r="G37" s="20">
        <v>4</v>
      </c>
      <c r="H37" s="20">
        <v>7</v>
      </c>
      <c r="I37" s="20">
        <v>1</v>
      </c>
      <c r="J37" s="20">
        <v>3</v>
      </c>
      <c r="K37" s="29" t="s">
        <v>186</v>
      </c>
      <c r="L37" s="1" t="s">
        <v>290</v>
      </c>
      <c r="M37" s="1" t="s">
        <v>105</v>
      </c>
      <c r="N37" s="1" t="s">
        <v>231</v>
      </c>
      <c r="O37" s="31">
        <v>50</v>
      </c>
      <c r="P37" s="20">
        <v>52</v>
      </c>
      <c r="Q37" s="30">
        <v>-2</v>
      </c>
      <c r="R37" s="29" t="s">
        <v>104</v>
      </c>
      <c r="S37" s="28" t="s">
        <v>231</v>
      </c>
    </row>
    <row r="38" spans="1:19" x14ac:dyDescent="0.3">
      <c r="A38" s="32" t="s">
        <v>8</v>
      </c>
      <c r="B38" s="1">
        <v>17</v>
      </c>
      <c r="C38" s="1">
        <v>8</v>
      </c>
      <c r="D38" s="1">
        <v>6</v>
      </c>
      <c r="E38" s="20">
        <v>3</v>
      </c>
      <c r="F38" s="30">
        <v>19</v>
      </c>
      <c r="G38" s="20">
        <v>4</v>
      </c>
      <c r="H38" s="20">
        <v>8</v>
      </c>
      <c r="I38" s="20">
        <v>0</v>
      </c>
      <c r="J38" s="20">
        <v>1</v>
      </c>
      <c r="K38" s="29" t="s">
        <v>222</v>
      </c>
      <c r="L38" s="1" t="s">
        <v>175</v>
      </c>
      <c r="M38" s="1" t="s">
        <v>150</v>
      </c>
      <c r="N38" s="1" t="s">
        <v>211</v>
      </c>
      <c r="O38" s="31">
        <v>55</v>
      </c>
      <c r="P38" s="20">
        <v>57</v>
      </c>
      <c r="Q38" s="30">
        <v>-2</v>
      </c>
      <c r="R38" s="29" t="s">
        <v>135</v>
      </c>
      <c r="S38" s="28" t="s">
        <v>226</v>
      </c>
    </row>
    <row r="39" spans="1:19" x14ac:dyDescent="0.3">
      <c r="A39" s="32" t="s">
        <v>7</v>
      </c>
      <c r="B39" s="1">
        <v>16</v>
      </c>
      <c r="C39" s="1">
        <v>7</v>
      </c>
      <c r="D39" s="1">
        <v>4</v>
      </c>
      <c r="E39" s="20">
        <v>5</v>
      </c>
      <c r="F39" s="30">
        <v>19</v>
      </c>
      <c r="G39" s="20">
        <v>4</v>
      </c>
      <c r="H39" s="20">
        <v>7</v>
      </c>
      <c r="I39" s="20">
        <v>0</v>
      </c>
      <c r="J39" s="20">
        <v>2</v>
      </c>
      <c r="K39" s="29" t="s">
        <v>248</v>
      </c>
      <c r="L39" s="1" t="s">
        <v>191</v>
      </c>
      <c r="M39" s="1" t="s">
        <v>120</v>
      </c>
      <c r="N39" s="1" t="s">
        <v>176</v>
      </c>
      <c r="O39" s="31">
        <v>40</v>
      </c>
      <c r="P39" s="20">
        <v>46</v>
      </c>
      <c r="Q39" s="30">
        <v>-6</v>
      </c>
      <c r="R39" s="29" t="s">
        <v>107</v>
      </c>
      <c r="S39" s="28" t="s">
        <v>222</v>
      </c>
    </row>
    <row r="40" spans="1:19" x14ac:dyDescent="0.3">
      <c r="A40" s="32" t="s">
        <v>2</v>
      </c>
      <c r="B40" s="1">
        <v>15</v>
      </c>
      <c r="C40" s="1">
        <v>7</v>
      </c>
      <c r="D40" s="1">
        <v>4</v>
      </c>
      <c r="E40" s="20">
        <v>4</v>
      </c>
      <c r="F40" s="30">
        <v>18</v>
      </c>
      <c r="G40" s="20">
        <v>6</v>
      </c>
      <c r="H40" s="20">
        <v>7</v>
      </c>
      <c r="I40" s="20">
        <v>0</v>
      </c>
      <c r="J40" s="20">
        <v>1</v>
      </c>
      <c r="K40" s="29" t="s">
        <v>208</v>
      </c>
      <c r="L40" s="1" t="s">
        <v>168</v>
      </c>
      <c r="M40" s="1" t="s">
        <v>249</v>
      </c>
      <c r="N40" s="1" t="s">
        <v>271</v>
      </c>
      <c r="O40" s="31">
        <v>48</v>
      </c>
      <c r="P40" s="20">
        <v>45</v>
      </c>
      <c r="Q40" s="30">
        <v>3</v>
      </c>
      <c r="R40" s="29" t="s">
        <v>113</v>
      </c>
      <c r="S40" s="28" t="s">
        <v>218</v>
      </c>
    </row>
    <row r="41" spans="1:19" x14ac:dyDescent="0.3">
      <c r="A41" s="32" t="s">
        <v>3</v>
      </c>
      <c r="B41" s="1">
        <v>18</v>
      </c>
      <c r="C41" s="1">
        <v>8</v>
      </c>
      <c r="D41" s="1">
        <v>9</v>
      </c>
      <c r="E41" s="20">
        <v>1</v>
      </c>
      <c r="F41" s="30">
        <v>17</v>
      </c>
      <c r="G41" s="20">
        <v>2</v>
      </c>
      <c r="H41" s="20">
        <v>6</v>
      </c>
      <c r="I41" s="20">
        <v>2</v>
      </c>
      <c r="J41" s="20">
        <v>0</v>
      </c>
      <c r="K41" s="29" t="s">
        <v>207</v>
      </c>
      <c r="L41" s="1" t="s">
        <v>230</v>
      </c>
      <c r="M41" s="1" t="s">
        <v>112</v>
      </c>
      <c r="N41" s="1" t="s">
        <v>294</v>
      </c>
      <c r="O41" s="31">
        <v>53</v>
      </c>
      <c r="P41" s="20">
        <v>63</v>
      </c>
      <c r="Q41" s="30">
        <v>-10</v>
      </c>
      <c r="R41" s="29" t="s">
        <v>107</v>
      </c>
      <c r="S41" s="28" t="s">
        <v>228</v>
      </c>
    </row>
    <row r="42" spans="1:19" ht="15" thickBot="1" x14ac:dyDescent="0.35">
      <c r="A42" s="27" t="s">
        <v>27</v>
      </c>
      <c r="B42" s="26">
        <v>18</v>
      </c>
      <c r="C42" s="26">
        <v>4</v>
      </c>
      <c r="D42" s="26">
        <v>12</v>
      </c>
      <c r="E42" s="24">
        <v>2</v>
      </c>
      <c r="F42" s="23">
        <v>10</v>
      </c>
      <c r="G42" s="24">
        <v>2</v>
      </c>
      <c r="H42" s="24">
        <v>3</v>
      </c>
      <c r="I42" s="24">
        <v>1</v>
      </c>
      <c r="J42" s="24">
        <v>1</v>
      </c>
      <c r="K42" s="22" t="s">
        <v>172</v>
      </c>
      <c r="L42" s="26" t="s">
        <v>292</v>
      </c>
      <c r="M42" s="26" t="s">
        <v>127</v>
      </c>
      <c r="N42" s="26" t="s">
        <v>293</v>
      </c>
      <c r="O42" s="25">
        <v>38</v>
      </c>
      <c r="P42" s="24">
        <v>58</v>
      </c>
      <c r="Q42" s="23">
        <v>-20</v>
      </c>
      <c r="R42" s="22" t="s">
        <v>113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31D0A8E-317F-4A99-BA48-875F8D06AB18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2D89-B013-4B70-9A08-A53A1F82071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19</v>
      </c>
      <c r="C4" s="40">
        <v>11</v>
      </c>
      <c r="D4" s="40">
        <v>8</v>
      </c>
      <c r="E4" s="38">
        <v>0</v>
      </c>
      <c r="F4" s="33">
        <v>22</v>
      </c>
      <c r="G4" s="39">
        <v>6</v>
      </c>
      <c r="H4" s="38">
        <v>10</v>
      </c>
      <c r="I4" s="38">
        <v>1</v>
      </c>
      <c r="J4" s="33">
        <v>0</v>
      </c>
      <c r="K4" s="37" t="s">
        <v>262</v>
      </c>
      <c r="L4" s="40" t="s">
        <v>170</v>
      </c>
      <c r="M4" s="40" t="s">
        <v>230</v>
      </c>
      <c r="N4" s="40" t="s">
        <v>296</v>
      </c>
      <c r="O4" s="39">
        <v>65</v>
      </c>
      <c r="P4" s="38">
        <v>64</v>
      </c>
      <c r="Q4" s="33">
        <v>1</v>
      </c>
      <c r="R4" s="37" t="s">
        <v>101</v>
      </c>
      <c r="S4" s="36" t="s">
        <v>219</v>
      </c>
    </row>
    <row r="5" spans="1:20" x14ac:dyDescent="0.3">
      <c r="A5" s="32" t="s">
        <v>16</v>
      </c>
      <c r="B5" s="1">
        <v>17</v>
      </c>
      <c r="C5" s="1">
        <v>10</v>
      </c>
      <c r="D5" s="1">
        <v>5</v>
      </c>
      <c r="E5" s="20">
        <v>2</v>
      </c>
      <c r="F5" s="30">
        <v>22</v>
      </c>
      <c r="G5" s="31">
        <v>5</v>
      </c>
      <c r="H5" s="20">
        <v>10</v>
      </c>
      <c r="I5" s="20">
        <v>0</v>
      </c>
      <c r="J5" s="30">
        <v>1</v>
      </c>
      <c r="K5" s="29" t="s">
        <v>217</v>
      </c>
      <c r="L5" s="1" t="s">
        <v>229</v>
      </c>
      <c r="M5" s="1" t="s">
        <v>120</v>
      </c>
      <c r="N5" s="1" t="s">
        <v>163</v>
      </c>
      <c r="O5" s="31">
        <v>58</v>
      </c>
      <c r="P5" s="20">
        <v>59</v>
      </c>
      <c r="Q5" s="30">
        <v>-1</v>
      </c>
      <c r="R5" s="29" t="s">
        <v>107</v>
      </c>
      <c r="S5" s="28" t="s">
        <v>233</v>
      </c>
    </row>
    <row r="6" spans="1:20" x14ac:dyDescent="0.3">
      <c r="A6" s="32" t="s">
        <v>11</v>
      </c>
      <c r="B6" s="1">
        <v>18</v>
      </c>
      <c r="C6" s="1">
        <v>9</v>
      </c>
      <c r="D6" s="1">
        <v>5</v>
      </c>
      <c r="E6" s="20">
        <v>4</v>
      </c>
      <c r="F6" s="30">
        <v>22</v>
      </c>
      <c r="G6" s="31">
        <v>4</v>
      </c>
      <c r="H6" s="20">
        <v>7</v>
      </c>
      <c r="I6" s="20">
        <v>2</v>
      </c>
      <c r="J6" s="30">
        <v>0</v>
      </c>
      <c r="K6" s="29" t="s">
        <v>231</v>
      </c>
      <c r="L6" s="1" t="s">
        <v>191</v>
      </c>
      <c r="M6" s="1" t="s">
        <v>163</v>
      </c>
      <c r="N6" s="1" t="s">
        <v>295</v>
      </c>
      <c r="O6" s="31">
        <v>64</v>
      </c>
      <c r="P6" s="20">
        <v>64</v>
      </c>
      <c r="Q6" s="30">
        <v>0</v>
      </c>
      <c r="R6" s="29" t="s">
        <v>99</v>
      </c>
      <c r="S6" s="28" t="s">
        <v>241</v>
      </c>
    </row>
    <row r="7" spans="1:20" x14ac:dyDescent="0.3">
      <c r="A7" s="32" t="s">
        <v>21</v>
      </c>
      <c r="B7" s="1">
        <v>17</v>
      </c>
      <c r="C7" s="1">
        <v>10</v>
      </c>
      <c r="D7" s="1">
        <v>7</v>
      </c>
      <c r="E7" s="20">
        <v>0</v>
      </c>
      <c r="F7" s="30">
        <v>20</v>
      </c>
      <c r="G7" s="31">
        <v>5</v>
      </c>
      <c r="H7" s="20">
        <v>8</v>
      </c>
      <c r="I7" s="20">
        <v>2</v>
      </c>
      <c r="J7" s="30">
        <v>0</v>
      </c>
      <c r="K7" s="29" t="s">
        <v>185</v>
      </c>
      <c r="L7" s="1" t="s">
        <v>171</v>
      </c>
      <c r="M7" s="1" t="s">
        <v>149</v>
      </c>
      <c r="N7" s="1" t="s">
        <v>171</v>
      </c>
      <c r="O7" s="31">
        <v>52</v>
      </c>
      <c r="P7" s="20">
        <v>54</v>
      </c>
      <c r="Q7" s="30">
        <v>-2</v>
      </c>
      <c r="R7" s="29" t="s">
        <v>99</v>
      </c>
      <c r="S7" s="28" t="s">
        <v>202</v>
      </c>
    </row>
    <row r="8" spans="1:20" x14ac:dyDescent="0.3">
      <c r="A8" s="32" t="s">
        <v>19</v>
      </c>
      <c r="B8" s="1">
        <v>17</v>
      </c>
      <c r="C8" s="1">
        <v>9</v>
      </c>
      <c r="D8" s="1">
        <v>7</v>
      </c>
      <c r="E8" s="20">
        <v>1</v>
      </c>
      <c r="F8" s="30">
        <v>19</v>
      </c>
      <c r="G8" s="31">
        <v>7</v>
      </c>
      <c r="H8" s="20">
        <v>8</v>
      </c>
      <c r="I8" s="20">
        <v>1</v>
      </c>
      <c r="J8" s="30">
        <v>1</v>
      </c>
      <c r="K8" s="29" t="s">
        <v>247</v>
      </c>
      <c r="L8" s="1" t="s">
        <v>182</v>
      </c>
      <c r="M8" s="1" t="s">
        <v>119</v>
      </c>
      <c r="N8" s="1" t="s">
        <v>184</v>
      </c>
      <c r="O8" s="31">
        <v>49</v>
      </c>
      <c r="P8" s="20">
        <v>51</v>
      </c>
      <c r="Q8" s="30">
        <v>-2</v>
      </c>
      <c r="R8" s="29" t="s">
        <v>104</v>
      </c>
      <c r="S8" s="28" t="s">
        <v>234</v>
      </c>
    </row>
    <row r="9" spans="1:20" x14ac:dyDescent="0.3">
      <c r="A9" s="32" t="s">
        <v>5</v>
      </c>
      <c r="B9" s="1">
        <v>16</v>
      </c>
      <c r="C9" s="1">
        <v>8</v>
      </c>
      <c r="D9" s="1">
        <v>6</v>
      </c>
      <c r="E9" s="20">
        <v>2</v>
      </c>
      <c r="F9" s="30">
        <v>18</v>
      </c>
      <c r="G9" s="31">
        <v>6</v>
      </c>
      <c r="H9" s="20">
        <v>8</v>
      </c>
      <c r="I9" s="20">
        <v>0</v>
      </c>
      <c r="J9" s="30">
        <v>0</v>
      </c>
      <c r="K9" s="29" t="s">
        <v>171</v>
      </c>
      <c r="L9" s="1" t="s">
        <v>189</v>
      </c>
      <c r="M9" s="1" t="s">
        <v>122</v>
      </c>
      <c r="N9" s="1" t="s">
        <v>204</v>
      </c>
      <c r="O9" s="31">
        <v>49</v>
      </c>
      <c r="P9" s="20">
        <v>48</v>
      </c>
      <c r="Q9" s="30">
        <v>1</v>
      </c>
      <c r="R9" s="29" t="s">
        <v>101</v>
      </c>
      <c r="S9" s="28" t="s">
        <v>203</v>
      </c>
    </row>
    <row r="10" spans="1:20" x14ac:dyDescent="0.3">
      <c r="A10" s="32" t="s">
        <v>4</v>
      </c>
      <c r="B10" s="1">
        <v>18</v>
      </c>
      <c r="C10" s="1">
        <v>8</v>
      </c>
      <c r="D10" s="1">
        <v>8</v>
      </c>
      <c r="E10" s="20">
        <v>2</v>
      </c>
      <c r="F10" s="30">
        <v>18</v>
      </c>
      <c r="G10" s="31">
        <v>6</v>
      </c>
      <c r="H10" s="20">
        <v>8</v>
      </c>
      <c r="I10" s="20">
        <v>0</v>
      </c>
      <c r="J10" s="30">
        <v>0</v>
      </c>
      <c r="K10" s="29" t="s">
        <v>299</v>
      </c>
      <c r="L10" s="1" t="s">
        <v>132</v>
      </c>
      <c r="M10" s="1" t="s">
        <v>258</v>
      </c>
      <c r="N10" s="1" t="s">
        <v>287</v>
      </c>
      <c r="O10" s="31">
        <v>65</v>
      </c>
      <c r="P10" s="20">
        <v>69</v>
      </c>
      <c r="Q10" s="30">
        <v>-4</v>
      </c>
      <c r="R10" s="29" t="s">
        <v>133</v>
      </c>
      <c r="S10" s="28" t="s">
        <v>225</v>
      </c>
    </row>
    <row r="11" spans="1:20" ht="15" thickBot="1" x14ac:dyDescent="0.35">
      <c r="A11" s="32" t="s">
        <v>28</v>
      </c>
      <c r="B11" s="1">
        <v>17</v>
      </c>
      <c r="C11" s="1">
        <v>5</v>
      </c>
      <c r="D11" s="1">
        <v>8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297</v>
      </c>
      <c r="M11" s="1" t="s">
        <v>189</v>
      </c>
      <c r="N11" s="1" t="s">
        <v>263</v>
      </c>
      <c r="O11" s="31">
        <v>46</v>
      </c>
      <c r="P11" s="20">
        <v>60</v>
      </c>
      <c r="Q11" s="30">
        <v>-14</v>
      </c>
      <c r="R11" s="29" t="s">
        <v>159</v>
      </c>
      <c r="S11" s="28" t="s">
        <v>298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17</v>
      </c>
      <c r="C14" s="1">
        <v>12</v>
      </c>
      <c r="D14" s="1">
        <v>4</v>
      </c>
      <c r="E14" s="20">
        <v>1</v>
      </c>
      <c r="F14" s="33">
        <v>25</v>
      </c>
      <c r="G14" s="20">
        <v>7</v>
      </c>
      <c r="H14" s="20">
        <v>11</v>
      </c>
      <c r="I14" s="20">
        <v>1</v>
      </c>
      <c r="J14" s="20">
        <v>0</v>
      </c>
      <c r="K14" s="29" t="s">
        <v>284</v>
      </c>
      <c r="L14" s="1" t="s">
        <v>230</v>
      </c>
      <c r="M14" s="1" t="s">
        <v>126</v>
      </c>
      <c r="N14" s="1" t="s">
        <v>247</v>
      </c>
      <c r="O14" s="31">
        <v>58</v>
      </c>
      <c r="P14" s="20">
        <v>50</v>
      </c>
      <c r="Q14" s="30">
        <v>8</v>
      </c>
      <c r="R14" s="29" t="s">
        <v>99</v>
      </c>
      <c r="S14" s="28" t="s">
        <v>234</v>
      </c>
    </row>
    <row r="15" spans="1:20" x14ac:dyDescent="0.3">
      <c r="A15" s="32" t="s">
        <v>26</v>
      </c>
      <c r="B15" s="1">
        <v>16</v>
      </c>
      <c r="C15" s="1">
        <v>11</v>
      </c>
      <c r="D15" s="1">
        <v>5</v>
      </c>
      <c r="E15" s="20">
        <v>0</v>
      </c>
      <c r="F15" s="30">
        <v>22</v>
      </c>
      <c r="G15" s="20">
        <v>7</v>
      </c>
      <c r="H15" s="20">
        <v>10</v>
      </c>
      <c r="I15" s="20">
        <v>1</v>
      </c>
      <c r="J15" s="20">
        <v>0</v>
      </c>
      <c r="K15" s="29" t="s">
        <v>164</v>
      </c>
      <c r="L15" s="1" t="s">
        <v>185</v>
      </c>
      <c r="M15" s="1" t="s">
        <v>136</v>
      </c>
      <c r="N15" s="1" t="s">
        <v>176</v>
      </c>
      <c r="O15" s="31">
        <v>60</v>
      </c>
      <c r="P15" s="20">
        <v>46</v>
      </c>
      <c r="Q15" s="30">
        <v>14</v>
      </c>
      <c r="R15" s="29" t="s">
        <v>101</v>
      </c>
      <c r="S15" s="28" t="s">
        <v>232</v>
      </c>
    </row>
    <row r="16" spans="1:20" x14ac:dyDescent="0.3">
      <c r="A16" s="32" t="s">
        <v>9</v>
      </c>
      <c r="B16" s="1">
        <v>17</v>
      </c>
      <c r="C16" s="1">
        <v>9</v>
      </c>
      <c r="D16" s="1">
        <v>5</v>
      </c>
      <c r="E16" s="20">
        <v>3</v>
      </c>
      <c r="F16" s="30">
        <v>21</v>
      </c>
      <c r="G16" s="20">
        <v>9</v>
      </c>
      <c r="H16" s="20">
        <v>9</v>
      </c>
      <c r="I16" s="20">
        <v>0</v>
      </c>
      <c r="J16" s="20">
        <v>3</v>
      </c>
      <c r="K16" s="29" t="s">
        <v>192</v>
      </c>
      <c r="L16" s="1" t="s">
        <v>233</v>
      </c>
      <c r="M16" s="1" t="s">
        <v>271</v>
      </c>
      <c r="N16" s="1" t="s">
        <v>272</v>
      </c>
      <c r="O16" s="31">
        <v>57</v>
      </c>
      <c r="P16" s="20">
        <v>48</v>
      </c>
      <c r="Q16" s="30">
        <v>9</v>
      </c>
      <c r="R16" s="29" t="s">
        <v>107</v>
      </c>
      <c r="S16" s="28" t="s">
        <v>222</v>
      </c>
    </row>
    <row r="17" spans="1:19" x14ac:dyDescent="0.3">
      <c r="A17" s="32" t="s">
        <v>13</v>
      </c>
      <c r="B17" s="1">
        <v>17</v>
      </c>
      <c r="C17" s="1">
        <v>9</v>
      </c>
      <c r="D17" s="1">
        <v>6</v>
      </c>
      <c r="E17" s="20">
        <v>2</v>
      </c>
      <c r="F17" s="30">
        <v>20</v>
      </c>
      <c r="G17" s="20">
        <v>7</v>
      </c>
      <c r="H17" s="20">
        <v>9</v>
      </c>
      <c r="I17" s="20">
        <v>0</v>
      </c>
      <c r="J17" s="20">
        <v>2</v>
      </c>
      <c r="K17" s="29" t="s">
        <v>193</v>
      </c>
      <c r="L17" s="1" t="s">
        <v>217</v>
      </c>
      <c r="M17" s="1" t="s">
        <v>193</v>
      </c>
      <c r="N17" s="1" t="s">
        <v>285</v>
      </c>
      <c r="O17" s="31">
        <v>57</v>
      </c>
      <c r="P17" s="20">
        <v>56</v>
      </c>
      <c r="Q17" s="30">
        <v>1</v>
      </c>
      <c r="R17" s="29" t="s">
        <v>109</v>
      </c>
      <c r="S17" s="28" t="s">
        <v>233</v>
      </c>
    </row>
    <row r="18" spans="1:19" x14ac:dyDescent="0.3">
      <c r="A18" s="32" t="s">
        <v>12</v>
      </c>
      <c r="B18" s="1">
        <v>18</v>
      </c>
      <c r="C18" s="1">
        <v>9</v>
      </c>
      <c r="D18" s="1">
        <v>7</v>
      </c>
      <c r="E18" s="20">
        <v>2</v>
      </c>
      <c r="F18" s="30">
        <v>20</v>
      </c>
      <c r="G18" s="20">
        <v>7</v>
      </c>
      <c r="H18" s="20">
        <v>9</v>
      </c>
      <c r="I18" s="20">
        <v>0</v>
      </c>
      <c r="J18" s="20">
        <v>0</v>
      </c>
      <c r="K18" s="29" t="s">
        <v>181</v>
      </c>
      <c r="L18" s="1" t="s">
        <v>276</v>
      </c>
      <c r="M18" s="1" t="s">
        <v>132</v>
      </c>
      <c r="N18" s="1" t="s">
        <v>225</v>
      </c>
      <c r="O18" s="31">
        <v>48</v>
      </c>
      <c r="P18" s="20">
        <v>46</v>
      </c>
      <c r="Q18" s="30">
        <v>2</v>
      </c>
      <c r="R18" s="29" t="s">
        <v>104</v>
      </c>
      <c r="S18" s="28" t="s">
        <v>234</v>
      </c>
    </row>
    <row r="19" spans="1:19" x14ac:dyDescent="0.3">
      <c r="A19" s="32" t="s">
        <v>23</v>
      </c>
      <c r="B19" s="1">
        <v>17</v>
      </c>
      <c r="C19" s="1">
        <v>9</v>
      </c>
      <c r="D19" s="1">
        <v>7</v>
      </c>
      <c r="E19" s="20">
        <v>1</v>
      </c>
      <c r="F19" s="30">
        <v>19</v>
      </c>
      <c r="G19" s="20">
        <v>4</v>
      </c>
      <c r="H19" s="20">
        <v>7</v>
      </c>
      <c r="I19" s="20">
        <v>2</v>
      </c>
      <c r="J19" s="20">
        <v>0</v>
      </c>
      <c r="K19" s="29" t="s">
        <v>175</v>
      </c>
      <c r="L19" s="1" t="s">
        <v>225</v>
      </c>
      <c r="M19" s="1" t="s">
        <v>127</v>
      </c>
      <c r="N19" s="1" t="s">
        <v>175</v>
      </c>
      <c r="O19" s="31">
        <v>55</v>
      </c>
      <c r="P19" s="20">
        <v>55</v>
      </c>
      <c r="Q19" s="30">
        <v>0</v>
      </c>
      <c r="R19" s="29" t="s">
        <v>104</v>
      </c>
      <c r="S19" s="28" t="s">
        <v>234</v>
      </c>
    </row>
    <row r="20" spans="1:19" x14ac:dyDescent="0.3">
      <c r="A20" s="32" t="s">
        <v>10</v>
      </c>
      <c r="B20" s="1">
        <v>16</v>
      </c>
      <c r="C20" s="1">
        <v>8</v>
      </c>
      <c r="D20" s="1">
        <v>5</v>
      </c>
      <c r="E20" s="20">
        <v>3</v>
      </c>
      <c r="F20" s="30">
        <v>19</v>
      </c>
      <c r="G20" s="20">
        <v>1</v>
      </c>
      <c r="H20" s="20">
        <v>5</v>
      </c>
      <c r="I20" s="20">
        <v>3</v>
      </c>
      <c r="J20" s="20">
        <v>0</v>
      </c>
      <c r="K20" s="29" t="s">
        <v>295</v>
      </c>
      <c r="L20" s="1" t="s">
        <v>131</v>
      </c>
      <c r="M20" s="1" t="s">
        <v>115</v>
      </c>
      <c r="N20" s="1" t="s">
        <v>208</v>
      </c>
      <c r="O20" s="31">
        <v>44</v>
      </c>
      <c r="P20" s="20">
        <v>41</v>
      </c>
      <c r="Q20" s="30">
        <v>3</v>
      </c>
      <c r="R20" s="29" t="s">
        <v>107</v>
      </c>
      <c r="S20" s="28" t="s">
        <v>233</v>
      </c>
    </row>
    <row r="21" spans="1:19" ht="15" thickBot="1" x14ac:dyDescent="0.35">
      <c r="A21" s="27" t="s">
        <v>1</v>
      </c>
      <c r="B21" s="26">
        <v>17</v>
      </c>
      <c r="C21" s="26">
        <v>8</v>
      </c>
      <c r="D21" s="26">
        <v>8</v>
      </c>
      <c r="E21" s="24">
        <v>1</v>
      </c>
      <c r="F21" s="23">
        <v>17</v>
      </c>
      <c r="G21" s="24">
        <v>7</v>
      </c>
      <c r="H21" s="24">
        <v>8</v>
      </c>
      <c r="I21" s="24">
        <v>0</v>
      </c>
      <c r="J21" s="24">
        <v>1</v>
      </c>
      <c r="K21" s="22" t="s">
        <v>171</v>
      </c>
      <c r="L21" s="26" t="s">
        <v>201</v>
      </c>
      <c r="M21" s="26" t="s">
        <v>149</v>
      </c>
      <c r="N21" s="26" t="s">
        <v>300</v>
      </c>
      <c r="O21" s="25">
        <v>49</v>
      </c>
      <c r="P21" s="24">
        <v>45</v>
      </c>
      <c r="Q21" s="23">
        <v>4</v>
      </c>
      <c r="R21" s="22" t="s">
        <v>101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18</v>
      </c>
      <c r="C25" s="1">
        <v>12</v>
      </c>
      <c r="D25" s="1">
        <v>1</v>
      </c>
      <c r="E25" s="20">
        <v>5</v>
      </c>
      <c r="F25" s="30">
        <v>29</v>
      </c>
      <c r="G25" s="20">
        <v>11</v>
      </c>
      <c r="H25" s="20">
        <v>12</v>
      </c>
      <c r="I25" s="20">
        <v>0</v>
      </c>
      <c r="J25" s="20">
        <v>2</v>
      </c>
      <c r="K25" s="29" t="s">
        <v>301</v>
      </c>
      <c r="L25" s="1" t="s">
        <v>241</v>
      </c>
      <c r="M25" s="1" t="s">
        <v>118</v>
      </c>
      <c r="N25" s="1" t="s">
        <v>289</v>
      </c>
      <c r="O25" s="31">
        <v>74</v>
      </c>
      <c r="P25" s="20">
        <v>46</v>
      </c>
      <c r="Q25" s="30">
        <v>28</v>
      </c>
      <c r="R25" s="29" t="s">
        <v>154</v>
      </c>
      <c r="S25" s="28" t="s">
        <v>290</v>
      </c>
    </row>
    <row r="26" spans="1:19" x14ac:dyDescent="0.3">
      <c r="A26" s="32" t="s">
        <v>22</v>
      </c>
      <c r="B26" s="1">
        <v>18</v>
      </c>
      <c r="C26" s="1">
        <v>11</v>
      </c>
      <c r="D26" s="1">
        <v>4</v>
      </c>
      <c r="E26" s="20">
        <v>3</v>
      </c>
      <c r="F26" s="30">
        <v>25</v>
      </c>
      <c r="G26" s="20">
        <v>6</v>
      </c>
      <c r="H26" s="20">
        <v>9</v>
      </c>
      <c r="I26" s="20">
        <v>2</v>
      </c>
      <c r="J26" s="20">
        <v>1</v>
      </c>
      <c r="K26" s="29" t="s">
        <v>217</v>
      </c>
      <c r="L26" s="1" t="s">
        <v>282</v>
      </c>
      <c r="M26" s="1" t="s">
        <v>162</v>
      </c>
      <c r="N26" s="1" t="s">
        <v>266</v>
      </c>
      <c r="O26" s="31">
        <v>59</v>
      </c>
      <c r="P26" s="20">
        <v>53</v>
      </c>
      <c r="Q26" s="30">
        <v>6</v>
      </c>
      <c r="R26" s="29" t="s">
        <v>135</v>
      </c>
      <c r="S26" s="28" t="s">
        <v>290</v>
      </c>
    </row>
    <row r="27" spans="1:19" x14ac:dyDescent="0.3">
      <c r="A27" s="32" t="s">
        <v>25</v>
      </c>
      <c r="B27" s="1">
        <v>17</v>
      </c>
      <c r="C27" s="1">
        <v>8</v>
      </c>
      <c r="D27" s="1">
        <v>5</v>
      </c>
      <c r="E27" s="20">
        <v>4</v>
      </c>
      <c r="F27" s="30">
        <v>20</v>
      </c>
      <c r="G27" s="20">
        <v>7</v>
      </c>
      <c r="H27" s="20">
        <v>8</v>
      </c>
      <c r="I27" s="20">
        <v>0</v>
      </c>
      <c r="J27" s="20">
        <v>1</v>
      </c>
      <c r="K27" s="29" t="s">
        <v>163</v>
      </c>
      <c r="L27" s="1" t="s">
        <v>233</v>
      </c>
      <c r="M27" s="1" t="s">
        <v>112</v>
      </c>
      <c r="N27" s="1" t="s">
        <v>233</v>
      </c>
      <c r="O27" s="31">
        <v>56</v>
      </c>
      <c r="P27" s="20">
        <v>45</v>
      </c>
      <c r="Q27" s="30">
        <v>11</v>
      </c>
      <c r="R27" s="29" t="s">
        <v>101</v>
      </c>
      <c r="S27" s="28" t="s">
        <v>233</v>
      </c>
    </row>
    <row r="28" spans="1:19" x14ac:dyDescent="0.3">
      <c r="A28" s="32" t="s">
        <v>95</v>
      </c>
      <c r="B28" s="1">
        <v>17</v>
      </c>
      <c r="C28" s="1">
        <v>10</v>
      </c>
      <c r="D28" s="1">
        <v>7</v>
      </c>
      <c r="E28" s="20">
        <v>0</v>
      </c>
      <c r="F28" s="30">
        <v>20</v>
      </c>
      <c r="G28" s="20">
        <v>7</v>
      </c>
      <c r="H28" s="20">
        <v>10</v>
      </c>
      <c r="I28" s="20">
        <v>0</v>
      </c>
      <c r="J28" s="20">
        <v>0</v>
      </c>
      <c r="K28" s="29" t="s">
        <v>162</v>
      </c>
      <c r="L28" s="1" t="s">
        <v>267</v>
      </c>
      <c r="M28" s="1" t="s">
        <v>164</v>
      </c>
      <c r="N28" s="1" t="s">
        <v>203</v>
      </c>
      <c r="O28" s="31">
        <v>56</v>
      </c>
      <c r="P28" s="20">
        <v>52</v>
      </c>
      <c r="Q28" s="30">
        <v>4</v>
      </c>
      <c r="R28" s="29" t="s">
        <v>99</v>
      </c>
      <c r="S28" s="28" t="s">
        <v>202</v>
      </c>
    </row>
    <row r="29" spans="1:19" x14ac:dyDescent="0.3">
      <c r="A29" s="32" t="s">
        <v>0</v>
      </c>
      <c r="B29" s="1">
        <v>17</v>
      </c>
      <c r="C29" s="1">
        <v>10</v>
      </c>
      <c r="D29" s="1">
        <v>7</v>
      </c>
      <c r="E29" s="20">
        <v>0</v>
      </c>
      <c r="F29" s="30">
        <v>20</v>
      </c>
      <c r="G29" s="20">
        <v>9</v>
      </c>
      <c r="H29" s="20">
        <v>10</v>
      </c>
      <c r="I29" s="20">
        <v>0</v>
      </c>
      <c r="J29" s="20">
        <v>0</v>
      </c>
      <c r="K29" s="29" t="s">
        <v>183</v>
      </c>
      <c r="L29" s="1" t="s">
        <v>230</v>
      </c>
      <c r="M29" s="1" t="s">
        <v>103</v>
      </c>
      <c r="N29" s="1" t="s">
        <v>302</v>
      </c>
      <c r="O29" s="31">
        <v>55</v>
      </c>
      <c r="P29" s="20">
        <v>47</v>
      </c>
      <c r="Q29" s="30">
        <v>8</v>
      </c>
      <c r="R29" s="29" t="s">
        <v>101</v>
      </c>
      <c r="S29" s="28" t="s">
        <v>202</v>
      </c>
    </row>
    <row r="30" spans="1:19" x14ac:dyDescent="0.3">
      <c r="A30" s="32" t="s">
        <v>17</v>
      </c>
      <c r="B30" s="1">
        <v>18</v>
      </c>
      <c r="C30" s="1">
        <v>7</v>
      </c>
      <c r="D30" s="1">
        <v>7</v>
      </c>
      <c r="E30" s="20">
        <v>4</v>
      </c>
      <c r="F30" s="30">
        <v>18</v>
      </c>
      <c r="G30" s="20">
        <v>4</v>
      </c>
      <c r="H30" s="20">
        <v>6</v>
      </c>
      <c r="I30" s="20">
        <v>1</v>
      </c>
      <c r="J30" s="20">
        <v>0</v>
      </c>
      <c r="K30" s="29" t="s">
        <v>222</v>
      </c>
      <c r="L30" s="1" t="s">
        <v>165</v>
      </c>
      <c r="M30" s="1" t="s">
        <v>131</v>
      </c>
      <c r="N30" s="1" t="s">
        <v>239</v>
      </c>
      <c r="O30" s="31">
        <v>51</v>
      </c>
      <c r="P30" s="20">
        <v>59</v>
      </c>
      <c r="Q30" s="30">
        <v>-8</v>
      </c>
      <c r="R30" s="29" t="s">
        <v>101</v>
      </c>
      <c r="S30" s="28" t="s">
        <v>222</v>
      </c>
    </row>
    <row r="31" spans="1:19" x14ac:dyDescent="0.3">
      <c r="A31" s="32" t="s">
        <v>6</v>
      </c>
      <c r="B31" s="1">
        <v>17</v>
      </c>
      <c r="C31" s="1">
        <v>6</v>
      </c>
      <c r="D31" s="1">
        <v>8</v>
      </c>
      <c r="E31" s="20">
        <v>3</v>
      </c>
      <c r="F31" s="30">
        <v>15</v>
      </c>
      <c r="G31" s="20">
        <v>6</v>
      </c>
      <c r="H31" s="20">
        <v>6</v>
      </c>
      <c r="I31" s="20">
        <v>0</v>
      </c>
      <c r="J31" s="20">
        <v>1</v>
      </c>
      <c r="K31" s="29" t="s">
        <v>255</v>
      </c>
      <c r="L31" s="1" t="s">
        <v>148</v>
      </c>
      <c r="M31" s="1" t="s">
        <v>127</v>
      </c>
      <c r="N31" s="1" t="s">
        <v>246</v>
      </c>
      <c r="O31" s="31">
        <v>47</v>
      </c>
      <c r="P31" s="20">
        <v>65</v>
      </c>
      <c r="Q31" s="30">
        <v>-18</v>
      </c>
      <c r="R31" s="29" t="s">
        <v>99</v>
      </c>
      <c r="S31" s="28" t="s">
        <v>215</v>
      </c>
    </row>
    <row r="32" spans="1:19" ht="15" thickBot="1" x14ac:dyDescent="0.35">
      <c r="A32" s="32" t="s">
        <v>15</v>
      </c>
      <c r="B32" s="1">
        <v>18</v>
      </c>
      <c r="C32" s="1">
        <v>5</v>
      </c>
      <c r="D32" s="1">
        <v>9</v>
      </c>
      <c r="E32" s="20">
        <v>4</v>
      </c>
      <c r="F32" s="23">
        <v>14</v>
      </c>
      <c r="G32" s="20">
        <v>3</v>
      </c>
      <c r="H32" s="20">
        <v>4</v>
      </c>
      <c r="I32" s="20">
        <v>1</v>
      </c>
      <c r="J32" s="20">
        <v>0</v>
      </c>
      <c r="K32" s="29" t="s">
        <v>274</v>
      </c>
      <c r="L32" s="1" t="s">
        <v>186</v>
      </c>
      <c r="M32" s="1" t="s">
        <v>160</v>
      </c>
      <c r="N32" s="1" t="s">
        <v>255</v>
      </c>
      <c r="O32" s="31">
        <v>47</v>
      </c>
      <c r="P32" s="20">
        <v>65</v>
      </c>
      <c r="Q32" s="30">
        <v>-18</v>
      </c>
      <c r="R32" s="29" t="s">
        <v>159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17</v>
      </c>
      <c r="C35" s="1">
        <v>11</v>
      </c>
      <c r="D35" s="1">
        <v>5</v>
      </c>
      <c r="E35" s="20">
        <v>1</v>
      </c>
      <c r="F35" s="33">
        <v>23</v>
      </c>
      <c r="G35" s="20">
        <v>7</v>
      </c>
      <c r="H35" s="20">
        <v>10</v>
      </c>
      <c r="I35" s="20">
        <v>1</v>
      </c>
      <c r="J35" s="20">
        <v>0</v>
      </c>
      <c r="K35" s="29" t="s">
        <v>162</v>
      </c>
      <c r="L35" s="1" t="s">
        <v>303</v>
      </c>
      <c r="M35" s="1" t="s">
        <v>112</v>
      </c>
      <c r="N35" s="1" t="s">
        <v>229</v>
      </c>
      <c r="O35" s="31">
        <v>67</v>
      </c>
      <c r="P35" s="20">
        <v>56</v>
      </c>
      <c r="Q35" s="30">
        <v>11</v>
      </c>
      <c r="R35" s="29" t="s">
        <v>107</v>
      </c>
      <c r="S35" s="28" t="s">
        <v>203</v>
      </c>
    </row>
    <row r="36" spans="1:19" x14ac:dyDescent="0.3">
      <c r="A36" s="32" t="s">
        <v>18</v>
      </c>
      <c r="B36" s="1">
        <v>18</v>
      </c>
      <c r="C36" s="1">
        <v>9</v>
      </c>
      <c r="D36" s="1">
        <v>5</v>
      </c>
      <c r="E36" s="20">
        <v>4</v>
      </c>
      <c r="F36" s="30">
        <v>22</v>
      </c>
      <c r="G36" s="20">
        <v>4</v>
      </c>
      <c r="H36" s="20">
        <v>8</v>
      </c>
      <c r="I36" s="20">
        <v>1</v>
      </c>
      <c r="J36" s="20">
        <v>3</v>
      </c>
      <c r="K36" s="29" t="s">
        <v>186</v>
      </c>
      <c r="L36" s="1" t="s">
        <v>306</v>
      </c>
      <c r="M36" s="1" t="s">
        <v>105</v>
      </c>
      <c r="N36" s="1" t="s">
        <v>231</v>
      </c>
      <c r="O36" s="31">
        <v>54</v>
      </c>
      <c r="P36" s="20">
        <v>55</v>
      </c>
      <c r="Q36" s="30">
        <v>-1</v>
      </c>
      <c r="R36" s="29" t="s">
        <v>109</v>
      </c>
      <c r="S36" s="28" t="s">
        <v>231</v>
      </c>
    </row>
    <row r="37" spans="1:19" x14ac:dyDescent="0.3">
      <c r="A37" s="32" t="s">
        <v>7</v>
      </c>
      <c r="B37" s="1">
        <v>17</v>
      </c>
      <c r="C37" s="1">
        <v>8</v>
      </c>
      <c r="D37" s="1">
        <v>4</v>
      </c>
      <c r="E37" s="20">
        <v>5</v>
      </c>
      <c r="F37" s="30">
        <v>21</v>
      </c>
      <c r="G37" s="20">
        <v>5</v>
      </c>
      <c r="H37" s="20">
        <v>8</v>
      </c>
      <c r="I37" s="20">
        <v>0</v>
      </c>
      <c r="J37" s="20">
        <v>2</v>
      </c>
      <c r="K37" s="29" t="s">
        <v>206</v>
      </c>
      <c r="L37" s="1" t="s">
        <v>191</v>
      </c>
      <c r="M37" s="1" t="s">
        <v>120</v>
      </c>
      <c r="N37" s="1" t="s">
        <v>209</v>
      </c>
      <c r="O37" s="31">
        <v>45</v>
      </c>
      <c r="P37" s="20">
        <v>49</v>
      </c>
      <c r="Q37" s="30">
        <v>-4</v>
      </c>
      <c r="R37" s="29" t="s">
        <v>99</v>
      </c>
      <c r="S37" s="28" t="s">
        <v>239</v>
      </c>
    </row>
    <row r="38" spans="1:19" x14ac:dyDescent="0.3">
      <c r="A38" s="32" t="s">
        <v>20</v>
      </c>
      <c r="B38" s="1">
        <v>19</v>
      </c>
      <c r="C38" s="1">
        <v>8</v>
      </c>
      <c r="D38" s="1">
        <v>7</v>
      </c>
      <c r="E38" s="20">
        <v>4</v>
      </c>
      <c r="F38" s="30">
        <v>20</v>
      </c>
      <c r="G38" s="20">
        <v>4</v>
      </c>
      <c r="H38" s="20">
        <v>8</v>
      </c>
      <c r="I38" s="20">
        <v>0</v>
      </c>
      <c r="J38" s="20">
        <v>2</v>
      </c>
      <c r="K38" s="29" t="s">
        <v>212</v>
      </c>
      <c r="L38" s="1" t="s">
        <v>305</v>
      </c>
      <c r="M38" s="1" t="s">
        <v>150</v>
      </c>
      <c r="N38" s="1" t="s">
        <v>210</v>
      </c>
      <c r="O38" s="31">
        <v>58</v>
      </c>
      <c r="P38" s="20">
        <v>67</v>
      </c>
      <c r="Q38" s="30">
        <v>-9</v>
      </c>
      <c r="R38" s="29" t="s">
        <v>101</v>
      </c>
      <c r="S38" s="28" t="s">
        <v>222</v>
      </c>
    </row>
    <row r="39" spans="1:19" x14ac:dyDescent="0.3">
      <c r="A39" s="32" t="s">
        <v>8</v>
      </c>
      <c r="B39" s="1">
        <v>18</v>
      </c>
      <c r="C39" s="1">
        <v>8</v>
      </c>
      <c r="D39" s="1">
        <v>7</v>
      </c>
      <c r="E39" s="20">
        <v>3</v>
      </c>
      <c r="F39" s="30">
        <v>19</v>
      </c>
      <c r="G39" s="20">
        <v>4</v>
      </c>
      <c r="H39" s="20">
        <v>8</v>
      </c>
      <c r="I39" s="20">
        <v>0</v>
      </c>
      <c r="J39" s="20">
        <v>1</v>
      </c>
      <c r="K39" s="29" t="s">
        <v>222</v>
      </c>
      <c r="L39" s="1" t="s">
        <v>171</v>
      </c>
      <c r="M39" s="1" t="s">
        <v>143</v>
      </c>
      <c r="N39" s="1" t="s">
        <v>233</v>
      </c>
      <c r="O39" s="31">
        <v>55</v>
      </c>
      <c r="P39" s="20">
        <v>59</v>
      </c>
      <c r="Q39" s="30">
        <v>-4</v>
      </c>
      <c r="R39" s="29" t="s">
        <v>101</v>
      </c>
      <c r="S39" s="28" t="s">
        <v>226</v>
      </c>
    </row>
    <row r="40" spans="1:19" x14ac:dyDescent="0.3">
      <c r="A40" s="32" t="s">
        <v>2</v>
      </c>
      <c r="B40" s="1">
        <v>16</v>
      </c>
      <c r="C40" s="1">
        <v>7</v>
      </c>
      <c r="D40" s="1">
        <v>4</v>
      </c>
      <c r="E40" s="20">
        <v>5</v>
      </c>
      <c r="F40" s="30">
        <v>19</v>
      </c>
      <c r="G40" s="20">
        <v>6</v>
      </c>
      <c r="H40" s="20">
        <v>7</v>
      </c>
      <c r="I40" s="20">
        <v>0</v>
      </c>
      <c r="J40" s="20">
        <v>1</v>
      </c>
      <c r="K40" s="29" t="s">
        <v>222</v>
      </c>
      <c r="L40" s="1" t="s">
        <v>168</v>
      </c>
      <c r="M40" s="1" t="s">
        <v>249</v>
      </c>
      <c r="N40" s="1" t="s">
        <v>271</v>
      </c>
      <c r="O40" s="31">
        <v>51</v>
      </c>
      <c r="P40" s="20">
        <v>49</v>
      </c>
      <c r="Q40" s="30">
        <v>2</v>
      </c>
      <c r="R40" s="29" t="s">
        <v>133</v>
      </c>
      <c r="S40" s="28" t="s">
        <v>255</v>
      </c>
    </row>
    <row r="41" spans="1:19" x14ac:dyDescent="0.3">
      <c r="A41" s="32" t="s">
        <v>3</v>
      </c>
      <c r="B41" s="1">
        <v>18</v>
      </c>
      <c r="C41" s="1">
        <v>8</v>
      </c>
      <c r="D41" s="1">
        <v>9</v>
      </c>
      <c r="E41" s="20">
        <v>1</v>
      </c>
      <c r="F41" s="30">
        <v>17</v>
      </c>
      <c r="G41" s="20">
        <v>2</v>
      </c>
      <c r="H41" s="20">
        <v>6</v>
      </c>
      <c r="I41" s="20">
        <v>2</v>
      </c>
      <c r="J41" s="20">
        <v>0</v>
      </c>
      <c r="K41" s="29" t="s">
        <v>207</v>
      </c>
      <c r="L41" s="1" t="s">
        <v>230</v>
      </c>
      <c r="M41" s="1" t="s">
        <v>112</v>
      </c>
      <c r="N41" s="1" t="s">
        <v>294</v>
      </c>
      <c r="O41" s="31">
        <v>53</v>
      </c>
      <c r="P41" s="20">
        <v>63</v>
      </c>
      <c r="Q41" s="30">
        <v>-10</v>
      </c>
      <c r="R41" s="29" t="s">
        <v>107</v>
      </c>
      <c r="S41" s="28" t="s">
        <v>228</v>
      </c>
    </row>
    <row r="42" spans="1:19" ht="15" thickBot="1" x14ac:dyDescent="0.35">
      <c r="A42" s="27" t="s">
        <v>27</v>
      </c>
      <c r="B42" s="26">
        <v>19</v>
      </c>
      <c r="C42" s="26">
        <v>5</v>
      </c>
      <c r="D42" s="26">
        <v>12</v>
      </c>
      <c r="E42" s="24">
        <v>2</v>
      </c>
      <c r="F42" s="23">
        <v>12</v>
      </c>
      <c r="G42" s="24">
        <v>3</v>
      </c>
      <c r="H42" s="24">
        <v>4</v>
      </c>
      <c r="I42" s="24">
        <v>1</v>
      </c>
      <c r="J42" s="24">
        <v>1</v>
      </c>
      <c r="K42" s="22" t="s">
        <v>165</v>
      </c>
      <c r="L42" s="26" t="s">
        <v>292</v>
      </c>
      <c r="M42" s="26" t="s">
        <v>125</v>
      </c>
      <c r="N42" s="26" t="s">
        <v>304</v>
      </c>
      <c r="O42" s="25">
        <v>40</v>
      </c>
      <c r="P42" s="24">
        <v>58</v>
      </c>
      <c r="Q42" s="23">
        <v>-18</v>
      </c>
      <c r="R42" s="22" t="s">
        <v>99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52EE646-7CE1-424A-B110-6C7C327C47DB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604A-3048-43F1-96CE-0CB87C74FE8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19</v>
      </c>
      <c r="C4" s="40">
        <v>11</v>
      </c>
      <c r="D4" s="40">
        <v>8</v>
      </c>
      <c r="E4" s="38">
        <v>0</v>
      </c>
      <c r="F4" s="33">
        <v>22</v>
      </c>
      <c r="G4" s="39">
        <v>6</v>
      </c>
      <c r="H4" s="38">
        <v>10</v>
      </c>
      <c r="I4" s="38">
        <v>1</v>
      </c>
      <c r="J4" s="33">
        <v>0</v>
      </c>
      <c r="K4" s="37" t="s">
        <v>262</v>
      </c>
      <c r="L4" s="40" t="s">
        <v>170</v>
      </c>
      <c r="M4" s="40" t="s">
        <v>230</v>
      </c>
      <c r="N4" s="40" t="s">
        <v>296</v>
      </c>
      <c r="O4" s="39">
        <v>65</v>
      </c>
      <c r="P4" s="38">
        <v>64</v>
      </c>
      <c r="Q4" s="33">
        <v>1</v>
      </c>
      <c r="R4" s="37" t="s">
        <v>101</v>
      </c>
      <c r="S4" s="36" t="s">
        <v>219</v>
      </c>
    </row>
    <row r="5" spans="1:20" x14ac:dyDescent="0.3">
      <c r="A5" s="32" t="s">
        <v>16</v>
      </c>
      <c r="B5" s="1">
        <v>17</v>
      </c>
      <c r="C5" s="1">
        <v>10</v>
      </c>
      <c r="D5" s="1">
        <v>5</v>
      </c>
      <c r="E5" s="20">
        <v>2</v>
      </c>
      <c r="F5" s="30">
        <v>22</v>
      </c>
      <c r="G5" s="31">
        <v>5</v>
      </c>
      <c r="H5" s="20">
        <v>10</v>
      </c>
      <c r="I5" s="20">
        <v>0</v>
      </c>
      <c r="J5" s="30">
        <v>1</v>
      </c>
      <c r="K5" s="29" t="s">
        <v>217</v>
      </c>
      <c r="L5" s="1" t="s">
        <v>229</v>
      </c>
      <c r="M5" s="1" t="s">
        <v>120</v>
      </c>
      <c r="N5" s="1" t="s">
        <v>163</v>
      </c>
      <c r="O5" s="31">
        <v>58</v>
      </c>
      <c r="P5" s="20">
        <v>59</v>
      </c>
      <c r="Q5" s="30">
        <v>-1</v>
      </c>
      <c r="R5" s="29" t="s">
        <v>107</v>
      </c>
      <c r="S5" s="28" t="s">
        <v>233</v>
      </c>
    </row>
    <row r="6" spans="1:20" x14ac:dyDescent="0.3">
      <c r="A6" s="32" t="s">
        <v>11</v>
      </c>
      <c r="B6" s="1">
        <v>18</v>
      </c>
      <c r="C6" s="1">
        <v>9</v>
      </c>
      <c r="D6" s="1">
        <v>5</v>
      </c>
      <c r="E6" s="20">
        <v>4</v>
      </c>
      <c r="F6" s="30">
        <v>22</v>
      </c>
      <c r="G6" s="31">
        <v>4</v>
      </c>
      <c r="H6" s="20">
        <v>7</v>
      </c>
      <c r="I6" s="20">
        <v>2</v>
      </c>
      <c r="J6" s="30">
        <v>0</v>
      </c>
      <c r="K6" s="29" t="s">
        <v>231</v>
      </c>
      <c r="L6" s="1" t="s">
        <v>191</v>
      </c>
      <c r="M6" s="1" t="s">
        <v>163</v>
      </c>
      <c r="N6" s="1" t="s">
        <v>295</v>
      </c>
      <c r="O6" s="31">
        <v>64</v>
      </c>
      <c r="P6" s="20">
        <v>64</v>
      </c>
      <c r="Q6" s="30">
        <v>0</v>
      </c>
      <c r="R6" s="29" t="s">
        <v>99</v>
      </c>
      <c r="S6" s="28" t="s">
        <v>241</v>
      </c>
    </row>
    <row r="7" spans="1:20" x14ac:dyDescent="0.3">
      <c r="A7" s="32" t="s">
        <v>21</v>
      </c>
      <c r="B7" s="1">
        <v>17</v>
      </c>
      <c r="C7" s="1">
        <v>10</v>
      </c>
      <c r="D7" s="1">
        <v>7</v>
      </c>
      <c r="E7" s="20">
        <v>0</v>
      </c>
      <c r="F7" s="30">
        <v>20</v>
      </c>
      <c r="G7" s="31">
        <v>5</v>
      </c>
      <c r="H7" s="20">
        <v>8</v>
      </c>
      <c r="I7" s="20">
        <v>2</v>
      </c>
      <c r="J7" s="30">
        <v>0</v>
      </c>
      <c r="K7" s="29" t="s">
        <v>185</v>
      </c>
      <c r="L7" s="1" t="s">
        <v>171</v>
      </c>
      <c r="M7" s="1" t="s">
        <v>149</v>
      </c>
      <c r="N7" s="1" t="s">
        <v>171</v>
      </c>
      <c r="O7" s="31">
        <v>52</v>
      </c>
      <c r="P7" s="20">
        <v>54</v>
      </c>
      <c r="Q7" s="30">
        <v>-2</v>
      </c>
      <c r="R7" s="29" t="s">
        <v>99</v>
      </c>
      <c r="S7" s="28" t="s">
        <v>202</v>
      </c>
    </row>
    <row r="8" spans="1:20" x14ac:dyDescent="0.3">
      <c r="A8" s="32" t="s">
        <v>19</v>
      </c>
      <c r="B8" s="1">
        <v>17</v>
      </c>
      <c r="C8" s="1">
        <v>9</v>
      </c>
      <c r="D8" s="1">
        <v>7</v>
      </c>
      <c r="E8" s="20">
        <v>1</v>
      </c>
      <c r="F8" s="30">
        <v>19</v>
      </c>
      <c r="G8" s="31">
        <v>7</v>
      </c>
      <c r="H8" s="20">
        <v>8</v>
      </c>
      <c r="I8" s="20">
        <v>1</v>
      </c>
      <c r="J8" s="30">
        <v>1</v>
      </c>
      <c r="K8" s="29" t="s">
        <v>247</v>
      </c>
      <c r="L8" s="1" t="s">
        <v>182</v>
      </c>
      <c r="M8" s="1" t="s">
        <v>119</v>
      </c>
      <c r="N8" s="1" t="s">
        <v>184</v>
      </c>
      <c r="O8" s="31">
        <v>49</v>
      </c>
      <c r="P8" s="20">
        <v>51</v>
      </c>
      <c r="Q8" s="30">
        <v>-2</v>
      </c>
      <c r="R8" s="29" t="s">
        <v>104</v>
      </c>
      <c r="S8" s="28" t="s">
        <v>234</v>
      </c>
    </row>
    <row r="9" spans="1:20" x14ac:dyDescent="0.3">
      <c r="A9" s="32" t="s">
        <v>5</v>
      </c>
      <c r="B9" s="1">
        <v>16</v>
      </c>
      <c r="C9" s="1">
        <v>8</v>
      </c>
      <c r="D9" s="1">
        <v>6</v>
      </c>
      <c r="E9" s="20">
        <v>2</v>
      </c>
      <c r="F9" s="30">
        <v>18</v>
      </c>
      <c r="G9" s="31">
        <v>6</v>
      </c>
      <c r="H9" s="20">
        <v>8</v>
      </c>
      <c r="I9" s="20">
        <v>0</v>
      </c>
      <c r="J9" s="30">
        <v>0</v>
      </c>
      <c r="K9" s="29" t="s">
        <v>171</v>
      </c>
      <c r="L9" s="1" t="s">
        <v>189</v>
      </c>
      <c r="M9" s="1" t="s">
        <v>122</v>
      </c>
      <c r="N9" s="1" t="s">
        <v>204</v>
      </c>
      <c r="O9" s="31">
        <v>49</v>
      </c>
      <c r="P9" s="20">
        <v>48</v>
      </c>
      <c r="Q9" s="30">
        <v>1</v>
      </c>
      <c r="R9" s="29" t="s">
        <v>101</v>
      </c>
      <c r="S9" s="28" t="s">
        <v>203</v>
      </c>
    </row>
    <row r="10" spans="1:20" x14ac:dyDescent="0.3">
      <c r="A10" s="32" t="s">
        <v>4</v>
      </c>
      <c r="B10" s="1">
        <v>18</v>
      </c>
      <c r="C10" s="1">
        <v>8</v>
      </c>
      <c r="D10" s="1">
        <v>8</v>
      </c>
      <c r="E10" s="20">
        <v>2</v>
      </c>
      <c r="F10" s="30">
        <v>18</v>
      </c>
      <c r="G10" s="31">
        <v>6</v>
      </c>
      <c r="H10" s="20">
        <v>8</v>
      </c>
      <c r="I10" s="20">
        <v>0</v>
      </c>
      <c r="J10" s="30">
        <v>0</v>
      </c>
      <c r="K10" s="29" t="s">
        <v>299</v>
      </c>
      <c r="L10" s="1" t="s">
        <v>132</v>
      </c>
      <c r="M10" s="1" t="s">
        <v>258</v>
      </c>
      <c r="N10" s="1" t="s">
        <v>287</v>
      </c>
      <c r="O10" s="31">
        <v>65</v>
      </c>
      <c r="P10" s="20">
        <v>69</v>
      </c>
      <c r="Q10" s="30">
        <v>-4</v>
      </c>
      <c r="R10" s="29" t="s">
        <v>133</v>
      </c>
      <c r="S10" s="28" t="s">
        <v>225</v>
      </c>
    </row>
    <row r="11" spans="1:20" ht="15" thickBot="1" x14ac:dyDescent="0.35">
      <c r="A11" s="32" t="s">
        <v>28</v>
      </c>
      <c r="B11" s="1">
        <v>17</v>
      </c>
      <c r="C11" s="1">
        <v>5</v>
      </c>
      <c r="D11" s="1">
        <v>8</v>
      </c>
      <c r="E11" s="24">
        <v>4</v>
      </c>
      <c r="F11" s="23">
        <v>14</v>
      </c>
      <c r="G11" s="25">
        <v>3</v>
      </c>
      <c r="H11" s="24">
        <v>4</v>
      </c>
      <c r="I11" s="24">
        <v>1</v>
      </c>
      <c r="J11" s="23">
        <v>0</v>
      </c>
      <c r="K11" s="29" t="s">
        <v>233</v>
      </c>
      <c r="L11" s="1" t="s">
        <v>297</v>
      </c>
      <c r="M11" s="1" t="s">
        <v>189</v>
      </c>
      <c r="N11" s="1" t="s">
        <v>263</v>
      </c>
      <c r="O11" s="31">
        <v>46</v>
      </c>
      <c r="P11" s="20">
        <v>60</v>
      </c>
      <c r="Q11" s="30">
        <v>-14</v>
      </c>
      <c r="R11" s="29" t="s">
        <v>159</v>
      </c>
      <c r="S11" s="28" t="s">
        <v>298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17</v>
      </c>
      <c r="C14" s="1">
        <v>12</v>
      </c>
      <c r="D14" s="1">
        <v>4</v>
      </c>
      <c r="E14" s="20">
        <v>1</v>
      </c>
      <c r="F14" s="33">
        <v>25</v>
      </c>
      <c r="G14" s="20">
        <v>7</v>
      </c>
      <c r="H14" s="20">
        <v>11</v>
      </c>
      <c r="I14" s="20">
        <v>1</v>
      </c>
      <c r="J14" s="20">
        <v>0</v>
      </c>
      <c r="K14" s="29" t="s">
        <v>284</v>
      </c>
      <c r="L14" s="1" t="s">
        <v>230</v>
      </c>
      <c r="M14" s="1" t="s">
        <v>126</v>
      </c>
      <c r="N14" s="1" t="s">
        <v>247</v>
      </c>
      <c r="O14" s="31">
        <v>58</v>
      </c>
      <c r="P14" s="20">
        <v>50</v>
      </c>
      <c r="Q14" s="30">
        <v>8</v>
      </c>
      <c r="R14" s="29" t="s">
        <v>99</v>
      </c>
      <c r="S14" s="28" t="s">
        <v>234</v>
      </c>
    </row>
    <row r="15" spans="1:20" x14ac:dyDescent="0.3">
      <c r="A15" s="32" t="s">
        <v>26</v>
      </c>
      <c r="B15" s="1">
        <v>17</v>
      </c>
      <c r="C15" s="1">
        <v>12</v>
      </c>
      <c r="D15" s="1">
        <v>5</v>
      </c>
      <c r="E15" s="20">
        <v>0</v>
      </c>
      <c r="F15" s="30">
        <v>24</v>
      </c>
      <c r="G15" s="20">
        <v>7</v>
      </c>
      <c r="H15" s="20">
        <v>11</v>
      </c>
      <c r="I15" s="20">
        <v>1</v>
      </c>
      <c r="J15" s="20">
        <v>0</v>
      </c>
      <c r="K15" s="29" t="s">
        <v>176</v>
      </c>
      <c r="L15" s="1" t="s">
        <v>185</v>
      </c>
      <c r="M15" s="1" t="s">
        <v>136</v>
      </c>
      <c r="N15" s="1" t="s">
        <v>176</v>
      </c>
      <c r="O15" s="31">
        <v>64</v>
      </c>
      <c r="P15" s="20">
        <v>49</v>
      </c>
      <c r="Q15" s="30">
        <v>15</v>
      </c>
      <c r="R15" s="29" t="s">
        <v>99</v>
      </c>
      <c r="S15" s="28" t="s">
        <v>232</v>
      </c>
    </row>
    <row r="16" spans="1:20" x14ac:dyDescent="0.3">
      <c r="A16" s="32" t="s">
        <v>13</v>
      </c>
      <c r="B16" s="1">
        <v>18</v>
      </c>
      <c r="C16" s="1">
        <v>10</v>
      </c>
      <c r="D16" s="1">
        <v>6</v>
      </c>
      <c r="E16" s="20">
        <v>2</v>
      </c>
      <c r="F16" s="30">
        <v>22</v>
      </c>
      <c r="G16" s="20">
        <v>7</v>
      </c>
      <c r="H16" s="20">
        <v>10</v>
      </c>
      <c r="I16" s="20">
        <v>0</v>
      </c>
      <c r="J16" s="20">
        <v>2</v>
      </c>
      <c r="K16" s="29" t="s">
        <v>193</v>
      </c>
      <c r="L16" s="1" t="s">
        <v>234</v>
      </c>
      <c r="M16" s="1" t="s">
        <v>193</v>
      </c>
      <c r="N16" s="1" t="s">
        <v>285</v>
      </c>
      <c r="O16" s="31">
        <v>60</v>
      </c>
      <c r="P16" s="20">
        <v>58</v>
      </c>
      <c r="Q16" s="30">
        <v>2</v>
      </c>
      <c r="R16" s="29" t="s">
        <v>135</v>
      </c>
      <c r="S16" s="28" t="s">
        <v>234</v>
      </c>
    </row>
    <row r="17" spans="1:19" x14ac:dyDescent="0.3">
      <c r="A17" s="32" t="s">
        <v>9</v>
      </c>
      <c r="B17" s="1">
        <v>18</v>
      </c>
      <c r="C17" s="1">
        <v>9</v>
      </c>
      <c r="D17" s="1">
        <v>5</v>
      </c>
      <c r="E17" s="20">
        <v>4</v>
      </c>
      <c r="F17" s="30">
        <v>22</v>
      </c>
      <c r="G17" s="20">
        <v>9</v>
      </c>
      <c r="H17" s="20">
        <v>9</v>
      </c>
      <c r="I17" s="20">
        <v>0</v>
      </c>
      <c r="J17" s="20">
        <v>3</v>
      </c>
      <c r="K17" s="29" t="s">
        <v>189</v>
      </c>
      <c r="L17" s="1" t="s">
        <v>233</v>
      </c>
      <c r="M17" s="1" t="s">
        <v>271</v>
      </c>
      <c r="N17" s="1" t="s">
        <v>272</v>
      </c>
      <c r="O17" s="31">
        <v>58</v>
      </c>
      <c r="P17" s="20">
        <v>50</v>
      </c>
      <c r="Q17" s="30">
        <v>8</v>
      </c>
      <c r="R17" s="29" t="s">
        <v>113</v>
      </c>
      <c r="S17" s="28" t="s">
        <v>264</v>
      </c>
    </row>
    <row r="18" spans="1:19" x14ac:dyDescent="0.3">
      <c r="A18" s="32" t="s">
        <v>10</v>
      </c>
      <c r="B18" s="1">
        <v>17</v>
      </c>
      <c r="C18" s="1">
        <v>9</v>
      </c>
      <c r="D18" s="1">
        <v>5</v>
      </c>
      <c r="E18" s="20">
        <v>3</v>
      </c>
      <c r="F18" s="30">
        <v>21</v>
      </c>
      <c r="G18" s="20">
        <v>0</v>
      </c>
      <c r="H18" s="20">
        <v>5</v>
      </c>
      <c r="I18" s="20">
        <v>4</v>
      </c>
      <c r="J18" s="20">
        <v>0</v>
      </c>
      <c r="K18" s="29" t="s">
        <v>295</v>
      </c>
      <c r="L18" s="1" t="s">
        <v>153</v>
      </c>
      <c r="M18" s="1" t="s">
        <v>115</v>
      </c>
      <c r="N18" s="1" t="s">
        <v>208</v>
      </c>
      <c r="O18" s="31">
        <v>50</v>
      </c>
      <c r="P18" s="20">
        <v>46</v>
      </c>
      <c r="Q18" s="30">
        <v>4</v>
      </c>
      <c r="R18" s="29" t="s">
        <v>99</v>
      </c>
      <c r="S18" s="28" t="s">
        <v>231</v>
      </c>
    </row>
    <row r="19" spans="1:19" x14ac:dyDescent="0.3">
      <c r="A19" s="32" t="s">
        <v>12</v>
      </c>
      <c r="B19" s="1">
        <v>18</v>
      </c>
      <c r="C19" s="1">
        <v>9</v>
      </c>
      <c r="D19" s="1">
        <v>7</v>
      </c>
      <c r="E19" s="20">
        <v>2</v>
      </c>
      <c r="F19" s="30">
        <v>20</v>
      </c>
      <c r="G19" s="20">
        <v>7</v>
      </c>
      <c r="H19" s="20">
        <v>9</v>
      </c>
      <c r="I19" s="20">
        <v>0</v>
      </c>
      <c r="J19" s="20">
        <v>0</v>
      </c>
      <c r="K19" s="29" t="s">
        <v>181</v>
      </c>
      <c r="L19" s="1" t="s">
        <v>276</v>
      </c>
      <c r="M19" s="1" t="s">
        <v>132</v>
      </c>
      <c r="N19" s="1" t="s">
        <v>225</v>
      </c>
      <c r="O19" s="31">
        <v>48</v>
      </c>
      <c r="P19" s="20">
        <v>46</v>
      </c>
      <c r="Q19" s="30">
        <v>2</v>
      </c>
      <c r="R19" s="29" t="s">
        <v>104</v>
      </c>
      <c r="S19" s="28" t="s">
        <v>234</v>
      </c>
    </row>
    <row r="20" spans="1:19" x14ac:dyDescent="0.3">
      <c r="A20" s="32" t="s">
        <v>23</v>
      </c>
      <c r="B20" s="1">
        <v>17</v>
      </c>
      <c r="C20" s="1">
        <v>9</v>
      </c>
      <c r="D20" s="1">
        <v>7</v>
      </c>
      <c r="E20" s="20">
        <v>1</v>
      </c>
      <c r="F20" s="30">
        <v>19</v>
      </c>
      <c r="G20" s="20">
        <v>4</v>
      </c>
      <c r="H20" s="20">
        <v>7</v>
      </c>
      <c r="I20" s="20">
        <v>2</v>
      </c>
      <c r="J20" s="20">
        <v>0</v>
      </c>
      <c r="K20" s="29" t="s">
        <v>175</v>
      </c>
      <c r="L20" s="1" t="s">
        <v>225</v>
      </c>
      <c r="M20" s="1" t="s">
        <v>127</v>
      </c>
      <c r="N20" s="1" t="s">
        <v>175</v>
      </c>
      <c r="O20" s="31">
        <v>55</v>
      </c>
      <c r="P20" s="20">
        <v>55</v>
      </c>
      <c r="Q20" s="30">
        <v>0</v>
      </c>
      <c r="R20" s="29" t="s">
        <v>104</v>
      </c>
      <c r="S20" s="28" t="s">
        <v>234</v>
      </c>
    </row>
    <row r="21" spans="1:19" ht="15" thickBot="1" x14ac:dyDescent="0.35">
      <c r="A21" s="27" t="s">
        <v>1</v>
      </c>
      <c r="B21" s="26">
        <v>17</v>
      </c>
      <c r="C21" s="26">
        <v>8</v>
      </c>
      <c r="D21" s="26">
        <v>8</v>
      </c>
      <c r="E21" s="24">
        <v>1</v>
      </c>
      <c r="F21" s="23">
        <v>17</v>
      </c>
      <c r="G21" s="24">
        <v>7</v>
      </c>
      <c r="H21" s="24">
        <v>8</v>
      </c>
      <c r="I21" s="24">
        <v>0</v>
      </c>
      <c r="J21" s="24">
        <v>1</v>
      </c>
      <c r="K21" s="22" t="s">
        <v>171</v>
      </c>
      <c r="L21" s="26" t="s">
        <v>201</v>
      </c>
      <c r="M21" s="26" t="s">
        <v>149</v>
      </c>
      <c r="N21" s="26" t="s">
        <v>300</v>
      </c>
      <c r="O21" s="25">
        <v>49</v>
      </c>
      <c r="P21" s="24">
        <v>45</v>
      </c>
      <c r="Q21" s="23">
        <v>4</v>
      </c>
      <c r="R21" s="22" t="s">
        <v>101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18</v>
      </c>
      <c r="C25" s="1">
        <v>12</v>
      </c>
      <c r="D25" s="1">
        <v>1</v>
      </c>
      <c r="E25" s="20">
        <v>5</v>
      </c>
      <c r="F25" s="30">
        <v>29</v>
      </c>
      <c r="G25" s="20">
        <v>11</v>
      </c>
      <c r="H25" s="20">
        <v>12</v>
      </c>
      <c r="I25" s="20">
        <v>0</v>
      </c>
      <c r="J25" s="20">
        <v>2</v>
      </c>
      <c r="K25" s="29" t="s">
        <v>301</v>
      </c>
      <c r="L25" s="1" t="s">
        <v>241</v>
      </c>
      <c r="M25" s="1" t="s">
        <v>118</v>
      </c>
      <c r="N25" s="1" t="s">
        <v>289</v>
      </c>
      <c r="O25" s="31">
        <v>74</v>
      </c>
      <c r="P25" s="20">
        <v>46</v>
      </c>
      <c r="Q25" s="30">
        <v>28</v>
      </c>
      <c r="R25" s="29" t="s">
        <v>154</v>
      </c>
      <c r="S25" s="28" t="s">
        <v>290</v>
      </c>
    </row>
    <row r="26" spans="1:19" x14ac:dyDescent="0.3">
      <c r="A26" s="32" t="s">
        <v>22</v>
      </c>
      <c r="B26" s="1">
        <v>18</v>
      </c>
      <c r="C26" s="1">
        <v>11</v>
      </c>
      <c r="D26" s="1">
        <v>4</v>
      </c>
      <c r="E26" s="20">
        <v>3</v>
      </c>
      <c r="F26" s="30">
        <v>25</v>
      </c>
      <c r="G26" s="20">
        <v>6</v>
      </c>
      <c r="H26" s="20">
        <v>9</v>
      </c>
      <c r="I26" s="20">
        <v>2</v>
      </c>
      <c r="J26" s="20">
        <v>1</v>
      </c>
      <c r="K26" s="29" t="s">
        <v>217</v>
      </c>
      <c r="L26" s="1" t="s">
        <v>282</v>
      </c>
      <c r="M26" s="1" t="s">
        <v>162</v>
      </c>
      <c r="N26" s="1" t="s">
        <v>266</v>
      </c>
      <c r="O26" s="31">
        <v>59</v>
      </c>
      <c r="P26" s="20">
        <v>53</v>
      </c>
      <c r="Q26" s="30">
        <v>6</v>
      </c>
      <c r="R26" s="29" t="s">
        <v>135</v>
      </c>
      <c r="S26" s="28" t="s">
        <v>290</v>
      </c>
    </row>
    <row r="27" spans="1:19" x14ac:dyDescent="0.3">
      <c r="A27" s="32" t="s">
        <v>95</v>
      </c>
      <c r="B27" s="1">
        <v>18</v>
      </c>
      <c r="C27" s="1">
        <v>10</v>
      </c>
      <c r="D27" s="1">
        <v>7</v>
      </c>
      <c r="E27" s="20">
        <v>1</v>
      </c>
      <c r="F27" s="30">
        <v>21</v>
      </c>
      <c r="G27" s="20">
        <v>7</v>
      </c>
      <c r="H27" s="20">
        <v>10</v>
      </c>
      <c r="I27" s="20">
        <v>0</v>
      </c>
      <c r="J27" s="20">
        <v>0</v>
      </c>
      <c r="K27" s="29" t="s">
        <v>242</v>
      </c>
      <c r="L27" s="1" t="s">
        <v>267</v>
      </c>
      <c r="M27" s="1" t="s">
        <v>164</v>
      </c>
      <c r="N27" s="1" t="s">
        <v>203</v>
      </c>
      <c r="O27" s="31">
        <v>58</v>
      </c>
      <c r="P27" s="20">
        <v>55</v>
      </c>
      <c r="Q27" s="30">
        <v>3</v>
      </c>
      <c r="R27" s="29" t="s">
        <v>101</v>
      </c>
      <c r="S27" s="28" t="s">
        <v>228</v>
      </c>
    </row>
    <row r="28" spans="1:19" x14ac:dyDescent="0.3">
      <c r="A28" s="32" t="s">
        <v>25</v>
      </c>
      <c r="B28" s="1">
        <v>17</v>
      </c>
      <c r="C28" s="1">
        <v>8</v>
      </c>
      <c r="D28" s="1">
        <v>5</v>
      </c>
      <c r="E28" s="20">
        <v>4</v>
      </c>
      <c r="F28" s="30">
        <v>20</v>
      </c>
      <c r="G28" s="20">
        <v>7</v>
      </c>
      <c r="H28" s="20">
        <v>8</v>
      </c>
      <c r="I28" s="20">
        <v>0</v>
      </c>
      <c r="J28" s="20">
        <v>1</v>
      </c>
      <c r="K28" s="29" t="s">
        <v>163</v>
      </c>
      <c r="L28" s="1" t="s">
        <v>233</v>
      </c>
      <c r="M28" s="1" t="s">
        <v>112</v>
      </c>
      <c r="N28" s="1" t="s">
        <v>233</v>
      </c>
      <c r="O28" s="31">
        <v>56</v>
      </c>
      <c r="P28" s="20">
        <v>45</v>
      </c>
      <c r="Q28" s="30">
        <v>11</v>
      </c>
      <c r="R28" s="29" t="s">
        <v>101</v>
      </c>
      <c r="S28" s="28" t="s">
        <v>233</v>
      </c>
    </row>
    <row r="29" spans="1:19" x14ac:dyDescent="0.3">
      <c r="A29" s="32" t="s">
        <v>0</v>
      </c>
      <c r="B29" s="1">
        <v>17</v>
      </c>
      <c r="C29" s="1">
        <v>10</v>
      </c>
      <c r="D29" s="1">
        <v>7</v>
      </c>
      <c r="E29" s="20">
        <v>0</v>
      </c>
      <c r="F29" s="30">
        <v>20</v>
      </c>
      <c r="G29" s="20">
        <v>9</v>
      </c>
      <c r="H29" s="20">
        <v>10</v>
      </c>
      <c r="I29" s="20">
        <v>0</v>
      </c>
      <c r="J29" s="20">
        <v>0</v>
      </c>
      <c r="K29" s="29" t="s">
        <v>183</v>
      </c>
      <c r="L29" s="1" t="s">
        <v>230</v>
      </c>
      <c r="M29" s="1" t="s">
        <v>103</v>
      </c>
      <c r="N29" s="1" t="s">
        <v>302</v>
      </c>
      <c r="O29" s="31">
        <v>55</v>
      </c>
      <c r="P29" s="20">
        <v>47</v>
      </c>
      <c r="Q29" s="30">
        <v>8</v>
      </c>
      <c r="R29" s="29" t="s">
        <v>101</v>
      </c>
      <c r="S29" s="28" t="s">
        <v>202</v>
      </c>
    </row>
    <row r="30" spans="1:19" x14ac:dyDescent="0.3">
      <c r="A30" s="32" t="s">
        <v>17</v>
      </c>
      <c r="B30" s="1">
        <v>18</v>
      </c>
      <c r="C30" s="1">
        <v>7</v>
      </c>
      <c r="D30" s="1">
        <v>7</v>
      </c>
      <c r="E30" s="20">
        <v>4</v>
      </c>
      <c r="F30" s="30">
        <v>18</v>
      </c>
      <c r="G30" s="20">
        <v>4</v>
      </c>
      <c r="H30" s="20">
        <v>6</v>
      </c>
      <c r="I30" s="20">
        <v>1</v>
      </c>
      <c r="J30" s="20">
        <v>0</v>
      </c>
      <c r="K30" s="29" t="s">
        <v>222</v>
      </c>
      <c r="L30" s="1" t="s">
        <v>165</v>
      </c>
      <c r="M30" s="1" t="s">
        <v>131</v>
      </c>
      <c r="N30" s="1" t="s">
        <v>239</v>
      </c>
      <c r="O30" s="31">
        <v>51</v>
      </c>
      <c r="P30" s="20">
        <v>59</v>
      </c>
      <c r="Q30" s="30">
        <v>-8</v>
      </c>
      <c r="R30" s="29" t="s">
        <v>101</v>
      </c>
      <c r="S30" s="28" t="s">
        <v>222</v>
      </c>
    </row>
    <row r="31" spans="1:19" x14ac:dyDescent="0.3">
      <c r="A31" s="32" t="s">
        <v>15</v>
      </c>
      <c r="B31" s="1">
        <v>19</v>
      </c>
      <c r="C31" s="1">
        <v>6</v>
      </c>
      <c r="D31" s="1">
        <v>9</v>
      </c>
      <c r="E31" s="20">
        <v>4</v>
      </c>
      <c r="F31" s="30">
        <v>16</v>
      </c>
      <c r="G31" s="20">
        <v>3</v>
      </c>
      <c r="H31" s="20">
        <v>5</v>
      </c>
      <c r="I31" s="20">
        <v>1</v>
      </c>
      <c r="J31" s="20">
        <v>0</v>
      </c>
      <c r="K31" s="29" t="s">
        <v>307</v>
      </c>
      <c r="L31" s="1" t="s">
        <v>186</v>
      </c>
      <c r="M31" s="1" t="s">
        <v>160</v>
      </c>
      <c r="N31" s="1" t="s">
        <v>255</v>
      </c>
      <c r="O31" s="31">
        <v>49</v>
      </c>
      <c r="P31" s="20">
        <v>66</v>
      </c>
      <c r="Q31" s="30">
        <v>-17</v>
      </c>
      <c r="R31" s="29" t="s">
        <v>99</v>
      </c>
      <c r="S31" s="28" t="s">
        <v>240</v>
      </c>
    </row>
    <row r="32" spans="1:19" ht="15" thickBot="1" x14ac:dyDescent="0.35">
      <c r="A32" s="32" t="s">
        <v>6</v>
      </c>
      <c r="B32" s="1">
        <v>18</v>
      </c>
      <c r="C32" s="1">
        <v>6</v>
      </c>
      <c r="D32" s="1">
        <v>8</v>
      </c>
      <c r="E32" s="20">
        <v>4</v>
      </c>
      <c r="F32" s="23">
        <v>16</v>
      </c>
      <c r="G32" s="20">
        <v>6</v>
      </c>
      <c r="H32" s="20">
        <v>6</v>
      </c>
      <c r="I32" s="20">
        <v>0</v>
      </c>
      <c r="J32" s="20">
        <v>2</v>
      </c>
      <c r="K32" s="29" t="s">
        <v>308</v>
      </c>
      <c r="L32" s="1" t="s">
        <v>148</v>
      </c>
      <c r="M32" s="1" t="s">
        <v>127</v>
      </c>
      <c r="N32" s="1" t="s">
        <v>246</v>
      </c>
      <c r="O32" s="31">
        <v>52</v>
      </c>
      <c r="P32" s="20">
        <v>71</v>
      </c>
      <c r="Q32" s="30">
        <v>-19</v>
      </c>
      <c r="R32" s="29" t="s">
        <v>101</v>
      </c>
      <c r="S32" s="28" t="s">
        <v>255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17</v>
      </c>
      <c r="C35" s="1">
        <v>11</v>
      </c>
      <c r="D35" s="1">
        <v>5</v>
      </c>
      <c r="E35" s="20">
        <v>1</v>
      </c>
      <c r="F35" s="33">
        <v>23</v>
      </c>
      <c r="G35" s="20">
        <v>7</v>
      </c>
      <c r="H35" s="20">
        <v>10</v>
      </c>
      <c r="I35" s="20">
        <v>1</v>
      </c>
      <c r="J35" s="20">
        <v>0</v>
      </c>
      <c r="K35" s="29" t="s">
        <v>162</v>
      </c>
      <c r="L35" s="1" t="s">
        <v>303</v>
      </c>
      <c r="M35" s="1" t="s">
        <v>112</v>
      </c>
      <c r="N35" s="1" t="s">
        <v>229</v>
      </c>
      <c r="O35" s="31">
        <v>67</v>
      </c>
      <c r="P35" s="20">
        <v>56</v>
      </c>
      <c r="Q35" s="30">
        <v>11</v>
      </c>
      <c r="R35" s="29" t="s">
        <v>107</v>
      </c>
      <c r="S35" s="28" t="s">
        <v>203</v>
      </c>
    </row>
    <row r="36" spans="1:19" x14ac:dyDescent="0.3">
      <c r="A36" s="32" t="s">
        <v>18</v>
      </c>
      <c r="B36" s="1">
        <v>18</v>
      </c>
      <c r="C36" s="1">
        <v>9</v>
      </c>
      <c r="D36" s="1">
        <v>5</v>
      </c>
      <c r="E36" s="20">
        <v>4</v>
      </c>
      <c r="F36" s="30">
        <v>22</v>
      </c>
      <c r="G36" s="20">
        <v>4</v>
      </c>
      <c r="H36" s="20">
        <v>8</v>
      </c>
      <c r="I36" s="20">
        <v>1</v>
      </c>
      <c r="J36" s="20">
        <v>3</v>
      </c>
      <c r="K36" s="29" t="s">
        <v>186</v>
      </c>
      <c r="L36" s="1" t="s">
        <v>306</v>
      </c>
      <c r="M36" s="1" t="s">
        <v>105</v>
      </c>
      <c r="N36" s="1" t="s">
        <v>231</v>
      </c>
      <c r="O36" s="31">
        <v>54</v>
      </c>
      <c r="P36" s="20">
        <v>55</v>
      </c>
      <c r="Q36" s="30">
        <v>-1</v>
      </c>
      <c r="R36" s="29" t="s">
        <v>109</v>
      </c>
      <c r="S36" s="28" t="s">
        <v>231</v>
      </c>
    </row>
    <row r="37" spans="1:19" x14ac:dyDescent="0.3">
      <c r="A37" s="32" t="s">
        <v>7</v>
      </c>
      <c r="B37" s="1">
        <v>17</v>
      </c>
      <c r="C37" s="1">
        <v>8</v>
      </c>
      <c r="D37" s="1">
        <v>4</v>
      </c>
      <c r="E37" s="20">
        <v>5</v>
      </c>
      <c r="F37" s="30">
        <v>21</v>
      </c>
      <c r="G37" s="20">
        <v>5</v>
      </c>
      <c r="H37" s="20">
        <v>8</v>
      </c>
      <c r="I37" s="20">
        <v>0</v>
      </c>
      <c r="J37" s="20">
        <v>2</v>
      </c>
      <c r="K37" s="29" t="s">
        <v>206</v>
      </c>
      <c r="L37" s="1" t="s">
        <v>191</v>
      </c>
      <c r="M37" s="1" t="s">
        <v>120</v>
      </c>
      <c r="N37" s="1" t="s">
        <v>209</v>
      </c>
      <c r="O37" s="31">
        <v>45</v>
      </c>
      <c r="P37" s="20">
        <v>49</v>
      </c>
      <c r="Q37" s="30">
        <v>-4</v>
      </c>
      <c r="R37" s="29" t="s">
        <v>99</v>
      </c>
      <c r="S37" s="28" t="s">
        <v>239</v>
      </c>
    </row>
    <row r="38" spans="1:19" x14ac:dyDescent="0.3">
      <c r="A38" s="32" t="s">
        <v>20</v>
      </c>
      <c r="B38" s="1">
        <v>19</v>
      </c>
      <c r="C38" s="1">
        <v>8</v>
      </c>
      <c r="D38" s="1">
        <v>7</v>
      </c>
      <c r="E38" s="20">
        <v>4</v>
      </c>
      <c r="F38" s="30">
        <v>20</v>
      </c>
      <c r="G38" s="20">
        <v>4</v>
      </c>
      <c r="H38" s="20">
        <v>8</v>
      </c>
      <c r="I38" s="20">
        <v>0</v>
      </c>
      <c r="J38" s="20">
        <v>2</v>
      </c>
      <c r="K38" s="29" t="s">
        <v>212</v>
      </c>
      <c r="L38" s="1" t="s">
        <v>305</v>
      </c>
      <c r="M38" s="1" t="s">
        <v>150</v>
      </c>
      <c r="N38" s="1" t="s">
        <v>210</v>
      </c>
      <c r="O38" s="31">
        <v>58</v>
      </c>
      <c r="P38" s="20">
        <v>67</v>
      </c>
      <c r="Q38" s="30">
        <v>-9</v>
      </c>
      <c r="R38" s="29" t="s">
        <v>101</v>
      </c>
      <c r="S38" s="28" t="s">
        <v>222</v>
      </c>
    </row>
    <row r="39" spans="1:19" x14ac:dyDescent="0.3">
      <c r="A39" s="32" t="s">
        <v>8</v>
      </c>
      <c r="B39" s="1">
        <v>18</v>
      </c>
      <c r="C39" s="1">
        <v>8</v>
      </c>
      <c r="D39" s="1">
        <v>7</v>
      </c>
      <c r="E39" s="20">
        <v>3</v>
      </c>
      <c r="F39" s="30">
        <v>19</v>
      </c>
      <c r="G39" s="20">
        <v>4</v>
      </c>
      <c r="H39" s="20">
        <v>8</v>
      </c>
      <c r="I39" s="20">
        <v>0</v>
      </c>
      <c r="J39" s="20">
        <v>1</v>
      </c>
      <c r="K39" s="29" t="s">
        <v>222</v>
      </c>
      <c r="L39" s="1" t="s">
        <v>171</v>
      </c>
      <c r="M39" s="1" t="s">
        <v>143</v>
      </c>
      <c r="N39" s="1" t="s">
        <v>233</v>
      </c>
      <c r="O39" s="31">
        <v>55</v>
      </c>
      <c r="P39" s="20">
        <v>59</v>
      </c>
      <c r="Q39" s="30">
        <v>-4</v>
      </c>
      <c r="R39" s="29" t="s">
        <v>101</v>
      </c>
      <c r="S39" s="28" t="s">
        <v>226</v>
      </c>
    </row>
    <row r="40" spans="1:19" x14ac:dyDescent="0.3">
      <c r="A40" s="32" t="s">
        <v>2</v>
      </c>
      <c r="B40" s="1">
        <v>16</v>
      </c>
      <c r="C40" s="1">
        <v>7</v>
      </c>
      <c r="D40" s="1">
        <v>4</v>
      </c>
      <c r="E40" s="20">
        <v>5</v>
      </c>
      <c r="F40" s="30">
        <v>19</v>
      </c>
      <c r="G40" s="20">
        <v>6</v>
      </c>
      <c r="H40" s="20">
        <v>7</v>
      </c>
      <c r="I40" s="20">
        <v>0</v>
      </c>
      <c r="J40" s="20">
        <v>1</v>
      </c>
      <c r="K40" s="29" t="s">
        <v>222</v>
      </c>
      <c r="L40" s="1" t="s">
        <v>168</v>
      </c>
      <c r="M40" s="1" t="s">
        <v>249</v>
      </c>
      <c r="N40" s="1" t="s">
        <v>271</v>
      </c>
      <c r="O40" s="31">
        <v>51</v>
      </c>
      <c r="P40" s="20">
        <v>49</v>
      </c>
      <c r="Q40" s="30">
        <v>2</v>
      </c>
      <c r="R40" s="29" t="s">
        <v>133</v>
      </c>
      <c r="S40" s="28" t="s">
        <v>255</v>
      </c>
    </row>
    <row r="41" spans="1:19" x14ac:dyDescent="0.3">
      <c r="A41" s="32" t="s">
        <v>3</v>
      </c>
      <c r="B41" s="1">
        <v>19</v>
      </c>
      <c r="C41" s="1">
        <v>8</v>
      </c>
      <c r="D41" s="1">
        <v>9</v>
      </c>
      <c r="E41" s="20">
        <v>2</v>
      </c>
      <c r="F41" s="30">
        <v>18</v>
      </c>
      <c r="G41" s="20">
        <v>2</v>
      </c>
      <c r="H41" s="20">
        <v>6</v>
      </c>
      <c r="I41" s="20">
        <v>2</v>
      </c>
      <c r="J41" s="20">
        <v>0</v>
      </c>
      <c r="K41" s="29" t="s">
        <v>207</v>
      </c>
      <c r="L41" s="1" t="s">
        <v>225</v>
      </c>
      <c r="M41" s="1" t="s">
        <v>112</v>
      </c>
      <c r="N41" s="1" t="s">
        <v>294</v>
      </c>
      <c r="O41" s="31">
        <v>56</v>
      </c>
      <c r="P41" s="20">
        <v>67</v>
      </c>
      <c r="Q41" s="30">
        <v>-11</v>
      </c>
      <c r="R41" s="29" t="s">
        <v>113</v>
      </c>
      <c r="S41" s="28" t="s">
        <v>218</v>
      </c>
    </row>
    <row r="42" spans="1:19" ht="15" thickBot="1" x14ac:dyDescent="0.35">
      <c r="A42" s="27" t="s">
        <v>27</v>
      </c>
      <c r="B42" s="26">
        <v>19</v>
      </c>
      <c r="C42" s="26">
        <v>5</v>
      </c>
      <c r="D42" s="26">
        <v>12</v>
      </c>
      <c r="E42" s="24">
        <v>2</v>
      </c>
      <c r="F42" s="23">
        <v>12</v>
      </c>
      <c r="G42" s="24">
        <v>3</v>
      </c>
      <c r="H42" s="24">
        <v>4</v>
      </c>
      <c r="I42" s="24">
        <v>1</v>
      </c>
      <c r="J42" s="24">
        <v>1</v>
      </c>
      <c r="K42" s="22" t="s">
        <v>165</v>
      </c>
      <c r="L42" s="26" t="s">
        <v>292</v>
      </c>
      <c r="M42" s="26" t="s">
        <v>125</v>
      </c>
      <c r="N42" s="26" t="s">
        <v>304</v>
      </c>
      <c r="O42" s="25">
        <v>40</v>
      </c>
      <c r="P42" s="24">
        <v>58</v>
      </c>
      <c r="Q42" s="23">
        <v>-18</v>
      </c>
      <c r="R42" s="22" t="s">
        <v>99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B9B0127-08AC-424D-9CA5-2797C1B50B16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5C66-483F-4DEE-AC5D-8073DBAE7F2F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20</v>
      </c>
      <c r="C4" s="40">
        <v>12</v>
      </c>
      <c r="D4" s="40">
        <v>8</v>
      </c>
      <c r="E4" s="38">
        <v>0</v>
      </c>
      <c r="F4" s="33">
        <v>24</v>
      </c>
      <c r="G4" s="39">
        <v>7</v>
      </c>
      <c r="H4" s="38">
        <v>11</v>
      </c>
      <c r="I4" s="38">
        <v>1</v>
      </c>
      <c r="J4" s="33">
        <v>0</v>
      </c>
      <c r="K4" s="37" t="s">
        <v>262</v>
      </c>
      <c r="L4" s="40" t="s">
        <v>184</v>
      </c>
      <c r="M4" s="40" t="s">
        <v>232</v>
      </c>
      <c r="N4" s="40" t="s">
        <v>309</v>
      </c>
      <c r="O4" s="39">
        <v>68</v>
      </c>
      <c r="P4" s="38">
        <v>66</v>
      </c>
      <c r="Q4" s="33">
        <v>2</v>
      </c>
      <c r="R4" s="37" t="s">
        <v>99</v>
      </c>
      <c r="S4" s="36" t="s">
        <v>219</v>
      </c>
    </row>
    <row r="5" spans="1:20" x14ac:dyDescent="0.3">
      <c r="A5" s="32" t="s">
        <v>16</v>
      </c>
      <c r="B5" s="1">
        <v>18</v>
      </c>
      <c r="C5" s="1">
        <v>10</v>
      </c>
      <c r="D5" s="1">
        <v>6</v>
      </c>
      <c r="E5" s="20">
        <v>2</v>
      </c>
      <c r="F5" s="30">
        <v>22</v>
      </c>
      <c r="G5" s="31">
        <v>5</v>
      </c>
      <c r="H5" s="20">
        <v>10</v>
      </c>
      <c r="I5" s="20">
        <v>0</v>
      </c>
      <c r="J5" s="30">
        <v>1</v>
      </c>
      <c r="K5" s="29" t="s">
        <v>225</v>
      </c>
      <c r="L5" s="1" t="s">
        <v>229</v>
      </c>
      <c r="M5" s="1" t="s">
        <v>130</v>
      </c>
      <c r="N5" s="1" t="s">
        <v>191</v>
      </c>
      <c r="O5" s="31">
        <v>60</v>
      </c>
      <c r="P5" s="20">
        <v>62</v>
      </c>
      <c r="Q5" s="30">
        <v>-2</v>
      </c>
      <c r="R5" s="29" t="s">
        <v>113</v>
      </c>
      <c r="S5" s="28" t="s">
        <v>218</v>
      </c>
    </row>
    <row r="6" spans="1:20" x14ac:dyDescent="0.3">
      <c r="A6" s="32" t="s">
        <v>11</v>
      </c>
      <c r="B6" s="1">
        <v>19</v>
      </c>
      <c r="C6" s="1">
        <v>9</v>
      </c>
      <c r="D6" s="1">
        <v>6</v>
      </c>
      <c r="E6" s="20">
        <v>4</v>
      </c>
      <c r="F6" s="30">
        <v>22</v>
      </c>
      <c r="G6" s="31">
        <v>4</v>
      </c>
      <c r="H6" s="20">
        <v>7</v>
      </c>
      <c r="I6" s="20">
        <v>2</v>
      </c>
      <c r="J6" s="30">
        <v>0</v>
      </c>
      <c r="K6" s="29" t="s">
        <v>295</v>
      </c>
      <c r="L6" s="1" t="s">
        <v>191</v>
      </c>
      <c r="M6" s="1" t="s">
        <v>163</v>
      </c>
      <c r="N6" s="1" t="s">
        <v>295</v>
      </c>
      <c r="O6" s="31">
        <v>64</v>
      </c>
      <c r="P6" s="20">
        <v>65</v>
      </c>
      <c r="Q6" s="30">
        <v>-1</v>
      </c>
      <c r="R6" s="29" t="s">
        <v>101</v>
      </c>
      <c r="S6" s="28" t="s">
        <v>239</v>
      </c>
    </row>
    <row r="7" spans="1:20" x14ac:dyDescent="0.3">
      <c r="A7" s="32" t="s">
        <v>21</v>
      </c>
      <c r="B7" s="1">
        <v>18</v>
      </c>
      <c r="C7" s="1">
        <v>10</v>
      </c>
      <c r="D7" s="1">
        <v>7</v>
      </c>
      <c r="E7" s="20">
        <v>1</v>
      </c>
      <c r="F7" s="30">
        <v>21</v>
      </c>
      <c r="G7" s="31">
        <v>5</v>
      </c>
      <c r="H7" s="20">
        <v>8</v>
      </c>
      <c r="I7" s="20">
        <v>2</v>
      </c>
      <c r="J7" s="30">
        <v>0</v>
      </c>
      <c r="K7" s="29" t="s">
        <v>234</v>
      </c>
      <c r="L7" s="1" t="s">
        <v>171</v>
      </c>
      <c r="M7" s="1" t="s">
        <v>192</v>
      </c>
      <c r="N7" s="1" t="s">
        <v>201</v>
      </c>
      <c r="O7" s="31">
        <v>56</v>
      </c>
      <c r="P7" s="20">
        <v>59</v>
      </c>
      <c r="Q7" s="30">
        <v>-3</v>
      </c>
      <c r="R7" s="29" t="s">
        <v>101</v>
      </c>
      <c r="S7" s="28" t="s">
        <v>225</v>
      </c>
    </row>
    <row r="8" spans="1:20" x14ac:dyDescent="0.3">
      <c r="A8" s="32" t="s">
        <v>5</v>
      </c>
      <c r="B8" s="1">
        <v>17</v>
      </c>
      <c r="C8" s="1">
        <v>9</v>
      </c>
      <c r="D8" s="1">
        <v>6</v>
      </c>
      <c r="E8" s="20">
        <v>2</v>
      </c>
      <c r="F8" s="30">
        <v>20</v>
      </c>
      <c r="G8" s="31">
        <v>7</v>
      </c>
      <c r="H8" s="20">
        <v>9</v>
      </c>
      <c r="I8" s="20">
        <v>0</v>
      </c>
      <c r="J8" s="30">
        <v>0</v>
      </c>
      <c r="K8" s="29" t="s">
        <v>171</v>
      </c>
      <c r="L8" s="1" t="s">
        <v>211</v>
      </c>
      <c r="M8" s="1" t="s">
        <v>126</v>
      </c>
      <c r="N8" s="1" t="s">
        <v>188</v>
      </c>
      <c r="O8" s="31">
        <v>52</v>
      </c>
      <c r="P8" s="20">
        <v>49</v>
      </c>
      <c r="Q8" s="30">
        <v>3</v>
      </c>
      <c r="R8" s="29" t="s">
        <v>99</v>
      </c>
      <c r="S8" s="28" t="s">
        <v>219</v>
      </c>
    </row>
    <row r="9" spans="1:20" x14ac:dyDescent="0.3">
      <c r="A9" s="32" t="s">
        <v>19</v>
      </c>
      <c r="B9" s="1">
        <v>18</v>
      </c>
      <c r="C9" s="1">
        <v>9</v>
      </c>
      <c r="D9" s="1">
        <v>8</v>
      </c>
      <c r="E9" s="20">
        <v>1</v>
      </c>
      <c r="F9" s="30">
        <v>19</v>
      </c>
      <c r="G9" s="31">
        <v>7</v>
      </c>
      <c r="H9" s="20">
        <v>8</v>
      </c>
      <c r="I9" s="20">
        <v>1</v>
      </c>
      <c r="J9" s="30">
        <v>1</v>
      </c>
      <c r="K9" s="29" t="s">
        <v>205</v>
      </c>
      <c r="L9" s="1" t="s">
        <v>182</v>
      </c>
      <c r="M9" s="1" t="s">
        <v>125</v>
      </c>
      <c r="N9" s="1" t="s">
        <v>200</v>
      </c>
      <c r="O9" s="31">
        <v>50</v>
      </c>
      <c r="P9" s="20">
        <v>54</v>
      </c>
      <c r="Q9" s="30">
        <v>-4</v>
      </c>
      <c r="R9" s="29" t="s">
        <v>101</v>
      </c>
      <c r="S9" s="28" t="s">
        <v>225</v>
      </c>
    </row>
    <row r="10" spans="1:20" x14ac:dyDescent="0.3">
      <c r="A10" s="32" t="s">
        <v>4</v>
      </c>
      <c r="B10" s="1">
        <v>19</v>
      </c>
      <c r="C10" s="1">
        <v>8</v>
      </c>
      <c r="D10" s="1">
        <v>9</v>
      </c>
      <c r="E10" s="20">
        <v>2</v>
      </c>
      <c r="F10" s="30">
        <v>18</v>
      </c>
      <c r="G10" s="31">
        <v>6</v>
      </c>
      <c r="H10" s="20">
        <v>8</v>
      </c>
      <c r="I10" s="20">
        <v>0</v>
      </c>
      <c r="J10" s="30">
        <v>0</v>
      </c>
      <c r="K10" s="29" t="s">
        <v>299</v>
      </c>
      <c r="L10" s="1" t="s">
        <v>158</v>
      </c>
      <c r="M10" s="1" t="s">
        <v>258</v>
      </c>
      <c r="N10" s="1" t="s">
        <v>287</v>
      </c>
      <c r="O10" s="31">
        <v>67</v>
      </c>
      <c r="P10" s="20">
        <v>72</v>
      </c>
      <c r="Q10" s="30">
        <v>-5</v>
      </c>
      <c r="R10" s="29" t="s">
        <v>159</v>
      </c>
      <c r="S10" s="28" t="s">
        <v>228</v>
      </c>
    </row>
    <row r="11" spans="1:20" ht="15" thickBot="1" x14ac:dyDescent="0.35">
      <c r="A11" s="32" t="s">
        <v>28</v>
      </c>
      <c r="B11" s="1">
        <v>18</v>
      </c>
      <c r="C11" s="1">
        <v>6</v>
      </c>
      <c r="D11" s="1">
        <v>8</v>
      </c>
      <c r="E11" s="24">
        <v>4</v>
      </c>
      <c r="F11" s="23">
        <v>16</v>
      </c>
      <c r="G11" s="25">
        <v>3</v>
      </c>
      <c r="H11" s="24">
        <v>5</v>
      </c>
      <c r="I11" s="24">
        <v>1</v>
      </c>
      <c r="J11" s="23">
        <v>0</v>
      </c>
      <c r="K11" s="29" t="s">
        <v>233</v>
      </c>
      <c r="L11" s="1" t="s">
        <v>199</v>
      </c>
      <c r="M11" s="1" t="s">
        <v>211</v>
      </c>
      <c r="N11" s="1" t="s">
        <v>310</v>
      </c>
      <c r="O11" s="31">
        <v>51</v>
      </c>
      <c r="P11" s="20">
        <v>64</v>
      </c>
      <c r="Q11" s="30">
        <v>-13</v>
      </c>
      <c r="R11" s="29" t="s">
        <v>99</v>
      </c>
      <c r="S11" s="28" t="s">
        <v>298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18</v>
      </c>
      <c r="C14" s="1">
        <v>13</v>
      </c>
      <c r="D14" s="1">
        <v>4</v>
      </c>
      <c r="E14" s="20">
        <v>1</v>
      </c>
      <c r="F14" s="33">
        <v>27</v>
      </c>
      <c r="G14" s="20">
        <v>6</v>
      </c>
      <c r="H14" s="20">
        <v>11</v>
      </c>
      <c r="I14" s="20">
        <v>2</v>
      </c>
      <c r="J14" s="20">
        <v>0</v>
      </c>
      <c r="K14" s="29" t="s">
        <v>284</v>
      </c>
      <c r="L14" s="1" t="s">
        <v>232</v>
      </c>
      <c r="M14" s="1" t="s">
        <v>152</v>
      </c>
      <c r="N14" s="1" t="s">
        <v>260</v>
      </c>
      <c r="O14" s="31">
        <v>61</v>
      </c>
      <c r="P14" s="20">
        <v>52</v>
      </c>
      <c r="Q14" s="30">
        <v>9</v>
      </c>
      <c r="R14" s="29" t="s">
        <v>104</v>
      </c>
      <c r="S14" s="28" t="s">
        <v>234</v>
      </c>
    </row>
    <row r="15" spans="1:20" x14ac:dyDescent="0.3">
      <c r="A15" s="32" t="s">
        <v>26</v>
      </c>
      <c r="B15" s="1">
        <v>18</v>
      </c>
      <c r="C15" s="1">
        <v>12</v>
      </c>
      <c r="D15" s="1">
        <v>5</v>
      </c>
      <c r="E15" s="20">
        <v>1</v>
      </c>
      <c r="F15" s="30">
        <v>25</v>
      </c>
      <c r="G15" s="20">
        <v>7</v>
      </c>
      <c r="H15" s="20">
        <v>11</v>
      </c>
      <c r="I15" s="20">
        <v>1</v>
      </c>
      <c r="J15" s="20">
        <v>0</v>
      </c>
      <c r="K15" s="29" t="s">
        <v>205</v>
      </c>
      <c r="L15" s="1" t="s">
        <v>185</v>
      </c>
      <c r="M15" s="1" t="s">
        <v>136</v>
      </c>
      <c r="N15" s="1" t="s">
        <v>176</v>
      </c>
      <c r="O15" s="31">
        <v>67</v>
      </c>
      <c r="P15" s="20">
        <v>53</v>
      </c>
      <c r="Q15" s="30">
        <v>14</v>
      </c>
      <c r="R15" s="29" t="s">
        <v>101</v>
      </c>
      <c r="S15" s="28" t="s">
        <v>234</v>
      </c>
    </row>
    <row r="16" spans="1:20" x14ac:dyDescent="0.3">
      <c r="A16" s="32" t="s">
        <v>13</v>
      </c>
      <c r="B16" s="1">
        <v>18</v>
      </c>
      <c r="C16" s="1">
        <v>10</v>
      </c>
      <c r="D16" s="1">
        <v>6</v>
      </c>
      <c r="E16" s="20">
        <v>2</v>
      </c>
      <c r="F16" s="30">
        <v>22</v>
      </c>
      <c r="G16" s="20">
        <v>7</v>
      </c>
      <c r="H16" s="20">
        <v>10</v>
      </c>
      <c r="I16" s="20">
        <v>0</v>
      </c>
      <c r="J16" s="20">
        <v>2</v>
      </c>
      <c r="K16" s="29" t="s">
        <v>193</v>
      </c>
      <c r="L16" s="1" t="s">
        <v>234</v>
      </c>
      <c r="M16" s="1" t="s">
        <v>193</v>
      </c>
      <c r="N16" s="1" t="s">
        <v>285</v>
      </c>
      <c r="O16" s="31">
        <v>60</v>
      </c>
      <c r="P16" s="20">
        <v>58</v>
      </c>
      <c r="Q16" s="30">
        <v>2</v>
      </c>
      <c r="R16" s="29" t="s">
        <v>135</v>
      </c>
      <c r="S16" s="28" t="s">
        <v>234</v>
      </c>
    </row>
    <row r="17" spans="1:19" x14ac:dyDescent="0.3">
      <c r="A17" s="32" t="s">
        <v>12</v>
      </c>
      <c r="B17" s="1">
        <v>19</v>
      </c>
      <c r="C17" s="1">
        <v>10</v>
      </c>
      <c r="D17" s="1">
        <v>7</v>
      </c>
      <c r="E17" s="20">
        <v>2</v>
      </c>
      <c r="F17" s="30">
        <v>22</v>
      </c>
      <c r="G17" s="20">
        <v>6</v>
      </c>
      <c r="H17" s="20">
        <v>9</v>
      </c>
      <c r="I17" s="20">
        <v>1</v>
      </c>
      <c r="J17" s="20">
        <v>0</v>
      </c>
      <c r="K17" s="29" t="s">
        <v>181</v>
      </c>
      <c r="L17" s="1" t="s">
        <v>311</v>
      </c>
      <c r="M17" s="1" t="s">
        <v>147</v>
      </c>
      <c r="N17" s="1" t="s">
        <v>303</v>
      </c>
      <c r="O17" s="31">
        <v>50</v>
      </c>
      <c r="P17" s="20">
        <v>47</v>
      </c>
      <c r="Q17" s="30">
        <v>3</v>
      </c>
      <c r="R17" s="29" t="s">
        <v>109</v>
      </c>
      <c r="S17" s="28" t="s">
        <v>203</v>
      </c>
    </row>
    <row r="18" spans="1:19" x14ac:dyDescent="0.3">
      <c r="A18" s="32" t="s">
        <v>9</v>
      </c>
      <c r="B18" s="1">
        <v>18</v>
      </c>
      <c r="C18" s="1">
        <v>9</v>
      </c>
      <c r="D18" s="1">
        <v>5</v>
      </c>
      <c r="E18" s="20">
        <v>4</v>
      </c>
      <c r="F18" s="30">
        <v>22</v>
      </c>
      <c r="G18" s="20">
        <v>9</v>
      </c>
      <c r="H18" s="20">
        <v>9</v>
      </c>
      <c r="I18" s="20">
        <v>0</v>
      </c>
      <c r="J18" s="20">
        <v>3</v>
      </c>
      <c r="K18" s="29" t="s">
        <v>189</v>
      </c>
      <c r="L18" s="1" t="s">
        <v>233</v>
      </c>
      <c r="M18" s="1" t="s">
        <v>271</v>
      </c>
      <c r="N18" s="1" t="s">
        <v>272</v>
      </c>
      <c r="O18" s="31">
        <v>58</v>
      </c>
      <c r="P18" s="20">
        <v>50</v>
      </c>
      <c r="Q18" s="30">
        <v>8</v>
      </c>
      <c r="R18" s="29" t="s">
        <v>113</v>
      </c>
      <c r="S18" s="28" t="s">
        <v>264</v>
      </c>
    </row>
    <row r="19" spans="1:19" x14ac:dyDescent="0.3">
      <c r="A19" s="32" t="s">
        <v>10</v>
      </c>
      <c r="B19" s="1">
        <v>18</v>
      </c>
      <c r="C19" s="1">
        <v>9</v>
      </c>
      <c r="D19" s="1">
        <v>6</v>
      </c>
      <c r="E19" s="20">
        <v>3</v>
      </c>
      <c r="F19" s="30">
        <v>21</v>
      </c>
      <c r="G19" s="20">
        <v>0</v>
      </c>
      <c r="H19" s="20">
        <v>5</v>
      </c>
      <c r="I19" s="20">
        <v>4</v>
      </c>
      <c r="J19" s="20">
        <v>0</v>
      </c>
      <c r="K19" s="29" t="s">
        <v>295</v>
      </c>
      <c r="L19" s="1" t="s">
        <v>156</v>
      </c>
      <c r="M19" s="1" t="s">
        <v>115</v>
      </c>
      <c r="N19" s="1" t="s">
        <v>208</v>
      </c>
      <c r="O19" s="31">
        <v>51</v>
      </c>
      <c r="P19" s="20">
        <v>51</v>
      </c>
      <c r="Q19" s="30">
        <v>0</v>
      </c>
      <c r="R19" s="29" t="s">
        <v>101</v>
      </c>
      <c r="S19" s="28" t="s">
        <v>233</v>
      </c>
    </row>
    <row r="20" spans="1:19" x14ac:dyDescent="0.3">
      <c r="A20" s="32" t="s">
        <v>23</v>
      </c>
      <c r="B20" s="1">
        <v>18</v>
      </c>
      <c r="C20" s="1">
        <v>9</v>
      </c>
      <c r="D20" s="1">
        <v>7</v>
      </c>
      <c r="E20" s="20">
        <v>2</v>
      </c>
      <c r="F20" s="30">
        <v>20</v>
      </c>
      <c r="G20" s="20">
        <v>4</v>
      </c>
      <c r="H20" s="20">
        <v>7</v>
      </c>
      <c r="I20" s="20">
        <v>2</v>
      </c>
      <c r="J20" s="20">
        <v>1</v>
      </c>
      <c r="K20" s="29" t="s">
        <v>193</v>
      </c>
      <c r="L20" s="1" t="s">
        <v>225</v>
      </c>
      <c r="M20" s="1" t="s">
        <v>141</v>
      </c>
      <c r="N20" s="1" t="s">
        <v>193</v>
      </c>
      <c r="O20" s="31">
        <v>56</v>
      </c>
      <c r="P20" s="20">
        <v>57</v>
      </c>
      <c r="Q20" s="30">
        <v>-1</v>
      </c>
      <c r="R20" s="29" t="s">
        <v>101</v>
      </c>
      <c r="S20" s="28" t="s">
        <v>233</v>
      </c>
    </row>
    <row r="21" spans="1:19" ht="15" thickBot="1" x14ac:dyDescent="0.35">
      <c r="A21" s="27" t="s">
        <v>1</v>
      </c>
      <c r="B21" s="26">
        <v>18</v>
      </c>
      <c r="C21" s="26">
        <v>8</v>
      </c>
      <c r="D21" s="26">
        <v>8</v>
      </c>
      <c r="E21" s="24">
        <v>2</v>
      </c>
      <c r="F21" s="23">
        <v>18</v>
      </c>
      <c r="G21" s="24">
        <v>7</v>
      </c>
      <c r="H21" s="24">
        <v>8</v>
      </c>
      <c r="I21" s="24">
        <v>0</v>
      </c>
      <c r="J21" s="24">
        <v>2</v>
      </c>
      <c r="K21" s="22" t="s">
        <v>201</v>
      </c>
      <c r="L21" s="26" t="s">
        <v>201</v>
      </c>
      <c r="M21" s="26" t="s">
        <v>192</v>
      </c>
      <c r="N21" s="26" t="s">
        <v>312</v>
      </c>
      <c r="O21" s="25">
        <v>51</v>
      </c>
      <c r="P21" s="24">
        <v>48</v>
      </c>
      <c r="Q21" s="23">
        <v>3</v>
      </c>
      <c r="R21" s="22" t="s">
        <v>107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18</v>
      </c>
      <c r="C25" s="1">
        <v>12</v>
      </c>
      <c r="D25" s="1">
        <v>1</v>
      </c>
      <c r="E25" s="20">
        <v>5</v>
      </c>
      <c r="F25" s="30">
        <v>29</v>
      </c>
      <c r="G25" s="20">
        <v>11</v>
      </c>
      <c r="H25" s="20">
        <v>12</v>
      </c>
      <c r="I25" s="20">
        <v>0</v>
      </c>
      <c r="J25" s="20">
        <v>2</v>
      </c>
      <c r="K25" s="29" t="s">
        <v>301</v>
      </c>
      <c r="L25" s="1" t="s">
        <v>241</v>
      </c>
      <c r="M25" s="1" t="s">
        <v>118</v>
      </c>
      <c r="N25" s="1" t="s">
        <v>289</v>
      </c>
      <c r="O25" s="31">
        <v>74</v>
      </c>
      <c r="P25" s="20">
        <v>46</v>
      </c>
      <c r="Q25" s="30">
        <v>28</v>
      </c>
      <c r="R25" s="29" t="s">
        <v>154</v>
      </c>
      <c r="S25" s="28" t="s">
        <v>290</v>
      </c>
    </row>
    <row r="26" spans="1:19" x14ac:dyDescent="0.3">
      <c r="A26" s="32" t="s">
        <v>22</v>
      </c>
      <c r="B26" s="1">
        <v>19</v>
      </c>
      <c r="C26" s="1">
        <v>12</v>
      </c>
      <c r="D26" s="1">
        <v>4</v>
      </c>
      <c r="E26" s="20">
        <v>3</v>
      </c>
      <c r="F26" s="30">
        <v>27</v>
      </c>
      <c r="G26" s="20">
        <v>7</v>
      </c>
      <c r="H26" s="20">
        <v>10</v>
      </c>
      <c r="I26" s="20">
        <v>2</v>
      </c>
      <c r="J26" s="20">
        <v>1</v>
      </c>
      <c r="K26" s="29" t="s">
        <v>234</v>
      </c>
      <c r="L26" s="1" t="s">
        <v>282</v>
      </c>
      <c r="M26" s="1" t="s">
        <v>162</v>
      </c>
      <c r="N26" s="1" t="s">
        <v>266</v>
      </c>
      <c r="O26" s="31">
        <v>64</v>
      </c>
      <c r="P26" s="20">
        <v>54</v>
      </c>
      <c r="Q26" s="30">
        <v>10</v>
      </c>
      <c r="R26" s="29" t="s">
        <v>154</v>
      </c>
      <c r="S26" s="28" t="s">
        <v>290</v>
      </c>
    </row>
    <row r="27" spans="1:19" x14ac:dyDescent="0.3">
      <c r="A27" s="32" t="s">
        <v>25</v>
      </c>
      <c r="B27" s="1">
        <v>18</v>
      </c>
      <c r="C27" s="1">
        <v>9</v>
      </c>
      <c r="D27" s="1">
        <v>5</v>
      </c>
      <c r="E27" s="20">
        <v>4</v>
      </c>
      <c r="F27" s="30">
        <v>22</v>
      </c>
      <c r="G27" s="20">
        <v>8</v>
      </c>
      <c r="H27" s="20">
        <v>9</v>
      </c>
      <c r="I27" s="20">
        <v>0</v>
      </c>
      <c r="J27" s="20">
        <v>1</v>
      </c>
      <c r="K27" s="29" t="s">
        <v>189</v>
      </c>
      <c r="L27" s="1" t="s">
        <v>233</v>
      </c>
      <c r="M27" s="1" t="s">
        <v>112</v>
      </c>
      <c r="N27" s="1" t="s">
        <v>233</v>
      </c>
      <c r="O27" s="31">
        <v>59</v>
      </c>
      <c r="P27" s="20">
        <v>47</v>
      </c>
      <c r="Q27" s="30">
        <v>12</v>
      </c>
      <c r="R27" s="29" t="s">
        <v>99</v>
      </c>
      <c r="S27" s="28" t="s">
        <v>233</v>
      </c>
    </row>
    <row r="28" spans="1:19" x14ac:dyDescent="0.3">
      <c r="A28" s="32" t="s">
        <v>0</v>
      </c>
      <c r="B28" s="1">
        <v>18</v>
      </c>
      <c r="C28" s="1">
        <v>11</v>
      </c>
      <c r="D28" s="1">
        <v>7</v>
      </c>
      <c r="E28" s="20">
        <v>0</v>
      </c>
      <c r="F28" s="30">
        <v>22</v>
      </c>
      <c r="G28" s="20">
        <v>8</v>
      </c>
      <c r="H28" s="20">
        <v>10</v>
      </c>
      <c r="I28" s="20">
        <v>1</v>
      </c>
      <c r="J28" s="20">
        <v>0</v>
      </c>
      <c r="K28" s="29" t="s">
        <v>183</v>
      </c>
      <c r="L28" s="1" t="s">
        <v>232</v>
      </c>
      <c r="M28" s="1" t="s">
        <v>103</v>
      </c>
      <c r="N28" s="1" t="s">
        <v>315</v>
      </c>
      <c r="O28" s="31">
        <v>59</v>
      </c>
      <c r="P28" s="20">
        <v>50</v>
      </c>
      <c r="Q28" s="30">
        <v>9</v>
      </c>
      <c r="R28" s="29" t="s">
        <v>99</v>
      </c>
      <c r="S28" s="28" t="s">
        <v>202</v>
      </c>
    </row>
    <row r="29" spans="1:19" x14ac:dyDescent="0.3">
      <c r="A29" s="32" t="s">
        <v>95</v>
      </c>
      <c r="B29" s="1">
        <v>18</v>
      </c>
      <c r="C29" s="1">
        <v>10</v>
      </c>
      <c r="D29" s="1">
        <v>7</v>
      </c>
      <c r="E29" s="20">
        <v>1</v>
      </c>
      <c r="F29" s="30">
        <v>21</v>
      </c>
      <c r="G29" s="20">
        <v>7</v>
      </c>
      <c r="H29" s="20">
        <v>10</v>
      </c>
      <c r="I29" s="20">
        <v>0</v>
      </c>
      <c r="J29" s="20">
        <v>0</v>
      </c>
      <c r="K29" s="29" t="s">
        <v>242</v>
      </c>
      <c r="L29" s="1" t="s">
        <v>267</v>
      </c>
      <c r="M29" s="1" t="s">
        <v>164</v>
      </c>
      <c r="N29" s="1" t="s">
        <v>203</v>
      </c>
      <c r="O29" s="31">
        <v>58</v>
      </c>
      <c r="P29" s="20">
        <v>55</v>
      </c>
      <c r="Q29" s="30">
        <v>3</v>
      </c>
      <c r="R29" s="29" t="s">
        <v>101</v>
      </c>
      <c r="S29" s="28" t="s">
        <v>228</v>
      </c>
    </row>
    <row r="30" spans="1:19" x14ac:dyDescent="0.3">
      <c r="A30" s="32" t="s">
        <v>17</v>
      </c>
      <c r="B30" s="1">
        <v>19</v>
      </c>
      <c r="C30" s="1">
        <v>8</v>
      </c>
      <c r="D30" s="1">
        <v>7</v>
      </c>
      <c r="E30" s="20">
        <v>4</v>
      </c>
      <c r="F30" s="30">
        <v>20</v>
      </c>
      <c r="G30" s="20">
        <v>5</v>
      </c>
      <c r="H30" s="20">
        <v>7</v>
      </c>
      <c r="I30" s="20">
        <v>1</v>
      </c>
      <c r="J30" s="20">
        <v>0</v>
      </c>
      <c r="K30" s="29" t="s">
        <v>246</v>
      </c>
      <c r="L30" s="1" t="s">
        <v>165</v>
      </c>
      <c r="M30" s="1" t="s">
        <v>131</v>
      </c>
      <c r="N30" s="1" t="s">
        <v>313</v>
      </c>
      <c r="O30" s="31">
        <v>53</v>
      </c>
      <c r="P30" s="20">
        <v>59</v>
      </c>
      <c r="Q30" s="30">
        <v>-6</v>
      </c>
      <c r="R30" s="29" t="s">
        <v>99</v>
      </c>
      <c r="S30" s="28" t="s">
        <v>239</v>
      </c>
    </row>
    <row r="31" spans="1:19" x14ac:dyDescent="0.3">
      <c r="A31" s="32" t="s">
        <v>15</v>
      </c>
      <c r="B31" s="1">
        <v>19</v>
      </c>
      <c r="C31" s="1">
        <v>6</v>
      </c>
      <c r="D31" s="1">
        <v>9</v>
      </c>
      <c r="E31" s="20">
        <v>4</v>
      </c>
      <c r="F31" s="30">
        <v>16</v>
      </c>
      <c r="G31" s="20">
        <v>3</v>
      </c>
      <c r="H31" s="20">
        <v>5</v>
      </c>
      <c r="I31" s="20">
        <v>1</v>
      </c>
      <c r="J31" s="20">
        <v>0</v>
      </c>
      <c r="K31" s="29" t="s">
        <v>307</v>
      </c>
      <c r="L31" s="1" t="s">
        <v>186</v>
      </c>
      <c r="M31" s="1" t="s">
        <v>160</v>
      </c>
      <c r="N31" s="1" t="s">
        <v>255</v>
      </c>
      <c r="O31" s="31">
        <v>49</v>
      </c>
      <c r="P31" s="20">
        <v>66</v>
      </c>
      <c r="Q31" s="30">
        <v>-17</v>
      </c>
      <c r="R31" s="29" t="s">
        <v>99</v>
      </c>
      <c r="S31" s="28" t="s">
        <v>240</v>
      </c>
    </row>
    <row r="32" spans="1:19" ht="15" thickBot="1" x14ac:dyDescent="0.35">
      <c r="A32" s="32" t="s">
        <v>6</v>
      </c>
      <c r="B32" s="1">
        <v>19</v>
      </c>
      <c r="C32" s="1">
        <v>6</v>
      </c>
      <c r="D32" s="1">
        <v>9</v>
      </c>
      <c r="E32" s="20">
        <v>4</v>
      </c>
      <c r="F32" s="23">
        <v>16</v>
      </c>
      <c r="G32" s="20">
        <v>6</v>
      </c>
      <c r="H32" s="20">
        <v>6</v>
      </c>
      <c r="I32" s="20">
        <v>0</v>
      </c>
      <c r="J32" s="20">
        <v>2</v>
      </c>
      <c r="K32" s="29" t="s">
        <v>314</v>
      </c>
      <c r="L32" s="1" t="s">
        <v>148</v>
      </c>
      <c r="M32" s="1" t="s">
        <v>127</v>
      </c>
      <c r="N32" s="1" t="s">
        <v>263</v>
      </c>
      <c r="O32" s="31">
        <v>53</v>
      </c>
      <c r="P32" s="20">
        <v>75</v>
      </c>
      <c r="Q32" s="30">
        <v>-22</v>
      </c>
      <c r="R32" s="29" t="s">
        <v>107</v>
      </c>
      <c r="S32" s="28" t="s">
        <v>255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18</v>
      </c>
      <c r="B35" s="1">
        <v>19</v>
      </c>
      <c r="C35" s="1">
        <v>10</v>
      </c>
      <c r="D35" s="1">
        <v>5</v>
      </c>
      <c r="E35" s="20">
        <v>4</v>
      </c>
      <c r="F35" s="33">
        <v>24</v>
      </c>
      <c r="G35" s="20">
        <v>5</v>
      </c>
      <c r="H35" s="20">
        <v>9</v>
      </c>
      <c r="I35" s="20">
        <v>1</v>
      </c>
      <c r="J35" s="20">
        <v>3</v>
      </c>
      <c r="K35" s="29" t="s">
        <v>186</v>
      </c>
      <c r="L35" s="1" t="s">
        <v>318</v>
      </c>
      <c r="M35" s="1" t="s">
        <v>105</v>
      </c>
      <c r="N35" s="1" t="s">
        <v>231</v>
      </c>
      <c r="O35" s="31">
        <v>55</v>
      </c>
      <c r="P35" s="20">
        <v>55</v>
      </c>
      <c r="Q35" s="30">
        <v>0</v>
      </c>
      <c r="R35" s="29" t="s">
        <v>135</v>
      </c>
      <c r="S35" s="28" t="s">
        <v>226</v>
      </c>
    </row>
    <row r="36" spans="1:19" x14ac:dyDescent="0.3">
      <c r="A36" s="32" t="s">
        <v>31</v>
      </c>
      <c r="B36" s="1">
        <v>18</v>
      </c>
      <c r="C36" s="1">
        <v>11</v>
      </c>
      <c r="D36" s="1">
        <v>6</v>
      </c>
      <c r="E36" s="20">
        <v>1</v>
      </c>
      <c r="F36" s="30">
        <v>23</v>
      </c>
      <c r="G36" s="20">
        <v>7</v>
      </c>
      <c r="H36" s="20">
        <v>10</v>
      </c>
      <c r="I36" s="20">
        <v>1</v>
      </c>
      <c r="J36" s="20">
        <v>0</v>
      </c>
      <c r="K36" s="29" t="s">
        <v>162</v>
      </c>
      <c r="L36" s="1" t="s">
        <v>283</v>
      </c>
      <c r="M36" s="1" t="s">
        <v>112</v>
      </c>
      <c r="N36" s="1" t="s">
        <v>217</v>
      </c>
      <c r="O36" s="31">
        <v>67</v>
      </c>
      <c r="P36" s="20">
        <v>58</v>
      </c>
      <c r="Q36" s="30">
        <v>9</v>
      </c>
      <c r="R36" s="29" t="s">
        <v>113</v>
      </c>
      <c r="S36" s="28" t="s">
        <v>203</v>
      </c>
    </row>
    <row r="37" spans="1:19" x14ac:dyDescent="0.3">
      <c r="A37" s="32" t="s">
        <v>7</v>
      </c>
      <c r="B37" s="1">
        <v>18</v>
      </c>
      <c r="C37" s="1">
        <v>9</v>
      </c>
      <c r="D37" s="1">
        <v>4</v>
      </c>
      <c r="E37" s="20">
        <v>5</v>
      </c>
      <c r="F37" s="30">
        <v>23</v>
      </c>
      <c r="G37" s="20">
        <v>6</v>
      </c>
      <c r="H37" s="20">
        <v>9</v>
      </c>
      <c r="I37" s="20">
        <v>0</v>
      </c>
      <c r="J37" s="20">
        <v>2</v>
      </c>
      <c r="K37" s="29" t="s">
        <v>241</v>
      </c>
      <c r="L37" s="1" t="s">
        <v>191</v>
      </c>
      <c r="M37" s="1" t="s">
        <v>136</v>
      </c>
      <c r="N37" s="1" t="s">
        <v>219</v>
      </c>
      <c r="O37" s="31">
        <v>49</v>
      </c>
      <c r="P37" s="20">
        <v>50</v>
      </c>
      <c r="Q37" s="30">
        <v>-1</v>
      </c>
      <c r="R37" s="29" t="s">
        <v>104</v>
      </c>
      <c r="S37" s="28" t="s">
        <v>239</v>
      </c>
    </row>
    <row r="38" spans="1:19" x14ac:dyDescent="0.3">
      <c r="A38" s="32" t="s">
        <v>20</v>
      </c>
      <c r="B38" s="1">
        <v>20</v>
      </c>
      <c r="C38" s="1">
        <v>9</v>
      </c>
      <c r="D38" s="1">
        <v>7</v>
      </c>
      <c r="E38" s="20">
        <v>4</v>
      </c>
      <c r="F38" s="30">
        <v>22</v>
      </c>
      <c r="G38" s="20">
        <v>4</v>
      </c>
      <c r="H38" s="20">
        <v>9</v>
      </c>
      <c r="I38" s="20">
        <v>0</v>
      </c>
      <c r="J38" s="20">
        <v>2</v>
      </c>
      <c r="K38" s="29" t="s">
        <v>212</v>
      </c>
      <c r="L38" s="1" t="s">
        <v>317</v>
      </c>
      <c r="M38" s="1" t="s">
        <v>150</v>
      </c>
      <c r="N38" s="1" t="s">
        <v>210</v>
      </c>
      <c r="O38" s="31">
        <v>62</v>
      </c>
      <c r="P38" s="20">
        <v>70</v>
      </c>
      <c r="Q38" s="30">
        <v>-8</v>
      </c>
      <c r="R38" s="29" t="s">
        <v>99</v>
      </c>
      <c r="S38" s="28" t="s">
        <v>233</v>
      </c>
    </row>
    <row r="39" spans="1:19" x14ac:dyDescent="0.3">
      <c r="A39" s="32" t="s">
        <v>2</v>
      </c>
      <c r="B39" s="1">
        <v>17</v>
      </c>
      <c r="C39" s="1">
        <v>8</v>
      </c>
      <c r="D39" s="1">
        <v>4</v>
      </c>
      <c r="E39" s="20">
        <v>5</v>
      </c>
      <c r="F39" s="30">
        <v>21</v>
      </c>
      <c r="G39" s="20">
        <v>7</v>
      </c>
      <c r="H39" s="20">
        <v>8</v>
      </c>
      <c r="I39" s="20">
        <v>0</v>
      </c>
      <c r="J39" s="20">
        <v>1</v>
      </c>
      <c r="K39" s="29" t="s">
        <v>222</v>
      </c>
      <c r="L39" s="1" t="s">
        <v>221</v>
      </c>
      <c r="M39" s="1" t="s">
        <v>249</v>
      </c>
      <c r="N39" s="1" t="s">
        <v>248</v>
      </c>
      <c r="O39" s="31">
        <v>55</v>
      </c>
      <c r="P39" s="20">
        <v>50</v>
      </c>
      <c r="Q39" s="30">
        <v>5</v>
      </c>
      <c r="R39" s="29" t="s">
        <v>99</v>
      </c>
      <c r="S39" s="28" t="s">
        <v>255</v>
      </c>
    </row>
    <row r="40" spans="1:19" x14ac:dyDescent="0.3">
      <c r="A40" s="32" t="s">
        <v>8</v>
      </c>
      <c r="B40" s="1">
        <v>19</v>
      </c>
      <c r="C40" s="1">
        <v>8</v>
      </c>
      <c r="D40" s="1">
        <v>8</v>
      </c>
      <c r="E40" s="20">
        <v>3</v>
      </c>
      <c r="F40" s="30">
        <v>19</v>
      </c>
      <c r="G40" s="20">
        <v>4</v>
      </c>
      <c r="H40" s="20">
        <v>8</v>
      </c>
      <c r="I40" s="20">
        <v>0</v>
      </c>
      <c r="J40" s="20">
        <v>1</v>
      </c>
      <c r="K40" s="29" t="s">
        <v>222</v>
      </c>
      <c r="L40" s="1" t="s">
        <v>184</v>
      </c>
      <c r="M40" s="1" t="s">
        <v>151</v>
      </c>
      <c r="N40" s="1" t="s">
        <v>269</v>
      </c>
      <c r="O40" s="31">
        <v>56</v>
      </c>
      <c r="P40" s="20">
        <v>63</v>
      </c>
      <c r="Q40" s="30">
        <v>-7</v>
      </c>
      <c r="R40" s="29" t="s">
        <v>107</v>
      </c>
      <c r="S40" s="28" t="s">
        <v>234</v>
      </c>
    </row>
    <row r="41" spans="1:19" x14ac:dyDescent="0.3">
      <c r="A41" s="32" t="s">
        <v>3</v>
      </c>
      <c r="B41" s="1">
        <v>19</v>
      </c>
      <c r="C41" s="1">
        <v>8</v>
      </c>
      <c r="D41" s="1">
        <v>9</v>
      </c>
      <c r="E41" s="20">
        <v>2</v>
      </c>
      <c r="F41" s="30">
        <v>18</v>
      </c>
      <c r="G41" s="20">
        <v>2</v>
      </c>
      <c r="H41" s="20">
        <v>6</v>
      </c>
      <c r="I41" s="20">
        <v>2</v>
      </c>
      <c r="J41" s="20">
        <v>0</v>
      </c>
      <c r="K41" s="29" t="s">
        <v>207</v>
      </c>
      <c r="L41" s="1" t="s">
        <v>225</v>
      </c>
      <c r="M41" s="1" t="s">
        <v>112</v>
      </c>
      <c r="N41" s="1" t="s">
        <v>294</v>
      </c>
      <c r="O41" s="31">
        <v>56</v>
      </c>
      <c r="P41" s="20">
        <v>67</v>
      </c>
      <c r="Q41" s="30">
        <v>-11</v>
      </c>
      <c r="R41" s="29" t="s">
        <v>113</v>
      </c>
      <c r="S41" s="28" t="s">
        <v>218</v>
      </c>
    </row>
    <row r="42" spans="1:19" ht="15" thickBot="1" x14ac:dyDescent="0.35">
      <c r="A42" s="27" t="s">
        <v>27</v>
      </c>
      <c r="B42" s="26">
        <v>20</v>
      </c>
      <c r="C42" s="26">
        <v>5</v>
      </c>
      <c r="D42" s="26">
        <v>12</v>
      </c>
      <c r="E42" s="24">
        <v>3</v>
      </c>
      <c r="F42" s="23">
        <v>13</v>
      </c>
      <c r="G42" s="24">
        <v>3</v>
      </c>
      <c r="H42" s="24">
        <v>4</v>
      </c>
      <c r="I42" s="24">
        <v>1</v>
      </c>
      <c r="J42" s="24">
        <v>2</v>
      </c>
      <c r="K42" s="22" t="s">
        <v>188</v>
      </c>
      <c r="L42" s="26" t="s">
        <v>292</v>
      </c>
      <c r="M42" s="26" t="s">
        <v>125</v>
      </c>
      <c r="N42" s="26" t="s">
        <v>316</v>
      </c>
      <c r="O42" s="25">
        <v>43</v>
      </c>
      <c r="P42" s="24">
        <v>62</v>
      </c>
      <c r="Q42" s="23">
        <v>-19</v>
      </c>
      <c r="R42" s="22" t="s">
        <v>101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0AF8B9B-D029-4EE6-A62C-AA9F7AAA4BB4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997C-5A6F-47BB-9296-BFF719212731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20</v>
      </c>
      <c r="C4" s="40">
        <v>12</v>
      </c>
      <c r="D4" s="40">
        <v>8</v>
      </c>
      <c r="E4" s="38">
        <v>0</v>
      </c>
      <c r="F4" s="33">
        <v>24</v>
      </c>
      <c r="G4" s="39">
        <v>7</v>
      </c>
      <c r="H4" s="38">
        <v>11</v>
      </c>
      <c r="I4" s="38">
        <v>1</v>
      </c>
      <c r="J4" s="33">
        <v>0</v>
      </c>
      <c r="K4" s="37" t="s">
        <v>262</v>
      </c>
      <c r="L4" s="40" t="s">
        <v>184</v>
      </c>
      <c r="M4" s="40" t="s">
        <v>232</v>
      </c>
      <c r="N4" s="40" t="s">
        <v>309</v>
      </c>
      <c r="O4" s="39">
        <v>68</v>
      </c>
      <c r="P4" s="38">
        <v>66</v>
      </c>
      <c r="Q4" s="33">
        <v>2</v>
      </c>
      <c r="R4" s="37" t="s">
        <v>99</v>
      </c>
      <c r="S4" s="36" t="s">
        <v>219</v>
      </c>
    </row>
    <row r="5" spans="1:20" x14ac:dyDescent="0.3">
      <c r="A5" s="32" t="s">
        <v>21</v>
      </c>
      <c r="B5" s="1">
        <v>19</v>
      </c>
      <c r="C5" s="1">
        <v>11</v>
      </c>
      <c r="D5" s="1">
        <v>7</v>
      </c>
      <c r="E5" s="20">
        <v>1</v>
      </c>
      <c r="F5" s="30">
        <v>23</v>
      </c>
      <c r="G5" s="31">
        <v>6</v>
      </c>
      <c r="H5" s="20">
        <v>9</v>
      </c>
      <c r="I5" s="20">
        <v>2</v>
      </c>
      <c r="J5" s="30">
        <v>0</v>
      </c>
      <c r="K5" s="29" t="s">
        <v>234</v>
      </c>
      <c r="L5" s="1" t="s">
        <v>230</v>
      </c>
      <c r="M5" s="1" t="s">
        <v>192</v>
      </c>
      <c r="N5" s="1" t="s">
        <v>225</v>
      </c>
      <c r="O5" s="31">
        <v>58</v>
      </c>
      <c r="P5" s="20">
        <v>60</v>
      </c>
      <c r="Q5" s="30">
        <v>-2</v>
      </c>
      <c r="R5" s="29" t="s">
        <v>99</v>
      </c>
      <c r="S5" s="28" t="s">
        <v>225</v>
      </c>
    </row>
    <row r="6" spans="1:20" x14ac:dyDescent="0.3">
      <c r="A6" s="32" t="s">
        <v>16</v>
      </c>
      <c r="B6" s="1">
        <v>18</v>
      </c>
      <c r="C6" s="1">
        <v>10</v>
      </c>
      <c r="D6" s="1">
        <v>6</v>
      </c>
      <c r="E6" s="20">
        <v>2</v>
      </c>
      <c r="F6" s="30">
        <v>22</v>
      </c>
      <c r="G6" s="31">
        <v>5</v>
      </c>
      <c r="H6" s="20">
        <v>10</v>
      </c>
      <c r="I6" s="20">
        <v>0</v>
      </c>
      <c r="J6" s="30">
        <v>1</v>
      </c>
      <c r="K6" s="29" t="s">
        <v>225</v>
      </c>
      <c r="L6" s="1" t="s">
        <v>229</v>
      </c>
      <c r="M6" s="1" t="s">
        <v>130</v>
      </c>
      <c r="N6" s="1" t="s">
        <v>191</v>
      </c>
      <c r="O6" s="31">
        <v>60</v>
      </c>
      <c r="P6" s="20">
        <v>62</v>
      </c>
      <c r="Q6" s="30">
        <v>-2</v>
      </c>
      <c r="R6" s="29" t="s">
        <v>113</v>
      </c>
      <c r="S6" s="28" t="s">
        <v>218</v>
      </c>
    </row>
    <row r="7" spans="1:20" x14ac:dyDescent="0.3">
      <c r="A7" s="32" t="s">
        <v>11</v>
      </c>
      <c r="B7" s="1">
        <v>19</v>
      </c>
      <c r="C7" s="1">
        <v>9</v>
      </c>
      <c r="D7" s="1">
        <v>6</v>
      </c>
      <c r="E7" s="20">
        <v>4</v>
      </c>
      <c r="F7" s="30">
        <v>22</v>
      </c>
      <c r="G7" s="31">
        <v>4</v>
      </c>
      <c r="H7" s="20">
        <v>7</v>
      </c>
      <c r="I7" s="20">
        <v>2</v>
      </c>
      <c r="J7" s="30">
        <v>0</v>
      </c>
      <c r="K7" s="29" t="s">
        <v>295</v>
      </c>
      <c r="L7" s="1" t="s">
        <v>191</v>
      </c>
      <c r="M7" s="1" t="s">
        <v>163</v>
      </c>
      <c r="N7" s="1" t="s">
        <v>295</v>
      </c>
      <c r="O7" s="31">
        <v>64</v>
      </c>
      <c r="P7" s="20">
        <v>65</v>
      </c>
      <c r="Q7" s="30">
        <v>-1</v>
      </c>
      <c r="R7" s="29" t="s">
        <v>101</v>
      </c>
      <c r="S7" s="28" t="s">
        <v>239</v>
      </c>
    </row>
    <row r="8" spans="1:20" x14ac:dyDescent="0.3">
      <c r="A8" s="32" t="s">
        <v>5</v>
      </c>
      <c r="B8" s="1">
        <v>18</v>
      </c>
      <c r="C8" s="1">
        <v>9</v>
      </c>
      <c r="D8" s="1">
        <v>7</v>
      </c>
      <c r="E8" s="20">
        <v>2</v>
      </c>
      <c r="F8" s="30">
        <v>20</v>
      </c>
      <c r="G8" s="31">
        <v>7</v>
      </c>
      <c r="H8" s="20">
        <v>9</v>
      </c>
      <c r="I8" s="20">
        <v>0</v>
      </c>
      <c r="J8" s="30">
        <v>0</v>
      </c>
      <c r="K8" s="29" t="s">
        <v>184</v>
      </c>
      <c r="L8" s="1" t="s">
        <v>211</v>
      </c>
      <c r="M8" s="1" t="s">
        <v>126</v>
      </c>
      <c r="N8" s="1" t="s">
        <v>188</v>
      </c>
      <c r="O8" s="31">
        <v>54</v>
      </c>
      <c r="P8" s="20">
        <v>55</v>
      </c>
      <c r="Q8" s="30">
        <v>-1</v>
      </c>
      <c r="R8" s="29" t="s">
        <v>101</v>
      </c>
      <c r="S8" s="28" t="s">
        <v>203</v>
      </c>
    </row>
    <row r="9" spans="1:20" x14ac:dyDescent="0.3">
      <c r="A9" s="32" t="s">
        <v>19</v>
      </c>
      <c r="B9" s="1">
        <v>18</v>
      </c>
      <c r="C9" s="1">
        <v>9</v>
      </c>
      <c r="D9" s="1">
        <v>8</v>
      </c>
      <c r="E9" s="20">
        <v>1</v>
      </c>
      <c r="F9" s="30">
        <v>19</v>
      </c>
      <c r="G9" s="31">
        <v>7</v>
      </c>
      <c r="H9" s="20">
        <v>8</v>
      </c>
      <c r="I9" s="20">
        <v>1</v>
      </c>
      <c r="J9" s="30">
        <v>1</v>
      </c>
      <c r="K9" s="29" t="s">
        <v>205</v>
      </c>
      <c r="L9" s="1" t="s">
        <v>182</v>
      </c>
      <c r="M9" s="1" t="s">
        <v>125</v>
      </c>
      <c r="N9" s="1" t="s">
        <v>200</v>
      </c>
      <c r="O9" s="31">
        <v>50</v>
      </c>
      <c r="P9" s="20">
        <v>54</v>
      </c>
      <c r="Q9" s="30">
        <v>-4</v>
      </c>
      <c r="R9" s="29" t="s">
        <v>101</v>
      </c>
      <c r="S9" s="28" t="s">
        <v>225</v>
      </c>
    </row>
    <row r="10" spans="1:20" x14ac:dyDescent="0.3">
      <c r="A10" s="32" t="s">
        <v>4</v>
      </c>
      <c r="B10" s="1">
        <v>19</v>
      </c>
      <c r="C10" s="1">
        <v>8</v>
      </c>
      <c r="D10" s="1">
        <v>9</v>
      </c>
      <c r="E10" s="20">
        <v>2</v>
      </c>
      <c r="F10" s="30">
        <v>18</v>
      </c>
      <c r="G10" s="31">
        <v>6</v>
      </c>
      <c r="H10" s="20">
        <v>8</v>
      </c>
      <c r="I10" s="20">
        <v>0</v>
      </c>
      <c r="J10" s="30">
        <v>0</v>
      </c>
      <c r="K10" s="29" t="s">
        <v>299</v>
      </c>
      <c r="L10" s="1" t="s">
        <v>158</v>
      </c>
      <c r="M10" s="1" t="s">
        <v>258</v>
      </c>
      <c r="N10" s="1" t="s">
        <v>287</v>
      </c>
      <c r="O10" s="31">
        <v>67</v>
      </c>
      <c r="P10" s="20">
        <v>72</v>
      </c>
      <c r="Q10" s="30">
        <v>-5</v>
      </c>
      <c r="R10" s="29" t="s">
        <v>159</v>
      </c>
      <c r="S10" s="28" t="s">
        <v>228</v>
      </c>
    </row>
    <row r="11" spans="1:20" ht="15" thickBot="1" x14ac:dyDescent="0.35">
      <c r="A11" s="32" t="s">
        <v>28</v>
      </c>
      <c r="B11" s="1">
        <v>18</v>
      </c>
      <c r="C11" s="1">
        <v>6</v>
      </c>
      <c r="D11" s="1">
        <v>8</v>
      </c>
      <c r="E11" s="24">
        <v>4</v>
      </c>
      <c r="F11" s="23">
        <v>16</v>
      </c>
      <c r="G11" s="25">
        <v>3</v>
      </c>
      <c r="H11" s="24">
        <v>5</v>
      </c>
      <c r="I11" s="24">
        <v>1</v>
      </c>
      <c r="J11" s="23">
        <v>0</v>
      </c>
      <c r="K11" s="29" t="s">
        <v>233</v>
      </c>
      <c r="L11" s="1" t="s">
        <v>199</v>
      </c>
      <c r="M11" s="1" t="s">
        <v>211</v>
      </c>
      <c r="N11" s="1" t="s">
        <v>310</v>
      </c>
      <c r="O11" s="31">
        <v>51</v>
      </c>
      <c r="P11" s="20">
        <v>64</v>
      </c>
      <c r="Q11" s="30">
        <v>-13</v>
      </c>
      <c r="R11" s="29" t="s">
        <v>99</v>
      </c>
      <c r="S11" s="28" t="s">
        <v>298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18</v>
      </c>
      <c r="C14" s="1">
        <v>13</v>
      </c>
      <c r="D14" s="1">
        <v>4</v>
      </c>
      <c r="E14" s="20">
        <v>1</v>
      </c>
      <c r="F14" s="33">
        <v>27</v>
      </c>
      <c r="G14" s="20">
        <v>6</v>
      </c>
      <c r="H14" s="20">
        <v>11</v>
      </c>
      <c r="I14" s="20">
        <v>2</v>
      </c>
      <c r="J14" s="20">
        <v>0</v>
      </c>
      <c r="K14" s="29" t="s">
        <v>284</v>
      </c>
      <c r="L14" s="1" t="s">
        <v>232</v>
      </c>
      <c r="M14" s="1" t="s">
        <v>152</v>
      </c>
      <c r="N14" s="1" t="s">
        <v>260</v>
      </c>
      <c r="O14" s="31">
        <v>61</v>
      </c>
      <c r="P14" s="20">
        <v>52</v>
      </c>
      <c r="Q14" s="30">
        <v>9</v>
      </c>
      <c r="R14" s="29" t="s">
        <v>104</v>
      </c>
      <c r="S14" s="28" t="s">
        <v>234</v>
      </c>
    </row>
    <row r="15" spans="1:20" x14ac:dyDescent="0.3">
      <c r="A15" s="32" t="s">
        <v>26</v>
      </c>
      <c r="B15" s="1">
        <v>18</v>
      </c>
      <c r="C15" s="1">
        <v>12</v>
      </c>
      <c r="D15" s="1">
        <v>5</v>
      </c>
      <c r="E15" s="20">
        <v>1</v>
      </c>
      <c r="F15" s="30">
        <v>25</v>
      </c>
      <c r="G15" s="20">
        <v>7</v>
      </c>
      <c r="H15" s="20">
        <v>11</v>
      </c>
      <c r="I15" s="20">
        <v>1</v>
      </c>
      <c r="J15" s="20">
        <v>0</v>
      </c>
      <c r="K15" s="29" t="s">
        <v>205</v>
      </c>
      <c r="L15" s="1" t="s">
        <v>185</v>
      </c>
      <c r="M15" s="1" t="s">
        <v>136</v>
      </c>
      <c r="N15" s="1" t="s">
        <v>176</v>
      </c>
      <c r="O15" s="31">
        <v>67</v>
      </c>
      <c r="P15" s="20">
        <v>53</v>
      </c>
      <c r="Q15" s="30">
        <v>14</v>
      </c>
      <c r="R15" s="29" t="s">
        <v>101</v>
      </c>
      <c r="S15" s="28" t="s">
        <v>234</v>
      </c>
    </row>
    <row r="16" spans="1:20" x14ac:dyDescent="0.3">
      <c r="A16" s="32" t="s">
        <v>9</v>
      </c>
      <c r="B16" s="1">
        <v>19</v>
      </c>
      <c r="C16" s="1">
        <v>10</v>
      </c>
      <c r="D16" s="1">
        <v>5</v>
      </c>
      <c r="E16" s="20">
        <v>4</v>
      </c>
      <c r="F16" s="30">
        <v>24</v>
      </c>
      <c r="G16" s="20">
        <v>10</v>
      </c>
      <c r="H16" s="20">
        <v>10</v>
      </c>
      <c r="I16" s="20">
        <v>0</v>
      </c>
      <c r="J16" s="20">
        <v>3</v>
      </c>
      <c r="K16" s="29" t="s">
        <v>211</v>
      </c>
      <c r="L16" s="1" t="s">
        <v>233</v>
      </c>
      <c r="M16" s="1" t="s">
        <v>271</v>
      </c>
      <c r="N16" s="1" t="s">
        <v>272</v>
      </c>
      <c r="O16" s="31">
        <v>62</v>
      </c>
      <c r="P16" s="20">
        <v>50</v>
      </c>
      <c r="Q16" s="30">
        <v>12</v>
      </c>
      <c r="R16" s="29" t="s">
        <v>99</v>
      </c>
      <c r="S16" s="28" t="s">
        <v>222</v>
      </c>
    </row>
    <row r="17" spans="1:19" x14ac:dyDescent="0.3">
      <c r="A17" s="32" t="s">
        <v>13</v>
      </c>
      <c r="B17" s="1">
        <v>19</v>
      </c>
      <c r="C17" s="1">
        <v>10</v>
      </c>
      <c r="D17" s="1">
        <v>7</v>
      </c>
      <c r="E17" s="20">
        <v>2</v>
      </c>
      <c r="F17" s="30">
        <v>22</v>
      </c>
      <c r="G17" s="20">
        <v>7</v>
      </c>
      <c r="H17" s="20">
        <v>10</v>
      </c>
      <c r="I17" s="20">
        <v>0</v>
      </c>
      <c r="J17" s="20">
        <v>2</v>
      </c>
      <c r="K17" s="29" t="s">
        <v>193</v>
      </c>
      <c r="L17" s="1" t="s">
        <v>303</v>
      </c>
      <c r="M17" s="1" t="s">
        <v>193</v>
      </c>
      <c r="N17" s="1" t="s">
        <v>285</v>
      </c>
      <c r="O17" s="31">
        <v>61</v>
      </c>
      <c r="P17" s="20">
        <v>62</v>
      </c>
      <c r="Q17" s="30">
        <v>-1</v>
      </c>
      <c r="R17" s="29" t="s">
        <v>101</v>
      </c>
      <c r="S17" s="28" t="s">
        <v>234</v>
      </c>
    </row>
    <row r="18" spans="1:19" x14ac:dyDescent="0.3">
      <c r="A18" s="32" t="s">
        <v>12</v>
      </c>
      <c r="B18" s="1">
        <v>20</v>
      </c>
      <c r="C18" s="1">
        <v>10</v>
      </c>
      <c r="D18" s="1">
        <v>8</v>
      </c>
      <c r="E18" s="20">
        <v>2</v>
      </c>
      <c r="F18" s="30">
        <v>22</v>
      </c>
      <c r="G18" s="20">
        <v>6</v>
      </c>
      <c r="H18" s="20">
        <v>9</v>
      </c>
      <c r="I18" s="20">
        <v>1</v>
      </c>
      <c r="J18" s="20">
        <v>0</v>
      </c>
      <c r="K18" s="29" t="s">
        <v>198</v>
      </c>
      <c r="L18" s="1" t="s">
        <v>311</v>
      </c>
      <c r="M18" s="1" t="s">
        <v>147</v>
      </c>
      <c r="N18" s="1" t="s">
        <v>283</v>
      </c>
      <c r="O18" s="31">
        <v>51</v>
      </c>
      <c r="P18" s="20">
        <v>49</v>
      </c>
      <c r="Q18" s="30">
        <v>2</v>
      </c>
      <c r="R18" s="29" t="s">
        <v>101</v>
      </c>
      <c r="S18" s="28" t="s">
        <v>203</v>
      </c>
    </row>
    <row r="19" spans="1:19" x14ac:dyDescent="0.3">
      <c r="A19" s="32" t="s">
        <v>10</v>
      </c>
      <c r="B19" s="1">
        <v>18</v>
      </c>
      <c r="C19" s="1">
        <v>9</v>
      </c>
      <c r="D19" s="1">
        <v>6</v>
      </c>
      <c r="E19" s="20">
        <v>3</v>
      </c>
      <c r="F19" s="30">
        <v>21</v>
      </c>
      <c r="G19" s="20">
        <v>0</v>
      </c>
      <c r="H19" s="20">
        <v>5</v>
      </c>
      <c r="I19" s="20">
        <v>4</v>
      </c>
      <c r="J19" s="20">
        <v>0</v>
      </c>
      <c r="K19" s="29" t="s">
        <v>295</v>
      </c>
      <c r="L19" s="1" t="s">
        <v>156</v>
      </c>
      <c r="M19" s="1" t="s">
        <v>115</v>
      </c>
      <c r="N19" s="1" t="s">
        <v>208</v>
      </c>
      <c r="O19" s="31">
        <v>51</v>
      </c>
      <c r="P19" s="20">
        <v>51</v>
      </c>
      <c r="Q19" s="30">
        <v>0</v>
      </c>
      <c r="R19" s="29" t="s">
        <v>101</v>
      </c>
      <c r="S19" s="28" t="s">
        <v>233</v>
      </c>
    </row>
    <row r="20" spans="1:19" x14ac:dyDescent="0.3">
      <c r="A20" s="32" t="s">
        <v>23</v>
      </c>
      <c r="B20" s="1">
        <v>18</v>
      </c>
      <c r="C20" s="1">
        <v>9</v>
      </c>
      <c r="D20" s="1">
        <v>7</v>
      </c>
      <c r="E20" s="20">
        <v>2</v>
      </c>
      <c r="F20" s="30">
        <v>20</v>
      </c>
      <c r="G20" s="20">
        <v>4</v>
      </c>
      <c r="H20" s="20">
        <v>7</v>
      </c>
      <c r="I20" s="20">
        <v>2</v>
      </c>
      <c r="J20" s="20">
        <v>1</v>
      </c>
      <c r="K20" s="29" t="s">
        <v>193</v>
      </c>
      <c r="L20" s="1" t="s">
        <v>225</v>
      </c>
      <c r="M20" s="1" t="s">
        <v>141</v>
      </c>
      <c r="N20" s="1" t="s">
        <v>193</v>
      </c>
      <c r="O20" s="31">
        <v>56</v>
      </c>
      <c r="P20" s="20">
        <v>57</v>
      </c>
      <c r="Q20" s="30">
        <v>-1</v>
      </c>
      <c r="R20" s="29" t="s">
        <v>101</v>
      </c>
      <c r="S20" s="28" t="s">
        <v>233</v>
      </c>
    </row>
    <row r="21" spans="1:19" ht="15" thickBot="1" x14ac:dyDescent="0.35">
      <c r="A21" s="27" t="s">
        <v>1</v>
      </c>
      <c r="B21" s="26">
        <v>18</v>
      </c>
      <c r="C21" s="26">
        <v>8</v>
      </c>
      <c r="D21" s="26">
        <v>8</v>
      </c>
      <c r="E21" s="24">
        <v>2</v>
      </c>
      <c r="F21" s="23">
        <v>18</v>
      </c>
      <c r="G21" s="24">
        <v>7</v>
      </c>
      <c r="H21" s="24">
        <v>8</v>
      </c>
      <c r="I21" s="24">
        <v>0</v>
      </c>
      <c r="J21" s="24">
        <v>2</v>
      </c>
      <c r="K21" s="22" t="s">
        <v>201</v>
      </c>
      <c r="L21" s="26" t="s">
        <v>201</v>
      </c>
      <c r="M21" s="26" t="s">
        <v>192</v>
      </c>
      <c r="N21" s="26" t="s">
        <v>312</v>
      </c>
      <c r="O21" s="25">
        <v>51</v>
      </c>
      <c r="P21" s="24">
        <v>48</v>
      </c>
      <c r="Q21" s="23">
        <v>3</v>
      </c>
      <c r="R21" s="22" t="s">
        <v>107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19</v>
      </c>
      <c r="C25" s="1">
        <v>13</v>
      </c>
      <c r="D25" s="1">
        <v>1</v>
      </c>
      <c r="E25" s="20">
        <v>5</v>
      </c>
      <c r="F25" s="30">
        <v>31</v>
      </c>
      <c r="G25" s="20">
        <v>12</v>
      </c>
      <c r="H25" s="20">
        <v>13</v>
      </c>
      <c r="I25" s="20">
        <v>0</v>
      </c>
      <c r="J25" s="20">
        <v>2</v>
      </c>
      <c r="K25" s="29" t="s">
        <v>320</v>
      </c>
      <c r="L25" s="1" t="s">
        <v>241</v>
      </c>
      <c r="M25" s="1" t="s">
        <v>118</v>
      </c>
      <c r="N25" s="1" t="s">
        <v>289</v>
      </c>
      <c r="O25" s="31">
        <v>78</v>
      </c>
      <c r="P25" s="20">
        <v>47</v>
      </c>
      <c r="Q25" s="30">
        <v>31</v>
      </c>
      <c r="R25" s="29" t="s">
        <v>177</v>
      </c>
      <c r="S25" s="28" t="s">
        <v>321</v>
      </c>
    </row>
    <row r="26" spans="1:19" x14ac:dyDescent="0.3">
      <c r="A26" s="32" t="s">
        <v>22</v>
      </c>
      <c r="B26" s="1">
        <v>19</v>
      </c>
      <c r="C26" s="1">
        <v>12</v>
      </c>
      <c r="D26" s="1">
        <v>4</v>
      </c>
      <c r="E26" s="20">
        <v>3</v>
      </c>
      <c r="F26" s="30">
        <v>27</v>
      </c>
      <c r="G26" s="20">
        <v>7</v>
      </c>
      <c r="H26" s="20">
        <v>10</v>
      </c>
      <c r="I26" s="20">
        <v>2</v>
      </c>
      <c r="J26" s="20">
        <v>1</v>
      </c>
      <c r="K26" s="29" t="s">
        <v>234</v>
      </c>
      <c r="L26" s="1" t="s">
        <v>282</v>
      </c>
      <c r="M26" s="1" t="s">
        <v>162</v>
      </c>
      <c r="N26" s="1" t="s">
        <v>266</v>
      </c>
      <c r="O26" s="31">
        <v>64</v>
      </c>
      <c r="P26" s="20">
        <v>54</v>
      </c>
      <c r="Q26" s="30">
        <v>10</v>
      </c>
      <c r="R26" s="29" t="s">
        <v>154</v>
      </c>
      <c r="S26" s="28" t="s">
        <v>290</v>
      </c>
    </row>
    <row r="27" spans="1:19" x14ac:dyDescent="0.3">
      <c r="A27" s="32" t="s">
        <v>25</v>
      </c>
      <c r="B27" s="1">
        <v>18</v>
      </c>
      <c r="C27" s="1">
        <v>9</v>
      </c>
      <c r="D27" s="1">
        <v>5</v>
      </c>
      <c r="E27" s="20">
        <v>4</v>
      </c>
      <c r="F27" s="30">
        <v>22</v>
      </c>
      <c r="G27" s="20">
        <v>8</v>
      </c>
      <c r="H27" s="20">
        <v>9</v>
      </c>
      <c r="I27" s="20">
        <v>0</v>
      </c>
      <c r="J27" s="20">
        <v>1</v>
      </c>
      <c r="K27" s="29" t="s">
        <v>189</v>
      </c>
      <c r="L27" s="1" t="s">
        <v>233</v>
      </c>
      <c r="M27" s="1" t="s">
        <v>112</v>
      </c>
      <c r="N27" s="1" t="s">
        <v>233</v>
      </c>
      <c r="O27" s="31">
        <v>59</v>
      </c>
      <c r="P27" s="20">
        <v>47</v>
      </c>
      <c r="Q27" s="30">
        <v>12</v>
      </c>
      <c r="R27" s="29" t="s">
        <v>99</v>
      </c>
      <c r="S27" s="28" t="s">
        <v>233</v>
      </c>
    </row>
    <row r="28" spans="1:19" x14ac:dyDescent="0.3">
      <c r="A28" s="32" t="s">
        <v>17</v>
      </c>
      <c r="B28" s="1">
        <v>20</v>
      </c>
      <c r="C28" s="1">
        <v>9</v>
      </c>
      <c r="D28" s="1">
        <v>7</v>
      </c>
      <c r="E28" s="20">
        <v>4</v>
      </c>
      <c r="F28" s="30">
        <v>22</v>
      </c>
      <c r="G28" s="20">
        <v>5</v>
      </c>
      <c r="H28" s="20">
        <v>8</v>
      </c>
      <c r="I28" s="20">
        <v>1</v>
      </c>
      <c r="J28" s="20">
        <v>0</v>
      </c>
      <c r="K28" s="29" t="s">
        <v>322</v>
      </c>
      <c r="L28" s="1" t="s">
        <v>165</v>
      </c>
      <c r="M28" s="1" t="s">
        <v>131</v>
      </c>
      <c r="N28" s="1" t="s">
        <v>323</v>
      </c>
      <c r="O28" s="31">
        <v>56</v>
      </c>
      <c r="P28" s="20">
        <v>61</v>
      </c>
      <c r="Q28" s="30">
        <v>-5</v>
      </c>
      <c r="R28" s="29" t="s">
        <v>104</v>
      </c>
      <c r="S28" s="28" t="s">
        <v>231</v>
      </c>
    </row>
    <row r="29" spans="1:19" x14ac:dyDescent="0.3">
      <c r="A29" s="32" t="s">
        <v>0</v>
      </c>
      <c r="B29" s="1">
        <v>18</v>
      </c>
      <c r="C29" s="1">
        <v>11</v>
      </c>
      <c r="D29" s="1">
        <v>7</v>
      </c>
      <c r="E29" s="20">
        <v>0</v>
      </c>
      <c r="F29" s="30">
        <v>22</v>
      </c>
      <c r="G29" s="20">
        <v>8</v>
      </c>
      <c r="H29" s="20">
        <v>10</v>
      </c>
      <c r="I29" s="20">
        <v>1</v>
      </c>
      <c r="J29" s="20">
        <v>0</v>
      </c>
      <c r="K29" s="29" t="s">
        <v>183</v>
      </c>
      <c r="L29" s="1" t="s">
        <v>232</v>
      </c>
      <c r="M29" s="1" t="s">
        <v>103</v>
      </c>
      <c r="N29" s="1" t="s">
        <v>315</v>
      </c>
      <c r="O29" s="31">
        <v>59</v>
      </c>
      <c r="P29" s="20">
        <v>50</v>
      </c>
      <c r="Q29" s="30">
        <v>9</v>
      </c>
      <c r="R29" s="29" t="s">
        <v>99</v>
      </c>
      <c r="S29" s="28" t="s">
        <v>202</v>
      </c>
    </row>
    <row r="30" spans="1:19" x14ac:dyDescent="0.3">
      <c r="A30" s="32" t="s">
        <v>95</v>
      </c>
      <c r="B30" s="1">
        <v>18</v>
      </c>
      <c r="C30" s="1">
        <v>10</v>
      </c>
      <c r="D30" s="1">
        <v>7</v>
      </c>
      <c r="E30" s="20">
        <v>1</v>
      </c>
      <c r="F30" s="30">
        <v>21</v>
      </c>
      <c r="G30" s="20">
        <v>7</v>
      </c>
      <c r="H30" s="20">
        <v>10</v>
      </c>
      <c r="I30" s="20">
        <v>0</v>
      </c>
      <c r="J30" s="20">
        <v>0</v>
      </c>
      <c r="K30" s="29" t="s">
        <v>242</v>
      </c>
      <c r="L30" s="1" t="s">
        <v>267</v>
      </c>
      <c r="M30" s="1" t="s">
        <v>164</v>
      </c>
      <c r="N30" s="1" t="s">
        <v>203</v>
      </c>
      <c r="O30" s="31">
        <v>58</v>
      </c>
      <c r="P30" s="20">
        <v>55</v>
      </c>
      <c r="Q30" s="30">
        <v>3</v>
      </c>
      <c r="R30" s="29" t="s">
        <v>101</v>
      </c>
      <c r="S30" s="28" t="s">
        <v>228</v>
      </c>
    </row>
    <row r="31" spans="1:19" x14ac:dyDescent="0.3">
      <c r="A31" s="32" t="s">
        <v>15</v>
      </c>
      <c r="B31" s="1">
        <v>20</v>
      </c>
      <c r="C31" s="1">
        <v>6</v>
      </c>
      <c r="D31" s="1">
        <v>10</v>
      </c>
      <c r="E31" s="20">
        <v>4</v>
      </c>
      <c r="F31" s="30">
        <v>16</v>
      </c>
      <c r="G31" s="20">
        <v>3</v>
      </c>
      <c r="H31" s="20">
        <v>5</v>
      </c>
      <c r="I31" s="20">
        <v>1</v>
      </c>
      <c r="J31" s="20">
        <v>0</v>
      </c>
      <c r="K31" s="29" t="s">
        <v>312</v>
      </c>
      <c r="L31" s="1" t="s">
        <v>186</v>
      </c>
      <c r="M31" s="1" t="s">
        <v>160</v>
      </c>
      <c r="N31" s="1" t="s">
        <v>255</v>
      </c>
      <c r="O31" s="31">
        <v>49</v>
      </c>
      <c r="P31" s="20">
        <v>70</v>
      </c>
      <c r="Q31" s="30">
        <v>-21</v>
      </c>
      <c r="R31" s="29" t="s">
        <v>101</v>
      </c>
      <c r="S31" s="28" t="s">
        <v>240</v>
      </c>
    </row>
    <row r="32" spans="1:19" ht="15" thickBot="1" x14ac:dyDescent="0.35">
      <c r="A32" s="32" t="s">
        <v>6</v>
      </c>
      <c r="B32" s="1">
        <v>19</v>
      </c>
      <c r="C32" s="1">
        <v>6</v>
      </c>
      <c r="D32" s="1">
        <v>9</v>
      </c>
      <c r="E32" s="20">
        <v>4</v>
      </c>
      <c r="F32" s="23">
        <v>16</v>
      </c>
      <c r="G32" s="20">
        <v>6</v>
      </c>
      <c r="H32" s="20">
        <v>6</v>
      </c>
      <c r="I32" s="20">
        <v>0</v>
      </c>
      <c r="J32" s="20">
        <v>2</v>
      </c>
      <c r="K32" s="29" t="s">
        <v>314</v>
      </c>
      <c r="L32" s="1" t="s">
        <v>148</v>
      </c>
      <c r="M32" s="1" t="s">
        <v>127</v>
      </c>
      <c r="N32" s="1" t="s">
        <v>263</v>
      </c>
      <c r="O32" s="31">
        <v>53</v>
      </c>
      <c r="P32" s="20">
        <v>75</v>
      </c>
      <c r="Q32" s="30">
        <v>-22</v>
      </c>
      <c r="R32" s="29" t="s">
        <v>107</v>
      </c>
      <c r="S32" s="28" t="s">
        <v>255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18</v>
      </c>
      <c r="B35" s="1">
        <v>19</v>
      </c>
      <c r="C35" s="1">
        <v>10</v>
      </c>
      <c r="D35" s="1">
        <v>5</v>
      </c>
      <c r="E35" s="20">
        <v>4</v>
      </c>
      <c r="F35" s="33">
        <v>24</v>
      </c>
      <c r="G35" s="20">
        <v>5</v>
      </c>
      <c r="H35" s="20">
        <v>9</v>
      </c>
      <c r="I35" s="20">
        <v>1</v>
      </c>
      <c r="J35" s="20">
        <v>3</v>
      </c>
      <c r="K35" s="29" t="s">
        <v>186</v>
      </c>
      <c r="L35" s="1" t="s">
        <v>318</v>
      </c>
      <c r="M35" s="1" t="s">
        <v>105</v>
      </c>
      <c r="N35" s="1" t="s">
        <v>231</v>
      </c>
      <c r="O35" s="31">
        <v>55</v>
      </c>
      <c r="P35" s="20">
        <v>55</v>
      </c>
      <c r="Q35" s="30">
        <v>0</v>
      </c>
      <c r="R35" s="29" t="s">
        <v>135</v>
      </c>
      <c r="S35" s="28" t="s">
        <v>226</v>
      </c>
    </row>
    <row r="36" spans="1:19" x14ac:dyDescent="0.3">
      <c r="A36" s="32" t="s">
        <v>31</v>
      </c>
      <c r="B36" s="1">
        <v>18</v>
      </c>
      <c r="C36" s="1">
        <v>11</v>
      </c>
      <c r="D36" s="1">
        <v>6</v>
      </c>
      <c r="E36" s="20">
        <v>1</v>
      </c>
      <c r="F36" s="30">
        <v>23</v>
      </c>
      <c r="G36" s="20">
        <v>7</v>
      </c>
      <c r="H36" s="20">
        <v>10</v>
      </c>
      <c r="I36" s="20">
        <v>1</v>
      </c>
      <c r="J36" s="20">
        <v>0</v>
      </c>
      <c r="K36" s="29" t="s">
        <v>162</v>
      </c>
      <c r="L36" s="1" t="s">
        <v>283</v>
      </c>
      <c r="M36" s="1" t="s">
        <v>112</v>
      </c>
      <c r="N36" s="1" t="s">
        <v>217</v>
      </c>
      <c r="O36" s="31">
        <v>67</v>
      </c>
      <c r="P36" s="20">
        <v>58</v>
      </c>
      <c r="Q36" s="30">
        <v>9</v>
      </c>
      <c r="R36" s="29" t="s">
        <v>113</v>
      </c>
      <c r="S36" s="28" t="s">
        <v>203</v>
      </c>
    </row>
    <row r="37" spans="1:19" x14ac:dyDescent="0.3">
      <c r="A37" s="32" t="s">
        <v>7</v>
      </c>
      <c r="B37" s="1">
        <v>18</v>
      </c>
      <c r="C37" s="1">
        <v>9</v>
      </c>
      <c r="D37" s="1">
        <v>4</v>
      </c>
      <c r="E37" s="20">
        <v>5</v>
      </c>
      <c r="F37" s="30">
        <v>23</v>
      </c>
      <c r="G37" s="20">
        <v>6</v>
      </c>
      <c r="H37" s="20">
        <v>9</v>
      </c>
      <c r="I37" s="20">
        <v>0</v>
      </c>
      <c r="J37" s="20">
        <v>2</v>
      </c>
      <c r="K37" s="29" t="s">
        <v>241</v>
      </c>
      <c r="L37" s="1" t="s">
        <v>191</v>
      </c>
      <c r="M37" s="1" t="s">
        <v>136</v>
      </c>
      <c r="N37" s="1" t="s">
        <v>219</v>
      </c>
      <c r="O37" s="31">
        <v>49</v>
      </c>
      <c r="P37" s="20">
        <v>50</v>
      </c>
      <c r="Q37" s="30">
        <v>-1</v>
      </c>
      <c r="R37" s="29" t="s">
        <v>104</v>
      </c>
      <c r="S37" s="28" t="s">
        <v>239</v>
      </c>
    </row>
    <row r="38" spans="1:19" x14ac:dyDescent="0.3">
      <c r="A38" s="32" t="s">
        <v>20</v>
      </c>
      <c r="B38" s="1">
        <v>20</v>
      </c>
      <c r="C38" s="1">
        <v>9</v>
      </c>
      <c r="D38" s="1">
        <v>7</v>
      </c>
      <c r="E38" s="20">
        <v>4</v>
      </c>
      <c r="F38" s="30">
        <v>22</v>
      </c>
      <c r="G38" s="20">
        <v>4</v>
      </c>
      <c r="H38" s="20">
        <v>9</v>
      </c>
      <c r="I38" s="20">
        <v>0</v>
      </c>
      <c r="J38" s="20">
        <v>2</v>
      </c>
      <c r="K38" s="29" t="s">
        <v>212</v>
      </c>
      <c r="L38" s="1" t="s">
        <v>317</v>
      </c>
      <c r="M38" s="1" t="s">
        <v>150</v>
      </c>
      <c r="N38" s="1" t="s">
        <v>210</v>
      </c>
      <c r="O38" s="31">
        <v>62</v>
      </c>
      <c r="P38" s="20">
        <v>70</v>
      </c>
      <c r="Q38" s="30">
        <v>-8</v>
      </c>
      <c r="R38" s="29" t="s">
        <v>99</v>
      </c>
      <c r="S38" s="28" t="s">
        <v>233</v>
      </c>
    </row>
    <row r="39" spans="1:19" x14ac:dyDescent="0.3">
      <c r="A39" s="32" t="s">
        <v>2</v>
      </c>
      <c r="B39" s="1">
        <v>18</v>
      </c>
      <c r="C39" s="1">
        <v>8</v>
      </c>
      <c r="D39" s="1">
        <v>4</v>
      </c>
      <c r="E39" s="20">
        <v>6</v>
      </c>
      <c r="F39" s="30">
        <v>22</v>
      </c>
      <c r="G39" s="20">
        <v>7</v>
      </c>
      <c r="H39" s="20">
        <v>8</v>
      </c>
      <c r="I39" s="20">
        <v>0</v>
      </c>
      <c r="J39" s="20">
        <v>1</v>
      </c>
      <c r="K39" s="29" t="s">
        <v>222</v>
      </c>
      <c r="L39" s="1" t="s">
        <v>248</v>
      </c>
      <c r="M39" s="1" t="s">
        <v>249</v>
      </c>
      <c r="N39" s="1" t="s">
        <v>319</v>
      </c>
      <c r="O39" s="31">
        <v>57</v>
      </c>
      <c r="P39" s="20">
        <v>53</v>
      </c>
      <c r="Q39" s="30">
        <v>4</v>
      </c>
      <c r="R39" s="29" t="s">
        <v>101</v>
      </c>
      <c r="S39" s="28" t="s">
        <v>264</v>
      </c>
    </row>
    <row r="40" spans="1:19" x14ac:dyDescent="0.3">
      <c r="A40" s="32" t="s">
        <v>3</v>
      </c>
      <c r="B40" s="1">
        <v>20</v>
      </c>
      <c r="C40" s="1">
        <v>9</v>
      </c>
      <c r="D40" s="1">
        <v>9</v>
      </c>
      <c r="E40" s="20">
        <v>2</v>
      </c>
      <c r="F40" s="30">
        <v>20</v>
      </c>
      <c r="G40" s="20">
        <v>3</v>
      </c>
      <c r="H40" s="20">
        <v>7</v>
      </c>
      <c r="I40" s="20">
        <v>2</v>
      </c>
      <c r="J40" s="20">
        <v>0</v>
      </c>
      <c r="K40" s="29" t="s">
        <v>207</v>
      </c>
      <c r="L40" s="1" t="s">
        <v>303</v>
      </c>
      <c r="M40" s="1" t="s">
        <v>112</v>
      </c>
      <c r="N40" s="1" t="s">
        <v>294</v>
      </c>
      <c r="O40" s="31">
        <v>62</v>
      </c>
      <c r="P40" s="20">
        <v>69</v>
      </c>
      <c r="Q40" s="30">
        <v>-7</v>
      </c>
      <c r="R40" s="29" t="s">
        <v>99</v>
      </c>
      <c r="S40" s="28" t="s">
        <v>218</v>
      </c>
    </row>
    <row r="41" spans="1:19" x14ac:dyDescent="0.3">
      <c r="A41" s="32" t="s">
        <v>8</v>
      </c>
      <c r="B41" s="1">
        <v>19</v>
      </c>
      <c r="C41" s="1">
        <v>8</v>
      </c>
      <c r="D41" s="1">
        <v>8</v>
      </c>
      <c r="E41" s="20">
        <v>3</v>
      </c>
      <c r="F41" s="30">
        <v>19</v>
      </c>
      <c r="G41" s="20">
        <v>4</v>
      </c>
      <c r="H41" s="20">
        <v>8</v>
      </c>
      <c r="I41" s="20">
        <v>0</v>
      </c>
      <c r="J41" s="20">
        <v>1</v>
      </c>
      <c r="K41" s="29" t="s">
        <v>222</v>
      </c>
      <c r="L41" s="1" t="s">
        <v>184</v>
      </c>
      <c r="M41" s="1" t="s">
        <v>151</v>
      </c>
      <c r="N41" s="1" t="s">
        <v>269</v>
      </c>
      <c r="O41" s="31">
        <v>56</v>
      </c>
      <c r="P41" s="20">
        <v>63</v>
      </c>
      <c r="Q41" s="30">
        <v>-7</v>
      </c>
      <c r="R41" s="29" t="s">
        <v>107</v>
      </c>
      <c r="S41" s="28" t="s">
        <v>234</v>
      </c>
    </row>
    <row r="42" spans="1:19" ht="15" thickBot="1" x14ac:dyDescent="0.35">
      <c r="A42" s="27" t="s">
        <v>27</v>
      </c>
      <c r="B42" s="26">
        <v>20</v>
      </c>
      <c r="C42" s="26">
        <v>5</v>
      </c>
      <c r="D42" s="26">
        <v>12</v>
      </c>
      <c r="E42" s="24">
        <v>3</v>
      </c>
      <c r="F42" s="23">
        <v>13</v>
      </c>
      <c r="G42" s="24">
        <v>3</v>
      </c>
      <c r="H42" s="24">
        <v>4</v>
      </c>
      <c r="I42" s="24">
        <v>1</v>
      </c>
      <c r="J42" s="24">
        <v>2</v>
      </c>
      <c r="K42" s="22" t="s">
        <v>188</v>
      </c>
      <c r="L42" s="26" t="s">
        <v>292</v>
      </c>
      <c r="M42" s="26" t="s">
        <v>125</v>
      </c>
      <c r="N42" s="26" t="s">
        <v>316</v>
      </c>
      <c r="O42" s="25">
        <v>43</v>
      </c>
      <c r="P42" s="24">
        <v>62</v>
      </c>
      <c r="Q42" s="23">
        <v>-19</v>
      </c>
      <c r="R42" s="22" t="s">
        <v>101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DE65C59-3996-48FF-80FF-D4537AC67758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5270-E973-4297-AB24-43BC253B1D91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21</v>
      </c>
      <c r="C4" s="40">
        <v>12</v>
      </c>
      <c r="D4" s="40">
        <v>9</v>
      </c>
      <c r="E4" s="38">
        <v>0</v>
      </c>
      <c r="F4" s="33">
        <v>24</v>
      </c>
      <c r="G4" s="39">
        <v>7</v>
      </c>
      <c r="H4" s="38">
        <v>11</v>
      </c>
      <c r="I4" s="38">
        <v>1</v>
      </c>
      <c r="J4" s="33">
        <v>0</v>
      </c>
      <c r="K4" s="37" t="s">
        <v>324</v>
      </c>
      <c r="L4" s="40" t="s">
        <v>184</v>
      </c>
      <c r="M4" s="40" t="s">
        <v>232</v>
      </c>
      <c r="N4" s="40" t="s">
        <v>325</v>
      </c>
      <c r="O4" s="39">
        <v>69</v>
      </c>
      <c r="P4" s="38">
        <v>69</v>
      </c>
      <c r="Q4" s="33">
        <v>0</v>
      </c>
      <c r="R4" s="37" t="s">
        <v>101</v>
      </c>
      <c r="S4" s="36" t="s">
        <v>219</v>
      </c>
    </row>
    <row r="5" spans="1:20" x14ac:dyDescent="0.3">
      <c r="A5" s="32" t="s">
        <v>21</v>
      </c>
      <c r="B5" s="1">
        <v>19</v>
      </c>
      <c r="C5" s="1">
        <v>11</v>
      </c>
      <c r="D5" s="1">
        <v>7</v>
      </c>
      <c r="E5" s="20">
        <v>1</v>
      </c>
      <c r="F5" s="30">
        <v>23</v>
      </c>
      <c r="G5" s="31">
        <v>6</v>
      </c>
      <c r="H5" s="20">
        <v>9</v>
      </c>
      <c r="I5" s="20">
        <v>2</v>
      </c>
      <c r="J5" s="30">
        <v>0</v>
      </c>
      <c r="K5" s="29" t="s">
        <v>234</v>
      </c>
      <c r="L5" s="1" t="s">
        <v>230</v>
      </c>
      <c r="M5" s="1" t="s">
        <v>192</v>
      </c>
      <c r="N5" s="1" t="s">
        <v>225</v>
      </c>
      <c r="O5" s="31">
        <v>58</v>
      </c>
      <c r="P5" s="20">
        <v>60</v>
      </c>
      <c r="Q5" s="30">
        <v>-2</v>
      </c>
      <c r="R5" s="29" t="s">
        <v>99</v>
      </c>
      <c r="S5" s="28" t="s">
        <v>225</v>
      </c>
    </row>
    <row r="6" spans="1:20" x14ac:dyDescent="0.3">
      <c r="A6" s="32" t="s">
        <v>16</v>
      </c>
      <c r="B6" s="1">
        <v>19</v>
      </c>
      <c r="C6" s="1">
        <v>10</v>
      </c>
      <c r="D6" s="1">
        <v>6</v>
      </c>
      <c r="E6" s="20">
        <v>3</v>
      </c>
      <c r="F6" s="30">
        <v>23</v>
      </c>
      <c r="G6" s="31">
        <v>5</v>
      </c>
      <c r="H6" s="20">
        <v>10</v>
      </c>
      <c r="I6" s="20">
        <v>0</v>
      </c>
      <c r="J6" s="30">
        <v>2</v>
      </c>
      <c r="K6" s="29" t="s">
        <v>225</v>
      </c>
      <c r="L6" s="1" t="s">
        <v>211</v>
      </c>
      <c r="M6" s="1" t="s">
        <v>130</v>
      </c>
      <c r="N6" s="1" t="s">
        <v>210</v>
      </c>
      <c r="O6" s="31">
        <v>63</v>
      </c>
      <c r="P6" s="20">
        <v>66</v>
      </c>
      <c r="Q6" s="30">
        <v>-3</v>
      </c>
      <c r="R6" s="29" t="s">
        <v>133</v>
      </c>
      <c r="S6" s="28" t="s">
        <v>222</v>
      </c>
    </row>
    <row r="7" spans="1:20" x14ac:dyDescent="0.3">
      <c r="A7" s="32" t="s">
        <v>11</v>
      </c>
      <c r="B7" s="1">
        <v>19</v>
      </c>
      <c r="C7" s="1">
        <v>9</v>
      </c>
      <c r="D7" s="1">
        <v>6</v>
      </c>
      <c r="E7" s="20">
        <v>4</v>
      </c>
      <c r="F7" s="30">
        <v>22</v>
      </c>
      <c r="G7" s="31">
        <v>4</v>
      </c>
      <c r="H7" s="20">
        <v>7</v>
      </c>
      <c r="I7" s="20">
        <v>2</v>
      </c>
      <c r="J7" s="30">
        <v>0</v>
      </c>
      <c r="K7" s="29" t="s">
        <v>295</v>
      </c>
      <c r="L7" s="1" t="s">
        <v>191</v>
      </c>
      <c r="M7" s="1" t="s">
        <v>163</v>
      </c>
      <c r="N7" s="1" t="s">
        <v>295</v>
      </c>
      <c r="O7" s="31">
        <v>64</v>
      </c>
      <c r="P7" s="20">
        <v>65</v>
      </c>
      <c r="Q7" s="30">
        <v>-1</v>
      </c>
      <c r="R7" s="29" t="s">
        <v>101</v>
      </c>
      <c r="S7" s="28" t="s">
        <v>239</v>
      </c>
    </row>
    <row r="8" spans="1:20" x14ac:dyDescent="0.3">
      <c r="A8" s="32" t="s">
        <v>19</v>
      </c>
      <c r="B8" s="1">
        <v>19</v>
      </c>
      <c r="C8" s="1">
        <v>10</v>
      </c>
      <c r="D8" s="1">
        <v>8</v>
      </c>
      <c r="E8" s="20">
        <v>1</v>
      </c>
      <c r="F8" s="30">
        <v>21</v>
      </c>
      <c r="G8" s="31">
        <v>8</v>
      </c>
      <c r="H8" s="20">
        <v>9</v>
      </c>
      <c r="I8" s="20">
        <v>1</v>
      </c>
      <c r="J8" s="30">
        <v>1</v>
      </c>
      <c r="K8" s="29" t="s">
        <v>226</v>
      </c>
      <c r="L8" s="1" t="s">
        <v>182</v>
      </c>
      <c r="M8" s="1" t="s">
        <v>125</v>
      </c>
      <c r="N8" s="1" t="s">
        <v>200</v>
      </c>
      <c r="O8" s="31">
        <v>58</v>
      </c>
      <c r="P8" s="20">
        <v>59</v>
      </c>
      <c r="Q8" s="30">
        <v>-1</v>
      </c>
      <c r="R8" s="29" t="s">
        <v>99</v>
      </c>
      <c r="S8" s="28" t="s">
        <v>234</v>
      </c>
    </row>
    <row r="9" spans="1:20" x14ac:dyDescent="0.3">
      <c r="A9" s="32" t="s">
        <v>5</v>
      </c>
      <c r="B9" s="1">
        <v>18</v>
      </c>
      <c r="C9" s="1">
        <v>9</v>
      </c>
      <c r="D9" s="1">
        <v>7</v>
      </c>
      <c r="E9" s="20">
        <v>2</v>
      </c>
      <c r="F9" s="30">
        <v>20</v>
      </c>
      <c r="G9" s="31">
        <v>7</v>
      </c>
      <c r="H9" s="20">
        <v>9</v>
      </c>
      <c r="I9" s="20">
        <v>0</v>
      </c>
      <c r="J9" s="30">
        <v>0</v>
      </c>
      <c r="K9" s="29" t="s">
        <v>184</v>
      </c>
      <c r="L9" s="1" t="s">
        <v>211</v>
      </c>
      <c r="M9" s="1" t="s">
        <v>126</v>
      </c>
      <c r="N9" s="1" t="s">
        <v>188</v>
      </c>
      <c r="O9" s="31">
        <v>54</v>
      </c>
      <c r="P9" s="20">
        <v>55</v>
      </c>
      <c r="Q9" s="30">
        <v>-1</v>
      </c>
      <c r="R9" s="29" t="s">
        <v>101</v>
      </c>
      <c r="S9" s="28" t="s">
        <v>203</v>
      </c>
    </row>
    <row r="10" spans="1:20" x14ac:dyDescent="0.3">
      <c r="A10" s="32" t="s">
        <v>28</v>
      </c>
      <c r="B10" s="1">
        <v>19</v>
      </c>
      <c r="C10" s="1">
        <v>7</v>
      </c>
      <c r="D10" s="1">
        <v>8</v>
      </c>
      <c r="E10" s="20">
        <v>4</v>
      </c>
      <c r="F10" s="30">
        <v>18</v>
      </c>
      <c r="G10" s="31">
        <v>4</v>
      </c>
      <c r="H10" s="20">
        <v>6</v>
      </c>
      <c r="I10" s="20">
        <v>1</v>
      </c>
      <c r="J10" s="30">
        <v>0</v>
      </c>
      <c r="K10" s="29" t="s">
        <v>295</v>
      </c>
      <c r="L10" s="1" t="s">
        <v>199</v>
      </c>
      <c r="M10" s="1" t="s">
        <v>211</v>
      </c>
      <c r="N10" s="1" t="s">
        <v>310</v>
      </c>
      <c r="O10" s="31">
        <v>56</v>
      </c>
      <c r="P10" s="20">
        <v>65</v>
      </c>
      <c r="Q10" s="30">
        <v>-9</v>
      </c>
      <c r="R10" s="29" t="s">
        <v>104</v>
      </c>
      <c r="S10" s="28" t="s">
        <v>255</v>
      </c>
    </row>
    <row r="11" spans="1:20" ht="15" thickBot="1" x14ac:dyDescent="0.35">
      <c r="A11" s="32" t="s">
        <v>4</v>
      </c>
      <c r="B11" s="1">
        <v>19</v>
      </c>
      <c r="C11" s="1">
        <v>8</v>
      </c>
      <c r="D11" s="1">
        <v>9</v>
      </c>
      <c r="E11" s="24">
        <v>2</v>
      </c>
      <c r="F11" s="23">
        <v>18</v>
      </c>
      <c r="G11" s="25">
        <v>6</v>
      </c>
      <c r="H11" s="24">
        <v>8</v>
      </c>
      <c r="I11" s="24">
        <v>0</v>
      </c>
      <c r="J11" s="23">
        <v>0</v>
      </c>
      <c r="K11" s="29" t="s">
        <v>299</v>
      </c>
      <c r="L11" s="1" t="s">
        <v>158</v>
      </c>
      <c r="M11" s="1" t="s">
        <v>258</v>
      </c>
      <c r="N11" s="1" t="s">
        <v>287</v>
      </c>
      <c r="O11" s="31">
        <v>67</v>
      </c>
      <c r="P11" s="20">
        <v>72</v>
      </c>
      <c r="Q11" s="30">
        <v>-5</v>
      </c>
      <c r="R11" s="29" t="s">
        <v>159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19</v>
      </c>
      <c r="C14" s="1">
        <v>13</v>
      </c>
      <c r="D14" s="1">
        <v>5</v>
      </c>
      <c r="E14" s="20">
        <v>1</v>
      </c>
      <c r="F14" s="33">
        <v>27</v>
      </c>
      <c r="G14" s="20">
        <v>8</v>
      </c>
      <c r="H14" s="20">
        <v>12</v>
      </c>
      <c r="I14" s="20">
        <v>1</v>
      </c>
      <c r="J14" s="20">
        <v>0</v>
      </c>
      <c r="K14" s="29" t="s">
        <v>205</v>
      </c>
      <c r="L14" s="1" t="s">
        <v>203</v>
      </c>
      <c r="M14" s="1" t="s">
        <v>136</v>
      </c>
      <c r="N14" s="1" t="s">
        <v>209</v>
      </c>
      <c r="O14" s="31">
        <v>70</v>
      </c>
      <c r="P14" s="20">
        <v>54</v>
      </c>
      <c r="Q14" s="30">
        <v>16</v>
      </c>
      <c r="R14" s="29" t="s">
        <v>99</v>
      </c>
      <c r="S14" s="28" t="s">
        <v>226</v>
      </c>
    </row>
    <row r="15" spans="1:20" x14ac:dyDescent="0.3">
      <c r="A15" s="32" t="s">
        <v>14</v>
      </c>
      <c r="B15" s="1">
        <v>18</v>
      </c>
      <c r="C15" s="1">
        <v>13</v>
      </c>
      <c r="D15" s="1">
        <v>4</v>
      </c>
      <c r="E15" s="20">
        <v>1</v>
      </c>
      <c r="F15" s="30">
        <v>27</v>
      </c>
      <c r="G15" s="20">
        <v>6</v>
      </c>
      <c r="H15" s="20">
        <v>11</v>
      </c>
      <c r="I15" s="20">
        <v>2</v>
      </c>
      <c r="J15" s="20">
        <v>0</v>
      </c>
      <c r="K15" s="29" t="s">
        <v>284</v>
      </c>
      <c r="L15" s="1" t="s">
        <v>232</v>
      </c>
      <c r="M15" s="1" t="s">
        <v>152</v>
      </c>
      <c r="N15" s="1" t="s">
        <v>260</v>
      </c>
      <c r="O15" s="31">
        <v>61</v>
      </c>
      <c r="P15" s="20">
        <v>52</v>
      </c>
      <c r="Q15" s="30">
        <v>9</v>
      </c>
      <c r="R15" s="29" t="s">
        <v>104</v>
      </c>
      <c r="S15" s="28" t="s">
        <v>234</v>
      </c>
    </row>
    <row r="16" spans="1:20" x14ac:dyDescent="0.3">
      <c r="A16" s="32" t="s">
        <v>9</v>
      </c>
      <c r="B16" s="1">
        <v>19</v>
      </c>
      <c r="C16" s="1">
        <v>10</v>
      </c>
      <c r="D16" s="1">
        <v>5</v>
      </c>
      <c r="E16" s="20">
        <v>4</v>
      </c>
      <c r="F16" s="30">
        <v>24</v>
      </c>
      <c r="G16" s="20">
        <v>10</v>
      </c>
      <c r="H16" s="20">
        <v>10</v>
      </c>
      <c r="I16" s="20">
        <v>0</v>
      </c>
      <c r="J16" s="20">
        <v>3</v>
      </c>
      <c r="K16" s="29" t="s">
        <v>211</v>
      </c>
      <c r="L16" s="1" t="s">
        <v>233</v>
      </c>
      <c r="M16" s="1" t="s">
        <v>271</v>
      </c>
      <c r="N16" s="1" t="s">
        <v>272</v>
      </c>
      <c r="O16" s="31">
        <v>62</v>
      </c>
      <c r="P16" s="20">
        <v>50</v>
      </c>
      <c r="Q16" s="30">
        <v>12</v>
      </c>
      <c r="R16" s="29" t="s">
        <v>99</v>
      </c>
      <c r="S16" s="28" t="s">
        <v>222</v>
      </c>
    </row>
    <row r="17" spans="1:19" x14ac:dyDescent="0.3">
      <c r="A17" s="32" t="s">
        <v>23</v>
      </c>
      <c r="B17" s="1">
        <v>19</v>
      </c>
      <c r="C17" s="1">
        <v>10</v>
      </c>
      <c r="D17" s="1">
        <v>7</v>
      </c>
      <c r="E17" s="20">
        <v>2</v>
      </c>
      <c r="F17" s="30">
        <v>22</v>
      </c>
      <c r="G17" s="20">
        <v>3</v>
      </c>
      <c r="H17" s="20">
        <v>7</v>
      </c>
      <c r="I17" s="20">
        <v>3</v>
      </c>
      <c r="J17" s="20">
        <v>1</v>
      </c>
      <c r="K17" s="29" t="s">
        <v>217</v>
      </c>
      <c r="L17" s="1" t="s">
        <v>225</v>
      </c>
      <c r="M17" s="1" t="s">
        <v>141</v>
      </c>
      <c r="N17" s="1" t="s">
        <v>217</v>
      </c>
      <c r="O17" s="31">
        <v>60</v>
      </c>
      <c r="P17" s="20">
        <v>60</v>
      </c>
      <c r="Q17" s="30">
        <v>0</v>
      </c>
      <c r="R17" s="29" t="s">
        <v>99</v>
      </c>
      <c r="S17" s="28" t="s">
        <v>233</v>
      </c>
    </row>
    <row r="18" spans="1:19" x14ac:dyDescent="0.3">
      <c r="A18" s="32" t="s">
        <v>13</v>
      </c>
      <c r="B18" s="1">
        <v>19</v>
      </c>
      <c r="C18" s="1">
        <v>10</v>
      </c>
      <c r="D18" s="1">
        <v>7</v>
      </c>
      <c r="E18" s="20">
        <v>2</v>
      </c>
      <c r="F18" s="30">
        <v>22</v>
      </c>
      <c r="G18" s="20">
        <v>7</v>
      </c>
      <c r="H18" s="20">
        <v>10</v>
      </c>
      <c r="I18" s="20">
        <v>0</v>
      </c>
      <c r="J18" s="20">
        <v>2</v>
      </c>
      <c r="K18" s="29" t="s">
        <v>193</v>
      </c>
      <c r="L18" s="1" t="s">
        <v>303</v>
      </c>
      <c r="M18" s="1" t="s">
        <v>193</v>
      </c>
      <c r="N18" s="1" t="s">
        <v>285</v>
      </c>
      <c r="O18" s="31">
        <v>61</v>
      </c>
      <c r="P18" s="20">
        <v>62</v>
      </c>
      <c r="Q18" s="30">
        <v>-1</v>
      </c>
      <c r="R18" s="29" t="s">
        <v>101</v>
      </c>
      <c r="S18" s="28" t="s">
        <v>234</v>
      </c>
    </row>
    <row r="19" spans="1:19" x14ac:dyDescent="0.3">
      <c r="A19" s="32" t="s">
        <v>12</v>
      </c>
      <c r="B19" s="1">
        <v>20</v>
      </c>
      <c r="C19" s="1">
        <v>10</v>
      </c>
      <c r="D19" s="1">
        <v>8</v>
      </c>
      <c r="E19" s="20">
        <v>2</v>
      </c>
      <c r="F19" s="30">
        <v>22</v>
      </c>
      <c r="G19" s="20">
        <v>6</v>
      </c>
      <c r="H19" s="20">
        <v>9</v>
      </c>
      <c r="I19" s="20">
        <v>1</v>
      </c>
      <c r="J19" s="20">
        <v>0</v>
      </c>
      <c r="K19" s="29" t="s">
        <v>198</v>
      </c>
      <c r="L19" s="1" t="s">
        <v>311</v>
      </c>
      <c r="M19" s="1" t="s">
        <v>147</v>
      </c>
      <c r="N19" s="1" t="s">
        <v>283</v>
      </c>
      <c r="O19" s="31">
        <v>51</v>
      </c>
      <c r="P19" s="20">
        <v>49</v>
      </c>
      <c r="Q19" s="30">
        <v>2</v>
      </c>
      <c r="R19" s="29" t="s">
        <v>101</v>
      </c>
      <c r="S19" s="28" t="s">
        <v>203</v>
      </c>
    </row>
    <row r="20" spans="1:19" x14ac:dyDescent="0.3">
      <c r="A20" s="32" t="s">
        <v>10</v>
      </c>
      <c r="B20" s="1">
        <v>18</v>
      </c>
      <c r="C20" s="1">
        <v>9</v>
      </c>
      <c r="D20" s="1">
        <v>6</v>
      </c>
      <c r="E20" s="20">
        <v>3</v>
      </c>
      <c r="F20" s="30">
        <v>21</v>
      </c>
      <c r="G20" s="20">
        <v>0</v>
      </c>
      <c r="H20" s="20">
        <v>5</v>
      </c>
      <c r="I20" s="20">
        <v>4</v>
      </c>
      <c r="J20" s="20">
        <v>0</v>
      </c>
      <c r="K20" s="29" t="s">
        <v>295</v>
      </c>
      <c r="L20" s="1" t="s">
        <v>156</v>
      </c>
      <c r="M20" s="1" t="s">
        <v>115</v>
      </c>
      <c r="N20" s="1" t="s">
        <v>208</v>
      </c>
      <c r="O20" s="31">
        <v>51</v>
      </c>
      <c r="P20" s="20">
        <v>51</v>
      </c>
      <c r="Q20" s="30">
        <v>0</v>
      </c>
      <c r="R20" s="29" t="s">
        <v>101</v>
      </c>
      <c r="S20" s="28" t="s">
        <v>233</v>
      </c>
    </row>
    <row r="21" spans="1:19" ht="15" thickBot="1" x14ac:dyDescent="0.35">
      <c r="A21" s="27" t="s">
        <v>1</v>
      </c>
      <c r="B21" s="26">
        <v>19</v>
      </c>
      <c r="C21" s="26">
        <v>9</v>
      </c>
      <c r="D21" s="26">
        <v>8</v>
      </c>
      <c r="E21" s="24">
        <v>2</v>
      </c>
      <c r="F21" s="23">
        <v>20</v>
      </c>
      <c r="G21" s="24">
        <v>8</v>
      </c>
      <c r="H21" s="24">
        <v>9</v>
      </c>
      <c r="I21" s="24">
        <v>0</v>
      </c>
      <c r="J21" s="24">
        <v>2</v>
      </c>
      <c r="K21" s="22" t="s">
        <v>225</v>
      </c>
      <c r="L21" s="26" t="s">
        <v>201</v>
      </c>
      <c r="M21" s="26" t="s">
        <v>192</v>
      </c>
      <c r="N21" s="26" t="s">
        <v>312</v>
      </c>
      <c r="O21" s="25">
        <v>53</v>
      </c>
      <c r="P21" s="24">
        <v>49</v>
      </c>
      <c r="Q21" s="23">
        <v>4</v>
      </c>
      <c r="R21" s="22" t="s">
        <v>99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19</v>
      </c>
      <c r="C25" s="1">
        <v>13</v>
      </c>
      <c r="D25" s="1">
        <v>1</v>
      </c>
      <c r="E25" s="20">
        <v>5</v>
      </c>
      <c r="F25" s="30">
        <v>31</v>
      </c>
      <c r="G25" s="20">
        <v>12</v>
      </c>
      <c r="H25" s="20">
        <v>13</v>
      </c>
      <c r="I25" s="20">
        <v>0</v>
      </c>
      <c r="J25" s="20">
        <v>2</v>
      </c>
      <c r="K25" s="29" t="s">
        <v>320</v>
      </c>
      <c r="L25" s="1" t="s">
        <v>241</v>
      </c>
      <c r="M25" s="1" t="s">
        <v>118</v>
      </c>
      <c r="N25" s="1" t="s">
        <v>289</v>
      </c>
      <c r="O25" s="31">
        <v>78</v>
      </c>
      <c r="P25" s="20">
        <v>47</v>
      </c>
      <c r="Q25" s="30">
        <v>31</v>
      </c>
      <c r="R25" s="29" t="s">
        <v>177</v>
      </c>
      <c r="S25" s="28" t="s">
        <v>321</v>
      </c>
    </row>
    <row r="26" spans="1:19" x14ac:dyDescent="0.3">
      <c r="A26" s="32" t="s">
        <v>22</v>
      </c>
      <c r="B26" s="1">
        <v>19</v>
      </c>
      <c r="C26" s="1">
        <v>12</v>
      </c>
      <c r="D26" s="1">
        <v>4</v>
      </c>
      <c r="E26" s="20">
        <v>3</v>
      </c>
      <c r="F26" s="30">
        <v>27</v>
      </c>
      <c r="G26" s="20">
        <v>7</v>
      </c>
      <c r="H26" s="20">
        <v>10</v>
      </c>
      <c r="I26" s="20">
        <v>2</v>
      </c>
      <c r="J26" s="20">
        <v>1</v>
      </c>
      <c r="K26" s="29" t="s">
        <v>234</v>
      </c>
      <c r="L26" s="1" t="s">
        <v>282</v>
      </c>
      <c r="M26" s="1" t="s">
        <v>162</v>
      </c>
      <c r="N26" s="1" t="s">
        <v>266</v>
      </c>
      <c r="O26" s="31">
        <v>64</v>
      </c>
      <c r="P26" s="20">
        <v>54</v>
      </c>
      <c r="Q26" s="30">
        <v>10</v>
      </c>
      <c r="R26" s="29" t="s">
        <v>154</v>
      </c>
      <c r="S26" s="28" t="s">
        <v>290</v>
      </c>
    </row>
    <row r="27" spans="1:19" x14ac:dyDescent="0.3">
      <c r="A27" s="32" t="s">
        <v>25</v>
      </c>
      <c r="B27" s="1">
        <v>18</v>
      </c>
      <c r="C27" s="1">
        <v>9</v>
      </c>
      <c r="D27" s="1">
        <v>5</v>
      </c>
      <c r="E27" s="20">
        <v>4</v>
      </c>
      <c r="F27" s="30">
        <v>22</v>
      </c>
      <c r="G27" s="20">
        <v>8</v>
      </c>
      <c r="H27" s="20">
        <v>9</v>
      </c>
      <c r="I27" s="20">
        <v>0</v>
      </c>
      <c r="J27" s="20">
        <v>1</v>
      </c>
      <c r="K27" s="29" t="s">
        <v>189</v>
      </c>
      <c r="L27" s="1" t="s">
        <v>233</v>
      </c>
      <c r="M27" s="1" t="s">
        <v>112</v>
      </c>
      <c r="N27" s="1" t="s">
        <v>233</v>
      </c>
      <c r="O27" s="31">
        <v>59</v>
      </c>
      <c r="P27" s="20">
        <v>47</v>
      </c>
      <c r="Q27" s="30">
        <v>12</v>
      </c>
      <c r="R27" s="29" t="s">
        <v>99</v>
      </c>
      <c r="S27" s="28" t="s">
        <v>233</v>
      </c>
    </row>
    <row r="28" spans="1:19" x14ac:dyDescent="0.3">
      <c r="A28" s="32" t="s">
        <v>17</v>
      </c>
      <c r="B28" s="1">
        <v>20</v>
      </c>
      <c r="C28" s="1">
        <v>9</v>
      </c>
      <c r="D28" s="1">
        <v>7</v>
      </c>
      <c r="E28" s="20">
        <v>4</v>
      </c>
      <c r="F28" s="30">
        <v>22</v>
      </c>
      <c r="G28" s="20">
        <v>5</v>
      </c>
      <c r="H28" s="20">
        <v>8</v>
      </c>
      <c r="I28" s="20">
        <v>1</v>
      </c>
      <c r="J28" s="20">
        <v>0</v>
      </c>
      <c r="K28" s="29" t="s">
        <v>322</v>
      </c>
      <c r="L28" s="1" t="s">
        <v>165</v>
      </c>
      <c r="M28" s="1" t="s">
        <v>131</v>
      </c>
      <c r="N28" s="1" t="s">
        <v>323</v>
      </c>
      <c r="O28" s="31">
        <v>56</v>
      </c>
      <c r="P28" s="20">
        <v>61</v>
      </c>
      <c r="Q28" s="30">
        <v>-5</v>
      </c>
      <c r="R28" s="29" t="s">
        <v>104</v>
      </c>
      <c r="S28" s="28" t="s">
        <v>231</v>
      </c>
    </row>
    <row r="29" spans="1:19" x14ac:dyDescent="0.3">
      <c r="A29" s="32" t="s">
        <v>95</v>
      </c>
      <c r="B29" s="1">
        <v>19</v>
      </c>
      <c r="C29" s="1">
        <v>10</v>
      </c>
      <c r="D29" s="1">
        <v>7</v>
      </c>
      <c r="E29" s="20">
        <v>2</v>
      </c>
      <c r="F29" s="30">
        <v>22</v>
      </c>
      <c r="G29" s="20">
        <v>7</v>
      </c>
      <c r="H29" s="20">
        <v>10</v>
      </c>
      <c r="I29" s="20">
        <v>0</v>
      </c>
      <c r="J29" s="20">
        <v>0</v>
      </c>
      <c r="K29" s="29" t="s">
        <v>242</v>
      </c>
      <c r="L29" s="1" t="s">
        <v>300</v>
      </c>
      <c r="M29" s="1" t="s">
        <v>164</v>
      </c>
      <c r="N29" s="1" t="s">
        <v>266</v>
      </c>
      <c r="O29" s="31">
        <v>60</v>
      </c>
      <c r="P29" s="20">
        <v>58</v>
      </c>
      <c r="Q29" s="30">
        <v>2</v>
      </c>
      <c r="R29" s="29" t="s">
        <v>107</v>
      </c>
      <c r="S29" s="28" t="s">
        <v>215</v>
      </c>
    </row>
    <row r="30" spans="1:19" x14ac:dyDescent="0.3">
      <c r="A30" s="32" t="s">
        <v>0</v>
      </c>
      <c r="B30" s="1">
        <v>18</v>
      </c>
      <c r="C30" s="1">
        <v>11</v>
      </c>
      <c r="D30" s="1">
        <v>7</v>
      </c>
      <c r="E30" s="20">
        <v>0</v>
      </c>
      <c r="F30" s="30">
        <v>22</v>
      </c>
      <c r="G30" s="20">
        <v>8</v>
      </c>
      <c r="H30" s="20">
        <v>10</v>
      </c>
      <c r="I30" s="20">
        <v>1</v>
      </c>
      <c r="J30" s="20">
        <v>0</v>
      </c>
      <c r="K30" s="29" t="s">
        <v>183</v>
      </c>
      <c r="L30" s="1" t="s">
        <v>232</v>
      </c>
      <c r="M30" s="1" t="s">
        <v>103</v>
      </c>
      <c r="N30" s="1" t="s">
        <v>315</v>
      </c>
      <c r="O30" s="31">
        <v>59</v>
      </c>
      <c r="P30" s="20">
        <v>50</v>
      </c>
      <c r="Q30" s="30">
        <v>9</v>
      </c>
      <c r="R30" s="29" t="s">
        <v>99</v>
      </c>
      <c r="S30" s="28" t="s">
        <v>202</v>
      </c>
    </row>
    <row r="31" spans="1:19" x14ac:dyDescent="0.3">
      <c r="A31" s="32" t="s">
        <v>15</v>
      </c>
      <c r="B31" s="1">
        <v>20</v>
      </c>
      <c r="C31" s="1">
        <v>6</v>
      </c>
      <c r="D31" s="1">
        <v>10</v>
      </c>
      <c r="E31" s="20">
        <v>4</v>
      </c>
      <c r="F31" s="30">
        <v>16</v>
      </c>
      <c r="G31" s="20">
        <v>3</v>
      </c>
      <c r="H31" s="20">
        <v>5</v>
      </c>
      <c r="I31" s="20">
        <v>1</v>
      </c>
      <c r="J31" s="20">
        <v>0</v>
      </c>
      <c r="K31" s="29" t="s">
        <v>312</v>
      </c>
      <c r="L31" s="1" t="s">
        <v>186</v>
      </c>
      <c r="M31" s="1" t="s">
        <v>160</v>
      </c>
      <c r="N31" s="1" t="s">
        <v>255</v>
      </c>
      <c r="O31" s="31">
        <v>49</v>
      </c>
      <c r="P31" s="20">
        <v>70</v>
      </c>
      <c r="Q31" s="30">
        <v>-21</v>
      </c>
      <c r="R31" s="29" t="s">
        <v>101</v>
      </c>
      <c r="S31" s="28" t="s">
        <v>240</v>
      </c>
    </row>
    <row r="32" spans="1:19" ht="15" thickBot="1" x14ac:dyDescent="0.35">
      <c r="A32" s="32" t="s">
        <v>6</v>
      </c>
      <c r="B32" s="1">
        <v>19</v>
      </c>
      <c r="C32" s="1">
        <v>6</v>
      </c>
      <c r="D32" s="1">
        <v>9</v>
      </c>
      <c r="E32" s="20">
        <v>4</v>
      </c>
      <c r="F32" s="23">
        <v>16</v>
      </c>
      <c r="G32" s="20">
        <v>6</v>
      </c>
      <c r="H32" s="20">
        <v>6</v>
      </c>
      <c r="I32" s="20">
        <v>0</v>
      </c>
      <c r="J32" s="20">
        <v>2</v>
      </c>
      <c r="K32" s="29" t="s">
        <v>314</v>
      </c>
      <c r="L32" s="1" t="s">
        <v>148</v>
      </c>
      <c r="M32" s="1" t="s">
        <v>127</v>
      </c>
      <c r="N32" s="1" t="s">
        <v>263</v>
      </c>
      <c r="O32" s="31">
        <v>53</v>
      </c>
      <c r="P32" s="20">
        <v>75</v>
      </c>
      <c r="Q32" s="30">
        <v>-22</v>
      </c>
      <c r="R32" s="29" t="s">
        <v>107</v>
      </c>
      <c r="S32" s="28" t="s">
        <v>255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19</v>
      </c>
      <c r="C35" s="1">
        <v>12</v>
      </c>
      <c r="D35" s="1">
        <v>6</v>
      </c>
      <c r="E35" s="20">
        <v>1</v>
      </c>
      <c r="F35" s="33">
        <v>25</v>
      </c>
      <c r="G35" s="20">
        <v>7</v>
      </c>
      <c r="H35" s="20">
        <v>11</v>
      </c>
      <c r="I35" s="20">
        <v>1</v>
      </c>
      <c r="J35" s="20">
        <v>0</v>
      </c>
      <c r="K35" s="29" t="s">
        <v>178</v>
      </c>
      <c r="L35" s="1" t="s">
        <v>283</v>
      </c>
      <c r="M35" s="1" t="s">
        <v>112</v>
      </c>
      <c r="N35" s="1" t="s">
        <v>234</v>
      </c>
      <c r="O35" s="31">
        <v>70</v>
      </c>
      <c r="P35" s="20">
        <v>60</v>
      </c>
      <c r="Q35" s="30">
        <v>10</v>
      </c>
      <c r="R35" s="29" t="s">
        <v>99</v>
      </c>
      <c r="S35" s="28" t="s">
        <v>203</v>
      </c>
    </row>
    <row r="36" spans="1:19" x14ac:dyDescent="0.3">
      <c r="A36" s="32" t="s">
        <v>18</v>
      </c>
      <c r="B36" s="1">
        <v>20</v>
      </c>
      <c r="C36" s="1">
        <v>10</v>
      </c>
      <c r="D36" s="1">
        <v>6</v>
      </c>
      <c r="E36" s="20">
        <v>4</v>
      </c>
      <c r="F36" s="30">
        <v>24</v>
      </c>
      <c r="G36" s="20">
        <v>5</v>
      </c>
      <c r="H36" s="20">
        <v>9</v>
      </c>
      <c r="I36" s="20">
        <v>1</v>
      </c>
      <c r="J36" s="20">
        <v>3</v>
      </c>
      <c r="K36" s="29" t="s">
        <v>186</v>
      </c>
      <c r="L36" s="1" t="s">
        <v>327</v>
      </c>
      <c r="M36" s="1" t="s">
        <v>105</v>
      </c>
      <c r="N36" s="1" t="s">
        <v>231</v>
      </c>
      <c r="O36" s="31">
        <v>56</v>
      </c>
      <c r="P36" s="20">
        <v>57</v>
      </c>
      <c r="Q36" s="30">
        <v>-1</v>
      </c>
      <c r="R36" s="29" t="s">
        <v>101</v>
      </c>
      <c r="S36" s="28" t="s">
        <v>234</v>
      </c>
    </row>
    <row r="37" spans="1:19" x14ac:dyDescent="0.3">
      <c r="A37" s="32" t="s">
        <v>7</v>
      </c>
      <c r="B37" s="1">
        <v>18</v>
      </c>
      <c r="C37" s="1">
        <v>9</v>
      </c>
      <c r="D37" s="1">
        <v>4</v>
      </c>
      <c r="E37" s="20">
        <v>5</v>
      </c>
      <c r="F37" s="30">
        <v>23</v>
      </c>
      <c r="G37" s="20">
        <v>6</v>
      </c>
      <c r="H37" s="20">
        <v>9</v>
      </c>
      <c r="I37" s="20">
        <v>0</v>
      </c>
      <c r="J37" s="20">
        <v>2</v>
      </c>
      <c r="K37" s="29" t="s">
        <v>241</v>
      </c>
      <c r="L37" s="1" t="s">
        <v>191</v>
      </c>
      <c r="M37" s="1" t="s">
        <v>136</v>
      </c>
      <c r="N37" s="1" t="s">
        <v>219</v>
      </c>
      <c r="O37" s="31">
        <v>49</v>
      </c>
      <c r="P37" s="20">
        <v>50</v>
      </c>
      <c r="Q37" s="30">
        <v>-1</v>
      </c>
      <c r="R37" s="29" t="s">
        <v>104</v>
      </c>
      <c r="S37" s="28" t="s">
        <v>239</v>
      </c>
    </row>
    <row r="38" spans="1:19" x14ac:dyDescent="0.3">
      <c r="A38" s="32" t="s">
        <v>20</v>
      </c>
      <c r="B38" s="1">
        <v>21</v>
      </c>
      <c r="C38" s="1">
        <v>9</v>
      </c>
      <c r="D38" s="1">
        <v>8</v>
      </c>
      <c r="E38" s="20">
        <v>4</v>
      </c>
      <c r="F38" s="30">
        <v>22</v>
      </c>
      <c r="G38" s="20">
        <v>4</v>
      </c>
      <c r="H38" s="20">
        <v>9</v>
      </c>
      <c r="I38" s="20">
        <v>0</v>
      </c>
      <c r="J38" s="20">
        <v>2</v>
      </c>
      <c r="K38" s="29" t="s">
        <v>212</v>
      </c>
      <c r="L38" s="1" t="s">
        <v>326</v>
      </c>
      <c r="M38" s="1" t="s">
        <v>150</v>
      </c>
      <c r="N38" s="1" t="s">
        <v>210</v>
      </c>
      <c r="O38" s="31">
        <v>63</v>
      </c>
      <c r="P38" s="20">
        <v>75</v>
      </c>
      <c r="Q38" s="30">
        <v>-12</v>
      </c>
      <c r="R38" s="29" t="s">
        <v>101</v>
      </c>
      <c r="S38" s="28" t="s">
        <v>218</v>
      </c>
    </row>
    <row r="39" spans="1:19" x14ac:dyDescent="0.3">
      <c r="A39" s="32" t="s">
        <v>2</v>
      </c>
      <c r="B39" s="1">
        <v>18</v>
      </c>
      <c r="C39" s="1">
        <v>8</v>
      </c>
      <c r="D39" s="1">
        <v>4</v>
      </c>
      <c r="E39" s="20">
        <v>6</v>
      </c>
      <c r="F39" s="30">
        <v>22</v>
      </c>
      <c r="G39" s="20">
        <v>7</v>
      </c>
      <c r="H39" s="20">
        <v>8</v>
      </c>
      <c r="I39" s="20">
        <v>0</v>
      </c>
      <c r="J39" s="20">
        <v>1</v>
      </c>
      <c r="K39" s="29" t="s">
        <v>222</v>
      </c>
      <c r="L39" s="1" t="s">
        <v>248</v>
      </c>
      <c r="M39" s="1" t="s">
        <v>249</v>
      </c>
      <c r="N39" s="1" t="s">
        <v>319</v>
      </c>
      <c r="O39" s="31">
        <v>57</v>
      </c>
      <c r="P39" s="20">
        <v>53</v>
      </c>
      <c r="Q39" s="30">
        <v>4</v>
      </c>
      <c r="R39" s="29" t="s">
        <v>101</v>
      </c>
      <c r="S39" s="28" t="s">
        <v>264</v>
      </c>
    </row>
    <row r="40" spans="1:19" x14ac:dyDescent="0.3">
      <c r="A40" s="32" t="s">
        <v>3</v>
      </c>
      <c r="B40" s="1">
        <v>21</v>
      </c>
      <c r="C40" s="1">
        <v>9</v>
      </c>
      <c r="D40" s="1">
        <v>10</v>
      </c>
      <c r="E40" s="20">
        <v>2</v>
      </c>
      <c r="F40" s="30">
        <v>20</v>
      </c>
      <c r="G40" s="20">
        <v>3</v>
      </c>
      <c r="H40" s="20">
        <v>7</v>
      </c>
      <c r="I40" s="20">
        <v>2</v>
      </c>
      <c r="J40" s="20">
        <v>0</v>
      </c>
      <c r="K40" s="29" t="s">
        <v>207</v>
      </c>
      <c r="L40" s="1" t="s">
        <v>283</v>
      </c>
      <c r="M40" s="1" t="s">
        <v>112</v>
      </c>
      <c r="N40" s="1" t="s">
        <v>294</v>
      </c>
      <c r="O40" s="31">
        <v>67</v>
      </c>
      <c r="P40" s="20">
        <v>77</v>
      </c>
      <c r="Q40" s="30">
        <v>-10</v>
      </c>
      <c r="R40" s="29" t="s">
        <v>101</v>
      </c>
      <c r="S40" s="28" t="s">
        <v>218</v>
      </c>
    </row>
    <row r="41" spans="1:19" x14ac:dyDescent="0.3">
      <c r="A41" s="32" t="s">
        <v>8</v>
      </c>
      <c r="B41" s="1">
        <v>19</v>
      </c>
      <c r="C41" s="1">
        <v>8</v>
      </c>
      <c r="D41" s="1">
        <v>8</v>
      </c>
      <c r="E41" s="20">
        <v>3</v>
      </c>
      <c r="F41" s="30">
        <v>19</v>
      </c>
      <c r="G41" s="20">
        <v>4</v>
      </c>
      <c r="H41" s="20">
        <v>8</v>
      </c>
      <c r="I41" s="20">
        <v>0</v>
      </c>
      <c r="J41" s="20">
        <v>1</v>
      </c>
      <c r="K41" s="29" t="s">
        <v>222</v>
      </c>
      <c r="L41" s="1" t="s">
        <v>184</v>
      </c>
      <c r="M41" s="1" t="s">
        <v>151</v>
      </c>
      <c r="N41" s="1" t="s">
        <v>269</v>
      </c>
      <c r="O41" s="31">
        <v>56</v>
      </c>
      <c r="P41" s="20">
        <v>63</v>
      </c>
      <c r="Q41" s="30">
        <v>-7</v>
      </c>
      <c r="R41" s="29" t="s">
        <v>107</v>
      </c>
      <c r="S41" s="28" t="s">
        <v>234</v>
      </c>
    </row>
    <row r="42" spans="1:19" ht="15" thickBot="1" x14ac:dyDescent="0.35">
      <c r="A42" s="27" t="s">
        <v>27</v>
      </c>
      <c r="B42" s="26">
        <v>20</v>
      </c>
      <c r="C42" s="26">
        <v>5</v>
      </c>
      <c r="D42" s="26">
        <v>12</v>
      </c>
      <c r="E42" s="24">
        <v>3</v>
      </c>
      <c r="F42" s="23">
        <v>13</v>
      </c>
      <c r="G42" s="24">
        <v>3</v>
      </c>
      <c r="H42" s="24">
        <v>4</v>
      </c>
      <c r="I42" s="24">
        <v>1</v>
      </c>
      <c r="J42" s="24">
        <v>2</v>
      </c>
      <c r="K42" s="22" t="s">
        <v>188</v>
      </c>
      <c r="L42" s="26" t="s">
        <v>292</v>
      </c>
      <c r="M42" s="26" t="s">
        <v>125</v>
      </c>
      <c r="N42" s="26" t="s">
        <v>316</v>
      </c>
      <c r="O42" s="25">
        <v>43</v>
      </c>
      <c r="P42" s="24">
        <v>62</v>
      </c>
      <c r="Q42" s="23">
        <v>-19</v>
      </c>
      <c r="R42" s="22" t="s">
        <v>101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0796F46-9D49-433E-867D-3251680945DD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5094-9B72-45AE-B599-B131752A86F5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20</v>
      </c>
      <c r="C4" s="40">
        <v>12</v>
      </c>
      <c r="D4" s="40">
        <v>7</v>
      </c>
      <c r="E4" s="38">
        <v>1</v>
      </c>
      <c r="F4" s="33">
        <v>25</v>
      </c>
      <c r="G4" s="39">
        <v>7</v>
      </c>
      <c r="H4" s="38">
        <v>10</v>
      </c>
      <c r="I4" s="38">
        <v>2</v>
      </c>
      <c r="J4" s="33">
        <v>0</v>
      </c>
      <c r="K4" s="37" t="s">
        <v>266</v>
      </c>
      <c r="L4" s="40" t="s">
        <v>230</v>
      </c>
      <c r="M4" s="40" t="s">
        <v>192</v>
      </c>
      <c r="N4" s="40" t="s">
        <v>225</v>
      </c>
      <c r="O4" s="39">
        <v>62</v>
      </c>
      <c r="P4" s="38">
        <v>62</v>
      </c>
      <c r="Q4" s="33">
        <v>0</v>
      </c>
      <c r="R4" s="37" t="s">
        <v>104</v>
      </c>
      <c r="S4" s="36" t="s">
        <v>225</v>
      </c>
    </row>
    <row r="5" spans="1:20" x14ac:dyDescent="0.3">
      <c r="A5" s="32" t="s">
        <v>29</v>
      </c>
      <c r="B5" s="1">
        <v>21</v>
      </c>
      <c r="C5" s="1">
        <v>12</v>
      </c>
      <c r="D5" s="1">
        <v>9</v>
      </c>
      <c r="E5" s="20">
        <v>0</v>
      </c>
      <c r="F5" s="30">
        <v>24</v>
      </c>
      <c r="G5" s="31">
        <v>7</v>
      </c>
      <c r="H5" s="20">
        <v>11</v>
      </c>
      <c r="I5" s="20">
        <v>1</v>
      </c>
      <c r="J5" s="30">
        <v>0</v>
      </c>
      <c r="K5" s="29" t="s">
        <v>324</v>
      </c>
      <c r="L5" s="1" t="s">
        <v>184</v>
      </c>
      <c r="M5" s="1" t="s">
        <v>232</v>
      </c>
      <c r="N5" s="1" t="s">
        <v>325</v>
      </c>
      <c r="O5" s="31">
        <v>69</v>
      </c>
      <c r="P5" s="20">
        <v>69</v>
      </c>
      <c r="Q5" s="30">
        <v>0</v>
      </c>
      <c r="R5" s="29" t="s">
        <v>101</v>
      </c>
      <c r="S5" s="28" t="s">
        <v>219</v>
      </c>
    </row>
    <row r="6" spans="1:20" x14ac:dyDescent="0.3">
      <c r="A6" s="32" t="s">
        <v>16</v>
      </c>
      <c r="B6" s="1">
        <v>19</v>
      </c>
      <c r="C6" s="1">
        <v>10</v>
      </c>
      <c r="D6" s="1">
        <v>6</v>
      </c>
      <c r="E6" s="20">
        <v>3</v>
      </c>
      <c r="F6" s="30">
        <v>23</v>
      </c>
      <c r="G6" s="31">
        <v>5</v>
      </c>
      <c r="H6" s="20">
        <v>10</v>
      </c>
      <c r="I6" s="20">
        <v>0</v>
      </c>
      <c r="J6" s="30">
        <v>2</v>
      </c>
      <c r="K6" s="29" t="s">
        <v>225</v>
      </c>
      <c r="L6" s="1" t="s">
        <v>211</v>
      </c>
      <c r="M6" s="1" t="s">
        <v>130</v>
      </c>
      <c r="N6" s="1" t="s">
        <v>210</v>
      </c>
      <c r="O6" s="31">
        <v>63</v>
      </c>
      <c r="P6" s="20">
        <v>66</v>
      </c>
      <c r="Q6" s="30">
        <v>-3</v>
      </c>
      <c r="R6" s="29" t="s">
        <v>133</v>
      </c>
      <c r="S6" s="28" t="s">
        <v>222</v>
      </c>
    </row>
    <row r="7" spans="1:20" x14ac:dyDescent="0.3">
      <c r="A7" s="32" t="s">
        <v>11</v>
      </c>
      <c r="B7" s="1">
        <v>19</v>
      </c>
      <c r="C7" s="1">
        <v>9</v>
      </c>
      <c r="D7" s="1">
        <v>6</v>
      </c>
      <c r="E7" s="20">
        <v>4</v>
      </c>
      <c r="F7" s="30">
        <v>22</v>
      </c>
      <c r="G7" s="31">
        <v>4</v>
      </c>
      <c r="H7" s="20">
        <v>7</v>
      </c>
      <c r="I7" s="20">
        <v>2</v>
      </c>
      <c r="J7" s="30">
        <v>0</v>
      </c>
      <c r="K7" s="29" t="s">
        <v>295</v>
      </c>
      <c r="L7" s="1" t="s">
        <v>191</v>
      </c>
      <c r="M7" s="1" t="s">
        <v>163</v>
      </c>
      <c r="N7" s="1" t="s">
        <v>295</v>
      </c>
      <c r="O7" s="31">
        <v>64</v>
      </c>
      <c r="P7" s="20">
        <v>65</v>
      </c>
      <c r="Q7" s="30">
        <v>-1</v>
      </c>
      <c r="R7" s="29" t="s">
        <v>101</v>
      </c>
      <c r="S7" s="28" t="s">
        <v>239</v>
      </c>
    </row>
    <row r="8" spans="1:20" x14ac:dyDescent="0.3">
      <c r="A8" s="32" t="s">
        <v>5</v>
      </c>
      <c r="B8" s="1">
        <v>19</v>
      </c>
      <c r="C8" s="1">
        <v>10</v>
      </c>
      <c r="D8" s="1">
        <v>7</v>
      </c>
      <c r="E8" s="20">
        <v>2</v>
      </c>
      <c r="F8" s="30">
        <v>22</v>
      </c>
      <c r="G8" s="31">
        <v>8</v>
      </c>
      <c r="H8" s="20">
        <v>10</v>
      </c>
      <c r="I8" s="20">
        <v>0</v>
      </c>
      <c r="J8" s="30">
        <v>0</v>
      </c>
      <c r="K8" s="29" t="s">
        <v>202</v>
      </c>
      <c r="L8" s="1" t="s">
        <v>211</v>
      </c>
      <c r="M8" s="1" t="s">
        <v>126</v>
      </c>
      <c r="N8" s="1" t="s">
        <v>218</v>
      </c>
      <c r="O8" s="31">
        <v>59</v>
      </c>
      <c r="P8" s="20">
        <v>56</v>
      </c>
      <c r="Q8" s="30">
        <v>3</v>
      </c>
      <c r="R8" s="29" t="s">
        <v>99</v>
      </c>
      <c r="S8" s="28" t="s">
        <v>203</v>
      </c>
    </row>
    <row r="9" spans="1:20" x14ac:dyDescent="0.3">
      <c r="A9" s="32" t="s">
        <v>19</v>
      </c>
      <c r="B9" s="1">
        <v>19</v>
      </c>
      <c r="C9" s="1">
        <v>10</v>
      </c>
      <c r="D9" s="1">
        <v>8</v>
      </c>
      <c r="E9" s="20">
        <v>1</v>
      </c>
      <c r="F9" s="30">
        <v>21</v>
      </c>
      <c r="G9" s="31">
        <v>8</v>
      </c>
      <c r="H9" s="20">
        <v>9</v>
      </c>
      <c r="I9" s="20">
        <v>1</v>
      </c>
      <c r="J9" s="30">
        <v>1</v>
      </c>
      <c r="K9" s="29" t="s">
        <v>226</v>
      </c>
      <c r="L9" s="1" t="s">
        <v>182</v>
      </c>
      <c r="M9" s="1" t="s">
        <v>125</v>
      </c>
      <c r="N9" s="1" t="s">
        <v>200</v>
      </c>
      <c r="O9" s="31">
        <v>58</v>
      </c>
      <c r="P9" s="20">
        <v>59</v>
      </c>
      <c r="Q9" s="30">
        <v>-1</v>
      </c>
      <c r="R9" s="29" t="s">
        <v>99</v>
      </c>
      <c r="S9" s="28" t="s">
        <v>234</v>
      </c>
    </row>
    <row r="10" spans="1:20" x14ac:dyDescent="0.3">
      <c r="A10" s="32" t="s">
        <v>4</v>
      </c>
      <c r="B10" s="1">
        <v>20</v>
      </c>
      <c r="C10" s="1">
        <v>9</v>
      </c>
      <c r="D10" s="1">
        <v>9</v>
      </c>
      <c r="E10" s="20">
        <v>2</v>
      </c>
      <c r="F10" s="30">
        <v>20</v>
      </c>
      <c r="G10" s="31">
        <v>6</v>
      </c>
      <c r="H10" s="20">
        <v>9</v>
      </c>
      <c r="I10" s="20">
        <v>0</v>
      </c>
      <c r="J10" s="30">
        <v>0</v>
      </c>
      <c r="K10" s="29" t="s">
        <v>328</v>
      </c>
      <c r="L10" s="1" t="s">
        <v>158</v>
      </c>
      <c r="M10" s="1" t="s">
        <v>258</v>
      </c>
      <c r="N10" s="1" t="s">
        <v>287</v>
      </c>
      <c r="O10" s="31">
        <v>70</v>
      </c>
      <c r="P10" s="20">
        <v>74</v>
      </c>
      <c r="Q10" s="30">
        <v>-4</v>
      </c>
      <c r="R10" s="29" t="s">
        <v>99</v>
      </c>
      <c r="S10" s="28" t="s">
        <v>228</v>
      </c>
    </row>
    <row r="11" spans="1:20" ht="15" thickBot="1" x14ac:dyDescent="0.35">
      <c r="A11" s="32" t="s">
        <v>28</v>
      </c>
      <c r="B11" s="1">
        <v>19</v>
      </c>
      <c r="C11" s="1">
        <v>7</v>
      </c>
      <c r="D11" s="1">
        <v>8</v>
      </c>
      <c r="E11" s="24">
        <v>4</v>
      </c>
      <c r="F11" s="23">
        <v>18</v>
      </c>
      <c r="G11" s="25">
        <v>4</v>
      </c>
      <c r="H11" s="24">
        <v>6</v>
      </c>
      <c r="I11" s="24">
        <v>1</v>
      </c>
      <c r="J11" s="23">
        <v>0</v>
      </c>
      <c r="K11" s="29" t="s">
        <v>295</v>
      </c>
      <c r="L11" s="1" t="s">
        <v>199</v>
      </c>
      <c r="M11" s="1" t="s">
        <v>211</v>
      </c>
      <c r="N11" s="1" t="s">
        <v>310</v>
      </c>
      <c r="O11" s="31">
        <v>56</v>
      </c>
      <c r="P11" s="20">
        <v>65</v>
      </c>
      <c r="Q11" s="30">
        <v>-9</v>
      </c>
      <c r="R11" s="29" t="s">
        <v>104</v>
      </c>
      <c r="S11" s="28" t="s">
        <v>255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19</v>
      </c>
      <c r="C14" s="1">
        <v>13</v>
      </c>
      <c r="D14" s="1">
        <v>5</v>
      </c>
      <c r="E14" s="20">
        <v>1</v>
      </c>
      <c r="F14" s="33">
        <v>27</v>
      </c>
      <c r="G14" s="20">
        <v>8</v>
      </c>
      <c r="H14" s="20">
        <v>12</v>
      </c>
      <c r="I14" s="20">
        <v>1</v>
      </c>
      <c r="J14" s="20">
        <v>0</v>
      </c>
      <c r="K14" s="29" t="s">
        <v>205</v>
      </c>
      <c r="L14" s="1" t="s">
        <v>203</v>
      </c>
      <c r="M14" s="1" t="s">
        <v>136</v>
      </c>
      <c r="N14" s="1" t="s">
        <v>209</v>
      </c>
      <c r="O14" s="31">
        <v>70</v>
      </c>
      <c r="P14" s="20">
        <v>54</v>
      </c>
      <c r="Q14" s="30">
        <v>16</v>
      </c>
      <c r="R14" s="29" t="s">
        <v>99</v>
      </c>
      <c r="S14" s="28" t="s">
        <v>226</v>
      </c>
    </row>
    <row r="15" spans="1:20" x14ac:dyDescent="0.3">
      <c r="A15" s="32" t="s">
        <v>14</v>
      </c>
      <c r="B15" s="1">
        <v>19</v>
      </c>
      <c r="C15" s="1">
        <v>13</v>
      </c>
      <c r="D15" s="1">
        <v>5</v>
      </c>
      <c r="E15" s="20">
        <v>1</v>
      </c>
      <c r="F15" s="30">
        <v>27</v>
      </c>
      <c r="G15" s="20">
        <v>6</v>
      </c>
      <c r="H15" s="20">
        <v>11</v>
      </c>
      <c r="I15" s="20">
        <v>2</v>
      </c>
      <c r="J15" s="20">
        <v>0</v>
      </c>
      <c r="K15" s="29" t="s">
        <v>284</v>
      </c>
      <c r="L15" s="1" t="s">
        <v>257</v>
      </c>
      <c r="M15" s="1" t="s">
        <v>152</v>
      </c>
      <c r="N15" s="1" t="s">
        <v>226</v>
      </c>
      <c r="O15" s="31">
        <v>62</v>
      </c>
      <c r="P15" s="20">
        <v>57</v>
      </c>
      <c r="Q15" s="30">
        <v>5</v>
      </c>
      <c r="R15" s="29" t="s">
        <v>101</v>
      </c>
      <c r="S15" s="28" t="s">
        <v>225</v>
      </c>
    </row>
    <row r="16" spans="1:20" x14ac:dyDescent="0.3">
      <c r="A16" s="32" t="s">
        <v>13</v>
      </c>
      <c r="B16" s="1">
        <v>20</v>
      </c>
      <c r="C16" s="1">
        <v>11</v>
      </c>
      <c r="D16" s="1">
        <v>7</v>
      </c>
      <c r="E16" s="20">
        <v>2</v>
      </c>
      <c r="F16" s="30">
        <v>24</v>
      </c>
      <c r="G16" s="20">
        <v>8</v>
      </c>
      <c r="H16" s="20">
        <v>11</v>
      </c>
      <c r="I16" s="20">
        <v>0</v>
      </c>
      <c r="J16" s="20">
        <v>2</v>
      </c>
      <c r="K16" s="29" t="s">
        <v>193</v>
      </c>
      <c r="L16" s="1" t="s">
        <v>277</v>
      </c>
      <c r="M16" s="1" t="s">
        <v>193</v>
      </c>
      <c r="N16" s="1" t="s">
        <v>285</v>
      </c>
      <c r="O16" s="31">
        <v>64</v>
      </c>
      <c r="P16" s="20">
        <v>64</v>
      </c>
      <c r="Q16" s="30">
        <v>0</v>
      </c>
      <c r="R16" s="29" t="s">
        <v>99</v>
      </c>
      <c r="S16" s="28" t="s">
        <v>226</v>
      </c>
    </row>
    <row r="17" spans="1:19" x14ac:dyDescent="0.3">
      <c r="A17" s="32" t="s">
        <v>9</v>
      </c>
      <c r="B17" s="1">
        <v>19</v>
      </c>
      <c r="C17" s="1">
        <v>10</v>
      </c>
      <c r="D17" s="1">
        <v>5</v>
      </c>
      <c r="E17" s="20">
        <v>4</v>
      </c>
      <c r="F17" s="30">
        <v>24</v>
      </c>
      <c r="G17" s="20">
        <v>10</v>
      </c>
      <c r="H17" s="20">
        <v>10</v>
      </c>
      <c r="I17" s="20">
        <v>0</v>
      </c>
      <c r="J17" s="20">
        <v>3</v>
      </c>
      <c r="K17" s="29" t="s">
        <v>211</v>
      </c>
      <c r="L17" s="1" t="s">
        <v>233</v>
      </c>
      <c r="M17" s="1" t="s">
        <v>271</v>
      </c>
      <c r="N17" s="1" t="s">
        <v>272</v>
      </c>
      <c r="O17" s="31">
        <v>62</v>
      </c>
      <c r="P17" s="20">
        <v>50</v>
      </c>
      <c r="Q17" s="30">
        <v>12</v>
      </c>
      <c r="R17" s="29" t="s">
        <v>99</v>
      </c>
      <c r="S17" s="28" t="s">
        <v>222</v>
      </c>
    </row>
    <row r="18" spans="1:19" x14ac:dyDescent="0.3">
      <c r="A18" s="32" t="s">
        <v>23</v>
      </c>
      <c r="B18" s="1">
        <v>20</v>
      </c>
      <c r="C18" s="1">
        <v>10</v>
      </c>
      <c r="D18" s="1">
        <v>8</v>
      </c>
      <c r="E18" s="20">
        <v>2</v>
      </c>
      <c r="F18" s="30">
        <v>22</v>
      </c>
      <c r="G18" s="20">
        <v>3</v>
      </c>
      <c r="H18" s="20">
        <v>7</v>
      </c>
      <c r="I18" s="20">
        <v>3</v>
      </c>
      <c r="J18" s="20">
        <v>1</v>
      </c>
      <c r="K18" s="29" t="s">
        <v>217</v>
      </c>
      <c r="L18" s="1" t="s">
        <v>288</v>
      </c>
      <c r="M18" s="1" t="s">
        <v>141</v>
      </c>
      <c r="N18" s="1" t="s">
        <v>217</v>
      </c>
      <c r="O18" s="31">
        <v>62</v>
      </c>
      <c r="P18" s="20">
        <v>65</v>
      </c>
      <c r="Q18" s="30">
        <v>-3</v>
      </c>
      <c r="R18" s="29" t="s">
        <v>101</v>
      </c>
      <c r="S18" s="28" t="s">
        <v>218</v>
      </c>
    </row>
    <row r="19" spans="1:19" x14ac:dyDescent="0.3">
      <c r="A19" s="32" t="s">
        <v>12</v>
      </c>
      <c r="B19" s="1">
        <v>21</v>
      </c>
      <c r="C19" s="1">
        <v>10</v>
      </c>
      <c r="D19" s="1">
        <v>9</v>
      </c>
      <c r="E19" s="20">
        <v>2</v>
      </c>
      <c r="F19" s="30">
        <v>22</v>
      </c>
      <c r="G19" s="20">
        <v>6</v>
      </c>
      <c r="H19" s="20">
        <v>9</v>
      </c>
      <c r="I19" s="20">
        <v>1</v>
      </c>
      <c r="J19" s="20">
        <v>0</v>
      </c>
      <c r="K19" s="29" t="s">
        <v>198</v>
      </c>
      <c r="L19" s="1" t="s">
        <v>329</v>
      </c>
      <c r="M19" s="1" t="s">
        <v>147</v>
      </c>
      <c r="N19" s="1" t="s">
        <v>283</v>
      </c>
      <c r="O19" s="31">
        <v>53</v>
      </c>
      <c r="P19" s="20">
        <v>52</v>
      </c>
      <c r="Q19" s="30">
        <v>1</v>
      </c>
      <c r="R19" s="29" t="s">
        <v>107</v>
      </c>
      <c r="S19" s="28" t="s">
        <v>232</v>
      </c>
    </row>
    <row r="20" spans="1:19" x14ac:dyDescent="0.3">
      <c r="A20" s="32" t="s">
        <v>10</v>
      </c>
      <c r="B20" s="1">
        <v>18</v>
      </c>
      <c r="C20" s="1">
        <v>9</v>
      </c>
      <c r="D20" s="1">
        <v>6</v>
      </c>
      <c r="E20" s="20">
        <v>3</v>
      </c>
      <c r="F20" s="30">
        <v>21</v>
      </c>
      <c r="G20" s="20">
        <v>0</v>
      </c>
      <c r="H20" s="20">
        <v>5</v>
      </c>
      <c r="I20" s="20">
        <v>4</v>
      </c>
      <c r="J20" s="20">
        <v>0</v>
      </c>
      <c r="K20" s="29" t="s">
        <v>295</v>
      </c>
      <c r="L20" s="1" t="s">
        <v>156</v>
      </c>
      <c r="M20" s="1" t="s">
        <v>115</v>
      </c>
      <c r="N20" s="1" t="s">
        <v>208</v>
      </c>
      <c r="O20" s="31">
        <v>51</v>
      </c>
      <c r="P20" s="20">
        <v>51</v>
      </c>
      <c r="Q20" s="30">
        <v>0</v>
      </c>
      <c r="R20" s="29" t="s">
        <v>101</v>
      </c>
      <c r="S20" s="28" t="s">
        <v>233</v>
      </c>
    </row>
    <row r="21" spans="1:19" ht="15" thickBot="1" x14ac:dyDescent="0.35">
      <c r="A21" s="27" t="s">
        <v>1</v>
      </c>
      <c r="B21" s="26">
        <v>19</v>
      </c>
      <c r="C21" s="26">
        <v>9</v>
      </c>
      <c r="D21" s="26">
        <v>8</v>
      </c>
      <c r="E21" s="24">
        <v>2</v>
      </c>
      <c r="F21" s="23">
        <v>20</v>
      </c>
      <c r="G21" s="24">
        <v>8</v>
      </c>
      <c r="H21" s="24">
        <v>9</v>
      </c>
      <c r="I21" s="24">
        <v>0</v>
      </c>
      <c r="J21" s="24">
        <v>2</v>
      </c>
      <c r="K21" s="22" t="s">
        <v>225</v>
      </c>
      <c r="L21" s="26" t="s">
        <v>201</v>
      </c>
      <c r="M21" s="26" t="s">
        <v>192</v>
      </c>
      <c r="N21" s="26" t="s">
        <v>312</v>
      </c>
      <c r="O21" s="25">
        <v>53</v>
      </c>
      <c r="P21" s="24">
        <v>49</v>
      </c>
      <c r="Q21" s="23">
        <v>4</v>
      </c>
      <c r="R21" s="22" t="s">
        <v>99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19</v>
      </c>
      <c r="C25" s="1">
        <v>13</v>
      </c>
      <c r="D25" s="1">
        <v>1</v>
      </c>
      <c r="E25" s="20">
        <v>5</v>
      </c>
      <c r="F25" s="30">
        <v>31</v>
      </c>
      <c r="G25" s="20">
        <v>12</v>
      </c>
      <c r="H25" s="20">
        <v>13</v>
      </c>
      <c r="I25" s="20">
        <v>0</v>
      </c>
      <c r="J25" s="20">
        <v>2</v>
      </c>
      <c r="K25" s="29" t="s">
        <v>320</v>
      </c>
      <c r="L25" s="1" t="s">
        <v>241</v>
      </c>
      <c r="M25" s="1" t="s">
        <v>118</v>
      </c>
      <c r="N25" s="1" t="s">
        <v>289</v>
      </c>
      <c r="O25" s="31">
        <v>78</v>
      </c>
      <c r="P25" s="20">
        <v>47</v>
      </c>
      <c r="Q25" s="30">
        <v>31</v>
      </c>
      <c r="R25" s="29" t="s">
        <v>177</v>
      </c>
      <c r="S25" s="28" t="s">
        <v>321</v>
      </c>
    </row>
    <row r="26" spans="1:19" x14ac:dyDescent="0.3">
      <c r="A26" s="32" t="s">
        <v>22</v>
      </c>
      <c r="B26" s="1">
        <v>20</v>
      </c>
      <c r="C26" s="1">
        <v>12</v>
      </c>
      <c r="D26" s="1">
        <v>5</v>
      </c>
      <c r="E26" s="20">
        <v>3</v>
      </c>
      <c r="F26" s="30">
        <v>27</v>
      </c>
      <c r="G26" s="20">
        <v>7</v>
      </c>
      <c r="H26" s="20">
        <v>10</v>
      </c>
      <c r="I26" s="20">
        <v>2</v>
      </c>
      <c r="J26" s="20">
        <v>1</v>
      </c>
      <c r="K26" s="29" t="s">
        <v>303</v>
      </c>
      <c r="L26" s="1" t="s">
        <v>282</v>
      </c>
      <c r="M26" s="1" t="s">
        <v>162</v>
      </c>
      <c r="N26" s="1" t="s">
        <v>266</v>
      </c>
      <c r="O26" s="31">
        <v>66</v>
      </c>
      <c r="P26" s="20">
        <v>57</v>
      </c>
      <c r="Q26" s="30">
        <v>9</v>
      </c>
      <c r="R26" s="29" t="s">
        <v>101</v>
      </c>
      <c r="S26" s="28" t="s">
        <v>231</v>
      </c>
    </row>
    <row r="27" spans="1:19" x14ac:dyDescent="0.3">
      <c r="A27" s="32" t="s">
        <v>25</v>
      </c>
      <c r="B27" s="1">
        <v>19</v>
      </c>
      <c r="C27" s="1">
        <v>10</v>
      </c>
      <c r="D27" s="1">
        <v>5</v>
      </c>
      <c r="E27" s="20">
        <v>4</v>
      </c>
      <c r="F27" s="30">
        <v>24</v>
      </c>
      <c r="G27" s="20">
        <v>9</v>
      </c>
      <c r="H27" s="20">
        <v>10</v>
      </c>
      <c r="I27" s="20">
        <v>0</v>
      </c>
      <c r="J27" s="20">
        <v>1</v>
      </c>
      <c r="K27" s="29" t="s">
        <v>211</v>
      </c>
      <c r="L27" s="1" t="s">
        <v>233</v>
      </c>
      <c r="M27" s="1" t="s">
        <v>112</v>
      </c>
      <c r="N27" s="1" t="s">
        <v>295</v>
      </c>
      <c r="O27" s="31">
        <v>64</v>
      </c>
      <c r="P27" s="20">
        <v>49</v>
      </c>
      <c r="Q27" s="30">
        <v>15</v>
      </c>
      <c r="R27" s="29" t="s">
        <v>104</v>
      </c>
      <c r="S27" s="28" t="s">
        <v>231</v>
      </c>
    </row>
    <row r="28" spans="1:19" x14ac:dyDescent="0.3">
      <c r="A28" s="32" t="s">
        <v>0</v>
      </c>
      <c r="B28" s="1">
        <v>19</v>
      </c>
      <c r="C28" s="1">
        <v>12</v>
      </c>
      <c r="D28" s="1">
        <v>7</v>
      </c>
      <c r="E28" s="20">
        <v>0</v>
      </c>
      <c r="F28" s="30">
        <v>24</v>
      </c>
      <c r="G28" s="20">
        <v>9</v>
      </c>
      <c r="H28" s="20">
        <v>11</v>
      </c>
      <c r="I28" s="20">
        <v>1</v>
      </c>
      <c r="J28" s="20">
        <v>0</v>
      </c>
      <c r="K28" s="29" t="s">
        <v>185</v>
      </c>
      <c r="L28" s="1" t="s">
        <v>232</v>
      </c>
      <c r="M28" s="1" t="s">
        <v>103</v>
      </c>
      <c r="N28" s="1" t="s">
        <v>315</v>
      </c>
      <c r="O28" s="31">
        <v>64</v>
      </c>
      <c r="P28" s="20">
        <v>52</v>
      </c>
      <c r="Q28" s="30">
        <v>12</v>
      </c>
      <c r="R28" s="29" t="s">
        <v>104</v>
      </c>
      <c r="S28" s="28" t="s">
        <v>232</v>
      </c>
    </row>
    <row r="29" spans="1:19" x14ac:dyDescent="0.3">
      <c r="A29" s="32" t="s">
        <v>95</v>
      </c>
      <c r="B29" s="1">
        <v>20</v>
      </c>
      <c r="C29" s="1">
        <v>10</v>
      </c>
      <c r="D29" s="1">
        <v>7</v>
      </c>
      <c r="E29" s="20">
        <v>3</v>
      </c>
      <c r="F29" s="30">
        <v>23</v>
      </c>
      <c r="G29" s="20">
        <v>7</v>
      </c>
      <c r="H29" s="20">
        <v>10</v>
      </c>
      <c r="I29" s="20">
        <v>0</v>
      </c>
      <c r="J29" s="20">
        <v>0</v>
      </c>
      <c r="K29" s="29" t="s">
        <v>242</v>
      </c>
      <c r="L29" s="1" t="s">
        <v>312</v>
      </c>
      <c r="M29" s="1" t="s">
        <v>164</v>
      </c>
      <c r="N29" s="1" t="s">
        <v>330</v>
      </c>
      <c r="O29" s="31">
        <v>62</v>
      </c>
      <c r="P29" s="20">
        <v>61</v>
      </c>
      <c r="Q29" s="30">
        <v>1</v>
      </c>
      <c r="R29" s="29" t="s">
        <v>113</v>
      </c>
      <c r="S29" s="28" t="s">
        <v>235</v>
      </c>
    </row>
    <row r="30" spans="1:19" x14ac:dyDescent="0.3">
      <c r="A30" s="32" t="s">
        <v>17</v>
      </c>
      <c r="B30" s="1">
        <v>20</v>
      </c>
      <c r="C30" s="1">
        <v>9</v>
      </c>
      <c r="D30" s="1">
        <v>7</v>
      </c>
      <c r="E30" s="20">
        <v>4</v>
      </c>
      <c r="F30" s="30">
        <v>22</v>
      </c>
      <c r="G30" s="20">
        <v>5</v>
      </c>
      <c r="H30" s="20">
        <v>8</v>
      </c>
      <c r="I30" s="20">
        <v>1</v>
      </c>
      <c r="J30" s="20">
        <v>0</v>
      </c>
      <c r="K30" s="29" t="s">
        <v>322</v>
      </c>
      <c r="L30" s="1" t="s">
        <v>165</v>
      </c>
      <c r="M30" s="1" t="s">
        <v>131</v>
      </c>
      <c r="N30" s="1" t="s">
        <v>323</v>
      </c>
      <c r="O30" s="31">
        <v>56</v>
      </c>
      <c r="P30" s="20">
        <v>61</v>
      </c>
      <c r="Q30" s="30">
        <v>-5</v>
      </c>
      <c r="R30" s="29" t="s">
        <v>104</v>
      </c>
      <c r="S30" s="28" t="s">
        <v>231</v>
      </c>
    </row>
    <row r="31" spans="1:19" x14ac:dyDescent="0.3">
      <c r="A31" s="32" t="s">
        <v>6</v>
      </c>
      <c r="B31" s="1">
        <v>20</v>
      </c>
      <c r="C31" s="1">
        <v>6</v>
      </c>
      <c r="D31" s="1">
        <v>9</v>
      </c>
      <c r="E31" s="20">
        <v>5</v>
      </c>
      <c r="F31" s="30">
        <v>17</v>
      </c>
      <c r="G31" s="20">
        <v>6</v>
      </c>
      <c r="H31" s="20">
        <v>6</v>
      </c>
      <c r="I31" s="20">
        <v>0</v>
      </c>
      <c r="J31" s="20">
        <v>2</v>
      </c>
      <c r="K31" s="29" t="s">
        <v>314</v>
      </c>
      <c r="L31" s="1" t="s">
        <v>165</v>
      </c>
      <c r="M31" s="1" t="s">
        <v>127</v>
      </c>
      <c r="N31" s="1" t="s">
        <v>263</v>
      </c>
      <c r="O31" s="31">
        <v>55</v>
      </c>
      <c r="P31" s="20">
        <v>78</v>
      </c>
      <c r="Q31" s="30">
        <v>-23</v>
      </c>
      <c r="R31" s="29" t="s">
        <v>113</v>
      </c>
      <c r="S31" s="28" t="s">
        <v>264</v>
      </c>
    </row>
    <row r="32" spans="1:19" ht="15" thickBot="1" x14ac:dyDescent="0.35">
      <c r="A32" s="32" t="s">
        <v>15</v>
      </c>
      <c r="B32" s="1">
        <v>20</v>
      </c>
      <c r="C32" s="1">
        <v>6</v>
      </c>
      <c r="D32" s="1">
        <v>10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312</v>
      </c>
      <c r="L32" s="1" t="s">
        <v>186</v>
      </c>
      <c r="M32" s="1" t="s">
        <v>160</v>
      </c>
      <c r="N32" s="1" t="s">
        <v>255</v>
      </c>
      <c r="O32" s="31">
        <v>49</v>
      </c>
      <c r="P32" s="20">
        <v>70</v>
      </c>
      <c r="Q32" s="30">
        <v>-21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19</v>
      </c>
      <c r="C35" s="1">
        <v>12</v>
      </c>
      <c r="D35" s="1">
        <v>6</v>
      </c>
      <c r="E35" s="20">
        <v>1</v>
      </c>
      <c r="F35" s="33">
        <v>25</v>
      </c>
      <c r="G35" s="20">
        <v>7</v>
      </c>
      <c r="H35" s="20">
        <v>11</v>
      </c>
      <c r="I35" s="20">
        <v>1</v>
      </c>
      <c r="J35" s="20">
        <v>0</v>
      </c>
      <c r="K35" s="29" t="s">
        <v>178</v>
      </c>
      <c r="L35" s="1" t="s">
        <v>283</v>
      </c>
      <c r="M35" s="1" t="s">
        <v>112</v>
      </c>
      <c r="N35" s="1" t="s">
        <v>234</v>
      </c>
      <c r="O35" s="31">
        <v>70</v>
      </c>
      <c r="P35" s="20">
        <v>60</v>
      </c>
      <c r="Q35" s="30">
        <v>10</v>
      </c>
      <c r="R35" s="29" t="s">
        <v>99</v>
      </c>
      <c r="S35" s="28" t="s">
        <v>203</v>
      </c>
    </row>
    <row r="36" spans="1:19" x14ac:dyDescent="0.3">
      <c r="A36" s="32" t="s">
        <v>18</v>
      </c>
      <c r="B36" s="1">
        <v>20</v>
      </c>
      <c r="C36" s="1">
        <v>10</v>
      </c>
      <c r="D36" s="1">
        <v>6</v>
      </c>
      <c r="E36" s="20">
        <v>4</v>
      </c>
      <c r="F36" s="30">
        <v>24</v>
      </c>
      <c r="G36" s="20">
        <v>5</v>
      </c>
      <c r="H36" s="20">
        <v>9</v>
      </c>
      <c r="I36" s="20">
        <v>1</v>
      </c>
      <c r="J36" s="20">
        <v>3</v>
      </c>
      <c r="K36" s="29" t="s">
        <v>186</v>
      </c>
      <c r="L36" s="1" t="s">
        <v>327</v>
      </c>
      <c r="M36" s="1" t="s">
        <v>105</v>
      </c>
      <c r="N36" s="1" t="s">
        <v>231</v>
      </c>
      <c r="O36" s="31">
        <v>56</v>
      </c>
      <c r="P36" s="20">
        <v>57</v>
      </c>
      <c r="Q36" s="30">
        <v>-1</v>
      </c>
      <c r="R36" s="29" t="s">
        <v>101</v>
      </c>
      <c r="S36" s="28" t="s">
        <v>234</v>
      </c>
    </row>
    <row r="37" spans="1:19" x14ac:dyDescent="0.3">
      <c r="A37" s="32" t="s">
        <v>2</v>
      </c>
      <c r="B37" s="1">
        <v>19</v>
      </c>
      <c r="C37" s="1">
        <v>9</v>
      </c>
      <c r="D37" s="1">
        <v>4</v>
      </c>
      <c r="E37" s="20">
        <v>6</v>
      </c>
      <c r="F37" s="30">
        <v>24</v>
      </c>
      <c r="G37" s="20">
        <v>8</v>
      </c>
      <c r="H37" s="20">
        <v>9</v>
      </c>
      <c r="I37" s="20">
        <v>0</v>
      </c>
      <c r="J37" s="20">
        <v>1</v>
      </c>
      <c r="K37" s="29" t="s">
        <v>246</v>
      </c>
      <c r="L37" s="1" t="s">
        <v>248</v>
      </c>
      <c r="M37" s="1" t="s">
        <v>249</v>
      </c>
      <c r="N37" s="1" t="s">
        <v>319</v>
      </c>
      <c r="O37" s="31">
        <v>60</v>
      </c>
      <c r="P37" s="20">
        <v>55</v>
      </c>
      <c r="Q37" s="30">
        <v>5</v>
      </c>
      <c r="R37" s="29" t="s">
        <v>99</v>
      </c>
      <c r="S37" s="28" t="s">
        <v>222</v>
      </c>
    </row>
    <row r="38" spans="1:19" x14ac:dyDescent="0.3">
      <c r="A38" s="32" t="s">
        <v>7</v>
      </c>
      <c r="B38" s="1">
        <v>19</v>
      </c>
      <c r="C38" s="1">
        <v>9</v>
      </c>
      <c r="D38" s="1">
        <v>5</v>
      </c>
      <c r="E38" s="20">
        <v>5</v>
      </c>
      <c r="F38" s="30">
        <v>23</v>
      </c>
      <c r="G38" s="20">
        <v>6</v>
      </c>
      <c r="H38" s="20">
        <v>9</v>
      </c>
      <c r="I38" s="20">
        <v>0</v>
      </c>
      <c r="J38" s="20">
        <v>2</v>
      </c>
      <c r="K38" s="29" t="s">
        <v>241</v>
      </c>
      <c r="L38" s="1" t="s">
        <v>188</v>
      </c>
      <c r="M38" s="1" t="s">
        <v>136</v>
      </c>
      <c r="N38" s="1" t="s">
        <v>219</v>
      </c>
      <c r="O38" s="31">
        <v>51</v>
      </c>
      <c r="P38" s="20">
        <v>54</v>
      </c>
      <c r="Q38" s="30">
        <v>-3</v>
      </c>
      <c r="R38" s="29" t="s">
        <v>101</v>
      </c>
      <c r="S38" s="28" t="s">
        <v>222</v>
      </c>
    </row>
    <row r="39" spans="1:19" x14ac:dyDescent="0.3">
      <c r="A39" s="32" t="s">
        <v>20</v>
      </c>
      <c r="B39" s="1">
        <v>21</v>
      </c>
      <c r="C39" s="1">
        <v>9</v>
      </c>
      <c r="D39" s="1">
        <v>8</v>
      </c>
      <c r="E39" s="20">
        <v>4</v>
      </c>
      <c r="F39" s="30">
        <v>22</v>
      </c>
      <c r="G39" s="20">
        <v>4</v>
      </c>
      <c r="H39" s="20">
        <v>9</v>
      </c>
      <c r="I39" s="20">
        <v>0</v>
      </c>
      <c r="J39" s="20">
        <v>2</v>
      </c>
      <c r="K39" s="29" t="s">
        <v>212</v>
      </c>
      <c r="L39" s="1" t="s">
        <v>326</v>
      </c>
      <c r="M39" s="1" t="s">
        <v>150</v>
      </c>
      <c r="N39" s="1" t="s">
        <v>210</v>
      </c>
      <c r="O39" s="31">
        <v>63</v>
      </c>
      <c r="P39" s="20">
        <v>75</v>
      </c>
      <c r="Q39" s="30">
        <v>-12</v>
      </c>
      <c r="R39" s="29" t="s">
        <v>101</v>
      </c>
      <c r="S39" s="28" t="s">
        <v>218</v>
      </c>
    </row>
    <row r="40" spans="1:19" x14ac:dyDescent="0.3">
      <c r="A40" s="32" t="s">
        <v>8</v>
      </c>
      <c r="B40" s="1">
        <v>20</v>
      </c>
      <c r="C40" s="1">
        <v>9</v>
      </c>
      <c r="D40" s="1">
        <v>8</v>
      </c>
      <c r="E40" s="20">
        <v>3</v>
      </c>
      <c r="F40" s="30">
        <v>21</v>
      </c>
      <c r="G40" s="20">
        <v>4</v>
      </c>
      <c r="H40" s="20">
        <v>9</v>
      </c>
      <c r="I40" s="20">
        <v>0</v>
      </c>
      <c r="J40" s="20">
        <v>1</v>
      </c>
      <c r="K40" s="29" t="s">
        <v>246</v>
      </c>
      <c r="L40" s="1" t="s">
        <v>184</v>
      </c>
      <c r="M40" s="1" t="s">
        <v>151</v>
      </c>
      <c r="N40" s="1" t="s">
        <v>285</v>
      </c>
      <c r="O40" s="31">
        <v>59</v>
      </c>
      <c r="P40" s="20">
        <v>65</v>
      </c>
      <c r="Q40" s="30">
        <v>-6</v>
      </c>
      <c r="R40" s="29" t="s">
        <v>99</v>
      </c>
      <c r="S40" s="28" t="s">
        <v>226</v>
      </c>
    </row>
    <row r="41" spans="1:19" x14ac:dyDescent="0.3">
      <c r="A41" s="32" t="s">
        <v>3</v>
      </c>
      <c r="B41" s="1">
        <v>21</v>
      </c>
      <c r="C41" s="1">
        <v>9</v>
      </c>
      <c r="D41" s="1">
        <v>10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207</v>
      </c>
      <c r="L41" s="1" t="s">
        <v>283</v>
      </c>
      <c r="M41" s="1" t="s">
        <v>112</v>
      </c>
      <c r="N41" s="1" t="s">
        <v>294</v>
      </c>
      <c r="O41" s="31">
        <v>67</v>
      </c>
      <c r="P41" s="20">
        <v>77</v>
      </c>
      <c r="Q41" s="30">
        <v>-10</v>
      </c>
      <c r="R41" s="29" t="s">
        <v>101</v>
      </c>
      <c r="S41" s="28" t="s">
        <v>218</v>
      </c>
    </row>
    <row r="42" spans="1:19" ht="15" thickBot="1" x14ac:dyDescent="0.35">
      <c r="A42" s="27" t="s">
        <v>27</v>
      </c>
      <c r="B42" s="26">
        <v>21</v>
      </c>
      <c r="C42" s="26">
        <v>5</v>
      </c>
      <c r="D42" s="26">
        <v>13</v>
      </c>
      <c r="E42" s="24">
        <v>3</v>
      </c>
      <c r="F42" s="23">
        <v>13</v>
      </c>
      <c r="G42" s="24">
        <v>3</v>
      </c>
      <c r="H42" s="24">
        <v>4</v>
      </c>
      <c r="I42" s="24">
        <v>1</v>
      </c>
      <c r="J42" s="24">
        <v>2</v>
      </c>
      <c r="K42" s="22" t="s">
        <v>188</v>
      </c>
      <c r="L42" s="26" t="s">
        <v>331</v>
      </c>
      <c r="M42" s="26" t="s">
        <v>125</v>
      </c>
      <c r="N42" s="26" t="s">
        <v>332</v>
      </c>
      <c r="O42" s="25">
        <v>45</v>
      </c>
      <c r="P42" s="24">
        <v>67</v>
      </c>
      <c r="Q42" s="23">
        <v>-22</v>
      </c>
      <c r="R42" s="22" t="s">
        <v>107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3D5E78D-225F-4CFB-AA79-DFB8E8D7F1F6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3A85-315D-4134-8A3C-351363C68FA6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20</v>
      </c>
      <c r="C4" s="40">
        <v>12</v>
      </c>
      <c r="D4" s="40">
        <v>7</v>
      </c>
      <c r="E4" s="38">
        <v>1</v>
      </c>
      <c r="F4" s="33">
        <v>25</v>
      </c>
      <c r="G4" s="39">
        <v>7</v>
      </c>
      <c r="H4" s="38">
        <v>10</v>
      </c>
      <c r="I4" s="38">
        <v>2</v>
      </c>
      <c r="J4" s="33">
        <v>0</v>
      </c>
      <c r="K4" s="37" t="s">
        <v>266</v>
      </c>
      <c r="L4" s="40" t="s">
        <v>230</v>
      </c>
      <c r="M4" s="40" t="s">
        <v>192</v>
      </c>
      <c r="N4" s="40" t="s">
        <v>225</v>
      </c>
      <c r="O4" s="39">
        <v>62</v>
      </c>
      <c r="P4" s="38">
        <v>62</v>
      </c>
      <c r="Q4" s="33">
        <v>0</v>
      </c>
      <c r="R4" s="37" t="s">
        <v>104</v>
      </c>
      <c r="S4" s="36" t="s">
        <v>225</v>
      </c>
    </row>
    <row r="5" spans="1:20" x14ac:dyDescent="0.3">
      <c r="A5" s="32" t="s">
        <v>29</v>
      </c>
      <c r="B5" s="1">
        <v>22</v>
      </c>
      <c r="C5" s="1">
        <v>12</v>
      </c>
      <c r="D5" s="1">
        <v>10</v>
      </c>
      <c r="E5" s="20">
        <v>0</v>
      </c>
      <c r="F5" s="30">
        <v>24</v>
      </c>
      <c r="G5" s="31">
        <v>7</v>
      </c>
      <c r="H5" s="20">
        <v>11</v>
      </c>
      <c r="I5" s="20">
        <v>1</v>
      </c>
      <c r="J5" s="30">
        <v>0</v>
      </c>
      <c r="K5" s="29" t="s">
        <v>324</v>
      </c>
      <c r="L5" s="1" t="s">
        <v>200</v>
      </c>
      <c r="M5" s="1" t="s">
        <v>232</v>
      </c>
      <c r="N5" s="1" t="s">
        <v>325</v>
      </c>
      <c r="O5" s="31">
        <v>72</v>
      </c>
      <c r="P5" s="20">
        <v>73</v>
      </c>
      <c r="Q5" s="30">
        <v>-1</v>
      </c>
      <c r="R5" s="29" t="s">
        <v>107</v>
      </c>
      <c r="S5" s="28" t="s">
        <v>203</v>
      </c>
    </row>
    <row r="6" spans="1:20" x14ac:dyDescent="0.3">
      <c r="A6" s="32" t="s">
        <v>16</v>
      </c>
      <c r="B6" s="1">
        <v>19</v>
      </c>
      <c r="C6" s="1">
        <v>10</v>
      </c>
      <c r="D6" s="1">
        <v>6</v>
      </c>
      <c r="E6" s="20">
        <v>3</v>
      </c>
      <c r="F6" s="30">
        <v>23</v>
      </c>
      <c r="G6" s="31">
        <v>5</v>
      </c>
      <c r="H6" s="20">
        <v>10</v>
      </c>
      <c r="I6" s="20">
        <v>0</v>
      </c>
      <c r="J6" s="30">
        <v>2</v>
      </c>
      <c r="K6" s="29" t="s">
        <v>225</v>
      </c>
      <c r="L6" s="1" t="s">
        <v>211</v>
      </c>
      <c r="M6" s="1" t="s">
        <v>130</v>
      </c>
      <c r="N6" s="1" t="s">
        <v>210</v>
      </c>
      <c r="O6" s="31">
        <v>63</v>
      </c>
      <c r="P6" s="20">
        <v>66</v>
      </c>
      <c r="Q6" s="30">
        <v>-3</v>
      </c>
      <c r="R6" s="29" t="s">
        <v>133</v>
      </c>
      <c r="S6" s="28" t="s">
        <v>222</v>
      </c>
    </row>
    <row r="7" spans="1:20" x14ac:dyDescent="0.3">
      <c r="A7" s="32" t="s">
        <v>11</v>
      </c>
      <c r="B7" s="1">
        <v>19</v>
      </c>
      <c r="C7" s="1">
        <v>9</v>
      </c>
      <c r="D7" s="1">
        <v>6</v>
      </c>
      <c r="E7" s="20">
        <v>4</v>
      </c>
      <c r="F7" s="30">
        <v>22</v>
      </c>
      <c r="G7" s="31">
        <v>4</v>
      </c>
      <c r="H7" s="20">
        <v>7</v>
      </c>
      <c r="I7" s="20">
        <v>2</v>
      </c>
      <c r="J7" s="30">
        <v>0</v>
      </c>
      <c r="K7" s="29" t="s">
        <v>295</v>
      </c>
      <c r="L7" s="1" t="s">
        <v>191</v>
      </c>
      <c r="M7" s="1" t="s">
        <v>163</v>
      </c>
      <c r="N7" s="1" t="s">
        <v>295</v>
      </c>
      <c r="O7" s="31">
        <v>64</v>
      </c>
      <c r="P7" s="20">
        <v>65</v>
      </c>
      <c r="Q7" s="30">
        <v>-1</v>
      </c>
      <c r="R7" s="29" t="s">
        <v>101</v>
      </c>
      <c r="S7" s="28" t="s">
        <v>239</v>
      </c>
    </row>
    <row r="8" spans="1:20" x14ac:dyDescent="0.3">
      <c r="A8" s="32" t="s">
        <v>5</v>
      </c>
      <c r="B8" s="1">
        <v>19</v>
      </c>
      <c r="C8" s="1">
        <v>10</v>
      </c>
      <c r="D8" s="1">
        <v>7</v>
      </c>
      <c r="E8" s="20">
        <v>2</v>
      </c>
      <c r="F8" s="30">
        <v>22</v>
      </c>
      <c r="G8" s="31">
        <v>8</v>
      </c>
      <c r="H8" s="20">
        <v>10</v>
      </c>
      <c r="I8" s="20">
        <v>0</v>
      </c>
      <c r="J8" s="30">
        <v>0</v>
      </c>
      <c r="K8" s="29" t="s">
        <v>202</v>
      </c>
      <c r="L8" s="1" t="s">
        <v>211</v>
      </c>
      <c r="M8" s="1" t="s">
        <v>126</v>
      </c>
      <c r="N8" s="1" t="s">
        <v>218</v>
      </c>
      <c r="O8" s="31">
        <v>59</v>
      </c>
      <c r="P8" s="20">
        <v>56</v>
      </c>
      <c r="Q8" s="30">
        <v>3</v>
      </c>
      <c r="R8" s="29" t="s">
        <v>99</v>
      </c>
      <c r="S8" s="28" t="s">
        <v>203</v>
      </c>
    </row>
    <row r="9" spans="1:20" x14ac:dyDescent="0.3">
      <c r="A9" s="32" t="s">
        <v>19</v>
      </c>
      <c r="B9" s="1">
        <v>19</v>
      </c>
      <c r="C9" s="1">
        <v>10</v>
      </c>
      <c r="D9" s="1">
        <v>8</v>
      </c>
      <c r="E9" s="20">
        <v>1</v>
      </c>
      <c r="F9" s="30">
        <v>21</v>
      </c>
      <c r="G9" s="31">
        <v>8</v>
      </c>
      <c r="H9" s="20">
        <v>9</v>
      </c>
      <c r="I9" s="20">
        <v>1</v>
      </c>
      <c r="J9" s="30">
        <v>1</v>
      </c>
      <c r="K9" s="29" t="s">
        <v>226</v>
      </c>
      <c r="L9" s="1" t="s">
        <v>182</v>
      </c>
      <c r="M9" s="1" t="s">
        <v>125</v>
      </c>
      <c r="N9" s="1" t="s">
        <v>200</v>
      </c>
      <c r="O9" s="31">
        <v>58</v>
      </c>
      <c r="P9" s="20">
        <v>59</v>
      </c>
      <c r="Q9" s="30">
        <v>-1</v>
      </c>
      <c r="R9" s="29" t="s">
        <v>99</v>
      </c>
      <c r="S9" s="28" t="s">
        <v>234</v>
      </c>
    </row>
    <row r="10" spans="1:20" x14ac:dyDescent="0.3">
      <c r="A10" s="32" t="s">
        <v>4</v>
      </c>
      <c r="B10" s="1">
        <v>20</v>
      </c>
      <c r="C10" s="1">
        <v>9</v>
      </c>
      <c r="D10" s="1">
        <v>9</v>
      </c>
      <c r="E10" s="20">
        <v>2</v>
      </c>
      <c r="F10" s="30">
        <v>20</v>
      </c>
      <c r="G10" s="31">
        <v>6</v>
      </c>
      <c r="H10" s="20">
        <v>9</v>
      </c>
      <c r="I10" s="20">
        <v>0</v>
      </c>
      <c r="J10" s="30">
        <v>0</v>
      </c>
      <c r="K10" s="29" t="s">
        <v>328</v>
      </c>
      <c r="L10" s="1" t="s">
        <v>158</v>
      </c>
      <c r="M10" s="1" t="s">
        <v>258</v>
      </c>
      <c r="N10" s="1" t="s">
        <v>287</v>
      </c>
      <c r="O10" s="31">
        <v>70</v>
      </c>
      <c r="P10" s="20">
        <v>74</v>
      </c>
      <c r="Q10" s="30">
        <v>-4</v>
      </c>
      <c r="R10" s="29" t="s">
        <v>99</v>
      </c>
      <c r="S10" s="28" t="s">
        <v>228</v>
      </c>
    </row>
    <row r="11" spans="1:20" ht="15" thickBot="1" x14ac:dyDescent="0.35">
      <c r="A11" s="32" t="s">
        <v>28</v>
      </c>
      <c r="B11" s="1">
        <v>20</v>
      </c>
      <c r="C11" s="1">
        <v>7</v>
      </c>
      <c r="D11" s="1">
        <v>9</v>
      </c>
      <c r="E11" s="24">
        <v>4</v>
      </c>
      <c r="F11" s="23">
        <v>18</v>
      </c>
      <c r="G11" s="25">
        <v>4</v>
      </c>
      <c r="H11" s="24">
        <v>6</v>
      </c>
      <c r="I11" s="24">
        <v>1</v>
      </c>
      <c r="J11" s="23">
        <v>0</v>
      </c>
      <c r="K11" s="29" t="s">
        <v>285</v>
      </c>
      <c r="L11" s="1" t="s">
        <v>199</v>
      </c>
      <c r="M11" s="1" t="s">
        <v>211</v>
      </c>
      <c r="N11" s="1" t="s">
        <v>310</v>
      </c>
      <c r="O11" s="31">
        <v>58</v>
      </c>
      <c r="P11" s="20">
        <v>71</v>
      </c>
      <c r="Q11" s="30">
        <v>-13</v>
      </c>
      <c r="R11" s="29" t="s">
        <v>101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20</v>
      </c>
      <c r="C14" s="1">
        <v>13</v>
      </c>
      <c r="D14" s="1">
        <v>5</v>
      </c>
      <c r="E14" s="20">
        <v>2</v>
      </c>
      <c r="F14" s="33">
        <v>28</v>
      </c>
      <c r="G14" s="20">
        <v>8</v>
      </c>
      <c r="H14" s="20">
        <v>12</v>
      </c>
      <c r="I14" s="20">
        <v>1</v>
      </c>
      <c r="J14" s="20">
        <v>1</v>
      </c>
      <c r="K14" s="29" t="s">
        <v>205</v>
      </c>
      <c r="L14" s="1" t="s">
        <v>266</v>
      </c>
      <c r="M14" s="1" t="s">
        <v>136</v>
      </c>
      <c r="N14" s="1" t="s">
        <v>209</v>
      </c>
      <c r="O14" s="31">
        <v>73</v>
      </c>
      <c r="P14" s="20">
        <v>58</v>
      </c>
      <c r="Q14" s="30">
        <v>15</v>
      </c>
      <c r="R14" s="29" t="s">
        <v>101</v>
      </c>
      <c r="S14" s="28" t="s">
        <v>231</v>
      </c>
    </row>
    <row r="15" spans="1:20" x14ac:dyDescent="0.3">
      <c r="A15" s="32" t="s">
        <v>14</v>
      </c>
      <c r="B15" s="1">
        <v>19</v>
      </c>
      <c r="C15" s="1">
        <v>13</v>
      </c>
      <c r="D15" s="1">
        <v>5</v>
      </c>
      <c r="E15" s="20">
        <v>1</v>
      </c>
      <c r="F15" s="30">
        <v>27</v>
      </c>
      <c r="G15" s="20">
        <v>6</v>
      </c>
      <c r="H15" s="20">
        <v>11</v>
      </c>
      <c r="I15" s="20">
        <v>2</v>
      </c>
      <c r="J15" s="20">
        <v>0</v>
      </c>
      <c r="K15" s="29" t="s">
        <v>284</v>
      </c>
      <c r="L15" s="1" t="s">
        <v>257</v>
      </c>
      <c r="M15" s="1" t="s">
        <v>152</v>
      </c>
      <c r="N15" s="1" t="s">
        <v>226</v>
      </c>
      <c r="O15" s="31">
        <v>62</v>
      </c>
      <c r="P15" s="20">
        <v>57</v>
      </c>
      <c r="Q15" s="30">
        <v>5</v>
      </c>
      <c r="R15" s="29" t="s">
        <v>101</v>
      </c>
      <c r="S15" s="28" t="s">
        <v>225</v>
      </c>
    </row>
    <row r="16" spans="1:20" x14ac:dyDescent="0.3">
      <c r="A16" s="32" t="s">
        <v>13</v>
      </c>
      <c r="B16" s="1">
        <v>20</v>
      </c>
      <c r="C16" s="1">
        <v>11</v>
      </c>
      <c r="D16" s="1">
        <v>7</v>
      </c>
      <c r="E16" s="20">
        <v>2</v>
      </c>
      <c r="F16" s="30">
        <v>24</v>
      </c>
      <c r="G16" s="20">
        <v>8</v>
      </c>
      <c r="H16" s="20">
        <v>11</v>
      </c>
      <c r="I16" s="20">
        <v>0</v>
      </c>
      <c r="J16" s="20">
        <v>2</v>
      </c>
      <c r="K16" s="29" t="s">
        <v>193</v>
      </c>
      <c r="L16" s="1" t="s">
        <v>277</v>
      </c>
      <c r="M16" s="1" t="s">
        <v>193</v>
      </c>
      <c r="N16" s="1" t="s">
        <v>285</v>
      </c>
      <c r="O16" s="31">
        <v>64</v>
      </c>
      <c r="P16" s="20">
        <v>64</v>
      </c>
      <c r="Q16" s="30">
        <v>0</v>
      </c>
      <c r="R16" s="29" t="s">
        <v>99</v>
      </c>
      <c r="S16" s="28" t="s">
        <v>226</v>
      </c>
    </row>
    <row r="17" spans="1:19" x14ac:dyDescent="0.3">
      <c r="A17" s="32" t="s">
        <v>9</v>
      </c>
      <c r="B17" s="1">
        <v>19</v>
      </c>
      <c r="C17" s="1">
        <v>10</v>
      </c>
      <c r="D17" s="1">
        <v>5</v>
      </c>
      <c r="E17" s="20">
        <v>4</v>
      </c>
      <c r="F17" s="30">
        <v>24</v>
      </c>
      <c r="G17" s="20">
        <v>10</v>
      </c>
      <c r="H17" s="20">
        <v>10</v>
      </c>
      <c r="I17" s="20">
        <v>0</v>
      </c>
      <c r="J17" s="20">
        <v>3</v>
      </c>
      <c r="K17" s="29" t="s">
        <v>211</v>
      </c>
      <c r="L17" s="1" t="s">
        <v>233</v>
      </c>
      <c r="M17" s="1" t="s">
        <v>271</v>
      </c>
      <c r="N17" s="1" t="s">
        <v>272</v>
      </c>
      <c r="O17" s="31">
        <v>62</v>
      </c>
      <c r="P17" s="20">
        <v>50</v>
      </c>
      <c r="Q17" s="30">
        <v>12</v>
      </c>
      <c r="R17" s="29" t="s">
        <v>99</v>
      </c>
      <c r="S17" s="28" t="s">
        <v>222</v>
      </c>
    </row>
    <row r="18" spans="1:19" x14ac:dyDescent="0.3">
      <c r="A18" s="32" t="s">
        <v>23</v>
      </c>
      <c r="B18" s="1">
        <v>20</v>
      </c>
      <c r="C18" s="1">
        <v>10</v>
      </c>
      <c r="D18" s="1">
        <v>8</v>
      </c>
      <c r="E18" s="20">
        <v>2</v>
      </c>
      <c r="F18" s="30">
        <v>22</v>
      </c>
      <c r="G18" s="20">
        <v>3</v>
      </c>
      <c r="H18" s="20">
        <v>7</v>
      </c>
      <c r="I18" s="20">
        <v>3</v>
      </c>
      <c r="J18" s="20">
        <v>1</v>
      </c>
      <c r="K18" s="29" t="s">
        <v>217</v>
      </c>
      <c r="L18" s="1" t="s">
        <v>288</v>
      </c>
      <c r="M18" s="1" t="s">
        <v>141</v>
      </c>
      <c r="N18" s="1" t="s">
        <v>217</v>
      </c>
      <c r="O18" s="31">
        <v>62</v>
      </c>
      <c r="P18" s="20">
        <v>65</v>
      </c>
      <c r="Q18" s="30">
        <v>-3</v>
      </c>
      <c r="R18" s="29" t="s">
        <v>101</v>
      </c>
      <c r="S18" s="28" t="s">
        <v>218</v>
      </c>
    </row>
    <row r="19" spans="1:19" x14ac:dyDescent="0.3">
      <c r="A19" s="32" t="s">
        <v>12</v>
      </c>
      <c r="B19" s="1">
        <v>21</v>
      </c>
      <c r="C19" s="1">
        <v>10</v>
      </c>
      <c r="D19" s="1">
        <v>9</v>
      </c>
      <c r="E19" s="20">
        <v>2</v>
      </c>
      <c r="F19" s="30">
        <v>22</v>
      </c>
      <c r="G19" s="20">
        <v>6</v>
      </c>
      <c r="H19" s="20">
        <v>9</v>
      </c>
      <c r="I19" s="20">
        <v>1</v>
      </c>
      <c r="J19" s="20">
        <v>0</v>
      </c>
      <c r="K19" s="29" t="s">
        <v>198</v>
      </c>
      <c r="L19" s="1" t="s">
        <v>329</v>
      </c>
      <c r="M19" s="1" t="s">
        <v>147</v>
      </c>
      <c r="N19" s="1" t="s">
        <v>283</v>
      </c>
      <c r="O19" s="31">
        <v>53</v>
      </c>
      <c r="P19" s="20">
        <v>52</v>
      </c>
      <c r="Q19" s="30">
        <v>1</v>
      </c>
      <c r="R19" s="29" t="s">
        <v>107</v>
      </c>
      <c r="S19" s="28" t="s">
        <v>232</v>
      </c>
    </row>
    <row r="20" spans="1:19" x14ac:dyDescent="0.3">
      <c r="A20" s="32" t="s">
        <v>1</v>
      </c>
      <c r="B20" s="1">
        <v>20</v>
      </c>
      <c r="C20" s="1">
        <v>10</v>
      </c>
      <c r="D20" s="1">
        <v>8</v>
      </c>
      <c r="E20" s="20">
        <v>2</v>
      </c>
      <c r="F20" s="30">
        <v>22</v>
      </c>
      <c r="G20" s="20">
        <v>9</v>
      </c>
      <c r="H20" s="20">
        <v>10</v>
      </c>
      <c r="I20" s="20">
        <v>0</v>
      </c>
      <c r="J20" s="20">
        <v>2</v>
      </c>
      <c r="K20" s="29" t="s">
        <v>303</v>
      </c>
      <c r="L20" s="1" t="s">
        <v>201</v>
      </c>
      <c r="M20" s="1" t="s">
        <v>192</v>
      </c>
      <c r="N20" s="1" t="s">
        <v>312</v>
      </c>
      <c r="O20" s="31">
        <v>60</v>
      </c>
      <c r="P20" s="20">
        <v>53</v>
      </c>
      <c r="Q20" s="30">
        <v>7</v>
      </c>
      <c r="R20" s="29" t="s">
        <v>104</v>
      </c>
      <c r="S20" s="28" t="s">
        <v>218</v>
      </c>
    </row>
    <row r="21" spans="1:19" ht="15" thickBot="1" x14ac:dyDescent="0.35">
      <c r="A21" s="27" t="s">
        <v>10</v>
      </c>
      <c r="B21" s="26">
        <v>18</v>
      </c>
      <c r="C21" s="26">
        <v>9</v>
      </c>
      <c r="D21" s="26">
        <v>6</v>
      </c>
      <c r="E21" s="24">
        <v>3</v>
      </c>
      <c r="F21" s="23">
        <v>21</v>
      </c>
      <c r="G21" s="24">
        <v>0</v>
      </c>
      <c r="H21" s="24">
        <v>5</v>
      </c>
      <c r="I21" s="24">
        <v>4</v>
      </c>
      <c r="J21" s="24">
        <v>0</v>
      </c>
      <c r="K21" s="22" t="s">
        <v>295</v>
      </c>
      <c r="L21" s="26" t="s">
        <v>156</v>
      </c>
      <c r="M21" s="26" t="s">
        <v>115</v>
      </c>
      <c r="N21" s="26" t="s">
        <v>208</v>
      </c>
      <c r="O21" s="25">
        <v>51</v>
      </c>
      <c r="P21" s="24">
        <v>51</v>
      </c>
      <c r="Q21" s="23">
        <v>0</v>
      </c>
      <c r="R21" s="22" t="s">
        <v>101</v>
      </c>
      <c r="S21" s="21" t="s">
        <v>233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19</v>
      </c>
      <c r="C25" s="1">
        <v>13</v>
      </c>
      <c r="D25" s="1">
        <v>1</v>
      </c>
      <c r="E25" s="20">
        <v>5</v>
      </c>
      <c r="F25" s="30">
        <v>31</v>
      </c>
      <c r="G25" s="20">
        <v>12</v>
      </c>
      <c r="H25" s="20">
        <v>13</v>
      </c>
      <c r="I25" s="20">
        <v>0</v>
      </c>
      <c r="J25" s="20">
        <v>2</v>
      </c>
      <c r="K25" s="29" t="s">
        <v>320</v>
      </c>
      <c r="L25" s="1" t="s">
        <v>241</v>
      </c>
      <c r="M25" s="1" t="s">
        <v>118</v>
      </c>
      <c r="N25" s="1" t="s">
        <v>289</v>
      </c>
      <c r="O25" s="31">
        <v>78</v>
      </c>
      <c r="P25" s="20">
        <v>47</v>
      </c>
      <c r="Q25" s="30">
        <v>31</v>
      </c>
      <c r="R25" s="29" t="s">
        <v>177</v>
      </c>
      <c r="S25" s="28" t="s">
        <v>321</v>
      </c>
    </row>
    <row r="26" spans="1:19" x14ac:dyDescent="0.3">
      <c r="A26" s="32" t="s">
        <v>22</v>
      </c>
      <c r="B26" s="1">
        <v>20</v>
      </c>
      <c r="C26" s="1">
        <v>12</v>
      </c>
      <c r="D26" s="1">
        <v>5</v>
      </c>
      <c r="E26" s="20">
        <v>3</v>
      </c>
      <c r="F26" s="30">
        <v>27</v>
      </c>
      <c r="G26" s="20">
        <v>7</v>
      </c>
      <c r="H26" s="20">
        <v>10</v>
      </c>
      <c r="I26" s="20">
        <v>2</v>
      </c>
      <c r="J26" s="20">
        <v>1</v>
      </c>
      <c r="K26" s="29" t="s">
        <v>303</v>
      </c>
      <c r="L26" s="1" t="s">
        <v>282</v>
      </c>
      <c r="M26" s="1" t="s">
        <v>162</v>
      </c>
      <c r="N26" s="1" t="s">
        <v>266</v>
      </c>
      <c r="O26" s="31">
        <v>66</v>
      </c>
      <c r="P26" s="20">
        <v>57</v>
      </c>
      <c r="Q26" s="30">
        <v>9</v>
      </c>
      <c r="R26" s="29" t="s">
        <v>101</v>
      </c>
      <c r="S26" s="28" t="s">
        <v>231</v>
      </c>
    </row>
    <row r="27" spans="1:19" x14ac:dyDescent="0.3">
      <c r="A27" s="32" t="s">
        <v>25</v>
      </c>
      <c r="B27" s="1">
        <v>19</v>
      </c>
      <c r="C27" s="1">
        <v>10</v>
      </c>
      <c r="D27" s="1">
        <v>5</v>
      </c>
      <c r="E27" s="20">
        <v>4</v>
      </c>
      <c r="F27" s="30">
        <v>24</v>
      </c>
      <c r="G27" s="20">
        <v>9</v>
      </c>
      <c r="H27" s="20">
        <v>10</v>
      </c>
      <c r="I27" s="20">
        <v>0</v>
      </c>
      <c r="J27" s="20">
        <v>1</v>
      </c>
      <c r="K27" s="29" t="s">
        <v>211</v>
      </c>
      <c r="L27" s="1" t="s">
        <v>233</v>
      </c>
      <c r="M27" s="1" t="s">
        <v>112</v>
      </c>
      <c r="N27" s="1" t="s">
        <v>295</v>
      </c>
      <c r="O27" s="31">
        <v>64</v>
      </c>
      <c r="P27" s="20">
        <v>49</v>
      </c>
      <c r="Q27" s="30">
        <v>15</v>
      </c>
      <c r="R27" s="29" t="s">
        <v>104</v>
      </c>
      <c r="S27" s="28" t="s">
        <v>231</v>
      </c>
    </row>
    <row r="28" spans="1:19" x14ac:dyDescent="0.3">
      <c r="A28" s="32" t="s">
        <v>17</v>
      </c>
      <c r="B28" s="1">
        <v>21</v>
      </c>
      <c r="C28" s="1">
        <v>10</v>
      </c>
      <c r="D28" s="1">
        <v>7</v>
      </c>
      <c r="E28" s="20">
        <v>4</v>
      </c>
      <c r="F28" s="30">
        <v>24</v>
      </c>
      <c r="G28" s="20">
        <v>4</v>
      </c>
      <c r="H28" s="20">
        <v>8</v>
      </c>
      <c r="I28" s="20">
        <v>2</v>
      </c>
      <c r="J28" s="20">
        <v>0</v>
      </c>
      <c r="K28" s="29" t="s">
        <v>333</v>
      </c>
      <c r="L28" s="1" t="s">
        <v>165</v>
      </c>
      <c r="M28" s="1" t="s">
        <v>131</v>
      </c>
      <c r="N28" s="1" t="s">
        <v>323</v>
      </c>
      <c r="O28" s="31">
        <v>60</v>
      </c>
      <c r="P28" s="20">
        <v>64</v>
      </c>
      <c r="Q28" s="30">
        <v>-4</v>
      </c>
      <c r="R28" s="29" t="s">
        <v>109</v>
      </c>
      <c r="S28" s="28" t="s">
        <v>226</v>
      </c>
    </row>
    <row r="29" spans="1:19" x14ac:dyDescent="0.3">
      <c r="A29" s="32" t="s">
        <v>0</v>
      </c>
      <c r="B29" s="1">
        <v>19</v>
      </c>
      <c r="C29" s="1">
        <v>12</v>
      </c>
      <c r="D29" s="1">
        <v>7</v>
      </c>
      <c r="E29" s="20">
        <v>0</v>
      </c>
      <c r="F29" s="30">
        <v>24</v>
      </c>
      <c r="G29" s="20">
        <v>9</v>
      </c>
      <c r="H29" s="20">
        <v>11</v>
      </c>
      <c r="I29" s="20">
        <v>1</v>
      </c>
      <c r="J29" s="20">
        <v>0</v>
      </c>
      <c r="K29" s="29" t="s">
        <v>185</v>
      </c>
      <c r="L29" s="1" t="s">
        <v>232</v>
      </c>
      <c r="M29" s="1" t="s">
        <v>103</v>
      </c>
      <c r="N29" s="1" t="s">
        <v>315</v>
      </c>
      <c r="O29" s="31">
        <v>64</v>
      </c>
      <c r="P29" s="20">
        <v>52</v>
      </c>
      <c r="Q29" s="30">
        <v>12</v>
      </c>
      <c r="R29" s="29" t="s">
        <v>104</v>
      </c>
      <c r="S29" s="28" t="s">
        <v>232</v>
      </c>
    </row>
    <row r="30" spans="1:19" x14ac:dyDescent="0.3">
      <c r="A30" s="32" t="s">
        <v>95</v>
      </c>
      <c r="B30" s="1">
        <v>20</v>
      </c>
      <c r="C30" s="1">
        <v>10</v>
      </c>
      <c r="D30" s="1">
        <v>7</v>
      </c>
      <c r="E30" s="20">
        <v>3</v>
      </c>
      <c r="F30" s="30">
        <v>23</v>
      </c>
      <c r="G30" s="20">
        <v>7</v>
      </c>
      <c r="H30" s="20">
        <v>10</v>
      </c>
      <c r="I30" s="20">
        <v>0</v>
      </c>
      <c r="J30" s="20">
        <v>0</v>
      </c>
      <c r="K30" s="29" t="s">
        <v>242</v>
      </c>
      <c r="L30" s="1" t="s">
        <v>312</v>
      </c>
      <c r="M30" s="1" t="s">
        <v>164</v>
      </c>
      <c r="N30" s="1" t="s">
        <v>330</v>
      </c>
      <c r="O30" s="31">
        <v>62</v>
      </c>
      <c r="P30" s="20">
        <v>61</v>
      </c>
      <c r="Q30" s="30">
        <v>1</v>
      </c>
      <c r="R30" s="29" t="s">
        <v>113</v>
      </c>
      <c r="S30" s="28" t="s">
        <v>235</v>
      </c>
    </row>
    <row r="31" spans="1:19" x14ac:dyDescent="0.3">
      <c r="A31" s="32" t="s">
        <v>6</v>
      </c>
      <c r="B31" s="1">
        <v>20</v>
      </c>
      <c r="C31" s="1">
        <v>6</v>
      </c>
      <c r="D31" s="1">
        <v>9</v>
      </c>
      <c r="E31" s="20">
        <v>5</v>
      </c>
      <c r="F31" s="30">
        <v>17</v>
      </c>
      <c r="G31" s="20">
        <v>6</v>
      </c>
      <c r="H31" s="20">
        <v>6</v>
      </c>
      <c r="I31" s="20">
        <v>0</v>
      </c>
      <c r="J31" s="20">
        <v>2</v>
      </c>
      <c r="K31" s="29" t="s">
        <v>314</v>
      </c>
      <c r="L31" s="1" t="s">
        <v>165</v>
      </c>
      <c r="M31" s="1" t="s">
        <v>127</v>
      </c>
      <c r="N31" s="1" t="s">
        <v>263</v>
      </c>
      <c r="O31" s="31">
        <v>55</v>
      </c>
      <c r="P31" s="20">
        <v>78</v>
      </c>
      <c r="Q31" s="30">
        <v>-23</v>
      </c>
      <c r="R31" s="29" t="s">
        <v>113</v>
      </c>
      <c r="S31" s="28" t="s">
        <v>264</v>
      </c>
    </row>
    <row r="32" spans="1:19" ht="15" thickBot="1" x14ac:dyDescent="0.35">
      <c r="A32" s="32" t="s">
        <v>15</v>
      </c>
      <c r="B32" s="1">
        <v>20</v>
      </c>
      <c r="C32" s="1">
        <v>6</v>
      </c>
      <c r="D32" s="1">
        <v>10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312</v>
      </c>
      <c r="L32" s="1" t="s">
        <v>186</v>
      </c>
      <c r="M32" s="1" t="s">
        <v>160</v>
      </c>
      <c r="N32" s="1" t="s">
        <v>255</v>
      </c>
      <c r="O32" s="31">
        <v>49</v>
      </c>
      <c r="P32" s="20">
        <v>70</v>
      </c>
      <c r="Q32" s="30">
        <v>-21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20</v>
      </c>
      <c r="C35" s="1">
        <v>13</v>
      </c>
      <c r="D35" s="1">
        <v>6</v>
      </c>
      <c r="E35" s="20">
        <v>1</v>
      </c>
      <c r="F35" s="33">
        <v>27</v>
      </c>
      <c r="G35" s="20">
        <v>8</v>
      </c>
      <c r="H35" s="20">
        <v>12</v>
      </c>
      <c r="I35" s="20">
        <v>1</v>
      </c>
      <c r="J35" s="20">
        <v>0</v>
      </c>
      <c r="K35" s="29" t="s">
        <v>195</v>
      </c>
      <c r="L35" s="1" t="s">
        <v>283</v>
      </c>
      <c r="M35" s="1" t="s">
        <v>112</v>
      </c>
      <c r="N35" s="1" t="s">
        <v>234</v>
      </c>
      <c r="O35" s="31">
        <v>74</v>
      </c>
      <c r="P35" s="20">
        <v>63</v>
      </c>
      <c r="Q35" s="30">
        <v>11</v>
      </c>
      <c r="R35" s="29" t="s">
        <v>104</v>
      </c>
      <c r="S35" s="28" t="s">
        <v>203</v>
      </c>
    </row>
    <row r="36" spans="1:19" x14ac:dyDescent="0.3">
      <c r="A36" s="32" t="s">
        <v>18</v>
      </c>
      <c r="B36" s="1">
        <v>20</v>
      </c>
      <c r="C36" s="1">
        <v>10</v>
      </c>
      <c r="D36" s="1">
        <v>6</v>
      </c>
      <c r="E36" s="20">
        <v>4</v>
      </c>
      <c r="F36" s="30">
        <v>24</v>
      </c>
      <c r="G36" s="20">
        <v>5</v>
      </c>
      <c r="H36" s="20">
        <v>9</v>
      </c>
      <c r="I36" s="20">
        <v>1</v>
      </c>
      <c r="J36" s="20">
        <v>3</v>
      </c>
      <c r="K36" s="29" t="s">
        <v>186</v>
      </c>
      <c r="L36" s="1" t="s">
        <v>327</v>
      </c>
      <c r="M36" s="1" t="s">
        <v>105</v>
      </c>
      <c r="N36" s="1" t="s">
        <v>231</v>
      </c>
      <c r="O36" s="31">
        <v>56</v>
      </c>
      <c r="P36" s="20">
        <v>57</v>
      </c>
      <c r="Q36" s="30">
        <v>-1</v>
      </c>
      <c r="R36" s="29" t="s">
        <v>101</v>
      </c>
      <c r="S36" s="28" t="s">
        <v>234</v>
      </c>
    </row>
    <row r="37" spans="1:19" x14ac:dyDescent="0.3">
      <c r="A37" s="32" t="s">
        <v>2</v>
      </c>
      <c r="B37" s="1">
        <v>19</v>
      </c>
      <c r="C37" s="1">
        <v>9</v>
      </c>
      <c r="D37" s="1">
        <v>4</v>
      </c>
      <c r="E37" s="20">
        <v>6</v>
      </c>
      <c r="F37" s="30">
        <v>24</v>
      </c>
      <c r="G37" s="20">
        <v>8</v>
      </c>
      <c r="H37" s="20">
        <v>9</v>
      </c>
      <c r="I37" s="20">
        <v>0</v>
      </c>
      <c r="J37" s="20">
        <v>1</v>
      </c>
      <c r="K37" s="29" t="s">
        <v>246</v>
      </c>
      <c r="L37" s="1" t="s">
        <v>248</v>
      </c>
      <c r="M37" s="1" t="s">
        <v>249</v>
      </c>
      <c r="N37" s="1" t="s">
        <v>319</v>
      </c>
      <c r="O37" s="31">
        <v>60</v>
      </c>
      <c r="P37" s="20">
        <v>55</v>
      </c>
      <c r="Q37" s="30">
        <v>5</v>
      </c>
      <c r="R37" s="29" t="s">
        <v>99</v>
      </c>
      <c r="S37" s="28" t="s">
        <v>222</v>
      </c>
    </row>
    <row r="38" spans="1:19" x14ac:dyDescent="0.3">
      <c r="A38" s="32" t="s">
        <v>7</v>
      </c>
      <c r="B38" s="1">
        <v>19</v>
      </c>
      <c r="C38" s="1">
        <v>9</v>
      </c>
      <c r="D38" s="1">
        <v>5</v>
      </c>
      <c r="E38" s="20">
        <v>5</v>
      </c>
      <c r="F38" s="30">
        <v>23</v>
      </c>
      <c r="G38" s="20">
        <v>6</v>
      </c>
      <c r="H38" s="20">
        <v>9</v>
      </c>
      <c r="I38" s="20">
        <v>0</v>
      </c>
      <c r="J38" s="20">
        <v>2</v>
      </c>
      <c r="K38" s="29" t="s">
        <v>241</v>
      </c>
      <c r="L38" s="1" t="s">
        <v>188</v>
      </c>
      <c r="M38" s="1" t="s">
        <v>136</v>
      </c>
      <c r="N38" s="1" t="s">
        <v>219</v>
      </c>
      <c r="O38" s="31">
        <v>51</v>
      </c>
      <c r="P38" s="20">
        <v>54</v>
      </c>
      <c r="Q38" s="30">
        <v>-3</v>
      </c>
      <c r="R38" s="29" t="s">
        <v>101</v>
      </c>
      <c r="S38" s="28" t="s">
        <v>222</v>
      </c>
    </row>
    <row r="39" spans="1:19" x14ac:dyDescent="0.3">
      <c r="A39" s="32" t="s">
        <v>20</v>
      </c>
      <c r="B39" s="1">
        <v>22</v>
      </c>
      <c r="C39" s="1">
        <v>9</v>
      </c>
      <c r="D39" s="1">
        <v>9</v>
      </c>
      <c r="E39" s="20">
        <v>4</v>
      </c>
      <c r="F39" s="30">
        <v>22</v>
      </c>
      <c r="G39" s="20">
        <v>4</v>
      </c>
      <c r="H39" s="20">
        <v>9</v>
      </c>
      <c r="I39" s="20">
        <v>0</v>
      </c>
      <c r="J39" s="20">
        <v>2</v>
      </c>
      <c r="K39" s="29" t="s">
        <v>212</v>
      </c>
      <c r="L39" s="1" t="s">
        <v>335</v>
      </c>
      <c r="M39" s="1" t="s">
        <v>150</v>
      </c>
      <c r="N39" s="1" t="s">
        <v>210</v>
      </c>
      <c r="O39" s="31">
        <v>67</v>
      </c>
      <c r="P39" s="20">
        <v>82</v>
      </c>
      <c r="Q39" s="30">
        <v>-15</v>
      </c>
      <c r="R39" s="29" t="s">
        <v>107</v>
      </c>
      <c r="S39" s="28" t="s">
        <v>228</v>
      </c>
    </row>
    <row r="40" spans="1:19" x14ac:dyDescent="0.3">
      <c r="A40" s="32" t="s">
        <v>8</v>
      </c>
      <c r="B40" s="1">
        <v>20</v>
      </c>
      <c r="C40" s="1">
        <v>9</v>
      </c>
      <c r="D40" s="1">
        <v>8</v>
      </c>
      <c r="E40" s="20">
        <v>3</v>
      </c>
      <c r="F40" s="30">
        <v>21</v>
      </c>
      <c r="G40" s="20">
        <v>4</v>
      </c>
      <c r="H40" s="20">
        <v>9</v>
      </c>
      <c r="I40" s="20">
        <v>0</v>
      </c>
      <c r="J40" s="20">
        <v>1</v>
      </c>
      <c r="K40" s="29" t="s">
        <v>246</v>
      </c>
      <c r="L40" s="1" t="s">
        <v>184</v>
      </c>
      <c r="M40" s="1" t="s">
        <v>151</v>
      </c>
      <c r="N40" s="1" t="s">
        <v>285</v>
      </c>
      <c r="O40" s="31">
        <v>59</v>
      </c>
      <c r="P40" s="20">
        <v>65</v>
      </c>
      <c r="Q40" s="30">
        <v>-6</v>
      </c>
      <c r="R40" s="29" t="s">
        <v>99</v>
      </c>
      <c r="S40" s="28" t="s">
        <v>226</v>
      </c>
    </row>
    <row r="41" spans="1:19" x14ac:dyDescent="0.3">
      <c r="A41" s="32" t="s">
        <v>3</v>
      </c>
      <c r="B41" s="1">
        <v>21</v>
      </c>
      <c r="C41" s="1">
        <v>9</v>
      </c>
      <c r="D41" s="1">
        <v>10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207</v>
      </c>
      <c r="L41" s="1" t="s">
        <v>283</v>
      </c>
      <c r="M41" s="1" t="s">
        <v>112</v>
      </c>
      <c r="N41" s="1" t="s">
        <v>294</v>
      </c>
      <c r="O41" s="31">
        <v>67</v>
      </c>
      <c r="P41" s="20">
        <v>77</v>
      </c>
      <c r="Q41" s="30">
        <v>-10</v>
      </c>
      <c r="R41" s="29" t="s">
        <v>101</v>
      </c>
      <c r="S41" s="28" t="s">
        <v>218</v>
      </c>
    </row>
    <row r="42" spans="1:19" ht="15" thickBot="1" x14ac:dyDescent="0.35">
      <c r="A42" s="27" t="s">
        <v>27</v>
      </c>
      <c r="B42" s="26">
        <v>22</v>
      </c>
      <c r="C42" s="26">
        <v>6</v>
      </c>
      <c r="D42" s="26">
        <v>13</v>
      </c>
      <c r="E42" s="24">
        <v>3</v>
      </c>
      <c r="F42" s="23">
        <v>15</v>
      </c>
      <c r="G42" s="24">
        <v>4</v>
      </c>
      <c r="H42" s="24">
        <v>5</v>
      </c>
      <c r="I42" s="24">
        <v>1</v>
      </c>
      <c r="J42" s="24">
        <v>2</v>
      </c>
      <c r="K42" s="22" t="s">
        <v>188</v>
      </c>
      <c r="L42" s="26" t="s">
        <v>334</v>
      </c>
      <c r="M42" s="26" t="s">
        <v>125</v>
      </c>
      <c r="N42" s="26" t="s">
        <v>332</v>
      </c>
      <c r="O42" s="25">
        <v>51</v>
      </c>
      <c r="P42" s="24">
        <v>69</v>
      </c>
      <c r="Q42" s="23">
        <v>-18</v>
      </c>
      <c r="R42" s="22" t="s">
        <v>99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790DFBB-C596-4484-BD61-9C486E21AEAF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9047-7D45-48CF-9F75-550CCF466964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21</v>
      </c>
      <c r="C4" s="40">
        <v>12</v>
      </c>
      <c r="D4" s="40">
        <v>8</v>
      </c>
      <c r="E4" s="38">
        <v>1</v>
      </c>
      <c r="F4" s="33">
        <v>25</v>
      </c>
      <c r="G4" s="39">
        <v>7</v>
      </c>
      <c r="H4" s="38">
        <v>10</v>
      </c>
      <c r="I4" s="38">
        <v>2</v>
      </c>
      <c r="J4" s="33">
        <v>0</v>
      </c>
      <c r="K4" s="37" t="s">
        <v>277</v>
      </c>
      <c r="L4" s="40" t="s">
        <v>230</v>
      </c>
      <c r="M4" s="40" t="s">
        <v>192</v>
      </c>
      <c r="N4" s="40" t="s">
        <v>288</v>
      </c>
      <c r="O4" s="39">
        <v>62</v>
      </c>
      <c r="P4" s="38">
        <v>67</v>
      </c>
      <c r="Q4" s="33">
        <v>-5</v>
      </c>
      <c r="R4" s="37" t="s">
        <v>101</v>
      </c>
      <c r="S4" s="36" t="s">
        <v>228</v>
      </c>
    </row>
    <row r="5" spans="1:20" x14ac:dyDescent="0.3">
      <c r="A5" s="32" t="s">
        <v>29</v>
      </c>
      <c r="B5" s="1">
        <v>22</v>
      </c>
      <c r="C5" s="1">
        <v>12</v>
      </c>
      <c r="D5" s="1">
        <v>10</v>
      </c>
      <c r="E5" s="20">
        <v>0</v>
      </c>
      <c r="F5" s="30">
        <v>24</v>
      </c>
      <c r="G5" s="31">
        <v>7</v>
      </c>
      <c r="H5" s="20">
        <v>11</v>
      </c>
      <c r="I5" s="20">
        <v>1</v>
      </c>
      <c r="J5" s="30">
        <v>0</v>
      </c>
      <c r="K5" s="29" t="s">
        <v>324</v>
      </c>
      <c r="L5" s="1" t="s">
        <v>200</v>
      </c>
      <c r="M5" s="1" t="s">
        <v>232</v>
      </c>
      <c r="N5" s="1" t="s">
        <v>325</v>
      </c>
      <c r="O5" s="31">
        <v>72</v>
      </c>
      <c r="P5" s="20">
        <v>73</v>
      </c>
      <c r="Q5" s="30">
        <v>-1</v>
      </c>
      <c r="R5" s="29" t="s">
        <v>107</v>
      </c>
      <c r="S5" s="28" t="s">
        <v>203</v>
      </c>
    </row>
    <row r="6" spans="1:20" x14ac:dyDescent="0.3">
      <c r="A6" s="32" t="s">
        <v>11</v>
      </c>
      <c r="B6" s="1">
        <v>20</v>
      </c>
      <c r="C6" s="1">
        <v>10</v>
      </c>
      <c r="D6" s="1">
        <v>6</v>
      </c>
      <c r="E6" s="20">
        <v>4</v>
      </c>
      <c r="F6" s="30">
        <v>24</v>
      </c>
      <c r="G6" s="31">
        <v>5</v>
      </c>
      <c r="H6" s="20">
        <v>8</v>
      </c>
      <c r="I6" s="20">
        <v>2</v>
      </c>
      <c r="J6" s="30">
        <v>0</v>
      </c>
      <c r="K6" s="29" t="s">
        <v>295</v>
      </c>
      <c r="L6" s="1" t="s">
        <v>208</v>
      </c>
      <c r="M6" s="1" t="s">
        <v>163</v>
      </c>
      <c r="N6" s="1" t="s">
        <v>295</v>
      </c>
      <c r="O6" s="31">
        <v>67</v>
      </c>
      <c r="P6" s="20">
        <v>67</v>
      </c>
      <c r="Q6" s="30">
        <v>0</v>
      </c>
      <c r="R6" s="29" t="s">
        <v>99</v>
      </c>
      <c r="S6" s="28" t="s">
        <v>239</v>
      </c>
    </row>
    <row r="7" spans="1:20" x14ac:dyDescent="0.3">
      <c r="A7" s="32" t="s">
        <v>5</v>
      </c>
      <c r="B7" s="1">
        <v>20</v>
      </c>
      <c r="C7" s="1">
        <v>11</v>
      </c>
      <c r="D7" s="1">
        <v>7</v>
      </c>
      <c r="E7" s="20">
        <v>2</v>
      </c>
      <c r="F7" s="30">
        <v>24</v>
      </c>
      <c r="G7" s="31">
        <v>8</v>
      </c>
      <c r="H7" s="20">
        <v>11</v>
      </c>
      <c r="I7" s="20">
        <v>0</v>
      </c>
      <c r="J7" s="30">
        <v>0</v>
      </c>
      <c r="K7" s="29" t="s">
        <v>257</v>
      </c>
      <c r="L7" s="1" t="s">
        <v>211</v>
      </c>
      <c r="M7" s="1" t="s">
        <v>126</v>
      </c>
      <c r="N7" s="1" t="s">
        <v>218</v>
      </c>
      <c r="O7" s="31">
        <v>61</v>
      </c>
      <c r="P7" s="20">
        <v>57</v>
      </c>
      <c r="Q7" s="30">
        <v>4</v>
      </c>
      <c r="R7" s="29" t="s">
        <v>104</v>
      </c>
      <c r="S7" s="28" t="s">
        <v>203</v>
      </c>
    </row>
    <row r="8" spans="1:20" x14ac:dyDescent="0.3">
      <c r="A8" s="32" t="s">
        <v>19</v>
      </c>
      <c r="B8" s="1">
        <v>20</v>
      </c>
      <c r="C8" s="1">
        <v>11</v>
      </c>
      <c r="D8" s="1">
        <v>8</v>
      </c>
      <c r="E8" s="20">
        <v>1</v>
      </c>
      <c r="F8" s="30">
        <v>23</v>
      </c>
      <c r="G8" s="31">
        <v>9</v>
      </c>
      <c r="H8" s="20">
        <v>10</v>
      </c>
      <c r="I8" s="20">
        <v>1</v>
      </c>
      <c r="J8" s="30">
        <v>1</v>
      </c>
      <c r="K8" s="29" t="s">
        <v>336</v>
      </c>
      <c r="L8" s="1" t="s">
        <v>182</v>
      </c>
      <c r="M8" s="1" t="s">
        <v>125</v>
      </c>
      <c r="N8" s="1" t="s">
        <v>267</v>
      </c>
      <c r="O8" s="31">
        <v>59</v>
      </c>
      <c r="P8" s="20">
        <v>59</v>
      </c>
      <c r="Q8" s="30">
        <v>0</v>
      </c>
      <c r="R8" s="29" t="s">
        <v>104</v>
      </c>
      <c r="S8" s="28" t="s">
        <v>234</v>
      </c>
    </row>
    <row r="9" spans="1:20" x14ac:dyDescent="0.3">
      <c r="A9" s="32" t="s">
        <v>16</v>
      </c>
      <c r="B9" s="1">
        <v>20</v>
      </c>
      <c r="C9" s="1">
        <v>10</v>
      </c>
      <c r="D9" s="1">
        <v>7</v>
      </c>
      <c r="E9" s="20">
        <v>3</v>
      </c>
      <c r="F9" s="30">
        <v>23</v>
      </c>
      <c r="G9" s="31">
        <v>5</v>
      </c>
      <c r="H9" s="20">
        <v>10</v>
      </c>
      <c r="I9" s="20">
        <v>0</v>
      </c>
      <c r="J9" s="30">
        <v>2</v>
      </c>
      <c r="K9" s="29" t="s">
        <v>288</v>
      </c>
      <c r="L9" s="1" t="s">
        <v>211</v>
      </c>
      <c r="M9" s="1" t="s">
        <v>130</v>
      </c>
      <c r="N9" s="1" t="s">
        <v>255</v>
      </c>
      <c r="O9" s="31">
        <v>67</v>
      </c>
      <c r="P9" s="20">
        <v>74</v>
      </c>
      <c r="Q9" s="30">
        <v>-7</v>
      </c>
      <c r="R9" s="29" t="s">
        <v>159</v>
      </c>
      <c r="S9" s="28" t="s">
        <v>255</v>
      </c>
    </row>
    <row r="10" spans="1:20" x14ac:dyDescent="0.3">
      <c r="A10" s="32" t="s">
        <v>4</v>
      </c>
      <c r="B10" s="1">
        <v>21</v>
      </c>
      <c r="C10" s="1">
        <v>9</v>
      </c>
      <c r="D10" s="1">
        <v>9</v>
      </c>
      <c r="E10" s="20">
        <v>3</v>
      </c>
      <c r="F10" s="30">
        <v>21</v>
      </c>
      <c r="G10" s="31">
        <v>6</v>
      </c>
      <c r="H10" s="20">
        <v>9</v>
      </c>
      <c r="I10" s="20">
        <v>0</v>
      </c>
      <c r="J10" s="30">
        <v>0</v>
      </c>
      <c r="K10" s="29" t="s">
        <v>337</v>
      </c>
      <c r="L10" s="1" t="s">
        <v>158</v>
      </c>
      <c r="M10" s="1" t="s">
        <v>258</v>
      </c>
      <c r="N10" s="1" t="s">
        <v>338</v>
      </c>
      <c r="O10" s="31">
        <v>72</v>
      </c>
      <c r="P10" s="20">
        <v>77</v>
      </c>
      <c r="Q10" s="30">
        <v>-5</v>
      </c>
      <c r="R10" s="29" t="s">
        <v>101</v>
      </c>
      <c r="S10" s="28" t="s">
        <v>218</v>
      </c>
    </row>
    <row r="11" spans="1:20" ht="15" thickBot="1" x14ac:dyDescent="0.35">
      <c r="A11" s="32" t="s">
        <v>28</v>
      </c>
      <c r="B11" s="1">
        <v>20</v>
      </c>
      <c r="C11" s="1">
        <v>7</v>
      </c>
      <c r="D11" s="1">
        <v>9</v>
      </c>
      <c r="E11" s="24">
        <v>4</v>
      </c>
      <c r="F11" s="23">
        <v>18</v>
      </c>
      <c r="G11" s="25">
        <v>4</v>
      </c>
      <c r="H11" s="24">
        <v>6</v>
      </c>
      <c r="I11" s="24">
        <v>1</v>
      </c>
      <c r="J11" s="23">
        <v>0</v>
      </c>
      <c r="K11" s="29" t="s">
        <v>285</v>
      </c>
      <c r="L11" s="1" t="s">
        <v>199</v>
      </c>
      <c r="M11" s="1" t="s">
        <v>211</v>
      </c>
      <c r="N11" s="1" t="s">
        <v>310</v>
      </c>
      <c r="O11" s="31">
        <v>58</v>
      </c>
      <c r="P11" s="20">
        <v>71</v>
      </c>
      <c r="Q11" s="30">
        <v>-13</v>
      </c>
      <c r="R11" s="29" t="s">
        <v>101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20</v>
      </c>
      <c r="C14" s="1">
        <v>13</v>
      </c>
      <c r="D14" s="1">
        <v>5</v>
      </c>
      <c r="E14" s="20">
        <v>2</v>
      </c>
      <c r="F14" s="33">
        <v>28</v>
      </c>
      <c r="G14" s="20">
        <v>8</v>
      </c>
      <c r="H14" s="20">
        <v>12</v>
      </c>
      <c r="I14" s="20">
        <v>1</v>
      </c>
      <c r="J14" s="20">
        <v>1</v>
      </c>
      <c r="K14" s="29" t="s">
        <v>205</v>
      </c>
      <c r="L14" s="1" t="s">
        <v>266</v>
      </c>
      <c r="M14" s="1" t="s">
        <v>136</v>
      </c>
      <c r="N14" s="1" t="s">
        <v>209</v>
      </c>
      <c r="O14" s="31">
        <v>73</v>
      </c>
      <c r="P14" s="20">
        <v>58</v>
      </c>
      <c r="Q14" s="30">
        <v>15</v>
      </c>
      <c r="R14" s="29" t="s">
        <v>101</v>
      </c>
      <c r="S14" s="28" t="s">
        <v>231</v>
      </c>
    </row>
    <row r="15" spans="1:20" x14ac:dyDescent="0.3">
      <c r="A15" s="32" t="s">
        <v>14</v>
      </c>
      <c r="B15" s="1">
        <v>20</v>
      </c>
      <c r="C15" s="1">
        <v>13</v>
      </c>
      <c r="D15" s="1">
        <v>6</v>
      </c>
      <c r="E15" s="20">
        <v>1</v>
      </c>
      <c r="F15" s="30">
        <v>27</v>
      </c>
      <c r="G15" s="20">
        <v>6</v>
      </c>
      <c r="H15" s="20">
        <v>11</v>
      </c>
      <c r="I15" s="20">
        <v>2</v>
      </c>
      <c r="J15" s="20">
        <v>0</v>
      </c>
      <c r="K15" s="29" t="s">
        <v>284</v>
      </c>
      <c r="L15" s="1" t="s">
        <v>279</v>
      </c>
      <c r="M15" s="1" t="s">
        <v>152</v>
      </c>
      <c r="N15" s="1" t="s">
        <v>266</v>
      </c>
      <c r="O15" s="31">
        <v>62</v>
      </c>
      <c r="P15" s="20">
        <v>58</v>
      </c>
      <c r="Q15" s="30">
        <v>4</v>
      </c>
      <c r="R15" s="29" t="s">
        <v>107</v>
      </c>
      <c r="S15" s="28" t="s">
        <v>225</v>
      </c>
    </row>
    <row r="16" spans="1:20" x14ac:dyDescent="0.3">
      <c r="A16" s="32" t="s">
        <v>13</v>
      </c>
      <c r="B16" s="1">
        <v>21</v>
      </c>
      <c r="C16" s="1">
        <v>12</v>
      </c>
      <c r="D16" s="1">
        <v>7</v>
      </c>
      <c r="E16" s="20">
        <v>2</v>
      </c>
      <c r="F16" s="30">
        <v>26</v>
      </c>
      <c r="G16" s="20">
        <v>9</v>
      </c>
      <c r="H16" s="20">
        <v>12</v>
      </c>
      <c r="I16" s="20">
        <v>0</v>
      </c>
      <c r="J16" s="20">
        <v>2</v>
      </c>
      <c r="K16" s="29" t="s">
        <v>193</v>
      </c>
      <c r="L16" s="1" t="s">
        <v>339</v>
      </c>
      <c r="M16" s="1" t="s">
        <v>193</v>
      </c>
      <c r="N16" s="1" t="s">
        <v>299</v>
      </c>
      <c r="O16" s="31">
        <v>69</v>
      </c>
      <c r="P16" s="20">
        <v>64</v>
      </c>
      <c r="Q16" s="30">
        <v>5</v>
      </c>
      <c r="R16" s="29" t="s">
        <v>104</v>
      </c>
      <c r="S16" s="28" t="s">
        <v>226</v>
      </c>
    </row>
    <row r="17" spans="1:19" x14ac:dyDescent="0.3">
      <c r="A17" s="32" t="s">
        <v>23</v>
      </c>
      <c r="B17" s="1">
        <v>21</v>
      </c>
      <c r="C17" s="1">
        <v>11</v>
      </c>
      <c r="D17" s="1">
        <v>8</v>
      </c>
      <c r="E17" s="20">
        <v>2</v>
      </c>
      <c r="F17" s="30">
        <v>24</v>
      </c>
      <c r="G17" s="20">
        <v>3</v>
      </c>
      <c r="H17" s="20">
        <v>8</v>
      </c>
      <c r="I17" s="20">
        <v>3</v>
      </c>
      <c r="J17" s="20">
        <v>1</v>
      </c>
      <c r="K17" s="29" t="s">
        <v>217</v>
      </c>
      <c r="L17" s="1" t="s">
        <v>283</v>
      </c>
      <c r="M17" s="1" t="s">
        <v>141</v>
      </c>
      <c r="N17" s="1" t="s">
        <v>234</v>
      </c>
      <c r="O17" s="31">
        <v>65</v>
      </c>
      <c r="P17" s="20">
        <v>67</v>
      </c>
      <c r="Q17" s="30">
        <v>-2</v>
      </c>
      <c r="R17" s="29" t="s">
        <v>99</v>
      </c>
      <c r="S17" s="28" t="s">
        <v>218</v>
      </c>
    </row>
    <row r="18" spans="1:19" x14ac:dyDescent="0.3">
      <c r="A18" s="32" t="s">
        <v>9</v>
      </c>
      <c r="B18" s="1">
        <v>19</v>
      </c>
      <c r="C18" s="1">
        <v>10</v>
      </c>
      <c r="D18" s="1">
        <v>5</v>
      </c>
      <c r="E18" s="20">
        <v>4</v>
      </c>
      <c r="F18" s="30">
        <v>24</v>
      </c>
      <c r="G18" s="20">
        <v>10</v>
      </c>
      <c r="H18" s="20">
        <v>10</v>
      </c>
      <c r="I18" s="20">
        <v>0</v>
      </c>
      <c r="J18" s="20">
        <v>3</v>
      </c>
      <c r="K18" s="29" t="s">
        <v>211</v>
      </c>
      <c r="L18" s="1" t="s">
        <v>233</v>
      </c>
      <c r="M18" s="1" t="s">
        <v>271</v>
      </c>
      <c r="N18" s="1" t="s">
        <v>272</v>
      </c>
      <c r="O18" s="31">
        <v>62</v>
      </c>
      <c r="P18" s="20">
        <v>50</v>
      </c>
      <c r="Q18" s="30">
        <v>12</v>
      </c>
      <c r="R18" s="29" t="s">
        <v>99</v>
      </c>
      <c r="S18" s="28" t="s">
        <v>222</v>
      </c>
    </row>
    <row r="19" spans="1:19" x14ac:dyDescent="0.3">
      <c r="A19" s="32" t="s">
        <v>1</v>
      </c>
      <c r="B19" s="1">
        <v>21</v>
      </c>
      <c r="C19" s="1">
        <v>11</v>
      </c>
      <c r="D19" s="1">
        <v>8</v>
      </c>
      <c r="E19" s="20">
        <v>2</v>
      </c>
      <c r="F19" s="30">
        <v>24</v>
      </c>
      <c r="G19" s="20">
        <v>10</v>
      </c>
      <c r="H19" s="20">
        <v>11</v>
      </c>
      <c r="I19" s="20">
        <v>0</v>
      </c>
      <c r="J19" s="20">
        <v>2</v>
      </c>
      <c r="K19" s="29" t="s">
        <v>303</v>
      </c>
      <c r="L19" s="1" t="s">
        <v>225</v>
      </c>
      <c r="M19" s="1" t="s">
        <v>192</v>
      </c>
      <c r="N19" s="1" t="s">
        <v>341</v>
      </c>
      <c r="O19" s="31">
        <v>68</v>
      </c>
      <c r="P19" s="20">
        <v>57</v>
      </c>
      <c r="Q19" s="30">
        <v>11</v>
      </c>
      <c r="R19" s="29" t="s">
        <v>109</v>
      </c>
      <c r="S19" s="28" t="s">
        <v>233</v>
      </c>
    </row>
    <row r="20" spans="1:19" x14ac:dyDescent="0.3">
      <c r="A20" s="32" t="s">
        <v>10</v>
      </c>
      <c r="B20" s="1">
        <v>19</v>
      </c>
      <c r="C20" s="1">
        <v>10</v>
      </c>
      <c r="D20" s="1">
        <v>6</v>
      </c>
      <c r="E20" s="20">
        <v>3</v>
      </c>
      <c r="F20" s="30">
        <v>23</v>
      </c>
      <c r="G20" s="20">
        <v>0</v>
      </c>
      <c r="H20" s="20">
        <v>6</v>
      </c>
      <c r="I20" s="20">
        <v>4</v>
      </c>
      <c r="J20" s="20">
        <v>0</v>
      </c>
      <c r="K20" s="29" t="s">
        <v>330</v>
      </c>
      <c r="L20" s="1" t="s">
        <v>156</v>
      </c>
      <c r="M20" s="1" t="s">
        <v>115</v>
      </c>
      <c r="N20" s="1" t="s">
        <v>208</v>
      </c>
      <c r="O20" s="31">
        <v>54</v>
      </c>
      <c r="P20" s="20">
        <v>53</v>
      </c>
      <c r="Q20" s="30">
        <v>1</v>
      </c>
      <c r="R20" s="29" t="s">
        <v>99</v>
      </c>
      <c r="S20" s="28" t="s">
        <v>233</v>
      </c>
    </row>
    <row r="21" spans="1:19" ht="15" thickBot="1" x14ac:dyDescent="0.35">
      <c r="A21" s="27" t="s">
        <v>12</v>
      </c>
      <c r="B21" s="26">
        <v>22</v>
      </c>
      <c r="C21" s="26">
        <v>10</v>
      </c>
      <c r="D21" s="26">
        <v>10</v>
      </c>
      <c r="E21" s="24">
        <v>2</v>
      </c>
      <c r="F21" s="23">
        <v>22</v>
      </c>
      <c r="G21" s="24">
        <v>6</v>
      </c>
      <c r="H21" s="24">
        <v>9</v>
      </c>
      <c r="I21" s="24">
        <v>1</v>
      </c>
      <c r="J21" s="24">
        <v>0</v>
      </c>
      <c r="K21" s="22" t="s">
        <v>198</v>
      </c>
      <c r="L21" s="26" t="s">
        <v>340</v>
      </c>
      <c r="M21" s="26" t="s">
        <v>147</v>
      </c>
      <c r="N21" s="26" t="s">
        <v>283</v>
      </c>
      <c r="O21" s="25">
        <v>56</v>
      </c>
      <c r="P21" s="24">
        <v>58</v>
      </c>
      <c r="Q21" s="23">
        <v>-2</v>
      </c>
      <c r="R21" s="22" t="s">
        <v>113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20</v>
      </c>
      <c r="C25" s="1">
        <v>14</v>
      </c>
      <c r="D25" s="1">
        <v>1</v>
      </c>
      <c r="E25" s="20">
        <v>5</v>
      </c>
      <c r="F25" s="30">
        <v>33</v>
      </c>
      <c r="G25" s="20">
        <v>13</v>
      </c>
      <c r="H25" s="20">
        <v>14</v>
      </c>
      <c r="I25" s="20">
        <v>0</v>
      </c>
      <c r="J25" s="20">
        <v>2</v>
      </c>
      <c r="K25" s="29" t="s">
        <v>321</v>
      </c>
      <c r="L25" s="1" t="s">
        <v>241</v>
      </c>
      <c r="M25" s="1" t="s">
        <v>118</v>
      </c>
      <c r="N25" s="1" t="s">
        <v>289</v>
      </c>
      <c r="O25" s="31">
        <v>84</v>
      </c>
      <c r="P25" s="20">
        <v>50</v>
      </c>
      <c r="Q25" s="30">
        <v>34</v>
      </c>
      <c r="R25" s="29" t="s">
        <v>194</v>
      </c>
      <c r="S25" s="28" t="s">
        <v>342</v>
      </c>
    </row>
    <row r="26" spans="1:19" x14ac:dyDescent="0.3">
      <c r="A26" s="32" t="s">
        <v>22</v>
      </c>
      <c r="B26" s="1">
        <v>21</v>
      </c>
      <c r="C26" s="1">
        <v>13</v>
      </c>
      <c r="D26" s="1">
        <v>5</v>
      </c>
      <c r="E26" s="20">
        <v>3</v>
      </c>
      <c r="F26" s="30">
        <v>29</v>
      </c>
      <c r="G26" s="20">
        <v>8</v>
      </c>
      <c r="H26" s="20">
        <v>11</v>
      </c>
      <c r="I26" s="20">
        <v>2</v>
      </c>
      <c r="J26" s="20">
        <v>1</v>
      </c>
      <c r="K26" s="29" t="s">
        <v>303</v>
      </c>
      <c r="L26" s="1" t="s">
        <v>290</v>
      </c>
      <c r="M26" s="1" t="s">
        <v>162</v>
      </c>
      <c r="N26" s="1" t="s">
        <v>343</v>
      </c>
      <c r="O26" s="31">
        <v>70</v>
      </c>
      <c r="P26" s="20">
        <v>59</v>
      </c>
      <c r="Q26" s="30">
        <v>11</v>
      </c>
      <c r="R26" s="29" t="s">
        <v>99</v>
      </c>
      <c r="S26" s="28" t="s">
        <v>226</v>
      </c>
    </row>
    <row r="27" spans="1:19" x14ac:dyDescent="0.3">
      <c r="A27" s="32" t="s">
        <v>25</v>
      </c>
      <c r="B27" s="1">
        <v>20</v>
      </c>
      <c r="C27" s="1">
        <v>10</v>
      </c>
      <c r="D27" s="1">
        <v>6</v>
      </c>
      <c r="E27" s="20">
        <v>4</v>
      </c>
      <c r="F27" s="30">
        <v>24</v>
      </c>
      <c r="G27" s="20">
        <v>9</v>
      </c>
      <c r="H27" s="20">
        <v>10</v>
      </c>
      <c r="I27" s="20">
        <v>0</v>
      </c>
      <c r="J27" s="20">
        <v>1</v>
      </c>
      <c r="K27" s="29" t="s">
        <v>233</v>
      </c>
      <c r="L27" s="1" t="s">
        <v>233</v>
      </c>
      <c r="M27" s="1" t="s">
        <v>112</v>
      </c>
      <c r="N27" s="1" t="s">
        <v>285</v>
      </c>
      <c r="O27" s="31">
        <v>66</v>
      </c>
      <c r="P27" s="20">
        <v>52</v>
      </c>
      <c r="Q27" s="30">
        <v>14</v>
      </c>
      <c r="R27" s="29" t="s">
        <v>101</v>
      </c>
      <c r="S27" s="28" t="s">
        <v>233</v>
      </c>
    </row>
    <row r="28" spans="1:19" x14ac:dyDescent="0.3">
      <c r="A28" s="32" t="s">
        <v>17</v>
      </c>
      <c r="B28" s="1">
        <v>21</v>
      </c>
      <c r="C28" s="1">
        <v>10</v>
      </c>
      <c r="D28" s="1">
        <v>7</v>
      </c>
      <c r="E28" s="20">
        <v>4</v>
      </c>
      <c r="F28" s="30">
        <v>24</v>
      </c>
      <c r="G28" s="20">
        <v>4</v>
      </c>
      <c r="H28" s="20">
        <v>8</v>
      </c>
      <c r="I28" s="20">
        <v>2</v>
      </c>
      <c r="J28" s="20">
        <v>0</v>
      </c>
      <c r="K28" s="29" t="s">
        <v>333</v>
      </c>
      <c r="L28" s="1" t="s">
        <v>165</v>
      </c>
      <c r="M28" s="1" t="s">
        <v>131</v>
      </c>
      <c r="N28" s="1" t="s">
        <v>323</v>
      </c>
      <c r="O28" s="31">
        <v>60</v>
      </c>
      <c r="P28" s="20">
        <v>64</v>
      </c>
      <c r="Q28" s="30">
        <v>-4</v>
      </c>
      <c r="R28" s="29" t="s">
        <v>109</v>
      </c>
      <c r="S28" s="28" t="s">
        <v>226</v>
      </c>
    </row>
    <row r="29" spans="1:19" x14ac:dyDescent="0.3">
      <c r="A29" s="32" t="s">
        <v>0</v>
      </c>
      <c r="B29" s="1">
        <v>19</v>
      </c>
      <c r="C29" s="1">
        <v>12</v>
      </c>
      <c r="D29" s="1">
        <v>7</v>
      </c>
      <c r="E29" s="20">
        <v>0</v>
      </c>
      <c r="F29" s="30">
        <v>24</v>
      </c>
      <c r="G29" s="20">
        <v>9</v>
      </c>
      <c r="H29" s="20">
        <v>11</v>
      </c>
      <c r="I29" s="20">
        <v>1</v>
      </c>
      <c r="J29" s="20">
        <v>0</v>
      </c>
      <c r="K29" s="29" t="s">
        <v>185</v>
      </c>
      <c r="L29" s="1" t="s">
        <v>232</v>
      </c>
      <c r="M29" s="1" t="s">
        <v>103</v>
      </c>
      <c r="N29" s="1" t="s">
        <v>315</v>
      </c>
      <c r="O29" s="31">
        <v>64</v>
      </c>
      <c r="P29" s="20">
        <v>52</v>
      </c>
      <c r="Q29" s="30">
        <v>12</v>
      </c>
      <c r="R29" s="29" t="s">
        <v>104</v>
      </c>
      <c r="S29" s="28" t="s">
        <v>232</v>
      </c>
    </row>
    <row r="30" spans="1:19" x14ac:dyDescent="0.3">
      <c r="A30" s="32" t="s">
        <v>95</v>
      </c>
      <c r="B30" s="1">
        <v>21</v>
      </c>
      <c r="C30" s="1">
        <v>10</v>
      </c>
      <c r="D30" s="1">
        <v>8</v>
      </c>
      <c r="E30" s="20">
        <v>3</v>
      </c>
      <c r="F30" s="30">
        <v>23</v>
      </c>
      <c r="G30" s="20">
        <v>7</v>
      </c>
      <c r="H30" s="20">
        <v>10</v>
      </c>
      <c r="I30" s="20">
        <v>0</v>
      </c>
      <c r="J30" s="20">
        <v>0</v>
      </c>
      <c r="K30" s="29" t="s">
        <v>229</v>
      </c>
      <c r="L30" s="1" t="s">
        <v>312</v>
      </c>
      <c r="M30" s="1" t="s">
        <v>164</v>
      </c>
      <c r="N30" s="1" t="s">
        <v>299</v>
      </c>
      <c r="O30" s="31">
        <v>63</v>
      </c>
      <c r="P30" s="20">
        <v>65</v>
      </c>
      <c r="Q30" s="30">
        <v>-2</v>
      </c>
      <c r="R30" s="29" t="s">
        <v>133</v>
      </c>
      <c r="S30" s="28" t="s">
        <v>235</v>
      </c>
    </row>
    <row r="31" spans="1:19" x14ac:dyDescent="0.3">
      <c r="A31" s="32" t="s">
        <v>6</v>
      </c>
      <c r="B31" s="1">
        <v>21</v>
      </c>
      <c r="C31" s="1">
        <v>6</v>
      </c>
      <c r="D31" s="1">
        <v>9</v>
      </c>
      <c r="E31" s="20">
        <v>6</v>
      </c>
      <c r="F31" s="30">
        <v>18</v>
      </c>
      <c r="G31" s="20">
        <v>6</v>
      </c>
      <c r="H31" s="20">
        <v>6</v>
      </c>
      <c r="I31" s="20">
        <v>0</v>
      </c>
      <c r="J31" s="20">
        <v>2</v>
      </c>
      <c r="K31" s="29" t="s">
        <v>314</v>
      </c>
      <c r="L31" s="1" t="s">
        <v>188</v>
      </c>
      <c r="M31" s="1" t="s">
        <v>127</v>
      </c>
      <c r="N31" s="1" t="s">
        <v>263</v>
      </c>
      <c r="O31" s="31">
        <v>57</v>
      </c>
      <c r="P31" s="20">
        <v>81</v>
      </c>
      <c r="Q31" s="30">
        <v>-24</v>
      </c>
      <c r="R31" s="29" t="s">
        <v>133</v>
      </c>
      <c r="S31" s="28" t="s">
        <v>264</v>
      </c>
    </row>
    <row r="32" spans="1:19" ht="15" thickBot="1" x14ac:dyDescent="0.35">
      <c r="A32" s="32" t="s">
        <v>15</v>
      </c>
      <c r="B32" s="1">
        <v>20</v>
      </c>
      <c r="C32" s="1">
        <v>6</v>
      </c>
      <c r="D32" s="1">
        <v>10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312</v>
      </c>
      <c r="L32" s="1" t="s">
        <v>186</v>
      </c>
      <c r="M32" s="1" t="s">
        <v>160</v>
      </c>
      <c r="N32" s="1" t="s">
        <v>255</v>
      </c>
      <c r="O32" s="31">
        <v>49</v>
      </c>
      <c r="P32" s="20">
        <v>70</v>
      </c>
      <c r="Q32" s="30">
        <v>-21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21</v>
      </c>
      <c r="C35" s="1">
        <v>13</v>
      </c>
      <c r="D35" s="1">
        <v>7</v>
      </c>
      <c r="E35" s="20">
        <v>1</v>
      </c>
      <c r="F35" s="33">
        <v>27</v>
      </c>
      <c r="G35" s="20">
        <v>8</v>
      </c>
      <c r="H35" s="20">
        <v>12</v>
      </c>
      <c r="I35" s="20">
        <v>1</v>
      </c>
      <c r="J35" s="20">
        <v>0</v>
      </c>
      <c r="K35" s="29" t="s">
        <v>209</v>
      </c>
      <c r="L35" s="1" t="s">
        <v>283</v>
      </c>
      <c r="M35" s="1" t="s">
        <v>112</v>
      </c>
      <c r="N35" s="1" t="s">
        <v>234</v>
      </c>
      <c r="O35" s="31">
        <v>76</v>
      </c>
      <c r="P35" s="20">
        <v>66</v>
      </c>
      <c r="Q35" s="30">
        <v>10</v>
      </c>
      <c r="R35" s="29" t="s">
        <v>101</v>
      </c>
      <c r="S35" s="28" t="s">
        <v>232</v>
      </c>
    </row>
    <row r="36" spans="1:19" x14ac:dyDescent="0.3">
      <c r="A36" s="32" t="s">
        <v>2</v>
      </c>
      <c r="B36" s="1">
        <v>20</v>
      </c>
      <c r="C36" s="1">
        <v>10</v>
      </c>
      <c r="D36" s="1">
        <v>4</v>
      </c>
      <c r="E36" s="20">
        <v>6</v>
      </c>
      <c r="F36" s="30">
        <v>26</v>
      </c>
      <c r="G36" s="20">
        <v>9</v>
      </c>
      <c r="H36" s="20">
        <v>10</v>
      </c>
      <c r="I36" s="20">
        <v>0</v>
      </c>
      <c r="J36" s="20">
        <v>1</v>
      </c>
      <c r="K36" s="29" t="s">
        <v>246</v>
      </c>
      <c r="L36" s="1" t="s">
        <v>206</v>
      </c>
      <c r="M36" s="1" t="s">
        <v>249</v>
      </c>
      <c r="N36" s="1" t="s">
        <v>216</v>
      </c>
      <c r="O36" s="31">
        <v>64</v>
      </c>
      <c r="P36" s="20">
        <v>56</v>
      </c>
      <c r="Q36" s="30">
        <v>8</v>
      </c>
      <c r="R36" s="29" t="s">
        <v>104</v>
      </c>
      <c r="S36" s="28" t="s">
        <v>222</v>
      </c>
    </row>
    <row r="37" spans="1:19" x14ac:dyDescent="0.3">
      <c r="A37" s="32" t="s">
        <v>18</v>
      </c>
      <c r="B37" s="1">
        <v>21</v>
      </c>
      <c r="C37" s="1">
        <v>10</v>
      </c>
      <c r="D37" s="1">
        <v>6</v>
      </c>
      <c r="E37" s="20">
        <v>5</v>
      </c>
      <c r="F37" s="30">
        <v>25</v>
      </c>
      <c r="G37" s="20">
        <v>5</v>
      </c>
      <c r="H37" s="20">
        <v>9</v>
      </c>
      <c r="I37" s="20">
        <v>1</v>
      </c>
      <c r="J37" s="20">
        <v>4</v>
      </c>
      <c r="K37" s="29" t="s">
        <v>186</v>
      </c>
      <c r="L37" s="1" t="s">
        <v>345</v>
      </c>
      <c r="M37" s="1" t="s">
        <v>115</v>
      </c>
      <c r="N37" s="1" t="s">
        <v>313</v>
      </c>
      <c r="O37" s="31">
        <v>59</v>
      </c>
      <c r="P37" s="20">
        <v>61</v>
      </c>
      <c r="Q37" s="30">
        <v>-2</v>
      </c>
      <c r="R37" s="29" t="s">
        <v>107</v>
      </c>
      <c r="S37" s="28" t="s">
        <v>233</v>
      </c>
    </row>
    <row r="38" spans="1:19" x14ac:dyDescent="0.3">
      <c r="A38" s="32" t="s">
        <v>7</v>
      </c>
      <c r="B38" s="1">
        <v>20</v>
      </c>
      <c r="C38" s="1">
        <v>10</v>
      </c>
      <c r="D38" s="1">
        <v>5</v>
      </c>
      <c r="E38" s="20">
        <v>5</v>
      </c>
      <c r="F38" s="30">
        <v>25</v>
      </c>
      <c r="G38" s="20">
        <v>7</v>
      </c>
      <c r="H38" s="20">
        <v>10</v>
      </c>
      <c r="I38" s="20">
        <v>0</v>
      </c>
      <c r="J38" s="20">
        <v>2</v>
      </c>
      <c r="K38" s="29" t="s">
        <v>241</v>
      </c>
      <c r="L38" s="1" t="s">
        <v>218</v>
      </c>
      <c r="M38" s="1" t="s">
        <v>136</v>
      </c>
      <c r="N38" s="1" t="s">
        <v>346</v>
      </c>
      <c r="O38" s="31">
        <v>54</v>
      </c>
      <c r="P38" s="20">
        <v>56</v>
      </c>
      <c r="Q38" s="30">
        <v>-2</v>
      </c>
      <c r="R38" s="29" t="s">
        <v>99</v>
      </c>
      <c r="S38" s="28" t="s">
        <v>233</v>
      </c>
    </row>
    <row r="39" spans="1:19" x14ac:dyDescent="0.3">
      <c r="A39" s="32" t="s">
        <v>20</v>
      </c>
      <c r="B39" s="1">
        <v>23</v>
      </c>
      <c r="C39" s="1">
        <v>9</v>
      </c>
      <c r="D39" s="1">
        <v>9</v>
      </c>
      <c r="E39" s="20">
        <v>5</v>
      </c>
      <c r="F39" s="30">
        <v>23</v>
      </c>
      <c r="G39" s="20">
        <v>4</v>
      </c>
      <c r="H39" s="20">
        <v>9</v>
      </c>
      <c r="I39" s="20">
        <v>0</v>
      </c>
      <c r="J39" s="20">
        <v>2</v>
      </c>
      <c r="K39" s="29" t="s">
        <v>212</v>
      </c>
      <c r="L39" s="1" t="s">
        <v>344</v>
      </c>
      <c r="M39" s="1" t="s">
        <v>150</v>
      </c>
      <c r="N39" s="1" t="s">
        <v>210</v>
      </c>
      <c r="O39" s="31">
        <v>68</v>
      </c>
      <c r="P39" s="20">
        <v>84</v>
      </c>
      <c r="Q39" s="30">
        <v>-16</v>
      </c>
      <c r="R39" s="29" t="s">
        <v>113</v>
      </c>
      <c r="S39" s="28" t="s">
        <v>215</v>
      </c>
    </row>
    <row r="40" spans="1:19" x14ac:dyDescent="0.3">
      <c r="A40" s="32" t="s">
        <v>8</v>
      </c>
      <c r="B40" s="1">
        <v>21</v>
      </c>
      <c r="C40" s="1">
        <v>10</v>
      </c>
      <c r="D40" s="1">
        <v>8</v>
      </c>
      <c r="E40" s="20">
        <v>3</v>
      </c>
      <c r="F40" s="30">
        <v>23</v>
      </c>
      <c r="G40" s="20">
        <v>3</v>
      </c>
      <c r="H40" s="20">
        <v>9</v>
      </c>
      <c r="I40" s="20">
        <v>1</v>
      </c>
      <c r="J40" s="20">
        <v>1</v>
      </c>
      <c r="K40" s="29" t="s">
        <v>322</v>
      </c>
      <c r="L40" s="1" t="s">
        <v>184</v>
      </c>
      <c r="M40" s="1" t="s">
        <v>173</v>
      </c>
      <c r="N40" s="1" t="s">
        <v>299</v>
      </c>
      <c r="O40" s="31">
        <v>63</v>
      </c>
      <c r="P40" s="20">
        <v>68</v>
      </c>
      <c r="Q40" s="30">
        <v>-5</v>
      </c>
      <c r="R40" s="29" t="s">
        <v>104</v>
      </c>
      <c r="S40" s="28" t="s">
        <v>226</v>
      </c>
    </row>
    <row r="41" spans="1:19" x14ac:dyDescent="0.3">
      <c r="A41" s="32" t="s">
        <v>3</v>
      </c>
      <c r="B41" s="1">
        <v>22</v>
      </c>
      <c r="C41" s="1">
        <v>9</v>
      </c>
      <c r="D41" s="1">
        <v>11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237</v>
      </c>
      <c r="L41" s="1" t="s">
        <v>283</v>
      </c>
      <c r="M41" s="1" t="s">
        <v>112</v>
      </c>
      <c r="N41" s="1" t="s">
        <v>347</v>
      </c>
      <c r="O41" s="31">
        <v>69</v>
      </c>
      <c r="P41" s="20">
        <v>81</v>
      </c>
      <c r="Q41" s="30">
        <v>-12</v>
      </c>
      <c r="R41" s="29" t="s">
        <v>107</v>
      </c>
      <c r="S41" s="28" t="s">
        <v>215</v>
      </c>
    </row>
    <row r="42" spans="1:19" ht="15" thickBot="1" x14ac:dyDescent="0.35">
      <c r="A42" s="27" t="s">
        <v>27</v>
      </c>
      <c r="B42" s="26">
        <v>22</v>
      </c>
      <c r="C42" s="26">
        <v>6</v>
      </c>
      <c r="D42" s="26">
        <v>13</v>
      </c>
      <c r="E42" s="24">
        <v>3</v>
      </c>
      <c r="F42" s="23">
        <v>15</v>
      </c>
      <c r="G42" s="24">
        <v>4</v>
      </c>
      <c r="H42" s="24">
        <v>5</v>
      </c>
      <c r="I42" s="24">
        <v>1</v>
      </c>
      <c r="J42" s="24">
        <v>2</v>
      </c>
      <c r="K42" s="22" t="s">
        <v>188</v>
      </c>
      <c r="L42" s="26" t="s">
        <v>334</v>
      </c>
      <c r="M42" s="26" t="s">
        <v>125</v>
      </c>
      <c r="N42" s="26" t="s">
        <v>332</v>
      </c>
      <c r="O42" s="25">
        <v>51</v>
      </c>
      <c r="P42" s="24">
        <v>69</v>
      </c>
      <c r="Q42" s="23">
        <v>-18</v>
      </c>
      <c r="R42" s="22" t="s">
        <v>99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9F7C78C-9543-4059-BAAD-C0BCCA561416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EAA4-251D-4760-8489-C3D3D132E567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23</v>
      </c>
      <c r="C4" s="40">
        <v>13</v>
      </c>
      <c r="D4" s="40">
        <v>10</v>
      </c>
      <c r="E4" s="38">
        <v>0</v>
      </c>
      <c r="F4" s="33">
        <v>26</v>
      </c>
      <c r="G4" s="39">
        <v>7</v>
      </c>
      <c r="H4" s="38">
        <v>12</v>
      </c>
      <c r="I4" s="38">
        <v>1</v>
      </c>
      <c r="J4" s="33">
        <v>0</v>
      </c>
      <c r="K4" s="37" t="s">
        <v>324</v>
      </c>
      <c r="L4" s="40" t="s">
        <v>267</v>
      </c>
      <c r="M4" s="40" t="s">
        <v>232</v>
      </c>
      <c r="N4" s="40" t="s">
        <v>325</v>
      </c>
      <c r="O4" s="39">
        <v>74</v>
      </c>
      <c r="P4" s="38">
        <v>74</v>
      </c>
      <c r="Q4" s="33">
        <v>0</v>
      </c>
      <c r="R4" s="37" t="s">
        <v>99</v>
      </c>
      <c r="S4" s="36" t="s">
        <v>203</v>
      </c>
    </row>
    <row r="5" spans="1:20" x14ac:dyDescent="0.3">
      <c r="A5" s="32" t="s">
        <v>21</v>
      </c>
      <c r="B5" s="1">
        <v>21</v>
      </c>
      <c r="C5" s="1">
        <v>12</v>
      </c>
      <c r="D5" s="1">
        <v>8</v>
      </c>
      <c r="E5" s="20">
        <v>1</v>
      </c>
      <c r="F5" s="30">
        <v>25</v>
      </c>
      <c r="G5" s="31">
        <v>7</v>
      </c>
      <c r="H5" s="20">
        <v>10</v>
      </c>
      <c r="I5" s="20">
        <v>2</v>
      </c>
      <c r="J5" s="30">
        <v>0</v>
      </c>
      <c r="K5" s="29" t="s">
        <v>277</v>
      </c>
      <c r="L5" s="1" t="s">
        <v>230</v>
      </c>
      <c r="M5" s="1" t="s">
        <v>192</v>
      </c>
      <c r="N5" s="1" t="s">
        <v>288</v>
      </c>
      <c r="O5" s="31">
        <v>62</v>
      </c>
      <c r="P5" s="20">
        <v>67</v>
      </c>
      <c r="Q5" s="30">
        <v>-5</v>
      </c>
      <c r="R5" s="29" t="s">
        <v>101</v>
      </c>
      <c r="S5" s="28" t="s">
        <v>228</v>
      </c>
    </row>
    <row r="6" spans="1:20" x14ac:dyDescent="0.3">
      <c r="A6" s="32" t="s">
        <v>11</v>
      </c>
      <c r="B6" s="1">
        <v>20</v>
      </c>
      <c r="C6" s="1">
        <v>10</v>
      </c>
      <c r="D6" s="1">
        <v>6</v>
      </c>
      <c r="E6" s="20">
        <v>4</v>
      </c>
      <c r="F6" s="30">
        <v>24</v>
      </c>
      <c r="G6" s="31">
        <v>5</v>
      </c>
      <c r="H6" s="20">
        <v>8</v>
      </c>
      <c r="I6" s="20">
        <v>2</v>
      </c>
      <c r="J6" s="30">
        <v>0</v>
      </c>
      <c r="K6" s="29" t="s">
        <v>295</v>
      </c>
      <c r="L6" s="1" t="s">
        <v>208</v>
      </c>
      <c r="M6" s="1" t="s">
        <v>163</v>
      </c>
      <c r="N6" s="1" t="s">
        <v>295</v>
      </c>
      <c r="O6" s="31">
        <v>67</v>
      </c>
      <c r="P6" s="20">
        <v>67</v>
      </c>
      <c r="Q6" s="30">
        <v>0</v>
      </c>
      <c r="R6" s="29" t="s">
        <v>99</v>
      </c>
      <c r="S6" s="28" t="s">
        <v>239</v>
      </c>
    </row>
    <row r="7" spans="1:20" x14ac:dyDescent="0.3">
      <c r="A7" s="32" t="s">
        <v>5</v>
      </c>
      <c r="B7" s="1">
        <v>20</v>
      </c>
      <c r="C7" s="1">
        <v>11</v>
      </c>
      <c r="D7" s="1">
        <v>7</v>
      </c>
      <c r="E7" s="20">
        <v>2</v>
      </c>
      <c r="F7" s="30">
        <v>24</v>
      </c>
      <c r="G7" s="31">
        <v>8</v>
      </c>
      <c r="H7" s="20">
        <v>11</v>
      </c>
      <c r="I7" s="20">
        <v>0</v>
      </c>
      <c r="J7" s="30">
        <v>0</v>
      </c>
      <c r="K7" s="29" t="s">
        <v>257</v>
      </c>
      <c r="L7" s="1" t="s">
        <v>211</v>
      </c>
      <c r="M7" s="1" t="s">
        <v>126</v>
      </c>
      <c r="N7" s="1" t="s">
        <v>218</v>
      </c>
      <c r="O7" s="31">
        <v>61</v>
      </c>
      <c r="P7" s="20">
        <v>57</v>
      </c>
      <c r="Q7" s="30">
        <v>4</v>
      </c>
      <c r="R7" s="29" t="s">
        <v>104</v>
      </c>
      <c r="S7" s="28" t="s">
        <v>203</v>
      </c>
    </row>
    <row r="8" spans="1:20" x14ac:dyDescent="0.3">
      <c r="A8" s="32" t="s">
        <v>19</v>
      </c>
      <c r="B8" s="1">
        <v>20</v>
      </c>
      <c r="C8" s="1">
        <v>11</v>
      </c>
      <c r="D8" s="1">
        <v>8</v>
      </c>
      <c r="E8" s="20">
        <v>1</v>
      </c>
      <c r="F8" s="30">
        <v>23</v>
      </c>
      <c r="G8" s="31">
        <v>9</v>
      </c>
      <c r="H8" s="20">
        <v>10</v>
      </c>
      <c r="I8" s="20">
        <v>1</v>
      </c>
      <c r="J8" s="30">
        <v>1</v>
      </c>
      <c r="K8" s="29" t="s">
        <v>336</v>
      </c>
      <c r="L8" s="1" t="s">
        <v>182</v>
      </c>
      <c r="M8" s="1" t="s">
        <v>125</v>
      </c>
      <c r="N8" s="1" t="s">
        <v>267</v>
      </c>
      <c r="O8" s="31">
        <v>59</v>
      </c>
      <c r="P8" s="20">
        <v>59</v>
      </c>
      <c r="Q8" s="30">
        <v>0</v>
      </c>
      <c r="R8" s="29" t="s">
        <v>104</v>
      </c>
      <c r="S8" s="28" t="s">
        <v>234</v>
      </c>
    </row>
    <row r="9" spans="1:20" x14ac:dyDescent="0.3">
      <c r="A9" s="32" t="s">
        <v>16</v>
      </c>
      <c r="B9" s="1">
        <v>20</v>
      </c>
      <c r="C9" s="1">
        <v>10</v>
      </c>
      <c r="D9" s="1">
        <v>7</v>
      </c>
      <c r="E9" s="20">
        <v>3</v>
      </c>
      <c r="F9" s="30">
        <v>23</v>
      </c>
      <c r="G9" s="31">
        <v>5</v>
      </c>
      <c r="H9" s="20">
        <v>10</v>
      </c>
      <c r="I9" s="20">
        <v>0</v>
      </c>
      <c r="J9" s="30">
        <v>2</v>
      </c>
      <c r="K9" s="29" t="s">
        <v>288</v>
      </c>
      <c r="L9" s="1" t="s">
        <v>211</v>
      </c>
      <c r="M9" s="1" t="s">
        <v>130</v>
      </c>
      <c r="N9" s="1" t="s">
        <v>255</v>
      </c>
      <c r="O9" s="31">
        <v>67</v>
      </c>
      <c r="P9" s="20">
        <v>74</v>
      </c>
      <c r="Q9" s="30">
        <v>-7</v>
      </c>
      <c r="R9" s="29" t="s">
        <v>159</v>
      </c>
      <c r="S9" s="28" t="s">
        <v>255</v>
      </c>
    </row>
    <row r="10" spans="1:20" x14ac:dyDescent="0.3">
      <c r="A10" s="32" t="s">
        <v>4</v>
      </c>
      <c r="B10" s="1">
        <v>21</v>
      </c>
      <c r="C10" s="1">
        <v>9</v>
      </c>
      <c r="D10" s="1">
        <v>9</v>
      </c>
      <c r="E10" s="20">
        <v>3</v>
      </c>
      <c r="F10" s="30">
        <v>21</v>
      </c>
      <c r="G10" s="31">
        <v>6</v>
      </c>
      <c r="H10" s="20">
        <v>9</v>
      </c>
      <c r="I10" s="20">
        <v>0</v>
      </c>
      <c r="J10" s="30">
        <v>0</v>
      </c>
      <c r="K10" s="29" t="s">
        <v>337</v>
      </c>
      <c r="L10" s="1" t="s">
        <v>158</v>
      </c>
      <c r="M10" s="1" t="s">
        <v>258</v>
      </c>
      <c r="N10" s="1" t="s">
        <v>338</v>
      </c>
      <c r="O10" s="31">
        <v>72</v>
      </c>
      <c r="P10" s="20">
        <v>77</v>
      </c>
      <c r="Q10" s="30">
        <v>-5</v>
      </c>
      <c r="R10" s="29" t="s">
        <v>101</v>
      </c>
      <c r="S10" s="28" t="s">
        <v>218</v>
      </c>
    </row>
    <row r="11" spans="1:20" ht="15" thickBot="1" x14ac:dyDescent="0.35">
      <c r="A11" s="32" t="s">
        <v>28</v>
      </c>
      <c r="B11" s="1">
        <v>21</v>
      </c>
      <c r="C11" s="1">
        <v>8</v>
      </c>
      <c r="D11" s="1">
        <v>9</v>
      </c>
      <c r="E11" s="24">
        <v>4</v>
      </c>
      <c r="F11" s="23">
        <v>20</v>
      </c>
      <c r="G11" s="25">
        <v>5</v>
      </c>
      <c r="H11" s="24">
        <v>7</v>
      </c>
      <c r="I11" s="24">
        <v>1</v>
      </c>
      <c r="J11" s="23">
        <v>0</v>
      </c>
      <c r="K11" s="29" t="s">
        <v>299</v>
      </c>
      <c r="L11" s="1" t="s">
        <v>199</v>
      </c>
      <c r="M11" s="1" t="s">
        <v>211</v>
      </c>
      <c r="N11" s="1" t="s">
        <v>310</v>
      </c>
      <c r="O11" s="31">
        <v>67</v>
      </c>
      <c r="P11" s="20">
        <v>74</v>
      </c>
      <c r="Q11" s="30">
        <v>-7</v>
      </c>
      <c r="R11" s="29" t="s">
        <v>99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21</v>
      </c>
      <c r="C14" s="1">
        <v>14</v>
      </c>
      <c r="D14" s="1">
        <v>5</v>
      </c>
      <c r="E14" s="20">
        <v>2</v>
      </c>
      <c r="F14" s="33">
        <v>30</v>
      </c>
      <c r="G14" s="20">
        <v>9</v>
      </c>
      <c r="H14" s="20">
        <v>13</v>
      </c>
      <c r="I14" s="20">
        <v>1</v>
      </c>
      <c r="J14" s="20">
        <v>1</v>
      </c>
      <c r="K14" s="29" t="s">
        <v>205</v>
      </c>
      <c r="L14" s="1" t="s">
        <v>343</v>
      </c>
      <c r="M14" s="1" t="s">
        <v>136</v>
      </c>
      <c r="N14" s="1" t="s">
        <v>209</v>
      </c>
      <c r="O14" s="31">
        <v>77</v>
      </c>
      <c r="P14" s="20">
        <v>61</v>
      </c>
      <c r="Q14" s="30">
        <v>16</v>
      </c>
      <c r="R14" s="29" t="s">
        <v>99</v>
      </c>
      <c r="S14" s="28" t="s">
        <v>290</v>
      </c>
    </row>
    <row r="15" spans="1:20" x14ac:dyDescent="0.3">
      <c r="A15" s="32" t="s">
        <v>14</v>
      </c>
      <c r="B15" s="1">
        <v>20</v>
      </c>
      <c r="C15" s="1">
        <v>13</v>
      </c>
      <c r="D15" s="1">
        <v>6</v>
      </c>
      <c r="E15" s="20">
        <v>1</v>
      </c>
      <c r="F15" s="30">
        <v>27</v>
      </c>
      <c r="G15" s="20">
        <v>6</v>
      </c>
      <c r="H15" s="20">
        <v>11</v>
      </c>
      <c r="I15" s="20">
        <v>2</v>
      </c>
      <c r="J15" s="20">
        <v>0</v>
      </c>
      <c r="K15" s="29" t="s">
        <v>284</v>
      </c>
      <c r="L15" s="1" t="s">
        <v>279</v>
      </c>
      <c r="M15" s="1" t="s">
        <v>152</v>
      </c>
      <c r="N15" s="1" t="s">
        <v>266</v>
      </c>
      <c r="O15" s="31">
        <v>62</v>
      </c>
      <c r="P15" s="20">
        <v>58</v>
      </c>
      <c r="Q15" s="30">
        <v>4</v>
      </c>
      <c r="R15" s="29" t="s">
        <v>107</v>
      </c>
      <c r="S15" s="28" t="s">
        <v>225</v>
      </c>
    </row>
    <row r="16" spans="1:20" x14ac:dyDescent="0.3">
      <c r="A16" s="32" t="s">
        <v>13</v>
      </c>
      <c r="B16" s="1">
        <v>21</v>
      </c>
      <c r="C16" s="1">
        <v>12</v>
      </c>
      <c r="D16" s="1">
        <v>7</v>
      </c>
      <c r="E16" s="20">
        <v>2</v>
      </c>
      <c r="F16" s="30">
        <v>26</v>
      </c>
      <c r="G16" s="20">
        <v>9</v>
      </c>
      <c r="H16" s="20">
        <v>12</v>
      </c>
      <c r="I16" s="20">
        <v>0</v>
      </c>
      <c r="J16" s="20">
        <v>2</v>
      </c>
      <c r="K16" s="29" t="s">
        <v>193</v>
      </c>
      <c r="L16" s="1" t="s">
        <v>339</v>
      </c>
      <c r="M16" s="1" t="s">
        <v>193</v>
      </c>
      <c r="N16" s="1" t="s">
        <v>299</v>
      </c>
      <c r="O16" s="31">
        <v>69</v>
      </c>
      <c r="P16" s="20">
        <v>64</v>
      </c>
      <c r="Q16" s="30">
        <v>5</v>
      </c>
      <c r="R16" s="29" t="s">
        <v>104</v>
      </c>
      <c r="S16" s="28" t="s">
        <v>226</v>
      </c>
    </row>
    <row r="17" spans="1:19" x14ac:dyDescent="0.3">
      <c r="A17" s="32" t="s">
        <v>23</v>
      </c>
      <c r="B17" s="1">
        <v>21</v>
      </c>
      <c r="C17" s="1">
        <v>11</v>
      </c>
      <c r="D17" s="1">
        <v>8</v>
      </c>
      <c r="E17" s="20">
        <v>2</v>
      </c>
      <c r="F17" s="30">
        <v>24</v>
      </c>
      <c r="G17" s="20">
        <v>3</v>
      </c>
      <c r="H17" s="20">
        <v>8</v>
      </c>
      <c r="I17" s="20">
        <v>3</v>
      </c>
      <c r="J17" s="20">
        <v>1</v>
      </c>
      <c r="K17" s="29" t="s">
        <v>217</v>
      </c>
      <c r="L17" s="1" t="s">
        <v>283</v>
      </c>
      <c r="M17" s="1" t="s">
        <v>141</v>
      </c>
      <c r="N17" s="1" t="s">
        <v>234</v>
      </c>
      <c r="O17" s="31">
        <v>65</v>
      </c>
      <c r="P17" s="20">
        <v>67</v>
      </c>
      <c r="Q17" s="30">
        <v>-2</v>
      </c>
      <c r="R17" s="29" t="s">
        <v>99</v>
      </c>
      <c r="S17" s="28" t="s">
        <v>218</v>
      </c>
    </row>
    <row r="18" spans="1:19" x14ac:dyDescent="0.3">
      <c r="A18" s="32" t="s">
        <v>9</v>
      </c>
      <c r="B18" s="1">
        <v>20</v>
      </c>
      <c r="C18" s="1">
        <v>10</v>
      </c>
      <c r="D18" s="1">
        <v>6</v>
      </c>
      <c r="E18" s="20">
        <v>4</v>
      </c>
      <c r="F18" s="30">
        <v>24</v>
      </c>
      <c r="G18" s="20">
        <v>10</v>
      </c>
      <c r="H18" s="20">
        <v>10</v>
      </c>
      <c r="I18" s="20">
        <v>0</v>
      </c>
      <c r="J18" s="20">
        <v>3</v>
      </c>
      <c r="K18" s="29" t="s">
        <v>233</v>
      </c>
      <c r="L18" s="1" t="s">
        <v>233</v>
      </c>
      <c r="M18" s="1" t="s">
        <v>271</v>
      </c>
      <c r="N18" s="1" t="s">
        <v>272</v>
      </c>
      <c r="O18" s="31">
        <v>62</v>
      </c>
      <c r="P18" s="20">
        <v>55</v>
      </c>
      <c r="Q18" s="30">
        <v>7</v>
      </c>
      <c r="R18" s="29" t="s">
        <v>101</v>
      </c>
      <c r="S18" s="28" t="s">
        <v>255</v>
      </c>
    </row>
    <row r="19" spans="1:19" x14ac:dyDescent="0.3">
      <c r="A19" s="32" t="s">
        <v>1</v>
      </c>
      <c r="B19" s="1">
        <v>21</v>
      </c>
      <c r="C19" s="1">
        <v>11</v>
      </c>
      <c r="D19" s="1">
        <v>8</v>
      </c>
      <c r="E19" s="20">
        <v>2</v>
      </c>
      <c r="F19" s="30">
        <v>24</v>
      </c>
      <c r="G19" s="20">
        <v>10</v>
      </c>
      <c r="H19" s="20">
        <v>11</v>
      </c>
      <c r="I19" s="20">
        <v>0</v>
      </c>
      <c r="J19" s="20">
        <v>2</v>
      </c>
      <c r="K19" s="29" t="s">
        <v>303</v>
      </c>
      <c r="L19" s="1" t="s">
        <v>225</v>
      </c>
      <c r="M19" s="1" t="s">
        <v>192</v>
      </c>
      <c r="N19" s="1" t="s">
        <v>341</v>
      </c>
      <c r="O19" s="31">
        <v>68</v>
      </c>
      <c r="P19" s="20">
        <v>57</v>
      </c>
      <c r="Q19" s="30">
        <v>11</v>
      </c>
      <c r="R19" s="29" t="s">
        <v>109</v>
      </c>
      <c r="S19" s="28" t="s">
        <v>233</v>
      </c>
    </row>
    <row r="20" spans="1:19" x14ac:dyDescent="0.3">
      <c r="A20" s="32" t="s">
        <v>10</v>
      </c>
      <c r="B20" s="1">
        <v>19</v>
      </c>
      <c r="C20" s="1">
        <v>10</v>
      </c>
      <c r="D20" s="1">
        <v>6</v>
      </c>
      <c r="E20" s="20">
        <v>3</v>
      </c>
      <c r="F20" s="30">
        <v>23</v>
      </c>
      <c r="G20" s="20">
        <v>0</v>
      </c>
      <c r="H20" s="20">
        <v>6</v>
      </c>
      <c r="I20" s="20">
        <v>4</v>
      </c>
      <c r="J20" s="20">
        <v>0</v>
      </c>
      <c r="K20" s="29" t="s">
        <v>330</v>
      </c>
      <c r="L20" s="1" t="s">
        <v>156</v>
      </c>
      <c r="M20" s="1" t="s">
        <v>115</v>
      </c>
      <c r="N20" s="1" t="s">
        <v>208</v>
      </c>
      <c r="O20" s="31">
        <v>54</v>
      </c>
      <c r="P20" s="20">
        <v>53</v>
      </c>
      <c r="Q20" s="30">
        <v>1</v>
      </c>
      <c r="R20" s="29" t="s">
        <v>99</v>
      </c>
      <c r="S20" s="28" t="s">
        <v>233</v>
      </c>
    </row>
    <row r="21" spans="1:19" ht="15" thickBot="1" x14ac:dyDescent="0.35">
      <c r="A21" s="27" t="s">
        <v>12</v>
      </c>
      <c r="B21" s="26">
        <v>22</v>
      </c>
      <c r="C21" s="26">
        <v>10</v>
      </c>
      <c r="D21" s="26">
        <v>10</v>
      </c>
      <c r="E21" s="24">
        <v>2</v>
      </c>
      <c r="F21" s="23">
        <v>22</v>
      </c>
      <c r="G21" s="24">
        <v>6</v>
      </c>
      <c r="H21" s="24">
        <v>9</v>
      </c>
      <c r="I21" s="24">
        <v>1</v>
      </c>
      <c r="J21" s="24">
        <v>0</v>
      </c>
      <c r="K21" s="22" t="s">
        <v>198</v>
      </c>
      <c r="L21" s="26" t="s">
        <v>340</v>
      </c>
      <c r="M21" s="26" t="s">
        <v>147</v>
      </c>
      <c r="N21" s="26" t="s">
        <v>283</v>
      </c>
      <c r="O21" s="25">
        <v>56</v>
      </c>
      <c r="P21" s="24">
        <v>58</v>
      </c>
      <c r="Q21" s="23">
        <v>-2</v>
      </c>
      <c r="R21" s="22" t="s">
        <v>113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20</v>
      </c>
      <c r="C25" s="1">
        <v>14</v>
      </c>
      <c r="D25" s="1">
        <v>1</v>
      </c>
      <c r="E25" s="20">
        <v>5</v>
      </c>
      <c r="F25" s="30">
        <v>33</v>
      </c>
      <c r="G25" s="20">
        <v>13</v>
      </c>
      <c r="H25" s="20">
        <v>14</v>
      </c>
      <c r="I25" s="20">
        <v>0</v>
      </c>
      <c r="J25" s="20">
        <v>2</v>
      </c>
      <c r="K25" s="29" t="s">
        <v>321</v>
      </c>
      <c r="L25" s="1" t="s">
        <v>241</v>
      </c>
      <c r="M25" s="1" t="s">
        <v>118</v>
      </c>
      <c r="N25" s="1" t="s">
        <v>289</v>
      </c>
      <c r="O25" s="31">
        <v>84</v>
      </c>
      <c r="P25" s="20">
        <v>50</v>
      </c>
      <c r="Q25" s="30">
        <v>34</v>
      </c>
      <c r="R25" s="29" t="s">
        <v>194</v>
      </c>
      <c r="S25" s="28" t="s">
        <v>342</v>
      </c>
    </row>
    <row r="26" spans="1:19" x14ac:dyDescent="0.3">
      <c r="A26" s="32" t="s">
        <v>22</v>
      </c>
      <c r="B26" s="1">
        <v>21</v>
      </c>
      <c r="C26" s="1">
        <v>13</v>
      </c>
      <c r="D26" s="1">
        <v>5</v>
      </c>
      <c r="E26" s="20">
        <v>3</v>
      </c>
      <c r="F26" s="30">
        <v>29</v>
      </c>
      <c r="G26" s="20">
        <v>8</v>
      </c>
      <c r="H26" s="20">
        <v>11</v>
      </c>
      <c r="I26" s="20">
        <v>2</v>
      </c>
      <c r="J26" s="20">
        <v>1</v>
      </c>
      <c r="K26" s="29" t="s">
        <v>303</v>
      </c>
      <c r="L26" s="1" t="s">
        <v>290</v>
      </c>
      <c r="M26" s="1" t="s">
        <v>162</v>
      </c>
      <c r="N26" s="1" t="s">
        <v>343</v>
      </c>
      <c r="O26" s="31">
        <v>70</v>
      </c>
      <c r="P26" s="20">
        <v>59</v>
      </c>
      <c r="Q26" s="30">
        <v>11</v>
      </c>
      <c r="R26" s="29" t="s">
        <v>99</v>
      </c>
      <c r="S26" s="28" t="s">
        <v>226</v>
      </c>
    </row>
    <row r="27" spans="1:19" x14ac:dyDescent="0.3">
      <c r="A27" s="32" t="s">
        <v>17</v>
      </c>
      <c r="B27" s="1">
        <v>22</v>
      </c>
      <c r="C27" s="1">
        <v>11</v>
      </c>
      <c r="D27" s="1">
        <v>7</v>
      </c>
      <c r="E27" s="20">
        <v>4</v>
      </c>
      <c r="F27" s="30">
        <v>26</v>
      </c>
      <c r="G27" s="20">
        <v>5</v>
      </c>
      <c r="H27" s="20">
        <v>9</v>
      </c>
      <c r="I27" s="20">
        <v>2</v>
      </c>
      <c r="J27" s="20">
        <v>0</v>
      </c>
      <c r="K27" s="29" t="s">
        <v>333</v>
      </c>
      <c r="L27" s="1" t="s">
        <v>201</v>
      </c>
      <c r="M27" s="1" t="s">
        <v>131</v>
      </c>
      <c r="N27" s="1" t="s">
        <v>323</v>
      </c>
      <c r="O27" s="31">
        <v>65</v>
      </c>
      <c r="P27" s="20">
        <v>64</v>
      </c>
      <c r="Q27" s="30">
        <v>1</v>
      </c>
      <c r="R27" s="29" t="s">
        <v>135</v>
      </c>
      <c r="S27" s="28" t="s">
        <v>276</v>
      </c>
    </row>
    <row r="28" spans="1:19" x14ac:dyDescent="0.3">
      <c r="A28" s="32" t="s">
        <v>25</v>
      </c>
      <c r="B28" s="1">
        <v>21</v>
      </c>
      <c r="C28" s="1">
        <v>10</v>
      </c>
      <c r="D28" s="1">
        <v>7</v>
      </c>
      <c r="E28" s="20">
        <v>4</v>
      </c>
      <c r="F28" s="30">
        <v>24</v>
      </c>
      <c r="G28" s="20">
        <v>9</v>
      </c>
      <c r="H28" s="20">
        <v>10</v>
      </c>
      <c r="I28" s="20">
        <v>0</v>
      </c>
      <c r="J28" s="20">
        <v>1</v>
      </c>
      <c r="K28" s="29" t="s">
        <v>233</v>
      </c>
      <c r="L28" s="1" t="s">
        <v>269</v>
      </c>
      <c r="M28" s="1" t="s">
        <v>112</v>
      </c>
      <c r="N28" s="1" t="s">
        <v>285</v>
      </c>
      <c r="O28" s="31">
        <v>69</v>
      </c>
      <c r="P28" s="20">
        <v>61</v>
      </c>
      <c r="Q28" s="30">
        <v>8</v>
      </c>
      <c r="R28" s="29" t="s">
        <v>107</v>
      </c>
      <c r="S28" s="28" t="s">
        <v>233</v>
      </c>
    </row>
    <row r="29" spans="1:19" x14ac:dyDescent="0.3">
      <c r="A29" s="32" t="s">
        <v>0</v>
      </c>
      <c r="B29" s="1">
        <v>20</v>
      </c>
      <c r="C29" s="1">
        <v>12</v>
      </c>
      <c r="D29" s="1">
        <v>8</v>
      </c>
      <c r="E29" s="20">
        <v>0</v>
      </c>
      <c r="F29" s="30">
        <v>24</v>
      </c>
      <c r="G29" s="20">
        <v>9</v>
      </c>
      <c r="H29" s="20">
        <v>11</v>
      </c>
      <c r="I29" s="20">
        <v>1</v>
      </c>
      <c r="J29" s="20">
        <v>0</v>
      </c>
      <c r="K29" s="29" t="s">
        <v>232</v>
      </c>
      <c r="L29" s="1" t="s">
        <v>232</v>
      </c>
      <c r="M29" s="1" t="s">
        <v>103</v>
      </c>
      <c r="N29" s="1" t="s">
        <v>315</v>
      </c>
      <c r="O29" s="31">
        <v>67</v>
      </c>
      <c r="P29" s="20">
        <v>56</v>
      </c>
      <c r="Q29" s="30">
        <v>11</v>
      </c>
      <c r="R29" s="29" t="s">
        <v>101</v>
      </c>
      <c r="S29" s="28" t="s">
        <v>202</v>
      </c>
    </row>
    <row r="30" spans="1:19" x14ac:dyDescent="0.3">
      <c r="A30" s="32" t="s">
        <v>95</v>
      </c>
      <c r="B30" s="1">
        <v>21</v>
      </c>
      <c r="C30" s="1">
        <v>10</v>
      </c>
      <c r="D30" s="1">
        <v>8</v>
      </c>
      <c r="E30" s="20">
        <v>3</v>
      </c>
      <c r="F30" s="30">
        <v>23</v>
      </c>
      <c r="G30" s="20">
        <v>7</v>
      </c>
      <c r="H30" s="20">
        <v>10</v>
      </c>
      <c r="I30" s="20">
        <v>0</v>
      </c>
      <c r="J30" s="20">
        <v>0</v>
      </c>
      <c r="K30" s="29" t="s">
        <v>229</v>
      </c>
      <c r="L30" s="1" t="s">
        <v>312</v>
      </c>
      <c r="M30" s="1" t="s">
        <v>164</v>
      </c>
      <c r="N30" s="1" t="s">
        <v>299</v>
      </c>
      <c r="O30" s="31">
        <v>63</v>
      </c>
      <c r="P30" s="20">
        <v>65</v>
      </c>
      <c r="Q30" s="30">
        <v>-2</v>
      </c>
      <c r="R30" s="29" t="s">
        <v>133</v>
      </c>
      <c r="S30" s="28" t="s">
        <v>235</v>
      </c>
    </row>
    <row r="31" spans="1:19" x14ac:dyDescent="0.3">
      <c r="A31" s="32" t="s">
        <v>6</v>
      </c>
      <c r="B31" s="1">
        <v>21</v>
      </c>
      <c r="C31" s="1">
        <v>6</v>
      </c>
      <c r="D31" s="1">
        <v>9</v>
      </c>
      <c r="E31" s="20">
        <v>6</v>
      </c>
      <c r="F31" s="30">
        <v>18</v>
      </c>
      <c r="G31" s="20">
        <v>6</v>
      </c>
      <c r="H31" s="20">
        <v>6</v>
      </c>
      <c r="I31" s="20">
        <v>0</v>
      </c>
      <c r="J31" s="20">
        <v>2</v>
      </c>
      <c r="K31" s="29" t="s">
        <v>314</v>
      </c>
      <c r="L31" s="1" t="s">
        <v>188</v>
      </c>
      <c r="M31" s="1" t="s">
        <v>127</v>
      </c>
      <c r="N31" s="1" t="s">
        <v>263</v>
      </c>
      <c r="O31" s="31">
        <v>57</v>
      </c>
      <c r="P31" s="20">
        <v>81</v>
      </c>
      <c r="Q31" s="30">
        <v>-24</v>
      </c>
      <c r="R31" s="29" t="s">
        <v>133</v>
      </c>
      <c r="S31" s="28" t="s">
        <v>264</v>
      </c>
    </row>
    <row r="32" spans="1:19" ht="15" thickBot="1" x14ac:dyDescent="0.35">
      <c r="A32" s="32" t="s">
        <v>15</v>
      </c>
      <c r="B32" s="1">
        <v>20</v>
      </c>
      <c r="C32" s="1">
        <v>6</v>
      </c>
      <c r="D32" s="1">
        <v>10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312</v>
      </c>
      <c r="L32" s="1" t="s">
        <v>186</v>
      </c>
      <c r="M32" s="1" t="s">
        <v>160</v>
      </c>
      <c r="N32" s="1" t="s">
        <v>255</v>
      </c>
      <c r="O32" s="31">
        <v>49</v>
      </c>
      <c r="P32" s="20">
        <v>70</v>
      </c>
      <c r="Q32" s="30">
        <v>-21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21</v>
      </c>
      <c r="C35" s="1">
        <v>13</v>
      </c>
      <c r="D35" s="1">
        <v>7</v>
      </c>
      <c r="E35" s="20">
        <v>1</v>
      </c>
      <c r="F35" s="33">
        <v>27</v>
      </c>
      <c r="G35" s="20">
        <v>8</v>
      </c>
      <c r="H35" s="20">
        <v>12</v>
      </c>
      <c r="I35" s="20">
        <v>1</v>
      </c>
      <c r="J35" s="20">
        <v>0</v>
      </c>
      <c r="K35" s="29" t="s">
        <v>209</v>
      </c>
      <c r="L35" s="1" t="s">
        <v>283</v>
      </c>
      <c r="M35" s="1" t="s">
        <v>112</v>
      </c>
      <c r="N35" s="1" t="s">
        <v>234</v>
      </c>
      <c r="O35" s="31">
        <v>76</v>
      </c>
      <c r="P35" s="20">
        <v>66</v>
      </c>
      <c r="Q35" s="30">
        <v>10</v>
      </c>
      <c r="R35" s="29" t="s">
        <v>101</v>
      </c>
      <c r="S35" s="28" t="s">
        <v>232</v>
      </c>
    </row>
    <row r="36" spans="1:19" x14ac:dyDescent="0.3">
      <c r="A36" s="32" t="s">
        <v>18</v>
      </c>
      <c r="B36" s="1">
        <v>22</v>
      </c>
      <c r="C36" s="1">
        <v>10</v>
      </c>
      <c r="D36" s="1">
        <v>6</v>
      </c>
      <c r="E36" s="20">
        <v>6</v>
      </c>
      <c r="F36" s="30">
        <v>26</v>
      </c>
      <c r="G36" s="20">
        <v>5</v>
      </c>
      <c r="H36" s="20">
        <v>9</v>
      </c>
      <c r="I36" s="20">
        <v>1</v>
      </c>
      <c r="J36" s="20">
        <v>4</v>
      </c>
      <c r="K36" s="29" t="s">
        <v>348</v>
      </c>
      <c r="L36" s="1" t="s">
        <v>345</v>
      </c>
      <c r="M36" s="1" t="s">
        <v>115</v>
      </c>
      <c r="N36" s="1" t="s">
        <v>313</v>
      </c>
      <c r="O36" s="31">
        <v>60</v>
      </c>
      <c r="P36" s="20">
        <v>63</v>
      </c>
      <c r="Q36" s="30">
        <v>-3</v>
      </c>
      <c r="R36" s="29" t="s">
        <v>113</v>
      </c>
      <c r="S36" s="28" t="s">
        <v>233</v>
      </c>
    </row>
    <row r="37" spans="1:19" x14ac:dyDescent="0.3">
      <c r="A37" s="32" t="s">
        <v>2</v>
      </c>
      <c r="B37" s="1">
        <v>20</v>
      </c>
      <c r="C37" s="1">
        <v>10</v>
      </c>
      <c r="D37" s="1">
        <v>4</v>
      </c>
      <c r="E37" s="20">
        <v>6</v>
      </c>
      <c r="F37" s="30">
        <v>26</v>
      </c>
      <c r="G37" s="20">
        <v>9</v>
      </c>
      <c r="H37" s="20">
        <v>10</v>
      </c>
      <c r="I37" s="20">
        <v>0</v>
      </c>
      <c r="J37" s="20">
        <v>1</v>
      </c>
      <c r="K37" s="29" t="s">
        <v>246</v>
      </c>
      <c r="L37" s="1" t="s">
        <v>206</v>
      </c>
      <c r="M37" s="1" t="s">
        <v>249</v>
      </c>
      <c r="N37" s="1" t="s">
        <v>216</v>
      </c>
      <c r="O37" s="31">
        <v>64</v>
      </c>
      <c r="P37" s="20">
        <v>56</v>
      </c>
      <c r="Q37" s="30">
        <v>8</v>
      </c>
      <c r="R37" s="29" t="s">
        <v>104</v>
      </c>
      <c r="S37" s="28" t="s">
        <v>222</v>
      </c>
    </row>
    <row r="38" spans="1:19" x14ac:dyDescent="0.3">
      <c r="A38" s="32" t="s">
        <v>7</v>
      </c>
      <c r="B38" s="1">
        <v>20</v>
      </c>
      <c r="C38" s="1">
        <v>10</v>
      </c>
      <c r="D38" s="1">
        <v>5</v>
      </c>
      <c r="E38" s="20">
        <v>5</v>
      </c>
      <c r="F38" s="30">
        <v>25</v>
      </c>
      <c r="G38" s="20">
        <v>7</v>
      </c>
      <c r="H38" s="20">
        <v>10</v>
      </c>
      <c r="I38" s="20">
        <v>0</v>
      </c>
      <c r="J38" s="20">
        <v>2</v>
      </c>
      <c r="K38" s="29" t="s">
        <v>241</v>
      </c>
      <c r="L38" s="1" t="s">
        <v>218</v>
      </c>
      <c r="M38" s="1" t="s">
        <v>136</v>
      </c>
      <c r="N38" s="1" t="s">
        <v>346</v>
      </c>
      <c r="O38" s="31">
        <v>54</v>
      </c>
      <c r="P38" s="20">
        <v>56</v>
      </c>
      <c r="Q38" s="30">
        <v>-2</v>
      </c>
      <c r="R38" s="29" t="s">
        <v>99</v>
      </c>
      <c r="S38" s="28" t="s">
        <v>233</v>
      </c>
    </row>
    <row r="39" spans="1:19" x14ac:dyDescent="0.3">
      <c r="A39" s="32" t="s">
        <v>20</v>
      </c>
      <c r="B39" s="1">
        <v>23</v>
      </c>
      <c r="C39" s="1">
        <v>9</v>
      </c>
      <c r="D39" s="1">
        <v>9</v>
      </c>
      <c r="E39" s="20">
        <v>5</v>
      </c>
      <c r="F39" s="30">
        <v>23</v>
      </c>
      <c r="G39" s="20">
        <v>4</v>
      </c>
      <c r="H39" s="20">
        <v>9</v>
      </c>
      <c r="I39" s="20">
        <v>0</v>
      </c>
      <c r="J39" s="20">
        <v>2</v>
      </c>
      <c r="K39" s="29" t="s">
        <v>212</v>
      </c>
      <c r="L39" s="1" t="s">
        <v>344</v>
      </c>
      <c r="M39" s="1" t="s">
        <v>150</v>
      </c>
      <c r="N39" s="1" t="s">
        <v>210</v>
      </c>
      <c r="O39" s="31">
        <v>68</v>
      </c>
      <c r="P39" s="20">
        <v>84</v>
      </c>
      <c r="Q39" s="30">
        <v>-16</v>
      </c>
      <c r="R39" s="29" t="s">
        <v>113</v>
      </c>
      <c r="S39" s="28" t="s">
        <v>215</v>
      </c>
    </row>
    <row r="40" spans="1:19" x14ac:dyDescent="0.3">
      <c r="A40" s="32" t="s">
        <v>8</v>
      </c>
      <c r="B40" s="1">
        <v>21</v>
      </c>
      <c r="C40" s="1">
        <v>10</v>
      </c>
      <c r="D40" s="1">
        <v>8</v>
      </c>
      <c r="E40" s="20">
        <v>3</v>
      </c>
      <c r="F40" s="30">
        <v>23</v>
      </c>
      <c r="G40" s="20">
        <v>3</v>
      </c>
      <c r="H40" s="20">
        <v>9</v>
      </c>
      <c r="I40" s="20">
        <v>1</v>
      </c>
      <c r="J40" s="20">
        <v>1</v>
      </c>
      <c r="K40" s="29" t="s">
        <v>322</v>
      </c>
      <c r="L40" s="1" t="s">
        <v>184</v>
      </c>
      <c r="M40" s="1" t="s">
        <v>173</v>
      </c>
      <c r="N40" s="1" t="s">
        <v>299</v>
      </c>
      <c r="O40" s="31">
        <v>63</v>
      </c>
      <c r="P40" s="20">
        <v>68</v>
      </c>
      <c r="Q40" s="30">
        <v>-5</v>
      </c>
      <c r="R40" s="29" t="s">
        <v>104</v>
      </c>
      <c r="S40" s="28" t="s">
        <v>226</v>
      </c>
    </row>
    <row r="41" spans="1:19" x14ac:dyDescent="0.3">
      <c r="A41" s="32" t="s">
        <v>3</v>
      </c>
      <c r="B41" s="1">
        <v>22</v>
      </c>
      <c r="C41" s="1">
        <v>9</v>
      </c>
      <c r="D41" s="1">
        <v>11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237</v>
      </c>
      <c r="L41" s="1" t="s">
        <v>283</v>
      </c>
      <c r="M41" s="1" t="s">
        <v>112</v>
      </c>
      <c r="N41" s="1" t="s">
        <v>347</v>
      </c>
      <c r="O41" s="31">
        <v>69</v>
      </c>
      <c r="P41" s="20">
        <v>81</v>
      </c>
      <c r="Q41" s="30">
        <v>-12</v>
      </c>
      <c r="R41" s="29" t="s">
        <v>107</v>
      </c>
      <c r="S41" s="28" t="s">
        <v>215</v>
      </c>
    </row>
    <row r="42" spans="1:19" ht="15" thickBot="1" x14ac:dyDescent="0.35">
      <c r="A42" s="27" t="s">
        <v>27</v>
      </c>
      <c r="B42" s="26">
        <v>22</v>
      </c>
      <c r="C42" s="26">
        <v>6</v>
      </c>
      <c r="D42" s="26">
        <v>13</v>
      </c>
      <c r="E42" s="24">
        <v>3</v>
      </c>
      <c r="F42" s="23">
        <v>15</v>
      </c>
      <c r="G42" s="24">
        <v>4</v>
      </c>
      <c r="H42" s="24">
        <v>5</v>
      </c>
      <c r="I42" s="24">
        <v>1</v>
      </c>
      <c r="J42" s="24">
        <v>2</v>
      </c>
      <c r="K42" s="22" t="s">
        <v>188</v>
      </c>
      <c r="L42" s="26" t="s">
        <v>334</v>
      </c>
      <c r="M42" s="26" t="s">
        <v>125</v>
      </c>
      <c r="N42" s="26" t="s">
        <v>332</v>
      </c>
      <c r="O42" s="25">
        <v>51</v>
      </c>
      <c r="P42" s="24">
        <v>69</v>
      </c>
      <c r="Q42" s="23">
        <v>-18</v>
      </c>
      <c r="R42" s="22" t="s">
        <v>99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A06A7AD-895B-43A6-8AA2-7E2F1DD5E843}"/>
  </hyperlinks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A6EE-D07A-4771-BB18-873CEB3C3665}">
  <dimension ref="A1:T47"/>
  <sheetViews>
    <sheetView workbookViewId="0">
      <selection activeCell="A4" sqref="A4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22</v>
      </c>
      <c r="C4" s="40">
        <v>13</v>
      </c>
      <c r="D4" s="40">
        <v>8</v>
      </c>
      <c r="E4" s="38">
        <v>1</v>
      </c>
      <c r="F4" s="33">
        <v>27</v>
      </c>
      <c r="G4" s="39">
        <v>7</v>
      </c>
      <c r="H4" s="38">
        <v>11</v>
      </c>
      <c r="I4" s="38">
        <v>2</v>
      </c>
      <c r="J4" s="33">
        <v>0</v>
      </c>
      <c r="K4" s="37" t="s">
        <v>339</v>
      </c>
      <c r="L4" s="40" t="s">
        <v>230</v>
      </c>
      <c r="M4" s="40" t="s">
        <v>192</v>
      </c>
      <c r="N4" s="40" t="s">
        <v>283</v>
      </c>
      <c r="O4" s="39">
        <v>66</v>
      </c>
      <c r="P4" s="38">
        <v>70</v>
      </c>
      <c r="Q4" s="33">
        <v>-4</v>
      </c>
      <c r="R4" s="37" t="s">
        <v>99</v>
      </c>
      <c r="S4" s="36" t="s">
        <v>225</v>
      </c>
    </row>
    <row r="5" spans="1:20" x14ac:dyDescent="0.3">
      <c r="A5" s="32" t="s">
        <v>29</v>
      </c>
      <c r="B5" s="1">
        <v>23</v>
      </c>
      <c r="C5" s="1">
        <v>13</v>
      </c>
      <c r="D5" s="1">
        <v>10</v>
      </c>
      <c r="E5" s="20">
        <v>0</v>
      </c>
      <c r="F5" s="30">
        <v>26</v>
      </c>
      <c r="G5" s="31">
        <v>7</v>
      </c>
      <c r="H5" s="20">
        <v>12</v>
      </c>
      <c r="I5" s="20">
        <v>1</v>
      </c>
      <c r="J5" s="30">
        <v>0</v>
      </c>
      <c r="K5" s="29" t="s">
        <v>324</v>
      </c>
      <c r="L5" s="1" t="s">
        <v>267</v>
      </c>
      <c r="M5" s="1" t="s">
        <v>232</v>
      </c>
      <c r="N5" s="1" t="s">
        <v>325</v>
      </c>
      <c r="O5" s="31">
        <v>74</v>
      </c>
      <c r="P5" s="20">
        <v>74</v>
      </c>
      <c r="Q5" s="30">
        <v>0</v>
      </c>
      <c r="R5" s="29" t="s">
        <v>99</v>
      </c>
      <c r="S5" s="28" t="s">
        <v>203</v>
      </c>
    </row>
    <row r="6" spans="1:20" x14ac:dyDescent="0.3">
      <c r="A6" s="32" t="s">
        <v>11</v>
      </c>
      <c r="B6" s="1">
        <v>21</v>
      </c>
      <c r="C6" s="1">
        <v>11</v>
      </c>
      <c r="D6" s="1">
        <v>6</v>
      </c>
      <c r="E6" s="20">
        <v>4</v>
      </c>
      <c r="F6" s="30">
        <v>26</v>
      </c>
      <c r="G6" s="31">
        <v>6</v>
      </c>
      <c r="H6" s="20">
        <v>9</v>
      </c>
      <c r="I6" s="20">
        <v>2</v>
      </c>
      <c r="J6" s="30">
        <v>0</v>
      </c>
      <c r="K6" s="29" t="s">
        <v>295</v>
      </c>
      <c r="L6" s="1" t="s">
        <v>233</v>
      </c>
      <c r="M6" s="1" t="s">
        <v>163</v>
      </c>
      <c r="N6" s="1" t="s">
        <v>295</v>
      </c>
      <c r="O6" s="31">
        <v>70</v>
      </c>
      <c r="P6" s="20">
        <v>69</v>
      </c>
      <c r="Q6" s="30">
        <v>1</v>
      </c>
      <c r="R6" s="29" t="s">
        <v>104</v>
      </c>
      <c r="S6" s="28" t="s">
        <v>241</v>
      </c>
    </row>
    <row r="7" spans="1:20" x14ac:dyDescent="0.3">
      <c r="A7" s="32" t="s">
        <v>5</v>
      </c>
      <c r="B7" s="1">
        <v>21</v>
      </c>
      <c r="C7" s="1">
        <v>12</v>
      </c>
      <c r="D7" s="1">
        <v>7</v>
      </c>
      <c r="E7" s="20">
        <v>2</v>
      </c>
      <c r="F7" s="30">
        <v>26</v>
      </c>
      <c r="G7" s="31">
        <v>9</v>
      </c>
      <c r="H7" s="20">
        <v>12</v>
      </c>
      <c r="I7" s="20">
        <v>0</v>
      </c>
      <c r="J7" s="30">
        <v>0</v>
      </c>
      <c r="K7" s="29" t="s">
        <v>257</v>
      </c>
      <c r="L7" s="1" t="s">
        <v>231</v>
      </c>
      <c r="M7" s="1" t="s">
        <v>126</v>
      </c>
      <c r="N7" s="1" t="s">
        <v>269</v>
      </c>
      <c r="O7" s="31">
        <v>66</v>
      </c>
      <c r="P7" s="20">
        <v>60</v>
      </c>
      <c r="Q7" s="30">
        <v>6</v>
      </c>
      <c r="R7" s="29" t="s">
        <v>109</v>
      </c>
      <c r="S7" s="28" t="s">
        <v>203</v>
      </c>
    </row>
    <row r="8" spans="1:20" x14ac:dyDescent="0.3">
      <c r="A8" s="32" t="s">
        <v>16</v>
      </c>
      <c r="B8" s="1">
        <v>21</v>
      </c>
      <c r="C8" s="1">
        <v>11</v>
      </c>
      <c r="D8" s="1">
        <v>7</v>
      </c>
      <c r="E8" s="20">
        <v>3</v>
      </c>
      <c r="F8" s="30">
        <v>25</v>
      </c>
      <c r="G8" s="31">
        <v>6</v>
      </c>
      <c r="H8" s="20">
        <v>11</v>
      </c>
      <c r="I8" s="20">
        <v>0</v>
      </c>
      <c r="J8" s="30">
        <v>2</v>
      </c>
      <c r="K8" s="29" t="s">
        <v>283</v>
      </c>
      <c r="L8" s="1" t="s">
        <v>211</v>
      </c>
      <c r="M8" s="1" t="s">
        <v>149</v>
      </c>
      <c r="N8" s="1" t="s">
        <v>349</v>
      </c>
      <c r="O8" s="31">
        <v>72</v>
      </c>
      <c r="P8" s="20">
        <v>76</v>
      </c>
      <c r="Q8" s="30">
        <v>-4</v>
      </c>
      <c r="R8" s="29" t="s">
        <v>99</v>
      </c>
      <c r="S8" s="28" t="s">
        <v>255</v>
      </c>
    </row>
    <row r="9" spans="1:20" x14ac:dyDescent="0.3">
      <c r="A9" s="32" t="s">
        <v>19</v>
      </c>
      <c r="B9" s="1">
        <v>21</v>
      </c>
      <c r="C9" s="1">
        <v>11</v>
      </c>
      <c r="D9" s="1">
        <v>9</v>
      </c>
      <c r="E9" s="20">
        <v>1</v>
      </c>
      <c r="F9" s="30">
        <v>23</v>
      </c>
      <c r="G9" s="31">
        <v>9</v>
      </c>
      <c r="H9" s="20">
        <v>10</v>
      </c>
      <c r="I9" s="20">
        <v>1</v>
      </c>
      <c r="J9" s="30">
        <v>1</v>
      </c>
      <c r="K9" s="29" t="s">
        <v>343</v>
      </c>
      <c r="L9" s="1" t="s">
        <v>182</v>
      </c>
      <c r="M9" s="1" t="s">
        <v>125</v>
      </c>
      <c r="N9" s="1" t="s">
        <v>267</v>
      </c>
      <c r="O9" s="31">
        <v>62</v>
      </c>
      <c r="P9" s="20">
        <v>65</v>
      </c>
      <c r="Q9" s="30">
        <v>-3</v>
      </c>
      <c r="R9" s="29" t="s">
        <v>101</v>
      </c>
      <c r="S9" s="28" t="s">
        <v>232</v>
      </c>
    </row>
    <row r="10" spans="1:20" x14ac:dyDescent="0.3">
      <c r="A10" s="32" t="s">
        <v>4</v>
      </c>
      <c r="B10" s="1">
        <v>22</v>
      </c>
      <c r="C10" s="1">
        <v>9</v>
      </c>
      <c r="D10" s="1">
        <v>10</v>
      </c>
      <c r="E10" s="20">
        <v>3</v>
      </c>
      <c r="F10" s="30">
        <v>21</v>
      </c>
      <c r="G10" s="31">
        <v>6</v>
      </c>
      <c r="H10" s="20">
        <v>9</v>
      </c>
      <c r="I10" s="20">
        <v>0</v>
      </c>
      <c r="J10" s="30">
        <v>0</v>
      </c>
      <c r="K10" s="29" t="s">
        <v>337</v>
      </c>
      <c r="L10" s="1" t="s">
        <v>166</v>
      </c>
      <c r="M10" s="1" t="s">
        <v>265</v>
      </c>
      <c r="N10" s="1" t="s">
        <v>350</v>
      </c>
      <c r="O10" s="31">
        <v>74</v>
      </c>
      <c r="P10" s="20">
        <v>82</v>
      </c>
      <c r="Q10" s="30">
        <v>-8</v>
      </c>
      <c r="R10" s="29" t="s">
        <v>107</v>
      </c>
      <c r="S10" s="28" t="s">
        <v>215</v>
      </c>
    </row>
    <row r="11" spans="1:20" ht="15" thickBot="1" x14ac:dyDescent="0.35">
      <c r="A11" s="32" t="s">
        <v>28</v>
      </c>
      <c r="B11" s="1">
        <v>21</v>
      </c>
      <c r="C11" s="1">
        <v>8</v>
      </c>
      <c r="D11" s="1">
        <v>9</v>
      </c>
      <c r="E11" s="24">
        <v>4</v>
      </c>
      <c r="F11" s="23">
        <v>20</v>
      </c>
      <c r="G11" s="25">
        <v>5</v>
      </c>
      <c r="H11" s="24">
        <v>7</v>
      </c>
      <c r="I11" s="24">
        <v>1</v>
      </c>
      <c r="J11" s="23">
        <v>0</v>
      </c>
      <c r="K11" s="29" t="s">
        <v>299</v>
      </c>
      <c r="L11" s="1" t="s">
        <v>199</v>
      </c>
      <c r="M11" s="1" t="s">
        <v>211</v>
      </c>
      <c r="N11" s="1" t="s">
        <v>310</v>
      </c>
      <c r="O11" s="31">
        <v>67</v>
      </c>
      <c r="P11" s="20">
        <v>74</v>
      </c>
      <c r="Q11" s="30">
        <v>-7</v>
      </c>
      <c r="R11" s="29" t="s">
        <v>99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21</v>
      </c>
      <c r="C14" s="1">
        <v>14</v>
      </c>
      <c r="D14" s="1">
        <v>5</v>
      </c>
      <c r="E14" s="20">
        <v>2</v>
      </c>
      <c r="F14" s="33">
        <v>30</v>
      </c>
      <c r="G14" s="20">
        <v>9</v>
      </c>
      <c r="H14" s="20">
        <v>13</v>
      </c>
      <c r="I14" s="20">
        <v>1</v>
      </c>
      <c r="J14" s="20">
        <v>1</v>
      </c>
      <c r="K14" s="29" t="s">
        <v>205</v>
      </c>
      <c r="L14" s="1" t="s">
        <v>343</v>
      </c>
      <c r="M14" s="1" t="s">
        <v>136</v>
      </c>
      <c r="N14" s="1" t="s">
        <v>209</v>
      </c>
      <c r="O14" s="31">
        <v>77</v>
      </c>
      <c r="P14" s="20">
        <v>61</v>
      </c>
      <c r="Q14" s="30">
        <v>16</v>
      </c>
      <c r="R14" s="29" t="s">
        <v>99</v>
      </c>
      <c r="S14" s="28" t="s">
        <v>290</v>
      </c>
    </row>
    <row r="15" spans="1:20" x14ac:dyDescent="0.3">
      <c r="A15" s="32" t="s">
        <v>14</v>
      </c>
      <c r="B15" s="1">
        <v>21</v>
      </c>
      <c r="C15" s="1">
        <v>13</v>
      </c>
      <c r="D15" s="1">
        <v>7</v>
      </c>
      <c r="E15" s="20">
        <v>1</v>
      </c>
      <c r="F15" s="30">
        <v>27</v>
      </c>
      <c r="G15" s="20">
        <v>6</v>
      </c>
      <c r="H15" s="20">
        <v>11</v>
      </c>
      <c r="I15" s="20">
        <v>2</v>
      </c>
      <c r="J15" s="20">
        <v>0</v>
      </c>
      <c r="K15" s="29" t="s">
        <v>284</v>
      </c>
      <c r="L15" s="1" t="s">
        <v>352</v>
      </c>
      <c r="M15" s="1" t="s">
        <v>153</v>
      </c>
      <c r="N15" s="1" t="s">
        <v>277</v>
      </c>
      <c r="O15" s="31">
        <v>65</v>
      </c>
      <c r="P15" s="20">
        <v>64</v>
      </c>
      <c r="Q15" s="30">
        <v>1</v>
      </c>
      <c r="R15" s="29" t="s">
        <v>113</v>
      </c>
      <c r="S15" s="28" t="s">
        <v>225</v>
      </c>
    </row>
    <row r="16" spans="1:20" x14ac:dyDescent="0.3">
      <c r="A16" s="32" t="s">
        <v>13</v>
      </c>
      <c r="B16" s="1">
        <v>22</v>
      </c>
      <c r="C16" s="1">
        <v>12</v>
      </c>
      <c r="D16" s="1">
        <v>8</v>
      </c>
      <c r="E16" s="20">
        <v>2</v>
      </c>
      <c r="F16" s="30">
        <v>26</v>
      </c>
      <c r="G16" s="20">
        <v>9</v>
      </c>
      <c r="H16" s="20">
        <v>12</v>
      </c>
      <c r="I16" s="20">
        <v>0</v>
      </c>
      <c r="J16" s="20">
        <v>2</v>
      </c>
      <c r="K16" s="29" t="s">
        <v>201</v>
      </c>
      <c r="L16" s="1" t="s">
        <v>339</v>
      </c>
      <c r="M16" s="1" t="s">
        <v>193</v>
      </c>
      <c r="N16" s="1" t="s">
        <v>299</v>
      </c>
      <c r="O16" s="31">
        <v>70</v>
      </c>
      <c r="P16" s="20">
        <v>66</v>
      </c>
      <c r="Q16" s="30">
        <v>4</v>
      </c>
      <c r="R16" s="29" t="s">
        <v>101</v>
      </c>
      <c r="S16" s="28" t="s">
        <v>234</v>
      </c>
    </row>
    <row r="17" spans="1:19" x14ac:dyDescent="0.3">
      <c r="A17" s="32" t="s">
        <v>23</v>
      </c>
      <c r="B17" s="1">
        <v>22</v>
      </c>
      <c r="C17" s="1">
        <v>11</v>
      </c>
      <c r="D17" s="1">
        <v>8</v>
      </c>
      <c r="E17" s="20">
        <v>3</v>
      </c>
      <c r="F17" s="30">
        <v>25</v>
      </c>
      <c r="G17" s="20">
        <v>3</v>
      </c>
      <c r="H17" s="20">
        <v>8</v>
      </c>
      <c r="I17" s="20">
        <v>3</v>
      </c>
      <c r="J17" s="20">
        <v>1</v>
      </c>
      <c r="K17" s="29" t="s">
        <v>217</v>
      </c>
      <c r="L17" s="1" t="s">
        <v>351</v>
      </c>
      <c r="M17" s="1" t="s">
        <v>141</v>
      </c>
      <c r="N17" s="1" t="s">
        <v>295</v>
      </c>
      <c r="O17" s="31">
        <v>68</v>
      </c>
      <c r="P17" s="20">
        <v>71</v>
      </c>
      <c r="Q17" s="30">
        <v>-3</v>
      </c>
      <c r="R17" s="29" t="s">
        <v>101</v>
      </c>
      <c r="S17" s="28" t="s">
        <v>222</v>
      </c>
    </row>
    <row r="18" spans="1:19" x14ac:dyDescent="0.3">
      <c r="A18" s="32" t="s">
        <v>10</v>
      </c>
      <c r="B18" s="1">
        <v>20</v>
      </c>
      <c r="C18" s="1">
        <v>11</v>
      </c>
      <c r="D18" s="1">
        <v>6</v>
      </c>
      <c r="E18" s="20">
        <v>3</v>
      </c>
      <c r="F18" s="30">
        <v>25</v>
      </c>
      <c r="G18" s="20">
        <v>1</v>
      </c>
      <c r="H18" s="20">
        <v>7</v>
      </c>
      <c r="I18" s="20">
        <v>4</v>
      </c>
      <c r="J18" s="20">
        <v>0</v>
      </c>
      <c r="K18" s="29" t="s">
        <v>354</v>
      </c>
      <c r="L18" s="1" t="s">
        <v>156</v>
      </c>
      <c r="M18" s="1" t="s">
        <v>124</v>
      </c>
      <c r="N18" s="1" t="s">
        <v>233</v>
      </c>
      <c r="O18" s="31">
        <v>60</v>
      </c>
      <c r="P18" s="20">
        <v>56</v>
      </c>
      <c r="Q18" s="30">
        <v>4</v>
      </c>
      <c r="R18" s="29" t="s">
        <v>104</v>
      </c>
      <c r="S18" s="28" t="s">
        <v>233</v>
      </c>
    </row>
    <row r="19" spans="1:19" x14ac:dyDescent="0.3">
      <c r="A19" s="32" t="s">
        <v>9</v>
      </c>
      <c r="B19" s="1">
        <v>21</v>
      </c>
      <c r="C19" s="1">
        <v>10</v>
      </c>
      <c r="D19" s="1">
        <v>6</v>
      </c>
      <c r="E19" s="20">
        <v>5</v>
      </c>
      <c r="F19" s="30">
        <v>25</v>
      </c>
      <c r="G19" s="20">
        <v>10</v>
      </c>
      <c r="H19" s="20">
        <v>10</v>
      </c>
      <c r="I19" s="20">
        <v>0</v>
      </c>
      <c r="J19" s="20">
        <v>3</v>
      </c>
      <c r="K19" s="29" t="s">
        <v>246</v>
      </c>
      <c r="L19" s="1" t="s">
        <v>233</v>
      </c>
      <c r="M19" s="1" t="s">
        <v>271</v>
      </c>
      <c r="N19" s="1" t="s">
        <v>272</v>
      </c>
      <c r="O19" s="31">
        <v>64</v>
      </c>
      <c r="P19" s="20">
        <v>58</v>
      </c>
      <c r="Q19" s="30">
        <v>6</v>
      </c>
      <c r="R19" s="29" t="s">
        <v>107</v>
      </c>
      <c r="S19" s="28" t="s">
        <v>255</v>
      </c>
    </row>
    <row r="20" spans="1:19" x14ac:dyDescent="0.3">
      <c r="A20" s="32" t="s">
        <v>1</v>
      </c>
      <c r="B20" s="1">
        <v>22</v>
      </c>
      <c r="C20" s="1">
        <v>11</v>
      </c>
      <c r="D20" s="1">
        <v>9</v>
      </c>
      <c r="E20" s="20">
        <v>2</v>
      </c>
      <c r="F20" s="30">
        <v>24</v>
      </c>
      <c r="G20" s="20">
        <v>10</v>
      </c>
      <c r="H20" s="20">
        <v>11</v>
      </c>
      <c r="I20" s="20">
        <v>0</v>
      </c>
      <c r="J20" s="20">
        <v>2</v>
      </c>
      <c r="K20" s="29" t="s">
        <v>283</v>
      </c>
      <c r="L20" s="1" t="s">
        <v>225</v>
      </c>
      <c r="M20" s="1" t="s">
        <v>192</v>
      </c>
      <c r="N20" s="1" t="s">
        <v>355</v>
      </c>
      <c r="O20" s="31">
        <v>71</v>
      </c>
      <c r="P20" s="20">
        <v>62</v>
      </c>
      <c r="Q20" s="30">
        <v>9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23</v>
      </c>
      <c r="C21" s="26">
        <v>10</v>
      </c>
      <c r="D21" s="26">
        <v>11</v>
      </c>
      <c r="E21" s="24">
        <v>2</v>
      </c>
      <c r="F21" s="23">
        <v>22</v>
      </c>
      <c r="G21" s="24">
        <v>6</v>
      </c>
      <c r="H21" s="24">
        <v>9</v>
      </c>
      <c r="I21" s="24">
        <v>1</v>
      </c>
      <c r="J21" s="24">
        <v>0</v>
      </c>
      <c r="K21" s="22" t="s">
        <v>198</v>
      </c>
      <c r="L21" s="26" t="s">
        <v>353</v>
      </c>
      <c r="M21" s="26" t="s">
        <v>147</v>
      </c>
      <c r="N21" s="26" t="s">
        <v>283</v>
      </c>
      <c r="O21" s="25">
        <v>58</v>
      </c>
      <c r="P21" s="24">
        <v>61</v>
      </c>
      <c r="Q21" s="23">
        <v>-3</v>
      </c>
      <c r="R21" s="22" t="s">
        <v>133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21</v>
      </c>
      <c r="C25" s="1">
        <v>15</v>
      </c>
      <c r="D25" s="1">
        <v>1</v>
      </c>
      <c r="E25" s="20">
        <v>5</v>
      </c>
      <c r="F25" s="30">
        <v>35</v>
      </c>
      <c r="G25" s="20">
        <v>14</v>
      </c>
      <c r="H25" s="20">
        <v>15</v>
      </c>
      <c r="I25" s="20">
        <v>0</v>
      </c>
      <c r="J25" s="20">
        <v>2</v>
      </c>
      <c r="K25" s="29" t="s">
        <v>321</v>
      </c>
      <c r="L25" s="1" t="s">
        <v>356</v>
      </c>
      <c r="M25" s="1" t="s">
        <v>129</v>
      </c>
      <c r="N25" s="1" t="s">
        <v>357</v>
      </c>
      <c r="O25" s="31">
        <v>87</v>
      </c>
      <c r="P25" s="20">
        <v>50</v>
      </c>
      <c r="Q25" s="30">
        <v>37</v>
      </c>
      <c r="R25" s="29" t="s">
        <v>213</v>
      </c>
      <c r="S25" s="28" t="s">
        <v>342</v>
      </c>
    </row>
    <row r="26" spans="1:19" x14ac:dyDescent="0.3">
      <c r="A26" s="32" t="s">
        <v>22</v>
      </c>
      <c r="B26" s="1">
        <v>22</v>
      </c>
      <c r="C26" s="1">
        <v>13</v>
      </c>
      <c r="D26" s="1">
        <v>5</v>
      </c>
      <c r="E26" s="20">
        <v>4</v>
      </c>
      <c r="F26" s="30">
        <v>30</v>
      </c>
      <c r="G26" s="20">
        <v>8</v>
      </c>
      <c r="H26" s="20">
        <v>11</v>
      </c>
      <c r="I26" s="20">
        <v>2</v>
      </c>
      <c r="J26" s="20">
        <v>2</v>
      </c>
      <c r="K26" s="29" t="s">
        <v>303</v>
      </c>
      <c r="L26" s="1" t="s">
        <v>356</v>
      </c>
      <c r="M26" s="1" t="s">
        <v>162</v>
      </c>
      <c r="N26" s="1" t="s">
        <v>354</v>
      </c>
      <c r="O26" s="31">
        <v>72</v>
      </c>
      <c r="P26" s="20">
        <v>62</v>
      </c>
      <c r="Q26" s="30">
        <v>10</v>
      </c>
      <c r="R26" s="29" t="s">
        <v>101</v>
      </c>
      <c r="S26" s="28" t="s">
        <v>226</v>
      </c>
    </row>
    <row r="27" spans="1:19" x14ac:dyDescent="0.3">
      <c r="A27" s="32" t="s">
        <v>17</v>
      </c>
      <c r="B27" s="1">
        <v>22</v>
      </c>
      <c r="C27" s="1">
        <v>11</v>
      </c>
      <c r="D27" s="1">
        <v>7</v>
      </c>
      <c r="E27" s="20">
        <v>4</v>
      </c>
      <c r="F27" s="30">
        <v>26</v>
      </c>
      <c r="G27" s="20">
        <v>5</v>
      </c>
      <c r="H27" s="20">
        <v>9</v>
      </c>
      <c r="I27" s="20">
        <v>2</v>
      </c>
      <c r="J27" s="20">
        <v>0</v>
      </c>
      <c r="K27" s="29" t="s">
        <v>333</v>
      </c>
      <c r="L27" s="1" t="s">
        <v>201</v>
      </c>
      <c r="M27" s="1" t="s">
        <v>131</v>
      </c>
      <c r="N27" s="1" t="s">
        <v>323</v>
      </c>
      <c r="O27" s="31">
        <v>65</v>
      </c>
      <c r="P27" s="20">
        <v>64</v>
      </c>
      <c r="Q27" s="30">
        <v>1</v>
      </c>
      <c r="R27" s="29" t="s">
        <v>135</v>
      </c>
      <c r="S27" s="28" t="s">
        <v>276</v>
      </c>
    </row>
    <row r="28" spans="1:19" x14ac:dyDescent="0.3">
      <c r="A28" s="32" t="s">
        <v>95</v>
      </c>
      <c r="B28" s="1">
        <v>22</v>
      </c>
      <c r="C28" s="1">
        <v>11</v>
      </c>
      <c r="D28" s="1">
        <v>8</v>
      </c>
      <c r="E28" s="20">
        <v>3</v>
      </c>
      <c r="F28" s="30">
        <v>25</v>
      </c>
      <c r="G28" s="20">
        <v>8</v>
      </c>
      <c r="H28" s="20">
        <v>11</v>
      </c>
      <c r="I28" s="20">
        <v>0</v>
      </c>
      <c r="J28" s="20">
        <v>0</v>
      </c>
      <c r="K28" s="29" t="s">
        <v>205</v>
      </c>
      <c r="L28" s="1" t="s">
        <v>312</v>
      </c>
      <c r="M28" s="1" t="s">
        <v>164</v>
      </c>
      <c r="N28" s="1" t="s">
        <v>299</v>
      </c>
      <c r="O28" s="31">
        <v>66</v>
      </c>
      <c r="P28" s="20">
        <v>67</v>
      </c>
      <c r="Q28" s="30">
        <v>-1</v>
      </c>
      <c r="R28" s="29" t="s">
        <v>99</v>
      </c>
      <c r="S28" s="28" t="s">
        <v>255</v>
      </c>
    </row>
    <row r="29" spans="1:19" x14ac:dyDescent="0.3">
      <c r="A29" s="32" t="s">
        <v>25</v>
      </c>
      <c r="B29" s="1">
        <v>21</v>
      </c>
      <c r="C29" s="1">
        <v>10</v>
      </c>
      <c r="D29" s="1">
        <v>7</v>
      </c>
      <c r="E29" s="20">
        <v>4</v>
      </c>
      <c r="F29" s="30">
        <v>24</v>
      </c>
      <c r="G29" s="20">
        <v>9</v>
      </c>
      <c r="H29" s="20">
        <v>10</v>
      </c>
      <c r="I29" s="20">
        <v>0</v>
      </c>
      <c r="J29" s="20">
        <v>1</v>
      </c>
      <c r="K29" s="29" t="s">
        <v>233</v>
      </c>
      <c r="L29" s="1" t="s">
        <v>269</v>
      </c>
      <c r="M29" s="1" t="s">
        <v>112</v>
      </c>
      <c r="N29" s="1" t="s">
        <v>285</v>
      </c>
      <c r="O29" s="31">
        <v>69</v>
      </c>
      <c r="P29" s="20">
        <v>61</v>
      </c>
      <c r="Q29" s="30">
        <v>8</v>
      </c>
      <c r="R29" s="29" t="s">
        <v>107</v>
      </c>
      <c r="S29" s="28" t="s">
        <v>233</v>
      </c>
    </row>
    <row r="30" spans="1:19" x14ac:dyDescent="0.3">
      <c r="A30" s="32" t="s">
        <v>0</v>
      </c>
      <c r="B30" s="1">
        <v>20</v>
      </c>
      <c r="C30" s="1">
        <v>12</v>
      </c>
      <c r="D30" s="1">
        <v>8</v>
      </c>
      <c r="E30" s="20">
        <v>0</v>
      </c>
      <c r="F30" s="30">
        <v>24</v>
      </c>
      <c r="G30" s="20">
        <v>9</v>
      </c>
      <c r="H30" s="20">
        <v>11</v>
      </c>
      <c r="I30" s="20">
        <v>1</v>
      </c>
      <c r="J30" s="20">
        <v>0</v>
      </c>
      <c r="K30" s="29" t="s">
        <v>232</v>
      </c>
      <c r="L30" s="1" t="s">
        <v>232</v>
      </c>
      <c r="M30" s="1" t="s">
        <v>103</v>
      </c>
      <c r="N30" s="1" t="s">
        <v>315</v>
      </c>
      <c r="O30" s="31">
        <v>67</v>
      </c>
      <c r="P30" s="20">
        <v>56</v>
      </c>
      <c r="Q30" s="30">
        <v>11</v>
      </c>
      <c r="R30" s="29" t="s">
        <v>101</v>
      </c>
      <c r="S30" s="28" t="s">
        <v>202</v>
      </c>
    </row>
    <row r="31" spans="1:19" x14ac:dyDescent="0.3">
      <c r="A31" s="32" t="s">
        <v>6</v>
      </c>
      <c r="B31" s="1">
        <v>22</v>
      </c>
      <c r="C31" s="1">
        <v>7</v>
      </c>
      <c r="D31" s="1">
        <v>9</v>
      </c>
      <c r="E31" s="20">
        <v>6</v>
      </c>
      <c r="F31" s="30">
        <v>20</v>
      </c>
      <c r="G31" s="20">
        <v>7</v>
      </c>
      <c r="H31" s="20">
        <v>7</v>
      </c>
      <c r="I31" s="20">
        <v>0</v>
      </c>
      <c r="J31" s="20">
        <v>2</v>
      </c>
      <c r="K31" s="29" t="s">
        <v>314</v>
      </c>
      <c r="L31" s="1" t="s">
        <v>218</v>
      </c>
      <c r="M31" s="1" t="s">
        <v>127</v>
      </c>
      <c r="N31" s="1" t="s">
        <v>263</v>
      </c>
      <c r="O31" s="31">
        <v>59</v>
      </c>
      <c r="P31" s="20">
        <v>82</v>
      </c>
      <c r="Q31" s="30">
        <v>-23</v>
      </c>
      <c r="R31" s="29" t="s">
        <v>99</v>
      </c>
      <c r="S31" s="28" t="s">
        <v>245</v>
      </c>
    </row>
    <row r="32" spans="1:19" ht="15" thickBot="1" x14ac:dyDescent="0.35">
      <c r="A32" s="32" t="s">
        <v>15</v>
      </c>
      <c r="B32" s="1">
        <v>21</v>
      </c>
      <c r="C32" s="1">
        <v>6</v>
      </c>
      <c r="D32" s="1">
        <v>11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358</v>
      </c>
      <c r="L32" s="1" t="s">
        <v>186</v>
      </c>
      <c r="M32" s="1" t="s">
        <v>174</v>
      </c>
      <c r="N32" s="1" t="s">
        <v>359</v>
      </c>
      <c r="O32" s="31">
        <v>49</v>
      </c>
      <c r="P32" s="20">
        <v>73</v>
      </c>
      <c r="Q32" s="30">
        <v>-24</v>
      </c>
      <c r="R32" s="29" t="s">
        <v>107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22</v>
      </c>
      <c r="C35" s="1">
        <v>14</v>
      </c>
      <c r="D35" s="1">
        <v>7</v>
      </c>
      <c r="E35" s="20">
        <v>1</v>
      </c>
      <c r="F35" s="33">
        <v>29</v>
      </c>
      <c r="G35" s="20">
        <v>8</v>
      </c>
      <c r="H35" s="20">
        <v>13</v>
      </c>
      <c r="I35" s="20">
        <v>1</v>
      </c>
      <c r="J35" s="20">
        <v>0</v>
      </c>
      <c r="K35" s="29" t="s">
        <v>219</v>
      </c>
      <c r="L35" s="1" t="s">
        <v>283</v>
      </c>
      <c r="M35" s="1" t="s">
        <v>120</v>
      </c>
      <c r="N35" s="1" t="s">
        <v>266</v>
      </c>
      <c r="O35" s="31">
        <v>80</v>
      </c>
      <c r="P35" s="20">
        <v>69</v>
      </c>
      <c r="Q35" s="30">
        <v>11</v>
      </c>
      <c r="R35" s="29" t="s">
        <v>99</v>
      </c>
      <c r="S35" s="28" t="s">
        <v>232</v>
      </c>
    </row>
    <row r="36" spans="1:19" x14ac:dyDescent="0.3">
      <c r="A36" s="32" t="s">
        <v>7</v>
      </c>
      <c r="B36" s="1">
        <v>21</v>
      </c>
      <c r="C36" s="1">
        <v>11</v>
      </c>
      <c r="D36" s="1">
        <v>5</v>
      </c>
      <c r="E36" s="20">
        <v>5</v>
      </c>
      <c r="F36" s="30">
        <v>27</v>
      </c>
      <c r="G36" s="20">
        <v>7</v>
      </c>
      <c r="H36" s="20">
        <v>11</v>
      </c>
      <c r="I36" s="20">
        <v>0</v>
      </c>
      <c r="J36" s="20">
        <v>2</v>
      </c>
      <c r="K36" s="29" t="s">
        <v>241</v>
      </c>
      <c r="L36" s="1" t="s">
        <v>269</v>
      </c>
      <c r="M36" s="1" t="s">
        <v>136</v>
      </c>
      <c r="N36" s="1" t="s">
        <v>346</v>
      </c>
      <c r="O36" s="31">
        <v>57</v>
      </c>
      <c r="P36" s="20">
        <v>58</v>
      </c>
      <c r="Q36" s="30">
        <v>-1</v>
      </c>
      <c r="R36" s="29" t="s">
        <v>104</v>
      </c>
      <c r="S36" s="28" t="s">
        <v>234</v>
      </c>
    </row>
    <row r="37" spans="1:19" x14ac:dyDescent="0.3">
      <c r="A37" s="32" t="s">
        <v>2</v>
      </c>
      <c r="B37" s="1">
        <v>21</v>
      </c>
      <c r="C37" s="1">
        <v>10</v>
      </c>
      <c r="D37" s="1">
        <v>4</v>
      </c>
      <c r="E37" s="20">
        <v>7</v>
      </c>
      <c r="F37" s="30">
        <v>27</v>
      </c>
      <c r="G37" s="20">
        <v>9</v>
      </c>
      <c r="H37" s="20">
        <v>10</v>
      </c>
      <c r="I37" s="20">
        <v>0</v>
      </c>
      <c r="J37" s="20">
        <v>1</v>
      </c>
      <c r="K37" s="29" t="s">
        <v>246</v>
      </c>
      <c r="L37" s="1" t="s">
        <v>216</v>
      </c>
      <c r="M37" s="1" t="s">
        <v>362</v>
      </c>
      <c r="N37" s="1" t="s">
        <v>363</v>
      </c>
      <c r="O37" s="31">
        <v>67</v>
      </c>
      <c r="P37" s="20">
        <v>60</v>
      </c>
      <c r="Q37" s="30">
        <v>7</v>
      </c>
      <c r="R37" s="29" t="s">
        <v>101</v>
      </c>
      <c r="S37" s="28" t="s">
        <v>245</v>
      </c>
    </row>
    <row r="38" spans="1:19" x14ac:dyDescent="0.3">
      <c r="A38" s="32" t="s">
        <v>18</v>
      </c>
      <c r="B38" s="1">
        <v>22</v>
      </c>
      <c r="C38" s="1">
        <v>10</v>
      </c>
      <c r="D38" s="1">
        <v>6</v>
      </c>
      <c r="E38" s="20">
        <v>6</v>
      </c>
      <c r="F38" s="30">
        <v>26</v>
      </c>
      <c r="G38" s="20">
        <v>5</v>
      </c>
      <c r="H38" s="20">
        <v>9</v>
      </c>
      <c r="I38" s="20">
        <v>1</v>
      </c>
      <c r="J38" s="20">
        <v>4</v>
      </c>
      <c r="K38" s="29" t="s">
        <v>348</v>
      </c>
      <c r="L38" s="1" t="s">
        <v>345</v>
      </c>
      <c r="M38" s="1" t="s">
        <v>115</v>
      </c>
      <c r="N38" s="1" t="s">
        <v>313</v>
      </c>
      <c r="O38" s="31">
        <v>60</v>
      </c>
      <c r="P38" s="20">
        <v>63</v>
      </c>
      <c r="Q38" s="30">
        <v>-3</v>
      </c>
      <c r="R38" s="29" t="s">
        <v>113</v>
      </c>
      <c r="S38" s="28" t="s">
        <v>233</v>
      </c>
    </row>
    <row r="39" spans="1:19" x14ac:dyDescent="0.3">
      <c r="A39" s="32" t="s">
        <v>20</v>
      </c>
      <c r="B39" s="1">
        <v>24</v>
      </c>
      <c r="C39" s="1">
        <v>10</v>
      </c>
      <c r="D39" s="1">
        <v>9</v>
      </c>
      <c r="E39" s="20">
        <v>5</v>
      </c>
      <c r="F39" s="30">
        <v>25</v>
      </c>
      <c r="G39" s="20">
        <v>5</v>
      </c>
      <c r="H39" s="20">
        <v>10</v>
      </c>
      <c r="I39" s="20">
        <v>0</v>
      </c>
      <c r="J39" s="20">
        <v>2</v>
      </c>
      <c r="K39" s="29" t="s">
        <v>212</v>
      </c>
      <c r="L39" s="1" t="s">
        <v>361</v>
      </c>
      <c r="M39" s="1" t="s">
        <v>150</v>
      </c>
      <c r="N39" s="1" t="s">
        <v>210</v>
      </c>
      <c r="O39" s="31">
        <v>74</v>
      </c>
      <c r="P39" s="20">
        <v>87</v>
      </c>
      <c r="Q39" s="30">
        <v>-13</v>
      </c>
      <c r="R39" s="29" t="s">
        <v>99</v>
      </c>
      <c r="S39" s="28" t="s">
        <v>218</v>
      </c>
    </row>
    <row r="40" spans="1:19" x14ac:dyDescent="0.3">
      <c r="A40" s="32" t="s">
        <v>8</v>
      </c>
      <c r="B40" s="1">
        <v>22</v>
      </c>
      <c r="C40" s="1">
        <v>10</v>
      </c>
      <c r="D40" s="1">
        <v>9</v>
      </c>
      <c r="E40" s="20">
        <v>3</v>
      </c>
      <c r="F40" s="30">
        <v>23</v>
      </c>
      <c r="G40" s="20">
        <v>3</v>
      </c>
      <c r="H40" s="20">
        <v>9</v>
      </c>
      <c r="I40" s="20">
        <v>1</v>
      </c>
      <c r="J40" s="20">
        <v>1</v>
      </c>
      <c r="K40" s="29" t="s">
        <v>310</v>
      </c>
      <c r="L40" s="1" t="s">
        <v>184</v>
      </c>
      <c r="M40" s="1" t="s">
        <v>173</v>
      </c>
      <c r="N40" s="1" t="s">
        <v>299</v>
      </c>
      <c r="O40" s="31">
        <v>65</v>
      </c>
      <c r="P40" s="20">
        <v>71</v>
      </c>
      <c r="Q40" s="30">
        <v>-6</v>
      </c>
      <c r="R40" s="29" t="s">
        <v>101</v>
      </c>
      <c r="S40" s="28" t="s">
        <v>234</v>
      </c>
    </row>
    <row r="41" spans="1:19" x14ac:dyDescent="0.3">
      <c r="A41" s="32" t="s">
        <v>3</v>
      </c>
      <c r="B41" s="1">
        <v>22</v>
      </c>
      <c r="C41" s="1">
        <v>9</v>
      </c>
      <c r="D41" s="1">
        <v>11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237</v>
      </c>
      <c r="L41" s="1" t="s">
        <v>283</v>
      </c>
      <c r="M41" s="1" t="s">
        <v>112</v>
      </c>
      <c r="N41" s="1" t="s">
        <v>347</v>
      </c>
      <c r="O41" s="31">
        <v>69</v>
      </c>
      <c r="P41" s="20">
        <v>81</v>
      </c>
      <c r="Q41" s="30">
        <v>-12</v>
      </c>
      <c r="R41" s="29" t="s">
        <v>107</v>
      </c>
      <c r="S41" s="28" t="s">
        <v>215</v>
      </c>
    </row>
    <row r="42" spans="1:19" ht="15" thickBot="1" x14ac:dyDescent="0.35">
      <c r="A42" s="27" t="s">
        <v>27</v>
      </c>
      <c r="B42" s="26">
        <v>23</v>
      </c>
      <c r="C42" s="26">
        <v>7</v>
      </c>
      <c r="D42" s="26">
        <v>13</v>
      </c>
      <c r="E42" s="24">
        <v>3</v>
      </c>
      <c r="F42" s="23">
        <v>17</v>
      </c>
      <c r="G42" s="24">
        <v>3</v>
      </c>
      <c r="H42" s="24">
        <v>5</v>
      </c>
      <c r="I42" s="24">
        <v>2</v>
      </c>
      <c r="J42" s="24">
        <v>2</v>
      </c>
      <c r="K42" s="22" t="s">
        <v>218</v>
      </c>
      <c r="L42" s="26" t="s">
        <v>334</v>
      </c>
      <c r="M42" s="26" t="s">
        <v>125</v>
      </c>
      <c r="N42" s="26" t="s">
        <v>360</v>
      </c>
      <c r="O42" s="25">
        <v>54</v>
      </c>
      <c r="P42" s="24">
        <v>71</v>
      </c>
      <c r="Q42" s="23">
        <v>-17</v>
      </c>
      <c r="R42" s="22" t="s">
        <v>104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758ABD8-0473-4EA8-B97C-766E33CDEF84}"/>
  </hyperlinks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514B-3B2B-4599-B8EE-6C2576792907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22</v>
      </c>
      <c r="C4" s="40">
        <v>13</v>
      </c>
      <c r="D4" s="40">
        <v>8</v>
      </c>
      <c r="E4" s="38">
        <v>1</v>
      </c>
      <c r="F4" s="33">
        <v>27</v>
      </c>
      <c r="G4" s="39">
        <v>7</v>
      </c>
      <c r="H4" s="38">
        <v>11</v>
      </c>
      <c r="I4" s="38">
        <v>2</v>
      </c>
      <c r="J4" s="33">
        <v>0</v>
      </c>
      <c r="K4" s="37" t="s">
        <v>339</v>
      </c>
      <c r="L4" s="40" t="s">
        <v>230</v>
      </c>
      <c r="M4" s="40" t="s">
        <v>192</v>
      </c>
      <c r="N4" s="40" t="s">
        <v>283</v>
      </c>
      <c r="O4" s="39">
        <v>66</v>
      </c>
      <c r="P4" s="38">
        <v>70</v>
      </c>
      <c r="Q4" s="33">
        <v>-4</v>
      </c>
      <c r="R4" s="37" t="s">
        <v>99</v>
      </c>
      <c r="S4" s="36" t="s">
        <v>225</v>
      </c>
    </row>
    <row r="5" spans="1:20" x14ac:dyDescent="0.3">
      <c r="A5" s="32" t="s">
        <v>29</v>
      </c>
      <c r="B5" s="1">
        <v>24</v>
      </c>
      <c r="C5" s="1">
        <v>13</v>
      </c>
      <c r="D5" s="1">
        <v>11</v>
      </c>
      <c r="E5" s="20">
        <v>0</v>
      </c>
      <c r="F5" s="30">
        <v>26</v>
      </c>
      <c r="G5" s="31">
        <v>7</v>
      </c>
      <c r="H5" s="20">
        <v>12</v>
      </c>
      <c r="I5" s="20">
        <v>1</v>
      </c>
      <c r="J5" s="30">
        <v>0</v>
      </c>
      <c r="K5" s="29" t="s">
        <v>324</v>
      </c>
      <c r="L5" s="1" t="s">
        <v>278</v>
      </c>
      <c r="M5" s="1" t="s">
        <v>232</v>
      </c>
      <c r="N5" s="1" t="s">
        <v>325</v>
      </c>
      <c r="O5" s="31">
        <v>75</v>
      </c>
      <c r="P5" s="20">
        <v>77</v>
      </c>
      <c r="Q5" s="30">
        <v>-2</v>
      </c>
      <c r="R5" s="29" t="s">
        <v>101</v>
      </c>
      <c r="S5" s="28" t="s">
        <v>232</v>
      </c>
    </row>
    <row r="6" spans="1:20" x14ac:dyDescent="0.3">
      <c r="A6" s="32" t="s">
        <v>11</v>
      </c>
      <c r="B6" s="1">
        <v>21</v>
      </c>
      <c r="C6" s="1">
        <v>11</v>
      </c>
      <c r="D6" s="1">
        <v>6</v>
      </c>
      <c r="E6" s="20">
        <v>4</v>
      </c>
      <c r="F6" s="30">
        <v>26</v>
      </c>
      <c r="G6" s="31">
        <v>6</v>
      </c>
      <c r="H6" s="20">
        <v>9</v>
      </c>
      <c r="I6" s="20">
        <v>2</v>
      </c>
      <c r="J6" s="30">
        <v>0</v>
      </c>
      <c r="K6" s="29" t="s">
        <v>295</v>
      </c>
      <c r="L6" s="1" t="s">
        <v>233</v>
      </c>
      <c r="M6" s="1" t="s">
        <v>163</v>
      </c>
      <c r="N6" s="1" t="s">
        <v>295</v>
      </c>
      <c r="O6" s="31">
        <v>70</v>
      </c>
      <c r="P6" s="20">
        <v>69</v>
      </c>
      <c r="Q6" s="30">
        <v>1</v>
      </c>
      <c r="R6" s="29" t="s">
        <v>104</v>
      </c>
      <c r="S6" s="28" t="s">
        <v>241</v>
      </c>
    </row>
    <row r="7" spans="1:20" x14ac:dyDescent="0.3">
      <c r="A7" s="32" t="s">
        <v>5</v>
      </c>
      <c r="B7" s="1">
        <v>21</v>
      </c>
      <c r="C7" s="1">
        <v>12</v>
      </c>
      <c r="D7" s="1">
        <v>7</v>
      </c>
      <c r="E7" s="20">
        <v>2</v>
      </c>
      <c r="F7" s="30">
        <v>26</v>
      </c>
      <c r="G7" s="31">
        <v>9</v>
      </c>
      <c r="H7" s="20">
        <v>12</v>
      </c>
      <c r="I7" s="20">
        <v>0</v>
      </c>
      <c r="J7" s="30">
        <v>0</v>
      </c>
      <c r="K7" s="29" t="s">
        <v>257</v>
      </c>
      <c r="L7" s="1" t="s">
        <v>231</v>
      </c>
      <c r="M7" s="1" t="s">
        <v>126</v>
      </c>
      <c r="N7" s="1" t="s">
        <v>269</v>
      </c>
      <c r="O7" s="31">
        <v>66</v>
      </c>
      <c r="P7" s="20">
        <v>60</v>
      </c>
      <c r="Q7" s="30">
        <v>6</v>
      </c>
      <c r="R7" s="29" t="s">
        <v>109</v>
      </c>
      <c r="S7" s="28" t="s">
        <v>203</v>
      </c>
    </row>
    <row r="8" spans="1:20" x14ac:dyDescent="0.3">
      <c r="A8" s="32" t="s">
        <v>16</v>
      </c>
      <c r="B8" s="1">
        <v>21</v>
      </c>
      <c r="C8" s="1">
        <v>11</v>
      </c>
      <c r="D8" s="1">
        <v>7</v>
      </c>
      <c r="E8" s="20">
        <v>3</v>
      </c>
      <c r="F8" s="30">
        <v>25</v>
      </c>
      <c r="G8" s="31">
        <v>6</v>
      </c>
      <c r="H8" s="20">
        <v>11</v>
      </c>
      <c r="I8" s="20">
        <v>0</v>
      </c>
      <c r="J8" s="30">
        <v>2</v>
      </c>
      <c r="K8" s="29" t="s">
        <v>283</v>
      </c>
      <c r="L8" s="1" t="s">
        <v>211</v>
      </c>
      <c r="M8" s="1" t="s">
        <v>149</v>
      </c>
      <c r="N8" s="1" t="s">
        <v>349</v>
      </c>
      <c r="O8" s="31">
        <v>72</v>
      </c>
      <c r="P8" s="20">
        <v>76</v>
      </c>
      <c r="Q8" s="30">
        <v>-4</v>
      </c>
      <c r="R8" s="29" t="s">
        <v>99</v>
      </c>
      <c r="S8" s="28" t="s">
        <v>255</v>
      </c>
    </row>
    <row r="9" spans="1:20" x14ac:dyDescent="0.3">
      <c r="A9" s="32" t="s">
        <v>19</v>
      </c>
      <c r="B9" s="1">
        <v>21</v>
      </c>
      <c r="C9" s="1">
        <v>11</v>
      </c>
      <c r="D9" s="1">
        <v>9</v>
      </c>
      <c r="E9" s="20">
        <v>1</v>
      </c>
      <c r="F9" s="30">
        <v>23</v>
      </c>
      <c r="G9" s="31">
        <v>9</v>
      </c>
      <c r="H9" s="20">
        <v>10</v>
      </c>
      <c r="I9" s="20">
        <v>1</v>
      </c>
      <c r="J9" s="30">
        <v>1</v>
      </c>
      <c r="K9" s="29" t="s">
        <v>343</v>
      </c>
      <c r="L9" s="1" t="s">
        <v>182</v>
      </c>
      <c r="M9" s="1" t="s">
        <v>125</v>
      </c>
      <c r="N9" s="1" t="s">
        <v>267</v>
      </c>
      <c r="O9" s="31">
        <v>62</v>
      </c>
      <c r="P9" s="20">
        <v>65</v>
      </c>
      <c r="Q9" s="30">
        <v>-3</v>
      </c>
      <c r="R9" s="29" t="s">
        <v>101</v>
      </c>
      <c r="S9" s="28" t="s">
        <v>232</v>
      </c>
    </row>
    <row r="10" spans="1:20" x14ac:dyDescent="0.3">
      <c r="A10" s="32" t="s">
        <v>28</v>
      </c>
      <c r="B10" s="1">
        <v>22</v>
      </c>
      <c r="C10" s="1">
        <v>9</v>
      </c>
      <c r="D10" s="1">
        <v>9</v>
      </c>
      <c r="E10" s="20">
        <v>4</v>
      </c>
      <c r="F10" s="30">
        <v>22</v>
      </c>
      <c r="G10" s="31">
        <v>6</v>
      </c>
      <c r="H10" s="20">
        <v>8</v>
      </c>
      <c r="I10" s="20">
        <v>1</v>
      </c>
      <c r="J10" s="30">
        <v>0</v>
      </c>
      <c r="K10" s="29" t="s">
        <v>328</v>
      </c>
      <c r="L10" s="1" t="s">
        <v>199</v>
      </c>
      <c r="M10" s="1" t="s">
        <v>211</v>
      </c>
      <c r="N10" s="1" t="s">
        <v>364</v>
      </c>
      <c r="O10" s="31">
        <v>71</v>
      </c>
      <c r="P10" s="20">
        <v>75</v>
      </c>
      <c r="Q10" s="30">
        <v>-4</v>
      </c>
      <c r="R10" s="29" t="s">
        <v>104</v>
      </c>
      <c r="S10" s="28" t="s">
        <v>228</v>
      </c>
    </row>
    <row r="11" spans="1:20" ht="15" thickBot="1" x14ac:dyDescent="0.35">
      <c r="A11" s="32" t="s">
        <v>4</v>
      </c>
      <c r="B11" s="1">
        <v>22</v>
      </c>
      <c r="C11" s="1">
        <v>9</v>
      </c>
      <c r="D11" s="1">
        <v>10</v>
      </c>
      <c r="E11" s="24">
        <v>3</v>
      </c>
      <c r="F11" s="23">
        <v>21</v>
      </c>
      <c r="G11" s="25">
        <v>6</v>
      </c>
      <c r="H11" s="24">
        <v>9</v>
      </c>
      <c r="I11" s="24">
        <v>0</v>
      </c>
      <c r="J11" s="23">
        <v>0</v>
      </c>
      <c r="K11" s="29" t="s">
        <v>337</v>
      </c>
      <c r="L11" s="1" t="s">
        <v>166</v>
      </c>
      <c r="M11" s="1" t="s">
        <v>265</v>
      </c>
      <c r="N11" s="1" t="s">
        <v>350</v>
      </c>
      <c r="O11" s="31">
        <v>74</v>
      </c>
      <c r="P11" s="20">
        <v>82</v>
      </c>
      <c r="Q11" s="30">
        <v>-8</v>
      </c>
      <c r="R11" s="29" t="s">
        <v>107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22</v>
      </c>
      <c r="C14" s="1">
        <v>14</v>
      </c>
      <c r="D14" s="1">
        <v>6</v>
      </c>
      <c r="E14" s="20">
        <v>2</v>
      </c>
      <c r="F14" s="33">
        <v>30</v>
      </c>
      <c r="G14" s="20">
        <v>9</v>
      </c>
      <c r="H14" s="20">
        <v>13</v>
      </c>
      <c r="I14" s="20">
        <v>1</v>
      </c>
      <c r="J14" s="20">
        <v>1</v>
      </c>
      <c r="K14" s="29" t="s">
        <v>205</v>
      </c>
      <c r="L14" s="1" t="s">
        <v>339</v>
      </c>
      <c r="M14" s="1" t="s">
        <v>136</v>
      </c>
      <c r="N14" s="1" t="s">
        <v>203</v>
      </c>
      <c r="O14" s="31">
        <v>78</v>
      </c>
      <c r="P14" s="20">
        <v>65</v>
      </c>
      <c r="Q14" s="30">
        <v>13</v>
      </c>
      <c r="R14" s="29" t="s">
        <v>101</v>
      </c>
      <c r="S14" s="28" t="s">
        <v>231</v>
      </c>
    </row>
    <row r="15" spans="1:20" x14ac:dyDescent="0.3">
      <c r="A15" s="32" t="s">
        <v>13</v>
      </c>
      <c r="B15" s="1">
        <v>23</v>
      </c>
      <c r="C15" s="1">
        <v>13</v>
      </c>
      <c r="D15" s="1">
        <v>8</v>
      </c>
      <c r="E15" s="20">
        <v>2</v>
      </c>
      <c r="F15" s="30">
        <v>28</v>
      </c>
      <c r="G15" s="20">
        <v>8</v>
      </c>
      <c r="H15" s="20">
        <v>12</v>
      </c>
      <c r="I15" s="20">
        <v>1</v>
      </c>
      <c r="J15" s="20">
        <v>2</v>
      </c>
      <c r="K15" s="29" t="s">
        <v>225</v>
      </c>
      <c r="L15" s="1" t="s">
        <v>339</v>
      </c>
      <c r="M15" s="1" t="s">
        <v>193</v>
      </c>
      <c r="N15" s="1" t="s">
        <v>299</v>
      </c>
      <c r="O15" s="31">
        <v>71</v>
      </c>
      <c r="P15" s="20">
        <v>66</v>
      </c>
      <c r="Q15" s="30">
        <v>5</v>
      </c>
      <c r="R15" s="29" t="s">
        <v>99</v>
      </c>
      <c r="S15" s="28" t="s">
        <v>203</v>
      </c>
    </row>
    <row r="16" spans="1:20" x14ac:dyDescent="0.3">
      <c r="A16" s="32" t="s">
        <v>14</v>
      </c>
      <c r="B16" s="1">
        <v>21</v>
      </c>
      <c r="C16" s="1">
        <v>13</v>
      </c>
      <c r="D16" s="1">
        <v>7</v>
      </c>
      <c r="E16" s="20">
        <v>1</v>
      </c>
      <c r="F16" s="30">
        <v>27</v>
      </c>
      <c r="G16" s="20">
        <v>6</v>
      </c>
      <c r="H16" s="20">
        <v>11</v>
      </c>
      <c r="I16" s="20">
        <v>2</v>
      </c>
      <c r="J16" s="20">
        <v>0</v>
      </c>
      <c r="K16" s="29" t="s">
        <v>284</v>
      </c>
      <c r="L16" s="1" t="s">
        <v>352</v>
      </c>
      <c r="M16" s="1" t="s">
        <v>153</v>
      </c>
      <c r="N16" s="1" t="s">
        <v>277</v>
      </c>
      <c r="O16" s="31">
        <v>65</v>
      </c>
      <c r="P16" s="20">
        <v>64</v>
      </c>
      <c r="Q16" s="30">
        <v>1</v>
      </c>
      <c r="R16" s="29" t="s">
        <v>113</v>
      </c>
      <c r="S16" s="28" t="s">
        <v>225</v>
      </c>
    </row>
    <row r="17" spans="1:19" x14ac:dyDescent="0.3">
      <c r="A17" s="32" t="s">
        <v>23</v>
      </c>
      <c r="B17" s="1">
        <v>22</v>
      </c>
      <c r="C17" s="1">
        <v>11</v>
      </c>
      <c r="D17" s="1">
        <v>8</v>
      </c>
      <c r="E17" s="20">
        <v>3</v>
      </c>
      <c r="F17" s="30">
        <v>25</v>
      </c>
      <c r="G17" s="20">
        <v>3</v>
      </c>
      <c r="H17" s="20">
        <v>8</v>
      </c>
      <c r="I17" s="20">
        <v>3</v>
      </c>
      <c r="J17" s="20">
        <v>1</v>
      </c>
      <c r="K17" s="29" t="s">
        <v>217</v>
      </c>
      <c r="L17" s="1" t="s">
        <v>351</v>
      </c>
      <c r="M17" s="1" t="s">
        <v>141</v>
      </c>
      <c r="N17" s="1" t="s">
        <v>295</v>
      </c>
      <c r="O17" s="31">
        <v>68</v>
      </c>
      <c r="P17" s="20">
        <v>71</v>
      </c>
      <c r="Q17" s="30">
        <v>-3</v>
      </c>
      <c r="R17" s="29" t="s">
        <v>101</v>
      </c>
      <c r="S17" s="28" t="s">
        <v>222</v>
      </c>
    </row>
    <row r="18" spans="1:19" x14ac:dyDescent="0.3">
      <c r="A18" s="32" t="s">
        <v>10</v>
      </c>
      <c r="B18" s="1">
        <v>20</v>
      </c>
      <c r="C18" s="1">
        <v>11</v>
      </c>
      <c r="D18" s="1">
        <v>6</v>
      </c>
      <c r="E18" s="20">
        <v>3</v>
      </c>
      <c r="F18" s="30">
        <v>25</v>
      </c>
      <c r="G18" s="20">
        <v>1</v>
      </c>
      <c r="H18" s="20">
        <v>7</v>
      </c>
      <c r="I18" s="20">
        <v>4</v>
      </c>
      <c r="J18" s="20">
        <v>0</v>
      </c>
      <c r="K18" s="29" t="s">
        <v>354</v>
      </c>
      <c r="L18" s="1" t="s">
        <v>156</v>
      </c>
      <c r="M18" s="1" t="s">
        <v>124</v>
      </c>
      <c r="N18" s="1" t="s">
        <v>233</v>
      </c>
      <c r="O18" s="31">
        <v>60</v>
      </c>
      <c r="P18" s="20">
        <v>56</v>
      </c>
      <c r="Q18" s="30">
        <v>4</v>
      </c>
      <c r="R18" s="29" t="s">
        <v>104</v>
      </c>
      <c r="S18" s="28" t="s">
        <v>233</v>
      </c>
    </row>
    <row r="19" spans="1:19" x14ac:dyDescent="0.3">
      <c r="A19" s="32" t="s">
        <v>9</v>
      </c>
      <c r="B19" s="1">
        <v>21</v>
      </c>
      <c r="C19" s="1">
        <v>10</v>
      </c>
      <c r="D19" s="1">
        <v>6</v>
      </c>
      <c r="E19" s="20">
        <v>5</v>
      </c>
      <c r="F19" s="30">
        <v>25</v>
      </c>
      <c r="G19" s="20">
        <v>10</v>
      </c>
      <c r="H19" s="20">
        <v>10</v>
      </c>
      <c r="I19" s="20">
        <v>0</v>
      </c>
      <c r="J19" s="20">
        <v>3</v>
      </c>
      <c r="K19" s="29" t="s">
        <v>246</v>
      </c>
      <c r="L19" s="1" t="s">
        <v>233</v>
      </c>
      <c r="M19" s="1" t="s">
        <v>271</v>
      </c>
      <c r="N19" s="1" t="s">
        <v>272</v>
      </c>
      <c r="O19" s="31">
        <v>64</v>
      </c>
      <c r="P19" s="20">
        <v>58</v>
      </c>
      <c r="Q19" s="30">
        <v>6</v>
      </c>
      <c r="R19" s="29" t="s">
        <v>107</v>
      </c>
      <c r="S19" s="28" t="s">
        <v>255</v>
      </c>
    </row>
    <row r="20" spans="1:19" x14ac:dyDescent="0.3">
      <c r="A20" s="32" t="s">
        <v>1</v>
      </c>
      <c r="B20" s="1">
        <v>22</v>
      </c>
      <c r="C20" s="1">
        <v>11</v>
      </c>
      <c r="D20" s="1">
        <v>9</v>
      </c>
      <c r="E20" s="20">
        <v>2</v>
      </c>
      <c r="F20" s="30">
        <v>24</v>
      </c>
      <c r="G20" s="20">
        <v>10</v>
      </c>
      <c r="H20" s="20">
        <v>11</v>
      </c>
      <c r="I20" s="20">
        <v>0</v>
      </c>
      <c r="J20" s="20">
        <v>2</v>
      </c>
      <c r="K20" s="29" t="s">
        <v>283</v>
      </c>
      <c r="L20" s="1" t="s">
        <v>225</v>
      </c>
      <c r="M20" s="1" t="s">
        <v>192</v>
      </c>
      <c r="N20" s="1" t="s">
        <v>355</v>
      </c>
      <c r="O20" s="31">
        <v>71</v>
      </c>
      <c r="P20" s="20">
        <v>62</v>
      </c>
      <c r="Q20" s="30">
        <v>9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23</v>
      </c>
      <c r="C21" s="26">
        <v>10</v>
      </c>
      <c r="D21" s="26">
        <v>11</v>
      </c>
      <c r="E21" s="24">
        <v>2</v>
      </c>
      <c r="F21" s="23">
        <v>22</v>
      </c>
      <c r="G21" s="24">
        <v>6</v>
      </c>
      <c r="H21" s="24">
        <v>9</v>
      </c>
      <c r="I21" s="24">
        <v>1</v>
      </c>
      <c r="J21" s="24">
        <v>0</v>
      </c>
      <c r="K21" s="22" t="s">
        <v>198</v>
      </c>
      <c r="L21" s="26" t="s">
        <v>353</v>
      </c>
      <c r="M21" s="26" t="s">
        <v>147</v>
      </c>
      <c r="N21" s="26" t="s">
        <v>283</v>
      </c>
      <c r="O21" s="25">
        <v>58</v>
      </c>
      <c r="P21" s="24">
        <v>61</v>
      </c>
      <c r="Q21" s="23">
        <v>-3</v>
      </c>
      <c r="R21" s="22" t="s">
        <v>133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22</v>
      </c>
      <c r="C25" s="1">
        <v>16</v>
      </c>
      <c r="D25" s="1">
        <v>1</v>
      </c>
      <c r="E25" s="20">
        <v>5</v>
      </c>
      <c r="F25" s="30">
        <v>37</v>
      </c>
      <c r="G25" s="20">
        <v>15</v>
      </c>
      <c r="H25" s="20">
        <v>16</v>
      </c>
      <c r="I25" s="20">
        <v>0</v>
      </c>
      <c r="J25" s="20">
        <v>2</v>
      </c>
      <c r="K25" s="29" t="s">
        <v>321</v>
      </c>
      <c r="L25" s="1" t="s">
        <v>365</v>
      </c>
      <c r="M25" s="1" t="s">
        <v>142</v>
      </c>
      <c r="N25" s="1" t="s">
        <v>366</v>
      </c>
      <c r="O25" s="31">
        <v>88</v>
      </c>
      <c r="P25" s="20">
        <v>50</v>
      </c>
      <c r="Q25" s="30">
        <v>38</v>
      </c>
      <c r="R25" s="29" t="s">
        <v>367</v>
      </c>
      <c r="S25" s="28" t="s">
        <v>342</v>
      </c>
    </row>
    <row r="26" spans="1:19" x14ac:dyDescent="0.3">
      <c r="A26" s="32" t="s">
        <v>22</v>
      </c>
      <c r="B26" s="1">
        <v>22</v>
      </c>
      <c r="C26" s="1">
        <v>13</v>
      </c>
      <c r="D26" s="1">
        <v>5</v>
      </c>
      <c r="E26" s="20">
        <v>4</v>
      </c>
      <c r="F26" s="30">
        <v>30</v>
      </c>
      <c r="G26" s="20">
        <v>8</v>
      </c>
      <c r="H26" s="20">
        <v>11</v>
      </c>
      <c r="I26" s="20">
        <v>2</v>
      </c>
      <c r="J26" s="20">
        <v>2</v>
      </c>
      <c r="K26" s="29" t="s">
        <v>303</v>
      </c>
      <c r="L26" s="1" t="s">
        <v>356</v>
      </c>
      <c r="M26" s="1" t="s">
        <v>162</v>
      </c>
      <c r="N26" s="1" t="s">
        <v>354</v>
      </c>
      <c r="O26" s="31">
        <v>72</v>
      </c>
      <c r="P26" s="20">
        <v>62</v>
      </c>
      <c r="Q26" s="30">
        <v>10</v>
      </c>
      <c r="R26" s="29" t="s">
        <v>101</v>
      </c>
      <c r="S26" s="28" t="s">
        <v>226</v>
      </c>
    </row>
    <row r="27" spans="1:19" x14ac:dyDescent="0.3">
      <c r="A27" s="32" t="s">
        <v>17</v>
      </c>
      <c r="B27" s="1">
        <v>23</v>
      </c>
      <c r="C27" s="1">
        <v>12</v>
      </c>
      <c r="D27" s="1">
        <v>7</v>
      </c>
      <c r="E27" s="20">
        <v>4</v>
      </c>
      <c r="F27" s="30">
        <v>28</v>
      </c>
      <c r="G27" s="20">
        <v>6</v>
      </c>
      <c r="H27" s="20">
        <v>10</v>
      </c>
      <c r="I27" s="20">
        <v>2</v>
      </c>
      <c r="J27" s="20">
        <v>0</v>
      </c>
      <c r="K27" s="29" t="s">
        <v>333</v>
      </c>
      <c r="L27" s="1" t="s">
        <v>225</v>
      </c>
      <c r="M27" s="1" t="s">
        <v>153</v>
      </c>
      <c r="N27" s="1" t="s">
        <v>368</v>
      </c>
      <c r="O27" s="31">
        <v>68</v>
      </c>
      <c r="P27" s="20">
        <v>64</v>
      </c>
      <c r="Q27" s="30">
        <v>4</v>
      </c>
      <c r="R27" s="29" t="s">
        <v>154</v>
      </c>
      <c r="S27" s="28" t="s">
        <v>276</v>
      </c>
    </row>
    <row r="28" spans="1:19" x14ac:dyDescent="0.3">
      <c r="A28" s="32" t="s">
        <v>95</v>
      </c>
      <c r="B28" s="1">
        <v>22</v>
      </c>
      <c r="C28" s="1">
        <v>11</v>
      </c>
      <c r="D28" s="1">
        <v>8</v>
      </c>
      <c r="E28" s="20">
        <v>3</v>
      </c>
      <c r="F28" s="30">
        <v>25</v>
      </c>
      <c r="G28" s="20">
        <v>8</v>
      </c>
      <c r="H28" s="20">
        <v>11</v>
      </c>
      <c r="I28" s="20">
        <v>0</v>
      </c>
      <c r="J28" s="20">
        <v>0</v>
      </c>
      <c r="K28" s="29" t="s">
        <v>205</v>
      </c>
      <c r="L28" s="1" t="s">
        <v>312</v>
      </c>
      <c r="M28" s="1" t="s">
        <v>164</v>
      </c>
      <c r="N28" s="1" t="s">
        <v>299</v>
      </c>
      <c r="O28" s="31">
        <v>66</v>
      </c>
      <c r="P28" s="20">
        <v>67</v>
      </c>
      <c r="Q28" s="30">
        <v>-1</v>
      </c>
      <c r="R28" s="29" t="s">
        <v>99</v>
      </c>
      <c r="S28" s="28" t="s">
        <v>255</v>
      </c>
    </row>
    <row r="29" spans="1:19" x14ac:dyDescent="0.3">
      <c r="A29" s="32" t="s">
        <v>25</v>
      </c>
      <c r="B29" s="1">
        <v>22</v>
      </c>
      <c r="C29" s="1">
        <v>10</v>
      </c>
      <c r="D29" s="1">
        <v>8</v>
      </c>
      <c r="E29" s="20">
        <v>4</v>
      </c>
      <c r="F29" s="30">
        <v>24</v>
      </c>
      <c r="G29" s="20">
        <v>9</v>
      </c>
      <c r="H29" s="20">
        <v>10</v>
      </c>
      <c r="I29" s="20">
        <v>0</v>
      </c>
      <c r="J29" s="20">
        <v>1</v>
      </c>
      <c r="K29" s="29" t="s">
        <v>269</v>
      </c>
      <c r="L29" s="1" t="s">
        <v>269</v>
      </c>
      <c r="M29" s="1" t="s">
        <v>119</v>
      </c>
      <c r="N29" s="1" t="s">
        <v>351</v>
      </c>
      <c r="O29" s="31">
        <v>69</v>
      </c>
      <c r="P29" s="20">
        <v>62</v>
      </c>
      <c r="Q29" s="30">
        <v>7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21</v>
      </c>
      <c r="C30" s="1">
        <v>12</v>
      </c>
      <c r="D30" s="1">
        <v>9</v>
      </c>
      <c r="E30" s="20">
        <v>0</v>
      </c>
      <c r="F30" s="30">
        <v>24</v>
      </c>
      <c r="G30" s="20">
        <v>9</v>
      </c>
      <c r="H30" s="20">
        <v>11</v>
      </c>
      <c r="I30" s="20">
        <v>1</v>
      </c>
      <c r="J30" s="20">
        <v>0</v>
      </c>
      <c r="K30" s="29" t="s">
        <v>257</v>
      </c>
      <c r="L30" s="1" t="s">
        <v>232</v>
      </c>
      <c r="M30" s="1" t="s">
        <v>103</v>
      </c>
      <c r="N30" s="1" t="s">
        <v>369</v>
      </c>
      <c r="O30" s="31">
        <v>67</v>
      </c>
      <c r="P30" s="20">
        <v>59</v>
      </c>
      <c r="Q30" s="30">
        <v>8</v>
      </c>
      <c r="R30" s="29" t="s">
        <v>107</v>
      </c>
      <c r="S30" s="28" t="s">
        <v>200</v>
      </c>
    </row>
    <row r="31" spans="1:19" x14ac:dyDescent="0.3">
      <c r="A31" s="32" t="s">
        <v>6</v>
      </c>
      <c r="B31" s="1">
        <v>22</v>
      </c>
      <c r="C31" s="1">
        <v>7</v>
      </c>
      <c r="D31" s="1">
        <v>9</v>
      </c>
      <c r="E31" s="20">
        <v>6</v>
      </c>
      <c r="F31" s="30">
        <v>20</v>
      </c>
      <c r="G31" s="20">
        <v>7</v>
      </c>
      <c r="H31" s="20">
        <v>7</v>
      </c>
      <c r="I31" s="20">
        <v>0</v>
      </c>
      <c r="J31" s="20">
        <v>2</v>
      </c>
      <c r="K31" s="29" t="s">
        <v>314</v>
      </c>
      <c r="L31" s="1" t="s">
        <v>218</v>
      </c>
      <c r="M31" s="1" t="s">
        <v>127</v>
      </c>
      <c r="N31" s="1" t="s">
        <v>263</v>
      </c>
      <c r="O31" s="31">
        <v>59</v>
      </c>
      <c r="P31" s="20">
        <v>82</v>
      </c>
      <c r="Q31" s="30">
        <v>-23</v>
      </c>
      <c r="R31" s="29" t="s">
        <v>99</v>
      </c>
      <c r="S31" s="28" t="s">
        <v>245</v>
      </c>
    </row>
    <row r="32" spans="1:19" ht="15" thickBot="1" x14ac:dyDescent="0.35">
      <c r="A32" s="32" t="s">
        <v>15</v>
      </c>
      <c r="B32" s="1">
        <v>21</v>
      </c>
      <c r="C32" s="1">
        <v>6</v>
      </c>
      <c r="D32" s="1">
        <v>11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358</v>
      </c>
      <c r="L32" s="1" t="s">
        <v>186</v>
      </c>
      <c r="M32" s="1" t="s">
        <v>174</v>
      </c>
      <c r="N32" s="1" t="s">
        <v>359</v>
      </c>
      <c r="O32" s="31">
        <v>49</v>
      </c>
      <c r="P32" s="20">
        <v>73</v>
      </c>
      <c r="Q32" s="30">
        <v>-24</v>
      </c>
      <c r="R32" s="29" t="s">
        <v>107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22</v>
      </c>
      <c r="C35" s="1">
        <v>14</v>
      </c>
      <c r="D35" s="1">
        <v>7</v>
      </c>
      <c r="E35" s="20">
        <v>1</v>
      </c>
      <c r="F35" s="33">
        <v>29</v>
      </c>
      <c r="G35" s="20">
        <v>8</v>
      </c>
      <c r="H35" s="20">
        <v>13</v>
      </c>
      <c r="I35" s="20">
        <v>1</v>
      </c>
      <c r="J35" s="20">
        <v>0</v>
      </c>
      <c r="K35" s="29" t="s">
        <v>219</v>
      </c>
      <c r="L35" s="1" t="s">
        <v>283</v>
      </c>
      <c r="M35" s="1" t="s">
        <v>120</v>
      </c>
      <c r="N35" s="1" t="s">
        <v>266</v>
      </c>
      <c r="O35" s="31">
        <v>80</v>
      </c>
      <c r="P35" s="20">
        <v>69</v>
      </c>
      <c r="Q35" s="30">
        <v>11</v>
      </c>
      <c r="R35" s="29" t="s">
        <v>99</v>
      </c>
      <c r="S35" s="28" t="s">
        <v>232</v>
      </c>
    </row>
    <row r="36" spans="1:19" x14ac:dyDescent="0.3">
      <c r="A36" s="32" t="s">
        <v>7</v>
      </c>
      <c r="B36" s="1">
        <v>22</v>
      </c>
      <c r="C36" s="1">
        <v>11</v>
      </c>
      <c r="D36" s="1">
        <v>5</v>
      </c>
      <c r="E36" s="20">
        <v>6</v>
      </c>
      <c r="F36" s="30">
        <v>28</v>
      </c>
      <c r="G36" s="20">
        <v>7</v>
      </c>
      <c r="H36" s="20">
        <v>11</v>
      </c>
      <c r="I36" s="20">
        <v>0</v>
      </c>
      <c r="J36" s="20">
        <v>3</v>
      </c>
      <c r="K36" s="29" t="s">
        <v>241</v>
      </c>
      <c r="L36" s="1" t="s">
        <v>263</v>
      </c>
      <c r="M36" s="1" t="s">
        <v>136</v>
      </c>
      <c r="N36" s="1" t="s">
        <v>346</v>
      </c>
      <c r="O36" s="31">
        <v>57</v>
      </c>
      <c r="P36" s="20">
        <v>59</v>
      </c>
      <c r="Q36" s="30">
        <v>-2</v>
      </c>
      <c r="R36" s="29" t="s">
        <v>101</v>
      </c>
      <c r="S36" s="28" t="s">
        <v>233</v>
      </c>
    </row>
    <row r="37" spans="1:19" x14ac:dyDescent="0.3">
      <c r="A37" s="32" t="s">
        <v>2</v>
      </c>
      <c r="B37" s="1">
        <v>21</v>
      </c>
      <c r="C37" s="1">
        <v>10</v>
      </c>
      <c r="D37" s="1">
        <v>4</v>
      </c>
      <c r="E37" s="20">
        <v>7</v>
      </c>
      <c r="F37" s="30">
        <v>27</v>
      </c>
      <c r="G37" s="20">
        <v>9</v>
      </c>
      <c r="H37" s="20">
        <v>10</v>
      </c>
      <c r="I37" s="20">
        <v>0</v>
      </c>
      <c r="J37" s="20">
        <v>1</v>
      </c>
      <c r="K37" s="29" t="s">
        <v>246</v>
      </c>
      <c r="L37" s="1" t="s">
        <v>216</v>
      </c>
      <c r="M37" s="1" t="s">
        <v>362</v>
      </c>
      <c r="N37" s="1" t="s">
        <v>363</v>
      </c>
      <c r="O37" s="31">
        <v>67</v>
      </c>
      <c r="P37" s="20">
        <v>60</v>
      </c>
      <c r="Q37" s="30">
        <v>7</v>
      </c>
      <c r="R37" s="29" t="s">
        <v>101</v>
      </c>
      <c r="S37" s="28" t="s">
        <v>245</v>
      </c>
    </row>
    <row r="38" spans="1:19" x14ac:dyDescent="0.3">
      <c r="A38" s="32" t="s">
        <v>18</v>
      </c>
      <c r="B38" s="1">
        <v>22</v>
      </c>
      <c r="C38" s="1">
        <v>10</v>
      </c>
      <c r="D38" s="1">
        <v>6</v>
      </c>
      <c r="E38" s="20">
        <v>6</v>
      </c>
      <c r="F38" s="30">
        <v>26</v>
      </c>
      <c r="G38" s="20">
        <v>5</v>
      </c>
      <c r="H38" s="20">
        <v>9</v>
      </c>
      <c r="I38" s="20">
        <v>1</v>
      </c>
      <c r="J38" s="20">
        <v>4</v>
      </c>
      <c r="K38" s="29" t="s">
        <v>348</v>
      </c>
      <c r="L38" s="1" t="s">
        <v>345</v>
      </c>
      <c r="M38" s="1" t="s">
        <v>115</v>
      </c>
      <c r="N38" s="1" t="s">
        <v>313</v>
      </c>
      <c r="O38" s="31">
        <v>60</v>
      </c>
      <c r="P38" s="20">
        <v>63</v>
      </c>
      <c r="Q38" s="30">
        <v>-3</v>
      </c>
      <c r="R38" s="29" t="s">
        <v>113</v>
      </c>
      <c r="S38" s="28" t="s">
        <v>233</v>
      </c>
    </row>
    <row r="39" spans="1:19" x14ac:dyDescent="0.3">
      <c r="A39" s="32" t="s">
        <v>20</v>
      </c>
      <c r="B39" s="1">
        <v>24</v>
      </c>
      <c r="C39" s="1">
        <v>10</v>
      </c>
      <c r="D39" s="1">
        <v>9</v>
      </c>
      <c r="E39" s="20">
        <v>5</v>
      </c>
      <c r="F39" s="30">
        <v>25</v>
      </c>
      <c r="G39" s="20">
        <v>5</v>
      </c>
      <c r="H39" s="20">
        <v>10</v>
      </c>
      <c r="I39" s="20">
        <v>0</v>
      </c>
      <c r="J39" s="20">
        <v>2</v>
      </c>
      <c r="K39" s="29" t="s">
        <v>212</v>
      </c>
      <c r="L39" s="1" t="s">
        <v>361</v>
      </c>
      <c r="M39" s="1" t="s">
        <v>150</v>
      </c>
      <c r="N39" s="1" t="s">
        <v>210</v>
      </c>
      <c r="O39" s="31">
        <v>74</v>
      </c>
      <c r="P39" s="20">
        <v>87</v>
      </c>
      <c r="Q39" s="30">
        <v>-13</v>
      </c>
      <c r="R39" s="29" t="s">
        <v>99</v>
      </c>
      <c r="S39" s="28" t="s">
        <v>218</v>
      </c>
    </row>
    <row r="40" spans="1:19" x14ac:dyDescent="0.3">
      <c r="A40" s="32" t="s">
        <v>8</v>
      </c>
      <c r="B40" s="1">
        <v>23</v>
      </c>
      <c r="C40" s="1">
        <v>11</v>
      </c>
      <c r="D40" s="1">
        <v>9</v>
      </c>
      <c r="E40" s="20">
        <v>3</v>
      </c>
      <c r="F40" s="30">
        <v>25</v>
      </c>
      <c r="G40" s="20">
        <v>4</v>
      </c>
      <c r="H40" s="20">
        <v>10</v>
      </c>
      <c r="I40" s="20">
        <v>1</v>
      </c>
      <c r="J40" s="20">
        <v>1</v>
      </c>
      <c r="K40" s="29" t="s">
        <v>364</v>
      </c>
      <c r="L40" s="1" t="s">
        <v>184</v>
      </c>
      <c r="M40" s="1" t="s">
        <v>173</v>
      </c>
      <c r="N40" s="1" t="s">
        <v>299</v>
      </c>
      <c r="O40" s="31">
        <v>68</v>
      </c>
      <c r="P40" s="20">
        <v>72</v>
      </c>
      <c r="Q40" s="30">
        <v>-4</v>
      </c>
      <c r="R40" s="29" t="s">
        <v>99</v>
      </c>
      <c r="S40" s="28" t="s">
        <v>203</v>
      </c>
    </row>
    <row r="41" spans="1:19" x14ac:dyDescent="0.3">
      <c r="A41" s="32" t="s">
        <v>3</v>
      </c>
      <c r="B41" s="1">
        <v>23</v>
      </c>
      <c r="C41" s="1">
        <v>9</v>
      </c>
      <c r="D41" s="1">
        <v>12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372</v>
      </c>
      <c r="L41" s="1" t="s">
        <v>283</v>
      </c>
      <c r="M41" s="1" t="s">
        <v>119</v>
      </c>
      <c r="N41" s="1" t="s">
        <v>373</v>
      </c>
      <c r="O41" s="31">
        <v>71</v>
      </c>
      <c r="P41" s="20">
        <v>86</v>
      </c>
      <c r="Q41" s="30">
        <v>-15</v>
      </c>
      <c r="R41" s="29" t="s">
        <v>113</v>
      </c>
      <c r="S41" s="28" t="s">
        <v>215</v>
      </c>
    </row>
    <row r="42" spans="1:19" ht="15" thickBot="1" x14ac:dyDescent="0.35">
      <c r="A42" s="27" t="s">
        <v>27</v>
      </c>
      <c r="B42" s="26">
        <v>24</v>
      </c>
      <c r="C42" s="26">
        <v>8</v>
      </c>
      <c r="D42" s="26">
        <v>13</v>
      </c>
      <c r="E42" s="24">
        <v>3</v>
      </c>
      <c r="F42" s="23">
        <v>19</v>
      </c>
      <c r="G42" s="24">
        <v>4</v>
      </c>
      <c r="H42" s="24">
        <v>6</v>
      </c>
      <c r="I42" s="24">
        <v>2</v>
      </c>
      <c r="J42" s="24">
        <v>2</v>
      </c>
      <c r="K42" s="22" t="s">
        <v>218</v>
      </c>
      <c r="L42" s="26" t="s">
        <v>370</v>
      </c>
      <c r="M42" s="26" t="s">
        <v>134</v>
      </c>
      <c r="N42" s="26" t="s">
        <v>371</v>
      </c>
      <c r="O42" s="25">
        <v>59</v>
      </c>
      <c r="P42" s="24">
        <v>73</v>
      </c>
      <c r="Q42" s="23">
        <v>-14</v>
      </c>
      <c r="R42" s="22" t="s">
        <v>109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74BEC9E-19CE-4BF9-8CF7-44F723606A42}"/>
  </hyperlinks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E970-2076-46AD-95F7-0F4D029D645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22</v>
      </c>
      <c r="C4" s="40">
        <v>13</v>
      </c>
      <c r="D4" s="40">
        <v>7</v>
      </c>
      <c r="E4" s="38">
        <v>2</v>
      </c>
      <c r="F4" s="33">
        <v>28</v>
      </c>
      <c r="G4" s="39">
        <v>10</v>
      </c>
      <c r="H4" s="38">
        <v>13</v>
      </c>
      <c r="I4" s="38">
        <v>0</v>
      </c>
      <c r="J4" s="33">
        <v>0</v>
      </c>
      <c r="K4" s="37" t="s">
        <v>374</v>
      </c>
      <c r="L4" s="40" t="s">
        <v>231</v>
      </c>
      <c r="M4" s="40" t="s">
        <v>126</v>
      </c>
      <c r="N4" s="40" t="s">
        <v>285</v>
      </c>
      <c r="O4" s="39">
        <v>69</v>
      </c>
      <c r="P4" s="38">
        <v>60</v>
      </c>
      <c r="Q4" s="33">
        <v>9</v>
      </c>
      <c r="R4" s="37" t="s">
        <v>135</v>
      </c>
      <c r="S4" s="36" t="s">
        <v>203</v>
      </c>
    </row>
    <row r="5" spans="1:20" x14ac:dyDescent="0.3">
      <c r="A5" s="32" t="s">
        <v>21</v>
      </c>
      <c r="B5" s="1">
        <v>23</v>
      </c>
      <c r="C5" s="1">
        <v>13</v>
      </c>
      <c r="D5" s="1">
        <v>9</v>
      </c>
      <c r="E5" s="20">
        <v>1</v>
      </c>
      <c r="F5" s="30">
        <v>27</v>
      </c>
      <c r="G5" s="31">
        <v>7</v>
      </c>
      <c r="H5" s="20">
        <v>11</v>
      </c>
      <c r="I5" s="20">
        <v>2</v>
      </c>
      <c r="J5" s="30">
        <v>0</v>
      </c>
      <c r="K5" s="29" t="s">
        <v>339</v>
      </c>
      <c r="L5" s="1" t="s">
        <v>202</v>
      </c>
      <c r="M5" s="1" t="s">
        <v>192</v>
      </c>
      <c r="N5" s="1" t="s">
        <v>294</v>
      </c>
      <c r="O5" s="31">
        <v>69</v>
      </c>
      <c r="P5" s="20">
        <v>74</v>
      </c>
      <c r="Q5" s="30">
        <v>-5</v>
      </c>
      <c r="R5" s="29" t="s">
        <v>101</v>
      </c>
      <c r="S5" s="28" t="s">
        <v>228</v>
      </c>
    </row>
    <row r="6" spans="1:20" x14ac:dyDescent="0.3">
      <c r="A6" s="32" t="s">
        <v>29</v>
      </c>
      <c r="B6" s="1">
        <v>24</v>
      </c>
      <c r="C6" s="1">
        <v>13</v>
      </c>
      <c r="D6" s="1">
        <v>11</v>
      </c>
      <c r="E6" s="20">
        <v>0</v>
      </c>
      <c r="F6" s="30">
        <v>26</v>
      </c>
      <c r="G6" s="31">
        <v>7</v>
      </c>
      <c r="H6" s="20">
        <v>12</v>
      </c>
      <c r="I6" s="20">
        <v>1</v>
      </c>
      <c r="J6" s="30">
        <v>0</v>
      </c>
      <c r="K6" s="29" t="s">
        <v>324</v>
      </c>
      <c r="L6" s="1" t="s">
        <v>278</v>
      </c>
      <c r="M6" s="1" t="s">
        <v>232</v>
      </c>
      <c r="N6" s="1" t="s">
        <v>325</v>
      </c>
      <c r="O6" s="31">
        <v>75</v>
      </c>
      <c r="P6" s="20">
        <v>77</v>
      </c>
      <c r="Q6" s="30">
        <v>-2</v>
      </c>
      <c r="R6" s="29" t="s">
        <v>101</v>
      </c>
      <c r="S6" s="28" t="s">
        <v>232</v>
      </c>
    </row>
    <row r="7" spans="1:20" x14ac:dyDescent="0.3">
      <c r="A7" s="32" t="s">
        <v>11</v>
      </c>
      <c r="B7" s="1">
        <v>22</v>
      </c>
      <c r="C7" s="1">
        <v>11</v>
      </c>
      <c r="D7" s="1">
        <v>7</v>
      </c>
      <c r="E7" s="20">
        <v>4</v>
      </c>
      <c r="F7" s="30">
        <v>26</v>
      </c>
      <c r="G7" s="31">
        <v>6</v>
      </c>
      <c r="H7" s="20">
        <v>9</v>
      </c>
      <c r="I7" s="20">
        <v>2</v>
      </c>
      <c r="J7" s="30">
        <v>0</v>
      </c>
      <c r="K7" s="29" t="s">
        <v>295</v>
      </c>
      <c r="L7" s="1" t="s">
        <v>269</v>
      </c>
      <c r="M7" s="1" t="s">
        <v>163</v>
      </c>
      <c r="N7" s="1" t="s">
        <v>295</v>
      </c>
      <c r="O7" s="31">
        <v>71</v>
      </c>
      <c r="P7" s="20">
        <v>71</v>
      </c>
      <c r="Q7" s="30">
        <v>0</v>
      </c>
      <c r="R7" s="29" t="s">
        <v>101</v>
      </c>
      <c r="S7" s="28" t="s">
        <v>239</v>
      </c>
    </row>
    <row r="8" spans="1:20" x14ac:dyDescent="0.3">
      <c r="A8" s="32" t="s">
        <v>19</v>
      </c>
      <c r="B8" s="1">
        <v>22</v>
      </c>
      <c r="C8" s="1">
        <v>12</v>
      </c>
      <c r="D8" s="1">
        <v>9</v>
      </c>
      <c r="E8" s="20">
        <v>1</v>
      </c>
      <c r="F8" s="30">
        <v>25</v>
      </c>
      <c r="G8" s="31">
        <v>10</v>
      </c>
      <c r="H8" s="20">
        <v>11</v>
      </c>
      <c r="I8" s="20">
        <v>1</v>
      </c>
      <c r="J8" s="30">
        <v>1</v>
      </c>
      <c r="K8" s="29" t="s">
        <v>343</v>
      </c>
      <c r="L8" s="1" t="s">
        <v>200</v>
      </c>
      <c r="M8" s="1" t="s">
        <v>125</v>
      </c>
      <c r="N8" s="1" t="s">
        <v>267</v>
      </c>
      <c r="O8" s="31">
        <v>70</v>
      </c>
      <c r="P8" s="20">
        <v>68</v>
      </c>
      <c r="Q8" s="30">
        <v>2</v>
      </c>
      <c r="R8" s="29" t="s">
        <v>99</v>
      </c>
      <c r="S8" s="28" t="s">
        <v>232</v>
      </c>
    </row>
    <row r="9" spans="1:20" x14ac:dyDescent="0.3">
      <c r="A9" s="32" t="s">
        <v>16</v>
      </c>
      <c r="B9" s="1">
        <v>21</v>
      </c>
      <c r="C9" s="1">
        <v>11</v>
      </c>
      <c r="D9" s="1">
        <v>7</v>
      </c>
      <c r="E9" s="20">
        <v>3</v>
      </c>
      <c r="F9" s="30">
        <v>25</v>
      </c>
      <c r="G9" s="31">
        <v>6</v>
      </c>
      <c r="H9" s="20">
        <v>11</v>
      </c>
      <c r="I9" s="20">
        <v>0</v>
      </c>
      <c r="J9" s="30">
        <v>2</v>
      </c>
      <c r="K9" s="29" t="s">
        <v>283</v>
      </c>
      <c r="L9" s="1" t="s">
        <v>211</v>
      </c>
      <c r="M9" s="1" t="s">
        <v>149</v>
      </c>
      <c r="N9" s="1" t="s">
        <v>349</v>
      </c>
      <c r="O9" s="31">
        <v>72</v>
      </c>
      <c r="P9" s="20">
        <v>76</v>
      </c>
      <c r="Q9" s="30">
        <v>-4</v>
      </c>
      <c r="R9" s="29" t="s">
        <v>99</v>
      </c>
      <c r="S9" s="28" t="s">
        <v>255</v>
      </c>
    </row>
    <row r="10" spans="1:20" x14ac:dyDescent="0.3">
      <c r="A10" s="32" t="s">
        <v>28</v>
      </c>
      <c r="B10" s="1">
        <v>22</v>
      </c>
      <c r="C10" s="1">
        <v>9</v>
      </c>
      <c r="D10" s="1">
        <v>9</v>
      </c>
      <c r="E10" s="20">
        <v>4</v>
      </c>
      <c r="F10" s="30">
        <v>22</v>
      </c>
      <c r="G10" s="31">
        <v>6</v>
      </c>
      <c r="H10" s="20">
        <v>8</v>
      </c>
      <c r="I10" s="20">
        <v>1</v>
      </c>
      <c r="J10" s="30">
        <v>0</v>
      </c>
      <c r="K10" s="29" t="s">
        <v>328</v>
      </c>
      <c r="L10" s="1" t="s">
        <v>199</v>
      </c>
      <c r="M10" s="1" t="s">
        <v>211</v>
      </c>
      <c r="N10" s="1" t="s">
        <v>364</v>
      </c>
      <c r="O10" s="31">
        <v>71</v>
      </c>
      <c r="P10" s="20">
        <v>75</v>
      </c>
      <c r="Q10" s="30">
        <v>-4</v>
      </c>
      <c r="R10" s="29" t="s">
        <v>104</v>
      </c>
      <c r="S10" s="28" t="s">
        <v>228</v>
      </c>
    </row>
    <row r="11" spans="1:20" ht="15" thickBot="1" x14ac:dyDescent="0.35">
      <c r="A11" s="32" t="s">
        <v>4</v>
      </c>
      <c r="B11" s="1">
        <v>22</v>
      </c>
      <c r="C11" s="1">
        <v>9</v>
      </c>
      <c r="D11" s="1">
        <v>10</v>
      </c>
      <c r="E11" s="24">
        <v>3</v>
      </c>
      <c r="F11" s="23">
        <v>21</v>
      </c>
      <c r="G11" s="25">
        <v>6</v>
      </c>
      <c r="H11" s="24">
        <v>9</v>
      </c>
      <c r="I11" s="24">
        <v>0</v>
      </c>
      <c r="J11" s="23">
        <v>0</v>
      </c>
      <c r="K11" s="29" t="s">
        <v>337</v>
      </c>
      <c r="L11" s="1" t="s">
        <v>166</v>
      </c>
      <c r="M11" s="1" t="s">
        <v>265</v>
      </c>
      <c r="N11" s="1" t="s">
        <v>350</v>
      </c>
      <c r="O11" s="31">
        <v>74</v>
      </c>
      <c r="P11" s="20">
        <v>82</v>
      </c>
      <c r="Q11" s="30">
        <v>-8</v>
      </c>
      <c r="R11" s="29" t="s">
        <v>107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22</v>
      </c>
      <c r="C14" s="1">
        <v>14</v>
      </c>
      <c r="D14" s="1">
        <v>6</v>
      </c>
      <c r="E14" s="20">
        <v>2</v>
      </c>
      <c r="F14" s="33">
        <v>30</v>
      </c>
      <c r="G14" s="20">
        <v>9</v>
      </c>
      <c r="H14" s="20">
        <v>13</v>
      </c>
      <c r="I14" s="20">
        <v>1</v>
      </c>
      <c r="J14" s="20">
        <v>1</v>
      </c>
      <c r="K14" s="29" t="s">
        <v>205</v>
      </c>
      <c r="L14" s="1" t="s">
        <v>339</v>
      </c>
      <c r="M14" s="1" t="s">
        <v>136</v>
      </c>
      <c r="N14" s="1" t="s">
        <v>203</v>
      </c>
      <c r="O14" s="31">
        <v>78</v>
      </c>
      <c r="P14" s="20">
        <v>65</v>
      </c>
      <c r="Q14" s="30">
        <v>13</v>
      </c>
      <c r="R14" s="29" t="s">
        <v>101</v>
      </c>
      <c r="S14" s="28" t="s">
        <v>231</v>
      </c>
    </row>
    <row r="15" spans="1:20" x14ac:dyDescent="0.3">
      <c r="A15" s="32" t="s">
        <v>14</v>
      </c>
      <c r="B15" s="1">
        <v>22</v>
      </c>
      <c r="C15" s="1">
        <v>14</v>
      </c>
      <c r="D15" s="1">
        <v>7</v>
      </c>
      <c r="E15" s="20">
        <v>1</v>
      </c>
      <c r="F15" s="30">
        <v>29</v>
      </c>
      <c r="G15" s="20">
        <v>7</v>
      </c>
      <c r="H15" s="20">
        <v>12</v>
      </c>
      <c r="I15" s="20">
        <v>2</v>
      </c>
      <c r="J15" s="20">
        <v>0</v>
      </c>
      <c r="K15" s="29" t="s">
        <v>375</v>
      </c>
      <c r="L15" s="1" t="s">
        <v>352</v>
      </c>
      <c r="M15" s="1" t="s">
        <v>153</v>
      </c>
      <c r="N15" s="1" t="s">
        <v>339</v>
      </c>
      <c r="O15" s="31">
        <v>69</v>
      </c>
      <c r="P15" s="20">
        <v>67</v>
      </c>
      <c r="Q15" s="30">
        <v>2</v>
      </c>
      <c r="R15" s="29" t="s">
        <v>99</v>
      </c>
      <c r="S15" s="28" t="s">
        <v>225</v>
      </c>
    </row>
    <row r="16" spans="1:20" x14ac:dyDescent="0.3">
      <c r="A16" s="32" t="s">
        <v>13</v>
      </c>
      <c r="B16" s="1">
        <v>23</v>
      </c>
      <c r="C16" s="1">
        <v>13</v>
      </c>
      <c r="D16" s="1">
        <v>8</v>
      </c>
      <c r="E16" s="20">
        <v>2</v>
      </c>
      <c r="F16" s="30">
        <v>28</v>
      </c>
      <c r="G16" s="20">
        <v>8</v>
      </c>
      <c r="H16" s="20">
        <v>12</v>
      </c>
      <c r="I16" s="20">
        <v>1</v>
      </c>
      <c r="J16" s="20">
        <v>2</v>
      </c>
      <c r="K16" s="29" t="s">
        <v>225</v>
      </c>
      <c r="L16" s="1" t="s">
        <v>339</v>
      </c>
      <c r="M16" s="1" t="s">
        <v>193</v>
      </c>
      <c r="N16" s="1" t="s">
        <v>299</v>
      </c>
      <c r="O16" s="31">
        <v>71</v>
      </c>
      <c r="P16" s="20">
        <v>66</v>
      </c>
      <c r="Q16" s="30">
        <v>5</v>
      </c>
      <c r="R16" s="29" t="s">
        <v>99</v>
      </c>
      <c r="S16" s="28" t="s">
        <v>203</v>
      </c>
    </row>
    <row r="17" spans="1:19" x14ac:dyDescent="0.3">
      <c r="A17" s="32" t="s">
        <v>1</v>
      </c>
      <c r="B17" s="1">
        <v>23</v>
      </c>
      <c r="C17" s="1">
        <v>12</v>
      </c>
      <c r="D17" s="1">
        <v>9</v>
      </c>
      <c r="E17" s="20">
        <v>2</v>
      </c>
      <c r="F17" s="30">
        <v>26</v>
      </c>
      <c r="G17" s="20">
        <v>11</v>
      </c>
      <c r="H17" s="20">
        <v>12</v>
      </c>
      <c r="I17" s="20">
        <v>0</v>
      </c>
      <c r="J17" s="20">
        <v>2</v>
      </c>
      <c r="K17" s="29" t="s">
        <v>376</v>
      </c>
      <c r="L17" s="1" t="s">
        <v>225</v>
      </c>
      <c r="M17" s="1" t="s">
        <v>229</v>
      </c>
      <c r="N17" s="1" t="s">
        <v>377</v>
      </c>
      <c r="O17" s="31">
        <v>76</v>
      </c>
      <c r="P17" s="20">
        <v>63</v>
      </c>
      <c r="Q17" s="30">
        <v>13</v>
      </c>
      <c r="R17" s="29" t="s">
        <v>99</v>
      </c>
      <c r="S17" s="28" t="s">
        <v>225</v>
      </c>
    </row>
    <row r="18" spans="1:19" x14ac:dyDescent="0.3">
      <c r="A18" s="32" t="s">
        <v>23</v>
      </c>
      <c r="B18" s="1">
        <v>23</v>
      </c>
      <c r="C18" s="1">
        <v>11</v>
      </c>
      <c r="D18" s="1">
        <v>9</v>
      </c>
      <c r="E18" s="20">
        <v>3</v>
      </c>
      <c r="F18" s="30">
        <v>25</v>
      </c>
      <c r="G18" s="20">
        <v>3</v>
      </c>
      <c r="H18" s="20">
        <v>8</v>
      </c>
      <c r="I18" s="20">
        <v>3</v>
      </c>
      <c r="J18" s="20">
        <v>1</v>
      </c>
      <c r="K18" s="29" t="s">
        <v>217</v>
      </c>
      <c r="L18" s="1" t="s">
        <v>341</v>
      </c>
      <c r="M18" s="1" t="s">
        <v>236</v>
      </c>
      <c r="N18" s="1" t="s">
        <v>285</v>
      </c>
      <c r="O18" s="31">
        <v>69</v>
      </c>
      <c r="P18" s="20">
        <v>76</v>
      </c>
      <c r="Q18" s="30">
        <v>-7</v>
      </c>
      <c r="R18" s="29" t="s">
        <v>107</v>
      </c>
      <c r="S18" s="28" t="s">
        <v>222</v>
      </c>
    </row>
    <row r="19" spans="1:19" x14ac:dyDescent="0.3">
      <c r="A19" s="32" t="s">
        <v>10</v>
      </c>
      <c r="B19" s="1">
        <v>21</v>
      </c>
      <c r="C19" s="1">
        <v>11</v>
      </c>
      <c r="D19" s="1">
        <v>7</v>
      </c>
      <c r="E19" s="20">
        <v>3</v>
      </c>
      <c r="F19" s="30">
        <v>25</v>
      </c>
      <c r="G19" s="20">
        <v>1</v>
      </c>
      <c r="H19" s="20">
        <v>7</v>
      </c>
      <c r="I19" s="20">
        <v>4</v>
      </c>
      <c r="J19" s="20">
        <v>0</v>
      </c>
      <c r="K19" s="29" t="s">
        <v>354</v>
      </c>
      <c r="L19" s="1" t="s">
        <v>165</v>
      </c>
      <c r="M19" s="1" t="s">
        <v>124</v>
      </c>
      <c r="N19" s="1" t="s">
        <v>269</v>
      </c>
      <c r="O19" s="31">
        <v>60</v>
      </c>
      <c r="P19" s="20">
        <v>59</v>
      </c>
      <c r="Q19" s="30">
        <v>1</v>
      </c>
      <c r="R19" s="29" t="s">
        <v>101</v>
      </c>
      <c r="S19" s="28" t="s">
        <v>233</v>
      </c>
    </row>
    <row r="20" spans="1:19" x14ac:dyDescent="0.3">
      <c r="A20" s="32" t="s">
        <v>9</v>
      </c>
      <c r="B20" s="1">
        <v>21</v>
      </c>
      <c r="C20" s="1">
        <v>10</v>
      </c>
      <c r="D20" s="1">
        <v>6</v>
      </c>
      <c r="E20" s="20">
        <v>5</v>
      </c>
      <c r="F20" s="30">
        <v>25</v>
      </c>
      <c r="G20" s="20">
        <v>10</v>
      </c>
      <c r="H20" s="20">
        <v>10</v>
      </c>
      <c r="I20" s="20">
        <v>0</v>
      </c>
      <c r="J20" s="20">
        <v>3</v>
      </c>
      <c r="K20" s="29" t="s">
        <v>246</v>
      </c>
      <c r="L20" s="1" t="s">
        <v>233</v>
      </c>
      <c r="M20" s="1" t="s">
        <v>271</v>
      </c>
      <c r="N20" s="1" t="s">
        <v>272</v>
      </c>
      <c r="O20" s="31">
        <v>64</v>
      </c>
      <c r="P20" s="20">
        <v>58</v>
      </c>
      <c r="Q20" s="30">
        <v>6</v>
      </c>
      <c r="R20" s="29" t="s">
        <v>107</v>
      </c>
      <c r="S20" s="28" t="s">
        <v>255</v>
      </c>
    </row>
    <row r="21" spans="1:19" ht="15" thickBot="1" x14ac:dyDescent="0.35">
      <c r="A21" s="27" t="s">
        <v>12</v>
      </c>
      <c r="B21" s="26">
        <v>24</v>
      </c>
      <c r="C21" s="26">
        <v>11</v>
      </c>
      <c r="D21" s="26">
        <v>11</v>
      </c>
      <c r="E21" s="24">
        <v>2</v>
      </c>
      <c r="F21" s="23">
        <v>24</v>
      </c>
      <c r="G21" s="24">
        <v>7</v>
      </c>
      <c r="H21" s="24">
        <v>10</v>
      </c>
      <c r="I21" s="24">
        <v>1</v>
      </c>
      <c r="J21" s="24">
        <v>0</v>
      </c>
      <c r="K21" s="22" t="s">
        <v>220</v>
      </c>
      <c r="L21" s="26" t="s">
        <v>353</v>
      </c>
      <c r="M21" s="26" t="s">
        <v>147</v>
      </c>
      <c r="N21" s="26" t="s">
        <v>283</v>
      </c>
      <c r="O21" s="25">
        <v>61</v>
      </c>
      <c r="P21" s="24">
        <v>63</v>
      </c>
      <c r="Q21" s="23">
        <v>-2</v>
      </c>
      <c r="R21" s="22" t="s">
        <v>99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22</v>
      </c>
      <c r="C25" s="1">
        <v>16</v>
      </c>
      <c r="D25" s="1">
        <v>1</v>
      </c>
      <c r="E25" s="20">
        <v>5</v>
      </c>
      <c r="F25" s="30">
        <v>37</v>
      </c>
      <c r="G25" s="20">
        <v>15</v>
      </c>
      <c r="H25" s="20">
        <v>16</v>
      </c>
      <c r="I25" s="20">
        <v>0</v>
      </c>
      <c r="J25" s="20">
        <v>2</v>
      </c>
      <c r="K25" s="29" t="s">
        <v>321</v>
      </c>
      <c r="L25" s="1" t="s">
        <v>365</v>
      </c>
      <c r="M25" s="1" t="s">
        <v>142</v>
      </c>
      <c r="N25" s="1" t="s">
        <v>366</v>
      </c>
      <c r="O25" s="31">
        <v>88</v>
      </c>
      <c r="P25" s="20">
        <v>50</v>
      </c>
      <c r="Q25" s="30">
        <v>38</v>
      </c>
      <c r="R25" s="29" t="s">
        <v>367</v>
      </c>
      <c r="S25" s="28" t="s">
        <v>342</v>
      </c>
    </row>
    <row r="26" spans="1:19" x14ac:dyDescent="0.3">
      <c r="A26" s="32" t="s">
        <v>22</v>
      </c>
      <c r="B26" s="1">
        <v>22</v>
      </c>
      <c r="C26" s="1">
        <v>13</v>
      </c>
      <c r="D26" s="1">
        <v>5</v>
      </c>
      <c r="E26" s="20">
        <v>4</v>
      </c>
      <c r="F26" s="30">
        <v>30</v>
      </c>
      <c r="G26" s="20">
        <v>8</v>
      </c>
      <c r="H26" s="20">
        <v>11</v>
      </c>
      <c r="I26" s="20">
        <v>2</v>
      </c>
      <c r="J26" s="20">
        <v>2</v>
      </c>
      <c r="K26" s="29" t="s">
        <v>303</v>
      </c>
      <c r="L26" s="1" t="s">
        <v>356</v>
      </c>
      <c r="M26" s="1" t="s">
        <v>162</v>
      </c>
      <c r="N26" s="1" t="s">
        <v>354</v>
      </c>
      <c r="O26" s="31">
        <v>72</v>
      </c>
      <c r="P26" s="20">
        <v>62</v>
      </c>
      <c r="Q26" s="30">
        <v>10</v>
      </c>
      <c r="R26" s="29" t="s">
        <v>101</v>
      </c>
      <c r="S26" s="28" t="s">
        <v>226</v>
      </c>
    </row>
    <row r="27" spans="1:19" x14ac:dyDescent="0.3">
      <c r="A27" s="32" t="s">
        <v>17</v>
      </c>
      <c r="B27" s="1">
        <v>23</v>
      </c>
      <c r="C27" s="1">
        <v>12</v>
      </c>
      <c r="D27" s="1">
        <v>7</v>
      </c>
      <c r="E27" s="20">
        <v>4</v>
      </c>
      <c r="F27" s="30">
        <v>28</v>
      </c>
      <c r="G27" s="20">
        <v>6</v>
      </c>
      <c r="H27" s="20">
        <v>10</v>
      </c>
      <c r="I27" s="20">
        <v>2</v>
      </c>
      <c r="J27" s="20">
        <v>0</v>
      </c>
      <c r="K27" s="29" t="s">
        <v>333</v>
      </c>
      <c r="L27" s="1" t="s">
        <v>225</v>
      </c>
      <c r="M27" s="1" t="s">
        <v>153</v>
      </c>
      <c r="N27" s="1" t="s">
        <v>368</v>
      </c>
      <c r="O27" s="31">
        <v>68</v>
      </c>
      <c r="P27" s="20">
        <v>64</v>
      </c>
      <c r="Q27" s="30">
        <v>4</v>
      </c>
      <c r="R27" s="29" t="s">
        <v>154</v>
      </c>
      <c r="S27" s="28" t="s">
        <v>276</v>
      </c>
    </row>
    <row r="28" spans="1:19" x14ac:dyDescent="0.3">
      <c r="A28" s="32" t="s">
        <v>95</v>
      </c>
      <c r="B28" s="1">
        <v>23</v>
      </c>
      <c r="C28" s="1">
        <v>12</v>
      </c>
      <c r="D28" s="1">
        <v>8</v>
      </c>
      <c r="E28" s="20">
        <v>3</v>
      </c>
      <c r="F28" s="30">
        <v>27</v>
      </c>
      <c r="G28" s="20">
        <v>9</v>
      </c>
      <c r="H28" s="20">
        <v>12</v>
      </c>
      <c r="I28" s="20">
        <v>0</v>
      </c>
      <c r="J28" s="20">
        <v>0</v>
      </c>
      <c r="K28" s="29" t="s">
        <v>226</v>
      </c>
      <c r="L28" s="1" t="s">
        <v>312</v>
      </c>
      <c r="M28" s="1" t="s">
        <v>164</v>
      </c>
      <c r="N28" s="1" t="s">
        <v>328</v>
      </c>
      <c r="O28" s="31">
        <v>71</v>
      </c>
      <c r="P28" s="20">
        <v>68</v>
      </c>
      <c r="Q28" s="30">
        <v>3</v>
      </c>
      <c r="R28" s="29" t="s">
        <v>104</v>
      </c>
      <c r="S28" s="28" t="s">
        <v>255</v>
      </c>
    </row>
    <row r="29" spans="1:19" x14ac:dyDescent="0.3">
      <c r="A29" s="32" t="s">
        <v>25</v>
      </c>
      <c r="B29" s="1">
        <v>22</v>
      </c>
      <c r="C29" s="1">
        <v>10</v>
      </c>
      <c r="D29" s="1">
        <v>8</v>
      </c>
      <c r="E29" s="20">
        <v>4</v>
      </c>
      <c r="F29" s="30">
        <v>24</v>
      </c>
      <c r="G29" s="20">
        <v>9</v>
      </c>
      <c r="H29" s="20">
        <v>10</v>
      </c>
      <c r="I29" s="20">
        <v>0</v>
      </c>
      <c r="J29" s="20">
        <v>1</v>
      </c>
      <c r="K29" s="29" t="s">
        <v>269</v>
      </c>
      <c r="L29" s="1" t="s">
        <v>269</v>
      </c>
      <c r="M29" s="1" t="s">
        <v>119</v>
      </c>
      <c r="N29" s="1" t="s">
        <v>351</v>
      </c>
      <c r="O29" s="31">
        <v>69</v>
      </c>
      <c r="P29" s="20">
        <v>62</v>
      </c>
      <c r="Q29" s="30">
        <v>7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21</v>
      </c>
      <c r="C30" s="1">
        <v>12</v>
      </c>
      <c r="D30" s="1">
        <v>9</v>
      </c>
      <c r="E30" s="20">
        <v>0</v>
      </c>
      <c r="F30" s="30">
        <v>24</v>
      </c>
      <c r="G30" s="20">
        <v>9</v>
      </c>
      <c r="H30" s="20">
        <v>11</v>
      </c>
      <c r="I30" s="20">
        <v>1</v>
      </c>
      <c r="J30" s="20">
        <v>0</v>
      </c>
      <c r="K30" s="29" t="s">
        <v>257</v>
      </c>
      <c r="L30" s="1" t="s">
        <v>232</v>
      </c>
      <c r="M30" s="1" t="s">
        <v>103</v>
      </c>
      <c r="N30" s="1" t="s">
        <v>369</v>
      </c>
      <c r="O30" s="31">
        <v>67</v>
      </c>
      <c r="P30" s="20">
        <v>59</v>
      </c>
      <c r="Q30" s="30">
        <v>8</v>
      </c>
      <c r="R30" s="29" t="s">
        <v>107</v>
      </c>
      <c r="S30" s="28" t="s">
        <v>200</v>
      </c>
    </row>
    <row r="31" spans="1:19" x14ac:dyDescent="0.3">
      <c r="A31" s="32" t="s">
        <v>6</v>
      </c>
      <c r="B31" s="1">
        <v>23</v>
      </c>
      <c r="C31" s="1">
        <v>7</v>
      </c>
      <c r="D31" s="1">
        <v>10</v>
      </c>
      <c r="E31" s="20">
        <v>6</v>
      </c>
      <c r="F31" s="30">
        <v>20</v>
      </c>
      <c r="G31" s="20">
        <v>7</v>
      </c>
      <c r="H31" s="20">
        <v>7</v>
      </c>
      <c r="I31" s="20">
        <v>0</v>
      </c>
      <c r="J31" s="20">
        <v>2</v>
      </c>
      <c r="K31" s="29" t="s">
        <v>314</v>
      </c>
      <c r="L31" s="1" t="s">
        <v>274</v>
      </c>
      <c r="M31" s="1" t="s">
        <v>127</v>
      </c>
      <c r="N31" s="1" t="s">
        <v>263</v>
      </c>
      <c r="O31" s="31">
        <v>61</v>
      </c>
      <c r="P31" s="20">
        <v>85</v>
      </c>
      <c r="Q31" s="30">
        <v>-24</v>
      </c>
      <c r="R31" s="29" t="s">
        <v>101</v>
      </c>
      <c r="S31" s="28" t="s">
        <v>264</v>
      </c>
    </row>
    <row r="32" spans="1:19" ht="15" thickBot="1" x14ac:dyDescent="0.35">
      <c r="A32" s="32" t="s">
        <v>15</v>
      </c>
      <c r="B32" s="1">
        <v>22</v>
      </c>
      <c r="C32" s="1">
        <v>6</v>
      </c>
      <c r="D32" s="1">
        <v>12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378</v>
      </c>
      <c r="L32" s="1" t="s">
        <v>186</v>
      </c>
      <c r="M32" s="1" t="s">
        <v>174</v>
      </c>
      <c r="N32" s="1" t="s">
        <v>359</v>
      </c>
      <c r="O32" s="31">
        <v>52</v>
      </c>
      <c r="P32" s="20">
        <v>81</v>
      </c>
      <c r="Q32" s="30">
        <v>-29</v>
      </c>
      <c r="R32" s="29" t="s">
        <v>113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22</v>
      </c>
      <c r="C35" s="1">
        <v>14</v>
      </c>
      <c r="D35" s="1">
        <v>7</v>
      </c>
      <c r="E35" s="20">
        <v>1</v>
      </c>
      <c r="F35" s="33">
        <v>29</v>
      </c>
      <c r="G35" s="20">
        <v>8</v>
      </c>
      <c r="H35" s="20">
        <v>13</v>
      </c>
      <c r="I35" s="20">
        <v>1</v>
      </c>
      <c r="J35" s="20">
        <v>0</v>
      </c>
      <c r="K35" s="29" t="s">
        <v>219</v>
      </c>
      <c r="L35" s="1" t="s">
        <v>283</v>
      </c>
      <c r="M35" s="1" t="s">
        <v>120</v>
      </c>
      <c r="N35" s="1" t="s">
        <v>266</v>
      </c>
      <c r="O35" s="31">
        <v>80</v>
      </c>
      <c r="P35" s="20">
        <v>69</v>
      </c>
      <c r="Q35" s="30">
        <v>11</v>
      </c>
      <c r="R35" s="29" t="s">
        <v>99</v>
      </c>
      <c r="S35" s="28" t="s">
        <v>232</v>
      </c>
    </row>
    <row r="36" spans="1:19" x14ac:dyDescent="0.3">
      <c r="A36" s="32" t="s">
        <v>18</v>
      </c>
      <c r="B36" s="1">
        <v>23</v>
      </c>
      <c r="C36" s="1">
        <v>11</v>
      </c>
      <c r="D36" s="1">
        <v>6</v>
      </c>
      <c r="E36" s="20">
        <v>6</v>
      </c>
      <c r="F36" s="30">
        <v>28</v>
      </c>
      <c r="G36" s="20">
        <v>6</v>
      </c>
      <c r="H36" s="20">
        <v>10</v>
      </c>
      <c r="I36" s="20">
        <v>1</v>
      </c>
      <c r="J36" s="20">
        <v>4</v>
      </c>
      <c r="K36" s="29" t="s">
        <v>275</v>
      </c>
      <c r="L36" s="1" t="s">
        <v>345</v>
      </c>
      <c r="M36" s="1" t="s">
        <v>115</v>
      </c>
      <c r="N36" s="1" t="s">
        <v>313</v>
      </c>
      <c r="O36" s="31">
        <v>62</v>
      </c>
      <c r="P36" s="20">
        <v>64</v>
      </c>
      <c r="Q36" s="30">
        <v>-2</v>
      </c>
      <c r="R36" s="29" t="s">
        <v>99</v>
      </c>
      <c r="S36" s="28" t="s">
        <v>231</v>
      </c>
    </row>
    <row r="37" spans="1:19" x14ac:dyDescent="0.3">
      <c r="A37" s="32" t="s">
        <v>7</v>
      </c>
      <c r="B37" s="1">
        <v>22</v>
      </c>
      <c r="C37" s="1">
        <v>11</v>
      </c>
      <c r="D37" s="1">
        <v>5</v>
      </c>
      <c r="E37" s="20">
        <v>6</v>
      </c>
      <c r="F37" s="30">
        <v>28</v>
      </c>
      <c r="G37" s="20">
        <v>7</v>
      </c>
      <c r="H37" s="20">
        <v>11</v>
      </c>
      <c r="I37" s="20">
        <v>0</v>
      </c>
      <c r="J37" s="20">
        <v>3</v>
      </c>
      <c r="K37" s="29" t="s">
        <v>241</v>
      </c>
      <c r="L37" s="1" t="s">
        <v>263</v>
      </c>
      <c r="M37" s="1" t="s">
        <v>136</v>
      </c>
      <c r="N37" s="1" t="s">
        <v>346</v>
      </c>
      <c r="O37" s="31">
        <v>57</v>
      </c>
      <c r="P37" s="20">
        <v>59</v>
      </c>
      <c r="Q37" s="30">
        <v>-2</v>
      </c>
      <c r="R37" s="29" t="s">
        <v>101</v>
      </c>
      <c r="S37" s="28" t="s">
        <v>233</v>
      </c>
    </row>
    <row r="38" spans="1:19" x14ac:dyDescent="0.3">
      <c r="A38" s="32" t="s">
        <v>2</v>
      </c>
      <c r="B38" s="1">
        <v>22</v>
      </c>
      <c r="C38" s="1">
        <v>10</v>
      </c>
      <c r="D38" s="1">
        <v>5</v>
      </c>
      <c r="E38" s="20">
        <v>7</v>
      </c>
      <c r="F38" s="30">
        <v>27</v>
      </c>
      <c r="G38" s="20">
        <v>9</v>
      </c>
      <c r="H38" s="20">
        <v>10</v>
      </c>
      <c r="I38" s="20">
        <v>0</v>
      </c>
      <c r="J38" s="20">
        <v>1</v>
      </c>
      <c r="K38" s="29" t="s">
        <v>246</v>
      </c>
      <c r="L38" s="1" t="s">
        <v>379</v>
      </c>
      <c r="M38" s="1" t="s">
        <v>362</v>
      </c>
      <c r="N38" s="1" t="s">
        <v>380</v>
      </c>
      <c r="O38" s="31">
        <v>68</v>
      </c>
      <c r="P38" s="20">
        <v>65</v>
      </c>
      <c r="Q38" s="30">
        <v>3</v>
      </c>
      <c r="R38" s="29" t="s">
        <v>107</v>
      </c>
      <c r="S38" s="28" t="s">
        <v>264</v>
      </c>
    </row>
    <row r="39" spans="1:19" x14ac:dyDescent="0.3">
      <c r="A39" s="32" t="s">
        <v>20</v>
      </c>
      <c r="B39" s="1">
        <v>24</v>
      </c>
      <c r="C39" s="1">
        <v>10</v>
      </c>
      <c r="D39" s="1">
        <v>9</v>
      </c>
      <c r="E39" s="20">
        <v>5</v>
      </c>
      <c r="F39" s="30">
        <v>25</v>
      </c>
      <c r="G39" s="20">
        <v>5</v>
      </c>
      <c r="H39" s="20">
        <v>10</v>
      </c>
      <c r="I39" s="20">
        <v>0</v>
      </c>
      <c r="J39" s="20">
        <v>2</v>
      </c>
      <c r="K39" s="29" t="s">
        <v>212</v>
      </c>
      <c r="L39" s="1" t="s">
        <v>361</v>
      </c>
      <c r="M39" s="1" t="s">
        <v>150</v>
      </c>
      <c r="N39" s="1" t="s">
        <v>210</v>
      </c>
      <c r="O39" s="31">
        <v>74</v>
      </c>
      <c r="P39" s="20">
        <v>87</v>
      </c>
      <c r="Q39" s="30">
        <v>-13</v>
      </c>
      <c r="R39" s="29" t="s">
        <v>99</v>
      </c>
      <c r="S39" s="28" t="s">
        <v>218</v>
      </c>
    </row>
    <row r="40" spans="1:19" x14ac:dyDescent="0.3">
      <c r="A40" s="32" t="s">
        <v>8</v>
      </c>
      <c r="B40" s="1">
        <v>23</v>
      </c>
      <c r="C40" s="1">
        <v>11</v>
      </c>
      <c r="D40" s="1">
        <v>9</v>
      </c>
      <c r="E40" s="20">
        <v>3</v>
      </c>
      <c r="F40" s="30">
        <v>25</v>
      </c>
      <c r="G40" s="20">
        <v>4</v>
      </c>
      <c r="H40" s="20">
        <v>10</v>
      </c>
      <c r="I40" s="20">
        <v>1</v>
      </c>
      <c r="J40" s="20">
        <v>1</v>
      </c>
      <c r="K40" s="29" t="s">
        <v>364</v>
      </c>
      <c r="L40" s="1" t="s">
        <v>184</v>
      </c>
      <c r="M40" s="1" t="s">
        <v>173</v>
      </c>
      <c r="N40" s="1" t="s">
        <v>299</v>
      </c>
      <c r="O40" s="31">
        <v>68</v>
      </c>
      <c r="P40" s="20">
        <v>72</v>
      </c>
      <c r="Q40" s="30">
        <v>-4</v>
      </c>
      <c r="R40" s="29" t="s">
        <v>99</v>
      </c>
      <c r="S40" s="28" t="s">
        <v>203</v>
      </c>
    </row>
    <row r="41" spans="1:19" x14ac:dyDescent="0.3">
      <c r="A41" s="32" t="s">
        <v>3</v>
      </c>
      <c r="B41" s="1">
        <v>23</v>
      </c>
      <c r="C41" s="1">
        <v>9</v>
      </c>
      <c r="D41" s="1">
        <v>12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372</v>
      </c>
      <c r="L41" s="1" t="s">
        <v>283</v>
      </c>
      <c r="M41" s="1" t="s">
        <v>119</v>
      </c>
      <c r="N41" s="1" t="s">
        <v>373</v>
      </c>
      <c r="O41" s="31">
        <v>71</v>
      </c>
      <c r="P41" s="20">
        <v>86</v>
      </c>
      <c r="Q41" s="30">
        <v>-15</v>
      </c>
      <c r="R41" s="29" t="s">
        <v>113</v>
      </c>
      <c r="S41" s="28" t="s">
        <v>215</v>
      </c>
    </row>
    <row r="42" spans="1:19" ht="15" thickBot="1" x14ac:dyDescent="0.35">
      <c r="A42" s="27" t="s">
        <v>27</v>
      </c>
      <c r="B42" s="26">
        <v>24</v>
      </c>
      <c r="C42" s="26">
        <v>8</v>
      </c>
      <c r="D42" s="26">
        <v>13</v>
      </c>
      <c r="E42" s="24">
        <v>3</v>
      </c>
      <c r="F42" s="23">
        <v>19</v>
      </c>
      <c r="G42" s="24">
        <v>4</v>
      </c>
      <c r="H42" s="24">
        <v>6</v>
      </c>
      <c r="I42" s="24">
        <v>2</v>
      </c>
      <c r="J42" s="24">
        <v>2</v>
      </c>
      <c r="K42" s="22" t="s">
        <v>218</v>
      </c>
      <c r="L42" s="26" t="s">
        <v>370</v>
      </c>
      <c r="M42" s="26" t="s">
        <v>134</v>
      </c>
      <c r="N42" s="26" t="s">
        <v>371</v>
      </c>
      <c r="O42" s="25">
        <v>59</v>
      </c>
      <c r="P42" s="24">
        <v>73</v>
      </c>
      <c r="Q42" s="23">
        <v>-14</v>
      </c>
      <c r="R42" s="22" t="s">
        <v>109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3FC5DF0-AA1A-417F-AB77-B198DAFAA407}"/>
  </hyperlinks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8CF6-37CE-4D7E-AB00-558456B1E52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22</v>
      </c>
      <c r="C4" s="40">
        <v>13</v>
      </c>
      <c r="D4" s="40">
        <v>7</v>
      </c>
      <c r="E4" s="38">
        <v>2</v>
      </c>
      <c r="F4" s="33">
        <v>28</v>
      </c>
      <c r="G4" s="39">
        <v>10</v>
      </c>
      <c r="H4" s="38">
        <v>13</v>
      </c>
      <c r="I4" s="38">
        <v>0</v>
      </c>
      <c r="J4" s="33">
        <v>0</v>
      </c>
      <c r="K4" s="37" t="s">
        <v>374</v>
      </c>
      <c r="L4" s="40" t="s">
        <v>231</v>
      </c>
      <c r="M4" s="40" t="s">
        <v>126</v>
      </c>
      <c r="N4" s="40" t="s">
        <v>285</v>
      </c>
      <c r="O4" s="39">
        <v>69</v>
      </c>
      <c r="P4" s="38">
        <v>60</v>
      </c>
      <c r="Q4" s="33">
        <v>9</v>
      </c>
      <c r="R4" s="37" t="s">
        <v>135</v>
      </c>
      <c r="S4" s="36" t="s">
        <v>203</v>
      </c>
    </row>
    <row r="5" spans="1:20" x14ac:dyDescent="0.3">
      <c r="A5" s="32" t="s">
        <v>21</v>
      </c>
      <c r="B5" s="1">
        <v>23</v>
      </c>
      <c r="C5" s="1">
        <v>13</v>
      </c>
      <c r="D5" s="1">
        <v>9</v>
      </c>
      <c r="E5" s="20">
        <v>1</v>
      </c>
      <c r="F5" s="30">
        <v>27</v>
      </c>
      <c r="G5" s="31">
        <v>7</v>
      </c>
      <c r="H5" s="20">
        <v>11</v>
      </c>
      <c r="I5" s="20">
        <v>2</v>
      </c>
      <c r="J5" s="30">
        <v>0</v>
      </c>
      <c r="K5" s="29" t="s">
        <v>339</v>
      </c>
      <c r="L5" s="1" t="s">
        <v>202</v>
      </c>
      <c r="M5" s="1" t="s">
        <v>192</v>
      </c>
      <c r="N5" s="1" t="s">
        <v>294</v>
      </c>
      <c r="O5" s="31">
        <v>69</v>
      </c>
      <c r="P5" s="20">
        <v>74</v>
      </c>
      <c r="Q5" s="30">
        <v>-5</v>
      </c>
      <c r="R5" s="29" t="s">
        <v>101</v>
      </c>
      <c r="S5" s="28" t="s">
        <v>228</v>
      </c>
    </row>
    <row r="6" spans="1:20" x14ac:dyDescent="0.3">
      <c r="A6" s="32" t="s">
        <v>29</v>
      </c>
      <c r="B6" s="1">
        <v>24</v>
      </c>
      <c r="C6" s="1">
        <v>13</v>
      </c>
      <c r="D6" s="1">
        <v>11</v>
      </c>
      <c r="E6" s="20">
        <v>0</v>
      </c>
      <c r="F6" s="30">
        <v>26</v>
      </c>
      <c r="G6" s="31">
        <v>7</v>
      </c>
      <c r="H6" s="20">
        <v>12</v>
      </c>
      <c r="I6" s="20">
        <v>1</v>
      </c>
      <c r="J6" s="30">
        <v>0</v>
      </c>
      <c r="K6" s="29" t="s">
        <v>324</v>
      </c>
      <c r="L6" s="1" t="s">
        <v>278</v>
      </c>
      <c r="M6" s="1" t="s">
        <v>232</v>
      </c>
      <c r="N6" s="1" t="s">
        <v>325</v>
      </c>
      <c r="O6" s="31">
        <v>75</v>
      </c>
      <c r="P6" s="20">
        <v>77</v>
      </c>
      <c r="Q6" s="30">
        <v>-2</v>
      </c>
      <c r="R6" s="29" t="s">
        <v>101</v>
      </c>
      <c r="S6" s="28" t="s">
        <v>232</v>
      </c>
    </row>
    <row r="7" spans="1:20" x14ac:dyDescent="0.3">
      <c r="A7" s="32" t="s">
        <v>11</v>
      </c>
      <c r="B7" s="1">
        <v>22</v>
      </c>
      <c r="C7" s="1">
        <v>11</v>
      </c>
      <c r="D7" s="1">
        <v>7</v>
      </c>
      <c r="E7" s="20">
        <v>4</v>
      </c>
      <c r="F7" s="30">
        <v>26</v>
      </c>
      <c r="G7" s="31">
        <v>6</v>
      </c>
      <c r="H7" s="20">
        <v>9</v>
      </c>
      <c r="I7" s="20">
        <v>2</v>
      </c>
      <c r="J7" s="30">
        <v>0</v>
      </c>
      <c r="K7" s="29" t="s">
        <v>295</v>
      </c>
      <c r="L7" s="1" t="s">
        <v>269</v>
      </c>
      <c r="M7" s="1" t="s">
        <v>163</v>
      </c>
      <c r="N7" s="1" t="s">
        <v>295</v>
      </c>
      <c r="O7" s="31">
        <v>71</v>
      </c>
      <c r="P7" s="20">
        <v>71</v>
      </c>
      <c r="Q7" s="30">
        <v>0</v>
      </c>
      <c r="R7" s="29" t="s">
        <v>101</v>
      </c>
      <c r="S7" s="28" t="s">
        <v>239</v>
      </c>
    </row>
    <row r="8" spans="1:20" x14ac:dyDescent="0.3">
      <c r="A8" s="32" t="s">
        <v>19</v>
      </c>
      <c r="B8" s="1">
        <v>22</v>
      </c>
      <c r="C8" s="1">
        <v>12</v>
      </c>
      <c r="D8" s="1">
        <v>9</v>
      </c>
      <c r="E8" s="20">
        <v>1</v>
      </c>
      <c r="F8" s="30">
        <v>25</v>
      </c>
      <c r="G8" s="31">
        <v>10</v>
      </c>
      <c r="H8" s="20">
        <v>11</v>
      </c>
      <c r="I8" s="20">
        <v>1</v>
      </c>
      <c r="J8" s="30">
        <v>1</v>
      </c>
      <c r="K8" s="29" t="s">
        <v>343</v>
      </c>
      <c r="L8" s="1" t="s">
        <v>200</v>
      </c>
      <c r="M8" s="1" t="s">
        <v>125</v>
      </c>
      <c r="N8" s="1" t="s">
        <v>267</v>
      </c>
      <c r="O8" s="31">
        <v>70</v>
      </c>
      <c r="P8" s="20">
        <v>68</v>
      </c>
      <c r="Q8" s="30">
        <v>2</v>
      </c>
      <c r="R8" s="29" t="s">
        <v>99</v>
      </c>
      <c r="S8" s="28" t="s">
        <v>232</v>
      </c>
    </row>
    <row r="9" spans="1:20" x14ac:dyDescent="0.3">
      <c r="A9" s="32" t="s">
        <v>16</v>
      </c>
      <c r="B9" s="1">
        <v>21</v>
      </c>
      <c r="C9" s="1">
        <v>11</v>
      </c>
      <c r="D9" s="1">
        <v>7</v>
      </c>
      <c r="E9" s="20">
        <v>3</v>
      </c>
      <c r="F9" s="30">
        <v>25</v>
      </c>
      <c r="G9" s="31">
        <v>6</v>
      </c>
      <c r="H9" s="20">
        <v>11</v>
      </c>
      <c r="I9" s="20">
        <v>0</v>
      </c>
      <c r="J9" s="30">
        <v>2</v>
      </c>
      <c r="K9" s="29" t="s">
        <v>283</v>
      </c>
      <c r="L9" s="1" t="s">
        <v>211</v>
      </c>
      <c r="M9" s="1" t="s">
        <v>149</v>
      </c>
      <c r="N9" s="1" t="s">
        <v>349</v>
      </c>
      <c r="O9" s="31">
        <v>72</v>
      </c>
      <c r="P9" s="20">
        <v>76</v>
      </c>
      <c r="Q9" s="30">
        <v>-4</v>
      </c>
      <c r="R9" s="29" t="s">
        <v>99</v>
      </c>
      <c r="S9" s="28" t="s">
        <v>255</v>
      </c>
    </row>
    <row r="10" spans="1:20" x14ac:dyDescent="0.3">
      <c r="A10" s="32" t="s">
        <v>28</v>
      </c>
      <c r="B10" s="1">
        <v>22</v>
      </c>
      <c r="C10" s="1">
        <v>9</v>
      </c>
      <c r="D10" s="1">
        <v>9</v>
      </c>
      <c r="E10" s="20">
        <v>4</v>
      </c>
      <c r="F10" s="30">
        <v>22</v>
      </c>
      <c r="G10" s="31">
        <v>6</v>
      </c>
      <c r="H10" s="20">
        <v>8</v>
      </c>
      <c r="I10" s="20">
        <v>1</v>
      </c>
      <c r="J10" s="30">
        <v>0</v>
      </c>
      <c r="K10" s="29" t="s">
        <v>328</v>
      </c>
      <c r="L10" s="1" t="s">
        <v>199</v>
      </c>
      <c r="M10" s="1" t="s">
        <v>211</v>
      </c>
      <c r="N10" s="1" t="s">
        <v>364</v>
      </c>
      <c r="O10" s="31">
        <v>71</v>
      </c>
      <c r="P10" s="20">
        <v>75</v>
      </c>
      <c r="Q10" s="30">
        <v>-4</v>
      </c>
      <c r="R10" s="29" t="s">
        <v>104</v>
      </c>
      <c r="S10" s="28" t="s">
        <v>228</v>
      </c>
    </row>
    <row r="11" spans="1:20" ht="15" thickBot="1" x14ac:dyDescent="0.35">
      <c r="A11" s="32" t="s">
        <v>4</v>
      </c>
      <c r="B11" s="1">
        <v>22</v>
      </c>
      <c r="C11" s="1">
        <v>9</v>
      </c>
      <c r="D11" s="1">
        <v>10</v>
      </c>
      <c r="E11" s="24">
        <v>3</v>
      </c>
      <c r="F11" s="23">
        <v>21</v>
      </c>
      <c r="G11" s="25">
        <v>6</v>
      </c>
      <c r="H11" s="24">
        <v>9</v>
      </c>
      <c r="I11" s="24">
        <v>0</v>
      </c>
      <c r="J11" s="23">
        <v>0</v>
      </c>
      <c r="K11" s="29" t="s">
        <v>337</v>
      </c>
      <c r="L11" s="1" t="s">
        <v>166</v>
      </c>
      <c r="M11" s="1" t="s">
        <v>265</v>
      </c>
      <c r="N11" s="1" t="s">
        <v>350</v>
      </c>
      <c r="O11" s="31">
        <v>74</v>
      </c>
      <c r="P11" s="20">
        <v>82</v>
      </c>
      <c r="Q11" s="30">
        <v>-8</v>
      </c>
      <c r="R11" s="29" t="s">
        <v>107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22</v>
      </c>
      <c r="C14" s="1">
        <v>14</v>
      </c>
      <c r="D14" s="1">
        <v>6</v>
      </c>
      <c r="E14" s="20">
        <v>2</v>
      </c>
      <c r="F14" s="33">
        <v>30</v>
      </c>
      <c r="G14" s="20">
        <v>9</v>
      </c>
      <c r="H14" s="20">
        <v>13</v>
      </c>
      <c r="I14" s="20">
        <v>1</v>
      </c>
      <c r="J14" s="20">
        <v>1</v>
      </c>
      <c r="K14" s="29" t="s">
        <v>205</v>
      </c>
      <c r="L14" s="1" t="s">
        <v>339</v>
      </c>
      <c r="M14" s="1" t="s">
        <v>136</v>
      </c>
      <c r="N14" s="1" t="s">
        <v>203</v>
      </c>
      <c r="O14" s="31">
        <v>78</v>
      </c>
      <c r="P14" s="20">
        <v>65</v>
      </c>
      <c r="Q14" s="30">
        <v>13</v>
      </c>
      <c r="R14" s="29" t="s">
        <v>101</v>
      </c>
      <c r="S14" s="28" t="s">
        <v>231</v>
      </c>
    </row>
    <row r="15" spans="1:20" x14ac:dyDescent="0.3">
      <c r="A15" s="32" t="s">
        <v>14</v>
      </c>
      <c r="B15" s="1">
        <v>22</v>
      </c>
      <c r="C15" s="1">
        <v>14</v>
      </c>
      <c r="D15" s="1">
        <v>7</v>
      </c>
      <c r="E15" s="20">
        <v>1</v>
      </c>
      <c r="F15" s="30">
        <v>29</v>
      </c>
      <c r="G15" s="20">
        <v>7</v>
      </c>
      <c r="H15" s="20">
        <v>12</v>
      </c>
      <c r="I15" s="20">
        <v>2</v>
      </c>
      <c r="J15" s="20">
        <v>0</v>
      </c>
      <c r="K15" s="29" t="s">
        <v>375</v>
      </c>
      <c r="L15" s="1" t="s">
        <v>352</v>
      </c>
      <c r="M15" s="1" t="s">
        <v>153</v>
      </c>
      <c r="N15" s="1" t="s">
        <v>339</v>
      </c>
      <c r="O15" s="31">
        <v>69</v>
      </c>
      <c r="P15" s="20">
        <v>67</v>
      </c>
      <c r="Q15" s="30">
        <v>2</v>
      </c>
      <c r="R15" s="29" t="s">
        <v>99</v>
      </c>
      <c r="S15" s="28" t="s">
        <v>225</v>
      </c>
    </row>
    <row r="16" spans="1:20" x14ac:dyDescent="0.3">
      <c r="A16" s="32" t="s">
        <v>13</v>
      </c>
      <c r="B16" s="1">
        <v>23</v>
      </c>
      <c r="C16" s="1">
        <v>13</v>
      </c>
      <c r="D16" s="1">
        <v>8</v>
      </c>
      <c r="E16" s="20">
        <v>2</v>
      </c>
      <c r="F16" s="30">
        <v>28</v>
      </c>
      <c r="G16" s="20">
        <v>8</v>
      </c>
      <c r="H16" s="20">
        <v>12</v>
      </c>
      <c r="I16" s="20">
        <v>1</v>
      </c>
      <c r="J16" s="20">
        <v>2</v>
      </c>
      <c r="K16" s="29" t="s">
        <v>225</v>
      </c>
      <c r="L16" s="1" t="s">
        <v>339</v>
      </c>
      <c r="M16" s="1" t="s">
        <v>193</v>
      </c>
      <c r="N16" s="1" t="s">
        <v>299</v>
      </c>
      <c r="O16" s="31">
        <v>71</v>
      </c>
      <c r="P16" s="20">
        <v>66</v>
      </c>
      <c r="Q16" s="30">
        <v>5</v>
      </c>
      <c r="R16" s="29" t="s">
        <v>99</v>
      </c>
      <c r="S16" s="28" t="s">
        <v>203</v>
      </c>
    </row>
    <row r="17" spans="1:19" x14ac:dyDescent="0.3">
      <c r="A17" s="32" t="s">
        <v>1</v>
      </c>
      <c r="B17" s="1">
        <v>23</v>
      </c>
      <c r="C17" s="1">
        <v>12</v>
      </c>
      <c r="D17" s="1">
        <v>9</v>
      </c>
      <c r="E17" s="20">
        <v>2</v>
      </c>
      <c r="F17" s="30">
        <v>26</v>
      </c>
      <c r="G17" s="20">
        <v>11</v>
      </c>
      <c r="H17" s="20">
        <v>12</v>
      </c>
      <c r="I17" s="20">
        <v>0</v>
      </c>
      <c r="J17" s="20">
        <v>2</v>
      </c>
      <c r="K17" s="29" t="s">
        <v>376</v>
      </c>
      <c r="L17" s="1" t="s">
        <v>225</v>
      </c>
      <c r="M17" s="1" t="s">
        <v>229</v>
      </c>
      <c r="N17" s="1" t="s">
        <v>377</v>
      </c>
      <c r="O17" s="31">
        <v>76</v>
      </c>
      <c r="P17" s="20">
        <v>63</v>
      </c>
      <c r="Q17" s="30">
        <v>13</v>
      </c>
      <c r="R17" s="29" t="s">
        <v>99</v>
      </c>
      <c r="S17" s="28" t="s">
        <v>225</v>
      </c>
    </row>
    <row r="18" spans="1:19" x14ac:dyDescent="0.3">
      <c r="A18" s="32" t="s">
        <v>23</v>
      </c>
      <c r="B18" s="1">
        <v>23</v>
      </c>
      <c r="C18" s="1">
        <v>11</v>
      </c>
      <c r="D18" s="1">
        <v>9</v>
      </c>
      <c r="E18" s="20">
        <v>3</v>
      </c>
      <c r="F18" s="30">
        <v>25</v>
      </c>
      <c r="G18" s="20">
        <v>3</v>
      </c>
      <c r="H18" s="20">
        <v>8</v>
      </c>
      <c r="I18" s="20">
        <v>3</v>
      </c>
      <c r="J18" s="20">
        <v>1</v>
      </c>
      <c r="K18" s="29" t="s">
        <v>217</v>
      </c>
      <c r="L18" s="1" t="s">
        <v>341</v>
      </c>
      <c r="M18" s="1" t="s">
        <v>236</v>
      </c>
      <c r="N18" s="1" t="s">
        <v>285</v>
      </c>
      <c r="O18" s="31">
        <v>69</v>
      </c>
      <c r="P18" s="20">
        <v>76</v>
      </c>
      <c r="Q18" s="30">
        <v>-7</v>
      </c>
      <c r="R18" s="29" t="s">
        <v>107</v>
      </c>
      <c r="S18" s="28" t="s">
        <v>222</v>
      </c>
    </row>
    <row r="19" spans="1:19" x14ac:dyDescent="0.3">
      <c r="A19" s="32" t="s">
        <v>10</v>
      </c>
      <c r="B19" s="1">
        <v>21</v>
      </c>
      <c r="C19" s="1">
        <v>11</v>
      </c>
      <c r="D19" s="1">
        <v>7</v>
      </c>
      <c r="E19" s="20">
        <v>3</v>
      </c>
      <c r="F19" s="30">
        <v>25</v>
      </c>
      <c r="G19" s="20">
        <v>1</v>
      </c>
      <c r="H19" s="20">
        <v>7</v>
      </c>
      <c r="I19" s="20">
        <v>4</v>
      </c>
      <c r="J19" s="20">
        <v>0</v>
      </c>
      <c r="K19" s="29" t="s">
        <v>354</v>
      </c>
      <c r="L19" s="1" t="s">
        <v>165</v>
      </c>
      <c r="M19" s="1" t="s">
        <v>124</v>
      </c>
      <c r="N19" s="1" t="s">
        <v>269</v>
      </c>
      <c r="O19" s="31">
        <v>60</v>
      </c>
      <c r="P19" s="20">
        <v>59</v>
      </c>
      <c r="Q19" s="30">
        <v>1</v>
      </c>
      <c r="R19" s="29" t="s">
        <v>101</v>
      </c>
      <c r="S19" s="28" t="s">
        <v>233</v>
      </c>
    </row>
    <row r="20" spans="1:19" x14ac:dyDescent="0.3">
      <c r="A20" s="32" t="s">
        <v>9</v>
      </c>
      <c r="B20" s="1">
        <v>21</v>
      </c>
      <c r="C20" s="1">
        <v>10</v>
      </c>
      <c r="D20" s="1">
        <v>6</v>
      </c>
      <c r="E20" s="20">
        <v>5</v>
      </c>
      <c r="F20" s="30">
        <v>25</v>
      </c>
      <c r="G20" s="20">
        <v>10</v>
      </c>
      <c r="H20" s="20">
        <v>10</v>
      </c>
      <c r="I20" s="20">
        <v>0</v>
      </c>
      <c r="J20" s="20">
        <v>3</v>
      </c>
      <c r="K20" s="29" t="s">
        <v>246</v>
      </c>
      <c r="L20" s="1" t="s">
        <v>233</v>
      </c>
      <c r="M20" s="1" t="s">
        <v>271</v>
      </c>
      <c r="N20" s="1" t="s">
        <v>272</v>
      </c>
      <c r="O20" s="31">
        <v>64</v>
      </c>
      <c r="P20" s="20">
        <v>58</v>
      </c>
      <c r="Q20" s="30">
        <v>6</v>
      </c>
      <c r="R20" s="29" t="s">
        <v>107</v>
      </c>
      <c r="S20" s="28" t="s">
        <v>255</v>
      </c>
    </row>
    <row r="21" spans="1:19" ht="15" thickBot="1" x14ac:dyDescent="0.35">
      <c r="A21" s="27" t="s">
        <v>12</v>
      </c>
      <c r="B21" s="26">
        <v>24</v>
      </c>
      <c r="C21" s="26">
        <v>11</v>
      </c>
      <c r="D21" s="26">
        <v>11</v>
      </c>
      <c r="E21" s="24">
        <v>2</v>
      </c>
      <c r="F21" s="23">
        <v>24</v>
      </c>
      <c r="G21" s="24">
        <v>7</v>
      </c>
      <c r="H21" s="24">
        <v>10</v>
      </c>
      <c r="I21" s="24">
        <v>1</v>
      </c>
      <c r="J21" s="24">
        <v>0</v>
      </c>
      <c r="K21" s="22" t="s">
        <v>220</v>
      </c>
      <c r="L21" s="26" t="s">
        <v>353</v>
      </c>
      <c r="M21" s="26" t="s">
        <v>147</v>
      </c>
      <c r="N21" s="26" t="s">
        <v>283</v>
      </c>
      <c r="O21" s="25">
        <v>61</v>
      </c>
      <c r="P21" s="24">
        <v>63</v>
      </c>
      <c r="Q21" s="23">
        <v>-2</v>
      </c>
      <c r="R21" s="22" t="s">
        <v>99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22</v>
      </c>
      <c r="C25" s="1">
        <v>16</v>
      </c>
      <c r="D25" s="1">
        <v>1</v>
      </c>
      <c r="E25" s="20">
        <v>5</v>
      </c>
      <c r="F25" s="30">
        <v>37</v>
      </c>
      <c r="G25" s="20">
        <v>15</v>
      </c>
      <c r="H25" s="20">
        <v>16</v>
      </c>
      <c r="I25" s="20">
        <v>0</v>
      </c>
      <c r="J25" s="20">
        <v>2</v>
      </c>
      <c r="K25" s="29" t="s">
        <v>321</v>
      </c>
      <c r="L25" s="1" t="s">
        <v>365</v>
      </c>
      <c r="M25" s="1" t="s">
        <v>142</v>
      </c>
      <c r="N25" s="1" t="s">
        <v>366</v>
      </c>
      <c r="O25" s="31">
        <v>88</v>
      </c>
      <c r="P25" s="20">
        <v>50</v>
      </c>
      <c r="Q25" s="30">
        <v>38</v>
      </c>
      <c r="R25" s="29" t="s">
        <v>367</v>
      </c>
      <c r="S25" s="28" t="s">
        <v>342</v>
      </c>
    </row>
    <row r="26" spans="1:19" x14ac:dyDescent="0.3">
      <c r="A26" s="32" t="s">
        <v>22</v>
      </c>
      <c r="B26" s="1">
        <v>23</v>
      </c>
      <c r="C26" s="1">
        <v>14</v>
      </c>
      <c r="D26" s="1">
        <v>5</v>
      </c>
      <c r="E26" s="20">
        <v>4</v>
      </c>
      <c r="F26" s="30">
        <v>32</v>
      </c>
      <c r="G26" s="20">
        <v>9</v>
      </c>
      <c r="H26" s="20">
        <v>12</v>
      </c>
      <c r="I26" s="20">
        <v>2</v>
      </c>
      <c r="J26" s="20">
        <v>2</v>
      </c>
      <c r="K26" s="29" t="s">
        <v>303</v>
      </c>
      <c r="L26" s="1" t="s">
        <v>365</v>
      </c>
      <c r="M26" s="1" t="s">
        <v>162</v>
      </c>
      <c r="N26" s="1" t="s">
        <v>381</v>
      </c>
      <c r="O26" s="31">
        <v>80</v>
      </c>
      <c r="P26" s="20">
        <v>65</v>
      </c>
      <c r="Q26" s="30">
        <v>15</v>
      </c>
      <c r="R26" s="29" t="s">
        <v>99</v>
      </c>
      <c r="S26" s="28" t="s">
        <v>226</v>
      </c>
    </row>
    <row r="27" spans="1:19" x14ac:dyDescent="0.3">
      <c r="A27" s="32" t="s">
        <v>17</v>
      </c>
      <c r="B27" s="1">
        <v>23</v>
      </c>
      <c r="C27" s="1">
        <v>12</v>
      </c>
      <c r="D27" s="1">
        <v>7</v>
      </c>
      <c r="E27" s="20">
        <v>4</v>
      </c>
      <c r="F27" s="30">
        <v>28</v>
      </c>
      <c r="G27" s="20">
        <v>6</v>
      </c>
      <c r="H27" s="20">
        <v>10</v>
      </c>
      <c r="I27" s="20">
        <v>2</v>
      </c>
      <c r="J27" s="20">
        <v>0</v>
      </c>
      <c r="K27" s="29" t="s">
        <v>333</v>
      </c>
      <c r="L27" s="1" t="s">
        <v>225</v>
      </c>
      <c r="M27" s="1" t="s">
        <v>153</v>
      </c>
      <c r="N27" s="1" t="s">
        <v>368</v>
      </c>
      <c r="O27" s="31">
        <v>68</v>
      </c>
      <c r="P27" s="20">
        <v>64</v>
      </c>
      <c r="Q27" s="30">
        <v>4</v>
      </c>
      <c r="R27" s="29" t="s">
        <v>154</v>
      </c>
      <c r="S27" s="28" t="s">
        <v>276</v>
      </c>
    </row>
    <row r="28" spans="1:19" x14ac:dyDescent="0.3">
      <c r="A28" s="32" t="s">
        <v>95</v>
      </c>
      <c r="B28" s="1">
        <v>23</v>
      </c>
      <c r="C28" s="1">
        <v>12</v>
      </c>
      <c r="D28" s="1">
        <v>8</v>
      </c>
      <c r="E28" s="20">
        <v>3</v>
      </c>
      <c r="F28" s="30">
        <v>27</v>
      </c>
      <c r="G28" s="20">
        <v>9</v>
      </c>
      <c r="H28" s="20">
        <v>12</v>
      </c>
      <c r="I28" s="20">
        <v>0</v>
      </c>
      <c r="J28" s="20">
        <v>0</v>
      </c>
      <c r="K28" s="29" t="s">
        <v>226</v>
      </c>
      <c r="L28" s="1" t="s">
        <v>312</v>
      </c>
      <c r="M28" s="1" t="s">
        <v>164</v>
      </c>
      <c r="N28" s="1" t="s">
        <v>328</v>
      </c>
      <c r="O28" s="31">
        <v>71</v>
      </c>
      <c r="P28" s="20">
        <v>68</v>
      </c>
      <c r="Q28" s="30">
        <v>3</v>
      </c>
      <c r="R28" s="29" t="s">
        <v>104</v>
      </c>
      <c r="S28" s="28" t="s">
        <v>255</v>
      </c>
    </row>
    <row r="29" spans="1:19" x14ac:dyDescent="0.3">
      <c r="A29" s="32" t="s">
        <v>25</v>
      </c>
      <c r="B29" s="1">
        <v>22</v>
      </c>
      <c r="C29" s="1">
        <v>10</v>
      </c>
      <c r="D29" s="1">
        <v>8</v>
      </c>
      <c r="E29" s="20">
        <v>4</v>
      </c>
      <c r="F29" s="30">
        <v>24</v>
      </c>
      <c r="G29" s="20">
        <v>9</v>
      </c>
      <c r="H29" s="20">
        <v>10</v>
      </c>
      <c r="I29" s="20">
        <v>0</v>
      </c>
      <c r="J29" s="20">
        <v>1</v>
      </c>
      <c r="K29" s="29" t="s">
        <v>269</v>
      </c>
      <c r="L29" s="1" t="s">
        <v>269</v>
      </c>
      <c r="M29" s="1" t="s">
        <v>119</v>
      </c>
      <c r="N29" s="1" t="s">
        <v>351</v>
      </c>
      <c r="O29" s="31">
        <v>69</v>
      </c>
      <c r="P29" s="20">
        <v>62</v>
      </c>
      <c r="Q29" s="30">
        <v>7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21</v>
      </c>
      <c r="C30" s="1">
        <v>12</v>
      </c>
      <c r="D30" s="1">
        <v>9</v>
      </c>
      <c r="E30" s="20">
        <v>0</v>
      </c>
      <c r="F30" s="30">
        <v>24</v>
      </c>
      <c r="G30" s="20">
        <v>9</v>
      </c>
      <c r="H30" s="20">
        <v>11</v>
      </c>
      <c r="I30" s="20">
        <v>1</v>
      </c>
      <c r="J30" s="20">
        <v>0</v>
      </c>
      <c r="K30" s="29" t="s">
        <v>257</v>
      </c>
      <c r="L30" s="1" t="s">
        <v>232</v>
      </c>
      <c r="M30" s="1" t="s">
        <v>103</v>
      </c>
      <c r="N30" s="1" t="s">
        <v>369</v>
      </c>
      <c r="O30" s="31">
        <v>67</v>
      </c>
      <c r="P30" s="20">
        <v>59</v>
      </c>
      <c r="Q30" s="30">
        <v>8</v>
      </c>
      <c r="R30" s="29" t="s">
        <v>107</v>
      </c>
      <c r="S30" s="28" t="s">
        <v>200</v>
      </c>
    </row>
    <row r="31" spans="1:19" x14ac:dyDescent="0.3">
      <c r="A31" s="32" t="s">
        <v>6</v>
      </c>
      <c r="B31" s="1">
        <v>23</v>
      </c>
      <c r="C31" s="1">
        <v>7</v>
      </c>
      <c r="D31" s="1">
        <v>10</v>
      </c>
      <c r="E31" s="20">
        <v>6</v>
      </c>
      <c r="F31" s="30">
        <v>20</v>
      </c>
      <c r="G31" s="20">
        <v>7</v>
      </c>
      <c r="H31" s="20">
        <v>7</v>
      </c>
      <c r="I31" s="20">
        <v>0</v>
      </c>
      <c r="J31" s="20">
        <v>2</v>
      </c>
      <c r="K31" s="29" t="s">
        <v>314</v>
      </c>
      <c r="L31" s="1" t="s">
        <v>274</v>
      </c>
      <c r="M31" s="1" t="s">
        <v>127</v>
      </c>
      <c r="N31" s="1" t="s">
        <v>263</v>
      </c>
      <c r="O31" s="31">
        <v>61</v>
      </c>
      <c r="P31" s="20">
        <v>85</v>
      </c>
      <c r="Q31" s="30">
        <v>-24</v>
      </c>
      <c r="R31" s="29" t="s">
        <v>101</v>
      </c>
      <c r="S31" s="28" t="s">
        <v>264</v>
      </c>
    </row>
    <row r="32" spans="1:19" ht="15" thickBot="1" x14ac:dyDescent="0.35">
      <c r="A32" s="32" t="s">
        <v>15</v>
      </c>
      <c r="B32" s="1">
        <v>22</v>
      </c>
      <c r="C32" s="1">
        <v>6</v>
      </c>
      <c r="D32" s="1">
        <v>12</v>
      </c>
      <c r="E32" s="20">
        <v>4</v>
      </c>
      <c r="F32" s="23">
        <v>16</v>
      </c>
      <c r="G32" s="20">
        <v>3</v>
      </c>
      <c r="H32" s="20">
        <v>5</v>
      </c>
      <c r="I32" s="20">
        <v>1</v>
      </c>
      <c r="J32" s="20">
        <v>0</v>
      </c>
      <c r="K32" s="29" t="s">
        <v>378</v>
      </c>
      <c r="L32" s="1" t="s">
        <v>186</v>
      </c>
      <c r="M32" s="1" t="s">
        <v>174</v>
      </c>
      <c r="N32" s="1" t="s">
        <v>359</v>
      </c>
      <c r="O32" s="31">
        <v>52</v>
      </c>
      <c r="P32" s="20">
        <v>81</v>
      </c>
      <c r="Q32" s="30">
        <v>-29</v>
      </c>
      <c r="R32" s="29" t="s">
        <v>113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22</v>
      </c>
      <c r="C35" s="1">
        <v>14</v>
      </c>
      <c r="D35" s="1">
        <v>7</v>
      </c>
      <c r="E35" s="20">
        <v>1</v>
      </c>
      <c r="F35" s="33">
        <v>29</v>
      </c>
      <c r="G35" s="20">
        <v>8</v>
      </c>
      <c r="H35" s="20">
        <v>13</v>
      </c>
      <c r="I35" s="20">
        <v>1</v>
      </c>
      <c r="J35" s="20">
        <v>0</v>
      </c>
      <c r="K35" s="29" t="s">
        <v>219</v>
      </c>
      <c r="L35" s="1" t="s">
        <v>283</v>
      </c>
      <c r="M35" s="1" t="s">
        <v>120</v>
      </c>
      <c r="N35" s="1" t="s">
        <v>266</v>
      </c>
      <c r="O35" s="31">
        <v>80</v>
      </c>
      <c r="P35" s="20">
        <v>69</v>
      </c>
      <c r="Q35" s="30">
        <v>11</v>
      </c>
      <c r="R35" s="29" t="s">
        <v>99</v>
      </c>
      <c r="S35" s="28" t="s">
        <v>232</v>
      </c>
    </row>
    <row r="36" spans="1:19" x14ac:dyDescent="0.3">
      <c r="A36" s="32" t="s">
        <v>18</v>
      </c>
      <c r="B36" s="1">
        <v>23</v>
      </c>
      <c r="C36" s="1">
        <v>11</v>
      </c>
      <c r="D36" s="1">
        <v>6</v>
      </c>
      <c r="E36" s="20">
        <v>6</v>
      </c>
      <c r="F36" s="30">
        <v>28</v>
      </c>
      <c r="G36" s="20">
        <v>6</v>
      </c>
      <c r="H36" s="20">
        <v>10</v>
      </c>
      <c r="I36" s="20">
        <v>1</v>
      </c>
      <c r="J36" s="20">
        <v>4</v>
      </c>
      <c r="K36" s="29" t="s">
        <v>275</v>
      </c>
      <c r="L36" s="1" t="s">
        <v>345</v>
      </c>
      <c r="M36" s="1" t="s">
        <v>115</v>
      </c>
      <c r="N36" s="1" t="s">
        <v>313</v>
      </c>
      <c r="O36" s="31">
        <v>62</v>
      </c>
      <c r="P36" s="20">
        <v>64</v>
      </c>
      <c r="Q36" s="30">
        <v>-2</v>
      </c>
      <c r="R36" s="29" t="s">
        <v>99</v>
      </c>
      <c r="S36" s="28" t="s">
        <v>231</v>
      </c>
    </row>
    <row r="37" spans="1:19" x14ac:dyDescent="0.3">
      <c r="A37" s="32" t="s">
        <v>7</v>
      </c>
      <c r="B37" s="1">
        <v>22</v>
      </c>
      <c r="C37" s="1">
        <v>11</v>
      </c>
      <c r="D37" s="1">
        <v>5</v>
      </c>
      <c r="E37" s="20">
        <v>6</v>
      </c>
      <c r="F37" s="30">
        <v>28</v>
      </c>
      <c r="G37" s="20">
        <v>7</v>
      </c>
      <c r="H37" s="20">
        <v>11</v>
      </c>
      <c r="I37" s="20">
        <v>0</v>
      </c>
      <c r="J37" s="20">
        <v>3</v>
      </c>
      <c r="K37" s="29" t="s">
        <v>241</v>
      </c>
      <c r="L37" s="1" t="s">
        <v>263</v>
      </c>
      <c r="M37" s="1" t="s">
        <v>136</v>
      </c>
      <c r="N37" s="1" t="s">
        <v>346</v>
      </c>
      <c r="O37" s="31">
        <v>57</v>
      </c>
      <c r="P37" s="20">
        <v>59</v>
      </c>
      <c r="Q37" s="30">
        <v>-2</v>
      </c>
      <c r="R37" s="29" t="s">
        <v>101</v>
      </c>
      <c r="S37" s="28" t="s">
        <v>233</v>
      </c>
    </row>
    <row r="38" spans="1:19" x14ac:dyDescent="0.3">
      <c r="A38" s="32" t="s">
        <v>2</v>
      </c>
      <c r="B38" s="1">
        <v>22</v>
      </c>
      <c r="C38" s="1">
        <v>10</v>
      </c>
      <c r="D38" s="1">
        <v>5</v>
      </c>
      <c r="E38" s="20">
        <v>7</v>
      </c>
      <c r="F38" s="30">
        <v>27</v>
      </c>
      <c r="G38" s="20">
        <v>9</v>
      </c>
      <c r="H38" s="20">
        <v>10</v>
      </c>
      <c r="I38" s="20">
        <v>0</v>
      </c>
      <c r="J38" s="20">
        <v>1</v>
      </c>
      <c r="K38" s="29" t="s">
        <v>246</v>
      </c>
      <c r="L38" s="1" t="s">
        <v>379</v>
      </c>
      <c r="M38" s="1" t="s">
        <v>362</v>
      </c>
      <c r="N38" s="1" t="s">
        <v>380</v>
      </c>
      <c r="O38" s="31">
        <v>68</v>
      </c>
      <c r="P38" s="20">
        <v>65</v>
      </c>
      <c r="Q38" s="30">
        <v>3</v>
      </c>
      <c r="R38" s="29" t="s">
        <v>107</v>
      </c>
      <c r="S38" s="28" t="s">
        <v>264</v>
      </c>
    </row>
    <row r="39" spans="1:19" x14ac:dyDescent="0.3">
      <c r="A39" s="32" t="s">
        <v>20</v>
      </c>
      <c r="B39" s="1">
        <v>25</v>
      </c>
      <c r="C39" s="1">
        <v>10</v>
      </c>
      <c r="D39" s="1">
        <v>10</v>
      </c>
      <c r="E39" s="20">
        <v>5</v>
      </c>
      <c r="F39" s="30">
        <v>25</v>
      </c>
      <c r="G39" s="20">
        <v>5</v>
      </c>
      <c r="H39" s="20">
        <v>10</v>
      </c>
      <c r="I39" s="20">
        <v>0</v>
      </c>
      <c r="J39" s="20">
        <v>2</v>
      </c>
      <c r="K39" s="29" t="s">
        <v>211</v>
      </c>
      <c r="L39" s="1" t="s">
        <v>361</v>
      </c>
      <c r="M39" s="1" t="s">
        <v>150</v>
      </c>
      <c r="N39" s="1" t="s">
        <v>255</v>
      </c>
      <c r="O39" s="31">
        <v>77</v>
      </c>
      <c r="P39" s="20">
        <v>95</v>
      </c>
      <c r="Q39" s="30">
        <v>-18</v>
      </c>
      <c r="R39" s="29" t="s">
        <v>101</v>
      </c>
      <c r="S39" s="28" t="s">
        <v>228</v>
      </c>
    </row>
    <row r="40" spans="1:19" x14ac:dyDescent="0.3">
      <c r="A40" s="32" t="s">
        <v>8</v>
      </c>
      <c r="B40" s="1">
        <v>23</v>
      </c>
      <c r="C40" s="1">
        <v>11</v>
      </c>
      <c r="D40" s="1">
        <v>9</v>
      </c>
      <c r="E40" s="20">
        <v>3</v>
      </c>
      <c r="F40" s="30">
        <v>25</v>
      </c>
      <c r="G40" s="20">
        <v>4</v>
      </c>
      <c r="H40" s="20">
        <v>10</v>
      </c>
      <c r="I40" s="20">
        <v>1</v>
      </c>
      <c r="J40" s="20">
        <v>1</v>
      </c>
      <c r="K40" s="29" t="s">
        <v>364</v>
      </c>
      <c r="L40" s="1" t="s">
        <v>184</v>
      </c>
      <c r="M40" s="1" t="s">
        <v>173</v>
      </c>
      <c r="N40" s="1" t="s">
        <v>299</v>
      </c>
      <c r="O40" s="31">
        <v>68</v>
      </c>
      <c r="P40" s="20">
        <v>72</v>
      </c>
      <c r="Q40" s="30">
        <v>-4</v>
      </c>
      <c r="R40" s="29" t="s">
        <v>99</v>
      </c>
      <c r="S40" s="28" t="s">
        <v>203</v>
      </c>
    </row>
    <row r="41" spans="1:19" x14ac:dyDescent="0.3">
      <c r="A41" s="32" t="s">
        <v>3</v>
      </c>
      <c r="B41" s="1">
        <v>23</v>
      </c>
      <c r="C41" s="1">
        <v>9</v>
      </c>
      <c r="D41" s="1">
        <v>12</v>
      </c>
      <c r="E41" s="20">
        <v>2</v>
      </c>
      <c r="F41" s="30">
        <v>20</v>
      </c>
      <c r="G41" s="20">
        <v>3</v>
      </c>
      <c r="H41" s="20">
        <v>7</v>
      </c>
      <c r="I41" s="20">
        <v>2</v>
      </c>
      <c r="J41" s="20">
        <v>0</v>
      </c>
      <c r="K41" s="29" t="s">
        <v>372</v>
      </c>
      <c r="L41" s="1" t="s">
        <v>283</v>
      </c>
      <c r="M41" s="1" t="s">
        <v>119</v>
      </c>
      <c r="N41" s="1" t="s">
        <v>373</v>
      </c>
      <c r="O41" s="31">
        <v>71</v>
      </c>
      <c r="P41" s="20">
        <v>86</v>
      </c>
      <c r="Q41" s="30">
        <v>-15</v>
      </c>
      <c r="R41" s="29" t="s">
        <v>113</v>
      </c>
      <c r="S41" s="28" t="s">
        <v>215</v>
      </c>
    </row>
    <row r="42" spans="1:19" ht="15" thickBot="1" x14ac:dyDescent="0.35">
      <c r="A42" s="27" t="s">
        <v>27</v>
      </c>
      <c r="B42" s="26">
        <v>24</v>
      </c>
      <c r="C42" s="26">
        <v>8</v>
      </c>
      <c r="D42" s="26">
        <v>13</v>
      </c>
      <c r="E42" s="24">
        <v>3</v>
      </c>
      <c r="F42" s="23">
        <v>19</v>
      </c>
      <c r="G42" s="24">
        <v>4</v>
      </c>
      <c r="H42" s="24">
        <v>6</v>
      </c>
      <c r="I42" s="24">
        <v>2</v>
      </c>
      <c r="J42" s="24">
        <v>2</v>
      </c>
      <c r="K42" s="22" t="s">
        <v>218</v>
      </c>
      <c r="L42" s="26" t="s">
        <v>370</v>
      </c>
      <c r="M42" s="26" t="s">
        <v>134</v>
      </c>
      <c r="N42" s="26" t="s">
        <v>371</v>
      </c>
      <c r="O42" s="25">
        <v>59</v>
      </c>
      <c r="P42" s="24">
        <v>73</v>
      </c>
      <c r="Q42" s="23">
        <v>-14</v>
      </c>
      <c r="R42" s="22" t="s">
        <v>109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35:S42">
    <sortCondition descending="1" ref="F35:F4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7DB167E-7717-44B0-A4D7-48B3635832B4}"/>
  </hyperlinks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8DA1-F7A1-48C7-AE0A-C328DCF3BA2C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23</v>
      </c>
      <c r="C4" s="40">
        <v>14</v>
      </c>
      <c r="D4" s="40">
        <v>7</v>
      </c>
      <c r="E4" s="38">
        <v>2</v>
      </c>
      <c r="F4" s="33">
        <v>30</v>
      </c>
      <c r="G4" s="39">
        <v>11</v>
      </c>
      <c r="H4" s="38">
        <v>14</v>
      </c>
      <c r="I4" s="38">
        <v>0</v>
      </c>
      <c r="J4" s="33">
        <v>0</v>
      </c>
      <c r="K4" s="37" t="s">
        <v>386</v>
      </c>
      <c r="L4" s="40" t="s">
        <v>231</v>
      </c>
      <c r="M4" s="40" t="s">
        <v>126</v>
      </c>
      <c r="N4" s="40" t="s">
        <v>285</v>
      </c>
      <c r="O4" s="39">
        <v>74</v>
      </c>
      <c r="P4" s="38">
        <v>61</v>
      </c>
      <c r="Q4" s="33">
        <v>13</v>
      </c>
      <c r="R4" s="37" t="s">
        <v>154</v>
      </c>
      <c r="S4" s="36" t="s">
        <v>219</v>
      </c>
    </row>
    <row r="5" spans="1:20" x14ac:dyDescent="0.3">
      <c r="A5" s="32" t="s">
        <v>29</v>
      </c>
      <c r="B5" s="1">
        <v>25</v>
      </c>
      <c r="C5" s="1">
        <v>14</v>
      </c>
      <c r="D5" s="1">
        <v>11</v>
      </c>
      <c r="E5" s="20">
        <v>0</v>
      </c>
      <c r="F5" s="30">
        <v>28</v>
      </c>
      <c r="G5" s="31">
        <v>8</v>
      </c>
      <c r="H5" s="20">
        <v>13</v>
      </c>
      <c r="I5" s="20">
        <v>1</v>
      </c>
      <c r="J5" s="30">
        <v>0</v>
      </c>
      <c r="K5" s="29" t="s">
        <v>324</v>
      </c>
      <c r="L5" s="1" t="s">
        <v>352</v>
      </c>
      <c r="M5" s="1" t="s">
        <v>232</v>
      </c>
      <c r="N5" s="1" t="s">
        <v>382</v>
      </c>
      <c r="O5" s="31">
        <v>78</v>
      </c>
      <c r="P5" s="20">
        <v>78</v>
      </c>
      <c r="Q5" s="30">
        <v>0</v>
      </c>
      <c r="R5" s="29" t="s">
        <v>99</v>
      </c>
      <c r="S5" s="28" t="s">
        <v>232</v>
      </c>
    </row>
    <row r="6" spans="1:20" x14ac:dyDescent="0.3">
      <c r="A6" s="32" t="s">
        <v>11</v>
      </c>
      <c r="B6" s="1">
        <v>23</v>
      </c>
      <c r="C6" s="1">
        <v>12</v>
      </c>
      <c r="D6" s="1">
        <v>7</v>
      </c>
      <c r="E6" s="20">
        <v>4</v>
      </c>
      <c r="F6" s="30">
        <v>28</v>
      </c>
      <c r="G6" s="31">
        <v>5</v>
      </c>
      <c r="H6" s="20">
        <v>9</v>
      </c>
      <c r="I6" s="20">
        <v>3</v>
      </c>
      <c r="J6" s="30">
        <v>0</v>
      </c>
      <c r="K6" s="29" t="s">
        <v>295</v>
      </c>
      <c r="L6" s="1" t="s">
        <v>285</v>
      </c>
      <c r="M6" s="1" t="s">
        <v>163</v>
      </c>
      <c r="N6" s="1" t="s">
        <v>295</v>
      </c>
      <c r="O6" s="31">
        <v>75</v>
      </c>
      <c r="P6" s="20">
        <v>74</v>
      </c>
      <c r="Q6" s="30">
        <v>1</v>
      </c>
      <c r="R6" s="29" t="s">
        <v>99</v>
      </c>
      <c r="S6" s="28" t="s">
        <v>231</v>
      </c>
    </row>
    <row r="7" spans="1:20" x14ac:dyDescent="0.3">
      <c r="A7" s="32" t="s">
        <v>21</v>
      </c>
      <c r="B7" s="1">
        <v>24</v>
      </c>
      <c r="C7" s="1">
        <v>13</v>
      </c>
      <c r="D7" s="1">
        <v>10</v>
      </c>
      <c r="E7" s="20">
        <v>1</v>
      </c>
      <c r="F7" s="30">
        <v>27</v>
      </c>
      <c r="G7" s="31">
        <v>7</v>
      </c>
      <c r="H7" s="20">
        <v>11</v>
      </c>
      <c r="I7" s="20">
        <v>2</v>
      </c>
      <c r="J7" s="30">
        <v>0</v>
      </c>
      <c r="K7" s="29" t="s">
        <v>385</v>
      </c>
      <c r="L7" s="1" t="s">
        <v>202</v>
      </c>
      <c r="M7" s="1" t="s">
        <v>192</v>
      </c>
      <c r="N7" s="1" t="s">
        <v>294</v>
      </c>
      <c r="O7" s="31">
        <v>72</v>
      </c>
      <c r="P7" s="20">
        <v>80</v>
      </c>
      <c r="Q7" s="30">
        <v>-8</v>
      </c>
      <c r="R7" s="29" t="s">
        <v>107</v>
      </c>
      <c r="S7" s="28" t="s">
        <v>228</v>
      </c>
    </row>
    <row r="8" spans="1:20" x14ac:dyDescent="0.3">
      <c r="A8" s="32" t="s">
        <v>16</v>
      </c>
      <c r="B8" s="1">
        <v>22</v>
      </c>
      <c r="C8" s="1">
        <v>12</v>
      </c>
      <c r="D8" s="1">
        <v>7</v>
      </c>
      <c r="E8" s="20">
        <v>3</v>
      </c>
      <c r="F8" s="30">
        <v>27</v>
      </c>
      <c r="G8" s="31">
        <v>7</v>
      </c>
      <c r="H8" s="20">
        <v>12</v>
      </c>
      <c r="I8" s="20">
        <v>0</v>
      </c>
      <c r="J8" s="30">
        <v>2</v>
      </c>
      <c r="K8" s="29" t="s">
        <v>283</v>
      </c>
      <c r="L8" s="1" t="s">
        <v>231</v>
      </c>
      <c r="M8" s="1" t="s">
        <v>149</v>
      </c>
      <c r="N8" s="1" t="s">
        <v>349</v>
      </c>
      <c r="O8" s="31">
        <v>76</v>
      </c>
      <c r="P8" s="20">
        <v>79</v>
      </c>
      <c r="Q8" s="30">
        <v>-3</v>
      </c>
      <c r="R8" s="29" t="s">
        <v>104</v>
      </c>
      <c r="S8" s="28" t="s">
        <v>255</v>
      </c>
    </row>
    <row r="9" spans="1:20" x14ac:dyDescent="0.3">
      <c r="A9" s="32" t="s">
        <v>19</v>
      </c>
      <c r="B9" s="1">
        <v>23</v>
      </c>
      <c r="C9" s="1">
        <v>12</v>
      </c>
      <c r="D9" s="1">
        <v>10</v>
      </c>
      <c r="E9" s="20">
        <v>1</v>
      </c>
      <c r="F9" s="30">
        <v>25</v>
      </c>
      <c r="G9" s="31">
        <v>10</v>
      </c>
      <c r="H9" s="20">
        <v>11</v>
      </c>
      <c r="I9" s="20">
        <v>1</v>
      </c>
      <c r="J9" s="30">
        <v>1</v>
      </c>
      <c r="K9" s="29" t="s">
        <v>339</v>
      </c>
      <c r="L9" s="1" t="s">
        <v>200</v>
      </c>
      <c r="M9" s="1" t="s">
        <v>125</v>
      </c>
      <c r="N9" s="1" t="s">
        <v>278</v>
      </c>
      <c r="O9" s="31">
        <v>72</v>
      </c>
      <c r="P9" s="20">
        <v>72</v>
      </c>
      <c r="Q9" s="30">
        <v>0</v>
      </c>
      <c r="R9" s="29" t="s">
        <v>101</v>
      </c>
      <c r="S9" s="28" t="s">
        <v>232</v>
      </c>
    </row>
    <row r="10" spans="1:20" x14ac:dyDescent="0.3">
      <c r="A10" s="32" t="s">
        <v>4</v>
      </c>
      <c r="B10" s="1">
        <v>23</v>
      </c>
      <c r="C10" s="1">
        <v>10</v>
      </c>
      <c r="D10" s="1">
        <v>10</v>
      </c>
      <c r="E10" s="20">
        <v>3</v>
      </c>
      <c r="F10" s="30">
        <v>23</v>
      </c>
      <c r="G10" s="31">
        <v>6</v>
      </c>
      <c r="H10" s="20">
        <v>10</v>
      </c>
      <c r="I10" s="20">
        <v>0</v>
      </c>
      <c r="J10" s="30">
        <v>0</v>
      </c>
      <c r="K10" s="29" t="s">
        <v>337</v>
      </c>
      <c r="L10" s="1" t="s">
        <v>265</v>
      </c>
      <c r="M10" s="1" t="s">
        <v>265</v>
      </c>
      <c r="N10" s="1" t="s">
        <v>387</v>
      </c>
      <c r="O10" s="31">
        <v>76</v>
      </c>
      <c r="P10" s="20">
        <v>83</v>
      </c>
      <c r="Q10" s="30">
        <v>-7</v>
      </c>
      <c r="R10" s="29" t="s">
        <v>99</v>
      </c>
      <c r="S10" s="28" t="s">
        <v>215</v>
      </c>
    </row>
    <row r="11" spans="1:20" ht="15" thickBot="1" x14ac:dyDescent="0.35">
      <c r="A11" s="32" t="s">
        <v>28</v>
      </c>
      <c r="B11" s="1">
        <v>23</v>
      </c>
      <c r="C11" s="1">
        <v>9</v>
      </c>
      <c r="D11" s="1">
        <v>10</v>
      </c>
      <c r="E11" s="24">
        <v>4</v>
      </c>
      <c r="F11" s="23">
        <v>22</v>
      </c>
      <c r="G11" s="25">
        <v>6</v>
      </c>
      <c r="H11" s="24">
        <v>8</v>
      </c>
      <c r="I11" s="24">
        <v>1</v>
      </c>
      <c r="J11" s="23">
        <v>0</v>
      </c>
      <c r="K11" s="29" t="s">
        <v>328</v>
      </c>
      <c r="L11" s="1" t="s">
        <v>383</v>
      </c>
      <c r="M11" s="1" t="s">
        <v>211</v>
      </c>
      <c r="N11" s="1" t="s">
        <v>384</v>
      </c>
      <c r="O11" s="31">
        <v>73</v>
      </c>
      <c r="P11" s="20">
        <v>79</v>
      </c>
      <c r="Q11" s="30">
        <v>-6</v>
      </c>
      <c r="R11" s="29" t="s">
        <v>101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23</v>
      </c>
      <c r="C14" s="1">
        <v>15</v>
      </c>
      <c r="D14" s="1">
        <v>7</v>
      </c>
      <c r="E14" s="20">
        <v>1</v>
      </c>
      <c r="F14" s="33">
        <v>31</v>
      </c>
      <c r="G14" s="20">
        <v>7</v>
      </c>
      <c r="H14" s="20">
        <v>13</v>
      </c>
      <c r="I14" s="20">
        <v>2</v>
      </c>
      <c r="J14" s="20">
        <v>0</v>
      </c>
      <c r="K14" s="29" t="s">
        <v>342</v>
      </c>
      <c r="L14" s="1" t="s">
        <v>352</v>
      </c>
      <c r="M14" s="1" t="s">
        <v>153</v>
      </c>
      <c r="N14" s="1" t="s">
        <v>339</v>
      </c>
      <c r="O14" s="31">
        <v>72</v>
      </c>
      <c r="P14" s="20">
        <v>69</v>
      </c>
      <c r="Q14" s="30">
        <v>3</v>
      </c>
      <c r="R14" s="29" t="s">
        <v>104</v>
      </c>
      <c r="S14" s="28" t="s">
        <v>234</v>
      </c>
    </row>
    <row r="15" spans="1:20" x14ac:dyDescent="0.3">
      <c r="A15" s="32" t="s">
        <v>26</v>
      </c>
      <c r="B15" s="1">
        <v>23</v>
      </c>
      <c r="C15" s="1">
        <v>14</v>
      </c>
      <c r="D15" s="1">
        <v>7</v>
      </c>
      <c r="E15" s="20">
        <v>2</v>
      </c>
      <c r="F15" s="30">
        <v>30</v>
      </c>
      <c r="G15" s="20">
        <v>9</v>
      </c>
      <c r="H15" s="20">
        <v>13</v>
      </c>
      <c r="I15" s="20">
        <v>1</v>
      </c>
      <c r="J15" s="20">
        <v>1</v>
      </c>
      <c r="K15" s="29" t="s">
        <v>234</v>
      </c>
      <c r="L15" s="1" t="s">
        <v>339</v>
      </c>
      <c r="M15" s="1" t="s">
        <v>149</v>
      </c>
      <c r="N15" s="1" t="s">
        <v>388</v>
      </c>
      <c r="O15" s="31">
        <v>80</v>
      </c>
      <c r="P15" s="20">
        <v>69</v>
      </c>
      <c r="Q15" s="30">
        <v>11</v>
      </c>
      <c r="R15" s="29" t="s">
        <v>107</v>
      </c>
      <c r="S15" s="28" t="s">
        <v>233</v>
      </c>
    </row>
    <row r="16" spans="1:20" x14ac:dyDescent="0.3">
      <c r="A16" s="32" t="s">
        <v>13</v>
      </c>
      <c r="B16" s="1">
        <v>24</v>
      </c>
      <c r="C16" s="1">
        <v>13</v>
      </c>
      <c r="D16" s="1">
        <v>9</v>
      </c>
      <c r="E16" s="20">
        <v>2</v>
      </c>
      <c r="F16" s="30">
        <v>28</v>
      </c>
      <c r="G16" s="20">
        <v>8</v>
      </c>
      <c r="H16" s="20">
        <v>12</v>
      </c>
      <c r="I16" s="20">
        <v>1</v>
      </c>
      <c r="J16" s="20">
        <v>2</v>
      </c>
      <c r="K16" s="29" t="s">
        <v>288</v>
      </c>
      <c r="L16" s="1" t="s">
        <v>339</v>
      </c>
      <c r="M16" s="1" t="s">
        <v>193</v>
      </c>
      <c r="N16" s="1" t="s">
        <v>389</v>
      </c>
      <c r="O16" s="31">
        <v>72</v>
      </c>
      <c r="P16" s="20">
        <v>69</v>
      </c>
      <c r="Q16" s="30">
        <v>3</v>
      </c>
      <c r="R16" s="29" t="s">
        <v>101</v>
      </c>
      <c r="S16" s="28" t="s">
        <v>203</v>
      </c>
    </row>
    <row r="17" spans="1:19" x14ac:dyDescent="0.3">
      <c r="A17" s="32" t="s">
        <v>1</v>
      </c>
      <c r="B17" s="1">
        <v>24</v>
      </c>
      <c r="C17" s="1">
        <v>13</v>
      </c>
      <c r="D17" s="1">
        <v>9</v>
      </c>
      <c r="E17" s="20">
        <v>2</v>
      </c>
      <c r="F17" s="30">
        <v>28</v>
      </c>
      <c r="G17" s="20">
        <v>12</v>
      </c>
      <c r="H17" s="20">
        <v>13</v>
      </c>
      <c r="I17" s="20">
        <v>0</v>
      </c>
      <c r="J17" s="20">
        <v>2</v>
      </c>
      <c r="K17" s="29" t="s">
        <v>385</v>
      </c>
      <c r="L17" s="1" t="s">
        <v>225</v>
      </c>
      <c r="M17" s="1" t="s">
        <v>229</v>
      </c>
      <c r="N17" s="1" t="s">
        <v>377</v>
      </c>
      <c r="O17" s="31">
        <v>80</v>
      </c>
      <c r="P17" s="20">
        <v>66</v>
      </c>
      <c r="Q17" s="30">
        <v>14</v>
      </c>
      <c r="R17" s="29" t="s">
        <v>104</v>
      </c>
      <c r="S17" s="28" t="s">
        <v>234</v>
      </c>
    </row>
    <row r="18" spans="1:19" x14ac:dyDescent="0.3">
      <c r="A18" s="32" t="s">
        <v>10</v>
      </c>
      <c r="B18" s="1">
        <v>22</v>
      </c>
      <c r="C18" s="1">
        <v>12</v>
      </c>
      <c r="D18" s="1">
        <v>7</v>
      </c>
      <c r="E18" s="20">
        <v>3</v>
      </c>
      <c r="F18" s="30">
        <v>27</v>
      </c>
      <c r="G18" s="20">
        <v>2</v>
      </c>
      <c r="H18" s="20">
        <v>8</v>
      </c>
      <c r="I18" s="20">
        <v>4</v>
      </c>
      <c r="J18" s="20">
        <v>0</v>
      </c>
      <c r="K18" s="29" t="s">
        <v>354</v>
      </c>
      <c r="L18" s="1" t="s">
        <v>201</v>
      </c>
      <c r="M18" s="1" t="s">
        <v>124</v>
      </c>
      <c r="N18" s="1" t="s">
        <v>285</v>
      </c>
      <c r="O18" s="31">
        <v>64</v>
      </c>
      <c r="P18" s="20">
        <v>61</v>
      </c>
      <c r="Q18" s="30">
        <v>3</v>
      </c>
      <c r="R18" s="29" t="s">
        <v>99</v>
      </c>
      <c r="S18" s="28" t="s">
        <v>231</v>
      </c>
    </row>
    <row r="19" spans="1:19" x14ac:dyDescent="0.3">
      <c r="A19" s="32" t="s">
        <v>9</v>
      </c>
      <c r="B19" s="1">
        <v>22</v>
      </c>
      <c r="C19" s="1">
        <v>11</v>
      </c>
      <c r="D19" s="1">
        <v>6</v>
      </c>
      <c r="E19" s="20">
        <v>5</v>
      </c>
      <c r="F19" s="30">
        <v>27</v>
      </c>
      <c r="G19" s="20">
        <v>11</v>
      </c>
      <c r="H19" s="20">
        <v>11</v>
      </c>
      <c r="I19" s="20">
        <v>0</v>
      </c>
      <c r="J19" s="20">
        <v>3</v>
      </c>
      <c r="K19" s="29" t="s">
        <v>322</v>
      </c>
      <c r="L19" s="1" t="s">
        <v>233</v>
      </c>
      <c r="M19" s="1" t="s">
        <v>271</v>
      </c>
      <c r="N19" s="1" t="s">
        <v>239</v>
      </c>
      <c r="O19" s="31">
        <v>68</v>
      </c>
      <c r="P19" s="20">
        <v>60</v>
      </c>
      <c r="Q19" s="30">
        <v>8</v>
      </c>
      <c r="R19" s="29" t="s">
        <v>99</v>
      </c>
      <c r="S19" s="28" t="s">
        <v>255</v>
      </c>
    </row>
    <row r="20" spans="1:19" x14ac:dyDescent="0.3">
      <c r="A20" s="32" t="s">
        <v>23</v>
      </c>
      <c r="B20" s="1">
        <v>24</v>
      </c>
      <c r="C20" s="1">
        <v>11</v>
      </c>
      <c r="D20" s="1">
        <v>9</v>
      </c>
      <c r="E20" s="20">
        <v>4</v>
      </c>
      <c r="F20" s="30">
        <v>26</v>
      </c>
      <c r="G20" s="20">
        <v>3</v>
      </c>
      <c r="H20" s="20">
        <v>8</v>
      </c>
      <c r="I20" s="20">
        <v>3</v>
      </c>
      <c r="J20" s="20">
        <v>1</v>
      </c>
      <c r="K20" s="29" t="s">
        <v>233</v>
      </c>
      <c r="L20" s="1" t="s">
        <v>341</v>
      </c>
      <c r="M20" s="1" t="s">
        <v>236</v>
      </c>
      <c r="N20" s="1" t="s">
        <v>310</v>
      </c>
      <c r="O20" s="31">
        <v>70</v>
      </c>
      <c r="P20" s="20">
        <v>78</v>
      </c>
      <c r="Q20" s="30">
        <v>-8</v>
      </c>
      <c r="R20" s="29" t="s">
        <v>113</v>
      </c>
      <c r="S20" s="28" t="s">
        <v>245</v>
      </c>
    </row>
    <row r="21" spans="1:19" ht="15" thickBot="1" x14ac:dyDescent="0.35">
      <c r="A21" s="27" t="s">
        <v>12</v>
      </c>
      <c r="B21" s="26">
        <v>25</v>
      </c>
      <c r="C21" s="26">
        <v>12</v>
      </c>
      <c r="D21" s="26">
        <v>11</v>
      </c>
      <c r="E21" s="24">
        <v>2</v>
      </c>
      <c r="F21" s="23">
        <v>26</v>
      </c>
      <c r="G21" s="24">
        <v>8</v>
      </c>
      <c r="H21" s="24">
        <v>11</v>
      </c>
      <c r="I21" s="24">
        <v>1</v>
      </c>
      <c r="J21" s="24">
        <v>0</v>
      </c>
      <c r="K21" s="22" t="s">
        <v>220</v>
      </c>
      <c r="L21" s="26" t="s">
        <v>390</v>
      </c>
      <c r="M21" s="26" t="s">
        <v>148</v>
      </c>
      <c r="N21" s="26" t="s">
        <v>376</v>
      </c>
      <c r="O21" s="25">
        <v>65</v>
      </c>
      <c r="P21" s="24">
        <v>65</v>
      </c>
      <c r="Q21" s="23">
        <v>0</v>
      </c>
      <c r="R21" s="22" t="s">
        <v>104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23</v>
      </c>
      <c r="C25" s="1">
        <v>17</v>
      </c>
      <c r="D25" s="1">
        <v>1</v>
      </c>
      <c r="E25" s="20">
        <v>5</v>
      </c>
      <c r="F25" s="30">
        <v>39</v>
      </c>
      <c r="G25" s="20">
        <v>16</v>
      </c>
      <c r="H25" s="20">
        <v>17</v>
      </c>
      <c r="I25" s="20">
        <v>0</v>
      </c>
      <c r="J25" s="20">
        <v>2</v>
      </c>
      <c r="K25" s="29" t="s">
        <v>392</v>
      </c>
      <c r="L25" s="1" t="s">
        <v>365</v>
      </c>
      <c r="M25" s="1" t="s">
        <v>142</v>
      </c>
      <c r="N25" s="1" t="s">
        <v>393</v>
      </c>
      <c r="O25" s="31">
        <v>94</v>
      </c>
      <c r="P25" s="20">
        <v>50</v>
      </c>
      <c r="Q25" s="30">
        <v>44</v>
      </c>
      <c r="R25" s="29" t="s">
        <v>394</v>
      </c>
      <c r="S25" s="28" t="s">
        <v>395</v>
      </c>
    </row>
    <row r="26" spans="1:19" x14ac:dyDescent="0.3">
      <c r="A26" s="32" t="s">
        <v>22</v>
      </c>
      <c r="B26" s="1">
        <v>24</v>
      </c>
      <c r="C26" s="1">
        <v>15</v>
      </c>
      <c r="D26" s="1">
        <v>5</v>
      </c>
      <c r="E26" s="20">
        <v>4</v>
      </c>
      <c r="F26" s="30">
        <v>34</v>
      </c>
      <c r="G26" s="20">
        <v>10</v>
      </c>
      <c r="H26" s="20">
        <v>13</v>
      </c>
      <c r="I26" s="20">
        <v>2</v>
      </c>
      <c r="J26" s="20">
        <v>2</v>
      </c>
      <c r="K26" s="29" t="s">
        <v>303</v>
      </c>
      <c r="L26" s="1" t="s">
        <v>396</v>
      </c>
      <c r="M26" s="1" t="s">
        <v>162</v>
      </c>
      <c r="N26" s="1" t="s">
        <v>397</v>
      </c>
      <c r="O26" s="31">
        <v>83</v>
      </c>
      <c r="P26" s="20">
        <v>67</v>
      </c>
      <c r="Q26" s="30">
        <v>16</v>
      </c>
      <c r="R26" s="29" t="s">
        <v>104</v>
      </c>
      <c r="S26" s="28" t="s">
        <v>276</v>
      </c>
    </row>
    <row r="27" spans="1:19" x14ac:dyDescent="0.3">
      <c r="A27" s="32" t="s">
        <v>17</v>
      </c>
      <c r="B27" s="1">
        <v>24</v>
      </c>
      <c r="C27" s="1">
        <v>13</v>
      </c>
      <c r="D27" s="1">
        <v>7</v>
      </c>
      <c r="E27" s="20">
        <v>4</v>
      </c>
      <c r="F27" s="30">
        <v>30</v>
      </c>
      <c r="G27" s="20">
        <v>6</v>
      </c>
      <c r="H27" s="20">
        <v>11</v>
      </c>
      <c r="I27" s="20">
        <v>2</v>
      </c>
      <c r="J27" s="20">
        <v>0</v>
      </c>
      <c r="K27" s="29" t="s">
        <v>333</v>
      </c>
      <c r="L27" s="1" t="s">
        <v>303</v>
      </c>
      <c r="M27" s="1" t="s">
        <v>192</v>
      </c>
      <c r="N27" s="1" t="s">
        <v>345</v>
      </c>
      <c r="O27" s="31">
        <v>72</v>
      </c>
      <c r="P27" s="20">
        <v>67</v>
      </c>
      <c r="Q27" s="30">
        <v>5</v>
      </c>
      <c r="R27" s="29" t="s">
        <v>177</v>
      </c>
      <c r="S27" s="28" t="s">
        <v>276</v>
      </c>
    </row>
    <row r="28" spans="1:19" x14ac:dyDescent="0.3">
      <c r="A28" s="32" t="s">
        <v>95</v>
      </c>
      <c r="B28" s="1">
        <v>24</v>
      </c>
      <c r="C28" s="1">
        <v>12</v>
      </c>
      <c r="D28" s="1">
        <v>9</v>
      </c>
      <c r="E28" s="20">
        <v>3</v>
      </c>
      <c r="F28" s="30">
        <v>27</v>
      </c>
      <c r="G28" s="20">
        <v>9</v>
      </c>
      <c r="H28" s="20">
        <v>12</v>
      </c>
      <c r="I28" s="20">
        <v>0</v>
      </c>
      <c r="J28" s="20">
        <v>0</v>
      </c>
      <c r="K28" s="29" t="s">
        <v>266</v>
      </c>
      <c r="L28" s="1" t="s">
        <v>312</v>
      </c>
      <c r="M28" s="1" t="s">
        <v>164</v>
      </c>
      <c r="N28" s="1" t="s">
        <v>328</v>
      </c>
      <c r="O28" s="31">
        <v>74</v>
      </c>
      <c r="P28" s="20">
        <v>72</v>
      </c>
      <c r="Q28" s="30">
        <v>2</v>
      </c>
      <c r="R28" s="29" t="s">
        <v>101</v>
      </c>
      <c r="S28" s="28" t="s">
        <v>255</v>
      </c>
    </row>
    <row r="29" spans="1:19" x14ac:dyDescent="0.3">
      <c r="A29" s="32" t="s">
        <v>25</v>
      </c>
      <c r="B29" s="1">
        <v>23</v>
      </c>
      <c r="C29" s="1">
        <v>10</v>
      </c>
      <c r="D29" s="1">
        <v>8</v>
      </c>
      <c r="E29" s="20">
        <v>5</v>
      </c>
      <c r="F29" s="30">
        <v>25</v>
      </c>
      <c r="G29" s="20">
        <v>9</v>
      </c>
      <c r="H29" s="20">
        <v>10</v>
      </c>
      <c r="I29" s="20">
        <v>0</v>
      </c>
      <c r="J29" s="20">
        <v>1</v>
      </c>
      <c r="K29" s="29" t="s">
        <v>263</v>
      </c>
      <c r="L29" s="1" t="s">
        <v>269</v>
      </c>
      <c r="M29" s="1" t="s">
        <v>131</v>
      </c>
      <c r="N29" s="1" t="s">
        <v>391</v>
      </c>
      <c r="O29" s="31">
        <v>72</v>
      </c>
      <c r="P29" s="20">
        <v>66</v>
      </c>
      <c r="Q29" s="30">
        <v>6</v>
      </c>
      <c r="R29" s="29" t="s">
        <v>133</v>
      </c>
      <c r="S29" s="28" t="s">
        <v>233</v>
      </c>
    </row>
    <row r="30" spans="1:19" x14ac:dyDescent="0.3">
      <c r="A30" s="32" t="s">
        <v>0</v>
      </c>
      <c r="B30" s="1">
        <v>22</v>
      </c>
      <c r="C30" s="1">
        <v>12</v>
      </c>
      <c r="D30" s="1">
        <v>10</v>
      </c>
      <c r="E30" s="20">
        <v>0</v>
      </c>
      <c r="F30" s="30">
        <v>24</v>
      </c>
      <c r="G30" s="20">
        <v>9</v>
      </c>
      <c r="H30" s="20">
        <v>11</v>
      </c>
      <c r="I30" s="20">
        <v>1</v>
      </c>
      <c r="J30" s="20">
        <v>0</v>
      </c>
      <c r="K30" s="29" t="s">
        <v>257</v>
      </c>
      <c r="L30" s="1" t="s">
        <v>257</v>
      </c>
      <c r="M30" s="1" t="s">
        <v>103</v>
      </c>
      <c r="N30" s="1" t="s">
        <v>369</v>
      </c>
      <c r="O30" s="31">
        <v>70</v>
      </c>
      <c r="P30" s="20">
        <v>63</v>
      </c>
      <c r="Q30" s="30">
        <v>7</v>
      </c>
      <c r="R30" s="29" t="s">
        <v>113</v>
      </c>
      <c r="S30" s="28" t="s">
        <v>224</v>
      </c>
    </row>
    <row r="31" spans="1:19" x14ac:dyDescent="0.3">
      <c r="A31" s="32" t="s">
        <v>6</v>
      </c>
      <c r="B31" s="1">
        <v>24</v>
      </c>
      <c r="C31" s="1">
        <v>7</v>
      </c>
      <c r="D31" s="1">
        <v>10</v>
      </c>
      <c r="E31" s="20">
        <v>7</v>
      </c>
      <c r="F31" s="30">
        <v>21</v>
      </c>
      <c r="G31" s="20">
        <v>7</v>
      </c>
      <c r="H31" s="20">
        <v>7</v>
      </c>
      <c r="I31" s="20">
        <v>0</v>
      </c>
      <c r="J31" s="20">
        <v>2</v>
      </c>
      <c r="K31" s="29" t="s">
        <v>314</v>
      </c>
      <c r="L31" s="1" t="s">
        <v>398</v>
      </c>
      <c r="M31" s="1" t="s">
        <v>127</v>
      </c>
      <c r="N31" s="1" t="s">
        <v>263</v>
      </c>
      <c r="O31" s="31">
        <v>63</v>
      </c>
      <c r="P31" s="20">
        <v>88</v>
      </c>
      <c r="Q31" s="30">
        <v>-25</v>
      </c>
      <c r="R31" s="29" t="s">
        <v>107</v>
      </c>
      <c r="S31" s="28" t="s">
        <v>399</v>
      </c>
    </row>
    <row r="32" spans="1:19" ht="15" thickBot="1" x14ac:dyDescent="0.35">
      <c r="A32" s="32" t="s">
        <v>15</v>
      </c>
      <c r="B32" s="1">
        <v>23</v>
      </c>
      <c r="C32" s="1">
        <v>7</v>
      </c>
      <c r="D32" s="1">
        <v>12</v>
      </c>
      <c r="E32" s="20">
        <v>4</v>
      </c>
      <c r="F32" s="23">
        <v>18</v>
      </c>
      <c r="G32" s="20">
        <v>4</v>
      </c>
      <c r="H32" s="20">
        <v>6</v>
      </c>
      <c r="I32" s="20">
        <v>1</v>
      </c>
      <c r="J32" s="20">
        <v>0</v>
      </c>
      <c r="K32" s="29" t="s">
        <v>378</v>
      </c>
      <c r="L32" s="1" t="s">
        <v>204</v>
      </c>
      <c r="M32" s="1" t="s">
        <v>174</v>
      </c>
      <c r="N32" s="1" t="s">
        <v>359</v>
      </c>
      <c r="O32" s="31">
        <v>58</v>
      </c>
      <c r="P32" s="20">
        <v>84</v>
      </c>
      <c r="Q32" s="30">
        <v>-26</v>
      </c>
      <c r="R32" s="29" t="s">
        <v>99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23</v>
      </c>
      <c r="C35" s="1">
        <v>14</v>
      </c>
      <c r="D35" s="1">
        <v>8</v>
      </c>
      <c r="E35" s="20">
        <v>1</v>
      </c>
      <c r="F35" s="33">
        <v>29</v>
      </c>
      <c r="G35" s="20">
        <v>8</v>
      </c>
      <c r="H35" s="20">
        <v>13</v>
      </c>
      <c r="I35" s="20">
        <v>1</v>
      </c>
      <c r="J35" s="20">
        <v>0</v>
      </c>
      <c r="K35" s="29" t="s">
        <v>262</v>
      </c>
      <c r="L35" s="1" t="s">
        <v>283</v>
      </c>
      <c r="M35" s="1" t="s">
        <v>130</v>
      </c>
      <c r="N35" s="1" t="s">
        <v>277</v>
      </c>
      <c r="O35" s="31">
        <v>84</v>
      </c>
      <c r="P35" s="20">
        <v>74</v>
      </c>
      <c r="Q35" s="30">
        <v>10</v>
      </c>
      <c r="R35" s="29" t="s">
        <v>101</v>
      </c>
      <c r="S35" s="28" t="s">
        <v>202</v>
      </c>
    </row>
    <row r="36" spans="1:19" x14ac:dyDescent="0.3">
      <c r="A36" s="32" t="s">
        <v>18</v>
      </c>
      <c r="B36" s="1">
        <v>23</v>
      </c>
      <c r="C36" s="1">
        <v>11</v>
      </c>
      <c r="D36" s="1">
        <v>6</v>
      </c>
      <c r="E36" s="20">
        <v>6</v>
      </c>
      <c r="F36" s="30">
        <v>28</v>
      </c>
      <c r="G36" s="20">
        <v>6</v>
      </c>
      <c r="H36" s="20">
        <v>10</v>
      </c>
      <c r="I36" s="20">
        <v>1</v>
      </c>
      <c r="J36" s="20">
        <v>4</v>
      </c>
      <c r="K36" s="29" t="s">
        <v>275</v>
      </c>
      <c r="L36" s="1" t="s">
        <v>345</v>
      </c>
      <c r="M36" s="1" t="s">
        <v>115</v>
      </c>
      <c r="N36" s="1" t="s">
        <v>313</v>
      </c>
      <c r="O36" s="31">
        <v>62</v>
      </c>
      <c r="P36" s="20">
        <v>64</v>
      </c>
      <c r="Q36" s="30">
        <v>-2</v>
      </c>
      <c r="R36" s="29" t="s">
        <v>99</v>
      </c>
      <c r="S36" s="28" t="s">
        <v>231</v>
      </c>
    </row>
    <row r="37" spans="1:19" x14ac:dyDescent="0.3">
      <c r="A37" s="32" t="s">
        <v>7</v>
      </c>
      <c r="B37" s="1">
        <v>23</v>
      </c>
      <c r="C37" s="1">
        <v>11</v>
      </c>
      <c r="D37" s="1">
        <v>6</v>
      </c>
      <c r="E37" s="20">
        <v>6</v>
      </c>
      <c r="F37" s="30">
        <v>28</v>
      </c>
      <c r="G37" s="20">
        <v>7</v>
      </c>
      <c r="H37" s="20">
        <v>11</v>
      </c>
      <c r="I37" s="20">
        <v>0</v>
      </c>
      <c r="J37" s="20">
        <v>3</v>
      </c>
      <c r="K37" s="29" t="s">
        <v>313</v>
      </c>
      <c r="L37" s="1" t="s">
        <v>263</v>
      </c>
      <c r="M37" s="1" t="s">
        <v>136</v>
      </c>
      <c r="N37" s="1" t="s">
        <v>286</v>
      </c>
      <c r="O37" s="31">
        <v>59</v>
      </c>
      <c r="P37" s="20">
        <v>62</v>
      </c>
      <c r="Q37" s="30">
        <v>-3</v>
      </c>
      <c r="R37" s="29" t="s">
        <v>107</v>
      </c>
      <c r="S37" s="28" t="s">
        <v>233</v>
      </c>
    </row>
    <row r="38" spans="1:19" x14ac:dyDescent="0.3">
      <c r="A38" s="32" t="s">
        <v>2</v>
      </c>
      <c r="B38" s="1">
        <v>23</v>
      </c>
      <c r="C38" s="1">
        <v>10</v>
      </c>
      <c r="D38" s="1">
        <v>5</v>
      </c>
      <c r="E38" s="20">
        <v>8</v>
      </c>
      <c r="F38" s="30">
        <v>28</v>
      </c>
      <c r="G38" s="20">
        <v>9</v>
      </c>
      <c r="H38" s="20">
        <v>10</v>
      </c>
      <c r="I38" s="20">
        <v>0</v>
      </c>
      <c r="J38" s="20">
        <v>2</v>
      </c>
      <c r="K38" s="29" t="s">
        <v>402</v>
      </c>
      <c r="L38" s="1" t="s">
        <v>379</v>
      </c>
      <c r="M38" s="1" t="s">
        <v>362</v>
      </c>
      <c r="N38" s="1" t="s">
        <v>380</v>
      </c>
      <c r="O38" s="31">
        <v>71</v>
      </c>
      <c r="P38" s="20">
        <v>69</v>
      </c>
      <c r="Q38" s="30">
        <v>2</v>
      </c>
      <c r="R38" s="29" t="s">
        <v>113</v>
      </c>
      <c r="S38" s="28" t="s">
        <v>399</v>
      </c>
    </row>
    <row r="39" spans="1:19" x14ac:dyDescent="0.3">
      <c r="A39" s="32" t="s">
        <v>20</v>
      </c>
      <c r="B39" s="1">
        <v>25</v>
      </c>
      <c r="C39" s="1">
        <v>10</v>
      </c>
      <c r="D39" s="1">
        <v>10</v>
      </c>
      <c r="E39" s="20">
        <v>5</v>
      </c>
      <c r="F39" s="30">
        <v>25</v>
      </c>
      <c r="G39" s="20">
        <v>5</v>
      </c>
      <c r="H39" s="20">
        <v>10</v>
      </c>
      <c r="I39" s="20">
        <v>0</v>
      </c>
      <c r="J39" s="20">
        <v>2</v>
      </c>
      <c r="K39" s="29" t="s">
        <v>211</v>
      </c>
      <c r="L39" s="1" t="s">
        <v>361</v>
      </c>
      <c r="M39" s="1" t="s">
        <v>150</v>
      </c>
      <c r="N39" s="1" t="s">
        <v>255</v>
      </c>
      <c r="O39" s="31">
        <v>77</v>
      </c>
      <c r="P39" s="20">
        <v>95</v>
      </c>
      <c r="Q39" s="30">
        <v>-18</v>
      </c>
      <c r="R39" s="29" t="s">
        <v>101</v>
      </c>
      <c r="S39" s="28" t="s">
        <v>228</v>
      </c>
    </row>
    <row r="40" spans="1:19" x14ac:dyDescent="0.3">
      <c r="A40" s="32" t="s">
        <v>8</v>
      </c>
      <c r="B40" s="1">
        <v>24</v>
      </c>
      <c r="C40" s="1">
        <v>11</v>
      </c>
      <c r="D40" s="1">
        <v>10</v>
      </c>
      <c r="E40" s="20">
        <v>3</v>
      </c>
      <c r="F40" s="30">
        <v>25</v>
      </c>
      <c r="G40" s="20">
        <v>4</v>
      </c>
      <c r="H40" s="20">
        <v>10</v>
      </c>
      <c r="I40" s="20">
        <v>1</v>
      </c>
      <c r="J40" s="20">
        <v>1</v>
      </c>
      <c r="K40" s="29" t="s">
        <v>364</v>
      </c>
      <c r="L40" s="1" t="s">
        <v>200</v>
      </c>
      <c r="M40" s="1" t="s">
        <v>173</v>
      </c>
      <c r="N40" s="1" t="s">
        <v>389</v>
      </c>
      <c r="O40" s="31">
        <v>68</v>
      </c>
      <c r="P40" s="20">
        <v>78</v>
      </c>
      <c r="Q40" s="30">
        <v>-10</v>
      </c>
      <c r="R40" s="29" t="s">
        <v>101</v>
      </c>
      <c r="S40" s="28" t="s">
        <v>232</v>
      </c>
    </row>
    <row r="41" spans="1:19" x14ac:dyDescent="0.3">
      <c r="A41" s="32" t="s">
        <v>3</v>
      </c>
      <c r="B41" s="1">
        <v>24</v>
      </c>
      <c r="C41" s="1">
        <v>10</v>
      </c>
      <c r="D41" s="1">
        <v>12</v>
      </c>
      <c r="E41" s="20">
        <v>2</v>
      </c>
      <c r="F41" s="30">
        <v>22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376</v>
      </c>
      <c r="M41" s="1" t="s">
        <v>130</v>
      </c>
      <c r="N41" s="1" t="s">
        <v>401</v>
      </c>
      <c r="O41" s="31">
        <v>76</v>
      </c>
      <c r="P41" s="20">
        <v>90</v>
      </c>
      <c r="Q41" s="30">
        <v>-14</v>
      </c>
      <c r="R41" s="29" t="s">
        <v>99</v>
      </c>
      <c r="S41" s="28" t="s">
        <v>215</v>
      </c>
    </row>
    <row r="42" spans="1:19" ht="15" thickBot="1" x14ac:dyDescent="0.35">
      <c r="A42" s="27" t="s">
        <v>27</v>
      </c>
      <c r="B42" s="26">
        <v>25</v>
      </c>
      <c r="C42" s="26">
        <v>8</v>
      </c>
      <c r="D42" s="26">
        <v>14</v>
      </c>
      <c r="E42" s="24">
        <v>3</v>
      </c>
      <c r="F42" s="23">
        <v>19</v>
      </c>
      <c r="G42" s="24">
        <v>4</v>
      </c>
      <c r="H42" s="24">
        <v>6</v>
      </c>
      <c r="I42" s="24">
        <v>2</v>
      </c>
      <c r="J42" s="24">
        <v>2</v>
      </c>
      <c r="K42" s="22" t="s">
        <v>218</v>
      </c>
      <c r="L42" s="26" t="s">
        <v>400</v>
      </c>
      <c r="M42" s="26" t="s">
        <v>134</v>
      </c>
      <c r="N42" s="26" t="s">
        <v>371</v>
      </c>
      <c r="O42" s="25">
        <v>60</v>
      </c>
      <c r="P42" s="24">
        <v>78</v>
      </c>
      <c r="Q42" s="23">
        <v>-18</v>
      </c>
      <c r="R42" s="22" t="s">
        <v>101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58CCF3B-005A-4D97-A2D5-315CBC19E215}"/>
  </hyperlinks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C1B8-B1C9-4154-A3D1-4ABD3E821C49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24</v>
      </c>
      <c r="C4" s="40">
        <v>15</v>
      </c>
      <c r="D4" s="40">
        <v>7</v>
      </c>
      <c r="E4" s="38">
        <v>2</v>
      </c>
      <c r="F4" s="33">
        <v>32</v>
      </c>
      <c r="G4" s="39">
        <v>12</v>
      </c>
      <c r="H4" s="38">
        <v>15</v>
      </c>
      <c r="I4" s="38">
        <v>0</v>
      </c>
      <c r="J4" s="33">
        <v>0</v>
      </c>
      <c r="K4" s="37" t="s">
        <v>386</v>
      </c>
      <c r="L4" s="40" t="s">
        <v>407</v>
      </c>
      <c r="M4" s="40" t="s">
        <v>152</v>
      </c>
      <c r="N4" s="40" t="s">
        <v>299</v>
      </c>
      <c r="O4" s="39">
        <v>80</v>
      </c>
      <c r="P4" s="38">
        <v>64</v>
      </c>
      <c r="Q4" s="33">
        <v>16</v>
      </c>
      <c r="R4" s="37" t="s">
        <v>177</v>
      </c>
      <c r="S4" s="36" t="s">
        <v>219</v>
      </c>
    </row>
    <row r="5" spans="1:20" x14ac:dyDescent="0.3">
      <c r="A5" s="32" t="s">
        <v>16</v>
      </c>
      <c r="B5" s="1">
        <v>23</v>
      </c>
      <c r="C5" s="1">
        <v>13</v>
      </c>
      <c r="D5" s="1">
        <v>7</v>
      </c>
      <c r="E5" s="20">
        <v>3</v>
      </c>
      <c r="F5" s="30">
        <v>29</v>
      </c>
      <c r="G5" s="31">
        <v>8</v>
      </c>
      <c r="H5" s="20">
        <v>13</v>
      </c>
      <c r="I5" s="20">
        <v>0</v>
      </c>
      <c r="J5" s="30">
        <v>2</v>
      </c>
      <c r="K5" s="29" t="s">
        <v>283</v>
      </c>
      <c r="L5" s="1" t="s">
        <v>407</v>
      </c>
      <c r="M5" s="1" t="s">
        <v>149</v>
      </c>
      <c r="N5" s="1" t="s">
        <v>349</v>
      </c>
      <c r="O5" s="31">
        <v>80</v>
      </c>
      <c r="P5" s="20">
        <v>80</v>
      </c>
      <c r="Q5" s="30">
        <v>0</v>
      </c>
      <c r="R5" s="29" t="s">
        <v>109</v>
      </c>
      <c r="S5" s="28" t="s">
        <v>218</v>
      </c>
    </row>
    <row r="6" spans="1:20" x14ac:dyDescent="0.3">
      <c r="A6" s="32" t="s">
        <v>29</v>
      </c>
      <c r="B6" s="1">
        <v>26</v>
      </c>
      <c r="C6" s="1">
        <v>14</v>
      </c>
      <c r="D6" s="1">
        <v>12</v>
      </c>
      <c r="E6" s="20">
        <v>0</v>
      </c>
      <c r="F6" s="30">
        <v>28</v>
      </c>
      <c r="G6" s="31">
        <v>8</v>
      </c>
      <c r="H6" s="20">
        <v>13</v>
      </c>
      <c r="I6" s="20">
        <v>1</v>
      </c>
      <c r="J6" s="30">
        <v>0</v>
      </c>
      <c r="K6" s="29" t="s">
        <v>386</v>
      </c>
      <c r="L6" s="1" t="s">
        <v>352</v>
      </c>
      <c r="M6" s="1" t="s">
        <v>232</v>
      </c>
      <c r="N6" s="1" t="s">
        <v>403</v>
      </c>
      <c r="O6" s="31">
        <v>80</v>
      </c>
      <c r="P6" s="20">
        <v>84</v>
      </c>
      <c r="Q6" s="30">
        <v>-4</v>
      </c>
      <c r="R6" s="29" t="s">
        <v>101</v>
      </c>
      <c r="S6" s="28" t="s">
        <v>202</v>
      </c>
    </row>
    <row r="7" spans="1:20" x14ac:dyDescent="0.3">
      <c r="A7" s="32" t="s">
        <v>11</v>
      </c>
      <c r="B7" s="1">
        <v>24</v>
      </c>
      <c r="C7" s="1">
        <v>12</v>
      </c>
      <c r="D7" s="1">
        <v>8</v>
      </c>
      <c r="E7" s="20">
        <v>4</v>
      </c>
      <c r="F7" s="30">
        <v>28</v>
      </c>
      <c r="G7" s="31">
        <v>5</v>
      </c>
      <c r="H7" s="20">
        <v>9</v>
      </c>
      <c r="I7" s="20">
        <v>3</v>
      </c>
      <c r="J7" s="30">
        <v>0</v>
      </c>
      <c r="K7" s="29" t="s">
        <v>295</v>
      </c>
      <c r="L7" s="1" t="s">
        <v>351</v>
      </c>
      <c r="M7" s="1" t="s">
        <v>163</v>
      </c>
      <c r="N7" s="1" t="s">
        <v>295</v>
      </c>
      <c r="O7" s="31">
        <v>78</v>
      </c>
      <c r="P7" s="20">
        <v>78</v>
      </c>
      <c r="Q7" s="30">
        <v>0</v>
      </c>
      <c r="R7" s="29" t="s">
        <v>101</v>
      </c>
      <c r="S7" s="28" t="s">
        <v>234</v>
      </c>
    </row>
    <row r="8" spans="1:20" x14ac:dyDescent="0.3">
      <c r="A8" s="32" t="s">
        <v>21</v>
      </c>
      <c r="B8" s="1">
        <v>25</v>
      </c>
      <c r="C8" s="1">
        <v>13</v>
      </c>
      <c r="D8" s="1">
        <v>11</v>
      </c>
      <c r="E8" s="20">
        <v>1</v>
      </c>
      <c r="F8" s="30">
        <v>27</v>
      </c>
      <c r="G8" s="31">
        <v>7</v>
      </c>
      <c r="H8" s="20">
        <v>11</v>
      </c>
      <c r="I8" s="20">
        <v>2</v>
      </c>
      <c r="J8" s="30">
        <v>0</v>
      </c>
      <c r="K8" s="29" t="s">
        <v>406</v>
      </c>
      <c r="L8" s="1" t="s">
        <v>202</v>
      </c>
      <c r="M8" s="1" t="s">
        <v>193</v>
      </c>
      <c r="N8" s="1" t="s">
        <v>347</v>
      </c>
      <c r="O8" s="31">
        <v>75</v>
      </c>
      <c r="P8" s="20">
        <v>86</v>
      </c>
      <c r="Q8" s="30">
        <v>-11</v>
      </c>
      <c r="R8" s="29" t="s">
        <v>113</v>
      </c>
      <c r="S8" s="28" t="s">
        <v>228</v>
      </c>
    </row>
    <row r="9" spans="1:20" x14ac:dyDescent="0.3">
      <c r="A9" s="32" t="s">
        <v>19</v>
      </c>
      <c r="B9" s="1">
        <v>24</v>
      </c>
      <c r="C9" s="1">
        <v>12</v>
      </c>
      <c r="D9" s="1">
        <v>11</v>
      </c>
      <c r="E9" s="20">
        <v>1</v>
      </c>
      <c r="F9" s="30">
        <v>25</v>
      </c>
      <c r="G9" s="31">
        <v>10</v>
      </c>
      <c r="H9" s="20">
        <v>11</v>
      </c>
      <c r="I9" s="20">
        <v>1</v>
      </c>
      <c r="J9" s="30">
        <v>1</v>
      </c>
      <c r="K9" s="29" t="s">
        <v>385</v>
      </c>
      <c r="L9" s="1" t="s">
        <v>200</v>
      </c>
      <c r="M9" s="1" t="s">
        <v>125</v>
      </c>
      <c r="N9" s="1" t="s">
        <v>278</v>
      </c>
      <c r="O9" s="31">
        <v>75</v>
      </c>
      <c r="P9" s="20">
        <v>77</v>
      </c>
      <c r="Q9" s="30">
        <v>-2</v>
      </c>
      <c r="R9" s="29" t="s">
        <v>107</v>
      </c>
      <c r="S9" s="28" t="s">
        <v>202</v>
      </c>
    </row>
    <row r="10" spans="1:20" x14ac:dyDescent="0.3">
      <c r="A10" s="32" t="s">
        <v>4</v>
      </c>
      <c r="B10" s="1">
        <v>24</v>
      </c>
      <c r="C10" s="1">
        <v>10</v>
      </c>
      <c r="D10" s="1">
        <v>11</v>
      </c>
      <c r="E10" s="20">
        <v>3</v>
      </c>
      <c r="F10" s="30">
        <v>23</v>
      </c>
      <c r="G10" s="31">
        <v>6</v>
      </c>
      <c r="H10" s="20">
        <v>10</v>
      </c>
      <c r="I10" s="20">
        <v>0</v>
      </c>
      <c r="J10" s="30">
        <v>0</v>
      </c>
      <c r="K10" s="29" t="s">
        <v>337</v>
      </c>
      <c r="L10" s="1" t="s">
        <v>408</v>
      </c>
      <c r="M10" s="1" t="s">
        <v>265</v>
      </c>
      <c r="N10" s="1" t="s">
        <v>409</v>
      </c>
      <c r="O10" s="31">
        <v>78</v>
      </c>
      <c r="P10" s="20">
        <v>87</v>
      </c>
      <c r="Q10" s="30">
        <v>-9</v>
      </c>
      <c r="R10" s="29" t="s">
        <v>101</v>
      </c>
      <c r="S10" s="28" t="s">
        <v>240</v>
      </c>
    </row>
    <row r="11" spans="1:20" ht="15" thickBot="1" x14ac:dyDescent="0.35">
      <c r="A11" s="32" t="s">
        <v>28</v>
      </c>
      <c r="B11" s="1">
        <v>24</v>
      </c>
      <c r="C11" s="1">
        <v>9</v>
      </c>
      <c r="D11" s="1">
        <v>11</v>
      </c>
      <c r="E11" s="24">
        <v>4</v>
      </c>
      <c r="F11" s="23">
        <v>22</v>
      </c>
      <c r="G11" s="25">
        <v>6</v>
      </c>
      <c r="H11" s="24">
        <v>8</v>
      </c>
      <c r="I11" s="24">
        <v>1</v>
      </c>
      <c r="J11" s="23">
        <v>0</v>
      </c>
      <c r="K11" s="29" t="s">
        <v>404</v>
      </c>
      <c r="L11" s="1" t="s">
        <v>383</v>
      </c>
      <c r="M11" s="1" t="s">
        <v>211</v>
      </c>
      <c r="N11" s="1" t="s">
        <v>405</v>
      </c>
      <c r="O11" s="31">
        <v>73</v>
      </c>
      <c r="P11" s="20">
        <v>84</v>
      </c>
      <c r="Q11" s="30">
        <v>-11</v>
      </c>
      <c r="R11" s="29" t="s">
        <v>107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24</v>
      </c>
      <c r="C14" s="1">
        <v>16</v>
      </c>
      <c r="D14" s="1">
        <v>7</v>
      </c>
      <c r="E14" s="20">
        <v>1</v>
      </c>
      <c r="F14" s="33">
        <v>33</v>
      </c>
      <c r="G14" s="20">
        <v>8</v>
      </c>
      <c r="H14" s="20">
        <v>14</v>
      </c>
      <c r="I14" s="20">
        <v>2</v>
      </c>
      <c r="J14" s="20">
        <v>0</v>
      </c>
      <c r="K14" s="29" t="s">
        <v>342</v>
      </c>
      <c r="L14" s="1" t="s">
        <v>302</v>
      </c>
      <c r="M14" s="1" t="s">
        <v>153</v>
      </c>
      <c r="N14" s="1" t="s">
        <v>353</v>
      </c>
      <c r="O14" s="31">
        <v>77</v>
      </c>
      <c r="P14" s="20">
        <v>69</v>
      </c>
      <c r="Q14" s="30">
        <v>8</v>
      </c>
      <c r="R14" s="29" t="s">
        <v>109</v>
      </c>
      <c r="S14" s="28" t="s">
        <v>234</v>
      </c>
    </row>
    <row r="15" spans="1:20" x14ac:dyDescent="0.3">
      <c r="A15" s="32" t="s">
        <v>26</v>
      </c>
      <c r="B15" s="1">
        <v>24</v>
      </c>
      <c r="C15" s="1">
        <v>15</v>
      </c>
      <c r="D15" s="1">
        <v>7</v>
      </c>
      <c r="E15" s="20">
        <v>2</v>
      </c>
      <c r="F15" s="30">
        <v>32</v>
      </c>
      <c r="G15" s="20">
        <v>10</v>
      </c>
      <c r="H15" s="20">
        <v>14</v>
      </c>
      <c r="I15" s="20">
        <v>1</v>
      </c>
      <c r="J15" s="20">
        <v>1</v>
      </c>
      <c r="K15" s="29" t="s">
        <v>266</v>
      </c>
      <c r="L15" s="1" t="s">
        <v>339</v>
      </c>
      <c r="M15" s="1" t="s">
        <v>149</v>
      </c>
      <c r="N15" s="1" t="s">
        <v>388</v>
      </c>
      <c r="O15" s="31">
        <v>85</v>
      </c>
      <c r="P15" s="20">
        <v>70</v>
      </c>
      <c r="Q15" s="30">
        <v>15</v>
      </c>
      <c r="R15" s="29" t="s">
        <v>99</v>
      </c>
      <c r="S15" s="28" t="s">
        <v>233</v>
      </c>
    </row>
    <row r="16" spans="1:20" x14ac:dyDescent="0.3">
      <c r="A16" s="32" t="s">
        <v>1</v>
      </c>
      <c r="B16" s="1">
        <v>25</v>
      </c>
      <c r="C16" s="1">
        <v>14</v>
      </c>
      <c r="D16" s="1">
        <v>9</v>
      </c>
      <c r="E16" s="20">
        <v>2</v>
      </c>
      <c r="F16" s="30">
        <v>30</v>
      </c>
      <c r="G16" s="20">
        <v>13</v>
      </c>
      <c r="H16" s="20">
        <v>14</v>
      </c>
      <c r="I16" s="20">
        <v>0</v>
      </c>
      <c r="J16" s="20">
        <v>2</v>
      </c>
      <c r="K16" s="29" t="s">
        <v>412</v>
      </c>
      <c r="L16" s="1" t="s">
        <v>225</v>
      </c>
      <c r="M16" s="1" t="s">
        <v>229</v>
      </c>
      <c r="N16" s="1" t="s">
        <v>413</v>
      </c>
      <c r="O16" s="31">
        <v>84</v>
      </c>
      <c r="P16" s="20">
        <v>68</v>
      </c>
      <c r="Q16" s="30">
        <v>16</v>
      </c>
      <c r="R16" s="29" t="s">
        <v>109</v>
      </c>
      <c r="S16" s="28" t="s">
        <v>226</v>
      </c>
    </row>
    <row r="17" spans="1:19" x14ac:dyDescent="0.3">
      <c r="A17" s="32" t="s">
        <v>13</v>
      </c>
      <c r="B17" s="1">
        <v>25</v>
      </c>
      <c r="C17" s="1">
        <v>13</v>
      </c>
      <c r="D17" s="1">
        <v>9</v>
      </c>
      <c r="E17" s="20">
        <v>3</v>
      </c>
      <c r="F17" s="30">
        <v>29</v>
      </c>
      <c r="G17" s="20">
        <v>8</v>
      </c>
      <c r="H17" s="20">
        <v>12</v>
      </c>
      <c r="I17" s="20">
        <v>1</v>
      </c>
      <c r="J17" s="20">
        <v>3</v>
      </c>
      <c r="K17" s="29" t="s">
        <v>307</v>
      </c>
      <c r="L17" s="1" t="s">
        <v>339</v>
      </c>
      <c r="M17" s="1" t="s">
        <v>208</v>
      </c>
      <c r="N17" s="1" t="s">
        <v>384</v>
      </c>
      <c r="O17" s="31">
        <v>75</v>
      </c>
      <c r="P17" s="20">
        <v>73</v>
      </c>
      <c r="Q17" s="30">
        <v>2</v>
      </c>
      <c r="R17" s="29" t="s">
        <v>107</v>
      </c>
      <c r="S17" s="28" t="s">
        <v>234</v>
      </c>
    </row>
    <row r="18" spans="1:19" x14ac:dyDescent="0.3">
      <c r="A18" s="32" t="s">
        <v>10</v>
      </c>
      <c r="B18" s="1">
        <v>23</v>
      </c>
      <c r="C18" s="1">
        <v>13</v>
      </c>
      <c r="D18" s="1">
        <v>7</v>
      </c>
      <c r="E18" s="20">
        <v>3</v>
      </c>
      <c r="F18" s="30">
        <v>29</v>
      </c>
      <c r="G18" s="20">
        <v>1</v>
      </c>
      <c r="H18" s="20">
        <v>8</v>
      </c>
      <c r="I18" s="20">
        <v>5</v>
      </c>
      <c r="J18" s="20">
        <v>0</v>
      </c>
      <c r="K18" s="29" t="s">
        <v>354</v>
      </c>
      <c r="L18" s="1" t="s">
        <v>225</v>
      </c>
      <c r="M18" s="1" t="s">
        <v>139</v>
      </c>
      <c r="N18" s="1" t="s">
        <v>299</v>
      </c>
      <c r="O18" s="31">
        <v>68</v>
      </c>
      <c r="P18" s="20">
        <v>64</v>
      </c>
      <c r="Q18" s="30">
        <v>4</v>
      </c>
      <c r="R18" s="29" t="s">
        <v>104</v>
      </c>
      <c r="S18" s="28" t="s">
        <v>231</v>
      </c>
    </row>
    <row r="19" spans="1:19" x14ac:dyDescent="0.3">
      <c r="A19" s="32" t="s">
        <v>9</v>
      </c>
      <c r="B19" s="1">
        <v>23</v>
      </c>
      <c r="C19" s="1">
        <v>12</v>
      </c>
      <c r="D19" s="1">
        <v>6</v>
      </c>
      <c r="E19" s="20">
        <v>5</v>
      </c>
      <c r="F19" s="30">
        <v>29</v>
      </c>
      <c r="G19" s="20">
        <v>11</v>
      </c>
      <c r="H19" s="20">
        <v>12</v>
      </c>
      <c r="I19" s="20">
        <v>0</v>
      </c>
      <c r="J19" s="20">
        <v>3</v>
      </c>
      <c r="K19" s="29" t="s">
        <v>322</v>
      </c>
      <c r="L19" s="1" t="s">
        <v>295</v>
      </c>
      <c r="M19" s="1" t="s">
        <v>248</v>
      </c>
      <c r="N19" s="1" t="s">
        <v>313</v>
      </c>
      <c r="O19" s="31">
        <v>72</v>
      </c>
      <c r="P19" s="20">
        <v>63</v>
      </c>
      <c r="Q19" s="30">
        <v>9</v>
      </c>
      <c r="R19" s="29" t="s">
        <v>104</v>
      </c>
      <c r="S19" s="28" t="s">
        <v>222</v>
      </c>
    </row>
    <row r="20" spans="1:19" x14ac:dyDescent="0.3">
      <c r="A20" s="32" t="s">
        <v>12</v>
      </c>
      <c r="B20" s="1">
        <v>26</v>
      </c>
      <c r="C20" s="1">
        <v>13</v>
      </c>
      <c r="D20" s="1">
        <v>11</v>
      </c>
      <c r="E20" s="20">
        <v>2</v>
      </c>
      <c r="F20" s="30">
        <v>28</v>
      </c>
      <c r="G20" s="20">
        <v>9</v>
      </c>
      <c r="H20" s="20">
        <v>12</v>
      </c>
      <c r="I20" s="20">
        <v>1</v>
      </c>
      <c r="J20" s="20">
        <v>0</v>
      </c>
      <c r="K20" s="29" t="s">
        <v>220</v>
      </c>
      <c r="L20" s="1" t="s">
        <v>411</v>
      </c>
      <c r="M20" s="1" t="s">
        <v>148</v>
      </c>
      <c r="N20" s="1" t="s">
        <v>385</v>
      </c>
      <c r="O20" s="31">
        <v>71</v>
      </c>
      <c r="P20" s="20">
        <v>67</v>
      </c>
      <c r="Q20" s="30">
        <v>4</v>
      </c>
      <c r="R20" s="29" t="s">
        <v>109</v>
      </c>
      <c r="S20" s="28" t="s">
        <v>232</v>
      </c>
    </row>
    <row r="21" spans="1:19" ht="15" thickBot="1" x14ac:dyDescent="0.35">
      <c r="A21" s="27" t="s">
        <v>23</v>
      </c>
      <c r="B21" s="26">
        <v>25</v>
      </c>
      <c r="C21" s="26">
        <v>11</v>
      </c>
      <c r="D21" s="26">
        <v>9</v>
      </c>
      <c r="E21" s="24">
        <v>5</v>
      </c>
      <c r="F21" s="23">
        <v>27</v>
      </c>
      <c r="G21" s="24">
        <v>3</v>
      </c>
      <c r="H21" s="24">
        <v>8</v>
      </c>
      <c r="I21" s="24">
        <v>3</v>
      </c>
      <c r="J21" s="24">
        <v>1</v>
      </c>
      <c r="K21" s="22" t="s">
        <v>246</v>
      </c>
      <c r="L21" s="26" t="s">
        <v>341</v>
      </c>
      <c r="M21" s="26" t="s">
        <v>186</v>
      </c>
      <c r="N21" s="26" t="s">
        <v>410</v>
      </c>
      <c r="O21" s="25">
        <v>73</v>
      </c>
      <c r="P21" s="24">
        <v>82</v>
      </c>
      <c r="Q21" s="23">
        <v>-9</v>
      </c>
      <c r="R21" s="22" t="s">
        <v>133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24</v>
      </c>
      <c r="C25" s="1">
        <v>17</v>
      </c>
      <c r="D25" s="1">
        <v>1</v>
      </c>
      <c r="E25" s="20">
        <v>6</v>
      </c>
      <c r="F25" s="30">
        <v>40</v>
      </c>
      <c r="G25" s="20">
        <v>16</v>
      </c>
      <c r="H25" s="20">
        <v>17</v>
      </c>
      <c r="I25" s="20">
        <v>0</v>
      </c>
      <c r="J25" s="20">
        <v>3</v>
      </c>
      <c r="K25" s="29" t="s">
        <v>392</v>
      </c>
      <c r="L25" s="1" t="s">
        <v>416</v>
      </c>
      <c r="M25" s="1" t="s">
        <v>249</v>
      </c>
      <c r="N25" s="1" t="s">
        <v>417</v>
      </c>
      <c r="O25" s="31">
        <v>96</v>
      </c>
      <c r="P25" s="20">
        <v>53</v>
      </c>
      <c r="Q25" s="30">
        <v>43</v>
      </c>
      <c r="R25" s="29" t="s">
        <v>101</v>
      </c>
      <c r="S25" s="28" t="s">
        <v>342</v>
      </c>
    </row>
    <row r="26" spans="1:19" x14ac:dyDescent="0.3">
      <c r="A26" s="32" t="s">
        <v>22</v>
      </c>
      <c r="B26" s="1">
        <v>25</v>
      </c>
      <c r="C26" s="1">
        <v>16</v>
      </c>
      <c r="D26" s="1">
        <v>5</v>
      </c>
      <c r="E26" s="20">
        <v>4</v>
      </c>
      <c r="F26" s="30">
        <v>36</v>
      </c>
      <c r="G26" s="20">
        <v>11</v>
      </c>
      <c r="H26" s="20">
        <v>14</v>
      </c>
      <c r="I26" s="20">
        <v>2</v>
      </c>
      <c r="J26" s="20">
        <v>2</v>
      </c>
      <c r="K26" s="29" t="s">
        <v>277</v>
      </c>
      <c r="L26" s="1" t="s">
        <v>396</v>
      </c>
      <c r="M26" s="1" t="s">
        <v>178</v>
      </c>
      <c r="N26" s="1" t="s">
        <v>418</v>
      </c>
      <c r="O26" s="31">
        <v>87</v>
      </c>
      <c r="P26" s="20">
        <v>70</v>
      </c>
      <c r="Q26" s="30">
        <v>17</v>
      </c>
      <c r="R26" s="29" t="s">
        <v>109</v>
      </c>
      <c r="S26" s="28" t="s">
        <v>276</v>
      </c>
    </row>
    <row r="27" spans="1:19" x14ac:dyDescent="0.3">
      <c r="A27" s="32" t="s">
        <v>17</v>
      </c>
      <c r="B27" s="1">
        <v>25</v>
      </c>
      <c r="C27" s="1">
        <v>14</v>
      </c>
      <c r="D27" s="1">
        <v>7</v>
      </c>
      <c r="E27" s="20">
        <v>4</v>
      </c>
      <c r="F27" s="30">
        <v>32</v>
      </c>
      <c r="G27" s="20">
        <v>5</v>
      </c>
      <c r="H27" s="20">
        <v>11</v>
      </c>
      <c r="I27" s="20">
        <v>3</v>
      </c>
      <c r="J27" s="20">
        <v>0</v>
      </c>
      <c r="K27" s="29" t="s">
        <v>419</v>
      </c>
      <c r="L27" s="1" t="s">
        <v>303</v>
      </c>
      <c r="M27" s="1" t="s">
        <v>229</v>
      </c>
      <c r="N27" s="1" t="s">
        <v>420</v>
      </c>
      <c r="O27" s="31">
        <v>75</v>
      </c>
      <c r="P27" s="20">
        <v>69</v>
      </c>
      <c r="Q27" s="30">
        <v>6</v>
      </c>
      <c r="R27" s="29" t="s">
        <v>194</v>
      </c>
      <c r="S27" s="28" t="s">
        <v>342</v>
      </c>
    </row>
    <row r="28" spans="1:19" x14ac:dyDescent="0.3">
      <c r="A28" s="32" t="s">
        <v>95</v>
      </c>
      <c r="B28" s="1">
        <v>25</v>
      </c>
      <c r="C28" s="1">
        <v>12</v>
      </c>
      <c r="D28" s="1">
        <v>10</v>
      </c>
      <c r="E28" s="20">
        <v>3</v>
      </c>
      <c r="F28" s="30">
        <v>27</v>
      </c>
      <c r="G28" s="20">
        <v>9</v>
      </c>
      <c r="H28" s="20">
        <v>12</v>
      </c>
      <c r="I28" s="20">
        <v>0</v>
      </c>
      <c r="J28" s="20">
        <v>0</v>
      </c>
      <c r="K28" s="29" t="s">
        <v>266</v>
      </c>
      <c r="L28" s="1" t="s">
        <v>358</v>
      </c>
      <c r="M28" s="1" t="s">
        <v>183</v>
      </c>
      <c r="N28" s="1" t="s">
        <v>404</v>
      </c>
      <c r="O28" s="31">
        <v>77</v>
      </c>
      <c r="P28" s="20">
        <v>76</v>
      </c>
      <c r="Q28" s="30">
        <v>1</v>
      </c>
      <c r="R28" s="29" t="s">
        <v>107</v>
      </c>
      <c r="S28" s="28" t="s">
        <v>255</v>
      </c>
    </row>
    <row r="29" spans="1:19" x14ac:dyDescent="0.3">
      <c r="A29" s="32" t="s">
        <v>25</v>
      </c>
      <c r="B29" s="1">
        <v>24</v>
      </c>
      <c r="C29" s="1">
        <v>10</v>
      </c>
      <c r="D29" s="1">
        <v>9</v>
      </c>
      <c r="E29" s="20">
        <v>5</v>
      </c>
      <c r="F29" s="30">
        <v>25</v>
      </c>
      <c r="G29" s="20">
        <v>9</v>
      </c>
      <c r="H29" s="20">
        <v>10</v>
      </c>
      <c r="I29" s="20">
        <v>0</v>
      </c>
      <c r="J29" s="20">
        <v>1</v>
      </c>
      <c r="K29" s="29" t="s">
        <v>414</v>
      </c>
      <c r="L29" s="1" t="s">
        <v>269</v>
      </c>
      <c r="M29" s="1" t="s">
        <v>138</v>
      </c>
      <c r="N29" s="1" t="s">
        <v>415</v>
      </c>
      <c r="O29" s="31">
        <v>75</v>
      </c>
      <c r="P29" s="20">
        <v>70</v>
      </c>
      <c r="Q29" s="30">
        <v>5</v>
      </c>
      <c r="R29" s="29" t="s">
        <v>159</v>
      </c>
      <c r="S29" s="28" t="s">
        <v>218</v>
      </c>
    </row>
    <row r="30" spans="1:19" x14ac:dyDescent="0.3">
      <c r="A30" s="32" t="s">
        <v>0</v>
      </c>
      <c r="B30" s="1">
        <v>23</v>
      </c>
      <c r="C30" s="1">
        <v>12</v>
      </c>
      <c r="D30" s="1">
        <v>11</v>
      </c>
      <c r="E30" s="20">
        <v>0</v>
      </c>
      <c r="F30" s="30">
        <v>24</v>
      </c>
      <c r="G30" s="20">
        <v>9</v>
      </c>
      <c r="H30" s="20">
        <v>11</v>
      </c>
      <c r="I30" s="20">
        <v>1</v>
      </c>
      <c r="J30" s="20">
        <v>0</v>
      </c>
      <c r="K30" s="29" t="s">
        <v>257</v>
      </c>
      <c r="L30" s="1" t="s">
        <v>279</v>
      </c>
      <c r="M30" s="1" t="s">
        <v>103</v>
      </c>
      <c r="N30" s="1" t="s">
        <v>369</v>
      </c>
      <c r="O30" s="31">
        <v>71</v>
      </c>
      <c r="P30" s="20">
        <v>68</v>
      </c>
      <c r="Q30" s="30">
        <v>3</v>
      </c>
      <c r="R30" s="29" t="s">
        <v>133</v>
      </c>
      <c r="S30" s="28" t="s">
        <v>224</v>
      </c>
    </row>
    <row r="31" spans="1:19" x14ac:dyDescent="0.3">
      <c r="A31" s="32" t="s">
        <v>6</v>
      </c>
      <c r="B31" s="1">
        <v>25</v>
      </c>
      <c r="C31" s="1">
        <v>8</v>
      </c>
      <c r="D31" s="1">
        <v>10</v>
      </c>
      <c r="E31" s="20">
        <v>7</v>
      </c>
      <c r="F31" s="30">
        <v>23</v>
      </c>
      <c r="G31" s="20">
        <v>8</v>
      </c>
      <c r="H31" s="20">
        <v>8</v>
      </c>
      <c r="I31" s="20">
        <v>0</v>
      </c>
      <c r="J31" s="20">
        <v>2</v>
      </c>
      <c r="K31" s="29" t="s">
        <v>421</v>
      </c>
      <c r="L31" s="1" t="s">
        <v>398</v>
      </c>
      <c r="M31" s="1" t="s">
        <v>127</v>
      </c>
      <c r="N31" s="1" t="s">
        <v>263</v>
      </c>
      <c r="O31" s="31">
        <v>67</v>
      </c>
      <c r="P31" s="20">
        <v>91</v>
      </c>
      <c r="Q31" s="30">
        <v>-24</v>
      </c>
      <c r="R31" s="29" t="s">
        <v>99</v>
      </c>
      <c r="S31" s="28" t="s">
        <v>399</v>
      </c>
    </row>
    <row r="32" spans="1:19" ht="15" thickBot="1" x14ac:dyDescent="0.35">
      <c r="A32" s="32" t="s">
        <v>15</v>
      </c>
      <c r="B32" s="1">
        <v>24</v>
      </c>
      <c r="C32" s="1">
        <v>8</v>
      </c>
      <c r="D32" s="1">
        <v>12</v>
      </c>
      <c r="E32" s="20">
        <v>4</v>
      </c>
      <c r="F32" s="23">
        <v>20</v>
      </c>
      <c r="G32" s="20">
        <v>5</v>
      </c>
      <c r="H32" s="20">
        <v>7</v>
      </c>
      <c r="I32" s="20">
        <v>1</v>
      </c>
      <c r="J32" s="20">
        <v>0</v>
      </c>
      <c r="K32" s="29" t="s">
        <v>378</v>
      </c>
      <c r="L32" s="1" t="s">
        <v>188</v>
      </c>
      <c r="M32" s="1" t="s">
        <v>186</v>
      </c>
      <c r="N32" s="1" t="s">
        <v>398</v>
      </c>
      <c r="O32" s="31">
        <v>62</v>
      </c>
      <c r="P32" s="20">
        <v>87</v>
      </c>
      <c r="Q32" s="30">
        <v>-25</v>
      </c>
      <c r="R32" s="29" t="s">
        <v>104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24</v>
      </c>
      <c r="C35" s="1">
        <v>15</v>
      </c>
      <c r="D35" s="1">
        <v>8</v>
      </c>
      <c r="E35" s="20">
        <v>1</v>
      </c>
      <c r="F35" s="33">
        <v>31</v>
      </c>
      <c r="G35" s="20">
        <v>7</v>
      </c>
      <c r="H35" s="20">
        <v>13</v>
      </c>
      <c r="I35" s="20">
        <v>2</v>
      </c>
      <c r="J35" s="20">
        <v>0</v>
      </c>
      <c r="K35" s="29" t="s">
        <v>286</v>
      </c>
      <c r="L35" s="1" t="s">
        <v>283</v>
      </c>
      <c r="M35" s="1" t="s">
        <v>149</v>
      </c>
      <c r="N35" s="1" t="s">
        <v>339</v>
      </c>
      <c r="O35" s="31">
        <v>89</v>
      </c>
      <c r="P35" s="20">
        <v>78</v>
      </c>
      <c r="Q35" s="30">
        <v>11</v>
      </c>
      <c r="R35" s="29" t="s">
        <v>99</v>
      </c>
      <c r="S35" s="28" t="s">
        <v>202</v>
      </c>
    </row>
    <row r="36" spans="1:19" x14ac:dyDescent="0.3">
      <c r="A36" s="32" t="s">
        <v>18</v>
      </c>
      <c r="B36" s="1">
        <v>24</v>
      </c>
      <c r="C36" s="1">
        <v>11</v>
      </c>
      <c r="D36" s="1">
        <v>6</v>
      </c>
      <c r="E36" s="20">
        <v>7</v>
      </c>
      <c r="F36" s="30">
        <v>29</v>
      </c>
      <c r="G36" s="20">
        <v>6</v>
      </c>
      <c r="H36" s="20">
        <v>10</v>
      </c>
      <c r="I36" s="20">
        <v>1</v>
      </c>
      <c r="J36" s="20">
        <v>5</v>
      </c>
      <c r="K36" s="29" t="s">
        <v>275</v>
      </c>
      <c r="L36" s="1" t="s">
        <v>423</v>
      </c>
      <c r="M36" s="1" t="s">
        <v>129</v>
      </c>
      <c r="N36" s="1" t="s">
        <v>424</v>
      </c>
      <c r="O36" s="31">
        <v>66</v>
      </c>
      <c r="P36" s="20">
        <v>69</v>
      </c>
      <c r="Q36" s="30">
        <v>-3</v>
      </c>
      <c r="R36" s="29" t="s">
        <v>101</v>
      </c>
      <c r="S36" s="28" t="s">
        <v>239</v>
      </c>
    </row>
    <row r="37" spans="1:19" x14ac:dyDescent="0.3">
      <c r="A37" s="32" t="s">
        <v>7</v>
      </c>
      <c r="B37" s="1">
        <v>23</v>
      </c>
      <c r="C37" s="1">
        <v>11</v>
      </c>
      <c r="D37" s="1">
        <v>6</v>
      </c>
      <c r="E37" s="20">
        <v>6</v>
      </c>
      <c r="F37" s="30">
        <v>28</v>
      </c>
      <c r="G37" s="20">
        <v>7</v>
      </c>
      <c r="H37" s="20">
        <v>11</v>
      </c>
      <c r="I37" s="20">
        <v>0</v>
      </c>
      <c r="J37" s="20">
        <v>3</v>
      </c>
      <c r="K37" s="29" t="s">
        <v>313</v>
      </c>
      <c r="L37" s="1" t="s">
        <v>263</v>
      </c>
      <c r="M37" s="1" t="s">
        <v>136</v>
      </c>
      <c r="N37" s="1" t="s">
        <v>286</v>
      </c>
      <c r="O37" s="31">
        <v>59</v>
      </c>
      <c r="P37" s="20">
        <v>62</v>
      </c>
      <c r="Q37" s="30">
        <v>-3</v>
      </c>
      <c r="R37" s="29" t="s">
        <v>107</v>
      </c>
      <c r="S37" s="28" t="s">
        <v>233</v>
      </c>
    </row>
    <row r="38" spans="1:19" x14ac:dyDescent="0.3">
      <c r="A38" s="32" t="s">
        <v>2</v>
      </c>
      <c r="B38" s="1">
        <v>24</v>
      </c>
      <c r="C38" s="1">
        <v>10</v>
      </c>
      <c r="D38" s="1">
        <v>6</v>
      </c>
      <c r="E38" s="20">
        <v>8</v>
      </c>
      <c r="F38" s="30">
        <v>28</v>
      </c>
      <c r="G38" s="20">
        <v>9</v>
      </c>
      <c r="H38" s="20">
        <v>10</v>
      </c>
      <c r="I38" s="20">
        <v>0</v>
      </c>
      <c r="J38" s="20">
        <v>2</v>
      </c>
      <c r="K38" s="29" t="s">
        <v>427</v>
      </c>
      <c r="L38" s="1" t="s">
        <v>379</v>
      </c>
      <c r="M38" s="1" t="s">
        <v>362</v>
      </c>
      <c r="N38" s="1" t="s">
        <v>380</v>
      </c>
      <c r="O38" s="31">
        <v>72</v>
      </c>
      <c r="P38" s="20">
        <v>73</v>
      </c>
      <c r="Q38" s="30">
        <v>-1</v>
      </c>
      <c r="R38" s="29" t="s">
        <v>133</v>
      </c>
      <c r="S38" s="28" t="s">
        <v>264</v>
      </c>
    </row>
    <row r="39" spans="1:19" x14ac:dyDescent="0.3">
      <c r="A39" s="32" t="s">
        <v>8</v>
      </c>
      <c r="B39" s="1">
        <v>25</v>
      </c>
      <c r="C39" s="1">
        <v>12</v>
      </c>
      <c r="D39" s="1">
        <v>10</v>
      </c>
      <c r="E39" s="20">
        <v>3</v>
      </c>
      <c r="F39" s="30">
        <v>27</v>
      </c>
      <c r="G39" s="20">
        <v>5</v>
      </c>
      <c r="H39" s="20">
        <v>11</v>
      </c>
      <c r="I39" s="20">
        <v>1</v>
      </c>
      <c r="J39" s="20">
        <v>1</v>
      </c>
      <c r="K39" s="29" t="s">
        <v>337</v>
      </c>
      <c r="L39" s="1" t="s">
        <v>200</v>
      </c>
      <c r="M39" s="1" t="s">
        <v>191</v>
      </c>
      <c r="N39" s="1" t="s">
        <v>404</v>
      </c>
      <c r="O39" s="31">
        <v>71</v>
      </c>
      <c r="P39" s="20">
        <v>80</v>
      </c>
      <c r="Q39" s="30">
        <v>-9</v>
      </c>
      <c r="R39" s="29" t="s">
        <v>99</v>
      </c>
      <c r="S39" s="28" t="s">
        <v>232</v>
      </c>
    </row>
    <row r="40" spans="1:19" x14ac:dyDescent="0.3">
      <c r="A40" s="32" t="s">
        <v>20</v>
      </c>
      <c r="B40" s="1">
        <v>25</v>
      </c>
      <c r="C40" s="1">
        <v>10</v>
      </c>
      <c r="D40" s="1">
        <v>10</v>
      </c>
      <c r="E40" s="20">
        <v>5</v>
      </c>
      <c r="F40" s="30">
        <v>25</v>
      </c>
      <c r="G40" s="20">
        <v>5</v>
      </c>
      <c r="H40" s="20">
        <v>10</v>
      </c>
      <c r="I40" s="20">
        <v>0</v>
      </c>
      <c r="J40" s="20">
        <v>2</v>
      </c>
      <c r="K40" s="29" t="s">
        <v>211</v>
      </c>
      <c r="L40" s="1" t="s">
        <v>361</v>
      </c>
      <c r="M40" s="1" t="s">
        <v>150</v>
      </c>
      <c r="N40" s="1" t="s">
        <v>255</v>
      </c>
      <c r="O40" s="31">
        <v>77</v>
      </c>
      <c r="P40" s="20">
        <v>95</v>
      </c>
      <c r="Q40" s="30">
        <v>-18</v>
      </c>
      <c r="R40" s="29" t="s">
        <v>101</v>
      </c>
      <c r="S40" s="28" t="s">
        <v>228</v>
      </c>
    </row>
    <row r="41" spans="1:19" x14ac:dyDescent="0.3">
      <c r="A41" s="32" t="s">
        <v>3</v>
      </c>
      <c r="B41" s="1">
        <v>25</v>
      </c>
      <c r="C41" s="1">
        <v>10</v>
      </c>
      <c r="D41" s="1">
        <v>13</v>
      </c>
      <c r="E41" s="20">
        <v>2</v>
      </c>
      <c r="F41" s="30">
        <v>22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425</v>
      </c>
      <c r="M41" s="1" t="s">
        <v>134</v>
      </c>
      <c r="N41" s="1" t="s">
        <v>426</v>
      </c>
      <c r="O41" s="31">
        <v>78</v>
      </c>
      <c r="P41" s="20">
        <v>93</v>
      </c>
      <c r="Q41" s="30">
        <v>-15</v>
      </c>
      <c r="R41" s="29" t="s">
        <v>101</v>
      </c>
      <c r="S41" s="28" t="s">
        <v>215</v>
      </c>
    </row>
    <row r="42" spans="1:19" ht="15" thickBot="1" x14ac:dyDescent="0.35">
      <c r="A42" s="27" t="s">
        <v>27</v>
      </c>
      <c r="B42" s="26">
        <v>26</v>
      </c>
      <c r="C42" s="26">
        <v>9</v>
      </c>
      <c r="D42" s="26">
        <v>14</v>
      </c>
      <c r="E42" s="24">
        <v>3</v>
      </c>
      <c r="F42" s="23">
        <v>21</v>
      </c>
      <c r="G42" s="24">
        <v>5</v>
      </c>
      <c r="H42" s="24">
        <v>7</v>
      </c>
      <c r="I42" s="24">
        <v>2</v>
      </c>
      <c r="J42" s="24">
        <v>2</v>
      </c>
      <c r="K42" s="22" t="s">
        <v>218</v>
      </c>
      <c r="L42" s="26" t="s">
        <v>422</v>
      </c>
      <c r="M42" s="26" t="s">
        <v>134</v>
      </c>
      <c r="N42" s="26" t="s">
        <v>371</v>
      </c>
      <c r="O42" s="25">
        <v>65</v>
      </c>
      <c r="P42" s="24">
        <v>81</v>
      </c>
      <c r="Q42" s="23">
        <v>-16</v>
      </c>
      <c r="R42" s="22" t="s">
        <v>99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266123E-7F9A-438D-BE2F-E4CFB2E6BF8E}"/>
  </hyperlinks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592A-F215-4539-B0EF-17578E58BCF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25</v>
      </c>
      <c r="C4" s="40">
        <v>16</v>
      </c>
      <c r="D4" s="40">
        <v>7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386</v>
      </c>
      <c r="L4" s="40" t="s">
        <v>430</v>
      </c>
      <c r="M4" s="40" t="s">
        <v>152</v>
      </c>
      <c r="N4" s="40" t="s">
        <v>328</v>
      </c>
      <c r="O4" s="39">
        <v>84</v>
      </c>
      <c r="P4" s="38">
        <v>65</v>
      </c>
      <c r="Q4" s="33">
        <v>19</v>
      </c>
      <c r="R4" s="37" t="s">
        <v>194</v>
      </c>
      <c r="S4" s="36" t="s">
        <v>219</v>
      </c>
    </row>
    <row r="5" spans="1:20" x14ac:dyDescent="0.3">
      <c r="A5" s="32" t="s">
        <v>29</v>
      </c>
      <c r="B5" s="1">
        <v>27</v>
      </c>
      <c r="C5" s="1">
        <v>15</v>
      </c>
      <c r="D5" s="1">
        <v>12</v>
      </c>
      <c r="E5" s="20">
        <v>0</v>
      </c>
      <c r="F5" s="30">
        <v>30</v>
      </c>
      <c r="G5" s="31">
        <v>7</v>
      </c>
      <c r="H5" s="20">
        <v>13</v>
      </c>
      <c r="I5" s="20">
        <v>2</v>
      </c>
      <c r="J5" s="30">
        <v>0</v>
      </c>
      <c r="K5" s="29" t="s">
        <v>428</v>
      </c>
      <c r="L5" s="1" t="s">
        <v>352</v>
      </c>
      <c r="M5" s="1" t="s">
        <v>388</v>
      </c>
      <c r="N5" s="1" t="s">
        <v>429</v>
      </c>
      <c r="O5" s="31">
        <v>83</v>
      </c>
      <c r="P5" s="20">
        <v>86</v>
      </c>
      <c r="Q5" s="30">
        <v>-3</v>
      </c>
      <c r="R5" s="29" t="s">
        <v>99</v>
      </c>
      <c r="S5" s="28" t="s">
        <v>202</v>
      </c>
    </row>
    <row r="6" spans="1:20" x14ac:dyDescent="0.3">
      <c r="A6" s="32" t="s">
        <v>16</v>
      </c>
      <c r="B6" s="1">
        <v>24</v>
      </c>
      <c r="C6" s="1">
        <v>13</v>
      </c>
      <c r="D6" s="1">
        <v>8</v>
      </c>
      <c r="E6" s="20">
        <v>3</v>
      </c>
      <c r="F6" s="30">
        <v>29</v>
      </c>
      <c r="G6" s="31">
        <v>8</v>
      </c>
      <c r="H6" s="20">
        <v>13</v>
      </c>
      <c r="I6" s="20">
        <v>0</v>
      </c>
      <c r="J6" s="30">
        <v>2</v>
      </c>
      <c r="K6" s="29" t="s">
        <v>283</v>
      </c>
      <c r="L6" s="1" t="s">
        <v>330</v>
      </c>
      <c r="M6" s="1" t="s">
        <v>149</v>
      </c>
      <c r="N6" s="1" t="s">
        <v>349</v>
      </c>
      <c r="O6" s="31">
        <v>82</v>
      </c>
      <c r="P6" s="20">
        <v>87</v>
      </c>
      <c r="Q6" s="30">
        <v>-5</v>
      </c>
      <c r="R6" s="29" t="s">
        <v>101</v>
      </c>
      <c r="S6" s="28" t="s">
        <v>228</v>
      </c>
    </row>
    <row r="7" spans="1:20" x14ac:dyDescent="0.3">
      <c r="A7" s="32" t="s">
        <v>21</v>
      </c>
      <c r="B7" s="1">
        <v>26</v>
      </c>
      <c r="C7" s="1">
        <v>13</v>
      </c>
      <c r="D7" s="1">
        <v>11</v>
      </c>
      <c r="E7" s="20">
        <v>2</v>
      </c>
      <c r="F7" s="30">
        <v>28</v>
      </c>
      <c r="G7" s="31">
        <v>7</v>
      </c>
      <c r="H7" s="20">
        <v>11</v>
      </c>
      <c r="I7" s="20">
        <v>2</v>
      </c>
      <c r="J7" s="30">
        <v>1</v>
      </c>
      <c r="K7" s="29" t="s">
        <v>406</v>
      </c>
      <c r="L7" s="1" t="s">
        <v>288</v>
      </c>
      <c r="M7" s="1" t="s">
        <v>208</v>
      </c>
      <c r="N7" s="1" t="s">
        <v>355</v>
      </c>
      <c r="O7" s="31">
        <v>77</v>
      </c>
      <c r="P7" s="20">
        <v>89</v>
      </c>
      <c r="Q7" s="30">
        <v>-12</v>
      </c>
      <c r="R7" s="29" t="s">
        <v>133</v>
      </c>
      <c r="S7" s="28" t="s">
        <v>218</v>
      </c>
    </row>
    <row r="8" spans="1:20" x14ac:dyDescent="0.3">
      <c r="A8" s="32" t="s">
        <v>11</v>
      </c>
      <c r="B8" s="1">
        <v>24</v>
      </c>
      <c r="C8" s="1">
        <v>12</v>
      </c>
      <c r="D8" s="1">
        <v>8</v>
      </c>
      <c r="E8" s="20">
        <v>4</v>
      </c>
      <c r="F8" s="30">
        <v>28</v>
      </c>
      <c r="G8" s="31">
        <v>5</v>
      </c>
      <c r="H8" s="20">
        <v>9</v>
      </c>
      <c r="I8" s="20">
        <v>3</v>
      </c>
      <c r="J8" s="30">
        <v>0</v>
      </c>
      <c r="K8" s="29" t="s">
        <v>295</v>
      </c>
      <c r="L8" s="1" t="s">
        <v>351</v>
      </c>
      <c r="M8" s="1" t="s">
        <v>163</v>
      </c>
      <c r="N8" s="1" t="s">
        <v>295</v>
      </c>
      <c r="O8" s="31">
        <v>78</v>
      </c>
      <c r="P8" s="20">
        <v>78</v>
      </c>
      <c r="Q8" s="30">
        <v>0</v>
      </c>
      <c r="R8" s="29" t="s">
        <v>101</v>
      </c>
      <c r="S8" s="28" t="s">
        <v>234</v>
      </c>
    </row>
    <row r="9" spans="1:20" x14ac:dyDescent="0.3">
      <c r="A9" s="32" t="s">
        <v>19</v>
      </c>
      <c r="B9" s="1">
        <v>24</v>
      </c>
      <c r="C9" s="1">
        <v>12</v>
      </c>
      <c r="D9" s="1">
        <v>11</v>
      </c>
      <c r="E9" s="20">
        <v>1</v>
      </c>
      <c r="F9" s="30">
        <v>25</v>
      </c>
      <c r="G9" s="31">
        <v>10</v>
      </c>
      <c r="H9" s="20">
        <v>11</v>
      </c>
      <c r="I9" s="20">
        <v>1</v>
      </c>
      <c r="J9" s="30">
        <v>1</v>
      </c>
      <c r="K9" s="29" t="s">
        <v>385</v>
      </c>
      <c r="L9" s="1" t="s">
        <v>200</v>
      </c>
      <c r="M9" s="1" t="s">
        <v>125</v>
      </c>
      <c r="N9" s="1" t="s">
        <v>278</v>
      </c>
      <c r="O9" s="31">
        <v>75</v>
      </c>
      <c r="P9" s="20">
        <v>77</v>
      </c>
      <c r="Q9" s="30">
        <v>-2</v>
      </c>
      <c r="R9" s="29" t="s">
        <v>107</v>
      </c>
      <c r="S9" s="28" t="s">
        <v>202</v>
      </c>
    </row>
    <row r="10" spans="1:20" x14ac:dyDescent="0.3">
      <c r="A10" s="32" t="s">
        <v>4</v>
      </c>
      <c r="B10" s="1">
        <v>25</v>
      </c>
      <c r="C10" s="1">
        <v>11</v>
      </c>
      <c r="D10" s="1">
        <v>11</v>
      </c>
      <c r="E10" s="20">
        <v>3</v>
      </c>
      <c r="F10" s="30">
        <v>25</v>
      </c>
      <c r="G10" s="31">
        <v>7</v>
      </c>
      <c r="H10" s="20">
        <v>11</v>
      </c>
      <c r="I10" s="20">
        <v>0</v>
      </c>
      <c r="J10" s="30">
        <v>0</v>
      </c>
      <c r="K10" s="29" t="s">
        <v>337</v>
      </c>
      <c r="L10" s="1" t="s">
        <v>224</v>
      </c>
      <c r="M10" s="1" t="s">
        <v>265</v>
      </c>
      <c r="N10" s="1" t="s">
        <v>431</v>
      </c>
      <c r="O10" s="31">
        <v>85</v>
      </c>
      <c r="P10" s="20">
        <v>89</v>
      </c>
      <c r="Q10" s="30">
        <v>-4</v>
      </c>
      <c r="R10" s="29" t="s">
        <v>99</v>
      </c>
      <c r="S10" s="28" t="s">
        <v>215</v>
      </c>
    </row>
    <row r="11" spans="1:20" ht="15" thickBot="1" x14ac:dyDescent="0.35">
      <c r="A11" s="32" t="s">
        <v>28</v>
      </c>
      <c r="B11" s="1">
        <v>25</v>
      </c>
      <c r="C11" s="1">
        <v>10</v>
      </c>
      <c r="D11" s="1">
        <v>11</v>
      </c>
      <c r="E11" s="24">
        <v>4</v>
      </c>
      <c r="F11" s="23">
        <v>24</v>
      </c>
      <c r="G11" s="25">
        <v>5</v>
      </c>
      <c r="H11" s="24">
        <v>8</v>
      </c>
      <c r="I11" s="24">
        <v>2</v>
      </c>
      <c r="J11" s="23">
        <v>0</v>
      </c>
      <c r="K11" s="29" t="s">
        <v>404</v>
      </c>
      <c r="L11" s="1" t="s">
        <v>240</v>
      </c>
      <c r="M11" s="1" t="s">
        <v>211</v>
      </c>
      <c r="N11" s="1" t="s">
        <v>405</v>
      </c>
      <c r="O11" s="31">
        <v>76</v>
      </c>
      <c r="P11" s="20">
        <v>86</v>
      </c>
      <c r="Q11" s="30">
        <v>-10</v>
      </c>
      <c r="R11" s="29" t="s">
        <v>99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14</v>
      </c>
      <c r="B14" s="1">
        <v>25</v>
      </c>
      <c r="C14" s="1">
        <v>16</v>
      </c>
      <c r="D14" s="1">
        <v>8</v>
      </c>
      <c r="E14" s="20">
        <v>1</v>
      </c>
      <c r="F14" s="33">
        <v>33</v>
      </c>
      <c r="G14" s="20">
        <v>8</v>
      </c>
      <c r="H14" s="20">
        <v>14</v>
      </c>
      <c r="I14" s="20">
        <v>2</v>
      </c>
      <c r="J14" s="20">
        <v>0</v>
      </c>
      <c r="K14" s="29" t="s">
        <v>311</v>
      </c>
      <c r="L14" s="1" t="s">
        <v>302</v>
      </c>
      <c r="M14" s="1" t="s">
        <v>156</v>
      </c>
      <c r="N14" s="1" t="s">
        <v>412</v>
      </c>
      <c r="O14" s="31">
        <v>80</v>
      </c>
      <c r="P14" s="20">
        <v>74</v>
      </c>
      <c r="Q14" s="30">
        <v>6</v>
      </c>
      <c r="R14" s="29" t="s">
        <v>101</v>
      </c>
      <c r="S14" s="28" t="s">
        <v>225</v>
      </c>
    </row>
    <row r="15" spans="1:20" x14ac:dyDescent="0.3">
      <c r="A15" s="32" t="s">
        <v>26</v>
      </c>
      <c r="B15" s="1">
        <v>24</v>
      </c>
      <c r="C15" s="1">
        <v>15</v>
      </c>
      <c r="D15" s="1">
        <v>7</v>
      </c>
      <c r="E15" s="20">
        <v>2</v>
      </c>
      <c r="F15" s="30">
        <v>32</v>
      </c>
      <c r="G15" s="20">
        <v>10</v>
      </c>
      <c r="H15" s="20">
        <v>14</v>
      </c>
      <c r="I15" s="20">
        <v>1</v>
      </c>
      <c r="J15" s="20">
        <v>1</v>
      </c>
      <c r="K15" s="29" t="s">
        <v>266</v>
      </c>
      <c r="L15" s="1" t="s">
        <v>339</v>
      </c>
      <c r="M15" s="1" t="s">
        <v>149</v>
      </c>
      <c r="N15" s="1" t="s">
        <v>388</v>
      </c>
      <c r="O15" s="31">
        <v>85</v>
      </c>
      <c r="P15" s="20">
        <v>70</v>
      </c>
      <c r="Q15" s="30">
        <v>15</v>
      </c>
      <c r="R15" s="29" t="s">
        <v>99</v>
      </c>
      <c r="S15" s="28" t="s">
        <v>233</v>
      </c>
    </row>
    <row r="16" spans="1:20" x14ac:dyDescent="0.3">
      <c r="A16" s="32" t="s">
        <v>10</v>
      </c>
      <c r="B16" s="1">
        <v>24</v>
      </c>
      <c r="C16" s="1">
        <v>14</v>
      </c>
      <c r="D16" s="1">
        <v>7</v>
      </c>
      <c r="E16" s="20">
        <v>3</v>
      </c>
      <c r="F16" s="30">
        <v>31</v>
      </c>
      <c r="G16" s="20">
        <v>2</v>
      </c>
      <c r="H16" s="20">
        <v>9</v>
      </c>
      <c r="I16" s="20">
        <v>5</v>
      </c>
      <c r="J16" s="20">
        <v>0</v>
      </c>
      <c r="K16" s="29" t="s">
        <v>354</v>
      </c>
      <c r="L16" s="1" t="s">
        <v>303</v>
      </c>
      <c r="M16" s="1" t="s">
        <v>157</v>
      </c>
      <c r="N16" s="1" t="s">
        <v>328</v>
      </c>
      <c r="O16" s="31">
        <v>73</v>
      </c>
      <c r="P16" s="20">
        <v>67</v>
      </c>
      <c r="Q16" s="30">
        <v>6</v>
      </c>
      <c r="R16" s="29" t="s">
        <v>109</v>
      </c>
      <c r="S16" s="28" t="s">
        <v>231</v>
      </c>
    </row>
    <row r="17" spans="1:19" x14ac:dyDescent="0.3">
      <c r="A17" s="32" t="s">
        <v>1</v>
      </c>
      <c r="B17" s="1">
        <v>25</v>
      </c>
      <c r="C17" s="1">
        <v>14</v>
      </c>
      <c r="D17" s="1">
        <v>9</v>
      </c>
      <c r="E17" s="20">
        <v>2</v>
      </c>
      <c r="F17" s="30">
        <v>30</v>
      </c>
      <c r="G17" s="20">
        <v>13</v>
      </c>
      <c r="H17" s="20">
        <v>14</v>
      </c>
      <c r="I17" s="20">
        <v>0</v>
      </c>
      <c r="J17" s="20">
        <v>2</v>
      </c>
      <c r="K17" s="29" t="s">
        <v>412</v>
      </c>
      <c r="L17" s="1" t="s">
        <v>225</v>
      </c>
      <c r="M17" s="1" t="s">
        <v>229</v>
      </c>
      <c r="N17" s="1" t="s">
        <v>413</v>
      </c>
      <c r="O17" s="31">
        <v>84</v>
      </c>
      <c r="P17" s="20">
        <v>68</v>
      </c>
      <c r="Q17" s="30">
        <v>16</v>
      </c>
      <c r="R17" s="29" t="s">
        <v>109</v>
      </c>
      <c r="S17" s="28" t="s">
        <v>226</v>
      </c>
    </row>
    <row r="18" spans="1:19" x14ac:dyDescent="0.3">
      <c r="A18" s="32" t="s">
        <v>13</v>
      </c>
      <c r="B18" s="1">
        <v>25</v>
      </c>
      <c r="C18" s="1">
        <v>13</v>
      </c>
      <c r="D18" s="1">
        <v>9</v>
      </c>
      <c r="E18" s="20">
        <v>3</v>
      </c>
      <c r="F18" s="30">
        <v>29</v>
      </c>
      <c r="G18" s="20">
        <v>8</v>
      </c>
      <c r="H18" s="20">
        <v>12</v>
      </c>
      <c r="I18" s="20">
        <v>1</v>
      </c>
      <c r="J18" s="20">
        <v>3</v>
      </c>
      <c r="K18" s="29" t="s">
        <v>307</v>
      </c>
      <c r="L18" s="1" t="s">
        <v>339</v>
      </c>
      <c r="M18" s="1" t="s">
        <v>208</v>
      </c>
      <c r="N18" s="1" t="s">
        <v>384</v>
      </c>
      <c r="O18" s="31">
        <v>75</v>
      </c>
      <c r="P18" s="20">
        <v>73</v>
      </c>
      <c r="Q18" s="30">
        <v>2</v>
      </c>
      <c r="R18" s="29" t="s">
        <v>107</v>
      </c>
      <c r="S18" s="28" t="s">
        <v>234</v>
      </c>
    </row>
    <row r="19" spans="1:19" x14ac:dyDescent="0.3">
      <c r="A19" s="32" t="s">
        <v>9</v>
      </c>
      <c r="B19" s="1">
        <v>24</v>
      </c>
      <c r="C19" s="1">
        <v>12</v>
      </c>
      <c r="D19" s="1">
        <v>7</v>
      </c>
      <c r="E19" s="20">
        <v>5</v>
      </c>
      <c r="F19" s="30">
        <v>29</v>
      </c>
      <c r="G19" s="20">
        <v>11</v>
      </c>
      <c r="H19" s="20">
        <v>12</v>
      </c>
      <c r="I19" s="20">
        <v>0</v>
      </c>
      <c r="J19" s="20">
        <v>3</v>
      </c>
      <c r="K19" s="29" t="s">
        <v>310</v>
      </c>
      <c r="L19" s="1" t="s">
        <v>295</v>
      </c>
      <c r="M19" s="1" t="s">
        <v>248</v>
      </c>
      <c r="N19" s="1" t="s">
        <v>322</v>
      </c>
      <c r="O19" s="31">
        <v>74</v>
      </c>
      <c r="P19" s="20">
        <v>70</v>
      </c>
      <c r="Q19" s="30">
        <v>4</v>
      </c>
      <c r="R19" s="29" t="s">
        <v>101</v>
      </c>
      <c r="S19" s="28" t="s">
        <v>222</v>
      </c>
    </row>
    <row r="20" spans="1:19" x14ac:dyDescent="0.3">
      <c r="A20" s="32" t="s">
        <v>12</v>
      </c>
      <c r="B20" s="1">
        <v>27</v>
      </c>
      <c r="C20" s="1">
        <v>13</v>
      </c>
      <c r="D20" s="1">
        <v>12</v>
      </c>
      <c r="E20" s="20">
        <v>2</v>
      </c>
      <c r="F20" s="30">
        <v>28</v>
      </c>
      <c r="G20" s="20">
        <v>9</v>
      </c>
      <c r="H20" s="20">
        <v>12</v>
      </c>
      <c r="I20" s="20">
        <v>1</v>
      </c>
      <c r="J20" s="20">
        <v>0</v>
      </c>
      <c r="K20" s="29" t="s">
        <v>292</v>
      </c>
      <c r="L20" s="1" t="s">
        <v>411</v>
      </c>
      <c r="M20" s="1" t="s">
        <v>148</v>
      </c>
      <c r="N20" s="1" t="s">
        <v>406</v>
      </c>
      <c r="O20" s="31">
        <v>72</v>
      </c>
      <c r="P20" s="20">
        <v>71</v>
      </c>
      <c r="Q20" s="30">
        <v>1</v>
      </c>
      <c r="R20" s="29" t="s">
        <v>101</v>
      </c>
      <c r="S20" s="28" t="s">
        <v>202</v>
      </c>
    </row>
    <row r="21" spans="1:19" ht="15" thickBot="1" x14ac:dyDescent="0.35">
      <c r="A21" s="27" t="s">
        <v>23</v>
      </c>
      <c r="B21" s="26">
        <v>25</v>
      </c>
      <c r="C21" s="26">
        <v>11</v>
      </c>
      <c r="D21" s="26">
        <v>9</v>
      </c>
      <c r="E21" s="24">
        <v>5</v>
      </c>
      <c r="F21" s="23">
        <v>27</v>
      </c>
      <c r="G21" s="24">
        <v>3</v>
      </c>
      <c r="H21" s="24">
        <v>8</v>
      </c>
      <c r="I21" s="24">
        <v>3</v>
      </c>
      <c r="J21" s="24">
        <v>1</v>
      </c>
      <c r="K21" s="22" t="s">
        <v>246</v>
      </c>
      <c r="L21" s="26" t="s">
        <v>341</v>
      </c>
      <c r="M21" s="26" t="s">
        <v>186</v>
      </c>
      <c r="N21" s="26" t="s">
        <v>410</v>
      </c>
      <c r="O21" s="25">
        <v>73</v>
      </c>
      <c r="P21" s="24">
        <v>82</v>
      </c>
      <c r="Q21" s="23">
        <v>-9</v>
      </c>
      <c r="R21" s="22" t="s">
        <v>133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25</v>
      </c>
      <c r="C25" s="1">
        <v>18</v>
      </c>
      <c r="D25" s="1">
        <v>1</v>
      </c>
      <c r="E25" s="20">
        <v>6</v>
      </c>
      <c r="F25" s="30">
        <v>42</v>
      </c>
      <c r="G25" s="20">
        <v>17</v>
      </c>
      <c r="H25" s="20">
        <v>18</v>
      </c>
      <c r="I25" s="20">
        <v>0</v>
      </c>
      <c r="J25" s="20">
        <v>3</v>
      </c>
      <c r="K25" s="29" t="s">
        <v>432</v>
      </c>
      <c r="L25" s="1" t="s">
        <v>416</v>
      </c>
      <c r="M25" s="1" t="s">
        <v>249</v>
      </c>
      <c r="N25" s="1" t="s">
        <v>417</v>
      </c>
      <c r="O25" s="31">
        <v>103</v>
      </c>
      <c r="P25" s="20">
        <v>55</v>
      </c>
      <c r="Q25" s="30">
        <v>48</v>
      </c>
      <c r="R25" s="29" t="s">
        <v>99</v>
      </c>
      <c r="S25" s="28" t="s">
        <v>342</v>
      </c>
    </row>
    <row r="26" spans="1:19" x14ac:dyDescent="0.3">
      <c r="A26" s="32" t="s">
        <v>22</v>
      </c>
      <c r="B26" s="1">
        <v>25</v>
      </c>
      <c r="C26" s="1">
        <v>16</v>
      </c>
      <c r="D26" s="1">
        <v>5</v>
      </c>
      <c r="E26" s="20">
        <v>4</v>
      </c>
      <c r="F26" s="30">
        <v>36</v>
      </c>
      <c r="G26" s="20">
        <v>11</v>
      </c>
      <c r="H26" s="20">
        <v>14</v>
      </c>
      <c r="I26" s="20">
        <v>2</v>
      </c>
      <c r="J26" s="20">
        <v>2</v>
      </c>
      <c r="K26" s="29" t="s">
        <v>277</v>
      </c>
      <c r="L26" s="1" t="s">
        <v>396</v>
      </c>
      <c r="M26" s="1" t="s">
        <v>178</v>
      </c>
      <c r="N26" s="1" t="s">
        <v>418</v>
      </c>
      <c r="O26" s="31">
        <v>87</v>
      </c>
      <c r="P26" s="20">
        <v>70</v>
      </c>
      <c r="Q26" s="30">
        <v>17</v>
      </c>
      <c r="R26" s="29" t="s">
        <v>109</v>
      </c>
      <c r="S26" s="28" t="s">
        <v>276</v>
      </c>
    </row>
    <row r="27" spans="1:19" x14ac:dyDescent="0.3">
      <c r="A27" s="32" t="s">
        <v>17</v>
      </c>
      <c r="B27" s="1">
        <v>26</v>
      </c>
      <c r="C27" s="1">
        <v>14</v>
      </c>
      <c r="D27" s="1">
        <v>7</v>
      </c>
      <c r="E27" s="20">
        <v>5</v>
      </c>
      <c r="F27" s="30">
        <v>33</v>
      </c>
      <c r="G27" s="20">
        <v>5</v>
      </c>
      <c r="H27" s="20">
        <v>11</v>
      </c>
      <c r="I27" s="20">
        <v>3</v>
      </c>
      <c r="J27" s="20">
        <v>1</v>
      </c>
      <c r="K27" s="29" t="s">
        <v>433</v>
      </c>
      <c r="L27" s="1" t="s">
        <v>303</v>
      </c>
      <c r="M27" s="1" t="s">
        <v>229</v>
      </c>
      <c r="N27" s="1" t="s">
        <v>420</v>
      </c>
      <c r="O27" s="31">
        <v>77</v>
      </c>
      <c r="P27" s="20">
        <v>72</v>
      </c>
      <c r="Q27" s="30">
        <v>5</v>
      </c>
      <c r="R27" s="29" t="s">
        <v>101</v>
      </c>
      <c r="S27" s="28" t="s">
        <v>321</v>
      </c>
    </row>
    <row r="28" spans="1:19" x14ac:dyDescent="0.3">
      <c r="A28" s="32" t="s">
        <v>95</v>
      </c>
      <c r="B28" s="1">
        <v>26</v>
      </c>
      <c r="C28" s="1">
        <v>12</v>
      </c>
      <c r="D28" s="1">
        <v>11</v>
      </c>
      <c r="E28" s="20">
        <v>3</v>
      </c>
      <c r="F28" s="30">
        <v>27</v>
      </c>
      <c r="G28" s="20">
        <v>9</v>
      </c>
      <c r="H28" s="20">
        <v>12</v>
      </c>
      <c r="I28" s="20">
        <v>0</v>
      </c>
      <c r="J28" s="20">
        <v>0</v>
      </c>
      <c r="K28" s="29" t="s">
        <v>266</v>
      </c>
      <c r="L28" s="1" t="s">
        <v>378</v>
      </c>
      <c r="M28" s="1" t="s">
        <v>230</v>
      </c>
      <c r="N28" s="1" t="s">
        <v>437</v>
      </c>
      <c r="O28" s="31">
        <v>77</v>
      </c>
      <c r="P28" s="20">
        <v>77</v>
      </c>
      <c r="Q28" s="30">
        <v>0</v>
      </c>
      <c r="R28" s="29" t="s">
        <v>113</v>
      </c>
      <c r="S28" s="28" t="s">
        <v>255</v>
      </c>
    </row>
    <row r="29" spans="1:19" x14ac:dyDescent="0.3">
      <c r="A29" s="32" t="s">
        <v>0</v>
      </c>
      <c r="B29" s="1">
        <v>24</v>
      </c>
      <c r="C29" s="1">
        <v>13</v>
      </c>
      <c r="D29" s="1">
        <v>11</v>
      </c>
      <c r="E29" s="20">
        <v>0</v>
      </c>
      <c r="F29" s="30">
        <v>26</v>
      </c>
      <c r="G29" s="20">
        <v>10</v>
      </c>
      <c r="H29" s="20">
        <v>12</v>
      </c>
      <c r="I29" s="20">
        <v>1</v>
      </c>
      <c r="J29" s="20">
        <v>0</v>
      </c>
      <c r="K29" s="29" t="s">
        <v>257</v>
      </c>
      <c r="L29" s="1" t="s">
        <v>291</v>
      </c>
      <c r="M29" s="1" t="s">
        <v>103</v>
      </c>
      <c r="N29" s="1" t="s">
        <v>438</v>
      </c>
      <c r="O29" s="31">
        <v>76</v>
      </c>
      <c r="P29" s="20">
        <v>70</v>
      </c>
      <c r="Q29" s="30">
        <v>6</v>
      </c>
      <c r="R29" s="29" t="s">
        <v>99</v>
      </c>
      <c r="S29" s="28" t="s">
        <v>200</v>
      </c>
    </row>
    <row r="30" spans="1:19" x14ac:dyDescent="0.3">
      <c r="A30" s="32" t="s">
        <v>25</v>
      </c>
      <c r="B30" s="1">
        <v>24</v>
      </c>
      <c r="C30" s="1">
        <v>10</v>
      </c>
      <c r="D30" s="1">
        <v>9</v>
      </c>
      <c r="E30" s="20">
        <v>5</v>
      </c>
      <c r="F30" s="30">
        <v>25</v>
      </c>
      <c r="G30" s="20">
        <v>9</v>
      </c>
      <c r="H30" s="20">
        <v>10</v>
      </c>
      <c r="I30" s="20">
        <v>0</v>
      </c>
      <c r="J30" s="20">
        <v>1</v>
      </c>
      <c r="K30" s="29" t="s">
        <v>414</v>
      </c>
      <c r="L30" s="1" t="s">
        <v>269</v>
      </c>
      <c r="M30" s="1" t="s">
        <v>138</v>
      </c>
      <c r="N30" s="1" t="s">
        <v>415</v>
      </c>
      <c r="O30" s="31">
        <v>75</v>
      </c>
      <c r="P30" s="20">
        <v>70</v>
      </c>
      <c r="Q30" s="30">
        <v>5</v>
      </c>
      <c r="R30" s="29" t="s">
        <v>159</v>
      </c>
      <c r="S30" s="28" t="s">
        <v>218</v>
      </c>
    </row>
    <row r="31" spans="1:19" x14ac:dyDescent="0.3">
      <c r="A31" s="32" t="s">
        <v>6</v>
      </c>
      <c r="B31" s="1">
        <v>26</v>
      </c>
      <c r="C31" s="1">
        <v>9</v>
      </c>
      <c r="D31" s="1">
        <v>10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436</v>
      </c>
      <c r="L31" s="1" t="s">
        <v>398</v>
      </c>
      <c r="M31" s="1" t="s">
        <v>125</v>
      </c>
      <c r="N31" s="1" t="s">
        <v>310</v>
      </c>
      <c r="O31" s="31">
        <v>68</v>
      </c>
      <c r="P31" s="20">
        <v>91</v>
      </c>
      <c r="Q31" s="30">
        <v>-23</v>
      </c>
      <c r="R31" s="29" t="s">
        <v>104</v>
      </c>
      <c r="S31" s="28" t="s">
        <v>245</v>
      </c>
    </row>
    <row r="32" spans="1:19" ht="15" thickBot="1" x14ac:dyDescent="0.35">
      <c r="A32" s="32" t="s">
        <v>15</v>
      </c>
      <c r="B32" s="1">
        <v>25</v>
      </c>
      <c r="C32" s="1">
        <v>8</v>
      </c>
      <c r="D32" s="1">
        <v>13</v>
      </c>
      <c r="E32" s="20">
        <v>4</v>
      </c>
      <c r="F32" s="23">
        <v>20</v>
      </c>
      <c r="G32" s="20">
        <v>5</v>
      </c>
      <c r="H32" s="20">
        <v>7</v>
      </c>
      <c r="I32" s="20">
        <v>1</v>
      </c>
      <c r="J32" s="20">
        <v>0</v>
      </c>
      <c r="K32" s="29" t="s">
        <v>434</v>
      </c>
      <c r="L32" s="1" t="s">
        <v>188</v>
      </c>
      <c r="M32" s="1" t="s">
        <v>199</v>
      </c>
      <c r="N32" s="1" t="s">
        <v>435</v>
      </c>
      <c r="O32" s="31">
        <v>64</v>
      </c>
      <c r="P32" s="20">
        <v>92</v>
      </c>
      <c r="Q32" s="30">
        <v>-28</v>
      </c>
      <c r="R32" s="29" t="s">
        <v>101</v>
      </c>
      <c r="S32" s="28" t="s">
        <v>224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24</v>
      </c>
      <c r="C35" s="1">
        <v>15</v>
      </c>
      <c r="D35" s="1">
        <v>8</v>
      </c>
      <c r="E35" s="20">
        <v>1</v>
      </c>
      <c r="F35" s="33">
        <v>31</v>
      </c>
      <c r="G35" s="20">
        <v>7</v>
      </c>
      <c r="H35" s="20">
        <v>13</v>
      </c>
      <c r="I35" s="20">
        <v>2</v>
      </c>
      <c r="J35" s="20">
        <v>0</v>
      </c>
      <c r="K35" s="29" t="s">
        <v>286</v>
      </c>
      <c r="L35" s="1" t="s">
        <v>283</v>
      </c>
      <c r="M35" s="1" t="s">
        <v>149</v>
      </c>
      <c r="N35" s="1" t="s">
        <v>339</v>
      </c>
      <c r="O35" s="31">
        <v>89</v>
      </c>
      <c r="P35" s="20">
        <v>78</v>
      </c>
      <c r="Q35" s="30">
        <v>11</v>
      </c>
      <c r="R35" s="29" t="s">
        <v>99</v>
      </c>
      <c r="S35" s="28" t="s">
        <v>202</v>
      </c>
    </row>
    <row r="36" spans="1:19" x14ac:dyDescent="0.3">
      <c r="A36" s="32" t="s">
        <v>18</v>
      </c>
      <c r="B36" s="1">
        <v>25</v>
      </c>
      <c r="C36" s="1">
        <v>12</v>
      </c>
      <c r="D36" s="1">
        <v>6</v>
      </c>
      <c r="E36" s="20">
        <v>7</v>
      </c>
      <c r="F36" s="30">
        <v>31</v>
      </c>
      <c r="G36" s="20">
        <v>6</v>
      </c>
      <c r="H36" s="20">
        <v>11</v>
      </c>
      <c r="I36" s="20">
        <v>1</v>
      </c>
      <c r="J36" s="20">
        <v>5</v>
      </c>
      <c r="K36" s="29" t="s">
        <v>255</v>
      </c>
      <c r="L36" s="1" t="s">
        <v>423</v>
      </c>
      <c r="M36" s="1" t="s">
        <v>142</v>
      </c>
      <c r="N36" s="1" t="s">
        <v>440</v>
      </c>
      <c r="O36" s="31">
        <v>68</v>
      </c>
      <c r="P36" s="20">
        <v>70</v>
      </c>
      <c r="Q36" s="30">
        <v>-2</v>
      </c>
      <c r="R36" s="29" t="s">
        <v>99</v>
      </c>
      <c r="S36" s="28" t="s">
        <v>241</v>
      </c>
    </row>
    <row r="37" spans="1:19" x14ac:dyDescent="0.3">
      <c r="A37" s="32" t="s">
        <v>2</v>
      </c>
      <c r="B37" s="1">
        <v>25</v>
      </c>
      <c r="C37" s="1">
        <v>11</v>
      </c>
      <c r="D37" s="1">
        <v>6</v>
      </c>
      <c r="E37" s="20">
        <v>8</v>
      </c>
      <c r="F37" s="30">
        <v>30</v>
      </c>
      <c r="G37" s="20">
        <v>10</v>
      </c>
      <c r="H37" s="20">
        <v>11</v>
      </c>
      <c r="I37" s="20">
        <v>0</v>
      </c>
      <c r="J37" s="20">
        <v>2</v>
      </c>
      <c r="K37" s="29" t="s">
        <v>410</v>
      </c>
      <c r="L37" s="1" t="s">
        <v>379</v>
      </c>
      <c r="M37" s="1" t="s">
        <v>444</v>
      </c>
      <c r="N37" s="1" t="s">
        <v>445</v>
      </c>
      <c r="O37" s="31">
        <v>76</v>
      </c>
      <c r="P37" s="20">
        <v>76</v>
      </c>
      <c r="Q37" s="30">
        <v>0</v>
      </c>
      <c r="R37" s="29" t="s">
        <v>99</v>
      </c>
      <c r="S37" s="28" t="s">
        <v>245</v>
      </c>
    </row>
    <row r="38" spans="1:19" x14ac:dyDescent="0.3">
      <c r="A38" s="32" t="s">
        <v>7</v>
      </c>
      <c r="B38" s="1">
        <v>24</v>
      </c>
      <c r="C38" s="1">
        <v>11</v>
      </c>
      <c r="D38" s="1">
        <v>7</v>
      </c>
      <c r="E38" s="20">
        <v>6</v>
      </c>
      <c r="F38" s="30">
        <v>28</v>
      </c>
      <c r="G38" s="20">
        <v>7</v>
      </c>
      <c r="H38" s="20">
        <v>11</v>
      </c>
      <c r="I38" s="20">
        <v>0</v>
      </c>
      <c r="J38" s="20">
        <v>3</v>
      </c>
      <c r="K38" s="29" t="s">
        <v>322</v>
      </c>
      <c r="L38" s="1" t="s">
        <v>263</v>
      </c>
      <c r="M38" s="1" t="s">
        <v>149</v>
      </c>
      <c r="N38" s="1" t="s">
        <v>296</v>
      </c>
      <c r="O38" s="31">
        <v>59</v>
      </c>
      <c r="P38" s="20">
        <v>66</v>
      </c>
      <c r="Q38" s="30">
        <v>-7</v>
      </c>
      <c r="R38" s="29" t="s">
        <v>113</v>
      </c>
      <c r="S38" s="28" t="s">
        <v>218</v>
      </c>
    </row>
    <row r="39" spans="1:19" x14ac:dyDescent="0.3">
      <c r="A39" s="32" t="s">
        <v>20</v>
      </c>
      <c r="B39" s="1">
        <v>26</v>
      </c>
      <c r="C39" s="1">
        <v>11</v>
      </c>
      <c r="D39" s="1">
        <v>10</v>
      </c>
      <c r="E39" s="20">
        <v>5</v>
      </c>
      <c r="F39" s="30">
        <v>27</v>
      </c>
      <c r="G39" s="20">
        <v>6</v>
      </c>
      <c r="H39" s="20">
        <v>11</v>
      </c>
      <c r="I39" s="20">
        <v>0</v>
      </c>
      <c r="J39" s="20">
        <v>2</v>
      </c>
      <c r="K39" s="29" t="s">
        <v>211</v>
      </c>
      <c r="L39" s="1" t="s">
        <v>439</v>
      </c>
      <c r="M39" s="1" t="s">
        <v>140</v>
      </c>
      <c r="N39" s="1" t="s">
        <v>349</v>
      </c>
      <c r="O39" s="31">
        <v>81</v>
      </c>
      <c r="P39" s="20">
        <v>95</v>
      </c>
      <c r="Q39" s="30">
        <v>-14</v>
      </c>
      <c r="R39" s="29" t="s">
        <v>99</v>
      </c>
      <c r="S39" s="28" t="s">
        <v>225</v>
      </c>
    </row>
    <row r="40" spans="1:19" x14ac:dyDescent="0.3">
      <c r="A40" s="32" t="s">
        <v>8</v>
      </c>
      <c r="B40" s="1">
        <v>26</v>
      </c>
      <c r="C40" s="1">
        <v>12</v>
      </c>
      <c r="D40" s="1">
        <v>11</v>
      </c>
      <c r="E40" s="20">
        <v>3</v>
      </c>
      <c r="F40" s="30">
        <v>27</v>
      </c>
      <c r="G40" s="20">
        <v>5</v>
      </c>
      <c r="H40" s="20">
        <v>11</v>
      </c>
      <c r="I40" s="20">
        <v>1</v>
      </c>
      <c r="J40" s="20">
        <v>1</v>
      </c>
      <c r="K40" s="29" t="s">
        <v>337</v>
      </c>
      <c r="L40" s="1" t="s">
        <v>441</v>
      </c>
      <c r="M40" s="1" t="s">
        <v>188</v>
      </c>
      <c r="N40" s="1" t="s">
        <v>437</v>
      </c>
      <c r="O40" s="31">
        <v>74</v>
      </c>
      <c r="P40" s="20">
        <v>84</v>
      </c>
      <c r="Q40" s="30">
        <v>-10</v>
      </c>
      <c r="R40" s="29" t="s">
        <v>101</v>
      </c>
      <c r="S40" s="28" t="s">
        <v>202</v>
      </c>
    </row>
    <row r="41" spans="1:19" x14ac:dyDescent="0.3">
      <c r="A41" s="32" t="s">
        <v>3</v>
      </c>
      <c r="B41" s="1">
        <v>26</v>
      </c>
      <c r="C41" s="1">
        <v>10</v>
      </c>
      <c r="D41" s="1">
        <v>13</v>
      </c>
      <c r="E41" s="20">
        <v>3</v>
      </c>
      <c r="F41" s="30">
        <v>23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442</v>
      </c>
      <c r="M41" s="1" t="s">
        <v>156</v>
      </c>
      <c r="N41" s="1" t="s">
        <v>443</v>
      </c>
      <c r="O41" s="31">
        <v>79</v>
      </c>
      <c r="P41" s="20">
        <v>95</v>
      </c>
      <c r="Q41" s="30">
        <v>-16</v>
      </c>
      <c r="R41" s="29" t="s">
        <v>107</v>
      </c>
      <c r="S41" s="28" t="s">
        <v>235</v>
      </c>
    </row>
    <row r="42" spans="1:19" ht="15" thickBot="1" x14ac:dyDescent="0.35">
      <c r="A42" s="27" t="s">
        <v>27</v>
      </c>
      <c r="B42" s="26">
        <v>26</v>
      </c>
      <c r="C42" s="26">
        <v>9</v>
      </c>
      <c r="D42" s="26">
        <v>14</v>
      </c>
      <c r="E42" s="24">
        <v>3</v>
      </c>
      <c r="F42" s="23">
        <v>21</v>
      </c>
      <c r="G42" s="24">
        <v>5</v>
      </c>
      <c r="H42" s="24">
        <v>7</v>
      </c>
      <c r="I42" s="24">
        <v>2</v>
      </c>
      <c r="J42" s="24">
        <v>2</v>
      </c>
      <c r="K42" s="22" t="s">
        <v>218</v>
      </c>
      <c r="L42" s="26" t="s">
        <v>422</v>
      </c>
      <c r="M42" s="26" t="s">
        <v>134</v>
      </c>
      <c r="N42" s="26" t="s">
        <v>371</v>
      </c>
      <c r="O42" s="25">
        <v>65</v>
      </c>
      <c r="P42" s="24">
        <v>81</v>
      </c>
      <c r="Q42" s="23">
        <v>-16</v>
      </c>
      <c r="R42" s="22" t="s">
        <v>99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2DA305F-471E-451D-B067-ED6C4972C8B9}"/>
  </hyperlinks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461E-76B8-47AB-BF93-8A64CA8F5B3B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25</v>
      </c>
      <c r="C4" s="40">
        <v>16</v>
      </c>
      <c r="D4" s="40">
        <v>7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386</v>
      </c>
      <c r="L4" s="40" t="s">
        <v>430</v>
      </c>
      <c r="M4" s="40" t="s">
        <v>152</v>
      </c>
      <c r="N4" s="40" t="s">
        <v>328</v>
      </c>
      <c r="O4" s="39">
        <v>84</v>
      </c>
      <c r="P4" s="38">
        <v>65</v>
      </c>
      <c r="Q4" s="33">
        <v>19</v>
      </c>
      <c r="R4" s="37" t="s">
        <v>194</v>
      </c>
      <c r="S4" s="36" t="s">
        <v>219</v>
      </c>
    </row>
    <row r="5" spans="1:20" x14ac:dyDescent="0.3">
      <c r="A5" s="32" t="s">
        <v>29</v>
      </c>
      <c r="B5" s="1">
        <v>27</v>
      </c>
      <c r="C5" s="1">
        <v>15</v>
      </c>
      <c r="D5" s="1">
        <v>12</v>
      </c>
      <c r="E5" s="20">
        <v>0</v>
      </c>
      <c r="F5" s="30">
        <v>30</v>
      </c>
      <c r="G5" s="31">
        <v>7</v>
      </c>
      <c r="H5" s="20">
        <v>13</v>
      </c>
      <c r="I5" s="20">
        <v>2</v>
      </c>
      <c r="J5" s="30">
        <v>0</v>
      </c>
      <c r="K5" s="29" t="s">
        <v>428</v>
      </c>
      <c r="L5" s="1" t="s">
        <v>352</v>
      </c>
      <c r="M5" s="1" t="s">
        <v>388</v>
      </c>
      <c r="N5" s="1" t="s">
        <v>429</v>
      </c>
      <c r="O5" s="31">
        <v>83</v>
      </c>
      <c r="P5" s="20">
        <v>86</v>
      </c>
      <c r="Q5" s="30">
        <v>-3</v>
      </c>
      <c r="R5" s="29" t="s">
        <v>99</v>
      </c>
      <c r="S5" s="28" t="s">
        <v>202</v>
      </c>
    </row>
    <row r="6" spans="1:20" x14ac:dyDescent="0.3">
      <c r="A6" s="32" t="s">
        <v>16</v>
      </c>
      <c r="B6" s="1">
        <v>24</v>
      </c>
      <c r="C6" s="1">
        <v>13</v>
      </c>
      <c r="D6" s="1">
        <v>8</v>
      </c>
      <c r="E6" s="20">
        <v>3</v>
      </c>
      <c r="F6" s="30">
        <v>29</v>
      </c>
      <c r="G6" s="31">
        <v>8</v>
      </c>
      <c r="H6" s="20">
        <v>13</v>
      </c>
      <c r="I6" s="20">
        <v>0</v>
      </c>
      <c r="J6" s="30">
        <v>2</v>
      </c>
      <c r="K6" s="29" t="s">
        <v>283</v>
      </c>
      <c r="L6" s="1" t="s">
        <v>330</v>
      </c>
      <c r="M6" s="1" t="s">
        <v>149</v>
      </c>
      <c r="N6" s="1" t="s">
        <v>349</v>
      </c>
      <c r="O6" s="31">
        <v>82</v>
      </c>
      <c r="P6" s="20">
        <v>87</v>
      </c>
      <c r="Q6" s="30">
        <v>-5</v>
      </c>
      <c r="R6" s="29" t="s">
        <v>101</v>
      </c>
      <c r="S6" s="28" t="s">
        <v>228</v>
      </c>
    </row>
    <row r="7" spans="1:20" x14ac:dyDescent="0.3">
      <c r="A7" s="32" t="s">
        <v>21</v>
      </c>
      <c r="B7" s="1">
        <v>26</v>
      </c>
      <c r="C7" s="1">
        <v>13</v>
      </c>
      <c r="D7" s="1">
        <v>11</v>
      </c>
      <c r="E7" s="20">
        <v>2</v>
      </c>
      <c r="F7" s="30">
        <v>28</v>
      </c>
      <c r="G7" s="31">
        <v>7</v>
      </c>
      <c r="H7" s="20">
        <v>11</v>
      </c>
      <c r="I7" s="20">
        <v>2</v>
      </c>
      <c r="J7" s="30">
        <v>1</v>
      </c>
      <c r="K7" s="29" t="s">
        <v>406</v>
      </c>
      <c r="L7" s="1" t="s">
        <v>288</v>
      </c>
      <c r="M7" s="1" t="s">
        <v>208</v>
      </c>
      <c r="N7" s="1" t="s">
        <v>355</v>
      </c>
      <c r="O7" s="31">
        <v>77</v>
      </c>
      <c r="P7" s="20">
        <v>89</v>
      </c>
      <c r="Q7" s="30">
        <v>-12</v>
      </c>
      <c r="R7" s="29" t="s">
        <v>133</v>
      </c>
      <c r="S7" s="28" t="s">
        <v>218</v>
      </c>
    </row>
    <row r="8" spans="1:20" x14ac:dyDescent="0.3">
      <c r="A8" s="32" t="s">
        <v>11</v>
      </c>
      <c r="B8" s="1">
        <v>25</v>
      </c>
      <c r="C8" s="1">
        <v>12</v>
      </c>
      <c r="D8" s="1">
        <v>9</v>
      </c>
      <c r="E8" s="20">
        <v>4</v>
      </c>
      <c r="F8" s="30">
        <v>28</v>
      </c>
      <c r="G8" s="31">
        <v>5</v>
      </c>
      <c r="H8" s="20">
        <v>9</v>
      </c>
      <c r="I8" s="20">
        <v>3</v>
      </c>
      <c r="J8" s="30">
        <v>0</v>
      </c>
      <c r="K8" s="29" t="s">
        <v>295</v>
      </c>
      <c r="L8" s="1" t="s">
        <v>341</v>
      </c>
      <c r="M8" s="1" t="s">
        <v>163</v>
      </c>
      <c r="N8" s="1" t="s">
        <v>295</v>
      </c>
      <c r="O8" s="31">
        <v>79</v>
      </c>
      <c r="P8" s="20">
        <v>84</v>
      </c>
      <c r="Q8" s="30">
        <v>-5</v>
      </c>
      <c r="R8" s="29" t="s">
        <v>107</v>
      </c>
      <c r="S8" s="28" t="s">
        <v>225</v>
      </c>
    </row>
    <row r="9" spans="1:20" x14ac:dyDescent="0.3">
      <c r="A9" s="32" t="s">
        <v>19</v>
      </c>
      <c r="B9" s="1">
        <v>24</v>
      </c>
      <c r="C9" s="1">
        <v>12</v>
      </c>
      <c r="D9" s="1">
        <v>11</v>
      </c>
      <c r="E9" s="20">
        <v>1</v>
      </c>
      <c r="F9" s="30">
        <v>25</v>
      </c>
      <c r="G9" s="31">
        <v>10</v>
      </c>
      <c r="H9" s="20">
        <v>11</v>
      </c>
      <c r="I9" s="20">
        <v>1</v>
      </c>
      <c r="J9" s="30">
        <v>1</v>
      </c>
      <c r="K9" s="29" t="s">
        <v>385</v>
      </c>
      <c r="L9" s="1" t="s">
        <v>200</v>
      </c>
      <c r="M9" s="1" t="s">
        <v>125</v>
      </c>
      <c r="N9" s="1" t="s">
        <v>278</v>
      </c>
      <c r="O9" s="31">
        <v>75</v>
      </c>
      <c r="P9" s="20">
        <v>77</v>
      </c>
      <c r="Q9" s="30">
        <v>-2</v>
      </c>
      <c r="R9" s="29" t="s">
        <v>107</v>
      </c>
      <c r="S9" s="28" t="s">
        <v>202</v>
      </c>
    </row>
    <row r="10" spans="1:20" x14ac:dyDescent="0.3">
      <c r="A10" s="32" t="s">
        <v>4</v>
      </c>
      <c r="B10" s="1">
        <v>25</v>
      </c>
      <c r="C10" s="1">
        <v>11</v>
      </c>
      <c r="D10" s="1">
        <v>11</v>
      </c>
      <c r="E10" s="20">
        <v>3</v>
      </c>
      <c r="F10" s="30">
        <v>25</v>
      </c>
      <c r="G10" s="31">
        <v>7</v>
      </c>
      <c r="H10" s="20">
        <v>11</v>
      </c>
      <c r="I10" s="20">
        <v>0</v>
      </c>
      <c r="J10" s="30">
        <v>0</v>
      </c>
      <c r="K10" s="29" t="s">
        <v>337</v>
      </c>
      <c r="L10" s="1" t="s">
        <v>224</v>
      </c>
      <c r="M10" s="1" t="s">
        <v>265</v>
      </c>
      <c r="N10" s="1" t="s">
        <v>431</v>
      </c>
      <c r="O10" s="31">
        <v>85</v>
      </c>
      <c r="P10" s="20">
        <v>89</v>
      </c>
      <c r="Q10" s="30">
        <v>-4</v>
      </c>
      <c r="R10" s="29" t="s">
        <v>99</v>
      </c>
      <c r="S10" s="28" t="s">
        <v>215</v>
      </c>
    </row>
    <row r="11" spans="1:20" ht="15" thickBot="1" x14ac:dyDescent="0.35">
      <c r="A11" s="32" t="s">
        <v>28</v>
      </c>
      <c r="B11" s="1">
        <v>25</v>
      </c>
      <c r="C11" s="1">
        <v>10</v>
      </c>
      <c r="D11" s="1">
        <v>11</v>
      </c>
      <c r="E11" s="24">
        <v>4</v>
      </c>
      <c r="F11" s="23">
        <v>24</v>
      </c>
      <c r="G11" s="25">
        <v>5</v>
      </c>
      <c r="H11" s="24">
        <v>8</v>
      </c>
      <c r="I11" s="24">
        <v>2</v>
      </c>
      <c r="J11" s="23">
        <v>0</v>
      </c>
      <c r="K11" s="29" t="s">
        <v>404</v>
      </c>
      <c r="L11" s="1" t="s">
        <v>240</v>
      </c>
      <c r="M11" s="1" t="s">
        <v>211</v>
      </c>
      <c r="N11" s="1" t="s">
        <v>405</v>
      </c>
      <c r="O11" s="31">
        <v>76</v>
      </c>
      <c r="P11" s="20">
        <v>86</v>
      </c>
      <c r="Q11" s="30">
        <v>-10</v>
      </c>
      <c r="R11" s="29" t="s">
        <v>99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25</v>
      </c>
      <c r="C14" s="1">
        <v>16</v>
      </c>
      <c r="D14" s="1">
        <v>7</v>
      </c>
      <c r="E14" s="20">
        <v>2</v>
      </c>
      <c r="F14" s="33">
        <v>34</v>
      </c>
      <c r="G14" s="20">
        <v>10</v>
      </c>
      <c r="H14" s="20">
        <v>15</v>
      </c>
      <c r="I14" s="20">
        <v>1</v>
      </c>
      <c r="J14" s="20">
        <v>1</v>
      </c>
      <c r="K14" s="29" t="s">
        <v>343</v>
      </c>
      <c r="L14" s="1" t="s">
        <v>339</v>
      </c>
      <c r="M14" s="1" t="s">
        <v>149</v>
      </c>
      <c r="N14" s="1" t="s">
        <v>388</v>
      </c>
      <c r="O14" s="31">
        <v>86</v>
      </c>
      <c r="P14" s="20">
        <v>70</v>
      </c>
      <c r="Q14" s="30">
        <v>16</v>
      </c>
      <c r="R14" s="29" t="s">
        <v>104</v>
      </c>
      <c r="S14" s="28" t="s">
        <v>233</v>
      </c>
    </row>
    <row r="15" spans="1:20" x14ac:dyDescent="0.3">
      <c r="A15" s="32" t="s">
        <v>14</v>
      </c>
      <c r="B15" s="1">
        <v>25</v>
      </c>
      <c r="C15" s="1">
        <v>16</v>
      </c>
      <c r="D15" s="1">
        <v>8</v>
      </c>
      <c r="E15" s="20">
        <v>1</v>
      </c>
      <c r="F15" s="30">
        <v>33</v>
      </c>
      <c r="G15" s="20">
        <v>8</v>
      </c>
      <c r="H15" s="20">
        <v>14</v>
      </c>
      <c r="I15" s="20">
        <v>2</v>
      </c>
      <c r="J15" s="20">
        <v>0</v>
      </c>
      <c r="K15" s="29" t="s">
        <v>311</v>
      </c>
      <c r="L15" s="1" t="s">
        <v>302</v>
      </c>
      <c r="M15" s="1" t="s">
        <v>156</v>
      </c>
      <c r="N15" s="1" t="s">
        <v>412</v>
      </c>
      <c r="O15" s="31">
        <v>80</v>
      </c>
      <c r="P15" s="20">
        <v>74</v>
      </c>
      <c r="Q15" s="30">
        <v>6</v>
      </c>
      <c r="R15" s="29" t="s">
        <v>101</v>
      </c>
      <c r="S15" s="28" t="s">
        <v>225</v>
      </c>
    </row>
    <row r="16" spans="1:20" x14ac:dyDescent="0.3">
      <c r="A16" s="32" t="s">
        <v>1</v>
      </c>
      <c r="B16" s="1">
        <v>26</v>
      </c>
      <c r="C16" s="1">
        <v>15</v>
      </c>
      <c r="D16" s="1">
        <v>9</v>
      </c>
      <c r="E16" s="20">
        <v>2</v>
      </c>
      <c r="F16" s="30">
        <v>32</v>
      </c>
      <c r="G16" s="20">
        <v>14</v>
      </c>
      <c r="H16" s="20">
        <v>15</v>
      </c>
      <c r="I16" s="20">
        <v>0</v>
      </c>
      <c r="J16" s="20">
        <v>2</v>
      </c>
      <c r="K16" s="29" t="s">
        <v>412</v>
      </c>
      <c r="L16" s="1" t="s">
        <v>303</v>
      </c>
      <c r="M16" s="1" t="s">
        <v>205</v>
      </c>
      <c r="N16" s="1" t="s">
        <v>446</v>
      </c>
      <c r="O16" s="31">
        <v>88</v>
      </c>
      <c r="P16" s="20">
        <v>69</v>
      </c>
      <c r="Q16" s="30">
        <v>19</v>
      </c>
      <c r="R16" s="29" t="s">
        <v>135</v>
      </c>
      <c r="S16" s="28" t="s">
        <v>226</v>
      </c>
    </row>
    <row r="17" spans="1:19" x14ac:dyDescent="0.3">
      <c r="A17" s="32" t="s">
        <v>10</v>
      </c>
      <c r="B17" s="1">
        <v>24</v>
      </c>
      <c r="C17" s="1">
        <v>14</v>
      </c>
      <c r="D17" s="1">
        <v>7</v>
      </c>
      <c r="E17" s="20">
        <v>3</v>
      </c>
      <c r="F17" s="30">
        <v>31</v>
      </c>
      <c r="G17" s="20">
        <v>2</v>
      </c>
      <c r="H17" s="20">
        <v>9</v>
      </c>
      <c r="I17" s="20">
        <v>5</v>
      </c>
      <c r="J17" s="20">
        <v>0</v>
      </c>
      <c r="K17" s="29" t="s">
        <v>354</v>
      </c>
      <c r="L17" s="1" t="s">
        <v>303</v>
      </c>
      <c r="M17" s="1" t="s">
        <v>157</v>
      </c>
      <c r="N17" s="1" t="s">
        <v>328</v>
      </c>
      <c r="O17" s="31">
        <v>73</v>
      </c>
      <c r="P17" s="20">
        <v>67</v>
      </c>
      <c r="Q17" s="30">
        <v>6</v>
      </c>
      <c r="R17" s="29" t="s">
        <v>109</v>
      </c>
      <c r="S17" s="28" t="s">
        <v>231</v>
      </c>
    </row>
    <row r="18" spans="1:19" x14ac:dyDescent="0.3">
      <c r="A18" s="32" t="s">
        <v>13</v>
      </c>
      <c r="B18" s="1">
        <v>26</v>
      </c>
      <c r="C18" s="1">
        <v>13</v>
      </c>
      <c r="D18" s="1">
        <v>10</v>
      </c>
      <c r="E18" s="20">
        <v>3</v>
      </c>
      <c r="F18" s="30">
        <v>29</v>
      </c>
      <c r="G18" s="20">
        <v>8</v>
      </c>
      <c r="H18" s="20">
        <v>12</v>
      </c>
      <c r="I18" s="20">
        <v>1</v>
      </c>
      <c r="J18" s="20">
        <v>3</v>
      </c>
      <c r="K18" s="29" t="s">
        <v>312</v>
      </c>
      <c r="L18" s="1" t="s">
        <v>339</v>
      </c>
      <c r="M18" s="1" t="s">
        <v>218</v>
      </c>
      <c r="N18" s="1" t="s">
        <v>405</v>
      </c>
      <c r="O18" s="31">
        <v>76</v>
      </c>
      <c r="P18" s="20">
        <v>77</v>
      </c>
      <c r="Q18" s="30">
        <v>-1</v>
      </c>
      <c r="R18" s="29" t="s">
        <v>113</v>
      </c>
      <c r="S18" s="28" t="s">
        <v>225</v>
      </c>
    </row>
    <row r="19" spans="1:19" x14ac:dyDescent="0.3">
      <c r="A19" s="32" t="s">
        <v>9</v>
      </c>
      <c r="B19" s="1">
        <v>24</v>
      </c>
      <c r="C19" s="1">
        <v>12</v>
      </c>
      <c r="D19" s="1">
        <v>7</v>
      </c>
      <c r="E19" s="20">
        <v>5</v>
      </c>
      <c r="F19" s="30">
        <v>29</v>
      </c>
      <c r="G19" s="20">
        <v>11</v>
      </c>
      <c r="H19" s="20">
        <v>12</v>
      </c>
      <c r="I19" s="20">
        <v>0</v>
      </c>
      <c r="J19" s="20">
        <v>3</v>
      </c>
      <c r="K19" s="29" t="s">
        <v>310</v>
      </c>
      <c r="L19" s="1" t="s">
        <v>295</v>
      </c>
      <c r="M19" s="1" t="s">
        <v>248</v>
      </c>
      <c r="N19" s="1" t="s">
        <v>322</v>
      </c>
      <c r="O19" s="31">
        <v>74</v>
      </c>
      <c r="P19" s="20">
        <v>70</v>
      </c>
      <c r="Q19" s="30">
        <v>4</v>
      </c>
      <c r="R19" s="29" t="s">
        <v>101</v>
      </c>
      <c r="S19" s="28" t="s">
        <v>222</v>
      </c>
    </row>
    <row r="20" spans="1:19" x14ac:dyDescent="0.3">
      <c r="A20" s="32" t="s">
        <v>12</v>
      </c>
      <c r="B20" s="1">
        <v>27</v>
      </c>
      <c r="C20" s="1">
        <v>13</v>
      </c>
      <c r="D20" s="1">
        <v>12</v>
      </c>
      <c r="E20" s="20">
        <v>2</v>
      </c>
      <c r="F20" s="30">
        <v>28</v>
      </c>
      <c r="G20" s="20">
        <v>9</v>
      </c>
      <c r="H20" s="20">
        <v>12</v>
      </c>
      <c r="I20" s="20">
        <v>1</v>
      </c>
      <c r="J20" s="20">
        <v>0</v>
      </c>
      <c r="K20" s="29" t="s">
        <v>292</v>
      </c>
      <c r="L20" s="1" t="s">
        <v>411</v>
      </c>
      <c r="M20" s="1" t="s">
        <v>148</v>
      </c>
      <c r="N20" s="1" t="s">
        <v>406</v>
      </c>
      <c r="O20" s="31">
        <v>72</v>
      </c>
      <c r="P20" s="20">
        <v>71</v>
      </c>
      <c r="Q20" s="30">
        <v>1</v>
      </c>
      <c r="R20" s="29" t="s">
        <v>101</v>
      </c>
      <c r="S20" s="28" t="s">
        <v>202</v>
      </c>
    </row>
    <row r="21" spans="1:19" ht="15" thickBot="1" x14ac:dyDescent="0.35">
      <c r="A21" s="27" t="s">
        <v>23</v>
      </c>
      <c r="B21" s="26">
        <v>25</v>
      </c>
      <c r="C21" s="26">
        <v>11</v>
      </c>
      <c r="D21" s="26">
        <v>9</v>
      </c>
      <c r="E21" s="24">
        <v>5</v>
      </c>
      <c r="F21" s="23">
        <v>27</v>
      </c>
      <c r="G21" s="24">
        <v>3</v>
      </c>
      <c r="H21" s="24">
        <v>8</v>
      </c>
      <c r="I21" s="24">
        <v>3</v>
      </c>
      <c r="J21" s="24">
        <v>1</v>
      </c>
      <c r="K21" s="22" t="s">
        <v>246</v>
      </c>
      <c r="L21" s="26" t="s">
        <v>341</v>
      </c>
      <c r="M21" s="26" t="s">
        <v>186</v>
      </c>
      <c r="N21" s="26" t="s">
        <v>410</v>
      </c>
      <c r="O21" s="25">
        <v>73</v>
      </c>
      <c r="P21" s="24">
        <v>82</v>
      </c>
      <c r="Q21" s="23">
        <v>-9</v>
      </c>
      <c r="R21" s="22" t="s">
        <v>133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25</v>
      </c>
      <c r="C25" s="1">
        <v>18</v>
      </c>
      <c r="D25" s="1">
        <v>1</v>
      </c>
      <c r="E25" s="20">
        <v>6</v>
      </c>
      <c r="F25" s="30">
        <v>42</v>
      </c>
      <c r="G25" s="20">
        <v>17</v>
      </c>
      <c r="H25" s="20">
        <v>18</v>
      </c>
      <c r="I25" s="20">
        <v>0</v>
      </c>
      <c r="J25" s="20">
        <v>3</v>
      </c>
      <c r="K25" s="29" t="s">
        <v>432</v>
      </c>
      <c r="L25" s="1" t="s">
        <v>416</v>
      </c>
      <c r="M25" s="1" t="s">
        <v>249</v>
      </c>
      <c r="N25" s="1" t="s">
        <v>417</v>
      </c>
      <c r="O25" s="31">
        <v>103</v>
      </c>
      <c r="P25" s="20">
        <v>55</v>
      </c>
      <c r="Q25" s="30">
        <v>48</v>
      </c>
      <c r="R25" s="29" t="s">
        <v>99</v>
      </c>
      <c r="S25" s="28" t="s">
        <v>342</v>
      </c>
    </row>
    <row r="26" spans="1:19" x14ac:dyDescent="0.3">
      <c r="A26" s="32" t="s">
        <v>22</v>
      </c>
      <c r="B26" s="1">
        <v>26</v>
      </c>
      <c r="C26" s="1">
        <v>17</v>
      </c>
      <c r="D26" s="1">
        <v>5</v>
      </c>
      <c r="E26" s="20">
        <v>4</v>
      </c>
      <c r="F26" s="30">
        <v>38</v>
      </c>
      <c r="G26" s="20">
        <v>12</v>
      </c>
      <c r="H26" s="20">
        <v>15</v>
      </c>
      <c r="I26" s="20">
        <v>2</v>
      </c>
      <c r="J26" s="20">
        <v>2</v>
      </c>
      <c r="K26" s="29" t="s">
        <v>339</v>
      </c>
      <c r="L26" s="1" t="s">
        <v>396</v>
      </c>
      <c r="M26" s="1" t="s">
        <v>178</v>
      </c>
      <c r="N26" s="1" t="s">
        <v>418</v>
      </c>
      <c r="O26" s="31">
        <v>93</v>
      </c>
      <c r="P26" s="20">
        <v>71</v>
      </c>
      <c r="Q26" s="30">
        <v>22</v>
      </c>
      <c r="R26" s="29" t="s">
        <v>135</v>
      </c>
      <c r="S26" s="28" t="s">
        <v>276</v>
      </c>
    </row>
    <row r="27" spans="1:19" x14ac:dyDescent="0.3">
      <c r="A27" s="32" t="s">
        <v>17</v>
      </c>
      <c r="B27" s="1">
        <v>26</v>
      </c>
      <c r="C27" s="1">
        <v>14</v>
      </c>
      <c r="D27" s="1">
        <v>7</v>
      </c>
      <c r="E27" s="20">
        <v>5</v>
      </c>
      <c r="F27" s="30">
        <v>33</v>
      </c>
      <c r="G27" s="20">
        <v>5</v>
      </c>
      <c r="H27" s="20">
        <v>11</v>
      </c>
      <c r="I27" s="20">
        <v>3</v>
      </c>
      <c r="J27" s="20">
        <v>1</v>
      </c>
      <c r="K27" s="29" t="s">
        <v>433</v>
      </c>
      <c r="L27" s="1" t="s">
        <v>303</v>
      </c>
      <c r="M27" s="1" t="s">
        <v>229</v>
      </c>
      <c r="N27" s="1" t="s">
        <v>420</v>
      </c>
      <c r="O27" s="31">
        <v>77</v>
      </c>
      <c r="P27" s="20">
        <v>72</v>
      </c>
      <c r="Q27" s="30">
        <v>5</v>
      </c>
      <c r="R27" s="29" t="s">
        <v>101</v>
      </c>
      <c r="S27" s="28" t="s">
        <v>321</v>
      </c>
    </row>
    <row r="28" spans="1:19" x14ac:dyDescent="0.3">
      <c r="A28" s="32" t="s">
        <v>25</v>
      </c>
      <c r="B28" s="1">
        <v>25</v>
      </c>
      <c r="C28" s="1">
        <v>11</v>
      </c>
      <c r="D28" s="1">
        <v>9</v>
      </c>
      <c r="E28" s="20">
        <v>5</v>
      </c>
      <c r="F28" s="30">
        <v>27</v>
      </c>
      <c r="G28" s="20">
        <v>10</v>
      </c>
      <c r="H28" s="20">
        <v>11</v>
      </c>
      <c r="I28" s="20">
        <v>0</v>
      </c>
      <c r="J28" s="20">
        <v>1</v>
      </c>
      <c r="K28" s="29" t="s">
        <v>391</v>
      </c>
      <c r="L28" s="1" t="s">
        <v>269</v>
      </c>
      <c r="M28" s="1" t="s">
        <v>138</v>
      </c>
      <c r="N28" s="1" t="s">
        <v>405</v>
      </c>
      <c r="O28" s="31">
        <v>80</v>
      </c>
      <c r="P28" s="20">
        <v>73</v>
      </c>
      <c r="Q28" s="30">
        <v>7</v>
      </c>
      <c r="R28" s="29" t="s">
        <v>99</v>
      </c>
      <c r="S28" s="28" t="s">
        <v>218</v>
      </c>
    </row>
    <row r="29" spans="1:19" x14ac:dyDescent="0.3">
      <c r="A29" s="32" t="s">
        <v>95</v>
      </c>
      <c r="B29" s="1">
        <v>26</v>
      </c>
      <c r="C29" s="1">
        <v>12</v>
      </c>
      <c r="D29" s="1">
        <v>11</v>
      </c>
      <c r="E29" s="20">
        <v>3</v>
      </c>
      <c r="F29" s="30">
        <v>27</v>
      </c>
      <c r="G29" s="20">
        <v>9</v>
      </c>
      <c r="H29" s="20">
        <v>12</v>
      </c>
      <c r="I29" s="20">
        <v>0</v>
      </c>
      <c r="J29" s="20">
        <v>0</v>
      </c>
      <c r="K29" s="29" t="s">
        <v>266</v>
      </c>
      <c r="L29" s="1" t="s">
        <v>378</v>
      </c>
      <c r="M29" s="1" t="s">
        <v>230</v>
      </c>
      <c r="N29" s="1" t="s">
        <v>437</v>
      </c>
      <c r="O29" s="31">
        <v>77</v>
      </c>
      <c r="P29" s="20">
        <v>77</v>
      </c>
      <c r="Q29" s="30">
        <v>0</v>
      </c>
      <c r="R29" s="29" t="s">
        <v>113</v>
      </c>
      <c r="S29" s="28" t="s">
        <v>255</v>
      </c>
    </row>
    <row r="30" spans="1:19" x14ac:dyDescent="0.3">
      <c r="A30" s="32" t="s">
        <v>0</v>
      </c>
      <c r="B30" s="1">
        <v>24</v>
      </c>
      <c r="C30" s="1">
        <v>13</v>
      </c>
      <c r="D30" s="1">
        <v>11</v>
      </c>
      <c r="E30" s="20">
        <v>0</v>
      </c>
      <c r="F30" s="30">
        <v>26</v>
      </c>
      <c r="G30" s="20">
        <v>10</v>
      </c>
      <c r="H30" s="20">
        <v>12</v>
      </c>
      <c r="I30" s="20">
        <v>1</v>
      </c>
      <c r="J30" s="20">
        <v>0</v>
      </c>
      <c r="K30" s="29" t="s">
        <v>257</v>
      </c>
      <c r="L30" s="1" t="s">
        <v>291</v>
      </c>
      <c r="M30" s="1" t="s">
        <v>103</v>
      </c>
      <c r="N30" s="1" t="s">
        <v>438</v>
      </c>
      <c r="O30" s="31">
        <v>76</v>
      </c>
      <c r="P30" s="20">
        <v>70</v>
      </c>
      <c r="Q30" s="30">
        <v>6</v>
      </c>
      <c r="R30" s="29" t="s">
        <v>99</v>
      </c>
      <c r="S30" s="28" t="s">
        <v>200</v>
      </c>
    </row>
    <row r="31" spans="1:19" x14ac:dyDescent="0.3">
      <c r="A31" s="32" t="s">
        <v>6</v>
      </c>
      <c r="B31" s="1">
        <v>26</v>
      </c>
      <c r="C31" s="1">
        <v>9</v>
      </c>
      <c r="D31" s="1">
        <v>10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436</v>
      </c>
      <c r="L31" s="1" t="s">
        <v>398</v>
      </c>
      <c r="M31" s="1" t="s">
        <v>125</v>
      </c>
      <c r="N31" s="1" t="s">
        <v>310</v>
      </c>
      <c r="O31" s="31">
        <v>68</v>
      </c>
      <c r="P31" s="20">
        <v>91</v>
      </c>
      <c r="Q31" s="30">
        <v>-23</v>
      </c>
      <c r="R31" s="29" t="s">
        <v>104</v>
      </c>
      <c r="S31" s="28" t="s">
        <v>245</v>
      </c>
    </row>
    <row r="32" spans="1:19" ht="15" thickBot="1" x14ac:dyDescent="0.35">
      <c r="A32" s="32" t="s">
        <v>15</v>
      </c>
      <c r="B32" s="1">
        <v>25</v>
      </c>
      <c r="C32" s="1">
        <v>8</v>
      </c>
      <c r="D32" s="1">
        <v>13</v>
      </c>
      <c r="E32" s="20">
        <v>4</v>
      </c>
      <c r="F32" s="23">
        <v>20</v>
      </c>
      <c r="G32" s="20">
        <v>5</v>
      </c>
      <c r="H32" s="20">
        <v>7</v>
      </c>
      <c r="I32" s="20">
        <v>1</v>
      </c>
      <c r="J32" s="20">
        <v>0</v>
      </c>
      <c r="K32" s="29" t="s">
        <v>434</v>
      </c>
      <c r="L32" s="1" t="s">
        <v>188</v>
      </c>
      <c r="M32" s="1" t="s">
        <v>199</v>
      </c>
      <c r="N32" s="1" t="s">
        <v>435</v>
      </c>
      <c r="O32" s="31">
        <v>64</v>
      </c>
      <c r="P32" s="20">
        <v>92</v>
      </c>
      <c r="Q32" s="30">
        <v>-28</v>
      </c>
      <c r="R32" s="29" t="s">
        <v>101</v>
      </c>
      <c r="S32" s="28" t="s">
        <v>224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25</v>
      </c>
      <c r="C35" s="1">
        <v>15</v>
      </c>
      <c r="D35" s="1">
        <v>9</v>
      </c>
      <c r="E35" s="20">
        <v>1</v>
      </c>
      <c r="F35" s="33">
        <v>31</v>
      </c>
      <c r="G35" s="20">
        <v>7</v>
      </c>
      <c r="H35" s="20">
        <v>13</v>
      </c>
      <c r="I35" s="20">
        <v>2</v>
      </c>
      <c r="J35" s="20">
        <v>0</v>
      </c>
      <c r="K35" s="29" t="s">
        <v>286</v>
      </c>
      <c r="L35" s="1" t="s">
        <v>294</v>
      </c>
      <c r="M35" s="1" t="s">
        <v>149</v>
      </c>
      <c r="N35" s="1" t="s">
        <v>385</v>
      </c>
      <c r="O35" s="31">
        <v>92</v>
      </c>
      <c r="P35" s="20">
        <v>83</v>
      </c>
      <c r="Q35" s="30">
        <v>9</v>
      </c>
      <c r="R35" s="29" t="s">
        <v>101</v>
      </c>
      <c r="S35" s="28" t="s">
        <v>200</v>
      </c>
    </row>
    <row r="36" spans="1:19" x14ac:dyDescent="0.3">
      <c r="A36" s="32" t="s">
        <v>18</v>
      </c>
      <c r="B36" s="1">
        <v>25</v>
      </c>
      <c r="C36" s="1">
        <v>12</v>
      </c>
      <c r="D36" s="1">
        <v>6</v>
      </c>
      <c r="E36" s="20">
        <v>7</v>
      </c>
      <c r="F36" s="30">
        <v>31</v>
      </c>
      <c r="G36" s="20">
        <v>6</v>
      </c>
      <c r="H36" s="20">
        <v>11</v>
      </c>
      <c r="I36" s="20">
        <v>1</v>
      </c>
      <c r="J36" s="20">
        <v>5</v>
      </c>
      <c r="K36" s="29" t="s">
        <v>255</v>
      </c>
      <c r="L36" s="1" t="s">
        <v>423</v>
      </c>
      <c r="M36" s="1" t="s">
        <v>142</v>
      </c>
      <c r="N36" s="1" t="s">
        <v>440</v>
      </c>
      <c r="O36" s="31">
        <v>68</v>
      </c>
      <c r="P36" s="20">
        <v>70</v>
      </c>
      <c r="Q36" s="30">
        <v>-2</v>
      </c>
      <c r="R36" s="29" t="s">
        <v>99</v>
      </c>
      <c r="S36" s="28" t="s">
        <v>241</v>
      </c>
    </row>
    <row r="37" spans="1:19" x14ac:dyDescent="0.3">
      <c r="A37" s="32" t="s">
        <v>2</v>
      </c>
      <c r="B37" s="1">
        <v>25</v>
      </c>
      <c r="C37" s="1">
        <v>11</v>
      </c>
      <c r="D37" s="1">
        <v>6</v>
      </c>
      <c r="E37" s="20">
        <v>8</v>
      </c>
      <c r="F37" s="30">
        <v>30</v>
      </c>
      <c r="G37" s="20">
        <v>10</v>
      </c>
      <c r="H37" s="20">
        <v>11</v>
      </c>
      <c r="I37" s="20">
        <v>0</v>
      </c>
      <c r="J37" s="20">
        <v>2</v>
      </c>
      <c r="K37" s="29" t="s">
        <v>410</v>
      </c>
      <c r="L37" s="1" t="s">
        <v>379</v>
      </c>
      <c r="M37" s="1" t="s">
        <v>444</v>
      </c>
      <c r="N37" s="1" t="s">
        <v>445</v>
      </c>
      <c r="O37" s="31">
        <v>76</v>
      </c>
      <c r="P37" s="20">
        <v>76</v>
      </c>
      <c r="Q37" s="30">
        <v>0</v>
      </c>
      <c r="R37" s="29" t="s">
        <v>99</v>
      </c>
      <c r="S37" s="28" t="s">
        <v>245</v>
      </c>
    </row>
    <row r="38" spans="1:19" x14ac:dyDescent="0.3">
      <c r="A38" s="32" t="s">
        <v>7</v>
      </c>
      <c r="B38" s="1">
        <v>24</v>
      </c>
      <c r="C38" s="1">
        <v>11</v>
      </c>
      <c r="D38" s="1">
        <v>7</v>
      </c>
      <c r="E38" s="20">
        <v>6</v>
      </c>
      <c r="F38" s="30">
        <v>28</v>
      </c>
      <c r="G38" s="20">
        <v>7</v>
      </c>
      <c r="H38" s="20">
        <v>11</v>
      </c>
      <c r="I38" s="20">
        <v>0</v>
      </c>
      <c r="J38" s="20">
        <v>3</v>
      </c>
      <c r="K38" s="29" t="s">
        <v>322</v>
      </c>
      <c r="L38" s="1" t="s">
        <v>263</v>
      </c>
      <c r="M38" s="1" t="s">
        <v>149</v>
      </c>
      <c r="N38" s="1" t="s">
        <v>296</v>
      </c>
      <c r="O38" s="31">
        <v>59</v>
      </c>
      <c r="P38" s="20">
        <v>66</v>
      </c>
      <c r="Q38" s="30">
        <v>-7</v>
      </c>
      <c r="R38" s="29" t="s">
        <v>113</v>
      </c>
      <c r="S38" s="28" t="s">
        <v>218</v>
      </c>
    </row>
    <row r="39" spans="1:19" x14ac:dyDescent="0.3">
      <c r="A39" s="32" t="s">
        <v>20</v>
      </c>
      <c r="B39" s="1">
        <v>26</v>
      </c>
      <c r="C39" s="1">
        <v>11</v>
      </c>
      <c r="D39" s="1">
        <v>10</v>
      </c>
      <c r="E39" s="20">
        <v>5</v>
      </c>
      <c r="F39" s="30">
        <v>27</v>
      </c>
      <c r="G39" s="20">
        <v>6</v>
      </c>
      <c r="H39" s="20">
        <v>11</v>
      </c>
      <c r="I39" s="20">
        <v>0</v>
      </c>
      <c r="J39" s="20">
        <v>2</v>
      </c>
      <c r="K39" s="29" t="s">
        <v>211</v>
      </c>
      <c r="L39" s="1" t="s">
        <v>439</v>
      </c>
      <c r="M39" s="1" t="s">
        <v>140</v>
      </c>
      <c r="N39" s="1" t="s">
        <v>349</v>
      </c>
      <c r="O39" s="31">
        <v>81</v>
      </c>
      <c r="P39" s="20">
        <v>95</v>
      </c>
      <c r="Q39" s="30">
        <v>-14</v>
      </c>
      <c r="R39" s="29" t="s">
        <v>99</v>
      </c>
      <c r="S39" s="28" t="s">
        <v>225</v>
      </c>
    </row>
    <row r="40" spans="1:19" x14ac:dyDescent="0.3">
      <c r="A40" s="32" t="s">
        <v>8</v>
      </c>
      <c r="B40" s="1">
        <v>26</v>
      </c>
      <c r="C40" s="1">
        <v>12</v>
      </c>
      <c r="D40" s="1">
        <v>11</v>
      </c>
      <c r="E40" s="20">
        <v>3</v>
      </c>
      <c r="F40" s="30">
        <v>27</v>
      </c>
      <c r="G40" s="20">
        <v>5</v>
      </c>
      <c r="H40" s="20">
        <v>11</v>
      </c>
      <c r="I40" s="20">
        <v>1</v>
      </c>
      <c r="J40" s="20">
        <v>1</v>
      </c>
      <c r="K40" s="29" t="s">
        <v>337</v>
      </c>
      <c r="L40" s="1" t="s">
        <v>441</v>
      </c>
      <c r="M40" s="1" t="s">
        <v>188</v>
      </c>
      <c r="N40" s="1" t="s">
        <v>437</v>
      </c>
      <c r="O40" s="31">
        <v>74</v>
      </c>
      <c r="P40" s="20">
        <v>84</v>
      </c>
      <c r="Q40" s="30">
        <v>-10</v>
      </c>
      <c r="R40" s="29" t="s">
        <v>101</v>
      </c>
      <c r="S40" s="28" t="s">
        <v>202</v>
      </c>
    </row>
    <row r="41" spans="1:19" x14ac:dyDescent="0.3">
      <c r="A41" s="32" t="s">
        <v>3</v>
      </c>
      <c r="B41" s="1">
        <v>26</v>
      </c>
      <c r="C41" s="1">
        <v>10</v>
      </c>
      <c r="D41" s="1">
        <v>13</v>
      </c>
      <c r="E41" s="20">
        <v>3</v>
      </c>
      <c r="F41" s="30">
        <v>23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442</v>
      </c>
      <c r="M41" s="1" t="s">
        <v>156</v>
      </c>
      <c r="N41" s="1" t="s">
        <v>443</v>
      </c>
      <c r="O41" s="31">
        <v>79</v>
      </c>
      <c r="P41" s="20">
        <v>95</v>
      </c>
      <c r="Q41" s="30">
        <v>-16</v>
      </c>
      <c r="R41" s="29" t="s">
        <v>107</v>
      </c>
      <c r="S41" s="28" t="s">
        <v>235</v>
      </c>
    </row>
    <row r="42" spans="1:19" ht="15" thickBot="1" x14ac:dyDescent="0.35">
      <c r="A42" s="27" t="s">
        <v>27</v>
      </c>
      <c r="B42" s="26">
        <v>27</v>
      </c>
      <c r="C42" s="26">
        <v>9</v>
      </c>
      <c r="D42" s="26">
        <v>14</v>
      </c>
      <c r="E42" s="24">
        <v>4</v>
      </c>
      <c r="F42" s="23">
        <v>22</v>
      </c>
      <c r="G42" s="24">
        <v>5</v>
      </c>
      <c r="H42" s="24">
        <v>7</v>
      </c>
      <c r="I42" s="24">
        <v>2</v>
      </c>
      <c r="J42" s="24">
        <v>2</v>
      </c>
      <c r="K42" s="22" t="s">
        <v>218</v>
      </c>
      <c r="L42" s="26" t="s">
        <v>447</v>
      </c>
      <c r="M42" s="26" t="s">
        <v>134</v>
      </c>
      <c r="N42" s="26" t="s">
        <v>371</v>
      </c>
      <c r="O42" s="25">
        <v>65</v>
      </c>
      <c r="P42" s="24">
        <v>82</v>
      </c>
      <c r="Q42" s="23">
        <v>-17</v>
      </c>
      <c r="R42" s="22" t="s">
        <v>101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E13B929-9B0F-4006-976F-D7AE1023BCED}"/>
  </hyperlinks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01F6-9DAE-4DEF-ADD0-F2A218DE3AD2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25</v>
      </c>
      <c r="C4" s="40">
        <v>16</v>
      </c>
      <c r="D4" s="40">
        <v>7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386</v>
      </c>
      <c r="L4" s="40" t="s">
        <v>430</v>
      </c>
      <c r="M4" s="40" t="s">
        <v>152</v>
      </c>
      <c r="N4" s="40" t="s">
        <v>328</v>
      </c>
      <c r="O4" s="39">
        <v>84</v>
      </c>
      <c r="P4" s="38">
        <v>65</v>
      </c>
      <c r="Q4" s="33">
        <v>19</v>
      </c>
      <c r="R4" s="37" t="s">
        <v>194</v>
      </c>
      <c r="S4" s="36" t="s">
        <v>219</v>
      </c>
    </row>
    <row r="5" spans="1:20" x14ac:dyDescent="0.3">
      <c r="A5" s="32" t="s">
        <v>29</v>
      </c>
      <c r="B5" s="1">
        <v>27</v>
      </c>
      <c r="C5" s="1">
        <v>15</v>
      </c>
      <c r="D5" s="1">
        <v>12</v>
      </c>
      <c r="E5" s="20">
        <v>0</v>
      </c>
      <c r="F5" s="30">
        <v>30</v>
      </c>
      <c r="G5" s="31">
        <v>7</v>
      </c>
      <c r="H5" s="20">
        <v>13</v>
      </c>
      <c r="I5" s="20">
        <v>2</v>
      </c>
      <c r="J5" s="30">
        <v>0</v>
      </c>
      <c r="K5" s="29" t="s">
        <v>428</v>
      </c>
      <c r="L5" s="1" t="s">
        <v>352</v>
      </c>
      <c r="M5" s="1" t="s">
        <v>388</v>
      </c>
      <c r="N5" s="1" t="s">
        <v>429</v>
      </c>
      <c r="O5" s="31">
        <v>83</v>
      </c>
      <c r="P5" s="20">
        <v>86</v>
      </c>
      <c r="Q5" s="30">
        <v>-3</v>
      </c>
      <c r="R5" s="29" t="s">
        <v>99</v>
      </c>
      <c r="S5" s="28" t="s">
        <v>202</v>
      </c>
    </row>
    <row r="6" spans="1:20" x14ac:dyDescent="0.3">
      <c r="A6" s="32" t="s">
        <v>16</v>
      </c>
      <c r="B6" s="1">
        <v>24</v>
      </c>
      <c r="C6" s="1">
        <v>13</v>
      </c>
      <c r="D6" s="1">
        <v>8</v>
      </c>
      <c r="E6" s="20">
        <v>3</v>
      </c>
      <c r="F6" s="30">
        <v>29</v>
      </c>
      <c r="G6" s="31">
        <v>8</v>
      </c>
      <c r="H6" s="20">
        <v>13</v>
      </c>
      <c r="I6" s="20">
        <v>0</v>
      </c>
      <c r="J6" s="30">
        <v>2</v>
      </c>
      <c r="K6" s="29" t="s">
        <v>283</v>
      </c>
      <c r="L6" s="1" t="s">
        <v>330</v>
      </c>
      <c r="M6" s="1" t="s">
        <v>149</v>
      </c>
      <c r="N6" s="1" t="s">
        <v>349</v>
      </c>
      <c r="O6" s="31">
        <v>82</v>
      </c>
      <c r="P6" s="20">
        <v>87</v>
      </c>
      <c r="Q6" s="30">
        <v>-5</v>
      </c>
      <c r="R6" s="29" t="s">
        <v>101</v>
      </c>
      <c r="S6" s="28" t="s">
        <v>228</v>
      </c>
    </row>
    <row r="7" spans="1:20" x14ac:dyDescent="0.3">
      <c r="A7" s="32" t="s">
        <v>21</v>
      </c>
      <c r="B7" s="1">
        <v>26</v>
      </c>
      <c r="C7" s="1">
        <v>13</v>
      </c>
      <c r="D7" s="1">
        <v>11</v>
      </c>
      <c r="E7" s="20">
        <v>2</v>
      </c>
      <c r="F7" s="30">
        <v>28</v>
      </c>
      <c r="G7" s="31">
        <v>7</v>
      </c>
      <c r="H7" s="20">
        <v>11</v>
      </c>
      <c r="I7" s="20">
        <v>2</v>
      </c>
      <c r="J7" s="30">
        <v>1</v>
      </c>
      <c r="K7" s="29" t="s">
        <v>406</v>
      </c>
      <c r="L7" s="1" t="s">
        <v>288</v>
      </c>
      <c r="M7" s="1" t="s">
        <v>208</v>
      </c>
      <c r="N7" s="1" t="s">
        <v>355</v>
      </c>
      <c r="O7" s="31">
        <v>77</v>
      </c>
      <c r="P7" s="20">
        <v>89</v>
      </c>
      <c r="Q7" s="30">
        <v>-12</v>
      </c>
      <c r="R7" s="29" t="s">
        <v>133</v>
      </c>
      <c r="S7" s="28" t="s">
        <v>218</v>
      </c>
    </row>
    <row r="8" spans="1:20" x14ac:dyDescent="0.3">
      <c r="A8" s="32" t="s">
        <v>11</v>
      </c>
      <c r="B8" s="1">
        <v>25</v>
      </c>
      <c r="C8" s="1">
        <v>12</v>
      </c>
      <c r="D8" s="1">
        <v>9</v>
      </c>
      <c r="E8" s="20">
        <v>4</v>
      </c>
      <c r="F8" s="30">
        <v>28</v>
      </c>
      <c r="G8" s="31">
        <v>5</v>
      </c>
      <c r="H8" s="20">
        <v>9</v>
      </c>
      <c r="I8" s="20">
        <v>3</v>
      </c>
      <c r="J8" s="30">
        <v>0</v>
      </c>
      <c r="K8" s="29" t="s">
        <v>295</v>
      </c>
      <c r="L8" s="1" t="s">
        <v>341</v>
      </c>
      <c r="M8" s="1" t="s">
        <v>163</v>
      </c>
      <c r="N8" s="1" t="s">
        <v>295</v>
      </c>
      <c r="O8" s="31">
        <v>79</v>
      </c>
      <c r="P8" s="20">
        <v>84</v>
      </c>
      <c r="Q8" s="30">
        <v>-5</v>
      </c>
      <c r="R8" s="29" t="s">
        <v>107</v>
      </c>
      <c r="S8" s="28" t="s">
        <v>225</v>
      </c>
    </row>
    <row r="9" spans="1:20" x14ac:dyDescent="0.3">
      <c r="A9" s="32" t="s">
        <v>28</v>
      </c>
      <c r="B9" s="1">
        <v>26</v>
      </c>
      <c r="C9" s="1">
        <v>11</v>
      </c>
      <c r="D9" s="1">
        <v>11</v>
      </c>
      <c r="E9" s="20">
        <v>4</v>
      </c>
      <c r="F9" s="30">
        <v>26</v>
      </c>
      <c r="G9" s="31">
        <v>6</v>
      </c>
      <c r="H9" s="20">
        <v>9</v>
      </c>
      <c r="I9" s="20">
        <v>2</v>
      </c>
      <c r="J9" s="30">
        <v>0</v>
      </c>
      <c r="K9" s="29" t="s">
        <v>448</v>
      </c>
      <c r="L9" s="1" t="s">
        <v>240</v>
      </c>
      <c r="M9" s="1" t="s">
        <v>211</v>
      </c>
      <c r="N9" s="1" t="s">
        <v>405</v>
      </c>
      <c r="O9" s="31">
        <v>81</v>
      </c>
      <c r="P9" s="20">
        <v>87</v>
      </c>
      <c r="Q9" s="30">
        <v>-6</v>
      </c>
      <c r="R9" s="29" t="s">
        <v>104</v>
      </c>
      <c r="S9" s="28" t="s">
        <v>232</v>
      </c>
    </row>
    <row r="10" spans="1:20" x14ac:dyDescent="0.3">
      <c r="A10" s="32" t="s">
        <v>19</v>
      </c>
      <c r="B10" s="1">
        <v>24</v>
      </c>
      <c r="C10" s="1">
        <v>12</v>
      </c>
      <c r="D10" s="1">
        <v>11</v>
      </c>
      <c r="E10" s="20">
        <v>1</v>
      </c>
      <c r="F10" s="30">
        <v>25</v>
      </c>
      <c r="G10" s="31">
        <v>10</v>
      </c>
      <c r="H10" s="20">
        <v>11</v>
      </c>
      <c r="I10" s="20">
        <v>1</v>
      </c>
      <c r="J10" s="30">
        <v>1</v>
      </c>
      <c r="K10" s="29" t="s">
        <v>385</v>
      </c>
      <c r="L10" s="1" t="s">
        <v>200</v>
      </c>
      <c r="M10" s="1" t="s">
        <v>125</v>
      </c>
      <c r="N10" s="1" t="s">
        <v>278</v>
      </c>
      <c r="O10" s="31">
        <v>75</v>
      </c>
      <c r="P10" s="20">
        <v>77</v>
      </c>
      <c r="Q10" s="30">
        <v>-2</v>
      </c>
      <c r="R10" s="29" t="s">
        <v>107</v>
      </c>
      <c r="S10" s="28" t="s">
        <v>202</v>
      </c>
    </row>
    <row r="11" spans="1:20" ht="15" thickBot="1" x14ac:dyDescent="0.35">
      <c r="A11" s="32" t="s">
        <v>4</v>
      </c>
      <c r="B11" s="1">
        <v>25</v>
      </c>
      <c r="C11" s="1">
        <v>11</v>
      </c>
      <c r="D11" s="1">
        <v>11</v>
      </c>
      <c r="E11" s="24">
        <v>3</v>
      </c>
      <c r="F11" s="23">
        <v>25</v>
      </c>
      <c r="G11" s="25">
        <v>7</v>
      </c>
      <c r="H11" s="24">
        <v>11</v>
      </c>
      <c r="I11" s="24">
        <v>0</v>
      </c>
      <c r="J11" s="23">
        <v>0</v>
      </c>
      <c r="K11" s="29" t="s">
        <v>337</v>
      </c>
      <c r="L11" s="1" t="s">
        <v>224</v>
      </c>
      <c r="M11" s="1" t="s">
        <v>265</v>
      </c>
      <c r="N11" s="1" t="s">
        <v>431</v>
      </c>
      <c r="O11" s="31">
        <v>85</v>
      </c>
      <c r="P11" s="20">
        <v>89</v>
      </c>
      <c r="Q11" s="30">
        <v>-4</v>
      </c>
      <c r="R11" s="29" t="s">
        <v>99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25</v>
      </c>
      <c r="C14" s="1">
        <v>16</v>
      </c>
      <c r="D14" s="1">
        <v>7</v>
      </c>
      <c r="E14" s="20">
        <v>2</v>
      </c>
      <c r="F14" s="33">
        <v>34</v>
      </c>
      <c r="G14" s="20">
        <v>10</v>
      </c>
      <c r="H14" s="20">
        <v>15</v>
      </c>
      <c r="I14" s="20">
        <v>1</v>
      </c>
      <c r="J14" s="20">
        <v>1</v>
      </c>
      <c r="K14" s="29" t="s">
        <v>343</v>
      </c>
      <c r="L14" s="1" t="s">
        <v>339</v>
      </c>
      <c r="M14" s="1" t="s">
        <v>149</v>
      </c>
      <c r="N14" s="1" t="s">
        <v>388</v>
      </c>
      <c r="O14" s="31">
        <v>86</v>
      </c>
      <c r="P14" s="20">
        <v>70</v>
      </c>
      <c r="Q14" s="30">
        <v>16</v>
      </c>
      <c r="R14" s="29" t="s">
        <v>104</v>
      </c>
      <c r="S14" s="28" t="s">
        <v>233</v>
      </c>
    </row>
    <row r="15" spans="1:20" x14ac:dyDescent="0.3">
      <c r="A15" s="32" t="s">
        <v>14</v>
      </c>
      <c r="B15" s="1">
        <v>26</v>
      </c>
      <c r="C15" s="1">
        <v>16</v>
      </c>
      <c r="D15" s="1">
        <v>9</v>
      </c>
      <c r="E15" s="20">
        <v>1</v>
      </c>
      <c r="F15" s="30">
        <v>33</v>
      </c>
      <c r="G15" s="20">
        <v>8</v>
      </c>
      <c r="H15" s="20">
        <v>14</v>
      </c>
      <c r="I15" s="20">
        <v>2</v>
      </c>
      <c r="J15" s="20">
        <v>0</v>
      </c>
      <c r="K15" s="29" t="s">
        <v>329</v>
      </c>
      <c r="L15" s="1" t="s">
        <v>302</v>
      </c>
      <c r="M15" s="1" t="s">
        <v>165</v>
      </c>
      <c r="N15" s="1" t="s">
        <v>450</v>
      </c>
      <c r="O15" s="31">
        <v>83</v>
      </c>
      <c r="P15" s="20">
        <v>79</v>
      </c>
      <c r="Q15" s="30">
        <v>4</v>
      </c>
      <c r="R15" s="29" t="s">
        <v>107</v>
      </c>
      <c r="S15" s="28" t="s">
        <v>202</v>
      </c>
    </row>
    <row r="16" spans="1:20" x14ac:dyDescent="0.3">
      <c r="A16" s="32" t="s">
        <v>1</v>
      </c>
      <c r="B16" s="1">
        <v>26</v>
      </c>
      <c r="C16" s="1">
        <v>15</v>
      </c>
      <c r="D16" s="1">
        <v>9</v>
      </c>
      <c r="E16" s="20">
        <v>2</v>
      </c>
      <c r="F16" s="30">
        <v>32</v>
      </c>
      <c r="G16" s="20">
        <v>14</v>
      </c>
      <c r="H16" s="20">
        <v>15</v>
      </c>
      <c r="I16" s="20">
        <v>0</v>
      </c>
      <c r="J16" s="20">
        <v>2</v>
      </c>
      <c r="K16" s="29" t="s">
        <v>412</v>
      </c>
      <c r="L16" s="1" t="s">
        <v>303</v>
      </c>
      <c r="M16" s="1" t="s">
        <v>205</v>
      </c>
      <c r="N16" s="1" t="s">
        <v>446</v>
      </c>
      <c r="O16" s="31">
        <v>88</v>
      </c>
      <c r="P16" s="20">
        <v>69</v>
      </c>
      <c r="Q16" s="30">
        <v>19</v>
      </c>
      <c r="R16" s="29" t="s">
        <v>135</v>
      </c>
      <c r="S16" s="28" t="s">
        <v>226</v>
      </c>
    </row>
    <row r="17" spans="1:19" x14ac:dyDescent="0.3">
      <c r="A17" s="32" t="s">
        <v>10</v>
      </c>
      <c r="B17" s="1">
        <v>25</v>
      </c>
      <c r="C17" s="1">
        <v>14</v>
      </c>
      <c r="D17" s="1">
        <v>8</v>
      </c>
      <c r="E17" s="20">
        <v>3</v>
      </c>
      <c r="F17" s="30">
        <v>31</v>
      </c>
      <c r="G17" s="20">
        <v>2</v>
      </c>
      <c r="H17" s="20">
        <v>9</v>
      </c>
      <c r="I17" s="20">
        <v>5</v>
      </c>
      <c r="J17" s="20">
        <v>0</v>
      </c>
      <c r="K17" s="29" t="s">
        <v>328</v>
      </c>
      <c r="L17" s="1" t="s">
        <v>303</v>
      </c>
      <c r="M17" s="1" t="s">
        <v>242</v>
      </c>
      <c r="N17" s="1" t="s">
        <v>404</v>
      </c>
      <c r="O17" s="31">
        <v>74</v>
      </c>
      <c r="P17" s="20">
        <v>72</v>
      </c>
      <c r="Q17" s="30">
        <v>2</v>
      </c>
      <c r="R17" s="29" t="s">
        <v>101</v>
      </c>
      <c r="S17" s="28" t="s">
        <v>234</v>
      </c>
    </row>
    <row r="18" spans="1:19" x14ac:dyDescent="0.3">
      <c r="A18" s="32" t="s">
        <v>9</v>
      </c>
      <c r="B18" s="1">
        <v>25</v>
      </c>
      <c r="C18" s="1">
        <v>13</v>
      </c>
      <c r="D18" s="1">
        <v>7</v>
      </c>
      <c r="E18" s="20">
        <v>5</v>
      </c>
      <c r="F18" s="30">
        <v>31</v>
      </c>
      <c r="G18" s="20">
        <v>12</v>
      </c>
      <c r="H18" s="20">
        <v>13</v>
      </c>
      <c r="I18" s="20">
        <v>0</v>
      </c>
      <c r="J18" s="20">
        <v>3</v>
      </c>
      <c r="K18" s="29" t="s">
        <v>310</v>
      </c>
      <c r="L18" s="1" t="s">
        <v>330</v>
      </c>
      <c r="M18" s="1" t="s">
        <v>206</v>
      </c>
      <c r="N18" s="1" t="s">
        <v>333</v>
      </c>
      <c r="O18" s="31">
        <v>79</v>
      </c>
      <c r="P18" s="20">
        <v>71</v>
      </c>
      <c r="Q18" s="30">
        <v>8</v>
      </c>
      <c r="R18" s="29" t="s">
        <v>99</v>
      </c>
      <c r="S18" s="28" t="s">
        <v>222</v>
      </c>
    </row>
    <row r="19" spans="1:19" x14ac:dyDescent="0.3">
      <c r="A19" s="32" t="s">
        <v>23</v>
      </c>
      <c r="B19" s="1">
        <v>26</v>
      </c>
      <c r="C19" s="1">
        <v>12</v>
      </c>
      <c r="D19" s="1">
        <v>9</v>
      </c>
      <c r="E19" s="20">
        <v>5</v>
      </c>
      <c r="F19" s="30">
        <v>29</v>
      </c>
      <c r="G19" s="20">
        <v>4</v>
      </c>
      <c r="H19" s="20">
        <v>9</v>
      </c>
      <c r="I19" s="20">
        <v>3</v>
      </c>
      <c r="J19" s="20">
        <v>1</v>
      </c>
      <c r="K19" s="29" t="s">
        <v>246</v>
      </c>
      <c r="L19" s="1" t="s">
        <v>442</v>
      </c>
      <c r="M19" s="1" t="s">
        <v>204</v>
      </c>
      <c r="N19" s="1" t="s">
        <v>449</v>
      </c>
      <c r="O19" s="31">
        <v>78</v>
      </c>
      <c r="P19" s="20">
        <v>85</v>
      </c>
      <c r="Q19" s="30">
        <v>-7</v>
      </c>
      <c r="R19" s="29" t="s">
        <v>99</v>
      </c>
      <c r="S19" s="28" t="s">
        <v>245</v>
      </c>
    </row>
    <row r="20" spans="1:19" x14ac:dyDescent="0.3">
      <c r="A20" s="32" t="s">
        <v>13</v>
      </c>
      <c r="B20" s="1">
        <v>26</v>
      </c>
      <c r="C20" s="1">
        <v>13</v>
      </c>
      <c r="D20" s="1">
        <v>10</v>
      </c>
      <c r="E20" s="20">
        <v>3</v>
      </c>
      <c r="F20" s="30">
        <v>29</v>
      </c>
      <c r="G20" s="20">
        <v>8</v>
      </c>
      <c r="H20" s="20">
        <v>12</v>
      </c>
      <c r="I20" s="20">
        <v>1</v>
      </c>
      <c r="J20" s="20">
        <v>3</v>
      </c>
      <c r="K20" s="29" t="s">
        <v>312</v>
      </c>
      <c r="L20" s="1" t="s">
        <v>339</v>
      </c>
      <c r="M20" s="1" t="s">
        <v>218</v>
      </c>
      <c r="N20" s="1" t="s">
        <v>405</v>
      </c>
      <c r="O20" s="31">
        <v>76</v>
      </c>
      <c r="P20" s="20">
        <v>77</v>
      </c>
      <c r="Q20" s="30">
        <v>-1</v>
      </c>
      <c r="R20" s="29" t="s">
        <v>113</v>
      </c>
      <c r="S20" s="28" t="s">
        <v>225</v>
      </c>
    </row>
    <row r="21" spans="1:19" ht="15" thickBot="1" x14ac:dyDescent="0.35">
      <c r="A21" s="27" t="s">
        <v>12</v>
      </c>
      <c r="B21" s="26">
        <v>27</v>
      </c>
      <c r="C21" s="26">
        <v>13</v>
      </c>
      <c r="D21" s="26">
        <v>12</v>
      </c>
      <c r="E21" s="24">
        <v>2</v>
      </c>
      <c r="F21" s="23">
        <v>28</v>
      </c>
      <c r="G21" s="24">
        <v>9</v>
      </c>
      <c r="H21" s="24">
        <v>12</v>
      </c>
      <c r="I21" s="24">
        <v>1</v>
      </c>
      <c r="J21" s="24">
        <v>0</v>
      </c>
      <c r="K21" s="22" t="s">
        <v>292</v>
      </c>
      <c r="L21" s="26" t="s">
        <v>411</v>
      </c>
      <c r="M21" s="26" t="s">
        <v>148</v>
      </c>
      <c r="N21" s="26" t="s">
        <v>406</v>
      </c>
      <c r="O21" s="25">
        <v>72</v>
      </c>
      <c r="P21" s="24">
        <v>71</v>
      </c>
      <c r="Q21" s="23">
        <v>1</v>
      </c>
      <c r="R21" s="22" t="s">
        <v>101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25</v>
      </c>
      <c r="C25" s="1">
        <v>18</v>
      </c>
      <c r="D25" s="1">
        <v>1</v>
      </c>
      <c r="E25" s="20">
        <v>6</v>
      </c>
      <c r="F25" s="30">
        <v>42</v>
      </c>
      <c r="G25" s="20">
        <v>17</v>
      </c>
      <c r="H25" s="20">
        <v>18</v>
      </c>
      <c r="I25" s="20">
        <v>0</v>
      </c>
      <c r="J25" s="20">
        <v>3</v>
      </c>
      <c r="K25" s="29" t="s">
        <v>432</v>
      </c>
      <c r="L25" s="1" t="s">
        <v>416</v>
      </c>
      <c r="M25" s="1" t="s">
        <v>249</v>
      </c>
      <c r="N25" s="1" t="s">
        <v>417</v>
      </c>
      <c r="O25" s="31">
        <v>103</v>
      </c>
      <c r="P25" s="20">
        <v>55</v>
      </c>
      <c r="Q25" s="30">
        <v>48</v>
      </c>
      <c r="R25" s="29" t="s">
        <v>99</v>
      </c>
      <c r="S25" s="28" t="s">
        <v>342</v>
      </c>
    </row>
    <row r="26" spans="1:19" x14ac:dyDescent="0.3">
      <c r="A26" s="32" t="s">
        <v>22</v>
      </c>
      <c r="B26" s="1">
        <v>26</v>
      </c>
      <c r="C26" s="1">
        <v>17</v>
      </c>
      <c r="D26" s="1">
        <v>5</v>
      </c>
      <c r="E26" s="20">
        <v>4</v>
      </c>
      <c r="F26" s="30">
        <v>38</v>
      </c>
      <c r="G26" s="20">
        <v>12</v>
      </c>
      <c r="H26" s="20">
        <v>15</v>
      </c>
      <c r="I26" s="20">
        <v>2</v>
      </c>
      <c r="J26" s="20">
        <v>2</v>
      </c>
      <c r="K26" s="29" t="s">
        <v>339</v>
      </c>
      <c r="L26" s="1" t="s">
        <v>396</v>
      </c>
      <c r="M26" s="1" t="s">
        <v>178</v>
      </c>
      <c r="N26" s="1" t="s">
        <v>418</v>
      </c>
      <c r="O26" s="31">
        <v>93</v>
      </c>
      <c r="P26" s="20">
        <v>71</v>
      </c>
      <c r="Q26" s="30">
        <v>22</v>
      </c>
      <c r="R26" s="29" t="s">
        <v>135</v>
      </c>
      <c r="S26" s="28" t="s">
        <v>276</v>
      </c>
    </row>
    <row r="27" spans="1:19" x14ac:dyDescent="0.3">
      <c r="A27" s="32" t="s">
        <v>17</v>
      </c>
      <c r="B27" s="1">
        <v>26</v>
      </c>
      <c r="C27" s="1">
        <v>14</v>
      </c>
      <c r="D27" s="1">
        <v>7</v>
      </c>
      <c r="E27" s="20">
        <v>5</v>
      </c>
      <c r="F27" s="30">
        <v>33</v>
      </c>
      <c r="G27" s="20">
        <v>5</v>
      </c>
      <c r="H27" s="20">
        <v>11</v>
      </c>
      <c r="I27" s="20">
        <v>3</v>
      </c>
      <c r="J27" s="20">
        <v>1</v>
      </c>
      <c r="K27" s="29" t="s">
        <v>433</v>
      </c>
      <c r="L27" s="1" t="s">
        <v>303</v>
      </c>
      <c r="M27" s="1" t="s">
        <v>229</v>
      </c>
      <c r="N27" s="1" t="s">
        <v>420</v>
      </c>
      <c r="O27" s="31">
        <v>77</v>
      </c>
      <c r="P27" s="20">
        <v>72</v>
      </c>
      <c r="Q27" s="30">
        <v>5</v>
      </c>
      <c r="R27" s="29" t="s">
        <v>101</v>
      </c>
      <c r="S27" s="28" t="s">
        <v>321</v>
      </c>
    </row>
    <row r="28" spans="1:19" x14ac:dyDescent="0.3">
      <c r="A28" s="32" t="s">
        <v>25</v>
      </c>
      <c r="B28" s="1">
        <v>25</v>
      </c>
      <c r="C28" s="1">
        <v>11</v>
      </c>
      <c r="D28" s="1">
        <v>9</v>
      </c>
      <c r="E28" s="20">
        <v>5</v>
      </c>
      <c r="F28" s="30">
        <v>27</v>
      </c>
      <c r="G28" s="20">
        <v>10</v>
      </c>
      <c r="H28" s="20">
        <v>11</v>
      </c>
      <c r="I28" s="20">
        <v>0</v>
      </c>
      <c r="J28" s="20">
        <v>1</v>
      </c>
      <c r="K28" s="29" t="s">
        <v>391</v>
      </c>
      <c r="L28" s="1" t="s">
        <v>269</v>
      </c>
      <c r="M28" s="1" t="s">
        <v>138</v>
      </c>
      <c r="N28" s="1" t="s">
        <v>405</v>
      </c>
      <c r="O28" s="31">
        <v>80</v>
      </c>
      <c r="P28" s="20">
        <v>73</v>
      </c>
      <c r="Q28" s="30">
        <v>7</v>
      </c>
      <c r="R28" s="29" t="s">
        <v>99</v>
      </c>
      <c r="S28" s="28" t="s">
        <v>218</v>
      </c>
    </row>
    <row r="29" spans="1:19" x14ac:dyDescent="0.3">
      <c r="A29" s="32" t="s">
        <v>95</v>
      </c>
      <c r="B29" s="1">
        <v>27</v>
      </c>
      <c r="C29" s="1">
        <v>12</v>
      </c>
      <c r="D29" s="1">
        <v>12</v>
      </c>
      <c r="E29" s="20">
        <v>3</v>
      </c>
      <c r="F29" s="30">
        <v>27</v>
      </c>
      <c r="G29" s="20">
        <v>9</v>
      </c>
      <c r="H29" s="20">
        <v>12</v>
      </c>
      <c r="I29" s="20">
        <v>0</v>
      </c>
      <c r="J29" s="20">
        <v>0</v>
      </c>
      <c r="K29" s="29" t="s">
        <v>266</v>
      </c>
      <c r="L29" s="1" t="s">
        <v>434</v>
      </c>
      <c r="M29" s="1" t="s">
        <v>230</v>
      </c>
      <c r="N29" s="1" t="s">
        <v>413</v>
      </c>
      <c r="O29" s="31">
        <v>80</v>
      </c>
      <c r="P29" s="20">
        <v>83</v>
      </c>
      <c r="Q29" s="30">
        <v>-3</v>
      </c>
      <c r="R29" s="29" t="s">
        <v>133</v>
      </c>
      <c r="S29" s="28" t="s">
        <v>235</v>
      </c>
    </row>
    <row r="30" spans="1:19" x14ac:dyDescent="0.3">
      <c r="A30" s="32" t="s">
        <v>0</v>
      </c>
      <c r="B30" s="1">
        <v>25</v>
      </c>
      <c r="C30" s="1">
        <v>13</v>
      </c>
      <c r="D30" s="1">
        <v>12</v>
      </c>
      <c r="E30" s="20">
        <v>0</v>
      </c>
      <c r="F30" s="30">
        <v>26</v>
      </c>
      <c r="G30" s="20">
        <v>10</v>
      </c>
      <c r="H30" s="20">
        <v>12</v>
      </c>
      <c r="I30" s="20">
        <v>1</v>
      </c>
      <c r="J30" s="20">
        <v>0</v>
      </c>
      <c r="K30" s="29" t="s">
        <v>257</v>
      </c>
      <c r="L30" s="1" t="s">
        <v>302</v>
      </c>
      <c r="M30" s="1" t="s">
        <v>103</v>
      </c>
      <c r="N30" s="1" t="s">
        <v>438</v>
      </c>
      <c r="O30" s="31">
        <v>77</v>
      </c>
      <c r="P30" s="20">
        <v>75</v>
      </c>
      <c r="Q30" s="30">
        <v>2</v>
      </c>
      <c r="R30" s="29" t="s">
        <v>101</v>
      </c>
      <c r="S30" s="28" t="s">
        <v>200</v>
      </c>
    </row>
    <row r="31" spans="1:19" x14ac:dyDescent="0.3">
      <c r="A31" s="32" t="s">
        <v>6</v>
      </c>
      <c r="B31" s="1">
        <v>27</v>
      </c>
      <c r="C31" s="1">
        <v>9</v>
      </c>
      <c r="D31" s="1">
        <v>11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451</v>
      </c>
      <c r="L31" s="1" t="s">
        <v>398</v>
      </c>
      <c r="M31" s="1" t="s">
        <v>125</v>
      </c>
      <c r="N31" s="1" t="s">
        <v>391</v>
      </c>
      <c r="O31" s="31">
        <v>69</v>
      </c>
      <c r="P31" s="20">
        <v>95</v>
      </c>
      <c r="Q31" s="30">
        <v>-26</v>
      </c>
      <c r="R31" s="29" t="s">
        <v>101</v>
      </c>
      <c r="S31" s="28" t="s">
        <v>264</v>
      </c>
    </row>
    <row r="32" spans="1:19" ht="15" thickBot="1" x14ac:dyDescent="0.35">
      <c r="A32" s="32" t="s">
        <v>15</v>
      </c>
      <c r="B32" s="1">
        <v>25</v>
      </c>
      <c r="C32" s="1">
        <v>8</v>
      </c>
      <c r="D32" s="1">
        <v>13</v>
      </c>
      <c r="E32" s="20">
        <v>4</v>
      </c>
      <c r="F32" s="23">
        <v>20</v>
      </c>
      <c r="G32" s="20">
        <v>5</v>
      </c>
      <c r="H32" s="20">
        <v>7</v>
      </c>
      <c r="I32" s="20">
        <v>1</v>
      </c>
      <c r="J32" s="20">
        <v>0</v>
      </c>
      <c r="K32" s="29" t="s">
        <v>434</v>
      </c>
      <c r="L32" s="1" t="s">
        <v>188</v>
      </c>
      <c r="M32" s="1" t="s">
        <v>199</v>
      </c>
      <c r="N32" s="1" t="s">
        <v>435</v>
      </c>
      <c r="O32" s="31">
        <v>64</v>
      </c>
      <c r="P32" s="20">
        <v>92</v>
      </c>
      <c r="Q32" s="30">
        <v>-28</v>
      </c>
      <c r="R32" s="29" t="s">
        <v>101</v>
      </c>
      <c r="S32" s="28" t="s">
        <v>224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26</v>
      </c>
      <c r="C35" s="1">
        <v>16</v>
      </c>
      <c r="D35" s="1">
        <v>9</v>
      </c>
      <c r="E35" s="20">
        <v>1</v>
      </c>
      <c r="F35" s="33">
        <v>33</v>
      </c>
      <c r="G35" s="20">
        <v>8</v>
      </c>
      <c r="H35" s="20">
        <v>14</v>
      </c>
      <c r="I35" s="20">
        <v>2</v>
      </c>
      <c r="J35" s="20">
        <v>0</v>
      </c>
      <c r="K35" s="29" t="s">
        <v>286</v>
      </c>
      <c r="L35" s="1" t="s">
        <v>425</v>
      </c>
      <c r="M35" s="1" t="s">
        <v>149</v>
      </c>
      <c r="N35" s="1" t="s">
        <v>412</v>
      </c>
      <c r="O35" s="31">
        <v>96</v>
      </c>
      <c r="P35" s="20">
        <v>84</v>
      </c>
      <c r="Q35" s="30">
        <v>12</v>
      </c>
      <c r="R35" s="29" t="s">
        <v>99</v>
      </c>
      <c r="S35" s="28" t="s">
        <v>202</v>
      </c>
    </row>
    <row r="36" spans="1:19" x14ac:dyDescent="0.3">
      <c r="A36" s="32" t="s">
        <v>18</v>
      </c>
      <c r="B36" s="1">
        <v>25</v>
      </c>
      <c r="C36" s="1">
        <v>12</v>
      </c>
      <c r="D36" s="1">
        <v>6</v>
      </c>
      <c r="E36" s="20">
        <v>7</v>
      </c>
      <c r="F36" s="30">
        <v>31</v>
      </c>
      <c r="G36" s="20">
        <v>6</v>
      </c>
      <c r="H36" s="20">
        <v>11</v>
      </c>
      <c r="I36" s="20">
        <v>1</v>
      </c>
      <c r="J36" s="20">
        <v>5</v>
      </c>
      <c r="K36" s="29" t="s">
        <v>255</v>
      </c>
      <c r="L36" s="1" t="s">
        <v>423</v>
      </c>
      <c r="M36" s="1" t="s">
        <v>142</v>
      </c>
      <c r="N36" s="1" t="s">
        <v>440</v>
      </c>
      <c r="O36" s="31">
        <v>68</v>
      </c>
      <c r="P36" s="20">
        <v>70</v>
      </c>
      <c r="Q36" s="30">
        <v>-2</v>
      </c>
      <c r="R36" s="29" t="s">
        <v>99</v>
      </c>
      <c r="S36" s="28" t="s">
        <v>241</v>
      </c>
    </row>
    <row r="37" spans="1:19" x14ac:dyDescent="0.3">
      <c r="A37" s="32" t="s">
        <v>2</v>
      </c>
      <c r="B37" s="1">
        <v>25</v>
      </c>
      <c r="C37" s="1">
        <v>11</v>
      </c>
      <c r="D37" s="1">
        <v>6</v>
      </c>
      <c r="E37" s="20">
        <v>8</v>
      </c>
      <c r="F37" s="30">
        <v>30</v>
      </c>
      <c r="G37" s="20">
        <v>10</v>
      </c>
      <c r="H37" s="20">
        <v>11</v>
      </c>
      <c r="I37" s="20">
        <v>0</v>
      </c>
      <c r="J37" s="20">
        <v>2</v>
      </c>
      <c r="K37" s="29" t="s">
        <v>410</v>
      </c>
      <c r="L37" s="1" t="s">
        <v>379</v>
      </c>
      <c r="M37" s="1" t="s">
        <v>444</v>
      </c>
      <c r="N37" s="1" t="s">
        <v>445</v>
      </c>
      <c r="O37" s="31">
        <v>76</v>
      </c>
      <c r="P37" s="20">
        <v>76</v>
      </c>
      <c r="Q37" s="30">
        <v>0</v>
      </c>
      <c r="R37" s="29" t="s">
        <v>99</v>
      </c>
      <c r="S37" s="28" t="s">
        <v>245</v>
      </c>
    </row>
    <row r="38" spans="1:19" x14ac:dyDescent="0.3">
      <c r="A38" s="32" t="s">
        <v>8</v>
      </c>
      <c r="B38" s="1">
        <v>27</v>
      </c>
      <c r="C38" s="1">
        <v>13</v>
      </c>
      <c r="D38" s="1">
        <v>11</v>
      </c>
      <c r="E38" s="20">
        <v>3</v>
      </c>
      <c r="F38" s="30">
        <v>29</v>
      </c>
      <c r="G38" s="20">
        <v>6</v>
      </c>
      <c r="H38" s="20">
        <v>12</v>
      </c>
      <c r="I38" s="20">
        <v>1</v>
      </c>
      <c r="J38" s="20">
        <v>1</v>
      </c>
      <c r="K38" s="29" t="s">
        <v>452</v>
      </c>
      <c r="L38" s="1" t="s">
        <v>441</v>
      </c>
      <c r="M38" s="1" t="s">
        <v>188</v>
      </c>
      <c r="N38" s="1" t="s">
        <v>453</v>
      </c>
      <c r="O38" s="31">
        <v>80</v>
      </c>
      <c r="P38" s="20">
        <v>87</v>
      </c>
      <c r="Q38" s="30">
        <v>-7</v>
      </c>
      <c r="R38" s="29" t="s">
        <v>99</v>
      </c>
      <c r="S38" s="28" t="s">
        <v>202</v>
      </c>
    </row>
    <row r="39" spans="1:19" x14ac:dyDescent="0.3">
      <c r="A39" s="32" t="s">
        <v>7</v>
      </c>
      <c r="B39" s="1">
        <v>24</v>
      </c>
      <c r="C39" s="1">
        <v>11</v>
      </c>
      <c r="D39" s="1">
        <v>7</v>
      </c>
      <c r="E39" s="20">
        <v>6</v>
      </c>
      <c r="F39" s="30">
        <v>28</v>
      </c>
      <c r="G39" s="20">
        <v>7</v>
      </c>
      <c r="H39" s="20">
        <v>11</v>
      </c>
      <c r="I39" s="20">
        <v>0</v>
      </c>
      <c r="J39" s="20">
        <v>3</v>
      </c>
      <c r="K39" s="29" t="s">
        <v>322</v>
      </c>
      <c r="L39" s="1" t="s">
        <v>263</v>
      </c>
      <c r="M39" s="1" t="s">
        <v>149</v>
      </c>
      <c r="N39" s="1" t="s">
        <v>296</v>
      </c>
      <c r="O39" s="31">
        <v>59</v>
      </c>
      <c r="P39" s="20">
        <v>66</v>
      </c>
      <c r="Q39" s="30">
        <v>-7</v>
      </c>
      <c r="R39" s="29" t="s">
        <v>113</v>
      </c>
      <c r="S39" s="28" t="s">
        <v>218</v>
      </c>
    </row>
    <row r="40" spans="1:19" x14ac:dyDescent="0.3">
      <c r="A40" s="32" t="s">
        <v>20</v>
      </c>
      <c r="B40" s="1">
        <v>26</v>
      </c>
      <c r="C40" s="1">
        <v>11</v>
      </c>
      <c r="D40" s="1">
        <v>10</v>
      </c>
      <c r="E40" s="20">
        <v>5</v>
      </c>
      <c r="F40" s="30">
        <v>27</v>
      </c>
      <c r="G40" s="20">
        <v>6</v>
      </c>
      <c r="H40" s="20">
        <v>11</v>
      </c>
      <c r="I40" s="20">
        <v>0</v>
      </c>
      <c r="J40" s="20">
        <v>2</v>
      </c>
      <c r="K40" s="29" t="s">
        <v>211</v>
      </c>
      <c r="L40" s="1" t="s">
        <v>439</v>
      </c>
      <c r="M40" s="1" t="s">
        <v>140</v>
      </c>
      <c r="N40" s="1" t="s">
        <v>349</v>
      </c>
      <c r="O40" s="31">
        <v>81</v>
      </c>
      <c r="P40" s="20">
        <v>95</v>
      </c>
      <c r="Q40" s="30">
        <v>-14</v>
      </c>
      <c r="R40" s="29" t="s">
        <v>99</v>
      </c>
      <c r="S40" s="28" t="s">
        <v>225</v>
      </c>
    </row>
    <row r="41" spans="1:19" x14ac:dyDescent="0.3">
      <c r="A41" s="32" t="s">
        <v>3</v>
      </c>
      <c r="B41" s="1">
        <v>26</v>
      </c>
      <c r="C41" s="1">
        <v>10</v>
      </c>
      <c r="D41" s="1">
        <v>13</v>
      </c>
      <c r="E41" s="20">
        <v>3</v>
      </c>
      <c r="F41" s="30">
        <v>23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442</v>
      </c>
      <c r="M41" s="1" t="s">
        <v>156</v>
      </c>
      <c r="N41" s="1" t="s">
        <v>443</v>
      </c>
      <c r="O41" s="31">
        <v>79</v>
      </c>
      <c r="P41" s="20">
        <v>95</v>
      </c>
      <c r="Q41" s="30">
        <v>-16</v>
      </c>
      <c r="R41" s="29" t="s">
        <v>107</v>
      </c>
      <c r="S41" s="28" t="s">
        <v>235</v>
      </c>
    </row>
    <row r="42" spans="1:19" ht="15" thickBot="1" x14ac:dyDescent="0.35">
      <c r="A42" s="27" t="s">
        <v>27</v>
      </c>
      <c r="B42" s="26">
        <v>27</v>
      </c>
      <c r="C42" s="26">
        <v>9</v>
      </c>
      <c r="D42" s="26">
        <v>14</v>
      </c>
      <c r="E42" s="24">
        <v>4</v>
      </c>
      <c r="F42" s="23">
        <v>22</v>
      </c>
      <c r="G42" s="24">
        <v>5</v>
      </c>
      <c r="H42" s="24">
        <v>7</v>
      </c>
      <c r="I42" s="24">
        <v>2</v>
      </c>
      <c r="J42" s="24">
        <v>2</v>
      </c>
      <c r="K42" s="22" t="s">
        <v>218</v>
      </c>
      <c r="L42" s="26" t="s">
        <v>447</v>
      </c>
      <c r="M42" s="26" t="s">
        <v>134</v>
      </c>
      <c r="N42" s="26" t="s">
        <v>371</v>
      </c>
      <c r="O42" s="25">
        <v>65</v>
      </c>
      <c r="P42" s="24">
        <v>82</v>
      </c>
      <c r="Q42" s="23">
        <v>-17</v>
      </c>
      <c r="R42" s="22" t="s">
        <v>101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6A6A6F9-0F56-43AB-B1EB-7869FB89955B}"/>
  </hyperlinks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9933-C7C3-4825-B810-B5216A6F79A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26</v>
      </c>
      <c r="C4" s="40">
        <v>16</v>
      </c>
      <c r="D4" s="40">
        <v>8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386</v>
      </c>
      <c r="L4" s="40" t="s">
        <v>354</v>
      </c>
      <c r="M4" s="40" t="s">
        <v>152</v>
      </c>
      <c r="N4" s="40" t="s">
        <v>404</v>
      </c>
      <c r="O4" s="39">
        <v>85</v>
      </c>
      <c r="P4" s="38">
        <v>67</v>
      </c>
      <c r="Q4" s="33">
        <v>18</v>
      </c>
      <c r="R4" s="37" t="s">
        <v>101</v>
      </c>
      <c r="S4" s="36" t="s">
        <v>219</v>
      </c>
    </row>
    <row r="5" spans="1:20" x14ac:dyDescent="0.3">
      <c r="A5" s="32" t="s">
        <v>29</v>
      </c>
      <c r="B5" s="1">
        <v>28</v>
      </c>
      <c r="C5" s="1">
        <v>15</v>
      </c>
      <c r="D5" s="1">
        <v>13</v>
      </c>
      <c r="E5" s="20">
        <v>0</v>
      </c>
      <c r="F5" s="30">
        <v>30</v>
      </c>
      <c r="G5" s="31">
        <v>7</v>
      </c>
      <c r="H5" s="20">
        <v>13</v>
      </c>
      <c r="I5" s="20">
        <v>2</v>
      </c>
      <c r="J5" s="30">
        <v>0</v>
      </c>
      <c r="K5" s="29" t="s">
        <v>428</v>
      </c>
      <c r="L5" s="1" t="s">
        <v>454</v>
      </c>
      <c r="M5" s="1" t="s">
        <v>374</v>
      </c>
      <c r="N5" s="1" t="s">
        <v>455</v>
      </c>
      <c r="O5" s="31">
        <v>87</v>
      </c>
      <c r="P5" s="20">
        <v>91</v>
      </c>
      <c r="Q5" s="30">
        <v>-4</v>
      </c>
      <c r="R5" s="29" t="s">
        <v>101</v>
      </c>
      <c r="S5" s="28" t="s">
        <v>200</v>
      </c>
    </row>
    <row r="6" spans="1:20" x14ac:dyDescent="0.3">
      <c r="A6" s="32" t="s">
        <v>21</v>
      </c>
      <c r="B6" s="1">
        <v>27</v>
      </c>
      <c r="C6" s="1">
        <v>14</v>
      </c>
      <c r="D6" s="1">
        <v>11</v>
      </c>
      <c r="E6" s="20">
        <v>2</v>
      </c>
      <c r="F6" s="30">
        <v>30</v>
      </c>
      <c r="G6" s="31">
        <v>8</v>
      </c>
      <c r="H6" s="20">
        <v>12</v>
      </c>
      <c r="I6" s="20">
        <v>2</v>
      </c>
      <c r="J6" s="30">
        <v>1</v>
      </c>
      <c r="K6" s="29" t="s">
        <v>450</v>
      </c>
      <c r="L6" s="1" t="s">
        <v>288</v>
      </c>
      <c r="M6" s="1" t="s">
        <v>233</v>
      </c>
      <c r="N6" s="1" t="s">
        <v>377</v>
      </c>
      <c r="O6" s="31">
        <v>82</v>
      </c>
      <c r="P6" s="20">
        <v>93</v>
      </c>
      <c r="Q6" s="30">
        <v>-11</v>
      </c>
      <c r="R6" s="29" t="s">
        <v>99</v>
      </c>
      <c r="S6" s="28" t="s">
        <v>218</v>
      </c>
    </row>
    <row r="7" spans="1:20" x14ac:dyDescent="0.3">
      <c r="A7" s="32" t="s">
        <v>11</v>
      </c>
      <c r="B7" s="1">
        <v>26</v>
      </c>
      <c r="C7" s="1">
        <v>13</v>
      </c>
      <c r="D7" s="1">
        <v>9</v>
      </c>
      <c r="E7" s="20">
        <v>4</v>
      </c>
      <c r="F7" s="30">
        <v>30</v>
      </c>
      <c r="G7" s="31">
        <v>6</v>
      </c>
      <c r="H7" s="20">
        <v>10</v>
      </c>
      <c r="I7" s="20">
        <v>3</v>
      </c>
      <c r="J7" s="30">
        <v>0</v>
      </c>
      <c r="K7" s="29" t="s">
        <v>295</v>
      </c>
      <c r="L7" s="1" t="s">
        <v>442</v>
      </c>
      <c r="M7" s="1" t="s">
        <v>189</v>
      </c>
      <c r="N7" s="1" t="s">
        <v>330</v>
      </c>
      <c r="O7" s="31">
        <v>84</v>
      </c>
      <c r="P7" s="20">
        <v>86</v>
      </c>
      <c r="Q7" s="30">
        <v>-2</v>
      </c>
      <c r="R7" s="29" t="s">
        <v>99</v>
      </c>
      <c r="S7" s="28" t="s">
        <v>225</v>
      </c>
    </row>
    <row r="8" spans="1:20" x14ac:dyDescent="0.3">
      <c r="A8" s="32" t="s">
        <v>16</v>
      </c>
      <c r="B8" s="1">
        <v>25</v>
      </c>
      <c r="C8" s="1">
        <v>13</v>
      </c>
      <c r="D8" s="1">
        <v>9</v>
      </c>
      <c r="E8" s="20">
        <v>3</v>
      </c>
      <c r="F8" s="30">
        <v>29</v>
      </c>
      <c r="G8" s="31">
        <v>8</v>
      </c>
      <c r="H8" s="20">
        <v>13</v>
      </c>
      <c r="I8" s="20">
        <v>0</v>
      </c>
      <c r="J8" s="30">
        <v>2</v>
      </c>
      <c r="K8" s="29" t="s">
        <v>294</v>
      </c>
      <c r="L8" s="1" t="s">
        <v>330</v>
      </c>
      <c r="M8" s="1" t="s">
        <v>175</v>
      </c>
      <c r="N8" s="1" t="s">
        <v>398</v>
      </c>
      <c r="O8" s="31">
        <v>84</v>
      </c>
      <c r="P8" s="20">
        <v>92</v>
      </c>
      <c r="Q8" s="30">
        <v>-8</v>
      </c>
      <c r="R8" s="29" t="s">
        <v>107</v>
      </c>
      <c r="S8" s="28" t="s">
        <v>237</v>
      </c>
    </row>
    <row r="9" spans="1:20" x14ac:dyDescent="0.3">
      <c r="A9" s="32" t="s">
        <v>4</v>
      </c>
      <c r="B9" s="1">
        <v>26</v>
      </c>
      <c r="C9" s="1">
        <v>12</v>
      </c>
      <c r="D9" s="1">
        <v>11</v>
      </c>
      <c r="E9" s="20">
        <v>3</v>
      </c>
      <c r="F9" s="30">
        <v>27</v>
      </c>
      <c r="G9" s="31">
        <v>8</v>
      </c>
      <c r="H9" s="20">
        <v>12</v>
      </c>
      <c r="I9" s="20">
        <v>0</v>
      </c>
      <c r="J9" s="30">
        <v>0</v>
      </c>
      <c r="K9" s="29" t="s">
        <v>337</v>
      </c>
      <c r="L9" s="1" t="s">
        <v>441</v>
      </c>
      <c r="M9" s="1" t="s">
        <v>182</v>
      </c>
      <c r="N9" s="1" t="s">
        <v>456</v>
      </c>
      <c r="O9" s="31">
        <v>89</v>
      </c>
      <c r="P9" s="20">
        <v>90</v>
      </c>
      <c r="Q9" s="30">
        <v>-1</v>
      </c>
      <c r="R9" s="29" t="s">
        <v>104</v>
      </c>
      <c r="S9" s="28" t="s">
        <v>218</v>
      </c>
    </row>
    <row r="10" spans="1:20" x14ac:dyDescent="0.3">
      <c r="A10" s="32" t="s">
        <v>28</v>
      </c>
      <c r="B10" s="1">
        <v>26</v>
      </c>
      <c r="C10" s="1">
        <v>11</v>
      </c>
      <c r="D10" s="1">
        <v>11</v>
      </c>
      <c r="E10" s="20">
        <v>4</v>
      </c>
      <c r="F10" s="30">
        <v>26</v>
      </c>
      <c r="G10" s="31">
        <v>6</v>
      </c>
      <c r="H10" s="20">
        <v>9</v>
      </c>
      <c r="I10" s="20">
        <v>2</v>
      </c>
      <c r="J10" s="30">
        <v>0</v>
      </c>
      <c r="K10" s="29" t="s">
        <v>448</v>
      </c>
      <c r="L10" s="1" t="s">
        <v>240</v>
      </c>
      <c r="M10" s="1" t="s">
        <v>211</v>
      </c>
      <c r="N10" s="1" t="s">
        <v>405</v>
      </c>
      <c r="O10" s="31">
        <v>81</v>
      </c>
      <c r="P10" s="20">
        <v>87</v>
      </c>
      <c r="Q10" s="30">
        <v>-6</v>
      </c>
      <c r="R10" s="29" t="s">
        <v>104</v>
      </c>
      <c r="S10" s="28" t="s">
        <v>232</v>
      </c>
    </row>
    <row r="11" spans="1:20" ht="15" thickBot="1" x14ac:dyDescent="0.35">
      <c r="A11" s="32" t="s">
        <v>19</v>
      </c>
      <c r="B11" s="1">
        <v>25</v>
      </c>
      <c r="C11" s="1">
        <v>12</v>
      </c>
      <c r="D11" s="1">
        <v>12</v>
      </c>
      <c r="E11" s="24">
        <v>1</v>
      </c>
      <c r="F11" s="23">
        <v>25</v>
      </c>
      <c r="G11" s="25">
        <v>10</v>
      </c>
      <c r="H11" s="24">
        <v>11</v>
      </c>
      <c r="I11" s="24">
        <v>1</v>
      </c>
      <c r="J11" s="23">
        <v>1</v>
      </c>
      <c r="K11" s="29" t="s">
        <v>406</v>
      </c>
      <c r="L11" s="1" t="s">
        <v>200</v>
      </c>
      <c r="M11" s="1" t="s">
        <v>147</v>
      </c>
      <c r="N11" s="1" t="s">
        <v>287</v>
      </c>
      <c r="O11" s="31">
        <v>76</v>
      </c>
      <c r="P11" s="20">
        <v>81</v>
      </c>
      <c r="Q11" s="30">
        <v>-5</v>
      </c>
      <c r="R11" s="29" t="s">
        <v>113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25</v>
      </c>
      <c r="C14" s="1">
        <v>16</v>
      </c>
      <c r="D14" s="1">
        <v>7</v>
      </c>
      <c r="E14" s="20">
        <v>2</v>
      </c>
      <c r="F14" s="33">
        <v>34</v>
      </c>
      <c r="G14" s="20">
        <v>10</v>
      </c>
      <c r="H14" s="20">
        <v>15</v>
      </c>
      <c r="I14" s="20">
        <v>1</v>
      </c>
      <c r="J14" s="20">
        <v>1</v>
      </c>
      <c r="K14" s="29" t="s">
        <v>343</v>
      </c>
      <c r="L14" s="1" t="s">
        <v>339</v>
      </c>
      <c r="M14" s="1" t="s">
        <v>149</v>
      </c>
      <c r="N14" s="1" t="s">
        <v>388</v>
      </c>
      <c r="O14" s="31">
        <v>86</v>
      </c>
      <c r="P14" s="20">
        <v>70</v>
      </c>
      <c r="Q14" s="30">
        <v>16</v>
      </c>
      <c r="R14" s="29" t="s">
        <v>104</v>
      </c>
      <c r="S14" s="28" t="s">
        <v>233</v>
      </c>
    </row>
    <row r="15" spans="1:20" x14ac:dyDescent="0.3">
      <c r="A15" s="32" t="s">
        <v>1</v>
      </c>
      <c r="B15" s="1">
        <v>27</v>
      </c>
      <c r="C15" s="1">
        <v>16</v>
      </c>
      <c r="D15" s="1">
        <v>9</v>
      </c>
      <c r="E15" s="20">
        <v>2</v>
      </c>
      <c r="F15" s="30">
        <v>34</v>
      </c>
      <c r="G15" s="20">
        <v>15</v>
      </c>
      <c r="H15" s="20">
        <v>16</v>
      </c>
      <c r="I15" s="20">
        <v>0</v>
      </c>
      <c r="J15" s="20">
        <v>2</v>
      </c>
      <c r="K15" s="29" t="s">
        <v>412</v>
      </c>
      <c r="L15" s="1" t="s">
        <v>277</v>
      </c>
      <c r="M15" s="1" t="s">
        <v>205</v>
      </c>
      <c r="N15" s="1" t="s">
        <v>446</v>
      </c>
      <c r="O15" s="31">
        <v>91</v>
      </c>
      <c r="P15" s="20">
        <v>70</v>
      </c>
      <c r="Q15" s="30">
        <v>21</v>
      </c>
      <c r="R15" s="29" t="s">
        <v>154</v>
      </c>
      <c r="S15" s="28" t="s">
        <v>276</v>
      </c>
    </row>
    <row r="16" spans="1:20" x14ac:dyDescent="0.3">
      <c r="A16" s="32" t="s">
        <v>14</v>
      </c>
      <c r="B16" s="1">
        <v>26</v>
      </c>
      <c r="C16" s="1">
        <v>16</v>
      </c>
      <c r="D16" s="1">
        <v>9</v>
      </c>
      <c r="E16" s="20">
        <v>1</v>
      </c>
      <c r="F16" s="30">
        <v>33</v>
      </c>
      <c r="G16" s="20">
        <v>8</v>
      </c>
      <c r="H16" s="20">
        <v>14</v>
      </c>
      <c r="I16" s="20">
        <v>2</v>
      </c>
      <c r="J16" s="20">
        <v>0</v>
      </c>
      <c r="K16" s="29" t="s">
        <v>329</v>
      </c>
      <c r="L16" s="1" t="s">
        <v>302</v>
      </c>
      <c r="M16" s="1" t="s">
        <v>165</v>
      </c>
      <c r="N16" s="1" t="s">
        <v>450</v>
      </c>
      <c r="O16" s="31">
        <v>83</v>
      </c>
      <c r="P16" s="20">
        <v>79</v>
      </c>
      <c r="Q16" s="30">
        <v>4</v>
      </c>
      <c r="R16" s="29" t="s">
        <v>107</v>
      </c>
      <c r="S16" s="28" t="s">
        <v>202</v>
      </c>
    </row>
    <row r="17" spans="1:19" x14ac:dyDescent="0.3">
      <c r="A17" s="32" t="s">
        <v>13</v>
      </c>
      <c r="B17" s="1">
        <v>27</v>
      </c>
      <c r="C17" s="1">
        <v>14</v>
      </c>
      <c r="D17" s="1">
        <v>10</v>
      </c>
      <c r="E17" s="20">
        <v>3</v>
      </c>
      <c r="F17" s="30">
        <v>31</v>
      </c>
      <c r="G17" s="20">
        <v>9</v>
      </c>
      <c r="H17" s="20">
        <v>13</v>
      </c>
      <c r="I17" s="20">
        <v>1</v>
      </c>
      <c r="J17" s="20">
        <v>3</v>
      </c>
      <c r="K17" s="29" t="s">
        <v>341</v>
      </c>
      <c r="L17" s="1" t="s">
        <v>339</v>
      </c>
      <c r="M17" s="1" t="s">
        <v>218</v>
      </c>
      <c r="N17" s="1" t="s">
        <v>457</v>
      </c>
      <c r="O17" s="31">
        <v>78</v>
      </c>
      <c r="P17" s="20">
        <v>78</v>
      </c>
      <c r="Q17" s="30">
        <v>0</v>
      </c>
      <c r="R17" s="29" t="s">
        <v>99</v>
      </c>
      <c r="S17" s="28" t="s">
        <v>225</v>
      </c>
    </row>
    <row r="18" spans="1:19" x14ac:dyDescent="0.3">
      <c r="A18" s="32" t="s">
        <v>10</v>
      </c>
      <c r="B18" s="1">
        <v>25</v>
      </c>
      <c r="C18" s="1">
        <v>14</v>
      </c>
      <c r="D18" s="1">
        <v>8</v>
      </c>
      <c r="E18" s="20">
        <v>3</v>
      </c>
      <c r="F18" s="30">
        <v>31</v>
      </c>
      <c r="G18" s="20">
        <v>2</v>
      </c>
      <c r="H18" s="20">
        <v>9</v>
      </c>
      <c r="I18" s="20">
        <v>5</v>
      </c>
      <c r="J18" s="20">
        <v>0</v>
      </c>
      <c r="K18" s="29" t="s">
        <v>328</v>
      </c>
      <c r="L18" s="1" t="s">
        <v>303</v>
      </c>
      <c r="M18" s="1" t="s">
        <v>242</v>
      </c>
      <c r="N18" s="1" t="s">
        <v>404</v>
      </c>
      <c r="O18" s="31">
        <v>74</v>
      </c>
      <c r="P18" s="20">
        <v>72</v>
      </c>
      <c r="Q18" s="30">
        <v>2</v>
      </c>
      <c r="R18" s="29" t="s">
        <v>101</v>
      </c>
      <c r="S18" s="28" t="s">
        <v>234</v>
      </c>
    </row>
    <row r="19" spans="1:19" x14ac:dyDescent="0.3">
      <c r="A19" s="32" t="s">
        <v>9</v>
      </c>
      <c r="B19" s="1">
        <v>25</v>
      </c>
      <c r="C19" s="1">
        <v>13</v>
      </c>
      <c r="D19" s="1">
        <v>7</v>
      </c>
      <c r="E19" s="20">
        <v>5</v>
      </c>
      <c r="F19" s="30">
        <v>31</v>
      </c>
      <c r="G19" s="20">
        <v>12</v>
      </c>
      <c r="H19" s="20">
        <v>13</v>
      </c>
      <c r="I19" s="20">
        <v>0</v>
      </c>
      <c r="J19" s="20">
        <v>3</v>
      </c>
      <c r="K19" s="29" t="s">
        <v>310</v>
      </c>
      <c r="L19" s="1" t="s">
        <v>330</v>
      </c>
      <c r="M19" s="1" t="s">
        <v>206</v>
      </c>
      <c r="N19" s="1" t="s">
        <v>333</v>
      </c>
      <c r="O19" s="31">
        <v>79</v>
      </c>
      <c r="P19" s="20">
        <v>71</v>
      </c>
      <c r="Q19" s="30">
        <v>8</v>
      </c>
      <c r="R19" s="29" t="s">
        <v>99</v>
      </c>
      <c r="S19" s="28" t="s">
        <v>222</v>
      </c>
    </row>
    <row r="20" spans="1:19" x14ac:dyDescent="0.3">
      <c r="A20" s="32" t="s">
        <v>12</v>
      </c>
      <c r="B20" s="1">
        <v>28</v>
      </c>
      <c r="C20" s="1">
        <v>14</v>
      </c>
      <c r="D20" s="1">
        <v>12</v>
      </c>
      <c r="E20" s="20">
        <v>2</v>
      </c>
      <c r="F20" s="30">
        <v>30</v>
      </c>
      <c r="G20" s="20">
        <v>9</v>
      </c>
      <c r="H20" s="20">
        <v>13</v>
      </c>
      <c r="I20" s="20">
        <v>1</v>
      </c>
      <c r="J20" s="20">
        <v>0</v>
      </c>
      <c r="K20" s="29" t="s">
        <v>458</v>
      </c>
      <c r="L20" s="1" t="s">
        <v>411</v>
      </c>
      <c r="M20" s="1" t="s">
        <v>148</v>
      </c>
      <c r="N20" s="1" t="s">
        <v>406</v>
      </c>
      <c r="O20" s="31">
        <v>75</v>
      </c>
      <c r="P20" s="20">
        <v>73</v>
      </c>
      <c r="Q20" s="30">
        <v>2</v>
      </c>
      <c r="R20" s="29" t="s">
        <v>99</v>
      </c>
      <c r="S20" s="28" t="s">
        <v>202</v>
      </c>
    </row>
    <row r="21" spans="1:19" ht="15" thickBot="1" x14ac:dyDescent="0.35">
      <c r="A21" s="27" t="s">
        <v>23</v>
      </c>
      <c r="B21" s="26">
        <v>26</v>
      </c>
      <c r="C21" s="26">
        <v>12</v>
      </c>
      <c r="D21" s="26">
        <v>9</v>
      </c>
      <c r="E21" s="24">
        <v>5</v>
      </c>
      <c r="F21" s="23">
        <v>29</v>
      </c>
      <c r="G21" s="24">
        <v>4</v>
      </c>
      <c r="H21" s="24">
        <v>9</v>
      </c>
      <c r="I21" s="24">
        <v>3</v>
      </c>
      <c r="J21" s="24">
        <v>1</v>
      </c>
      <c r="K21" s="22" t="s">
        <v>246</v>
      </c>
      <c r="L21" s="26" t="s">
        <v>442</v>
      </c>
      <c r="M21" s="26" t="s">
        <v>204</v>
      </c>
      <c r="N21" s="26" t="s">
        <v>449</v>
      </c>
      <c r="O21" s="25">
        <v>78</v>
      </c>
      <c r="P21" s="24">
        <v>85</v>
      </c>
      <c r="Q21" s="23">
        <v>-7</v>
      </c>
      <c r="R21" s="22" t="s">
        <v>99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26</v>
      </c>
      <c r="C25" s="1">
        <v>19</v>
      </c>
      <c r="D25" s="1">
        <v>1</v>
      </c>
      <c r="E25" s="20">
        <v>6</v>
      </c>
      <c r="F25" s="30">
        <v>44</v>
      </c>
      <c r="G25" s="20">
        <v>18</v>
      </c>
      <c r="H25" s="20">
        <v>19</v>
      </c>
      <c r="I25" s="20">
        <v>0</v>
      </c>
      <c r="J25" s="20">
        <v>3</v>
      </c>
      <c r="K25" s="29" t="s">
        <v>460</v>
      </c>
      <c r="L25" s="1" t="s">
        <v>416</v>
      </c>
      <c r="M25" s="1" t="s">
        <v>249</v>
      </c>
      <c r="N25" s="1" t="s">
        <v>461</v>
      </c>
      <c r="O25" s="31">
        <v>106</v>
      </c>
      <c r="P25" s="20">
        <v>56</v>
      </c>
      <c r="Q25" s="30">
        <v>50</v>
      </c>
      <c r="R25" s="29" t="s">
        <v>104</v>
      </c>
      <c r="S25" s="28" t="s">
        <v>342</v>
      </c>
    </row>
    <row r="26" spans="1:19" x14ac:dyDescent="0.3">
      <c r="A26" s="32" t="s">
        <v>22</v>
      </c>
      <c r="B26" s="1">
        <v>27</v>
      </c>
      <c r="C26" s="1">
        <v>17</v>
      </c>
      <c r="D26" s="1">
        <v>5</v>
      </c>
      <c r="E26" s="20">
        <v>5</v>
      </c>
      <c r="F26" s="30">
        <v>39</v>
      </c>
      <c r="G26" s="20">
        <v>12</v>
      </c>
      <c r="H26" s="20">
        <v>15</v>
      </c>
      <c r="I26" s="20">
        <v>2</v>
      </c>
      <c r="J26" s="20">
        <v>2</v>
      </c>
      <c r="K26" s="29" t="s">
        <v>339</v>
      </c>
      <c r="L26" s="1" t="s">
        <v>462</v>
      </c>
      <c r="M26" s="1" t="s">
        <v>178</v>
      </c>
      <c r="N26" s="1" t="s">
        <v>418</v>
      </c>
      <c r="O26" s="31">
        <v>95</v>
      </c>
      <c r="P26" s="20">
        <v>74</v>
      </c>
      <c r="Q26" s="30">
        <v>21</v>
      </c>
      <c r="R26" s="29" t="s">
        <v>101</v>
      </c>
      <c r="S26" s="28" t="s">
        <v>290</v>
      </c>
    </row>
    <row r="27" spans="1:19" x14ac:dyDescent="0.3">
      <c r="A27" s="32" t="s">
        <v>17</v>
      </c>
      <c r="B27" s="1">
        <v>27</v>
      </c>
      <c r="C27" s="1">
        <v>15</v>
      </c>
      <c r="D27" s="1">
        <v>7</v>
      </c>
      <c r="E27" s="20">
        <v>5</v>
      </c>
      <c r="F27" s="30">
        <v>35</v>
      </c>
      <c r="G27" s="20">
        <v>6</v>
      </c>
      <c r="H27" s="20">
        <v>12</v>
      </c>
      <c r="I27" s="20">
        <v>3</v>
      </c>
      <c r="J27" s="20">
        <v>1</v>
      </c>
      <c r="K27" s="29" t="s">
        <v>433</v>
      </c>
      <c r="L27" s="1" t="s">
        <v>277</v>
      </c>
      <c r="M27" s="1" t="s">
        <v>229</v>
      </c>
      <c r="N27" s="1" t="s">
        <v>463</v>
      </c>
      <c r="O27" s="31">
        <v>78</v>
      </c>
      <c r="P27" s="20">
        <v>72</v>
      </c>
      <c r="Q27" s="30">
        <v>6</v>
      </c>
      <c r="R27" s="29" t="s">
        <v>99</v>
      </c>
      <c r="S27" s="28" t="s">
        <v>321</v>
      </c>
    </row>
    <row r="28" spans="1:19" x14ac:dyDescent="0.3">
      <c r="A28" s="32" t="s">
        <v>25</v>
      </c>
      <c r="B28" s="1">
        <v>26</v>
      </c>
      <c r="C28" s="1">
        <v>11</v>
      </c>
      <c r="D28" s="1">
        <v>9</v>
      </c>
      <c r="E28" s="20">
        <v>6</v>
      </c>
      <c r="F28" s="30">
        <v>28</v>
      </c>
      <c r="G28" s="20">
        <v>10</v>
      </c>
      <c r="H28" s="20">
        <v>11</v>
      </c>
      <c r="I28" s="20">
        <v>0</v>
      </c>
      <c r="J28" s="20">
        <v>2</v>
      </c>
      <c r="K28" s="29" t="s">
        <v>391</v>
      </c>
      <c r="L28" s="1" t="s">
        <v>263</v>
      </c>
      <c r="M28" s="1" t="s">
        <v>138</v>
      </c>
      <c r="N28" s="1" t="s">
        <v>459</v>
      </c>
      <c r="O28" s="31">
        <v>83</v>
      </c>
      <c r="P28" s="20">
        <v>77</v>
      </c>
      <c r="Q28" s="30">
        <v>6</v>
      </c>
      <c r="R28" s="29" t="s">
        <v>101</v>
      </c>
      <c r="S28" s="28" t="s">
        <v>255</v>
      </c>
    </row>
    <row r="29" spans="1:19" x14ac:dyDescent="0.3">
      <c r="A29" s="32" t="s">
        <v>95</v>
      </c>
      <c r="B29" s="1">
        <v>27</v>
      </c>
      <c r="C29" s="1">
        <v>12</v>
      </c>
      <c r="D29" s="1">
        <v>12</v>
      </c>
      <c r="E29" s="20">
        <v>3</v>
      </c>
      <c r="F29" s="30">
        <v>27</v>
      </c>
      <c r="G29" s="20">
        <v>9</v>
      </c>
      <c r="H29" s="20">
        <v>12</v>
      </c>
      <c r="I29" s="20">
        <v>0</v>
      </c>
      <c r="J29" s="20">
        <v>0</v>
      </c>
      <c r="K29" s="29" t="s">
        <v>266</v>
      </c>
      <c r="L29" s="1" t="s">
        <v>434</v>
      </c>
      <c r="M29" s="1" t="s">
        <v>230</v>
      </c>
      <c r="N29" s="1" t="s">
        <v>413</v>
      </c>
      <c r="O29" s="31">
        <v>80</v>
      </c>
      <c r="P29" s="20">
        <v>83</v>
      </c>
      <c r="Q29" s="30">
        <v>-3</v>
      </c>
      <c r="R29" s="29" t="s">
        <v>133</v>
      </c>
      <c r="S29" s="28" t="s">
        <v>235</v>
      </c>
    </row>
    <row r="30" spans="1:19" x14ac:dyDescent="0.3">
      <c r="A30" s="32" t="s">
        <v>0</v>
      </c>
      <c r="B30" s="1">
        <v>25</v>
      </c>
      <c r="C30" s="1">
        <v>13</v>
      </c>
      <c r="D30" s="1">
        <v>12</v>
      </c>
      <c r="E30" s="20">
        <v>0</v>
      </c>
      <c r="F30" s="30">
        <v>26</v>
      </c>
      <c r="G30" s="20">
        <v>10</v>
      </c>
      <c r="H30" s="20">
        <v>12</v>
      </c>
      <c r="I30" s="20">
        <v>1</v>
      </c>
      <c r="J30" s="20">
        <v>0</v>
      </c>
      <c r="K30" s="29" t="s">
        <v>257</v>
      </c>
      <c r="L30" s="1" t="s">
        <v>302</v>
      </c>
      <c r="M30" s="1" t="s">
        <v>103</v>
      </c>
      <c r="N30" s="1" t="s">
        <v>438</v>
      </c>
      <c r="O30" s="31">
        <v>77</v>
      </c>
      <c r="P30" s="20">
        <v>75</v>
      </c>
      <c r="Q30" s="30">
        <v>2</v>
      </c>
      <c r="R30" s="29" t="s">
        <v>101</v>
      </c>
      <c r="S30" s="28" t="s">
        <v>200</v>
      </c>
    </row>
    <row r="31" spans="1:19" x14ac:dyDescent="0.3">
      <c r="A31" s="32" t="s">
        <v>6</v>
      </c>
      <c r="B31" s="1">
        <v>27</v>
      </c>
      <c r="C31" s="1">
        <v>9</v>
      </c>
      <c r="D31" s="1">
        <v>11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451</v>
      </c>
      <c r="L31" s="1" t="s">
        <v>398</v>
      </c>
      <c r="M31" s="1" t="s">
        <v>125</v>
      </c>
      <c r="N31" s="1" t="s">
        <v>391</v>
      </c>
      <c r="O31" s="31">
        <v>69</v>
      </c>
      <c r="P31" s="20">
        <v>95</v>
      </c>
      <c r="Q31" s="30">
        <v>-26</v>
      </c>
      <c r="R31" s="29" t="s">
        <v>101</v>
      </c>
      <c r="S31" s="28" t="s">
        <v>264</v>
      </c>
    </row>
    <row r="32" spans="1:19" ht="15" thickBot="1" x14ac:dyDescent="0.35">
      <c r="A32" s="32" t="s">
        <v>15</v>
      </c>
      <c r="B32" s="1">
        <v>26</v>
      </c>
      <c r="C32" s="1">
        <v>9</v>
      </c>
      <c r="D32" s="1">
        <v>13</v>
      </c>
      <c r="E32" s="20">
        <v>4</v>
      </c>
      <c r="F32" s="23">
        <v>22</v>
      </c>
      <c r="G32" s="20">
        <v>6</v>
      </c>
      <c r="H32" s="20">
        <v>8</v>
      </c>
      <c r="I32" s="20">
        <v>1</v>
      </c>
      <c r="J32" s="20">
        <v>0</v>
      </c>
      <c r="K32" s="29" t="s">
        <v>464</v>
      </c>
      <c r="L32" s="1" t="s">
        <v>188</v>
      </c>
      <c r="M32" s="1" t="s">
        <v>199</v>
      </c>
      <c r="N32" s="1" t="s">
        <v>465</v>
      </c>
      <c r="O32" s="31">
        <v>69</v>
      </c>
      <c r="P32" s="20">
        <v>93</v>
      </c>
      <c r="Q32" s="30">
        <v>-24</v>
      </c>
      <c r="R32" s="29" t="s">
        <v>99</v>
      </c>
      <c r="S32" s="28" t="s">
        <v>200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26</v>
      </c>
      <c r="C35" s="1">
        <v>16</v>
      </c>
      <c r="D35" s="1">
        <v>9</v>
      </c>
      <c r="E35" s="20">
        <v>1</v>
      </c>
      <c r="F35" s="33">
        <v>33</v>
      </c>
      <c r="G35" s="20">
        <v>8</v>
      </c>
      <c r="H35" s="20">
        <v>14</v>
      </c>
      <c r="I35" s="20">
        <v>2</v>
      </c>
      <c r="J35" s="20">
        <v>0</v>
      </c>
      <c r="K35" s="29" t="s">
        <v>286</v>
      </c>
      <c r="L35" s="1" t="s">
        <v>425</v>
      </c>
      <c r="M35" s="1" t="s">
        <v>149</v>
      </c>
      <c r="N35" s="1" t="s">
        <v>412</v>
      </c>
      <c r="O35" s="31">
        <v>96</v>
      </c>
      <c r="P35" s="20">
        <v>84</v>
      </c>
      <c r="Q35" s="30">
        <v>12</v>
      </c>
      <c r="R35" s="29" t="s">
        <v>99</v>
      </c>
      <c r="S35" s="28" t="s">
        <v>202</v>
      </c>
    </row>
    <row r="36" spans="1:19" x14ac:dyDescent="0.3">
      <c r="A36" s="32" t="s">
        <v>2</v>
      </c>
      <c r="B36" s="1">
        <v>26</v>
      </c>
      <c r="C36" s="1">
        <v>12</v>
      </c>
      <c r="D36" s="1">
        <v>6</v>
      </c>
      <c r="E36" s="20">
        <v>8</v>
      </c>
      <c r="F36" s="30">
        <v>32</v>
      </c>
      <c r="G36" s="20">
        <v>9</v>
      </c>
      <c r="H36" s="20">
        <v>11</v>
      </c>
      <c r="I36" s="20">
        <v>1</v>
      </c>
      <c r="J36" s="20">
        <v>2</v>
      </c>
      <c r="K36" s="29" t="s">
        <v>449</v>
      </c>
      <c r="L36" s="1" t="s">
        <v>379</v>
      </c>
      <c r="M36" s="1" t="s">
        <v>444</v>
      </c>
      <c r="N36" s="1" t="s">
        <v>469</v>
      </c>
      <c r="O36" s="31">
        <v>80</v>
      </c>
      <c r="P36" s="20">
        <v>79</v>
      </c>
      <c r="Q36" s="30">
        <v>1</v>
      </c>
      <c r="R36" s="29" t="s">
        <v>104</v>
      </c>
      <c r="S36" s="28" t="s">
        <v>239</v>
      </c>
    </row>
    <row r="37" spans="1:19" x14ac:dyDescent="0.3">
      <c r="A37" s="32" t="s">
        <v>18</v>
      </c>
      <c r="B37" s="1">
        <v>26</v>
      </c>
      <c r="C37" s="1">
        <v>12</v>
      </c>
      <c r="D37" s="1">
        <v>7</v>
      </c>
      <c r="E37" s="20">
        <v>7</v>
      </c>
      <c r="F37" s="30">
        <v>31</v>
      </c>
      <c r="G37" s="20">
        <v>6</v>
      </c>
      <c r="H37" s="20">
        <v>11</v>
      </c>
      <c r="I37" s="20">
        <v>1</v>
      </c>
      <c r="J37" s="20">
        <v>5</v>
      </c>
      <c r="K37" s="29" t="s">
        <v>359</v>
      </c>
      <c r="L37" s="1" t="s">
        <v>423</v>
      </c>
      <c r="M37" s="1" t="s">
        <v>142</v>
      </c>
      <c r="N37" s="1" t="s">
        <v>440</v>
      </c>
      <c r="O37" s="31">
        <v>69</v>
      </c>
      <c r="P37" s="20">
        <v>73</v>
      </c>
      <c r="Q37" s="30">
        <v>-4</v>
      </c>
      <c r="R37" s="29" t="s">
        <v>101</v>
      </c>
      <c r="S37" s="28" t="s">
        <v>239</v>
      </c>
    </row>
    <row r="38" spans="1:19" x14ac:dyDescent="0.3">
      <c r="A38" s="32" t="s">
        <v>8</v>
      </c>
      <c r="B38" s="1">
        <v>27</v>
      </c>
      <c r="C38" s="1">
        <v>13</v>
      </c>
      <c r="D38" s="1">
        <v>11</v>
      </c>
      <c r="E38" s="20">
        <v>3</v>
      </c>
      <c r="F38" s="30">
        <v>29</v>
      </c>
      <c r="G38" s="20">
        <v>6</v>
      </c>
      <c r="H38" s="20">
        <v>12</v>
      </c>
      <c r="I38" s="20">
        <v>1</v>
      </c>
      <c r="J38" s="20">
        <v>1</v>
      </c>
      <c r="K38" s="29" t="s">
        <v>452</v>
      </c>
      <c r="L38" s="1" t="s">
        <v>441</v>
      </c>
      <c r="M38" s="1" t="s">
        <v>188</v>
      </c>
      <c r="N38" s="1" t="s">
        <v>453</v>
      </c>
      <c r="O38" s="31">
        <v>80</v>
      </c>
      <c r="P38" s="20">
        <v>87</v>
      </c>
      <c r="Q38" s="30">
        <v>-7</v>
      </c>
      <c r="R38" s="29" t="s">
        <v>99</v>
      </c>
      <c r="S38" s="28" t="s">
        <v>202</v>
      </c>
    </row>
    <row r="39" spans="1:19" x14ac:dyDescent="0.3">
      <c r="A39" s="32" t="s">
        <v>7</v>
      </c>
      <c r="B39" s="1">
        <v>24</v>
      </c>
      <c r="C39" s="1">
        <v>11</v>
      </c>
      <c r="D39" s="1">
        <v>7</v>
      </c>
      <c r="E39" s="20">
        <v>6</v>
      </c>
      <c r="F39" s="30">
        <v>28</v>
      </c>
      <c r="G39" s="20">
        <v>7</v>
      </c>
      <c r="H39" s="20">
        <v>11</v>
      </c>
      <c r="I39" s="20">
        <v>0</v>
      </c>
      <c r="J39" s="20">
        <v>3</v>
      </c>
      <c r="K39" s="29" t="s">
        <v>322</v>
      </c>
      <c r="L39" s="1" t="s">
        <v>263</v>
      </c>
      <c r="M39" s="1" t="s">
        <v>149</v>
      </c>
      <c r="N39" s="1" t="s">
        <v>296</v>
      </c>
      <c r="O39" s="31">
        <v>59</v>
      </c>
      <c r="P39" s="20">
        <v>66</v>
      </c>
      <c r="Q39" s="30">
        <v>-7</v>
      </c>
      <c r="R39" s="29" t="s">
        <v>113</v>
      </c>
      <c r="S39" s="28" t="s">
        <v>218</v>
      </c>
    </row>
    <row r="40" spans="1:19" x14ac:dyDescent="0.3">
      <c r="A40" s="32" t="s">
        <v>20</v>
      </c>
      <c r="B40" s="1">
        <v>27</v>
      </c>
      <c r="C40" s="1">
        <v>11</v>
      </c>
      <c r="D40" s="1">
        <v>11</v>
      </c>
      <c r="E40" s="20">
        <v>5</v>
      </c>
      <c r="F40" s="30">
        <v>27</v>
      </c>
      <c r="G40" s="20">
        <v>6</v>
      </c>
      <c r="H40" s="20">
        <v>11</v>
      </c>
      <c r="I40" s="20">
        <v>0</v>
      </c>
      <c r="J40" s="20">
        <v>2</v>
      </c>
      <c r="K40" s="29" t="s">
        <v>233</v>
      </c>
      <c r="L40" s="1" t="s">
        <v>439</v>
      </c>
      <c r="M40" s="1" t="s">
        <v>140</v>
      </c>
      <c r="N40" s="1" t="s">
        <v>398</v>
      </c>
      <c r="O40" s="31">
        <v>81</v>
      </c>
      <c r="P40" s="20">
        <v>96</v>
      </c>
      <c r="Q40" s="30">
        <v>-15</v>
      </c>
      <c r="R40" s="29" t="s">
        <v>101</v>
      </c>
      <c r="S40" s="28" t="s">
        <v>228</v>
      </c>
    </row>
    <row r="41" spans="1:19" x14ac:dyDescent="0.3">
      <c r="A41" s="32" t="s">
        <v>3</v>
      </c>
      <c r="B41" s="1">
        <v>27</v>
      </c>
      <c r="C41" s="1">
        <v>10</v>
      </c>
      <c r="D41" s="1">
        <v>14</v>
      </c>
      <c r="E41" s="20">
        <v>3</v>
      </c>
      <c r="F41" s="30">
        <v>23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377</v>
      </c>
      <c r="M41" s="1" t="s">
        <v>156</v>
      </c>
      <c r="N41" s="1" t="s">
        <v>468</v>
      </c>
      <c r="O41" s="31">
        <v>80</v>
      </c>
      <c r="P41" s="20">
        <v>98</v>
      </c>
      <c r="Q41" s="30">
        <v>-18</v>
      </c>
      <c r="R41" s="29" t="s">
        <v>113</v>
      </c>
      <c r="S41" s="28" t="s">
        <v>240</v>
      </c>
    </row>
    <row r="42" spans="1:19" ht="15" thickBot="1" x14ac:dyDescent="0.35">
      <c r="A42" s="27" t="s">
        <v>27</v>
      </c>
      <c r="B42" s="26">
        <v>28</v>
      </c>
      <c r="C42" s="26">
        <v>9</v>
      </c>
      <c r="D42" s="26">
        <v>15</v>
      </c>
      <c r="E42" s="24">
        <v>4</v>
      </c>
      <c r="F42" s="23">
        <v>22</v>
      </c>
      <c r="G42" s="24">
        <v>5</v>
      </c>
      <c r="H42" s="24">
        <v>7</v>
      </c>
      <c r="I42" s="24">
        <v>2</v>
      </c>
      <c r="J42" s="24">
        <v>2</v>
      </c>
      <c r="K42" s="22" t="s">
        <v>218</v>
      </c>
      <c r="L42" s="26" t="s">
        <v>466</v>
      </c>
      <c r="M42" s="26" t="s">
        <v>134</v>
      </c>
      <c r="N42" s="26" t="s">
        <v>467</v>
      </c>
      <c r="O42" s="25">
        <v>66</v>
      </c>
      <c r="P42" s="24">
        <v>87</v>
      </c>
      <c r="Q42" s="23">
        <v>-21</v>
      </c>
      <c r="R42" s="22" t="s">
        <v>107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FA8AE6B-138C-44B5-9112-833AF22011F3}"/>
  </hyperlinks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8D1E-82A0-417C-8273-F064ADCA0DBD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26</v>
      </c>
      <c r="C4" s="40">
        <v>16</v>
      </c>
      <c r="D4" s="40">
        <v>8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386</v>
      </c>
      <c r="L4" s="40" t="s">
        <v>354</v>
      </c>
      <c r="M4" s="40" t="s">
        <v>152</v>
      </c>
      <c r="N4" s="40" t="s">
        <v>404</v>
      </c>
      <c r="O4" s="39">
        <v>85</v>
      </c>
      <c r="P4" s="38">
        <v>67</v>
      </c>
      <c r="Q4" s="33">
        <v>18</v>
      </c>
      <c r="R4" s="37" t="s">
        <v>101</v>
      </c>
      <c r="S4" s="36" t="s">
        <v>219</v>
      </c>
    </row>
    <row r="5" spans="1:20" x14ac:dyDescent="0.3">
      <c r="A5" s="32" t="s">
        <v>16</v>
      </c>
      <c r="B5" s="1">
        <v>26</v>
      </c>
      <c r="C5" s="1">
        <v>14</v>
      </c>
      <c r="D5" s="1">
        <v>9</v>
      </c>
      <c r="E5" s="20">
        <v>3</v>
      </c>
      <c r="F5" s="30">
        <v>31</v>
      </c>
      <c r="G5" s="31">
        <v>7</v>
      </c>
      <c r="H5" s="20">
        <v>13</v>
      </c>
      <c r="I5" s="20">
        <v>1</v>
      </c>
      <c r="J5" s="30">
        <v>2</v>
      </c>
      <c r="K5" s="29" t="s">
        <v>425</v>
      </c>
      <c r="L5" s="1" t="s">
        <v>330</v>
      </c>
      <c r="M5" s="1" t="s">
        <v>175</v>
      </c>
      <c r="N5" s="1" t="s">
        <v>398</v>
      </c>
      <c r="O5" s="31">
        <v>87</v>
      </c>
      <c r="P5" s="20">
        <v>94</v>
      </c>
      <c r="Q5" s="30">
        <v>-7</v>
      </c>
      <c r="R5" s="29" t="s">
        <v>99</v>
      </c>
      <c r="S5" s="28" t="s">
        <v>228</v>
      </c>
    </row>
    <row r="6" spans="1:20" x14ac:dyDescent="0.3">
      <c r="A6" s="32" t="s">
        <v>29</v>
      </c>
      <c r="B6" s="1">
        <v>28</v>
      </c>
      <c r="C6" s="1">
        <v>15</v>
      </c>
      <c r="D6" s="1">
        <v>13</v>
      </c>
      <c r="E6" s="20">
        <v>0</v>
      </c>
      <c r="F6" s="30">
        <v>30</v>
      </c>
      <c r="G6" s="31">
        <v>7</v>
      </c>
      <c r="H6" s="20">
        <v>13</v>
      </c>
      <c r="I6" s="20">
        <v>2</v>
      </c>
      <c r="J6" s="30">
        <v>0</v>
      </c>
      <c r="K6" s="29" t="s">
        <v>428</v>
      </c>
      <c r="L6" s="1" t="s">
        <v>454</v>
      </c>
      <c r="M6" s="1" t="s">
        <v>374</v>
      </c>
      <c r="N6" s="1" t="s">
        <v>455</v>
      </c>
      <c r="O6" s="31">
        <v>87</v>
      </c>
      <c r="P6" s="20">
        <v>91</v>
      </c>
      <c r="Q6" s="30">
        <v>-4</v>
      </c>
      <c r="R6" s="29" t="s">
        <v>101</v>
      </c>
      <c r="S6" s="28" t="s">
        <v>200</v>
      </c>
    </row>
    <row r="7" spans="1:20" x14ac:dyDescent="0.3">
      <c r="A7" s="32" t="s">
        <v>21</v>
      </c>
      <c r="B7" s="1">
        <v>27</v>
      </c>
      <c r="C7" s="1">
        <v>14</v>
      </c>
      <c r="D7" s="1">
        <v>11</v>
      </c>
      <c r="E7" s="20">
        <v>2</v>
      </c>
      <c r="F7" s="30">
        <v>30</v>
      </c>
      <c r="G7" s="31">
        <v>8</v>
      </c>
      <c r="H7" s="20">
        <v>12</v>
      </c>
      <c r="I7" s="20">
        <v>2</v>
      </c>
      <c r="J7" s="30">
        <v>1</v>
      </c>
      <c r="K7" s="29" t="s">
        <v>450</v>
      </c>
      <c r="L7" s="1" t="s">
        <v>288</v>
      </c>
      <c r="M7" s="1" t="s">
        <v>233</v>
      </c>
      <c r="N7" s="1" t="s">
        <v>377</v>
      </c>
      <c r="O7" s="31">
        <v>82</v>
      </c>
      <c r="P7" s="20">
        <v>93</v>
      </c>
      <c r="Q7" s="30">
        <v>-11</v>
      </c>
      <c r="R7" s="29" t="s">
        <v>99</v>
      </c>
      <c r="S7" s="28" t="s">
        <v>218</v>
      </c>
    </row>
    <row r="8" spans="1:20" x14ac:dyDescent="0.3">
      <c r="A8" s="32" t="s">
        <v>11</v>
      </c>
      <c r="B8" s="1">
        <v>26</v>
      </c>
      <c r="C8" s="1">
        <v>13</v>
      </c>
      <c r="D8" s="1">
        <v>9</v>
      </c>
      <c r="E8" s="20">
        <v>4</v>
      </c>
      <c r="F8" s="30">
        <v>30</v>
      </c>
      <c r="G8" s="31">
        <v>6</v>
      </c>
      <c r="H8" s="20">
        <v>10</v>
      </c>
      <c r="I8" s="20">
        <v>3</v>
      </c>
      <c r="J8" s="30">
        <v>0</v>
      </c>
      <c r="K8" s="29" t="s">
        <v>295</v>
      </c>
      <c r="L8" s="1" t="s">
        <v>442</v>
      </c>
      <c r="M8" s="1" t="s">
        <v>189</v>
      </c>
      <c r="N8" s="1" t="s">
        <v>330</v>
      </c>
      <c r="O8" s="31">
        <v>84</v>
      </c>
      <c r="P8" s="20">
        <v>86</v>
      </c>
      <c r="Q8" s="30">
        <v>-2</v>
      </c>
      <c r="R8" s="29" t="s">
        <v>99</v>
      </c>
      <c r="S8" s="28" t="s">
        <v>225</v>
      </c>
    </row>
    <row r="9" spans="1:20" x14ac:dyDescent="0.3">
      <c r="A9" s="32" t="s">
        <v>4</v>
      </c>
      <c r="B9" s="1">
        <v>26</v>
      </c>
      <c r="C9" s="1">
        <v>12</v>
      </c>
      <c r="D9" s="1">
        <v>11</v>
      </c>
      <c r="E9" s="20">
        <v>3</v>
      </c>
      <c r="F9" s="30">
        <v>27</v>
      </c>
      <c r="G9" s="31">
        <v>8</v>
      </c>
      <c r="H9" s="20">
        <v>12</v>
      </c>
      <c r="I9" s="20">
        <v>0</v>
      </c>
      <c r="J9" s="30">
        <v>0</v>
      </c>
      <c r="K9" s="29" t="s">
        <v>337</v>
      </c>
      <c r="L9" s="1" t="s">
        <v>441</v>
      </c>
      <c r="M9" s="1" t="s">
        <v>182</v>
      </c>
      <c r="N9" s="1" t="s">
        <v>456</v>
      </c>
      <c r="O9" s="31">
        <v>89</v>
      </c>
      <c r="P9" s="20">
        <v>90</v>
      </c>
      <c r="Q9" s="30">
        <v>-1</v>
      </c>
      <c r="R9" s="29" t="s">
        <v>104</v>
      </c>
      <c r="S9" s="28" t="s">
        <v>218</v>
      </c>
    </row>
    <row r="10" spans="1:20" x14ac:dyDescent="0.3">
      <c r="A10" s="32" t="s">
        <v>28</v>
      </c>
      <c r="B10" s="1">
        <v>27</v>
      </c>
      <c r="C10" s="1">
        <v>11</v>
      </c>
      <c r="D10" s="1">
        <v>12</v>
      </c>
      <c r="E10" s="20">
        <v>4</v>
      </c>
      <c r="F10" s="30">
        <v>26</v>
      </c>
      <c r="G10" s="31">
        <v>6</v>
      </c>
      <c r="H10" s="20">
        <v>9</v>
      </c>
      <c r="I10" s="20">
        <v>2</v>
      </c>
      <c r="J10" s="30">
        <v>0</v>
      </c>
      <c r="K10" s="29" t="s">
        <v>448</v>
      </c>
      <c r="L10" s="1" t="s">
        <v>470</v>
      </c>
      <c r="M10" s="1" t="s">
        <v>211</v>
      </c>
      <c r="N10" s="1" t="s">
        <v>471</v>
      </c>
      <c r="O10" s="31">
        <v>83</v>
      </c>
      <c r="P10" s="20">
        <v>92</v>
      </c>
      <c r="Q10" s="30">
        <v>-9</v>
      </c>
      <c r="R10" s="29" t="s">
        <v>101</v>
      </c>
      <c r="S10" s="28" t="s">
        <v>232</v>
      </c>
    </row>
    <row r="11" spans="1:20" ht="15" thickBot="1" x14ac:dyDescent="0.35">
      <c r="A11" s="32" t="s">
        <v>19</v>
      </c>
      <c r="B11" s="1">
        <v>25</v>
      </c>
      <c r="C11" s="1">
        <v>12</v>
      </c>
      <c r="D11" s="1">
        <v>12</v>
      </c>
      <c r="E11" s="24">
        <v>1</v>
      </c>
      <c r="F11" s="23">
        <v>25</v>
      </c>
      <c r="G11" s="25">
        <v>10</v>
      </c>
      <c r="H11" s="24">
        <v>11</v>
      </c>
      <c r="I11" s="24">
        <v>1</v>
      </c>
      <c r="J11" s="23">
        <v>1</v>
      </c>
      <c r="K11" s="29" t="s">
        <v>406</v>
      </c>
      <c r="L11" s="1" t="s">
        <v>200</v>
      </c>
      <c r="M11" s="1" t="s">
        <v>147</v>
      </c>
      <c r="N11" s="1" t="s">
        <v>287</v>
      </c>
      <c r="O11" s="31">
        <v>76</v>
      </c>
      <c r="P11" s="20">
        <v>81</v>
      </c>
      <c r="Q11" s="30">
        <v>-5</v>
      </c>
      <c r="R11" s="29" t="s">
        <v>113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28</v>
      </c>
      <c r="C14" s="1">
        <v>17</v>
      </c>
      <c r="D14" s="1">
        <v>9</v>
      </c>
      <c r="E14" s="20">
        <v>2</v>
      </c>
      <c r="F14" s="33">
        <v>36</v>
      </c>
      <c r="G14" s="20">
        <v>16</v>
      </c>
      <c r="H14" s="20">
        <v>17</v>
      </c>
      <c r="I14" s="20">
        <v>0</v>
      </c>
      <c r="J14" s="20">
        <v>2</v>
      </c>
      <c r="K14" s="29" t="s">
        <v>412</v>
      </c>
      <c r="L14" s="1" t="s">
        <v>339</v>
      </c>
      <c r="M14" s="1" t="s">
        <v>205</v>
      </c>
      <c r="N14" s="1" t="s">
        <v>446</v>
      </c>
      <c r="O14" s="31">
        <v>98</v>
      </c>
      <c r="P14" s="20">
        <v>71</v>
      </c>
      <c r="Q14" s="30">
        <v>27</v>
      </c>
      <c r="R14" s="29" t="s">
        <v>177</v>
      </c>
      <c r="S14" s="28" t="s">
        <v>280</v>
      </c>
    </row>
    <row r="15" spans="1:20" x14ac:dyDescent="0.3">
      <c r="A15" s="32" t="s">
        <v>26</v>
      </c>
      <c r="B15" s="1">
        <v>25</v>
      </c>
      <c r="C15" s="1">
        <v>16</v>
      </c>
      <c r="D15" s="1">
        <v>7</v>
      </c>
      <c r="E15" s="20">
        <v>2</v>
      </c>
      <c r="F15" s="30">
        <v>34</v>
      </c>
      <c r="G15" s="20">
        <v>10</v>
      </c>
      <c r="H15" s="20">
        <v>15</v>
      </c>
      <c r="I15" s="20">
        <v>1</v>
      </c>
      <c r="J15" s="20">
        <v>1</v>
      </c>
      <c r="K15" s="29" t="s">
        <v>343</v>
      </c>
      <c r="L15" s="1" t="s">
        <v>339</v>
      </c>
      <c r="M15" s="1" t="s">
        <v>149</v>
      </c>
      <c r="N15" s="1" t="s">
        <v>388</v>
      </c>
      <c r="O15" s="31">
        <v>86</v>
      </c>
      <c r="P15" s="20">
        <v>70</v>
      </c>
      <c r="Q15" s="30">
        <v>16</v>
      </c>
      <c r="R15" s="29" t="s">
        <v>104</v>
      </c>
      <c r="S15" s="28" t="s">
        <v>233</v>
      </c>
    </row>
    <row r="16" spans="1:20" x14ac:dyDescent="0.3">
      <c r="A16" s="32" t="s">
        <v>14</v>
      </c>
      <c r="B16" s="1">
        <v>27</v>
      </c>
      <c r="C16" s="1">
        <v>16</v>
      </c>
      <c r="D16" s="1">
        <v>10</v>
      </c>
      <c r="E16" s="20">
        <v>1</v>
      </c>
      <c r="F16" s="30">
        <v>33</v>
      </c>
      <c r="G16" s="20">
        <v>8</v>
      </c>
      <c r="H16" s="20">
        <v>14</v>
      </c>
      <c r="I16" s="20">
        <v>2</v>
      </c>
      <c r="J16" s="20">
        <v>0</v>
      </c>
      <c r="K16" s="29" t="s">
        <v>340</v>
      </c>
      <c r="L16" s="1" t="s">
        <v>302</v>
      </c>
      <c r="M16" s="1" t="s">
        <v>165</v>
      </c>
      <c r="N16" s="1" t="s">
        <v>450</v>
      </c>
      <c r="O16" s="31">
        <v>83</v>
      </c>
      <c r="P16" s="20">
        <v>82</v>
      </c>
      <c r="Q16" s="30">
        <v>1</v>
      </c>
      <c r="R16" s="29" t="s">
        <v>113</v>
      </c>
      <c r="S16" s="28" t="s">
        <v>200</v>
      </c>
    </row>
    <row r="17" spans="1:19" x14ac:dyDescent="0.3">
      <c r="A17" s="32" t="s">
        <v>10</v>
      </c>
      <c r="B17" s="1">
        <v>26</v>
      </c>
      <c r="C17" s="1">
        <v>15</v>
      </c>
      <c r="D17" s="1">
        <v>8</v>
      </c>
      <c r="E17" s="20">
        <v>3</v>
      </c>
      <c r="F17" s="30">
        <v>33</v>
      </c>
      <c r="G17" s="20">
        <v>3</v>
      </c>
      <c r="H17" s="20">
        <v>10</v>
      </c>
      <c r="I17" s="20">
        <v>5</v>
      </c>
      <c r="J17" s="20">
        <v>0</v>
      </c>
      <c r="K17" s="29" t="s">
        <v>472</v>
      </c>
      <c r="L17" s="1" t="s">
        <v>303</v>
      </c>
      <c r="M17" s="1" t="s">
        <v>242</v>
      </c>
      <c r="N17" s="1" t="s">
        <v>448</v>
      </c>
      <c r="O17" s="31">
        <v>79</v>
      </c>
      <c r="P17" s="20">
        <v>74</v>
      </c>
      <c r="Q17" s="30">
        <v>5</v>
      </c>
      <c r="R17" s="29" t="s">
        <v>99</v>
      </c>
      <c r="S17" s="28" t="s">
        <v>203</v>
      </c>
    </row>
    <row r="18" spans="1:19" x14ac:dyDescent="0.3">
      <c r="A18" s="32" t="s">
        <v>13</v>
      </c>
      <c r="B18" s="1">
        <v>27</v>
      </c>
      <c r="C18" s="1">
        <v>14</v>
      </c>
      <c r="D18" s="1">
        <v>10</v>
      </c>
      <c r="E18" s="20">
        <v>3</v>
      </c>
      <c r="F18" s="30">
        <v>31</v>
      </c>
      <c r="G18" s="20">
        <v>9</v>
      </c>
      <c r="H18" s="20">
        <v>13</v>
      </c>
      <c r="I18" s="20">
        <v>1</v>
      </c>
      <c r="J18" s="20">
        <v>3</v>
      </c>
      <c r="K18" s="29" t="s">
        <v>341</v>
      </c>
      <c r="L18" s="1" t="s">
        <v>339</v>
      </c>
      <c r="M18" s="1" t="s">
        <v>218</v>
      </c>
      <c r="N18" s="1" t="s">
        <v>457</v>
      </c>
      <c r="O18" s="31">
        <v>78</v>
      </c>
      <c r="P18" s="20">
        <v>78</v>
      </c>
      <c r="Q18" s="30">
        <v>0</v>
      </c>
      <c r="R18" s="29" t="s">
        <v>99</v>
      </c>
      <c r="S18" s="28" t="s">
        <v>225</v>
      </c>
    </row>
    <row r="19" spans="1:19" x14ac:dyDescent="0.3">
      <c r="A19" s="32" t="s">
        <v>9</v>
      </c>
      <c r="B19" s="1">
        <v>25</v>
      </c>
      <c r="C19" s="1">
        <v>13</v>
      </c>
      <c r="D19" s="1">
        <v>7</v>
      </c>
      <c r="E19" s="20">
        <v>5</v>
      </c>
      <c r="F19" s="30">
        <v>31</v>
      </c>
      <c r="G19" s="20">
        <v>12</v>
      </c>
      <c r="H19" s="20">
        <v>13</v>
      </c>
      <c r="I19" s="20">
        <v>0</v>
      </c>
      <c r="J19" s="20">
        <v>3</v>
      </c>
      <c r="K19" s="29" t="s">
        <v>310</v>
      </c>
      <c r="L19" s="1" t="s">
        <v>330</v>
      </c>
      <c r="M19" s="1" t="s">
        <v>206</v>
      </c>
      <c r="N19" s="1" t="s">
        <v>333</v>
      </c>
      <c r="O19" s="31">
        <v>79</v>
      </c>
      <c r="P19" s="20">
        <v>71</v>
      </c>
      <c r="Q19" s="30">
        <v>8</v>
      </c>
      <c r="R19" s="29" t="s">
        <v>99</v>
      </c>
      <c r="S19" s="28" t="s">
        <v>222</v>
      </c>
    </row>
    <row r="20" spans="1:19" x14ac:dyDescent="0.3">
      <c r="A20" s="32" t="s">
        <v>12</v>
      </c>
      <c r="B20" s="1">
        <v>28</v>
      </c>
      <c r="C20" s="1">
        <v>14</v>
      </c>
      <c r="D20" s="1">
        <v>12</v>
      </c>
      <c r="E20" s="20">
        <v>2</v>
      </c>
      <c r="F20" s="30">
        <v>30</v>
      </c>
      <c r="G20" s="20">
        <v>9</v>
      </c>
      <c r="H20" s="20">
        <v>13</v>
      </c>
      <c r="I20" s="20">
        <v>1</v>
      </c>
      <c r="J20" s="20">
        <v>0</v>
      </c>
      <c r="K20" s="29" t="s">
        <v>458</v>
      </c>
      <c r="L20" s="1" t="s">
        <v>411</v>
      </c>
      <c r="M20" s="1" t="s">
        <v>148</v>
      </c>
      <c r="N20" s="1" t="s">
        <v>406</v>
      </c>
      <c r="O20" s="31">
        <v>75</v>
      </c>
      <c r="P20" s="20">
        <v>73</v>
      </c>
      <c r="Q20" s="30">
        <v>2</v>
      </c>
      <c r="R20" s="29" t="s">
        <v>99</v>
      </c>
      <c r="S20" s="28" t="s">
        <v>202</v>
      </c>
    </row>
    <row r="21" spans="1:19" ht="15" thickBot="1" x14ac:dyDescent="0.35">
      <c r="A21" s="27" t="s">
        <v>23</v>
      </c>
      <c r="B21" s="26">
        <v>26</v>
      </c>
      <c r="C21" s="26">
        <v>12</v>
      </c>
      <c r="D21" s="26">
        <v>9</v>
      </c>
      <c r="E21" s="24">
        <v>5</v>
      </c>
      <c r="F21" s="23">
        <v>29</v>
      </c>
      <c r="G21" s="24">
        <v>4</v>
      </c>
      <c r="H21" s="24">
        <v>9</v>
      </c>
      <c r="I21" s="24">
        <v>3</v>
      </c>
      <c r="J21" s="24">
        <v>1</v>
      </c>
      <c r="K21" s="22" t="s">
        <v>246</v>
      </c>
      <c r="L21" s="26" t="s">
        <v>442</v>
      </c>
      <c r="M21" s="26" t="s">
        <v>204</v>
      </c>
      <c r="N21" s="26" t="s">
        <v>449</v>
      </c>
      <c r="O21" s="25">
        <v>78</v>
      </c>
      <c r="P21" s="24">
        <v>85</v>
      </c>
      <c r="Q21" s="23">
        <v>-7</v>
      </c>
      <c r="R21" s="22" t="s">
        <v>99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26</v>
      </c>
      <c r="C25" s="1">
        <v>19</v>
      </c>
      <c r="D25" s="1">
        <v>1</v>
      </c>
      <c r="E25" s="20">
        <v>6</v>
      </c>
      <c r="F25" s="30">
        <v>44</v>
      </c>
      <c r="G25" s="20">
        <v>18</v>
      </c>
      <c r="H25" s="20">
        <v>19</v>
      </c>
      <c r="I25" s="20">
        <v>0</v>
      </c>
      <c r="J25" s="20">
        <v>3</v>
      </c>
      <c r="K25" s="29" t="s">
        <v>460</v>
      </c>
      <c r="L25" s="1" t="s">
        <v>416</v>
      </c>
      <c r="M25" s="1" t="s">
        <v>249</v>
      </c>
      <c r="N25" s="1" t="s">
        <v>461</v>
      </c>
      <c r="O25" s="31">
        <v>106</v>
      </c>
      <c r="P25" s="20">
        <v>56</v>
      </c>
      <c r="Q25" s="30">
        <v>50</v>
      </c>
      <c r="R25" s="29" t="s">
        <v>104</v>
      </c>
      <c r="S25" s="28" t="s">
        <v>342</v>
      </c>
    </row>
    <row r="26" spans="1:19" x14ac:dyDescent="0.3">
      <c r="A26" s="32" t="s">
        <v>22</v>
      </c>
      <c r="B26" s="1">
        <v>28</v>
      </c>
      <c r="C26" s="1">
        <v>18</v>
      </c>
      <c r="D26" s="1">
        <v>5</v>
      </c>
      <c r="E26" s="20">
        <v>5</v>
      </c>
      <c r="F26" s="30">
        <v>41</v>
      </c>
      <c r="G26" s="20">
        <v>13</v>
      </c>
      <c r="H26" s="20">
        <v>16</v>
      </c>
      <c r="I26" s="20">
        <v>2</v>
      </c>
      <c r="J26" s="20">
        <v>2</v>
      </c>
      <c r="K26" s="29" t="s">
        <v>339</v>
      </c>
      <c r="L26" s="1" t="s">
        <v>473</v>
      </c>
      <c r="M26" s="1" t="s">
        <v>178</v>
      </c>
      <c r="N26" s="1" t="s">
        <v>418</v>
      </c>
      <c r="O26" s="31">
        <v>98</v>
      </c>
      <c r="P26" s="20">
        <v>74</v>
      </c>
      <c r="Q26" s="30">
        <v>24</v>
      </c>
      <c r="R26" s="29" t="s">
        <v>99</v>
      </c>
      <c r="S26" s="28" t="s">
        <v>290</v>
      </c>
    </row>
    <row r="27" spans="1:19" x14ac:dyDescent="0.3">
      <c r="A27" s="32" t="s">
        <v>17</v>
      </c>
      <c r="B27" s="1">
        <v>27</v>
      </c>
      <c r="C27" s="1">
        <v>15</v>
      </c>
      <c r="D27" s="1">
        <v>7</v>
      </c>
      <c r="E27" s="20">
        <v>5</v>
      </c>
      <c r="F27" s="30">
        <v>35</v>
      </c>
      <c r="G27" s="20">
        <v>6</v>
      </c>
      <c r="H27" s="20">
        <v>12</v>
      </c>
      <c r="I27" s="20">
        <v>3</v>
      </c>
      <c r="J27" s="20">
        <v>1</v>
      </c>
      <c r="K27" s="29" t="s">
        <v>433</v>
      </c>
      <c r="L27" s="1" t="s">
        <v>277</v>
      </c>
      <c r="M27" s="1" t="s">
        <v>229</v>
      </c>
      <c r="N27" s="1" t="s">
        <v>463</v>
      </c>
      <c r="O27" s="31">
        <v>78</v>
      </c>
      <c r="P27" s="20">
        <v>72</v>
      </c>
      <c r="Q27" s="30">
        <v>6</v>
      </c>
      <c r="R27" s="29" t="s">
        <v>99</v>
      </c>
      <c r="S27" s="28" t="s">
        <v>321</v>
      </c>
    </row>
    <row r="28" spans="1:19" x14ac:dyDescent="0.3">
      <c r="A28" s="32" t="s">
        <v>95</v>
      </c>
      <c r="B28" s="1">
        <v>28</v>
      </c>
      <c r="C28" s="1">
        <v>13</v>
      </c>
      <c r="D28" s="1">
        <v>12</v>
      </c>
      <c r="E28" s="20">
        <v>3</v>
      </c>
      <c r="F28" s="30">
        <v>29</v>
      </c>
      <c r="G28" s="20">
        <v>10</v>
      </c>
      <c r="H28" s="20">
        <v>13</v>
      </c>
      <c r="I28" s="20">
        <v>0</v>
      </c>
      <c r="J28" s="20">
        <v>0</v>
      </c>
      <c r="K28" s="29" t="s">
        <v>266</v>
      </c>
      <c r="L28" s="1" t="s">
        <v>464</v>
      </c>
      <c r="M28" s="1" t="s">
        <v>230</v>
      </c>
      <c r="N28" s="1" t="s">
        <v>446</v>
      </c>
      <c r="O28" s="31">
        <v>87</v>
      </c>
      <c r="P28" s="20">
        <v>83</v>
      </c>
      <c r="Q28" s="30">
        <v>4</v>
      </c>
      <c r="R28" s="29" t="s">
        <v>99</v>
      </c>
      <c r="S28" s="28" t="s">
        <v>215</v>
      </c>
    </row>
    <row r="29" spans="1:19" x14ac:dyDescent="0.3">
      <c r="A29" s="32" t="s">
        <v>25</v>
      </c>
      <c r="B29" s="1">
        <v>26</v>
      </c>
      <c r="C29" s="1">
        <v>11</v>
      </c>
      <c r="D29" s="1">
        <v>9</v>
      </c>
      <c r="E29" s="20">
        <v>6</v>
      </c>
      <c r="F29" s="30">
        <v>28</v>
      </c>
      <c r="G29" s="20">
        <v>10</v>
      </c>
      <c r="H29" s="20">
        <v>11</v>
      </c>
      <c r="I29" s="20">
        <v>0</v>
      </c>
      <c r="J29" s="20">
        <v>2</v>
      </c>
      <c r="K29" s="29" t="s">
        <v>391</v>
      </c>
      <c r="L29" s="1" t="s">
        <v>263</v>
      </c>
      <c r="M29" s="1" t="s">
        <v>138</v>
      </c>
      <c r="N29" s="1" t="s">
        <v>459</v>
      </c>
      <c r="O29" s="31">
        <v>83</v>
      </c>
      <c r="P29" s="20">
        <v>77</v>
      </c>
      <c r="Q29" s="30">
        <v>6</v>
      </c>
      <c r="R29" s="29" t="s">
        <v>101</v>
      </c>
      <c r="S29" s="28" t="s">
        <v>255</v>
      </c>
    </row>
    <row r="30" spans="1:19" x14ac:dyDescent="0.3">
      <c r="A30" s="32" t="s">
        <v>0</v>
      </c>
      <c r="B30" s="1">
        <v>26</v>
      </c>
      <c r="C30" s="1">
        <v>13</v>
      </c>
      <c r="D30" s="1">
        <v>12</v>
      </c>
      <c r="E30" s="20">
        <v>1</v>
      </c>
      <c r="F30" s="30">
        <v>27</v>
      </c>
      <c r="G30" s="20">
        <v>10</v>
      </c>
      <c r="H30" s="20">
        <v>12</v>
      </c>
      <c r="I30" s="20">
        <v>1</v>
      </c>
      <c r="J30" s="20">
        <v>1</v>
      </c>
      <c r="K30" s="29" t="s">
        <v>257</v>
      </c>
      <c r="L30" s="1" t="s">
        <v>474</v>
      </c>
      <c r="M30" s="1" t="s">
        <v>103</v>
      </c>
      <c r="N30" s="1" t="s">
        <v>438</v>
      </c>
      <c r="O30" s="31">
        <v>79</v>
      </c>
      <c r="P30" s="20">
        <v>78</v>
      </c>
      <c r="Q30" s="30">
        <v>1</v>
      </c>
      <c r="R30" s="29" t="s">
        <v>107</v>
      </c>
      <c r="S30" s="28" t="s">
        <v>237</v>
      </c>
    </row>
    <row r="31" spans="1:19" x14ac:dyDescent="0.3">
      <c r="A31" s="32" t="s">
        <v>6</v>
      </c>
      <c r="B31" s="1">
        <v>27</v>
      </c>
      <c r="C31" s="1">
        <v>9</v>
      </c>
      <c r="D31" s="1">
        <v>11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451</v>
      </c>
      <c r="L31" s="1" t="s">
        <v>398</v>
      </c>
      <c r="M31" s="1" t="s">
        <v>125</v>
      </c>
      <c r="N31" s="1" t="s">
        <v>391</v>
      </c>
      <c r="O31" s="31">
        <v>69</v>
      </c>
      <c r="P31" s="20">
        <v>95</v>
      </c>
      <c r="Q31" s="30">
        <v>-26</v>
      </c>
      <c r="R31" s="29" t="s">
        <v>101</v>
      </c>
      <c r="S31" s="28" t="s">
        <v>264</v>
      </c>
    </row>
    <row r="32" spans="1:19" ht="15" thickBot="1" x14ac:dyDescent="0.35">
      <c r="A32" s="32" t="s">
        <v>15</v>
      </c>
      <c r="B32" s="1">
        <v>26</v>
      </c>
      <c r="C32" s="1">
        <v>9</v>
      </c>
      <c r="D32" s="1">
        <v>13</v>
      </c>
      <c r="E32" s="20">
        <v>4</v>
      </c>
      <c r="F32" s="23">
        <v>22</v>
      </c>
      <c r="G32" s="20">
        <v>6</v>
      </c>
      <c r="H32" s="20">
        <v>8</v>
      </c>
      <c r="I32" s="20">
        <v>1</v>
      </c>
      <c r="J32" s="20">
        <v>0</v>
      </c>
      <c r="K32" s="29" t="s">
        <v>464</v>
      </c>
      <c r="L32" s="1" t="s">
        <v>188</v>
      </c>
      <c r="M32" s="1" t="s">
        <v>199</v>
      </c>
      <c r="N32" s="1" t="s">
        <v>465</v>
      </c>
      <c r="O32" s="31">
        <v>69</v>
      </c>
      <c r="P32" s="20">
        <v>93</v>
      </c>
      <c r="Q32" s="30">
        <v>-24</v>
      </c>
      <c r="R32" s="29" t="s">
        <v>99</v>
      </c>
      <c r="S32" s="28" t="s">
        <v>200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27</v>
      </c>
      <c r="C35" s="1">
        <v>16</v>
      </c>
      <c r="D35" s="1">
        <v>10</v>
      </c>
      <c r="E35" s="20">
        <v>1</v>
      </c>
      <c r="F35" s="33">
        <v>33</v>
      </c>
      <c r="G35" s="20">
        <v>8</v>
      </c>
      <c r="H35" s="20">
        <v>14</v>
      </c>
      <c r="I35" s="20">
        <v>2</v>
      </c>
      <c r="J35" s="20">
        <v>0</v>
      </c>
      <c r="K35" s="29" t="s">
        <v>296</v>
      </c>
      <c r="L35" s="1" t="s">
        <v>425</v>
      </c>
      <c r="M35" s="1" t="s">
        <v>149</v>
      </c>
      <c r="N35" s="1" t="s">
        <v>450</v>
      </c>
      <c r="O35" s="31">
        <v>96</v>
      </c>
      <c r="P35" s="20">
        <v>91</v>
      </c>
      <c r="Q35" s="30">
        <v>5</v>
      </c>
      <c r="R35" s="29" t="s">
        <v>101</v>
      </c>
      <c r="S35" s="28" t="s">
        <v>202</v>
      </c>
    </row>
    <row r="36" spans="1:19" x14ac:dyDescent="0.3">
      <c r="A36" s="32" t="s">
        <v>2</v>
      </c>
      <c r="B36" s="1">
        <v>26</v>
      </c>
      <c r="C36" s="1">
        <v>12</v>
      </c>
      <c r="D36" s="1">
        <v>6</v>
      </c>
      <c r="E36" s="20">
        <v>8</v>
      </c>
      <c r="F36" s="30">
        <v>32</v>
      </c>
      <c r="G36" s="20">
        <v>9</v>
      </c>
      <c r="H36" s="20">
        <v>11</v>
      </c>
      <c r="I36" s="20">
        <v>1</v>
      </c>
      <c r="J36" s="20">
        <v>2</v>
      </c>
      <c r="K36" s="29" t="s">
        <v>449</v>
      </c>
      <c r="L36" s="1" t="s">
        <v>379</v>
      </c>
      <c r="M36" s="1" t="s">
        <v>444</v>
      </c>
      <c r="N36" s="1" t="s">
        <v>469</v>
      </c>
      <c r="O36" s="31">
        <v>80</v>
      </c>
      <c r="P36" s="20">
        <v>79</v>
      </c>
      <c r="Q36" s="30">
        <v>1</v>
      </c>
      <c r="R36" s="29" t="s">
        <v>104</v>
      </c>
      <c r="S36" s="28" t="s">
        <v>239</v>
      </c>
    </row>
    <row r="37" spans="1:19" x14ac:dyDescent="0.3">
      <c r="A37" s="32" t="s">
        <v>18</v>
      </c>
      <c r="B37" s="1">
        <v>26</v>
      </c>
      <c r="C37" s="1">
        <v>12</v>
      </c>
      <c r="D37" s="1">
        <v>7</v>
      </c>
      <c r="E37" s="20">
        <v>7</v>
      </c>
      <c r="F37" s="30">
        <v>31</v>
      </c>
      <c r="G37" s="20">
        <v>6</v>
      </c>
      <c r="H37" s="20">
        <v>11</v>
      </c>
      <c r="I37" s="20">
        <v>1</v>
      </c>
      <c r="J37" s="20">
        <v>5</v>
      </c>
      <c r="K37" s="29" t="s">
        <v>359</v>
      </c>
      <c r="L37" s="1" t="s">
        <v>423</v>
      </c>
      <c r="M37" s="1" t="s">
        <v>142</v>
      </c>
      <c r="N37" s="1" t="s">
        <v>440</v>
      </c>
      <c r="O37" s="31">
        <v>69</v>
      </c>
      <c r="P37" s="20">
        <v>73</v>
      </c>
      <c r="Q37" s="30">
        <v>-4</v>
      </c>
      <c r="R37" s="29" t="s">
        <v>101</v>
      </c>
      <c r="S37" s="28" t="s">
        <v>239</v>
      </c>
    </row>
    <row r="38" spans="1:19" x14ac:dyDescent="0.3">
      <c r="A38" s="32" t="s">
        <v>8</v>
      </c>
      <c r="B38" s="1">
        <v>28</v>
      </c>
      <c r="C38" s="1">
        <v>13</v>
      </c>
      <c r="D38" s="1">
        <v>12</v>
      </c>
      <c r="E38" s="20">
        <v>3</v>
      </c>
      <c r="F38" s="30">
        <v>29</v>
      </c>
      <c r="G38" s="20">
        <v>6</v>
      </c>
      <c r="H38" s="20">
        <v>12</v>
      </c>
      <c r="I38" s="20">
        <v>1</v>
      </c>
      <c r="J38" s="20">
        <v>1</v>
      </c>
      <c r="K38" s="29" t="s">
        <v>475</v>
      </c>
      <c r="L38" s="1" t="s">
        <v>441</v>
      </c>
      <c r="M38" s="1" t="s">
        <v>188</v>
      </c>
      <c r="N38" s="1" t="s">
        <v>453</v>
      </c>
      <c r="O38" s="31">
        <v>81</v>
      </c>
      <c r="P38" s="20">
        <v>94</v>
      </c>
      <c r="Q38" s="30">
        <v>-13</v>
      </c>
      <c r="R38" s="29" t="s">
        <v>101</v>
      </c>
      <c r="S38" s="28" t="s">
        <v>202</v>
      </c>
    </row>
    <row r="39" spans="1:19" x14ac:dyDescent="0.3">
      <c r="A39" s="32" t="s">
        <v>7</v>
      </c>
      <c r="B39" s="1">
        <v>24</v>
      </c>
      <c r="C39" s="1">
        <v>11</v>
      </c>
      <c r="D39" s="1">
        <v>7</v>
      </c>
      <c r="E39" s="20">
        <v>6</v>
      </c>
      <c r="F39" s="30">
        <v>28</v>
      </c>
      <c r="G39" s="20">
        <v>7</v>
      </c>
      <c r="H39" s="20">
        <v>11</v>
      </c>
      <c r="I39" s="20">
        <v>0</v>
      </c>
      <c r="J39" s="20">
        <v>3</v>
      </c>
      <c r="K39" s="29" t="s">
        <v>322</v>
      </c>
      <c r="L39" s="1" t="s">
        <v>263</v>
      </c>
      <c r="M39" s="1" t="s">
        <v>149</v>
      </c>
      <c r="N39" s="1" t="s">
        <v>296</v>
      </c>
      <c r="O39" s="31">
        <v>59</v>
      </c>
      <c r="P39" s="20">
        <v>66</v>
      </c>
      <c r="Q39" s="30">
        <v>-7</v>
      </c>
      <c r="R39" s="29" t="s">
        <v>113</v>
      </c>
      <c r="S39" s="28" t="s">
        <v>218</v>
      </c>
    </row>
    <row r="40" spans="1:19" x14ac:dyDescent="0.3">
      <c r="A40" s="32" t="s">
        <v>20</v>
      </c>
      <c r="B40" s="1">
        <v>27</v>
      </c>
      <c r="C40" s="1">
        <v>11</v>
      </c>
      <c r="D40" s="1">
        <v>11</v>
      </c>
      <c r="E40" s="20">
        <v>5</v>
      </c>
      <c r="F40" s="30">
        <v>27</v>
      </c>
      <c r="G40" s="20">
        <v>6</v>
      </c>
      <c r="H40" s="20">
        <v>11</v>
      </c>
      <c r="I40" s="20">
        <v>0</v>
      </c>
      <c r="J40" s="20">
        <v>2</v>
      </c>
      <c r="K40" s="29" t="s">
        <v>233</v>
      </c>
      <c r="L40" s="1" t="s">
        <v>439</v>
      </c>
      <c r="M40" s="1" t="s">
        <v>140</v>
      </c>
      <c r="N40" s="1" t="s">
        <v>398</v>
      </c>
      <c r="O40" s="31">
        <v>81</v>
      </c>
      <c r="P40" s="20">
        <v>96</v>
      </c>
      <c r="Q40" s="30">
        <v>-15</v>
      </c>
      <c r="R40" s="29" t="s">
        <v>101</v>
      </c>
      <c r="S40" s="28" t="s">
        <v>228</v>
      </c>
    </row>
    <row r="41" spans="1:19" x14ac:dyDescent="0.3">
      <c r="A41" s="32" t="s">
        <v>3</v>
      </c>
      <c r="B41" s="1">
        <v>27</v>
      </c>
      <c r="C41" s="1">
        <v>10</v>
      </c>
      <c r="D41" s="1">
        <v>14</v>
      </c>
      <c r="E41" s="20">
        <v>3</v>
      </c>
      <c r="F41" s="30">
        <v>23</v>
      </c>
      <c r="G41" s="20">
        <v>4</v>
      </c>
      <c r="H41" s="20">
        <v>8</v>
      </c>
      <c r="I41" s="20">
        <v>2</v>
      </c>
      <c r="J41" s="20">
        <v>0</v>
      </c>
      <c r="K41" s="29" t="s">
        <v>372</v>
      </c>
      <c r="L41" s="1" t="s">
        <v>377</v>
      </c>
      <c r="M41" s="1" t="s">
        <v>156</v>
      </c>
      <c r="N41" s="1" t="s">
        <v>468</v>
      </c>
      <c r="O41" s="31">
        <v>80</v>
      </c>
      <c r="P41" s="20">
        <v>98</v>
      </c>
      <c r="Q41" s="30">
        <v>-18</v>
      </c>
      <c r="R41" s="29" t="s">
        <v>113</v>
      </c>
      <c r="S41" s="28" t="s">
        <v>240</v>
      </c>
    </row>
    <row r="42" spans="1:19" ht="15" thickBot="1" x14ac:dyDescent="0.35">
      <c r="A42" s="27" t="s">
        <v>27</v>
      </c>
      <c r="B42" s="26">
        <v>28</v>
      </c>
      <c r="C42" s="26">
        <v>9</v>
      </c>
      <c r="D42" s="26">
        <v>15</v>
      </c>
      <c r="E42" s="24">
        <v>4</v>
      </c>
      <c r="F42" s="23">
        <v>22</v>
      </c>
      <c r="G42" s="24">
        <v>5</v>
      </c>
      <c r="H42" s="24">
        <v>7</v>
      </c>
      <c r="I42" s="24">
        <v>2</v>
      </c>
      <c r="J42" s="24">
        <v>2</v>
      </c>
      <c r="K42" s="22" t="s">
        <v>218</v>
      </c>
      <c r="L42" s="26" t="s">
        <v>466</v>
      </c>
      <c r="M42" s="26" t="s">
        <v>134</v>
      </c>
      <c r="N42" s="26" t="s">
        <v>467</v>
      </c>
      <c r="O42" s="25">
        <v>66</v>
      </c>
      <c r="P42" s="24">
        <v>87</v>
      </c>
      <c r="Q42" s="23">
        <v>-21</v>
      </c>
      <c r="R42" s="22" t="s">
        <v>107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F8BA57E-64AA-45C0-BE50-9988E5633A99}"/>
  </hyperlinks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FE28-AC36-40E8-B494-6E97B056895B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27</v>
      </c>
      <c r="C4" s="40">
        <v>16</v>
      </c>
      <c r="D4" s="40">
        <v>9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476</v>
      </c>
      <c r="L4" s="40" t="s">
        <v>354</v>
      </c>
      <c r="M4" s="40" t="s">
        <v>152</v>
      </c>
      <c r="N4" s="40" t="s">
        <v>437</v>
      </c>
      <c r="O4" s="39">
        <v>88</v>
      </c>
      <c r="P4" s="38">
        <v>71</v>
      </c>
      <c r="Q4" s="33">
        <v>17</v>
      </c>
      <c r="R4" s="37" t="s">
        <v>107</v>
      </c>
      <c r="S4" s="36" t="s">
        <v>203</v>
      </c>
    </row>
    <row r="5" spans="1:20" x14ac:dyDescent="0.3">
      <c r="A5" s="32" t="s">
        <v>29</v>
      </c>
      <c r="B5" s="1">
        <v>29</v>
      </c>
      <c r="C5" s="1">
        <v>16</v>
      </c>
      <c r="D5" s="1">
        <v>13</v>
      </c>
      <c r="E5" s="20">
        <v>0</v>
      </c>
      <c r="F5" s="30">
        <v>32</v>
      </c>
      <c r="G5" s="31">
        <v>8</v>
      </c>
      <c r="H5" s="20">
        <v>14</v>
      </c>
      <c r="I5" s="20">
        <v>2</v>
      </c>
      <c r="J5" s="30">
        <v>0</v>
      </c>
      <c r="K5" s="29" t="s">
        <v>325</v>
      </c>
      <c r="L5" s="1" t="s">
        <v>454</v>
      </c>
      <c r="M5" s="1" t="s">
        <v>374</v>
      </c>
      <c r="N5" s="1" t="s">
        <v>455</v>
      </c>
      <c r="O5" s="31">
        <v>92</v>
      </c>
      <c r="P5" s="20">
        <v>93</v>
      </c>
      <c r="Q5" s="30">
        <v>-1</v>
      </c>
      <c r="R5" s="29" t="s">
        <v>99</v>
      </c>
      <c r="S5" s="28" t="s">
        <v>202</v>
      </c>
    </row>
    <row r="6" spans="1:20" x14ac:dyDescent="0.3">
      <c r="A6" s="32" t="s">
        <v>21</v>
      </c>
      <c r="B6" s="1">
        <v>28</v>
      </c>
      <c r="C6" s="1">
        <v>14</v>
      </c>
      <c r="D6" s="1">
        <v>11</v>
      </c>
      <c r="E6" s="20">
        <v>3</v>
      </c>
      <c r="F6" s="30">
        <v>31</v>
      </c>
      <c r="G6" s="31">
        <v>8</v>
      </c>
      <c r="H6" s="20">
        <v>12</v>
      </c>
      <c r="I6" s="20">
        <v>2</v>
      </c>
      <c r="J6" s="30">
        <v>2</v>
      </c>
      <c r="K6" s="29" t="s">
        <v>450</v>
      </c>
      <c r="L6" s="1" t="s">
        <v>307</v>
      </c>
      <c r="M6" s="1" t="s">
        <v>233</v>
      </c>
      <c r="N6" s="1" t="s">
        <v>471</v>
      </c>
      <c r="O6" s="31">
        <v>87</v>
      </c>
      <c r="P6" s="20">
        <v>99</v>
      </c>
      <c r="Q6" s="30">
        <v>-12</v>
      </c>
      <c r="R6" s="29" t="s">
        <v>101</v>
      </c>
      <c r="S6" s="28" t="s">
        <v>218</v>
      </c>
    </row>
    <row r="7" spans="1:20" x14ac:dyDescent="0.3">
      <c r="A7" s="32" t="s">
        <v>16</v>
      </c>
      <c r="B7" s="1">
        <v>26</v>
      </c>
      <c r="C7" s="1">
        <v>14</v>
      </c>
      <c r="D7" s="1">
        <v>9</v>
      </c>
      <c r="E7" s="20">
        <v>3</v>
      </c>
      <c r="F7" s="30">
        <v>31</v>
      </c>
      <c r="G7" s="31">
        <v>7</v>
      </c>
      <c r="H7" s="20">
        <v>13</v>
      </c>
      <c r="I7" s="20">
        <v>1</v>
      </c>
      <c r="J7" s="30">
        <v>2</v>
      </c>
      <c r="K7" s="29" t="s">
        <v>425</v>
      </c>
      <c r="L7" s="1" t="s">
        <v>330</v>
      </c>
      <c r="M7" s="1" t="s">
        <v>175</v>
      </c>
      <c r="N7" s="1" t="s">
        <v>398</v>
      </c>
      <c r="O7" s="31">
        <v>87</v>
      </c>
      <c r="P7" s="20">
        <v>94</v>
      </c>
      <c r="Q7" s="30">
        <v>-7</v>
      </c>
      <c r="R7" s="29" t="s">
        <v>99</v>
      </c>
      <c r="S7" s="28" t="s">
        <v>228</v>
      </c>
    </row>
    <row r="8" spans="1:20" x14ac:dyDescent="0.3">
      <c r="A8" s="32" t="s">
        <v>11</v>
      </c>
      <c r="B8" s="1">
        <v>27</v>
      </c>
      <c r="C8" s="1">
        <v>13</v>
      </c>
      <c r="D8" s="1">
        <v>10</v>
      </c>
      <c r="E8" s="20">
        <v>4</v>
      </c>
      <c r="F8" s="30">
        <v>30</v>
      </c>
      <c r="G8" s="31">
        <v>6</v>
      </c>
      <c r="H8" s="20">
        <v>10</v>
      </c>
      <c r="I8" s="20">
        <v>3</v>
      </c>
      <c r="J8" s="30">
        <v>0</v>
      </c>
      <c r="K8" s="29" t="s">
        <v>285</v>
      </c>
      <c r="L8" s="1" t="s">
        <v>442</v>
      </c>
      <c r="M8" s="1" t="s">
        <v>189</v>
      </c>
      <c r="N8" s="1" t="s">
        <v>299</v>
      </c>
      <c r="O8" s="31">
        <v>86</v>
      </c>
      <c r="P8" s="20">
        <v>90</v>
      </c>
      <c r="Q8" s="30">
        <v>-4</v>
      </c>
      <c r="R8" s="29" t="s">
        <v>101</v>
      </c>
      <c r="S8" s="28" t="s">
        <v>202</v>
      </c>
    </row>
    <row r="9" spans="1:20" x14ac:dyDescent="0.3">
      <c r="A9" s="32" t="s">
        <v>4</v>
      </c>
      <c r="B9" s="1">
        <v>27</v>
      </c>
      <c r="C9" s="1">
        <v>13</v>
      </c>
      <c r="D9" s="1">
        <v>11</v>
      </c>
      <c r="E9" s="20">
        <v>3</v>
      </c>
      <c r="F9" s="30">
        <v>29</v>
      </c>
      <c r="G9" s="31">
        <v>9</v>
      </c>
      <c r="H9" s="20">
        <v>13</v>
      </c>
      <c r="I9" s="20">
        <v>0</v>
      </c>
      <c r="J9" s="30">
        <v>0</v>
      </c>
      <c r="K9" s="29" t="s">
        <v>337</v>
      </c>
      <c r="L9" s="1" t="s">
        <v>278</v>
      </c>
      <c r="M9" s="1" t="s">
        <v>182</v>
      </c>
      <c r="N9" s="1" t="s">
        <v>477</v>
      </c>
      <c r="O9" s="31">
        <v>94</v>
      </c>
      <c r="P9" s="20">
        <v>91</v>
      </c>
      <c r="Q9" s="30">
        <v>3</v>
      </c>
      <c r="R9" s="29" t="s">
        <v>109</v>
      </c>
      <c r="S9" s="28" t="s">
        <v>233</v>
      </c>
    </row>
    <row r="10" spans="1:20" x14ac:dyDescent="0.3">
      <c r="A10" s="32" t="s">
        <v>28</v>
      </c>
      <c r="B10" s="1">
        <v>27</v>
      </c>
      <c r="C10" s="1">
        <v>11</v>
      </c>
      <c r="D10" s="1">
        <v>12</v>
      </c>
      <c r="E10" s="20">
        <v>4</v>
      </c>
      <c r="F10" s="30">
        <v>26</v>
      </c>
      <c r="G10" s="31">
        <v>6</v>
      </c>
      <c r="H10" s="20">
        <v>9</v>
      </c>
      <c r="I10" s="20">
        <v>2</v>
      </c>
      <c r="J10" s="30">
        <v>0</v>
      </c>
      <c r="K10" s="29" t="s">
        <v>448</v>
      </c>
      <c r="L10" s="1" t="s">
        <v>470</v>
      </c>
      <c r="M10" s="1" t="s">
        <v>211</v>
      </c>
      <c r="N10" s="1" t="s">
        <v>471</v>
      </c>
      <c r="O10" s="31">
        <v>83</v>
      </c>
      <c r="P10" s="20">
        <v>92</v>
      </c>
      <c r="Q10" s="30">
        <v>-9</v>
      </c>
      <c r="R10" s="29" t="s">
        <v>101</v>
      </c>
      <c r="S10" s="28" t="s">
        <v>232</v>
      </c>
    </row>
    <row r="11" spans="1:20" ht="15" thickBot="1" x14ac:dyDescent="0.35">
      <c r="A11" s="32" t="s">
        <v>19</v>
      </c>
      <c r="B11" s="1">
        <v>26</v>
      </c>
      <c r="C11" s="1">
        <v>12</v>
      </c>
      <c r="D11" s="1">
        <v>12</v>
      </c>
      <c r="E11" s="24">
        <v>2</v>
      </c>
      <c r="F11" s="23">
        <v>26</v>
      </c>
      <c r="G11" s="25">
        <v>10</v>
      </c>
      <c r="H11" s="24">
        <v>11</v>
      </c>
      <c r="I11" s="24">
        <v>1</v>
      </c>
      <c r="J11" s="23">
        <v>1</v>
      </c>
      <c r="K11" s="29" t="s">
        <v>437</v>
      </c>
      <c r="L11" s="1" t="s">
        <v>200</v>
      </c>
      <c r="M11" s="1" t="s">
        <v>147</v>
      </c>
      <c r="N11" s="1" t="s">
        <v>287</v>
      </c>
      <c r="O11" s="31">
        <v>77</v>
      </c>
      <c r="P11" s="20">
        <v>83</v>
      </c>
      <c r="Q11" s="30">
        <v>-6</v>
      </c>
      <c r="R11" s="29" t="s">
        <v>133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28</v>
      </c>
      <c r="C14" s="1">
        <v>17</v>
      </c>
      <c r="D14" s="1">
        <v>9</v>
      </c>
      <c r="E14" s="20">
        <v>2</v>
      </c>
      <c r="F14" s="33">
        <v>36</v>
      </c>
      <c r="G14" s="20">
        <v>16</v>
      </c>
      <c r="H14" s="20">
        <v>17</v>
      </c>
      <c r="I14" s="20">
        <v>0</v>
      </c>
      <c r="J14" s="20">
        <v>2</v>
      </c>
      <c r="K14" s="29" t="s">
        <v>412</v>
      </c>
      <c r="L14" s="1" t="s">
        <v>339</v>
      </c>
      <c r="M14" s="1" t="s">
        <v>205</v>
      </c>
      <c r="N14" s="1" t="s">
        <v>446</v>
      </c>
      <c r="O14" s="31">
        <v>98</v>
      </c>
      <c r="P14" s="20">
        <v>71</v>
      </c>
      <c r="Q14" s="30">
        <v>27</v>
      </c>
      <c r="R14" s="29" t="s">
        <v>177</v>
      </c>
      <c r="S14" s="28" t="s">
        <v>280</v>
      </c>
    </row>
    <row r="15" spans="1:20" x14ac:dyDescent="0.3">
      <c r="A15" s="32" t="s">
        <v>26</v>
      </c>
      <c r="B15" s="1">
        <v>26</v>
      </c>
      <c r="C15" s="1">
        <v>16</v>
      </c>
      <c r="D15" s="1">
        <v>8</v>
      </c>
      <c r="E15" s="20">
        <v>2</v>
      </c>
      <c r="F15" s="30">
        <v>34</v>
      </c>
      <c r="G15" s="20">
        <v>10</v>
      </c>
      <c r="H15" s="20">
        <v>15</v>
      </c>
      <c r="I15" s="20">
        <v>1</v>
      </c>
      <c r="J15" s="20">
        <v>1</v>
      </c>
      <c r="K15" s="29" t="s">
        <v>339</v>
      </c>
      <c r="L15" s="1" t="s">
        <v>339</v>
      </c>
      <c r="M15" s="1" t="s">
        <v>149</v>
      </c>
      <c r="N15" s="1" t="s">
        <v>374</v>
      </c>
      <c r="O15" s="31">
        <v>87</v>
      </c>
      <c r="P15" s="20">
        <v>75</v>
      </c>
      <c r="Q15" s="30">
        <v>12</v>
      </c>
      <c r="R15" s="29" t="s">
        <v>101</v>
      </c>
      <c r="S15" s="28" t="s">
        <v>233</v>
      </c>
    </row>
    <row r="16" spans="1:20" x14ac:dyDescent="0.3">
      <c r="A16" s="32" t="s">
        <v>14</v>
      </c>
      <c r="B16" s="1">
        <v>27</v>
      </c>
      <c r="C16" s="1">
        <v>16</v>
      </c>
      <c r="D16" s="1">
        <v>10</v>
      </c>
      <c r="E16" s="20">
        <v>1</v>
      </c>
      <c r="F16" s="30">
        <v>33</v>
      </c>
      <c r="G16" s="20">
        <v>8</v>
      </c>
      <c r="H16" s="20">
        <v>14</v>
      </c>
      <c r="I16" s="20">
        <v>2</v>
      </c>
      <c r="J16" s="20">
        <v>0</v>
      </c>
      <c r="K16" s="29" t="s">
        <v>340</v>
      </c>
      <c r="L16" s="1" t="s">
        <v>302</v>
      </c>
      <c r="M16" s="1" t="s">
        <v>165</v>
      </c>
      <c r="N16" s="1" t="s">
        <v>450</v>
      </c>
      <c r="O16" s="31">
        <v>83</v>
      </c>
      <c r="P16" s="20">
        <v>82</v>
      </c>
      <c r="Q16" s="30">
        <v>1</v>
      </c>
      <c r="R16" s="29" t="s">
        <v>113</v>
      </c>
      <c r="S16" s="28" t="s">
        <v>200</v>
      </c>
    </row>
    <row r="17" spans="1:19" x14ac:dyDescent="0.3">
      <c r="A17" s="32" t="s">
        <v>13</v>
      </c>
      <c r="B17" s="1">
        <v>28</v>
      </c>
      <c r="C17" s="1">
        <v>15</v>
      </c>
      <c r="D17" s="1">
        <v>10</v>
      </c>
      <c r="E17" s="20">
        <v>3</v>
      </c>
      <c r="F17" s="30">
        <v>33</v>
      </c>
      <c r="G17" s="20">
        <v>10</v>
      </c>
      <c r="H17" s="20">
        <v>14</v>
      </c>
      <c r="I17" s="20">
        <v>1</v>
      </c>
      <c r="J17" s="20">
        <v>3</v>
      </c>
      <c r="K17" s="29" t="s">
        <v>442</v>
      </c>
      <c r="L17" s="1" t="s">
        <v>339</v>
      </c>
      <c r="M17" s="1" t="s">
        <v>218</v>
      </c>
      <c r="N17" s="1" t="s">
        <v>457</v>
      </c>
      <c r="O17" s="31">
        <v>84</v>
      </c>
      <c r="P17" s="20">
        <v>81</v>
      </c>
      <c r="Q17" s="30">
        <v>3</v>
      </c>
      <c r="R17" s="29" t="s">
        <v>104</v>
      </c>
      <c r="S17" s="28" t="s">
        <v>225</v>
      </c>
    </row>
    <row r="18" spans="1:19" x14ac:dyDescent="0.3">
      <c r="A18" s="32" t="s">
        <v>10</v>
      </c>
      <c r="B18" s="1">
        <v>26</v>
      </c>
      <c r="C18" s="1">
        <v>15</v>
      </c>
      <c r="D18" s="1">
        <v>8</v>
      </c>
      <c r="E18" s="20">
        <v>3</v>
      </c>
      <c r="F18" s="30">
        <v>33</v>
      </c>
      <c r="G18" s="20">
        <v>3</v>
      </c>
      <c r="H18" s="20">
        <v>10</v>
      </c>
      <c r="I18" s="20">
        <v>5</v>
      </c>
      <c r="J18" s="20">
        <v>0</v>
      </c>
      <c r="K18" s="29" t="s">
        <v>472</v>
      </c>
      <c r="L18" s="1" t="s">
        <v>303</v>
      </c>
      <c r="M18" s="1" t="s">
        <v>242</v>
      </c>
      <c r="N18" s="1" t="s">
        <v>448</v>
      </c>
      <c r="O18" s="31">
        <v>79</v>
      </c>
      <c r="P18" s="20">
        <v>74</v>
      </c>
      <c r="Q18" s="30">
        <v>5</v>
      </c>
      <c r="R18" s="29" t="s">
        <v>99</v>
      </c>
      <c r="S18" s="28" t="s">
        <v>203</v>
      </c>
    </row>
    <row r="19" spans="1:19" x14ac:dyDescent="0.3">
      <c r="A19" s="32" t="s">
        <v>9</v>
      </c>
      <c r="B19" s="1">
        <v>26</v>
      </c>
      <c r="C19" s="1">
        <v>14</v>
      </c>
      <c r="D19" s="1">
        <v>7</v>
      </c>
      <c r="E19" s="20">
        <v>5</v>
      </c>
      <c r="F19" s="30">
        <v>33</v>
      </c>
      <c r="G19" s="20">
        <v>13</v>
      </c>
      <c r="H19" s="20">
        <v>14</v>
      </c>
      <c r="I19" s="20">
        <v>0</v>
      </c>
      <c r="J19" s="20">
        <v>3</v>
      </c>
      <c r="K19" s="29" t="s">
        <v>310</v>
      </c>
      <c r="L19" s="1" t="s">
        <v>354</v>
      </c>
      <c r="M19" s="1" t="s">
        <v>206</v>
      </c>
      <c r="N19" s="1" t="s">
        <v>419</v>
      </c>
      <c r="O19" s="31">
        <v>83</v>
      </c>
      <c r="P19" s="20">
        <v>74</v>
      </c>
      <c r="Q19" s="30">
        <v>9</v>
      </c>
      <c r="R19" s="29" t="s">
        <v>104</v>
      </c>
      <c r="S19" s="28" t="s">
        <v>233</v>
      </c>
    </row>
    <row r="20" spans="1:19" x14ac:dyDescent="0.3">
      <c r="A20" s="32" t="s">
        <v>12</v>
      </c>
      <c r="B20" s="1">
        <v>29</v>
      </c>
      <c r="C20" s="1">
        <v>15</v>
      </c>
      <c r="D20" s="1">
        <v>12</v>
      </c>
      <c r="E20" s="20">
        <v>2</v>
      </c>
      <c r="F20" s="30">
        <v>32</v>
      </c>
      <c r="G20" s="20">
        <v>10</v>
      </c>
      <c r="H20" s="20">
        <v>14</v>
      </c>
      <c r="I20" s="20">
        <v>1</v>
      </c>
      <c r="J20" s="20">
        <v>0</v>
      </c>
      <c r="K20" s="29" t="s">
        <v>458</v>
      </c>
      <c r="L20" s="1" t="s">
        <v>479</v>
      </c>
      <c r="M20" s="1" t="s">
        <v>148</v>
      </c>
      <c r="N20" s="1" t="s">
        <v>450</v>
      </c>
      <c r="O20" s="31">
        <v>79</v>
      </c>
      <c r="P20" s="20">
        <v>75</v>
      </c>
      <c r="Q20" s="30">
        <v>4</v>
      </c>
      <c r="R20" s="29" t="s">
        <v>104</v>
      </c>
      <c r="S20" s="28" t="s">
        <v>202</v>
      </c>
    </row>
    <row r="21" spans="1:19" ht="15" thickBot="1" x14ac:dyDescent="0.35">
      <c r="A21" s="27" t="s">
        <v>23</v>
      </c>
      <c r="B21" s="26">
        <v>27</v>
      </c>
      <c r="C21" s="26">
        <v>13</v>
      </c>
      <c r="D21" s="26">
        <v>9</v>
      </c>
      <c r="E21" s="24">
        <v>5</v>
      </c>
      <c r="F21" s="23">
        <v>31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442</v>
      </c>
      <c r="M21" s="26" t="s">
        <v>204</v>
      </c>
      <c r="N21" s="26" t="s">
        <v>478</v>
      </c>
      <c r="O21" s="25">
        <v>84</v>
      </c>
      <c r="P21" s="24">
        <v>90</v>
      </c>
      <c r="Q21" s="23">
        <v>-6</v>
      </c>
      <c r="R21" s="22" t="s">
        <v>104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27</v>
      </c>
      <c r="C25" s="1">
        <v>19</v>
      </c>
      <c r="D25" s="1">
        <v>2</v>
      </c>
      <c r="E25" s="20">
        <v>6</v>
      </c>
      <c r="F25" s="30">
        <v>44</v>
      </c>
      <c r="G25" s="20">
        <v>18</v>
      </c>
      <c r="H25" s="20">
        <v>19</v>
      </c>
      <c r="I25" s="20">
        <v>0</v>
      </c>
      <c r="J25" s="20">
        <v>3</v>
      </c>
      <c r="K25" s="29" t="s">
        <v>460</v>
      </c>
      <c r="L25" s="1" t="s">
        <v>481</v>
      </c>
      <c r="M25" s="1" t="s">
        <v>249</v>
      </c>
      <c r="N25" s="1" t="s">
        <v>461</v>
      </c>
      <c r="O25" s="31">
        <v>109</v>
      </c>
      <c r="P25" s="20">
        <v>62</v>
      </c>
      <c r="Q25" s="30">
        <v>47</v>
      </c>
      <c r="R25" s="29" t="s">
        <v>101</v>
      </c>
      <c r="S25" s="28" t="s">
        <v>276</v>
      </c>
    </row>
    <row r="26" spans="1:19" x14ac:dyDescent="0.3">
      <c r="A26" s="32" t="s">
        <v>22</v>
      </c>
      <c r="B26" s="1">
        <v>28</v>
      </c>
      <c r="C26" s="1">
        <v>18</v>
      </c>
      <c r="D26" s="1">
        <v>5</v>
      </c>
      <c r="E26" s="20">
        <v>5</v>
      </c>
      <c r="F26" s="30">
        <v>41</v>
      </c>
      <c r="G26" s="20">
        <v>13</v>
      </c>
      <c r="H26" s="20">
        <v>16</v>
      </c>
      <c r="I26" s="20">
        <v>2</v>
      </c>
      <c r="J26" s="20">
        <v>2</v>
      </c>
      <c r="K26" s="29" t="s">
        <v>339</v>
      </c>
      <c r="L26" s="1" t="s">
        <v>473</v>
      </c>
      <c r="M26" s="1" t="s">
        <v>178</v>
      </c>
      <c r="N26" s="1" t="s">
        <v>418</v>
      </c>
      <c r="O26" s="31">
        <v>98</v>
      </c>
      <c r="P26" s="20">
        <v>74</v>
      </c>
      <c r="Q26" s="30">
        <v>24</v>
      </c>
      <c r="R26" s="29" t="s">
        <v>99</v>
      </c>
      <c r="S26" s="28" t="s">
        <v>290</v>
      </c>
    </row>
    <row r="27" spans="1:19" x14ac:dyDescent="0.3">
      <c r="A27" s="32" t="s">
        <v>17</v>
      </c>
      <c r="B27" s="1">
        <v>28</v>
      </c>
      <c r="C27" s="1">
        <v>15</v>
      </c>
      <c r="D27" s="1">
        <v>8</v>
      </c>
      <c r="E27" s="20">
        <v>5</v>
      </c>
      <c r="F27" s="30">
        <v>35</v>
      </c>
      <c r="G27" s="20">
        <v>6</v>
      </c>
      <c r="H27" s="20">
        <v>12</v>
      </c>
      <c r="I27" s="20">
        <v>3</v>
      </c>
      <c r="J27" s="20">
        <v>1</v>
      </c>
      <c r="K27" s="29" t="s">
        <v>433</v>
      </c>
      <c r="L27" s="1" t="s">
        <v>376</v>
      </c>
      <c r="M27" s="1" t="s">
        <v>229</v>
      </c>
      <c r="N27" s="1" t="s">
        <v>482</v>
      </c>
      <c r="O27" s="31">
        <v>79</v>
      </c>
      <c r="P27" s="20">
        <v>76</v>
      </c>
      <c r="Q27" s="30">
        <v>3</v>
      </c>
      <c r="R27" s="29" t="s">
        <v>101</v>
      </c>
      <c r="S27" s="28" t="s">
        <v>276</v>
      </c>
    </row>
    <row r="28" spans="1:19" x14ac:dyDescent="0.3">
      <c r="A28" s="32" t="s">
        <v>25</v>
      </c>
      <c r="B28" s="1">
        <v>27</v>
      </c>
      <c r="C28" s="1">
        <v>12</v>
      </c>
      <c r="D28" s="1">
        <v>9</v>
      </c>
      <c r="E28" s="20">
        <v>6</v>
      </c>
      <c r="F28" s="30">
        <v>30</v>
      </c>
      <c r="G28" s="20">
        <v>11</v>
      </c>
      <c r="H28" s="20">
        <v>12</v>
      </c>
      <c r="I28" s="20">
        <v>0</v>
      </c>
      <c r="J28" s="20">
        <v>2</v>
      </c>
      <c r="K28" s="29" t="s">
        <v>391</v>
      </c>
      <c r="L28" s="1" t="s">
        <v>310</v>
      </c>
      <c r="M28" s="1" t="s">
        <v>138</v>
      </c>
      <c r="N28" s="1" t="s">
        <v>480</v>
      </c>
      <c r="O28" s="31">
        <v>85</v>
      </c>
      <c r="P28" s="20">
        <v>78</v>
      </c>
      <c r="Q28" s="30">
        <v>7</v>
      </c>
      <c r="R28" s="29" t="s">
        <v>99</v>
      </c>
      <c r="S28" s="28" t="s">
        <v>218</v>
      </c>
    </row>
    <row r="29" spans="1:19" x14ac:dyDescent="0.3">
      <c r="A29" s="32" t="s">
        <v>95</v>
      </c>
      <c r="B29" s="1">
        <v>28</v>
      </c>
      <c r="C29" s="1">
        <v>13</v>
      </c>
      <c r="D29" s="1">
        <v>12</v>
      </c>
      <c r="E29" s="20">
        <v>3</v>
      </c>
      <c r="F29" s="30">
        <v>29</v>
      </c>
      <c r="G29" s="20">
        <v>10</v>
      </c>
      <c r="H29" s="20">
        <v>13</v>
      </c>
      <c r="I29" s="20">
        <v>0</v>
      </c>
      <c r="J29" s="20">
        <v>0</v>
      </c>
      <c r="K29" s="29" t="s">
        <v>266</v>
      </c>
      <c r="L29" s="1" t="s">
        <v>464</v>
      </c>
      <c r="M29" s="1" t="s">
        <v>230</v>
      </c>
      <c r="N29" s="1" t="s">
        <v>446</v>
      </c>
      <c r="O29" s="31">
        <v>87</v>
      </c>
      <c r="P29" s="20">
        <v>83</v>
      </c>
      <c r="Q29" s="30">
        <v>4</v>
      </c>
      <c r="R29" s="29" t="s">
        <v>99</v>
      </c>
      <c r="S29" s="28" t="s">
        <v>215</v>
      </c>
    </row>
    <row r="30" spans="1:19" x14ac:dyDescent="0.3">
      <c r="A30" s="32" t="s">
        <v>0</v>
      </c>
      <c r="B30" s="1">
        <v>26</v>
      </c>
      <c r="C30" s="1">
        <v>13</v>
      </c>
      <c r="D30" s="1">
        <v>12</v>
      </c>
      <c r="E30" s="20">
        <v>1</v>
      </c>
      <c r="F30" s="30">
        <v>27</v>
      </c>
      <c r="G30" s="20">
        <v>10</v>
      </c>
      <c r="H30" s="20">
        <v>12</v>
      </c>
      <c r="I30" s="20">
        <v>1</v>
      </c>
      <c r="J30" s="20">
        <v>1</v>
      </c>
      <c r="K30" s="29" t="s">
        <v>257</v>
      </c>
      <c r="L30" s="1" t="s">
        <v>474</v>
      </c>
      <c r="M30" s="1" t="s">
        <v>103</v>
      </c>
      <c r="N30" s="1" t="s">
        <v>438</v>
      </c>
      <c r="O30" s="31">
        <v>79</v>
      </c>
      <c r="P30" s="20">
        <v>78</v>
      </c>
      <c r="Q30" s="30">
        <v>1</v>
      </c>
      <c r="R30" s="29" t="s">
        <v>107</v>
      </c>
      <c r="S30" s="28" t="s">
        <v>237</v>
      </c>
    </row>
    <row r="31" spans="1:19" x14ac:dyDescent="0.3">
      <c r="A31" s="32" t="s">
        <v>6</v>
      </c>
      <c r="B31" s="1">
        <v>28</v>
      </c>
      <c r="C31" s="1">
        <v>9</v>
      </c>
      <c r="D31" s="1">
        <v>12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451</v>
      </c>
      <c r="L31" s="1" t="s">
        <v>435</v>
      </c>
      <c r="M31" s="1" t="s">
        <v>125</v>
      </c>
      <c r="N31" s="1" t="s">
        <v>391</v>
      </c>
      <c r="O31" s="31">
        <v>71</v>
      </c>
      <c r="P31" s="20">
        <v>100</v>
      </c>
      <c r="Q31" s="30">
        <v>-29</v>
      </c>
      <c r="R31" s="29" t="s">
        <v>107</v>
      </c>
      <c r="S31" s="28" t="s">
        <v>255</v>
      </c>
    </row>
    <row r="32" spans="1:19" ht="15" thickBot="1" x14ac:dyDescent="0.35">
      <c r="A32" s="32" t="s">
        <v>15</v>
      </c>
      <c r="B32" s="1">
        <v>27</v>
      </c>
      <c r="C32" s="1">
        <v>10</v>
      </c>
      <c r="D32" s="1">
        <v>13</v>
      </c>
      <c r="E32" s="20">
        <v>4</v>
      </c>
      <c r="F32" s="23">
        <v>24</v>
      </c>
      <c r="G32" s="20">
        <v>6</v>
      </c>
      <c r="H32" s="20">
        <v>9</v>
      </c>
      <c r="I32" s="20">
        <v>1</v>
      </c>
      <c r="J32" s="20">
        <v>0</v>
      </c>
      <c r="K32" s="29" t="s">
        <v>464</v>
      </c>
      <c r="L32" s="1" t="s">
        <v>218</v>
      </c>
      <c r="M32" s="1" t="s">
        <v>199</v>
      </c>
      <c r="N32" s="1" t="s">
        <v>465</v>
      </c>
      <c r="O32" s="31">
        <v>71</v>
      </c>
      <c r="P32" s="20">
        <v>94</v>
      </c>
      <c r="Q32" s="30">
        <v>-23</v>
      </c>
      <c r="R32" s="29" t="s">
        <v>104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27</v>
      </c>
      <c r="C35" s="1">
        <v>16</v>
      </c>
      <c r="D35" s="1">
        <v>10</v>
      </c>
      <c r="E35" s="20">
        <v>1</v>
      </c>
      <c r="F35" s="33">
        <v>33</v>
      </c>
      <c r="G35" s="20">
        <v>8</v>
      </c>
      <c r="H35" s="20">
        <v>14</v>
      </c>
      <c r="I35" s="20">
        <v>2</v>
      </c>
      <c r="J35" s="20">
        <v>0</v>
      </c>
      <c r="K35" s="29" t="s">
        <v>296</v>
      </c>
      <c r="L35" s="1" t="s">
        <v>425</v>
      </c>
      <c r="M35" s="1" t="s">
        <v>149</v>
      </c>
      <c r="N35" s="1" t="s">
        <v>450</v>
      </c>
      <c r="O35" s="31">
        <v>96</v>
      </c>
      <c r="P35" s="20">
        <v>91</v>
      </c>
      <c r="Q35" s="30">
        <v>5</v>
      </c>
      <c r="R35" s="29" t="s">
        <v>101</v>
      </c>
      <c r="S35" s="28" t="s">
        <v>202</v>
      </c>
    </row>
    <row r="36" spans="1:19" x14ac:dyDescent="0.3">
      <c r="A36" s="32" t="s">
        <v>2</v>
      </c>
      <c r="B36" s="1">
        <v>26</v>
      </c>
      <c r="C36" s="1">
        <v>12</v>
      </c>
      <c r="D36" s="1">
        <v>6</v>
      </c>
      <c r="E36" s="20">
        <v>8</v>
      </c>
      <c r="F36" s="30">
        <v>32</v>
      </c>
      <c r="G36" s="20">
        <v>9</v>
      </c>
      <c r="H36" s="20">
        <v>11</v>
      </c>
      <c r="I36" s="20">
        <v>1</v>
      </c>
      <c r="J36" s="20">
        <v>2</v>
      </c>
      <c r="K36" s="29" t="s">
        <v>449</v>
      </c>
      <c r="L36" s="1" t="s">
        <v>379</v>
      </c>
      <c r="M36" s="1" t="s">
        <v>444</v>
      </c>
      <c r="N36" s="1" t="s">
        <v>469</v>
      </c>
      <c r="O36" s="31">
        <v>80</v>
      </c>
      <c r="P36" s="20">
        <v>79</v>
      </c>
      <c r="Q36" s="30">
        <v>1</v>
      </c>
      <c r="R36" s="29" t="s">
        <v>104</v>
      </c>
      <c r="S36" s="28" t="s">
        <v>239</v>
      </c>
    </row>
    <row r="37" spans="1:19" x14ac:dyDescent="0.3">
      <c r="A37" s="32" t="s">
        <v>18</v>
      </c>
      <c r="B37" s="1">
        <v>27</v>
      </c>
      <c r="C37" s="1">
        <v>12</v>
      </c>
      <c r="D37" s="1">
        <v>8</v>
      </c>
      <c r="E37" s="20">
        <v>7</v>
      </c>
      <c r="F37" s="30">
        <v>31</v>
      </c>
      <c r="G37" s="20">
        <v>6</v>
      </c>
      <c r="H37" s="20">
        <v>11</v>
      </c>
      <c r="I37" s="20">
        <v>1</v>
      </c>
      <c r="J37" s="20">
        <v>5</v>
      </c>
      <c r="K37" s="29" t="s">
        <v>484</v>
      </c>
      <c r="L37" s="1" t="s">
        <v>423</v>
      </c>
      <c r="M37" s="1" t="s">
        <v>142</v>
      </c>
      <c r="N37" s="1" t="s">
        <v>485</v>
      </c>
      <c r="O37" s="31">
        <v>70</v>
      </c>
      <c r="P37" s="20">
        <v>75</v>
      </c>
      <c r="Q37" s="30">
        <v>-5</v>
      </c>
      <c r="R37" s="29" t="s">
        <v>107</v>
      </c>
      <c r="S37" s="28" t="s">
        <v>222</v>
      </c>
    </row>
    <row r="38" spans="1:19" x14ac:dyDescent="0.3">
      <c r="A38" s="32" t="s">
        <v>20</v>
      </c>
      <c r="B38" s="1">
        <v>28</v>
      </c>
      <c r="C38" s="1">
        <v>12</v>
      </c>
      <c r="D38" s="1">
        <v>11</v>
      </c>
      <c r="E38" s="20">
        <v>5</v>
      </c>
      <c r="F38" s="30">
        <v>29</v>
      </c>
      <c r="G38" s="20">
        <v>7</v>
      </c>
      <c r="H38" s="20">
        <v>12</v>
      </c>
      <c r="I38" s="20">
        <v>0</v>
      </c>
      <c r="J38" s="20">
        <v>2</v>
      </c>
      <c r="K38" s="29" t="s">
        <v>295</v>
      </c>
      <c r="L38" s="1" t="s">
        <v>439</v>
      </c>
      <c r="M38" s="1" t="s">
        <v>168</v>
      </c>
      <c r="N38" s="1" t="s">
        <v>414</v>
      </c>
      <c r="O38" s="31">
        <v>90</v>
      </c>
      <c r="P38" s="20">
        <v>100</v>
      </c>
      <c r="Q38" s="30">
        <v>-10</v>
      </c>
      <c r="R38" s="29" t="s">
        <v>99</v>
      </c>
      <c r="S38" s="28" t="s">
        <v>228</v>
      </c>
    </row>
    <row r="39" spans="1:19" x14ac:dyDescent="0.3">
      <c r="A39" s="32" t="s">
        <v>8</v>
      </c>
      <c r="B39" s="1">
        <v>28</v>
      </c>
      <c r="C39" s="1">
        <v>13</v>
      </c>
      <c r="D39" s="1">
        <v>12</v>
      </c>
      <c r="E39" s="20">
        <v>3</v>
      </c>
      <c r="F39" s="30">
        <v>29</v>
      </c>
      <c r="G39" s="20">
        <v>6</v>
      </c>
      <c r="H39" s="20">
        <v>12</v>
      </c>
      <c r="I39" s="20">
        <v>1</v>
      </c>
      <c r="J39" s="20">
        <v>1</v>
      </c>
      <c r="K39" s="29" t="s">
        <v>475</v>
      </c>
      <c r="L39" s="1" t="s">
        <v>441</v>
      </c>
      <c r="M39" s="1" t="s">
        <v>188</v>
      </c>
      <c r="N39" s="1" t="s">
        <v>453</v>
      </c>
      <c r="O39" s="31">
        <v>81</v>
      </c>
      <c r="P39" s="20">
        <v>94</v>
      </c>
      <c r="Q39" s="30">
        <v>-13</v>
      </c>
      <c r="R39" s="29" t="s">
        <v>101</v>
      </c>
      <c r="S39" s="28" t="s">
        <v>202</v>
      </c>
    </row>
    <row r="40" spans="1:19" x14ac:dyDescent="0.3">
      <c r="A40" s="32" t="s">
        <v>7</v>
      </c>
      <c r="B40" s="1">
        <v>25</v>
      </c>
      <c r="C40" s="1">
        <v>11</v>
      </c>
      <c r="D40" s="1">
        <v>8</v>
      </c>
      <c r="E40" s="20">
        <v>6</v>
      </c>
      <c r="F40" s="30">
        <v>28</v>
      </c>
      <c r="G40" s="20">
        <v>7</v>
      </c>
      <c r="H40" s="20">
        <v>11</v>
      </c>
      <c r="I40" s="20">
        <v>0</v>
      </c>
      <c r="J40" s="20">
        <v>3</v>
      </c>
      <c r="K40" s="29" t="s">
        <v>322</v>
      </c>
      <c r="L40" s="1" t="s">
        <v>414</v>
      </c>
      <c r="M40" s="1" t="s">
        <v>175</v>
      </c>
      <c r="N40" s="1" t="s">
        <v>428</v>
      </c>
      <c r="O40" s="31">
        <v>63</v>
      </c>
      <c r="P40" s="20">
        <v>75</v>
      </c>
      <c r="Q40" s="30">
        <v>-12</v>
      </c>
      <c r="R40" s="29" t="s">
        <v>133</v>
      </c>
      <c r="S40" s="28" t="s">
        <v>218</v>
      </c>
    </row>
    <row r="41" spans="1:19" x14ac:dyDescent="0.3">
      <c r="A41" s="32" t="s">
        <v>27</v>
      </c>
      <c r="B41" s="1">
        <v>29</v>
      </c>
      <c r="C41" s="1">
        <v>10</v>
      </c>
      <c r="D41" s="1">
        <v>15</v>
      </c>
      <c r="E41" s="20">
        <v>4</v>
      </c>
      <c r="F41" s="30">
        <v>24</v>
      </c>
      <c r="G41" s="20">
        <v>6</v>
      </c>
      <c r="H41" s="20">
        <v>8</v>
      </c>
      <c r="I41" s="20">
        <v>2</v>
      </c>
      <c r="J41" s="20">
        <v>2</v>
      </c>
      <c r="K41" s="29" t="s">
        <v>269</v>
      </c>
      <c r="L41" s="1" t="s">
        <v>466</v>
      </c>
      <c r="M41" s="1" t="s">
        <v>134</v>
      </c>
      <c r="N41" s="1" t="s">
        <v>483</v>
      </c>
      <c r="O41" s="31">
        <v>70</v>
      </c>
      <c r="P41" s="20">
        <v>88</v>
      </c>
      <c r="Q41" s="30">
        <v>-18</v>
      </c>
      <c r="R41" s="29" t="s">
        <v>99</v>
      </c>
      <c r="S41" s="28" t="s">
        <v>233</v>
      </c>
    </row>
    <row r="42" spans="1:19" ht="15" thickBot="1" x14ac:dyDescent="0.35">
      <c r="A42" s="27" t="s">
        <v>3</v>
      </c>
      <c r="B42" s="26">
        <v>27</v>
      </c>
      <c r="C42" s="26">
        <v>10</v>
      </c>
      <c r="D42" s="26">
        <v>14</v>
      </c>
      <c r="E42" s="24">
        <v>3</v>
      </c>
      <c r="F42" s="23">
        <v>23</v>
      </c>
      <c r="G42" s="24">
        <v>4</v>
      </c>
      <c r="H42" s="24">
        <v>8</v>
      </c>
      <c r="I42" s="24">
        <v>2</v>
      </c>
      <c r="J42" s="24">
        <v>0</v>
      </c>
      <c r="K42" s="22" t="s">
        <v>372</v>
      </c>
      <c r="L42" s="26" t="s">
        <v>377</v>
      </c>
      <c r="M42" s="26" t="s">
        <v>156</v>
      </c>
      <c r="N42" s="26" t="s">
        <v>468</v>
      </c>
      <c r="O42" s="25">
        <v>80</v>
      </c>
      <c r="P42" s="24">
        <v>98</v>
      </c>
      <c r="Q42" s="23">
        <v>-18</v>
      </c>
      <c r="R42" s="22" t="s">
        <v>113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D909329-6B96-464B-B1A6-5AB133A031BC}"/>
  </hyperlinks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FF37-4B8D-434F-B127-0EDC5A0AD3AB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27</v>
      </c>
      <c r="C4" s="40">
        <v>16</v>
      </c>
      <c r="D4" s="40">
        <v>9</v>
      </c>
      <c r="E4" s="38">
        <v>2</v>
      </c>
      <c r="F4" s="33">
        <v>34</v>
      </c>
      <c r="G4" s="39">
        <v>13</v>
      </c>
      <c r="H4" s="38">
        <v>16</v>
      </c>
      <c r="I4" s="38">
        <v>0</v>
      </c>
      <c r="J4" s="33">
        <v>0</v>
      </c>
      <c r="K4" s="37" t="s">
        <v>476</v>
      </c>
      <c r="L4" s="40" t="s">
        <v>354</v>
      </c>
      <c r="M4" s="40" t="s">
        <v>152</v>
      </c>
      <c r="N4" s="40" t="s">
        <v>437</v>
      </c>
      <c r="O4" s="39">
        <v>88</v>
      </c>
      <c r="P4" s="38">
        <v>71</v>
      </c>
      <c r="Q4" s="33">
        <v>17</v>
      </c>
      <c r="R4" s="37" t="s">
        <v>107</v>
      </c>
      <c r="S4" s="36" t="s">
        <v>203</v>
      </c>
    </row>
    <row r="5" spans="1:20" x14ac:dyDescent="0.3">
      <c r="A5" s="32" t="s">
        <v>29</v>
      </c>
      <c r="B5" s="1">
        <v>29</v>
      </c>
      <c r="C5" s="1">
        <v>16</v>
      </c>
      <c r="D5" s="1">
        <v>13</v>
      </c>
      <c r="E5" s="20">
        <v>0</v>
      </c>
      <c r="F5" s="30">
        <v>32</v>
      </c>
      <c r="G5" s="31">
        <v>8</v>
      </c>
      <c r="H5" s="20">
        <v>14</v>
      </c>
      <c r="I5" s="20">
        <v>2</v>
      </c>
      <c r="J5" s="30">
        <v>0</v>
      </c>
      <c r="K5" s="29" t="s">
        <v>325</v>
      </c>
      <c r="L5" s="1" t="s">
        <v>454</v>
      </c>
      <c r="M5" s="1" t="s">
        <v>374</v>
      </c>
      <c r="N5" s="1" t="s">
        <v>455</v>
      </c>
      <c r="O5" s="31">
        <v>92</v>
      </c>
      <c r="P5" s="20">
        <v>93</v>
      </c>
      <c r="Q5" s="30">
        <v>-1</v>
      </c>
      <c r="R5" s="29" t="s">
        <v>99</v>
      </c>
      <c r="S5" s="28" t="s">
        <v>202</v>
      </c>
    </row>
    <row r="6" spans="1:20" x14ac:dyDescent="0.3">
      <c r="A6" s="32" t="s">
        <v>21</v>
      </c>
      <c r="B6" s="1">
        <v>28</v>
      </c>
      <c r="C6" s="1">
        <v>14</v>
      </c>
      <c r="D6" s="1">
        <v>11</v>
      </c>
      <c r="E6" s="20">
        <v>3</v>
      </c>
      <c r="F6" s="30">
        <v>31</v>
      </c>
      <c r="G6" s="31">
        <v>8</v>
      </c>
      <c r="H6" s="20">
        <v>12</v>
      </c>
      <c r="I6" s="20">
        <v>2</v>
      </c>
      <c r="J6" s="30">
        <v>2</v>
      </c>
      <c r="K6" s="29" t="s">
        <v>450</v>
      </c>
      <c r="L6" s="1" t="s">
        <v>307</v>
      </c>
      <c r="M6" s="1" t="s">
        <v>233</v>
      </c>
      <c r="N6" s="1" t="s">
        <v>471</v>
      </c>
      <c r="O6" s="31">
        <v>87</v>
      </c>
      <c r="P6" s="20">
        <v>99</v>
      </c>
      <c r="Q6" s="30">
        <v>-12</v>
      </c>
      <c r="R6" s="29" t="s">
        <v>101</v>
      </c>
      <c r="S6" s="28" t="s">
        <v>218</v>
      </c>
    </row>
    <row r="7" spans="1:20" x14ac:dyDescent="0.3">
      <c r="A7" s="32" t="s">
        <v>16</v>
      </c>
      <c r="B7" s="1">
        <v>26</v>
      </c>
      <c r="C7" s="1">
        <v>14</v>
      </c>
      <c r="D7" s="1">
        <v>9</v>
      </c>
      <c r="E7" s="20">
        <v>3</v>
      </c>
      <c r="F7" s="30">
        <v>31</v>
      </c>
      <c r="G7" s="31">
        <v>7</v>
      </c>
      <c r="H7" s="20">
        <v>13</v>
      </c>
      <c r="I7" s="20">
        <v>1</v>
      </c>
      <c r="J7" s="30">
        <v>2</v>
      </c>
      <c r="K7" s="29" t="s">
        <v>425</v>
      </c>
      <c r="L7" s="1" t="s">
        <v>330</v>
      </c>
      <c r="M7" s="1" t="s">
        <v>175</v>
      </c>
      <c r="N7" s="1" t="s">
        <v>398</v>
      </c>
      <c r="O7" s="31">
        <v>87</v>
      </c>
      <c r="P7" s="20">
        <v>94</v>
      </c>
      <c r="Q7" s="30">
        <v>-7</v>
      </c>
      <c r="R7" s="29" t="s">
        <v>99</v>
      </c>
      <c r="S7" s="28" t="s">
        <v>228</v>
      </c>
    </row>
    <row r="8" spans="1:20" x14ac:dyDescent="0.3">
      <c r="A8" s="32" t="s">
        <v>11</v>
      </c>
      <c r="B8" s="1">
        <v>27</v>
      </c>
      <c r="C8" s="1">
        <v>13</v>
      </c>
      <c r="D8" s="1">
        <v>10</v>
      </c>
      <c r="E8" s="20">
        <v>4</v>
      </c>
      <c r="F8" s="30">
        <v>30</v>
      </c>
      <c r="G8" s="31">
        <v>6</v>
      </c>
      <c r="H8" s="20">
        <v>10</v>
      </c>
      <c r="I8" s="20">
        <v>3</v>
      </c>
      <c r="J8" s="30">
        <v>0</v>
      </c>
      <c r="K8" s="29" t="s">
        <v>285</v>
      </c>
      <c r="L8" s="1" t="s">
        <v>442</v>
      </c>
      <c r="M8" s="1" t="s">
        <v>189</v>
      </c>
      <c r="N8" s="1" t="s">
        <v>299</v>
      </c>
      <c r="O8" s="31">
        <v>86</v>
      </c>
      <c r="P8" s="20">
        <v>90</v>
      </c>
      <c r="Q8" s="30">
        <v>-4</v>
      </c>
      <c r="R8" s="29" t="s">
        <v>101</v>
      </c>
      <c r="S8" s="28" t="s">
        <v>202</v>
      </c>
    </row>
    <row r="9" spans="1:20" x14ac:dyDescent="0.3">
      <c r="A9" s="32" t="s">
        <v>4</v>
      </c>
      <c r="B9" s="1">
        <v>27</v>
      </c>
      <c r="C9" s="1">
        <v>13</v>
      </c>
      <c r="D9" s="1">
        <v>11</v>
      </c>
      <c r="E9" s="20">
        <v>3</v>
      </c>
      <c r="F9" s="30">
        <v>29</v>
      </c>
      <c r="G9" s="31">
        <v>9</v>
      </c>
      <c r="H9" s="20">
        <v>13</v>
      </c>
      <c r="I9" s="20">
        <v>0</v>
      </c>
      <c r="J9" s="30">
        <v>0</v>
      </c>
      <c r="K9" s="29" t="s">
        <v>337</v>
      </c>
      <c r="L9" s="1" t="s">
        <v>278</v>
      </c>
      <c r="M9" s="1" t="s">
        <v>182</v>
      </c>
      <c r="N9" s="1" t="s">
        <v>477</v>
      </c>
      <c r="O9" s="31">
        <v>94</v>
      </c>
      <c r="P9" s="20">
        <v>91</v>
      </c>
      <c r="Q9" s="30">
        <v>3</v>
      </c>
      <c r="R9" s="29" t="s">
        <v>109</v>
      </c>
      <c r="S9" s="28" t="s">
        <v>233</v>
      </c>
    </row>
    <row r="10" spans="1:20" x14ac:dyDescent="0.3">
      <c r="A10" s="32" t="s">
        <v>28</v>
      </c>
      <c r="B10" s="1">
        <v>28</v>
      </c>
      <c r="C10" s="1">
        <v>11</v>
      </c>
      <c r="D10" s="1">
        <v>13</v>
      </c>
      <c r="E10" s="20">
        <v>4</v>
      </c>
      <c r="F10" s="30">
        <v>26</v>
      </c>
      <c r="G10" s="31">
        <v>6</v>
      </c>
      <c r="H10" s="20">
        <v>9</v>
      </c>
      <c r="I10" s="20">
        <v>2</v>
      </c>
      <c r="J10" s="30">
        <v>0</v>
      </c>
      <c r="K10" s="29" t="s">
        <v>448</v>
      </c>
      <c r="L10" s="1" t="s">
        <v>486</v>
      </c>
      <c r="M10" s="1" t="s">
        <v>211</v>
      </c>
      <c r="N10" s="1" t="s">
        <v>471</v>
      </c>
      <c r="O10" s="31">
        <v>84</v>
      </c>
      <c r="P10" s="20">
        <v>96</v>
      </c>
      <c r="Q10" s="30">
        <v>-12</v>
      </c>
      <c r="R10" s="29" t="s">
        <v>107</v>
      </c>
      <c r="S10" s="28" t="s">
        <v>202</v>
      </c>
    </row>
    <row r="11" spans="1:20" ht="15" thickBot="1" x14ac:dyDescent="0.35">
      <c r="A11" s="32" t="s">
        <v>19</v>
      </c>
      <c r="B11" s="1">
        <v>26</v>
      </c>
      <c r="C11" s="1">
        <v>12</v>
      </c>
      <c r="D11" s="1">
        <v>12</v>
      </c>
      <c r="E11" s="24">
        <v>2</v>
      </c>
      <c r="F11" s="23">
        <v>26</v>
      </c>
      <c r="G11" s="25">
        <v>10</v>
      </c>
      <c r="H11" s="24">
        <v>11</v>
      </c>
      <c r="I11" s="24">
        <v>1</v>
      </c>
      <c r="J11" s="23">
        <v>1</v>
      </c>
      <c r="K11" s="29" t="s">
        <v>437</v>
      </c>
      <c r="L11" s="1" t="s">
        <v>200</v>
      </c>
      <c r="M11" s="1" t="s">
        <v>147</v>
      </c>
      <c r="N11" s="1" t="s">
        <v>287</v>
      </c>
      <c r="O11" s="31">
        <v>77</v>
      </c>
      <c r="P11" s="20">
        <v>83</v>
      </c>
      <c r="Q11" s="30">
        <v>-6</v>
      </c>
      <c r="R11" s="29" t="s">
        <v>133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29</v>
      </c>
      <c r="C14" s="1">
        <v>17</v>
      </c>
      <c r="D14" s="1">
        <v>9</v>
      </c>
      <c r="E14" s="20">
        <v>3</v>
      </c>
      <c r="F14" s="33">
        <v>37</v>
      </c>
      <c r="G14" s="20">
        <v>16</v>
      </c>
      <c r="H14" s="20">
        <v>17</v>
      </c>
      <c r="I14" s="20">
        <v>0</v>
      </c>
      <c r="J14" s="20">
        <v>3</v>
      </c>
      <c r="K14" s="29" t="s">
        <v>412</v>
      </c>
      <c r="L14" s="1" t="s">
        <v>328</v>
      </c>
      <c r="M14" s="1" t="s">
        <v>205</v>
      </c>
      <c r="N14" s="1" t="s">
        <v>446</v>
      </c>
      <c r="O14" s="31">
        <v>101</v>
      </c>
      <c r="P14" s="20">
        <v>75</v>
      </c>
      <c r="Q14" s="30">
        <v>26</v>
      </c>
      <c r="R14" s="29" t="s">
        <v>101</v>
      </c>
      <c r="S14" s="28" t="s">
        <v>276</v>
      </c>
    </row>
    <row r="15" spans="1:20" x14ac:dyDescent="0.3">
      <c r="A15" s="32" t="s">
        <v>26</v>
      </c>
      <c r="B15" s="1">
        <v>26</v>
      </c>
      <c r="C15" s="1">
        <v>16</v>
      </c>
      <c r="D15" s="1">
        <v>8</v>
      </c>
      <c r="E15" s="20">
        <v>2</v>
      </c>
      <c r="F15" s="30">
        <v>34</v>
      </c>
      <c r="G15" s="20">
        <v>10</v>
      </c>
      <c r="H15" s="20">
        <v>15</v>
      </c>
      <c r="I15" s="20">
        <v>1</v>
      </c>
      <c r="J15" s="20">
        <v>1</v>
      </c>
      <c r="K15" s="29" t="s">
        <v>339</v>
      </c>
      <c r="L15" s="1" t="s">
        <v>339</v>
      </c>
      <c r="M15" s="1" t="s">
        <v>149</v>
      </c>
      <c r="N15" s="1" t="s">
        <v>374</v>
      </c>
      <c r="O15" s="31">
        <v>87</v>
      </c>
      <c r="P15" s="20">
        <v>75</v>
      </c>
      <c r="Q15" s="30">
        <v>12</v>
      </c>
      <c r="R15" s="29" t="s">
        <v>101</v>
      </c>
      <c r="S15" s="28" t="s">
        <v>233</v>
      </c>
    </row>
    <row r="16" spans="1:20" x14ac:dyDescent="0.3">
      <c r="A16" s="32" t="s">
        <v>14</v>
      </c>
      <c r="B16" s="1">
        <v>28</v>
      </c>
      <c r="C16" s="1">
        <v>16</v>
      </c>
      <c r="D16" s="1">
        <v>11</v>
      </c>
      <c r="E16" s="20">
        <v>1</v>
      </c>
      <c r="F16" s="30">
        <v>33</v>
      </c>
      <c r="G16" s="20">
        <v>8</v>
      </c>
      <c r="H16" s="20">
        <v>14</v>
      </c>
      <c r="I16" s="20">
        <v>2</v>
      </c>
      <c r="J16" s="20">
        <v>0</v>
      </c>
      <c r="K16" s="29" t="s">
        <v>353</v>
      </c>
      <c r="L16" s="1" t="s">
        <v>302</v>
      </c>
      <c r="M16" s="1" t="s">
        <v>165</v>
      </c>
      <c r="N16" s="1" t="s">
        <v>450</v>
      </c>
      <c r="O16" s="31">
        <v>83</v>
      </c>
      <c r="P16" s="20">
        <v>85</v>
      </c>
      <c r="Q16" s="30">
        <v>-2</v>
      </c>
      <c r="R16" s="29" t="s">
        <v>133</v>
      </c>
      <c r="S16" s="28" t="s">
        <v>224</v>
      </c>
    </row>
    <row r="17" spans="1:19" x14ac:dyDescent="0.3">
      <c r="A17" s="32" t="s">
        <v>13</v>
      </c>
      <c r="B17" s="1">
        <v>28</v>
      </c>
      <c r="C17" s="1">
        <v>15</v>
      </c>
      <c r="D17" s="1">
        <v>10</v>
      </c>
      <c r="E17" s="20">
        <v>3</v>
      </c>
      <c r="F17" s="30">
        <v>33</v>
      </c>
      <c r="G17" s="20">
        <v>10</v>
      </c>
      <c r="H17" s="20">
        <v>14</v>
      </c>
      <c r="I17" s="20">
        <v>1</v>
      </c>
      <c r="J17" s="20">
        <v>3</v>
      </c>
      <c r="K17" s="29" t="s">
        <v>442</v>
      </c>
      <c r="L17" s="1" t="s">
        <v>339</v>
      </c>
      <c r="M17" s="1" t="s">
        <v>218</v>
      </c>
      <c r="N17" s="1" t="s">
        <v>457</v>
      </c>
      <c r="O17" s="31">
        <v>84</v>
      </c>
      <c r="P17" s="20">
        <v>81</v>
      </c>
      <c r="Q17" s="30">
        <v>3</v>
      </c>
      <c r="R17" s="29" t="s">
        <v>104</v>
      </c>
      <c r="S17" s="28" t="s">
        <v>225</v>
      </c>
    </row>
    <row r="18" spans="1:19" x14ac:dyDescent="0.3">
      <c r="A18" s="32" t="s">
        <v>10</v>
      </c>
      <c r="B18" s="1">
        <v>26</v>
      </c>
      <c r="C18" s="1">
        <v>15</v>
      </c>
      <c r="D18" s="1">
        <v>8</v>
      </c>
      <c r="E18" s="20">
        <v>3</v>
      </c>
      <c r="F18" s="30">
        <v>33</v>
      </c>
      <c r="G18" s="20">
        <v>3</v>
      </c>
      <c r="H18" s="20">
        <v>10</v>
      </c>
      <c r="I18" s="20">
        <v>5</v>
      </c>
      <c r="J18" s="20">
        <v>0</v>
      </c>
      <c r="K18" s="29" t="s">
        <v>472</v>
      </c>
      <c r="L18" s="1" t="s">
        <v>303</v>
      </c>
      <c r="M18" s="1" t="s">
        <v>242</v>
      </c>
      <c r="N18" s="1" t="s">
        <v>448</v>
      </c>
      <c r="O18" s="31">
        <v>79</v>
      </c>
      <c r="P18" s="20">
        <v>74</v>
      </c>
      <c r="Q18" s="30">
        <v>5</v>
      </c>
      <c r="R18" s="29" t="s">
        <v>99</v>
      </c>
      <c r="S18" s="28" t="s">
        <v>203</v>
      </c>
    </row>
    <row r="19" spans="1:19" x14ac:dyDescent="0.3">
      <c r="A19" s="32" t="s">
        <v>9</v>
      </c>
      <c r="B19" s="1">
        <v>26</v>
      </c>
      <c r="C19" s="1">
        <v>14</v>
      </c>
      <c r="D19" s="1">
        <v>7</v>
      </c>
      <c r="E19" s="20">
        <v>5</v>
      </c>
      <c r="F19" s="30">
        <v>33</v>
      </c>
      <c r="G19" s="20">
        <v>13</v>
      </c>
      <c r="H19" s="20">
        <v>14</v>
      </c>
      <c r="I19" s="20">
        <v>0</v>
      </c>
      <c r="J19" s="20">
        <v>3</v>
      </c>
      <c r="K19" s="29" t="s">
        <v>310</v>
      </c>
      <c r="L19" s="1" t="s">
        <v>354</v>
      </c>
      <c r="M19" s="1" t="s">
        <v>206</v>
      </c>
      <c r="N19" s="1" t="s">
        <v>419</v>
      </c>
      <c r="O19" s="31">
        <v>83</v>
      </c>
      <c r="P19" s="20">
        <v>74</v>
      </c>
      <c r="Q19" s="30">
        <v>9</v>
      </c>
      <c r="R19" s="29" t="s">
        <v>104</v>
      </c>
      <c r="S19" s="28" t="s">
        <v>233</v>
      </c>
    </row>
    <row r="20" spans="1:19" x14ac:dyDescent="0.3">
      <c r="A20" s="32" t="s">
        <v>12</v>
      </c>
      <c r="B20" s="1">
        <v>29</v>
      </c>
      <c r="C20" s="1">
        <v>15</v>
      </c>
      <c r="D20" s="1">
        <v>12</v>
      </c>
      <c r="E20" s="20">
        <v>2</v>
      </c>
      <c r="F20" s="30">
        <v>32</v>
      </c>
      <c r="G20" s="20">
        <v>10</v>
      </c>
      <c r="H20" s="20">
        <v>14</v>
      </c>
      <c r="I20" s="20">
        <v>1</v>
      </c>
      <c r="J20" s="20">
        <v>0</v>
      </c>
      <c r="K20" s="29" t="s">
        <v>458</v>
      </c>
      <c r="L20" s="1" t="s">
        <v>479</v>
      </c>
      <c r="M20" s="1" t="s">
        <v>148</v>
      </c>
      <c r="N20" s="1" t="s">
        <v>450</v>
      </c>
      <c r="O20" s="31">
        <v>79</v>
      </c>
      <c r="P20" s="20">
        <v>75</v>
      </c>
      <c r="Q20" s="30">
        <v>4</v>
      </c>
      <c r="R20" s="29" t="s">
        <v>104</v>
      </c>
      <c r="S20" s="28" t="s">
        <v>202</v>
      </c>
    </row>
    <row r="21" spans="1:19" ht="15" thickBot="1" x14ac:dyDescent="0.35">
      <c r="A21" s="27" t="s">
        <v>23</v>
      </c>
      <c r="B21" s="26">
        <v>27</v>
      </c>
      <c r="C21" s="26">
        <v>13</v>
      </c>
      <c r="D21" s="26">
        <v>9</v>
      </c>
      <c r="E21" s="24">
        <v>5</v>
      </c>
      <c r="F21" s="23">
        <v>31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442</v>
      </c>
      <c r="M21" s="26" t="s">
        <v>204</v>
      </c>
      <c r="N21" s="26" t="s">
        <v>478</v>
      </c>
      <c r="O21" s="25">
        <v>84</v>
      </c>
      <c r="P21" s="24">
        <v>90</v>
      </c>
      <c r="Q21" s="23">
        <v>-6</v>
      </c>
      <c r="R21" s="22" t="s">
        <v>104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27</v>
      </c>
      <c r="C25" s="1">
        <v>19</v>
      </c>
      <c r="D25" s="1">
        <v>2</v>
      </c>
      <c r="E25" s="20">
        <v>6</v>
      </c>
      <c r="F25" s="30">
        <v>44</v>
      </c>
      <c r="G25" s="20">
        <v>18</v>
      </c>
      <c r="H25" s="20">
        <v>19</v>
      </c>
      <c r="I25" s="20">
        <v>0</v>
      </c>
      <c r="J25" s="20">
        <v>3</v>
      </c>
      <c r="K25" s="29" t="s">
        <v>460</v>
      </c>
      <c r="L25" s="1" t="s">
        <v>481</v>
      </c>
      <c r="M25" s="1" t="s">
        <v>249</v>
      </c>
      <c r="N25" s="1" t="s">
        <v>461</v>
      </c>
      <c r="O25" s="31">
        <v>109</v>
      </c>
      <c r="P25" s="20">
        <v>62</v>
      </c>
      <c r="Q25" s="30">
        <v>47</v>
      </c>
      <c r="R25" s="29" t="s">
        <v>101</v>
      </c>
      <c r="S25" s="28" t="s">
        <v>276</v>
      </c>
    </row>
    <row r="26" spans="1:19" x14ac:dyDescent="0.3">
      <c r="A26" s="32" t="s">
        <v>22</v>
      </c>
      <c r="B26" s="1">
        <v>29</v>
      </c>
      <c r="C26" s="1">
        <v>19</v>
      </c>
      <c r="D26" s="1">
        <v>5</v>
      </c>
      <c r="E26" s="20">
        <v>5</v>
      </c>
      <c r="F26" s="30">
        <v>43</v>
      </c>
      <c r="G26" s="20">
        <v>14</v>
      </c>
      <c r="H26" s="20">
        <v>17</v>
      </c>
      <c r="I26" s="20">
        <v>2</v>
      </c>
      <c r="J26" s="20">
        <v>2</v>
      </c>
      <c r="K26" s="29" t="s">
        <v>353</v>
      </c>
      <c r="L26" s="1" t="s">
        <v>473</v>
      </c>
      <c r="M26" s="1" t="s">
        <v>178</v>
      </c>
      <c r="N26" s="1" t="s">
        <v>487</v>
      </c>
      <c r="O26" s="31">
        <v>102</v>
      </c>
      <c r="P26" s="20">
        <v>75</v>
      </c>
      <c r="Q26" s="30">
        <v>27</v>
      </c>
      <c r="R26" s="29" t="s">
        <v>104</v>
      </c>
      <c r="S26" s="28" t="s">
        <v>290</v>
      </c>
    </row>
    <row r="27" spans="1:19" x14ac:dyDescent="0.3">
      <c r="A27" s="32" t="s">
        <v>17</v>
      </c>
      <c r="B27" s="1">
        <v>28</v>
      </c>
      <c r="C27" s="1">
        <v>15</v>
      </c>
      <c r="D27" s="1">
        <v>8</v>
      </c>
      <c r="E27" s="20">
        <v>5</v>
      </c>
      <c r="F27" s="30">
        <v>35</v>
      </c>
      <c r="G27" s="20">
        <v>6</v>
      </c>
      <c r="H27" s="20">
        <v>12</v>
      </c>
      <c r="I27" s="20">
        <v>3</v>
      </c>
      <c r="J27" s="20">
        <v>1</v>
      </c>
      <c r="K27" s="29" t="s">
        <v>433</v>
      </c>
      <c r="L27" s="1" t="s">
        <v>376</v>
      </c>
      <c r="M27" s="1" t="s">
        <v>229</v>
      </c>
      <c r="N27" s="1" t="s">
        <v>482</v>
      </c>
      <c r="O27" s="31">
        <v>79</v>
      </c>
      <c r="P27" s="20">
        <v>76</v>
      </c>
      <c r="Q27" s="30">
        <v>3</v>
      </c>
      <c r="R27" s="29" t="s">
        <v>101</v>
      </c>
      <c r="S27" s="28" t="s">
        <v>276</v>
      </c>
    </row>
    <row r="28" spans="1:19" x14ac:dyDescent="0.3">
      <c r="A28" s="32" t="s">
        <v>95</v>
      </c>
      <c r="B28" s="1">
        <v>29</v>
      </c>
      <c r="C28" s="1">
        <v>14</v>
      </c>
      <c r="D28" s="1">
        <v>12</v>
      </c>
      <c r="E28" s="20">
        <v>3</v>
      </c>
      <c r="F28" s="30">
        <v>31</v>
      </c>
      <c r="G28" s="20">
        <v>11</v>
      </c>
      <c r="H28" s="20">
        <v>14</v>
      </c>
      <c r="I28" s="20">
        <v>0</v>
      </c>
      <c r="J28" s="20">
        <v>0</v>
      </c>
      <c r="K28" s="29" t="s">
        <v>266</v>
      </c>
      <c r="L28" s="1" t="s">
        <v>443</v>
      </c>
      <c r="M28" s="1" t="s">
        <v>230</v>
      </c>
      <c r="N28" s="1" t="s">
        <v>488</v>
      </c>
      <c r="O28" s="31">
        <v>91</v>
      </c>
      <c r="P28" s="20">
        <v>84</v>
      </c>
      <c r="Q28" s="30">
        <v>7</v>
      </c>
      <c r="R28" s="29" t="s">
        <v>104</v>
      </c>
      <c r="S28" s="28" t="s">
        <v>228</v>
      </c>
    </row>
    <row r="29" spans="1:19" x14ac:dyDescent="0.3">
      <c r="A29" s="32" t="s">
        <v>25</v>
      </c>
      <c r="B29" s="1">
        <v>27</v>
      </c>
      <c r="C29" s="1">
        <v>12</v>
      </c>
      <c r="D29" s="1">
        <v>9</v>
      </c>
      <c r="E29" s="20">
        <v>6</v>
      </c>
      <c r="F29" s="30">
        <v>30</v>
      </c>
      <c r="G29" s="20">
        <v>11</v>
      </c>
      <c r="H29" s="20">
        <v>12</v>
      </c>
      <c r="I29" s="20">
        <v>0</v>
      </c>
      <c r="J29" s="20">
        <v>2</v>
      </c>
      <c r="K29" s="29" t="s">
        <v>391</v>
      </c>
      <c r="L29" s="1" t="s">
        <v>310</v>
      </c>
      <c r="M29" s="1" t="s">
        <v>138</v>
      </c>
      <c r="N29" s="1" t="s">
        <v>480</v>
      </c>
      <c r="O29" s="31">
        <v>85</v>
      </c>
      <c r="P29" s="20">
        <v>78</v>
      </c>
      <c r="Q29" s="30">
        <v>7</v>
      </c>
      <c r="R29" s="29" t="s">
        <v>99</v>
      </c>
      <c r="S29" s="28" t="s">
        <v>218</v>
      </c>
    </row>
    <row r="30" spans="1:19" x14ac:dyDescent="0.3">
      <c r="A30" s="32" t="s">
        <v>0</v>
      </c>
      <c r="B30" s="1">
        <v>27</v>
      </c>
      <c r="C30" s="1">
        <v>14</v>
      </c>
      <c r="D30" s="1">
        <v>12</v>
      </c>
      <c r="E30" s="20">
        <v>1</v>
      </c>
      <c r="F30" s="30">
        <v>29</v>
      </c>
      <c r="G30" s="20">
        <v>11</v>
      </c>
      <c r="H30" s="20">
        <v>13</v>
      </c>
      <c r="I30" s="20">
        <v>1</v>
      </c>
      <c r="J30" s="20">
        <v>1</v>
      </c>
      <c r="K30" s="29" t="s">
        <v>374</v>
      </c>
      <c r="L30" s="1" t="s">
        <v>474</v>
      </c>
      <c r="M30" s="1" t="s">
        <v>103</v>
      </c>
      <c r="N30" s="1" t="s">
        <v>438</v>
      </c>
      <c r="O30" s="31">
        <v>83</v>
      </c>
      <c r="P30" s="20">
        <v>79</v>
      </c>
      <c r="Q30" s="30">
        <v>4</v>
      </c>
      <c r="R30" s="29" t="s">
        <v>99</v>
      </c>
      <c r="S30" s="28" t="s">
        <v>228</v>
      </c>
    </row>
    <row r="31" spans="1:19" x14ac:dyDescent="0.3">
      <c r="A31" s="32" t="s">
        <v>6</v>
      </c>
      <c r="B31" s="1">
        <v>28</v>
      </c>
      <c r="C31" s="1">
        <v>9</v>
      </c>
      <c r="D31" s="1">
        <v>12</v>
      </c>
      <c r="E31" s="20">
        <v>7</v>
      </c>
      <c r="F31" s="30">
        <v>25</v>
      </c>
      <c r="G31" s="20">
        <v>9</v>
      </c>
      <c r="H31" s="20">
        <v>9</v>
      </c>
      <c r="I31" s="20">
        <v>0</v>
      </c>
      <c r="J31" s="20">
        <v>2</v>
      </c>
      <c r="K31" s="29" t="s">
        <v>451</v>
      </c>
      <c r="L31" s="1" t="s">
        <v>435</v>
      </c>
      <c r="M31" s="1" t="s">
        <v>125</v>
      </c>
      <c r="N31" s="1" t="s">
        <v>391</v>
      </c>
      <c r="O31" s="31">
        <v>71</v>
      </c>
      <c r="P31" s="20">
        <v>100</v>
      </c>
      <c r="Q31" s="30">
        <v>-29</v>
      </c>
      <c r="R31" s="29" t="s">
        <v>107</v>
      </c>
      <c r="S31" s="28" t="s">
        <v>255</v>
      </c>
    </row>
    <row r="32" spans="1:19" ht="15" thickBot="1" x14ac:dyDescent="0.35">
      <c r="A32" s="32" t="s">
        <v>15</v>
      </c>
      <c r="B32" s="1">
        <v>27</v>
      </c>
      <c r="C32" s="1">
        <v>10</v>
      </c>
      <c r="D32" s="1">
        <v>13</v>
      </c>
      <c r="E32" s="20">
        <v>4</v>
      </c>
      <c r="F32" s="23">
        <v>24</v>
      </c>
      <c r="G32" s="20">
        <v>6</v>
      </c>
      <c r="H32" s="20">
        <v>9</v>
      </c>
      <c r="I32" s="20">
        <v>1</v>
      </c>
      <c r="J32" s="20">
        <v>0</v>
      </c>
      <c r="K32" s="29" t="s">
        <v>464</v>
      </c>
      <c r="L32" s="1" t="s">
        <v>218</v>
      </c>
      <c r="M32" s="1" t="s">
        <v>199</v>
      </c>
      <c r="N32" s="1" t="s">
        <v>465</v>
      </c>
      <c r="O32" s="31">
        <v>71</v>
      </c>
      <c r="P32" s="20">
        <v>94</v>
      </c>
      <c r="Q32" s="30">
        <v>-23</v>
      </c>
      <c r="R32" s="29" t="s">
        <v>104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28</v>
      </c>
      <c r="C35" s="1">
        <v>17</v>
      </c>
      <c r="D35" s="1">
        <v>10</v>
      </c>
      <c r="E35" s="20">
        <v>1</v>
      </c>
      <c r="F35" s="33">
        <v>35</v>
      </c>
      <c r="G35" s="20">
        <v>7</v>
      </c>
      <c r="H35" s="20">
        <v>14</v>
      </c>
      <c r="I35" s="20">
        <v>3</v>
      </c>
      <c r="J35" s="20">
        <v>0</v>
      </c>
      <c r="K35" s="29" t="s">
        <v>309</v>
      </c>
      <c r="L35" s="1" t="s">
        <v>425</v>
      </c>
      <c r="M35" s="1" t="s">
        <v>149</v>
      </c>
      <c r="N35" s="1" t="s">
        <v>450</v>
      </c>
      <c r="O35" s="31">
        <v>100</v>
      </c>
      <c r="P35" s="20">
        <v>94</v>
      </c>
      <c r="Q35" s="30">
        <v>6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27</v>
      </c>
      <c r="C36" s="1">
        <v>13</v>
      </c>
      <c r="D36" s="1">
        <v>6</v>
      </c>
      <c r="E36" s="20">
        <v>8</v>
      </c>
      <c r="F36" s="30">
        <v>34</v>
      </c>
      <c r="G36" s="20">
        <v>10</v>
      </c>
      <c r="H36" s="20">
        <v>12</v>
      </c>
      <c r="I36" s="20">
        <v>1</v>
      </c>
      <c r="J36" s="20">
        <v>2</v>
      </c>
      <c r="K36" s="29" t="s">
        <v>449</v>
      </c>
      <c r="L36" s="1" t="s">
        <v>424</v>
      </c>
      <c r="M36" s="1" t="s">
        <v>444</v>
      </c>
      <c r="N36" s="1" t="s">
        <v>469</v>
      </c>
      <c r="O36" s="31">
        <v>83</v>
      </c>
      <c r="P36" s="20">
        <v>79</v>
      </c>
      <c r="Q36" s="30">
        <v>4</v>
      </c>
      <c r="R36" s="29" t="s">
        <v>109</v>
      </c>
      <c r="S36" s="28" t="s">
        <v>239</v>
      </c>
    </row>
    <row r="37" spans="1:19" x14ac:dyDescent="0.3">
      <c r="A37" s="32" t="s">
        <v>18</v>
      </c>
      <c r="B37" s="1">
        <v>27</v>
      </c>
      <c r="C37" s="1">
        <v>12</v>
      </c>
      <c r="D37" s="1">
        <v>8</v>
      </c>
      <c r="E37" s="20">
        <v>7</v>
      </c>
      <c r="F37" s="30">
        <v>31</v>
      </c>
      <c r="G37" s="20">
        <v>6</v>
      </c>
      <c r="H37" s="20">
        <v>11</v>
      </c>
      <c r="I37" s="20">
        <v>1</v>
      </c>
      <c r="J37" s="20">
        <v>5</v>
      </c>
      <c r="K37" s="29" t="s">
        <v>484</v>
      </c>
      <c r="L37" s="1" t="s">
        <v>423</v>
      </c>
      <c r="M37" s="1" t="s">
        <v>142</v>
      </c>
      <c r="N37" s="1" t="s">
        <v>485</v>
      </c>
      <c r="O37" s="31">
        <v>70</v>
      </c>
      <c r="P37" s="20">
        <v>75</v>
      </c>
      <c r="Q37" s="30">
        <v>-5</v>
      </c>
      <c r="R37" s="29" t="s">
        <v>107</v>
      </c>
      <c r="S37" s="28" t="s">
        <v>222</v>
      </c>
    </row>
    <row r="38" spans="1:19" x14ac:dyDescent="0.3">
      <c r="A38" s="32" t="s">
        <v>20</v>
      </c>
      <c r="B38" s="1">
        <v>28</v>
      </c>
      <c r="C38" s="1">
        <v>12</v>
      </c>
      <c r="D38" s="1">
        <v>11</v>
      </c>
      <c r="E38" s="20">
        <v>5</v>
      </c>
      <c r="F38" s="30">
        <v>29</v>
      </c>
      <c r="G38" s="20">
        <v>7</v>
      </c>
      <c r="H38" s="20">
        <v>12</v>
      </c>
      <c r="I38" s="20">
        <v>0</v>
      </c>
      <c r="J38" s="20">
        <v>2</v>
      </c>
      <c r="K38" s="29" t="s">
        <v>295</v>
      </c>
      <c r="L38" s="1" t="s">
        <v>439</v>
      </c>
      <c r="M38" s="1" t="s">
        <v>168</v>
      </c>
      <c r="N38" s="1" t="s">
        <v>414</v>
      </c>
      <c r="O38" s="31">
        <v>90</v>
      </c>
      <c r="P38" s="20">
        <v>100</v>
      </c>
      <c r="Q38" s="30">
        <v>-10</v>
      </c>
      <c r="R38" s="29" t="s">
        <v>99</v>
      </c>
      <c r="S38" s="28" t="s">
        <v>228</v>
      </c>
    </row>
    <row r="39" spans="1:19" x14ac:dyDescent="0.3">
      <c r="A39" s="32" t="s">
        <v>8</v>
      </c>
      <c r="B39" s="1">
        <v>29</v>
      </c>
      <c r="C39" s="1">
        <v>13</v>
      </c>
      <c r="D39" s="1">
        <v>13</v>
      </c>
      <c r="E39" s="20">
        <v>3</v>
      </c>
      <c r="F39" s="30">
        <v>29</v>
      </c>
      <c r="G39" s="20">
        <v>6</v>
      </c>
      <c r="H39" s="20">
        <v>12</v>
      </c>
      <c r="I39" s="20">
        <v>1</v>
      </c>
      <c r="J39" s="20">
        <v>1</v>
      </c>
      <c r="K39" s="29" t="s">
        <v>475</v>
      </c>
      <c r="L39" s="1" t="s">
        <v>489</v>
      </c>
      <c r="M39" s="1" t="s">
        <v>188</v>
      </c>
      <c r="N39" s="1" t="s">
        <v>446</v>
      </c>
      <c r="O39" s="31">
        <v>82</v>
      </c>
      <c r="P39" s="20">
        <v>98</v>
      </c>
      <c r="Q39" s="30">
        <v>-16</v>
      </c>
      <c r="R39" s="29" t="s">
        <v>107</v>
      </c>
      <c r="S39" s="28" t="s">
        <v>202</v>
      </c>
    </row>
    <row r="40" spans="1:19" x14ac:dyDescent="0.3">
      <c r="A40" s="32" t="s">
        <v>7</v>
      </c>
      <c r="B40" s="1">
        <v>25</v>
      </c>
      <c r="C40" s="1">
        <v>11</v>
      </c>
      <c r="D40" s="1">
        <v>8</v>
      </c>
      <c r="E40" s="20">
        <v>6</v>
      </c>
      <c r="F40" s="30">
        <v>28</v>
      </c>
      <c r="G40" s="20">
        <v>7</v>
      </c>
      <c r="H40" s="20">
        <v>11</v>
      </c>
      <c r="I40" s="20">
        <v>0</v>
      </c>
      <c r="J40" s="20">
        <v>3</v>
      </c>
      <c r="K40" s="29" t="s">
        <v>322</v>
      </c>
      <c r="L40" s="1" t="s">
        <v>414</v>
      </c>
      <c r="M40" s="1" t="s">
        <v>175</v>
      </c>
      <c r="N40" s="1" t="s">
        <v>428</v>
      </c>
      <c r="O40" s="31">
        <v>63</v>
      </c>
      <c r="P40" s="20">
        <v>75</v>
      </c>
      <c r="Q40" s="30">
        <v>-12</v>
      </c>
      <c r="R40" s="29" t="s">
        <v>133</v>
      </c>
      <c r="S40" s="28" t="s">
        <v>218</v>
      </c>
    </row>
    <row r="41" spans="1:19" x14ac:dyDescent="0.3">
      <c r="A41" s="32" t="s">
        <v>27</v>
      </c>
      <c r="B41" s="1">
        <v>29</v>
      </c>
      <c r="C41" s="1">
        <v>10</v>
      </c>
      <c r="D41" s="1">
        <v>15</v>
      </c>
      <c r="E41" s="20">
        <v>4</v>
      </c>
      <c r="F41" s="30">
        <v>24</v>
      </c>
      <c r="G41" s="20">
        <v>6</v>
      </c>
      <c r="H41" s="20">
        <v>8</v>
      </c>
      <c r="I41" s="20">
        <v>2</v>
      </c>
      <c r="J41" s="20">
        <v>2</v>
      </c>
      <c r="K41" s="29" t="s">
        <v>269</v>
      </c>
      <c r="L41" s="1" t="s">
        <v>466</v>
      </c>
      <c r="M41" s="1" t="s">
        <v>134</v>
      </c>
      <c r="N41" s="1" t="s">
        <v>483</v>
      </c>
      <c r="O41" s="31">
        <v>70</v>
      </c>
      <c r="P41" s="20">
        <v>88</v>
      </c>
      <c r="Q41" s="30">
        <v>-18</v>
      </c>
      <c r="R41" s="29" t="s">
        <v>99</v>
      </c>
      <c r="S41" s="28" t="s">
        <v>233</v>
      </c>
    </row>
    <row r="42" spans="1:19" ht="15" thickBot="1" x14ac:dyDescent="0.35">
      <c r="A42" s="27" t="s">
        <v>3</v>
      </c>
      <c r="B42" s="26">
        <v>28</v>
      </c>
      <c r="C42" s="26">
        <v>10</v>
      </c>
      <c r="D42" s="26">
        <v>15</v>
      </c>
      <c r="E42" s="24">
        <v>3</v>
      </c>
      <c r="F42" s="23">
        <v>23</v>
      </c>
      <c r="G42" s="24">
        <v>4</v>
      </c>
      <c r="H42" s="24">
        <v>8</v>
      </c>
      <c r="I42" s="24">
        <v>2</v>
      </c>
      <c r="J42" s="24">
        <v>0</v>
      </c>
      <c r="K42" s="22" t="s">
        <v>458</v>
      </c>
      <c r="L42" s="26" t="s">
        <v>377</v>
      </c>
      <c r="M42" s="26" t="s">
        <v>156</v>
      </c>
      <c r="N42" s="26" t="s">
        <v>490</v>
      </c>
      <c r="O42" s="25">
        <v>81</v>
      </c>
      <c r="P42" s="24">
        <v>102</v>
      </c>
      <c r="Q42" s="23">
        <v>-21</v>
      </c>
      <c r="R42" s="22" t="s">
        <v>133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4F0211C-AE03-49B1-A69F-EFE98175B80C}"/>
  </hyperlinks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6E39-61DF-4E59-9525-DBC186205E9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30</v>
      </c>
      <c r="C4" s="40">
        <v>17</v>
      </c>
      <c r="D4" s="40">
        <v>13</v>
      </c>
      <c r="E4" s="38">
        <v>0</v>
      </c>
      <c r="F4" s="33">
        <v>34</v>
      </c>
      <c r="G4" s="39">
        <v>9</v>
      </c>
      <c r="H4" s="38">
        <v>15</v>
      </c>
      <c r="I4" s="38">
        <v>2</v>
      </c>
      <c r="J4" s="33">
        <v>0</v>
      </c>
      <c r="K4" s="37" t="s">
        <v>382</v>
      </c>
      <c r="L4" s="40" t="s">
        <v>454</v>
      </c>
      <c r="M4" s="40" t="s">
        <v>374</v>
      </c>
      <c r="N4" s="40" t="s">
        <v>491</v>
      </c>
      <c r="O4" s="39">
        <v>96</v>
      </c>
      <c r="P4" s="38">
        <v>94</v>
      </c>
      <c r="Q4" s="33">
        <v>2</v>
      </c>
      <c r="R4" s="37" t="s">
        <v>104</v>
      </c>
      <c r="S4" s="36" t="s">
        <v>202</v>
      </c>
    </row>
    <row r="5" spans="1:20" x14ac:dyDescent="0.3">
      <c r="A5" s="32" t="s">
        <v>5</v>
      </c>
      <c r="B5" s="1">
        <v>28</v>
      </c>
      <c r="C5" s="1">
        <v>16</v>
      </c>
      <c r="D5" s="1">
        <v>10</v>
      </c>
      <c r="E5" s="20">
        <v>2</v>
      </c>
      <c r="F5" s="30">
        <v>34</v>
      </c>
      <c r="G5" s="31">
        <v>13</v>
      </c>
      <c r="H5" s="20">
        <v>16</v>
      </c>
      <c r="I5" s="20">
        <v>0</v>
      </c>
      <c r="J5" s="30">
        <v>0</v>
      </c>
      <c r="K5" s="29" t="s">
        <v>315</v>
      </c>
      <c r="L5" s="1" t="s">
        <v>354</v>
      </c>
      <c r="M5" s="1" t="s">
        <v>152</v>
      </c>
      <c r="N5" s="1" t="s">
        <v>413</v>
      </c>
      <c r="O5" s="31">
        <v>88</v>
      </c>
      <c r="P5" s="20">
        <v>73</v>
      </c>
      <c r="Q5" s="30">
        <v>15</v>
      </c>
      <c r="R5" s="29" t="s">
        <v>113</v>
      </c>
      <c r="S5" s="28" t="s">
        <v>203</v>
      </c>
    </row>
    <row r="6" spans="1:20" x14ac:dyDescent="0.3">
      <c r="A6" s="32" t="s">
        <v>21</v>
      </c>
      <c r="B6" s="1">
        <v>29</v>
      </c>
      <c r="C6" s="1">
        <v>15</v>
      </c>
      <c r="D6" s="1">
        <v>11</v>
      </c>
      <c r="E6" s="20">
        <v>3</v>
      </c>
      <c r="F6" s="30">
        <v>33</v>
      </c>
      <c r="G6" s="31">
        <v>9</v>
      </c>
      <c r="H6" s="20">
        <v>13</v>
      </c>
      <c r="I6" s="20">
        <v>2</v>
      </c>
      <c r="J6" s="30">
        <v>2</v>
      </c>
      <c r="K6" s="29" t="s">
        <v>450</v>
      </c>
      <c r="L6" s="1" t="s">
        <v>351</v>
      </c>
      <c r="M6" s="1" t="s">
        <v>233</v>
      </c>
      <c r="N6" s="1" t="s">
        <v>471</v>
      </c>
      <c r="O6" s="31">
        <v>91</v>
      </c>
      <c r="P6" s="20">
        <v>102</v>
      </c>
      <c r="Q6" s="30">
        <v>-11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27</v>
      </c>
      <c r="C7" s="1">
        <v>15</v>
      </c>
      <c r="D7" s="1">
        <v>9</v>
      </c>
      <c r="E7" s="20">
        <v>3</v>
      </c>
      <c r="F7" s="30">
        <v>33</v>
      </c>
      <c r="G7" s="31">
        <v>6</v>
      </c>
      <c r="H7" s="20">
        <v>13</v>
      </c>
      <c r="I7" s="20">
        <v>2</v>
      </c>
      <c r="J7" s="30">
        <v>2</v>
      </c>
      <c r="K7" s="29" t="s">
        <v>425</v>
      </c>
      <c r="L7" s="1" t="s">
        <v>354</v>
      </c>
      <c r="M7" s="1" t="s">
        <v>183</v>
      </c>
      <c r="N7" s="1" t="s">
        <v>414</v>
      </c>
      <c r="O7" s="31">
        <v>89</v>
      </c>
      <c r="P7" s="20">
        <v>95</v>
      </c>
      <c r="Q7" s="30">
        <v>-6</v>
      </c>
      <c r="R7" s="29" t="s">
        <v>104</v>
      </c>
      <c r="S7" s="28" t="s">
        <v>225</v>
      </c>
    </row>
    <row r="8" spans="1:20" x14ac:dyDescent="0.3">
      <c r="A8" s="32" t="s">
        <v>11</v>
      </c>
      <c r="B8" s="1">
        <v>28</v>
      </c>
      <c r="C8" s="1">
        <v>13</v>
      </c>
      <c r="D8" s="1">
        <v>11</v>
      </c>
      <c r="E8" s="20">
        <v>4</v>
      </c>
      <c r="F8" s="30">
        <v>30</v>
      </c>
      <c r="G8" s="31">
        <v>6</v>
      </c>
      <c r="H8" s="20">
        <v>10</v>
      </c>
      <c r="I8" s="20">
        <v>3</v>
      </c>
      <c r="J8" s="30">
        <v>0</v>
      </c>
      <c r="K8" s="29" t="s">
        <v>351</v>
      </c>
      <c r="L8" s="1" t="s">
        <v>442</v>
      </c>
      <c r="M8" s="1" t="s">
        <v>189</v>
      </c>
      <c r="N8" s="1" t="s">
        <v>299</v>
      </c>
      <c r="O8" s="31">
        <v>87</v>
      </c>
      <c r="P8" s="20">
        <v>92</v>
      </c>
      <c r="Q8" s="30">
        <v>-5</v>
      </c>
      <c r="R8" s="29" t="s">
        <v>107</v>
      </c>
      <c r="S8" s="28" t="s">
        <v>200</v>
      </c>
    </row>
    <row r="9" spans="1:20" x14ac:dyDescent="0.3">
      <c r="A9" s="32" t="s">
        <v>4</v>
      </c>
      <c r="B9" s="1">
        <v>28</v>
      </c>
      <c r="C9" s="1">
        <v>13</v>
      </c>
      <c r="D9" s="1">
        <v>11</v>
      </c>
      <c r="E9" s="20">
        <v>4</v>
      </c>
      <c r="F9" s="30">
        <v>30</v>
      </c>
      <c r="G9" s="31">
        <v>9</v>
      </c>
      <c r="H9" s="20">
        <v>13</v>
      </c>
      <c r="I9" s="20">
        <v>0</v>
      </c>
      <c r="J9" s="30">
        <v>1</v>
      </c>
      <c r="K9" s="29" t="s">
        <v>478</v>
      </c>
      <c r="L9" s="1" t="s">
        <v>278</v>
      </c>
      <c r="M9" s="1" t="s">
        <v>237</v>
      </c>
      <c r="N9" s="1" t="s">
        <v>492</v>
      </c>
      <c r="O9" s="31">
        <v>95</v>
      </c>
      <c r="P9" s="20">
        <v>93</v>
      </c>
      <c r="Q9" s="30">
        <v>2</v>
      </c>
      <c r="R9" s="29" t="s">
        <v>101</v>
      </c>
      <c r="S9" s="28" t="s">
        <v>233</v>
      </c>
    </row>
    <row r="10" spans="1:20" x14ac:dyDescent="0.3">
      <c r="A10" s="32" t="s">
        <v>19</v>
      </c>
      <c r="B10" s="1">
        <v>27</v>
      </c>
      <c r="C10" s="1">
        <v>13</v>
      </c>
      <c r="D10" s="1">
        <v>12</v>
      </c>
      <c r="E10" s="20">
        <v>2</v>
      </c>
      <c r="F10" s="30">
        <v>28</v>
      </c>
      <c r="G10" s="31">
        <v>10</v>
      </c>
      <c r="H10" s="20">
        <v>12</v>
      </c>
      <c r="I10" s="20">
        <v>1</v>
      </c>
      <c r="J10" s="30">
        <v>1</v>
      </c>
      <c r="K10" s="29" t="s">
        <v>453</v>
      </c>
      <c r="L10" s="1" t="s">
        <v>200</v>
      </c>
      <c r="M10" s="1" t="s">
        <v>147</v>
      </c>
      <c r="N10" s="1" t="s">
        <v>454</v>
      </c>
      <c r="O10" s="31">
        <v>84</v>
      </c>
      <c r="P10" s="20">
        <v>89</v>
      </c>
      <c r="Q10" s="30">
        <v>-5</v>
      </c>
      <c r="R10" s="29" t="s">
        <v>99</v>
      </c>
      <c r="S10" s="28" t="s">
        <v>228</v>
      </c>
    </row>
    <row r="11" spans="1:20" ht="15" thickBot="1" x14ac:dyDescent="0.35">
      <c r="A11" s="32" t="s">
        <v>28</v>
      </c>
      <c r="B11" s="1">
        <v>28</v>
      </c>
      <c r="C11" s="1">
        <v>11</v>
      </c>
      <c r="D11" s="1">
        <v>13</v>
      </c>
      <c r="E11" s="24">
        <v>4</v>
      </c>
      <c r="F11" s="23">
        <v>26</v>
      </c>
      <c r="G11" s="25">
        <v>6</v>
      </c>
      <c r="H11" s="24">
        <v>9</v>
      </c>
      <c r="I11" s="24">
        <v>2</v>
      </c>
      <c r="J11" s="23">
        <v>0</v>
      </c>
      <c r="K11" s="29" t="s">
        <v>448</v>
      </c>
      <c r="L11" s="1" t="s">
        <v>486</v>
      </c>
      <c r="M11" s="1" t="s">
        <v>211</v>
      </c>
      <c r="N11" s="1" t="s">
        <v>471</v>
      </c>
      <c r="O11" s="31">
        <v>84</v>
      </c>
      <c r="P11" s="20">
        <v>96</v>
      </c>
      <c r="Q11" s="30">
        <v>-12</v>
      </c>
      <c r="R11" s="29" t="s">
        <v>107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29</v>
      </c>
      <c r="C14" s="1">
        <v>17</v>
      </c>
      <c r="D14" s="1">
        <v>9</v>
      </c>
      <c r="E14" s="20">
        <v>3</v>
      </c>
      <c r="F14" s="33">
        <v>37</v>
      </c>
      <c r="G14" s="20">
        <v>16</v>
      </c>
      <c r="H14" s="20">
        <v>17</v>
      </c>
      <c r="I14" s="20">
        <v>0</v>
      </c>
      <c r="J14" s="20">
        <v>3</v>
      </c>
      <c r="K14" s="29" t="s">
        <v>412</v>
      </c>
      <c r="L14" s="1" t="s">
        <v>328</v>
      </c>
      <c r="M14" s="1" t="s">
        <v>205</v>
      </c>
      <c r="N14" s="1" t="s">
        <v>446</v>
      </c>
      <c r="O14" s="31">
        <v>101</v>
      </c>
      <c r="P14" s="20">
        <v>75</v>
      </c>
      <c r="Q14" s="30">
        <v>26</v>
      </c>
      <c r="R14" s="29" t="s">
        <v>101</v>
      </c>
      <c r="S14" s="28" t="s">
        <v>276</v>
      </c>
    </row>
    <row r="15" spans="1:20" x14ac:dyDescent="0.3">
      <c r="A15" s="32" t="s">
        <v>26</v>
      </c>
      <c r="B15" s="1">
        <v>27</v>
      </c>
      <c r="C15" s="1">
        <v>17</v>
      </c>
      <c r="D15" s="1">
        <v>8</v>
      </c>
      <c r="E15" s="20">
        <v>2</v>
      </c>
      <c r="F15" s="30">
        <v>36</v>
      </c>
      <c r="G15" s="20">
        <v>11</v>
      </c>
      <c r="H15" s="20">
        <v>16</v>
      </c>
      <c r="I15" s="20">
        <v>1</v>
      </c>
      <c r="J15" s="20">
        <v>1</v>
      </c>
      <c r="K15" s="29" t="s">
        <v>353</v>
      </c>
      <c r="L15" s="1" t="s">
        <v>339</v>
      </c>
      <c r="M15" s="1" t="s">
        <v>149</v>
      </c>
      <c r="N15" s="1" t="s">
        <v>374</v>
      </c>
      <c r="O15" s="31">
        <v>93</v>
      </c>
      <c r="P15" s="20">
        <v>78</v>
      </c>
      <c r="Q15" s="30">
        <v>15</v>
      </c>
      <c r="R15" s="29" t="s">
        <v>99</v>
      </c>
      <c r="S15" s="28" t="s">
        <v>233</v>
      </c>
    </row>
    <row r="16" spans="1:20" x14ac:dyDescent="0.3">
      <c r="A16" s="32" t="s">
        <v>13</v>
      </c>
      <c r="B16" s="1">
        <v>29</v>
      </c>
      <c r="C16" s="1">
        <v>16</v>
      </c>
      <c r="D16" s="1">
        <v>10</v>
      </c>
      <c r="E16" s="20">
        <v>3</v>
      </c>
      <c r="F16" s="30">
        <v>35</v>
      </c>
      <c r="G16" s="20">
        <v>11</v>
      </c>
      <c r="H16" s="20">
        <v>15</v>
      </c>
      <c r="I16" s="20">
        <v>1</v>
      </c>
      <c r="J16" s="20">
        <v>3</v>
      </c>
      <c r="K16" s="29" t="s">
        <v>442</v>
      </c>
      <c r="L16" s="1" t="s">
        <v>353</v>
      </c>
      <c r="M16" s="1" t="s">
        <v>218</v>
      </c>
      <c r="N16" s="1" t="s">
        <v>496</v>
      </c>
      <c r="O16" s="31">
        <v>86</v>
      </c>
      <c r="P16" s="20">
        <v>81</v>
      </c>
      <c r="Q16" s="30">
        <v>5</v>
      </c>
      <c r="R16" s="29" t="s">
        <v>109</v>
      </c>
      <c r="S16" s="28" t="s">
        <v>234</v>
      </c>
    </row>
    <row r="17" spans="1:19" x14ac:dyDescent="0.3">
      <c r="A17" s="32" t="s">
        <v>14</v>
      </c>
      <c r="B17" s="1">
        <v>29</v>
      </c>
      <c r="C17" s="1">
        <v>16</v>
      </c>
      <c r="D17" s="1">
        <v>12</v>
      </c>
      <c r="E17" s="20">
        <v>1</v>
      </c>
      <c r="F17" s="30">
        <v>33</v>
      </c>
      <c r="G17" s="20">
        <v>8</v>
      </c>
      <c r="H17" s="20">
        <v>14</v>
      </c>
      <c r="I17" s="20">
        <v>2</v>
      </c>
      <c r="J17" s="20">
        <v>0</v>
      </c>
      <c r="K17" s="29" t="s">
        <v>353</v>
      </c>
      <c r="L17" s="1" t="s">
        <v>494</v>
      </c>
      <c r="M17" s="1" t="s">
        <v>165</v>
      </c>
      <c r="N17" s="1" t="s">
        <v>495</v>
      </c>
      <c r="O17" s="31">
        <v>84</v>
      </c>
      <c r="P17" s="20">
        <v>89</v>
      </c>
      <c r="Q17" s="30">
        <v>-5</v>
      </c>
      <c r="R17" s="29" t="s">
        <v>159</v>
      </c>
      <c r="S17" s="28" t="s">
        <v>224</v>
      </c>
    </row>
    <row r="18" spans="1:19" x14ac:dyDescent="0.3">
      <c r="A18" s="32" t="s">
        <v>12</v>
      </c>
      <c r="B18" s="1">
        <v>30</v>
      </c>
      <c r="C18" s="1">
        <v>15</v>
      </c>
      <c r="D18" s="1">
        <v>12</v>
      </c>
      <c r="E18" s="20">
        <v>3</v>
      </c>
      <c r="F18" s="30">
        <v>33</v>
      </c>
      <c r="G18" s="20">
        <v>10</v>
      </c>
      <c r="H18" s="20">
        <v>14</v>
      </c>
      <c r="I18" s="20">
        <v>1</v>
      </c>
      <c r="J18" s="20">
        <v>0</v>
      </c>
      <c r="K18" s="29" t="s">
        <v>497</v>
      </c>
      <c r="L18" s="1" t="s">
        <v>479</v>
      </c>
      <c r="M18" s="1" t="s">
        <v>148</v>
      </c>
      <c r="N18" s="1" t="s">
        <v>450</v>
      </c>
      <c r="O18" s="31">
        <v>81</v>
      </c>
      <c r="P18" s="20">
        <v>78</v>
      </c>
      <c r="Q18" s="30">
        <v>3</v>
      </c>
      <c r="R18" s="29" t="s">
        <v>101</v>
      </c>
      <c r="S18" s="28" t="s">
        <v>225</v>
      </c>
    </row>
    <row r="19" spans="1:19" x14ac:dyDescent="0.3">
      <c r="A19" s="32" t="s">
        <v>10</v>
      </c>
      <c r="B19" s="1">
        <v>26</v>
      </c>
      <c r="C19" s="1">
        <v>15</v>
      </c>
      <c r="D19" s="1">
        <v>8</v>
      </c>
      <c r="E19" s="20">
        <v>3</v>
      </c>
      <c r="F19" s="30">
        <v>33</v>
      </c>
      <c r="G19" s="20">
        <v>3</v>
      </c>
      <c r="H19" s="20">
        <v>10</v>
      </c>
      <c r="I19" s="20">
        <v>5</v>
      </c>
      <c r="J19" s="20">
        <v>0</v>
      </c>
      <c r="K19" s="29" t="s">
        <v>472</v>
      </c>
      <c r="L19" s="1" t="s">
        <v>303</v>
      </c>
      <c r="M19" s="1" t="s">
        <v>242</v>
      </c>
      <c r="N19" s="1" t="s">
        <v>448</v>
      </c>
      <c r="O19" s="31">
        <v>79</v>
      </c>
      <c r="P19" s="20">
        <v>74</v>
      </c>
      <c r="Q19" s="30">
        <v>5</v>
      </c>
      <c r="R19" s="29" t="s">
        <v>99</v>
      </c>
      <c r="S19" s="28" t="s">
        <v>203</v>
      </c>
    </row>
    <row r="20" spans="1:19" x14ac:dyDescent="0.3">
      <c r="A20" s="32" t="s">
        <v>9</v>
      </c>
      <c r="B20" s="1">
        <v>26</v>
      </c>
      <c r="C20" s="1">
        <v>14</v>
      </c>
      <c r="D20" s="1">
        <v>7</v>
      </c>
      <c r="E20" s="20">
        <v>5</v>
      </c>
      <c r="F20" s="30">
        <v>33</v>
      </c>
      <c r="G20" s="20">
        <v>13</v>
      </c>
      <c r="H20" s="20">
        <v>14</v>
      </c>
      <c r="I20" s="20">
        <v>0</v>
      </c>
      <c r="J20" s="20">
        <v>3</v>
      </c>
      <c r="K20" s="29" t="s">
        <v>310</v>
      </c>
      <c r="L20" s="1" t="s">
        <v>354</v>
      </c>
      <c r="M20" s="1" t="s">
        <v>206</v>
      </c>
      <c r="N20" s="1" t="s">
        <v>419</v>
      </c>
      <c r="O20" s="31">
        <v>83</v>
      </c>
      <c r="P20" s="20">
        <v>74</v>
      </c>
      <c r="Q20" s="30">
        <v>9</v>
      </c>
      <c r="R20" s="29" t="s">
        <v>104</v>
      </c>
      <c r="S20" s="28" t="s">
        <v>233</v>
      </c>
    </row>
    <row r="21" spans="1:19" ht="15" thickBot="1" x14ac:dyDescent="0.35">
      <c r="A21" s="27" t="s">
        <v>23</v>
      </c>
      <c r="B21" s="26">
        <v>28</v>
      </c>
      <c r="C21" s="26">
        <v>13</v>
      </c>
      <c r="D21" s="26">
        <v>9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405</v>
      </c>
      <c r="M21" s="26" t="s">
        <v>204</v>
      </c>
      <c r="N21" s="26" t="s">
        <v>493</v>
      </c>
      <c r="O21" s="25">
        <v>90</v>
      </c>
      <c r="P21" s="24">
        <v>97</v>
      </c>
      <c r="Q21" s="23">
        <v>-7</v>
      </c>
      <c r="R21" s="22" t="s">
        <v>101</v>
      </c>
      <c r="S21" s="21" t="s">
        <v>245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28</v>
      </c>
      <c r="C25" s="1">
        <v>20</v>
      </c>
      <c r="D25" s="1">
        <v>2</v>
      </c>
      <c r="E25" s="20">
        <v>6</v>
      </c>
      <c r="F25" s="30">
        <v>46</v>
      </c>
      <c r="G25" s="20">
        <v>18</v>
      </c>
      <c r="H25" s="20">
        <v>20</v>
      </c>
      <c r="I25" s="20">
        <v>0</v>
      </c>
      <c r="J25" s="20">
        <v>3</v>
      </c>
      <c r="K25" s="29" t="s">
        <v>460</v>
      </c>
      <c r="L25" s="1" t="s">
        <v>423</v>
      </c>
      <c r="M25" s="1" t="s">
        <v>249</v>
      </c>
      <c r="N25" s="1" t="s">
        <v>461</v>
      </c>
      <c r="O25" s="31">
        <v>112</v>
      </c>
      <c r="P25" s="20">
        <v>64</v>
      </c>
      <c r="Q25" s="30">
        <v>48</v>
      </c>
      <c r="R25" s="29" t="s">
        <v>99</v>
      </c>
      <c r="S25" s="28" t="s">
        <v>276</v>
      </c>
    </row>
    <row r="26" spans="1:19" x14ac:dyDescent="0.3">
      <c r="A26" s="32" t="s">
        <v>22</v>
      </c>
      <c r="B26" s="1">
        <v>29</v>
      </c>
      <c r="C26" s="1">
        <v>19</v>
      </c>
      <c r="D26" s="1">
        <v>5</v>
      </c>
      <c r="E26" s="20">
        <v>5</v>
      </c>
      <c r="F26" s="30">
        <v>43</v>
      </c>
      <c r="G26" s="20">
        <v>14</v>
      </c>
      <c r="H26" s="20">
        <v>17</v>
      </c>
      <c r="I26" s="20">
        <v>2</v>
      </c>
      <c r="J26" s="20">
        <v>2</v>
      </c>
      <c r="K26" s="29" t="s">
        <v>353</v>
      </c>
      <c r="L26" s="1" t="s">
        <v>473</v>
      </c>
      <c r="M26" s="1" t="s">
        <v>178</v>
      </c>
      <c r="N26" s="1" t="s">
        <v>487</v>
      </c>
      <c r="O26" s="31">
        <v>102</v>
      </c>
      <c r="P26" s="20">
        <v>75</v>
      </c>
      <c r="Q26" s="30">
        <v>27</v>
      </c>
      <c r="R26" s="29" t="s">
        <v>104</v>
      </c>
      <c r="S26" s="28" t="s">
        <v>290</v>
      </c>
    </row>
    <row r="27" spans="1:19" x14ac:dyDescent="0.3">
      <c r="A27" s="32" t="s">
        <v>17</v>
      </c>
      <c r="B27" s="1">
        <v>29</v>
      </c>
      <c r="C27" s="1">
        <v>15</v>
      </c>
      <c r="D27" s="1">
        <v>9</v>
      </c>
      <c r="E27" s="20">
        <v>5</v>
      </c>
      <c r="F27" s="30">
        <v>35</v>
      </c>
      <c r="G27" s="20">
        <v>6</v>
      </c>
      <c r="H27" s="20">
        <v>12</v>
      </c>
      <c r="I27" s="20">
        <v>3</v>
      </c>
      <c r="J27" s="20">
        <v>1</v>
      </c>
      <c r="K27" s="29" t="s">
        <v>433</v>
      </c>
      <c r="L27" s="1" t="s">
        <v>425</v>
      </c>
      <c r="M27" s="1" t="s">
        <v>229</v>
      </c>
      <c r="N27" s="1" t="s">
        <v>499</v>
      </c>
      <c r="O27" s="31">
        <v>81</v>
      </c>
      <c r="P27" s="20">
        <v>80</v>
      </c>
      <c r="Q27" s="30">
        <v>1</v>
      </c>
      <c r="R27" s="29" t="s">
        <v>107</v>
      </c>
      <c r="S27" s="28" t="s">
        <v>226</v>
      </c>
    </row>
    <row r="28" spans="1:19" x14ac:dyDescent="0.3">
      <c r="A28" s="32" t="s">
        <v>95</v>
      </c>
      <c r="B28" s="1">
        <v>30</v>
      </c>
      <c r="C28" s="1">
        <v>14</v>
      </c>
      <c r="D28" s="1">
        <v>13</v>
      </c>
      <c r="E28" s="20">
        <v>3</v>
      </c>
      <c r="F28" s="30">
        <v>31</v>
      </c>
      <c r="G28" s="20">
        <v>11</v>
      </c>
      <c r="H28" s="20">
        <v>14</v>
      </c>
      <c r="I28" s="20">
        <v>0</v>
      </c>
      <c r="J28" s="20">
        <v>0</v>
      </c>
      <c r="K28" s="29" t="s">
        <v>266</v>
      </c>
      <c r="L28" s="1" t="s">
        <v>468</v>
      </c>
      <c r="M28" s="1" t="s">
        <v>230</v>
      </c>
      <c r="N28" s="1" t="s">
        <v>500</v>
      </c>
      <c r="O28" s="31">
        <v>91</v>
      </c>
      <c r="P28" s="20">
        <v>86</v>
      </c>
      <c r="Q28" s="30">
        <v>5</v>
      </c>
      <c r="R28" s="29" t="s">
        <v>101</v>
      </c>
      <c r="S28" s="28" t="s">
        <v>200</v>
      </c>
    </row>
    <row r="29" spans="1:19" x14ac:dyDescent="0.3">
      <c r="A29" s="32" t="s">
        <v>25</v>
      </c>
      <c r="B29" s="1">
        <v>28</v>
      </c>
      <c r="C29" s="1">
        <v>12</v>
      </c>
      <c r="D29" s="1">
        <v>10</v>
      </c>
      <c r="E29" s="20">
        <v>6</v>
      </c>
      <c r="F29" s="30">
        <v>30</v>
      </c>
      <c r="G29" s="20">
        <v>11</v>
      </c>
      <c r="H29" s="20">
        <v>12</v>
      </c>
      <c r="I29" s="20">
        <v>0</v>
      </c>
      <c r="J29" s="20">
        <v>2</v>
      </c>
      <c r="K29" s="29" t="s">
        <v>391</v>
      </c>
      <c r="L29" s="1" t="s">
        <v>391</v>
      </c>
      <c r="M29" s="1" t="s">
        <v>138</v>
      </c>
      <c r="N29" s="1" t="s">
        <v>498</v>
      </c>
      <c r="O29" s="31">
        <v>85</v>
      </c>
      <c r="P29" s="20">
        <v>84</v>
      </c>
      <c r="Q29" s="30">
        <v>1</v>
      </c>
      <c r="R29" s="29" t="s">
        <v>101</v>
      </c>
      <c r="S29" s="28" t="s">
        <v>215</v>
      </c>
    </row>
    <row r="30" spans="1:19" x14ac:dyDescent="0.3">
      <c r="A30" s="32" t="s">
        <v>0</v>
      </c>
      <c r="B30" s="1">
        <v>28</v>
      </c>
      <c r="C30" s="1">
        <v>14</v>
      </c>
      <c r="D30" s="1">
        <v>13</v>
      </c>
      <c r="E30" s="20">
        <v>1</v>
      </c>
      <c r="F30" s="30">
        <v>29</v>
      </c>
      <c r="G30" s="20">
        <v>11</v>
      </c>
      <c r="H30" s="20">
        <v>13</v>
      </c>
      <c r="I30" s="20">
        <v>1</v>
      </c>
      <c r="J30" s="20">
        <v>1</v>
      </c>
      <c r="K30" s="29" t="s">
        <v>374</v>
      </c>
      <c r="L30" s="1" t="s">
        <v>401</v>
      </c>
      <c r="M30" s="1" t="s">
        <v>103</v>
      </c>
      <c r="N30" s="1" t="s">
        <v>501</v>
      </c>
      <c r="O30" s="31">
        <v>85</v>
      </c>
      <c r="P30" s="20">
        <v>85</v>
      </c>
      <c r="Q30" s="30">
        <v>0</v>
      </c>
      <c r="R30" s="29" t="s">
        <v>101</v>
      </c>
      <c r="S30" s="28" t="s">
        <v>237</v>
      </c>
    </row>
    <row r="31" spans="1:19" x14ac:dyDescent="0.3">
      <c r="A31" s="32" t="s">
        <v>6</v>
      </c>
      <c r="B31" s="1">
        <v>29</v>
      </c>
      <c r="C31" s="1">
        <v>10</v>
      </c>
      <c r="D31" s="1">
        <v>12</v>
      </c>
      <c r="E31" s="20">
        <v>7</v>
      </c>
      <c r="F31" s="30">
        <v>27</v>
      </c>
      <c r="G31" s="20">
        <v>10</v>
      </c>
      <c r="H31" s="20">
        <v>10</v>
      </c>
      <c r="I31" s="20">
        <v>0</v>
      </c>
      <c r="J31" s="20">
        <v>2</v>
      </c>
      <c r="K31" s="29" t="s">
        <v>451</v>
      </c>
      <c r="L31" s="1" t="s">
        <v>465</v>
      </c>
      <c r="M31" s="1" t="s">
        <v>125</v>
      </c>
      <c r="N31" s="1" t="s">
        <v>391</v>
      </c>
      <c r="O31" s="31">
        <v>73</v>
      </c>
      <c r="P31" s="20">
        <v>101</v>
      </c>
      <c r="Q31" s="30">
        <v>-28</v>
      </c>
      <c r="R31" s="29" t="s">
        <v>99</v>
      </c>
      <c r="S31" s="28" t="s">
        <v>222</v>
      </c>
    </row>
    <row r="32" spans="1:19" ht="15" thickBot="1" x14ac:dyDescent="0.35">
      <c r="A32" s="32" t="s">
        <v>15</v>
      </c>
      <c r="B32" s="1">
        <v>28</v>
      </c>
      <c r="C32" s="1">
        <v>10</v>
      </c>
      <c r="D32" s="1">
        <v>14</v>
      </c>
      <c r="E32" s="20">
        <v>4</v>
      </c>
      <c r="F32" s="23">
        <v>24</v>
      </c>
      <c r="G32" s="20">
        <v>6</v>
      </c>
      <c r="H32" s="20">
        <v>9</v>
      </c>
      <c r="I32" s="20">
        <v>1</v>
      </c>
      <c r="J32" s="20">
        <v>0</v>
      </c>
      <c r="K32" s="29" t="s">
        <v>464</v>
      </c>
      <c r="L32" s="1" t="s">
        <v>274</v>
      </c>
      <c r="M32" s="1" t="s">
        <v>199</v>
      </c>
      <c r="N32" s="1" t="s">
        <v>465</v>
      </c>
      <c r="O32" s="31">
        <v>74</v>
      </c>
      <c r="P32" s="20">
        <v>100</v>
      </c>
      <c r="Q32" s="30">
        <v>-26</v>
      </c>
      <c r="R32" s="29" t="s">
        <v>101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28</v>
      </c>
      <c r="C35" s="1">
        <v>17</v>
      </c>
      <c r="D35" s="1">
        <v>10</v>
      </c>
      <c r="E35" s="20">
        <v>1</v>
      </c>
      <c r="F35" s="33">
        <v>35</v>
      </c>
      <c r="G35" s="20">
        <v>7</v>
      </c>
      <c r="H35" s="20">
        <v>14</v>
      </c>
      <c r="I35" s="20">
        <v>3</v>
      </c>
      <c r="J35" s="20">
        <v>0</v>
      </c>
      <c r="K35" s="29" t="s">
        <v>309</v>
      </c>
      <c r="L35" s="1" t="s">
        <v>425</v>
      </c>
      <c r="M35" s="1" t="s">
        <v>149</v>
      </c>
      <c r="N35" s="1" t="s">
        <v>450</v>
      </c>
      <c r="O35" s="31">
        <v>100</v>
      </c>
      <c r="P35" s="20">
        <v>94</v>
      </c>
      <c r="Q35" s="30">
        <v>6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27</v>
      </c>
      <c r="C36" s="1">
        <v>13</v>
      </c>
      <c r="D36" s="1">
        <v>6</v>
      </c>
      <c r="E36" s="20">
        <v>8</v>
      </c>
      <c r="F36" s="30">
        <v>34</v>
      </c>
      <c r="G36" s="20">
        <v>10</v>
      </c>
      <c r="H36" s="20">
        <v>12</v>
      </c>
      <c r="I36" s="20">
        <v>1</v>
      </c>
      <c r="J36" s="20">
        <v>2</v>
      </c>
      <c r="K36" s="29" t="s">
        <v>449</v>
      </c>
      <c r="L36" s="1" t="s">
        <v>424</v>
      </c>
      <c r="M36" s="1" t="s">
        <v>444</v>
      </c>
      <c r="N36" s="1" t="s">
        <v>469</v>
      </c>
      <c r="O36" s="31">
        <v>83</v>
      </c>
      <c r="P36" s="20">
        <v>79</v>
      </c>
      <c r="Q36" s="30">
        <v>4</v>
      </c>
      <c r="R36" s="29" t="s">
        <v>109</v>
      </c>
      <c r="S36" s="28" t="s">
        <v>239</v>
      </c>
    </row>
    <row r="37" spans="1:19" x14ac:dyDescent="0.3">
      <c r="A37" s="32" t="s">
        <v>18</v>
      </c>
      <c r="B37" s="1">
        <v>28</v>
      </c>
      <c r="C37" s="1">
        <v>13</v>
      </c>
      <c r="D37" s="1">
        <v>8</v>
      </c>
      <c r="E37" s="20">
        <v>7</v>
      </c>
      <c r="F37" s="30">
        <v>33</v>
      </c>
      <c r="G37" s="20">
        <v>7</v>
      </c>
      <c r="H37" s="20">
        <v>12</v>
      </c>
      <c r="I37" s="20">
        <v>1</v>
      </c>
      <c r="J37" s="20">
        <v>5</v>
      </c>
      <c r="K37" s="29" t="s">
        <v>435</v>
      </c>
      <c r="L37" s="1" t="s">
        <v>423</v>
      </c>
      <c r="M37" s="1" t="s">
        <v>142</v>
      </c>
      <c r="N37" s="1" t="s">
        <v>433</v>
      </c>
      <c r="O37" s="31">
        <v>76</v>
      </c>
      <c r="P37" s="20">
        <v>75</v>
      </c>
      <c r="Q37" s="30">
        <v>1</v>
      </c>
      <c r="R37" s="29" t="s">
        <v>99</v>
      </c>
      <c r="S37" s="28" t="s">
        <v>222</v>
      </c>
    </row>
    <row r="38" spans="1:19" x14ac:dyDescent="0.3">
      <c r="A38" s="32" t="s">
        <v>20</v>
      </c>
      <c r="B38" s="1">
        <v>29</v>
      </c>
      <c r="C38" s="1">
        <v>13</v>
      </c>
      <c r="D38" s="1">
        <v>11</v>
      </c>
      <c r="E38" s="20">
        <v>5</v>
      </c>
      <c r="F38" s="30">
        <v>31</v>
      </c>
      <c r="G38" s="20">
        <v>8</v>
      </c>
      <c r="H38" s="20">
        <v>13</v>
      </c>
      <c r="I38" s="20">
        <v>0</v>
      </c>
      <c r="J38" s="20">
        <v>2</v>
      </c>
      <c r="K38" s="29" t="s">
        <v>330</v>
      </c>
      <c r="L38" s="1" t="s">
        <v>439</v>
      </c>
      <c r="M38" s="1" t="s">
        <v>168</v>
      </c>
      <c r="N38" s="1" t="s">
        <v>391</v>
      </c>
      <c r="O38" s="31">
        <v>96</v>
      </c>
      <c r="P38" s="20">
        <v>102</v>
      </c>
      <c r="Q38" s="30">
        <v>-6</v>
      </c>
      <c r="R38" s="29" t="s">
        <v>104</v>
      </c>
      <c r="S38" s="28" t="s">
        <v>225</v>
      </c>
    </row>
    <row r="39" spans="1:19" x14ac:dyDescent="0.3">
      <c r="A39" s="32" t="s">
        <v>8</v>
      </c>
      <c r="B39" s="1">
        <v>29</v>
      </c>
      <c r="C39" s="1">
        <v>13</v>
      </c>
      <c r="D39" s="1">
        <v>13</v>
      </c>
      <c r="E39" s="20">
        <v>3</v>
      </c>
      <c r="F39" s="30">
        <v>29</v>
      </c>
      <c r="G39" s="20">
        <v>6</v>
      </c>
      <c r="H39" s="20">
        <v>12</v>
      </c>
      <c r="I39" s="20">
        <v>1</v>
      </c>
      <c r="J39" s="20">
        <v>1</v>
      </c>
      <c r="K39" s="29" t="s">
        <v>475</v>
      </c>
      <c r="L39" s="1" t="s">
        <v>489</v>
      </c>
      <c r="M39" s="1" t="s">
        <v>188</v>
      </c>
      <c r="N39" s="1" t="s">
        <v>446</v>
      </c>
      <c r="O39" s="31">
        <v>82</v>
      </c>
      <c r="P39" s="20">
        <v>98</v>
      </c>
      <c r="Q39" s="30">
        <v>-16</v>
      </c>
      <c r="R39" s="29" t="s">
        <v>107</v>
      </c>
      <c r="S39" s="28" t="s">
        <v>202</v>
      </c>
    </row>
    <row r="40" spans="1:19" x14ac:dyDescent="0.3">
      <c r="A40" s="32" t="s">
        <v>7</v>
      </c>
      <c r="B40" s="1">
        <v>26</v>
      </c>
      <c r="C40" s="1">
        <v>11</v>
      </c>
      <c r="D40" s="1">
        <v>9</v>
      </c>
      <c r="E40" s="20">
        <v>6</v>
      </c>
      <c r="F40" s="30">
        <v>28</v>
      </c>
      <c r="G40" s="20">
        <v>7</v>
      </c>
      <c r="H40" s="20">
        <v>11</v>
      </c>
      <c r="I40" s="20">
        <v>0</v>
      </c>
      <c r="J40" s="20">
        <v>3</v>
      </c>
      <c r="K40" s="29" t="s">
        <v>310</v>
      </c>
      <c r="L40" s="1" t="s">
        <v>414</v>
      </c>
      <c r="M40" s="1" t="s">
        <v>175</v>
      </c>
      <c r="N40" s="1" t="s">
        <v>428</v>
      </c>
      <c r="O40" s="31">
        <v>66</v>
      </c>
      <c r="P40" s="20">
        <v>79</v>
      </c>
      <c r="Q40" s="30">
        <v>-13</v>
      </c>
      <c r="R40" s="29" t="s">
        <v>159</v>
      </c>
      <c r="S40" s="28" t="s">
        <v>228</v>
      </c>
    </row>
    <row r="41" spans="1:19" x14ac:dyDescent="0.3">
      <c r="A41" s="32" t="s">
        <v>27</v>
      </c>
      <c r="B41" s="1">
        <v>30</v>
      </c>
      <c r="C41" s="1">
        <v>11</v>
      </c>
      <c r="D41" s="1">
        <v>15</v>
      </c>
      <c r="E41" s="20">
        <v>4</v>
      </c>
      <c r="F41" s="30">
        <v>26</v>
      </c>
      <c r="G41" s="20">
        <v>7</v>
      </c>
      <c r="H41" s="20">
        <v>9</v>
      </c>
      <c r="I41" s="20">
        <v>2</v>
      </c>
      <c r="J41" s="20">
        <v>2</v>
      </c>
      <c r="K41" s="29" t="s">
        <v>285</v>
      </c>
      <c r="L41" s="1" t="s">
        <v>466</v>
      </c>
      <c r="M41" s="1" t="s">
        <v>134</v>
      </c>
      <c r="N41" s="1" t="s">
        <v>502</v>
      </c>
      <c r="O41" s="31">
        <v>72</v>
      </c>
      <c r="P41" s="20">
        <v>88</v>
      </c>
      <c r="Q41" s="30">
        <v>-16</v>
      </c>
      <c r="R41" s="29" t="s">
        <v>104</v>
      </c>
      <c r="S41" s="28" t="s">
        <v>234</v>
      </c>
    </row>
    <row r="42" spans="1:19" ht="15" thickBot="1" x14ac:dyDescent="0.35">
      <c r="A42" s="27" t="s">
        <v>3</v>
      </c>
      <c r="B42" s="26">
        <v>29</v>
      </c>
      <c r="C42" s="26">
        <v>11</v>
      </c>
      <c r="D42" s="26">
        <v>15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503</v>
      </c>
      <c r="L42" s="26" t="s">
        <v>377</v>
      </c>
      <c r="M42" s="26" t="s">
        <v>156</v>
      </c>
      <c r="N42" s="26" t="s">
        <v>504</v>
      </c>
      <c r="O42" s="25">
        <v>85</v>
      </c>
      <c r="P42" s="24">
        <v>104</v>
      </c>
      <c r="Q42" s="23">
        <v>-19</v>
      </c>
      <c r="R42" s="22" t="s">
        <v>99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8AF0B3C-1A51-45E2-9AF1-577EB11695AC}"/>
  </hyperlinks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90AA-16E3-4E41-B86F-3F4514EC2C6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30</v>
      </c>
      <c r="C4" s="40">
        <v>17</v>
      </c>
      <c r="D4" s="40">
        <v>13</v>
      </c>
      <c r="E4" s="38">
        <v>0</v>
      </c>
      <c r="F4" s="33">
        <v>34</v>
      </c>
      <c r="G4" s="39">
        <v>9</v>
      </c>
      <c r="H4" s="38">
        <v>15</v>
      </c>
      <c r="I4" s="38">
        <v>2</v>
      </c>
      <c r="J4" s="33">
        <v>0</v>
      </c>
      <c r="K4" s="37" t="s">
        <v>382</v>
      </c>
      <c r="L4" s="40" t="s">
        <v>454</v>
      </c>
      <c r="M4" s="40" t="s">
        <v>374</v>
      </c>
      <c r="N4" s="40" t="s">
        <v>491</v>
      </c>
      <c r="O4" s="39">
        <v>96</v>
      </c>
      <c r="P4" s="38">
        <v>94</v>
      </c>
      <c r="Q4" s="33">
        <v>2</v>
      </c>
      <c r="R4" s="37" t="s">
        <v>104</v>
      </c>
      <c r="S4" s="36" t="s">
        <v>202</v>
      </c>
    </row>
    <row r="5" spans="1:20" x14ac:dyDescent="0.3">
      <c r="A5" s="32" t="s">
        <v>5</v>
      </c>
      <c r="B5" s="1">
        <v>28</v>
      </c>
      <c r="C5" s="1">
        <v>16</v>
      </c>
      <c r="D5" s="1">
        <v>10</v>
      </c>
      <c r="E5" s="20">
        <v>2</v>
      </c>
      <c r="F5" s="30">
        <v>34</v>
      </c>
      <c r="G5" s="31">
        <v>13</v>
      </c>
      <c r="H5" s="20">
        <v>16</v>
      </c>
      <c r="I5" s="20">
        <v>0</v>
      </c>
      <c r="J5" s="30">
        <v>0</v>
      </c>
      <c r="K5" s="29" t="s">
        <v>315</v>
      </c>
      <c r="L5" s="1" t="s">
        <v>354</v>
      </c>
      <c r="M5" s="1" t="s">
        <v>152</v>
      </c>
      <c r="N5" s="1" t="s">
        <v>413</v>
      </c>
      <c r="O5" s="31">
        <v>88</v>
      </c>
      <c r="P5" s="20">
        <v>73</v>
      </c>
      <c r="Q5" s="30">
        <v>15</v>
      </c>
      <c r="R5" s="29" t="s">
        <v>113</v>
      </c>
      <c r="S5" s="28" t="s">
        <v>203</v>
      </c>
    </row>
    <row r="6" spans="1:20" x14ac:dyDescent="0.3">
      <c r="A6" s="32" t="s">
        <v>21</v>
      </c>
      <c r="B6" s="1">
        <v>29</v>
      </c>
      <c r="C6" s="1">
        <v>15</v>
      </c>
      <c r="D6" s="1">
        <v>11</v>
      </c>
      <c r="E6" s="20">
        <v>3</v>
      </c>
      <c r="F6" s="30">
        <v>33</v>
      </c>
      <c r="G6" s="31">
        <v>9</v>
      </c>
      <c r="H6" s="20">
        <v>13</v>
      </c>
      <c r="I6" s="20">
        <v>2</v>
      </c>
      <c r="J6" s="30">
        <v>2</v>
      </c>
      <c r="K6" s="29" t="s">
        <v>450</v>
      </c>
      <c r="L6" s="1" t="s">
        <v>351</v>
      </c>
      <c r="M6" s="1" t="s">
        <v>233</v>
      </c>
      <c r="N6" s="1" t="s">
        <v>471</v>
      </c>
      <c r="O6" s="31">
        <v>91</v>
      </c>
      <c r="P6" s="20">
        <v>102</v>
      </c>
      <c r="Q6" s="30">
        <v>-11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28</v>
      </c>
      <c r="C7" s="1">
        <v>15</v>
      </c>
      <c r="D7" s="1">
        <v>10</v>
      </c>
      <c r="E7" s="20">
        <v>3</v>
      </c>
      <c r="F7" s="30">
        <v>33</v>
      </c>
      <c r="G7" s="31">
        <v>6</v>
      </c>
      <c r="H7" s="20">
        <v>13</v>
      </c>
      <c r="I7" s="20">
        <v>2</v>
      </c>
      <c r="J7" s="30">
        <v>2</v>
      </c>
      <c r="K7" s="29" t="s">
        <v>474</v>
      </c>
      <c r="L7" s="1" t="s">
        <v>354</v>
      </c>
      <c r="M7" s="1" t="s">
        <v>183</v>
      </c>
      <c r="N7" s="1" t="s">
        <v>414</v>
      </c>
      <c r="O7" s="31">
        <v>92</v>
      </c>
      <c r="P7" s="20">
        <v>99</v>
      </c>
      <c r="Q7" s="30">
        <v>-7</v>
      </c>
      <c r="R7" s="29" t="s">
        <v>101</v>
      </c>
      <c r="S7" s="28" t="s">
        <v>225</v>
      </c>
    </row>
    <row r="8" spans="1:20" x14ac:dyDescent="0.3">
      <c r="A8" s="32" t="s">
        <v>19</v>
      </c>
      <c r="B8" s="1">
        <v>28</v>
      </c>
      <c r="C8" s="1">
        <v>14</v>
      </c>
      <c r="D8" s="1">
        <v>12</v>
      </c>
      <c r="E8" s="20">
        <v>2</v>
      </c>
      <c r="F8" s="30">
        <v>30</v>
      </c>
      <c r="G8" s="31">
        <v>11</v>
      </c>
      <c r="H8" s="20">
        <v>13</v>
      </c>
      <c r="I8" s="20">
        <v>1</v>
      </c>
      <c r="J8" s="30">
        <v>1</v>
      </c>
      <c r="K8" s="29" t="s">
        <v>505</v>
      </c>
      <c r="L8" s="1" t="s">
        <v>200</v>
      </c>
      <c r="M8" s="1" t="s">
        <v>147</v>
      </c>
      <c r="N8" s="1" t="s">
        <v>494</v>
      </c>
      <c r="O8" s="31">
        <v>88</v>
      </c>
      <c r="P8" s="20">
        <v>90</v>
      </c>
      <c r="Q8" s="30">
        <v>-2</v>
      </c>
      <c r="R8" s="29" t="s">
        <v>104</v>
      </c>
      <c r="S8" s="28" t="s">
        <v>225</v>
      </c>
    </row>
    <row r="9" spans="1:20" x14ac:dyDescent="0.3">
      <c r="A9" s="32" t="s">
        <v>11</v>
      </c>
      <c r="B9" s="1">
        <v>28</v>
      </c>
      <c r="C9" s="1">
        <v>13</v>
      </c>
      <c r="D9" s="1">
        <v>11</v>
      </c>
      <c r="E9" s="20">
        <v>4</v>
      </c>
      <c r="F9" s="30">
        <v>30</v>
      </c>
      <c r="G9" s="31">
        <v>6</v>
      </c>
      <c r="H9" s="20">
        <v>10</v>
      </c>
      <c r="I9" s="20">
        <v>3</v>
      </c>
      <c r="J9" s="30">
        <v>0</v>
      </c>
      <c r="K9" s="29" t="s">
        <v>351</v>
      </c>
      <c r="L9" s="1" t="s">
        <v>442</v>
      </c>
      <c r="M9" s="1" t="s">
        <v>189</v>
      </c>
      <c r="N9" s="1" t="s">
        <v>299</v>
      </c>
      <c r="O9" s="31">
        <v>87</v>
      </c>
      <c r="P9" s="20">
        <v>92</v>
      </c>
      <c r="Q9" s="30">
        <v>-5</v>
      </c>
      <c r="R9" s="29" t="s">
        <v>107</v>
      </c>
      <c r="S9" s="28" t="s">
        <v>200</v>
      </c>
    </row>
    <row r="10" spans="1:20" x14ac:dyDescent="0.3">
      <c r="A10" s="32" t="s">
        <v>4</v>
      </c>
      <c r="B10" s="1">
        <v>28</v>
      </c>
      <c r="C10" s="1">
        <v>13</v>
      </c>
      <c r="D10" s="1">
        <v>11</v>
      </c>
      <c r="E10" s="20">
        <v>4</v>
      </c>
      <c r="F10" s="30">
        <v>30</v>
      </c>
      <c r="G10" s="31">
        <v>9</v>
      </c>
      <c r="H10" s="20">
        <v>13</v>
      </c>
      <c r="I10" s="20">
        <v>0</v>
      </c>
      <c r="J10" s="30">
        <v>1</v>
      </c>
      <c r="K10" s="29" t="s">
        <v>478</v>
      </c>
      <c r="L10" s="1" t="s">
        <v>278</v>
      </c>
      <c r="M10" s="1" t="s">
        <v>237</v>
      </c>
      <c r="N10" s="1" t="s">
        <v>492</v>
      </c>
      <c r="O10" s="31">
        <v>95</v>
      </c>
      <c r="P10" s="20">
        <v>93</v>
      </c>
      <c r="Q10" s="30">
        <v>2</v>
      </c>
      <c r="R10" s="29" t="s">
        <v>101</v>
      </c>
      <c r="S10" s="28" t="s">
        <v>233</v>
      </c>
    </row>
    <row r="11" spans="1:20" ht="15" thickBot="1" x14ac:dyDescent="0.35">
      <c r="A11" s="32" t="s">
        <v>28</v>
      </c>
      <c r="B11" s="1">
        <v>28</v>
      </c>
      <c r="C11" s="1">
        <v>11</v>
      </c>
      <c r="D11" s="1">
        <v>13</v>
      </c>
      <c r="E11" s="24">
        <v>4</v>
      </c>
      <c r="F11" s="23">
        <v>26</v>
      </c>
      <c r="G11" s="25">
        <v>6</v>
      </c>
      <c r="H11" s="24">
        <v>9</v>
      </c>
      <c r="I11" s="24">
        <v>2</v>
      </c>
      <c r="J11" s="23">
        <v>0</v>
      </c>
      <c r="K11" s="29" t="s">
        <v>448</v>
      </c>
      <c r="L11" s="1" t="s">
        <v>486</v>
      </c>
      <c r="M11" s="1" t="s">
        <v>211</v>
      </c>
      <c r="N11" s="1" t="s">
        <v>471</v>
      </c>
      <c r="O11" s="31">
        <v>84</v>
      </c>
      <c r="P11" s="20">
        <v>96</v>
      </c>
      <c r="Q11" s="30">
        <v>-12</v>
      </c>
      <c r="R11" s="29" t="s">
        <v>107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30</v>
      </c>
      <c r="C14" s="1">
        <v>18</v>
      </c>
      <c r="D14" s="1">
        <v>9</v>
      </c>
      <c r="E14" s="20">
        <v>3</v>
      </c>
      <c r="F14" s="33">
        <v>39</v>
      </c>
      <c r="G14" s="20">
        <v>17</v>
      </c>
      <c r="H14" s="20">
        <v>18</v>
      </c>
      <c r="I14" s="20">
        <v>0</v>
      </c>
      <c r="J14" s="20">
        <v>3</v>
      </c>
      <c r="K14" s="29" t="s">
        <v>509</v>
      </c>
      <c r="L14" s="1" t="s">
        <v>328</v>
      </c>
      <c r="M14" s="1" t="s">
        <v>226</v>
      </c>
      <c r="N14" s="1" t="s">
        <v>488</v>
      </c>
      <c r="O14" s="31">
        <v>103</v>
      </c>
      <c r="P14" s="20">
        <v>75</v>
      </c>
      <c r="Q14" s="30">
        <v>28</v>
      </c>
      <c r="R14" s="29" t="s">
        <v>99</v>
      </c>
      <c r="S14" s="28" t="s">
        <v>276</v>
      </c>
    </row>
    <row r="15" spans="1:20" x14ac:dyDescent="0.3">
      <c r="A15" s="32" t="s">
        <v>26</v>
      </c>
      <c r="B15" s="1">
        <v>28</v>
      </c>
      <c r="C15" s="1">
        <v>17</v>
      </c>
      <c r="D15" s="1">
        <v>9</v>
      </c>
      <c r="E15" s="20">
        <v>2</v>
      </c>
      <c r="F15" s="30">
        <v>36</v>
      </c>
      <c r="G15" s="20">
        <v>11</v>
      </c>
      <c r="H15" s="20">
        <v>16</v>
      </c>
      <c r="I15" s="20">
        <v>1</v>
      </c>
      <c r="J15" s="20">
        <v>1</v>
      </c>
      <c r="K15" s="29" t="s">
        <v>412</v>
      </c>
      <c r="L15" s="1" t="s">
        <v>339</v>
      </c>
      <c r="M15" s="1" t="s">
        <v>149</v>
      </c>
      <c r="N15" s="1" t="s">
        <v>374</v>
      </c>
      <c r="O15" s="31">
        <v>94</v>
      </c>
      <c r="P15" s="20">
        <v>82</v>
      </c>
      <c r="Q15" s="30">
        <v>12</v>
      </c>
      <c r="R15" s="29" t="s">
        <v>101</v>
      </c>
      <c r="S15" s="28" t="s">
        <v>225</v>
      </c>
    </row>
    <row r="16" spans="1:20" x14ac:dyDescent="0.3">
      <c r="A16" s="32" t="s">
        <v>13</v>
      </c>
      <c r="B16" s="1">
        <v>30</v>
      </c>
      <c r="C16" s="1">
        <v>16</v>
      </c>
      <c r="D16" s="1">
        <v>11</v>
      </c>
      <c r="E16" s="20">
        <v>3</v>
      </c>
      <c r="F16" s="30">
        <v>35</v>
      </c>
      <c r="G16" s="20">
        <v>11</v>
      </c>
      <c r="H16" s="20">
        <v>15</v>
      </c>
      <c r="I16" s="20">
        <v>1</v>
      </c>
      <c r="J16" s="20">
        <v>3</v>
      </c>
      <c r="K16" s="29" t="s">
        <v>442</v>
      </c>
      <c r="L16" s="1" t="s">
        <v>412</v>
      </c>
      <c r="M16" s="1" t="s">
        <v>218</v>
      </c>
      <c r="N16" s="1" t="s">
        <v>507</v>
      </c>
      <c r="O16" s="31">
        <v>87</v>
      </c>
      <c r="P16" s="20">
        <v>85</v>
      </c>
      <c r="Q16" s="30">
        <v>2</v>
      </c>
      <c r="R16" s="29" t="s">
        <v>101</v>
      </c>
      <c r="S16" s="28" t="s">
        <v>225</v>
      </c>
    </row>
    <row r="17" spans="1:19" x14ac:dyDescent="0.3">
      <c r="A17" s="32" t="s">
        <v>12</v>
      </c>
      <c r="B17" s="1">
        <v>31</v>
      </c>
      <c r="C17" s="1">
        <v>15</v>
      </c>
      <c r="D17" s="1">
        <v>12</v>
      </c>
      <c r="E17" s="20">
        <v>4</v>
      </c>
      <c r="F17" s="30">
        <v>34</v>
      </c>
      <c r="G17" s="20">
        <v>10</v>
      </c>
      <c r="H17" s="20">
        <v>14</v>
      </c>
      <c r="I17" s="20">
        <v>1</v>
      </c>
      <c r="J17" s="20">
        <v>0</v>
      </c>
      <c r="K17" s="29" t="s">
        <v>508</v>
      </c>
      <c r="L17" s="1" t="s">
        <v>479</v>
      </c>
      <c r="M17" s="1" t="s">
        <v>148</v>
      </c>
      <c r="N17" s="1" t="s">
        <v>450</v>
      </c>
      <c r="O17" s="31">
        <v>83</v>
      </c>
      <c r="P17" s="20">
        <v>81</v>
      </c>
      <c r="Q17" s="30">
        <v>2</v>
      </c>
      <c r="R17" s="29" t="s">
        <v>107</v>
      </c>
      <c r="S17" s="28" t="s">
        <v>233</v>
      </c>
    </row>
    <row r="18" spans="1:19" x14ac:dyDescent="0.3">
      <c r="A18" s="32" t="s">
        <v>9</v>
      </c>
      <c r="B18" s="1">
        <v>27</v>
      </c>
      <c r="C18" s="1">
        <v>14</v>
      </c>
      <c r="D18" s="1">
        <v>7</v>
      </c>
      <c r="E18" s="20">
        <v>6</v>
      </c>
      <c r="F18" s="30">
        <v>34</v>
      </c>
      <c r="G18" s="20">
        <v>13</v>
      </c>
      <c r="H18" s="20">
        <v>14</v>
      </c>
      <c r="I18" s="20">
        <v>0</v>
      </c>
      <c r="J18" s="20">
        <v>4</v>
      </c>
      <c r="K18" s="29" t="s">
        <v>310</v>
      </c>
      <c r="L18" s="1" t="s">
        <v>419</v>
      </c>
      <c r="M18" s="1" t="s">
        <v>206</v>
      </c>
      <c r="N18" s="1" t="s">
        <v>419</v>
      </c>
      <c r="O18" s="31">
        <v>85</v>
      </c>
      <c r="P18" s="20">
        <v>77</v>
      </c>
      <c r="Q18" s="30">
        <v>8</v>
      </c>
      <c r="R18" s="29" t="s">
        <v>101</v>
      </c>
      <c r="S18" s="28" t="s">
        <v>239</v>
      </c>
    </row>
    <row r="19" spans="1:19" x14ac:dyDescent="0.3">
      <c r="A19" s="32" t="s">
        <v>14</v>
      </c>
      <c r="B19" s="1">
        <v>29</v>
      </c>
      <c r="C19" s="1">
        <v>16</v>
      </c>
      <c r="D19" s="1">
        <v>12</v>
      </c>
      <c r="E19" s="20">
        <v>1</v>
      </c>
      <c r="F19" s="30">
        <v>33</v>
      </c>
      <c r="G19" s="20">
        <v>8</v>
      </c>
      <c r="H19" s="20">
        <v>14</v>
      </c>
      <c r="I19" s="20">
        <v>2</v>
      </c>
      <c r="J19" s="20">
        <v>0</v>
      </c>
      <c r="K19" s="29" t="s">
        <v>353</v>
      </c>
      <c r="L19" s="1" t="s">
        <v>494</v>
      </c>
      <c r="M19" s="1" t="s">
        <v>165</v>
      </c>
      <c r="N19" s="1" t="s">
        <v>495</v>
      </c>
      <c r="O19" s="31">
        <v>84</v>
      </c>
      <c r="P19" s="20">
        <v>89</v>
      </c>
      <c r="Q19" s="30">
        <v>-5</v>
      </c>
      <c r="R19" s="29" t="s">
        <v>159</v>
      </c>
      <c r="S19" s="28" t="s">
        <v>224</v>
      </c>
    </row>
    <row r="20" spans="1:19" x14ac:dyDescent="0.3">
      <c r="A20" s="32" t="s">
        <v>10</v>
      </c>
      <c r="B20" s="1">
        <v>27</v>
      </c>
      <c r="C20" s="1">
        <v>15</v>
      </c>
      <c r="D20" s="1">
        <v>9</v>
      </c>
      <c r="E20" s="20">
        <v>3</v>
      </c>
      <c r="F20" s="30">
        <v>33</v>
      </c>
      <c r="G20" s="20">
        <v>3</v>
      </c>
      <c r="H20" s="20">
        <v>10</v>
      </c>
      <c r="I20" s="20">
        <v>5</v>
      </c>
      <c r="J20" s="20">
        <v>0</v>
      </c>
      <c r="K20" s="29" t="s">
        <v>448</v>
      </c>
      <c r="L20" s="1" t="s">
        <v>303</v>
      </c>
      <c r="M20" s="1" t="s">
        <v>242</v>
      </c>
      <c r="N20" s="1" t="s">
        <v>448</v>
      </c>
      <c r="O20" s="31">
        <v>81</v>
      </c>
      <c r="P20" s="20">
        <v>77</v>
      </c>
      <c r="Q20" s="30">
        <v>4</v>
      </c>
      <c r="R20" s="29" t="s">
        <v>101</v>
      </c>
      <c r="S20" s="28" t="s">
        <v>232</v>
      </c>
    </row>
    <row r="21" spans="1:19" ht="15" thickBot="1" x14ac:dyDescent="0.35">
      <c r="A21" s="27" t="s">
        <v>23</v>
      </c>
      <c r="B21" s="26">
        <v>29</v>
      </c>
      <c r="C21" s="26">
        <v>13</v>
      </c>
      <c r="D21" s="26">
        <v>10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471</v>
      </c>
      <c r="M21" s="26" t="s">
        <v>223</v>
      </c>
      <c r="N21" s="26" t="s">
        <v>506</v>
      </c>
      <c r="O21" s="25">
        <v>90</v>
      </c>
      <c r="P21" s="24">
        <v>99</v>
      </c>
      <c r="Q21" s="23">
        <v>-9</v>
      </c>
      <c r="R21" s="22" t="s">
        <v>107</v>
      </c>
      <c r="S21" s="21" t="s">
        <v>264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29</v>
      </c>
      <c r="C25" s="1">
        <v>21</v>
      </c>
      <c r="D25" s="1">
        <v>2</v>
      </c>
      <c r="E25" s="20">
        <v>6</v>
      </c>
      <c r="F25" s="30">
        <v>48</v>
      </c>
      <c r="G25" s="20">
        <v>19</v>
      </c>
      <c r="H25" s="20">
        <v>21</v>
      </c>
      <c r="I25" s="20">
        <v>0</v>
      </c>
      <c r="J25" s="20">
        <v>3</v>
      </c>
      <c r="K25" s="29" t="s">
        <v>460</v>
      </c>
      <c r="L25" s="1" t="s">
        <v>511</v>
      </c>
      <c r="M25" s="1" t="s">
        <v>249</v>
      </c>
      <c r="N25" s="1" t="s">
        <v>461</v>
      </c>
      <c r="O25" s="31">
        <v>115</v>
      </c>
      <c r="P25" s="20">
        <v>66</v>
      </c>
      <c r="Q25" s="30">
        <v>49</v>
      </c>
      <c r="R25" s="29" t="s">
        <v>104</v>
      </c>
      <c r="S25" s="28" t="s">
        <v>276</v>
      </c>
    </row>
    <row r="26" spans="1:19" x14ac:dyDescent="0.3">
      <c r="A26" s="32" t="s">
        <v>22</v>
      </c>
      <c r="B26" s="1">
        <v>30</v>
      </c>
      <c r="C26" s="1">
        <v>20</v>
      </c>
      <c r="D26" s="1">
        <v>5</v>
      </c>
      <c r="E26" s="20">
        <v>5</v>
      </c>
      <c r="F26" s="30">
        <v>45</v>
      </c>
      <c r="G26" s="20">
        <v>13</v>
      </c>
      <c r="H26" s="20">
        <v>17</v>
      </c>
      <c r="I26" s="20">
        <v>3</v>
      </c>
      <c r="J26" s="20">
        <v>2</v>
      </c>
      <c r="K26" s="29" t="s">
        <v>390</v>
      </c>
      <c r="L26" s="1" t="s">
        <v>473</v>
      </c>
      <c r="M26" s="1" t="s">
        <v>178</v>
      </c>
      <c r="N26" s="1" t="s">
        <v>487</v>
      </c>
      <c r="O26" s="31">
        <v>105</v>
      </c>
      <c r="P26" s="20">
        <v>77</v>
      </c>
      <c r="Q26" s="30">
        <v>28</v>
      </c>
      <c r="R26" s="29" t="s">
        <v>109</v>
      </c>
      <c r="S26" s="28" t="s">
        <v>321</v>
      </c>
    </row>
    <row r="27" spans="1:19" x14ac:dyDescent="0.3">
      <c r="A27" s="32" t="s">
        <v>17</v>
      </c>
      <c r="B27" s="1">
        <v>29</v>
      </c>
      <c r="C27" s="1">
        <v>15</v>
      </c>
      <c r="D27" s="1">
        <v>9</v>
      </c>
      <c r="E27" s="20">
        <v>5</v>
      </c>
      <c r="F27" s="30">
        <v>35</v>
      </c>
      <c r="G27" s="20">
        <v>6</v>
      </c>
      <c r="H27" s="20">
        <v>12</v>
      </c>
      <c r="I27" s="20">
        <v>3</v>
      </c>
      <c r="J27" s="20">
        <v>1</v>
      </c>
      <c r="K27" s="29" t="s">
        <v>433</v>
      </c>
      <c r="L27" s="1" t="s">
        <v>425</v>
      </c>
      <c r="M27" s="1" t="s">
        <v>229</v>
      </c>
      <c r="N27" s="1" t="s">
        <v>499</v>
      </c>
      <c r="O27" s="31">
        <v>81</v>
      </c>
      <c r="P27" s="20">
        <v>80</v>
      </c>
      <c r="Q27" s="30">
        <v>1</v>
      </c>
      <c r="R27" s="29" t="s">
        <v>107</v>
      </c>
      <c r="S27" s="28" t="s">
        <v>226</v>
      </c>
    </row>
    <row r="28" spans="1:19" x14ac:dyDescent="0.3">
      <c r="A28" s="32" t="s">
        <v>95</v>
      </c>
      <c r="B28" s="1">
        <v>30</v>
      </c>
      <c r="C28" s="1">
        <v>14</v>
      </c>
      <c r="D28" s="1">
        <v>13</v>
      </c>
      <c r="E28" s="20">
        <v>3</v>
      </c>
      <c r="F28" s="30">
        <v>31</v>
      </c>
      <c r="G28" s="20">
        <v>11</v>
      </c>
      <c r="H28" s="20">
        <v>14</v>
      </c>
      <c r="I28" s="20">
        <v>0</v>
      </c>
      <c r="J28" s="20">
        <v>0</v>
      </c>
      <c r="K28" s="29" t="s">
        <v>266</v>
      </c>
      <c r="L28" s="1" t="s">
        <v>468</v>
      </c>
      <c r="M28" s="1" t="s">
        <v>230</v>
      </c>
      <c r="N28" s="1" t="s">
        <v>500</v>
      </c>
      <c r="O28" s="31">
        <v>91</v>
      </c>
      <c r="P28" s="20">
        <v>86</v>
      </c>
      <c r="Q28" s="30">
        <v>5</v>
      </c>
      <c r="R28" s="29" t="s">
        <v>101</v>
      </c>
      <c r="S28" s="28" t="s">
        <v>200</v>
      </c>
    </row>
    <row r="29" spans="1:19" x14ac:dyDescent="0.3">
      <c r="A29" s="32" t="s">
        <v>25</v>
      </c>
      <c r="B29" s="1">
        <v>29</v>
      </c>
      <c r="C29" s="1">
        <v>12</v>
      </c>
      <c r="D29" s="1">
        <v>11</v>
      </c>
      <c r="E29" s="20">
        <v>6</v>
      </c>
      <c r="F29" s="30">
        <v>30</v>
      </c>
      <c r="G29" s="20">
        <v>11</v>
      </c>
      <c r="H29" s="20">
        <v>12</v>
      </c>
      <c r="I29" s="20">
        <v>0</v>
      </c>
      <c r="J29" s="20">
        <v>2</v>
      </c>
      <c r="K29" s="29" t="s">
        <v>391</v>
      </c>
      <c r="L29" s="1" t="s">
        <v>415</v>
      </c>
      <c r="M29" s="1" t="s">
        <v>138</v>
      </c>
      <c r="N29" s="1" t="s">
        <v>510</v>
      </c>
      <c r="O29" s="31">
        <v>86</v>
      </c>
      <c r="P29" s="20">
        <v>91</v>
      </c>
      <c r="Q29" s="30">
        <v>-5</v>
      </c>
      <c r="R29" s="29" t="s">
        <v>107</v>
      </c>
      <c r="S29" s="28" t="s">
        <v>240</v>
      </c>
    </row>
    <row r="30" spans="1:19" x14ac:dyDescent="0.3">
      <c r="A30" s="32" t="s">
        <v>6</v>
      </c>
      <c r="B30" s="1">
        <v>30</v>
      </c>
      <c r="C30" s="1">
        <v>11</v>
      </c>
      <c r="D30" s="1">
        <v>12</v>
      </c>
      <c r="E30" s="20">
        <v>7</v>
      </c>
      <c r="F30" s="30">
        <v>29</v>
      </c>
      <c r="G30" s="20">
        <v>11</v>
      </c>
      <c r="H30" s="20">
        <v>11</v>
      </c>
      <c r="I30" s="20">
        <v>0</v>
      </c>
      <c r="J30" s="20">
        <v>2</v>
      </c>
      <c r="K30" s="29" t="s">
        <v>451</v>
      </c>
      <c r="L30" s="1" t="s">
        <v>415</v>
      </c>
      <c r="M30" s="1" t="s">
        <v>125</v>
      </c>
      <c r="N30" s="1" t="s">
        <v>391</v>
      </c>
      <c r="O30" s="31">
        <v>77</v>
      </c>
      <c r="P30" s="20">
        <v>104</v>
      </c>
      <c r="Q30" s="30">
        <v>-27</v>
      </c>
      <c r="R30" s="29" t="s">
        <v>104</v>
      </c>
      <c r="S30" s="28" t="s">
        <v>233</v>
      </c>
    </row>
    <row r="31" spans="1:19" x14ac:dyDescent="0.3">
      <c r="A31" s="32" t="s">
        <v>0</v>
      </c>
      <c r="B31" s="1">
        <v>28</v>
      </c>
      <c r="C31" s="1">
        <v>14</v>
      </c>
      <c r="D31" s="1">
        <v>13</v>
      </c>
      <c r="E31" s="20">
        <v>1</v>
      </c>
      <c r="F31" s="30">
        <v>29</v>
      </c>
      <c r="G31" s="20">
        <v>11</v>
      </c>
      <c r="H31" s="20">
        <v>13</v>
      </c>
      <c r="I31" s="20">
        <v>1</v>
      </c>
      <c r="J31" s="20">
        <v>1</v>
      </c>
      <c r="K31" s="29" t="s">
        <v>374</v>
      </c>
      <c r="L31" s="1" t="s">
        <v>401</v>
      </c>
      <c r="M31" s="1" t="s">
        <v>103</v>
      </c>
      <c r="N31" s="1" t="s">
        <v>501</v>
      </c>
      <c r="O31" s="31">
        <v>85</v>
      </c>
      <c r="P31" s="20">
        <v>85</v>
      </c>
      <c r="Q31" s="30">
        <v>0</v>
      </c>
      <c r="R31" s="29" t="s">
        <v>101</v>
      </c>
      <c r="S31" s="28" t="s">
        <v>237</v>
      </c>
    </row>
    <row r="32" spans="1:19" ht="15" thickBot="1" x14ac:dyDescent="0.35">
      <c r="A32" s="32" t="s">
        <v>15</v>
      </c>
      <c r="B32" s="1">
        <v>28</v>
      </c>
      <c r="C32" s="1">
        <v>10</v>
      </c>
      <c r="D32" s="1">
        <v>14</v>
      </c>
      <c r="E32" s="20">
        <v>4</v>
      </c>
      <c r="F32" s="23">
        <v>24</v>
      </c>
      <c r="G32" s="20">
        <v>6</v>
      </c>
      <c r="H32" s="20">
        <v>9</v>
      </c>
      <c r="I32" s="20">
        <v>1</v>
      </c>
      <c r="J32" s="20">
        <v>0</v>
      </c>
      <c r="K32" s="29" t="s">
        <v>464</v>
      </c>
      <c r="L32" s="1" t="s">
        <v>274</v>
      </c>
      <c r="M32" s="1" t="s">
        <v>199</v>
      </c>
      <c r="N32" s="1" t="s">
        <v>465</v>
      </c>
      <c r="O32" s="31">
        <v>74</v>
      </c>
      <c r="P32" s="20">
        <v>100</v>
      </c>
      <c r="Q32" s="30">
        <v>-26</v>
      </c>
      <c r="R32" s="29" t="s">
        <v>101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29</v>
      </c>
      <c r="C35" s="1">
        <v>18</v>
      </c>
      <c r="D35" s="1">
        <v>10</v>
      </c>
      <c r="E35" s="20">
        <v>1</v>
      </c>
      <c r="F35" s="33">
        <v>37</v>
      </c>
      <c r="G35" s="20">
        <v>8</v>
      </c>
      <c r="H35" s="20">
        <v>15</v>
      </c>
      <c r="I35" s="20">
        <v>3</v>
      </c>
      <c r="J35" s="20">
        <v>0</v>
      </c>
      <c r="K35" s="29" t="s">
        <v>512</v>
      </c>
      <c r="L35" s="1" t="s">
        <v>425</v>
      </c>
      <c r="M35" s="1" t="s">
        <v>149</v>
      </c>
      <c r="N35" s="1" t="s">
        <v>513</v>
      </c>
      <c r="O35" s="31">
        <v>107</v>
      </c>
      <c r="P35" s="20">
        <v>95</v>
      </c>
      <c r="Q35" s="30">
        <v>12</v>
      </c>
      <c r="R35" s="29" t="s">
        <v>104</v>
      </c>
      <c r="S35" s="28" t="s">
        <v>232</v>
      </c>
    </row>
    <row r="36" spans="1:19" x14ac:dyDescent="0.3">
      <c r="A36" s="32" t="s">
        <v>2</v>
      </c>
      <c r="B36" s="1">
        <v>28</v>
      </c>
      <c r="C36" s="1">
        <v>14</v>
      </c>
      <c r="D36" s="1">
        <v>6</v>
      </c>
      <c r="E36" s="20">
        <v>8</v>
      </c>
      <c r="F36" s="30">
        <v>36</v>
      </c>
      <c r="G36" s="20">
        <v>10</v>
      </c>
      <c r="H36" s="20">
        <v>13</v>
      </c>
      <c r="I36" s="20">
        <v>1</v>
      </c>
      <c r="J36" s="20">
        <v>2</v>
      </c>
      <c r="K36" s="29" t="s">
        <v>449</v>
      </c>
      <c r="L36" s="1" t="s">
        <v>440</v>
      </c>
      <c r="M36" s="1" t="s">
        <v>444</v>
      </c>
      <c r="N36" s="1" t="s">
        <v>469</v>
      </c>
      <c r="O36" s="31">
        <v>86</v>
      </c>
      <c r="P36" s="20">
        <v>81</v>
      </c>
      <c r="Q36" s="30">
        <v>5</v>
      </c>
      <c r="R36" s="29" t="s">
        <v>135</v>
      </c>
      <c r="S36" s="28" t="s">
        <v>231</v>
      </c>
    </row>
    <row r="37" spans="1:19" x14ac:dyDescent="0.3">
      <c r="A37" s="32" t="s">
        <v>18</v>
      </c>
      <c r="B37" s="1">
        <v>28</v>
      </c>
      <c r="C37" s="1">
        <v>13</v>
      </c>
      <c r="D37" s="1">
        <v>8</v>
      </c>
      <c r="E37" s="20">
        <v>7</v>
      </c>
      <c r="F37" s="30">
        <v>33</v>
      </c>
      <c r="G37" s="20">
        <v>7</v>
      </c>
      <c r="H37" s="20">
        <v>12</v>
      </c>
      <c r="I37" s="20">
        <v>1</v>
      </c>
      <c r="J37" s="20">
        <v>5</v>
      </c>
      <c r="K37" s="29" t="s">
        <v>435</v>
      </c>
      <c r="L37" s="1" t="s">
        <v>423</v>
      </c>
      <c r="M37" s="1" t="s">
        <v>142</v>
      </c>
      <c r="N37" s="1" t="s">
        <v>433</v>
      </c>
      <c r="O37" s="31">
        <v>76</v>
      </c>
      <c r="P37" s="20">
        <v>75</v>
      </c>
      <c r="Q37" s="30">
        <v>1</v>
      </c>
      <c r="R37" s="29" t="s">
        <v>99</v>
      </c>
      <c r="S37" s="28" t="s">
        <v>222</v>
      </c>
    </row>
    <row r="38" spans="1:19" x14ac:dyDescent="0.3">
      <c r="A38" s="32" t="s">
        <v>20</v>
      </c>
      <c r="B38" s="1">
        <v>29</v>
      </c>
      <c r="C38" s="1">
        <v>13</v>
      </c>
      <c r="D38" s="1">
        <v>11</v>
      </c>
      <c r="E38" s="20">
        <v>5</v>
      </c>
      <c r="F38" s="30">
        <v>31</v>
      </c>
      <c r="G38" s="20">
        <v>8</v>
      </c>
      <c r="H38" s="20">
        <v>13</v>
      </c>
      <c r="I38" s="20">
        <v>0</v>
      </c>
      <c r="J38" s="20">
        <v>2</v>
      </c>
      <c r="K38" s="29" t="s">
        <v>330</v>
      </c>
      <c r="L38" s="1" t="s">
        <v>439</v>
      </c>
      <c r="M38" s="1" t="s">
        <v>168</v>
      </c>
      <c r="N38" s="1" t="s">
        <v>391</v>
      </c>
      <c r="O38" s="31">
        <v>96</v>
      </c>
      <c r="P38" s="20">
        <v>102</v>
      </c>
      <c r="Q38" s="30">
        <v>-6</v>
      </c>
      <c r="R38" s="29" t="s">
        <v>104</v>
      </c>
      <c r="S38" s="28" t="s">
        <v>225</v>
      </c>
    </row>
    <row r="39" spans="1:19" x14ac:dyDescent="0.3">
      <c r="A39" s="32" t="s">
        <v>8</v>
      </c>
      <c r="B39" s="1">
        <v>30</v>
      </c>
      <c r="C39" s="1">
        <v>14</v>
      </c>
      <c r="D39" s="1">
        <v>13</v>
      </c>
      <c r="E39" s="20">
        <v>3</v>
      </c>
      <c r="F39" s="30">
        <v>31</v>
      </c>
      <c r="G39" s="20">
        <v>7</v>
      </c>
      <c r="H39" s="20">
        <v>13</v>
      </c>
      <c r="I39" s="20">
        <v>1</v>
      </c>
      <c r="J39" s="20">
        <v>1</v>
      </c>
      <c r="K39" s="29" t="s">
        <v>475</v>
      </c>
      <c r="L39" s="1" t="s">
        <v>287</v>
      </c>
      <c r="M39" s="1" t="s">
        <v>188</v>
      </c>
      <c r="N39" s="1" t="s">
        <v>446</v>
      </c>
      <c r="O39" s="31">
        <v>86</v>
      </c>
      <c r="P39" s="20">
        <v>99</v>
      </c>
      <c r="Q39" s="30">
        <v>-13</v>
      </c>
      <c r="R39" s="29" t="s">
        <v>99</v>
      </c>
      <c r="S39" s="28" t="s">
        <v>202</v>
      </c>
    </row>
    <row r="40" spans="1:19" x14ac:dyDescent="0.3">
      <c r="A40" s="32" t="s">
        <v>7</v>
      </c>
      <c r="B40" s="1">
        <v>26</v>
      </c>
      <c r="C40" s="1">
        <v>11</v>
      </c>
      <c r="D40" s="1">
        <v>9</v>
      </c>
      <c r="E40" s="20">
        <v>6</v>
      </c>
      <c r="F40" s="30">
        <v>28</v>
      </c>
      <c r="G40" s="20">
        <v>7</v>
      </c>
      <c r="H40" s="20">
        <v>11</v>
      </c>
      <c r="I40" s="20">
        <v>0</v>
      </c>
      <c r="J40" s="20">
        <v>3</v>
      </c>
      <c r="K40" s="29" t="s">
        <v>310</v>
      </c>
      <c r="L40" s="1" t="s">
        <v>414</v>
      </c>
      <c r="M40" s="1" t="s">
        <v>175</v>
      </c>
      <c r="N40" s="1" t="s">
        <v>428</v>
      </c>
      <c r="O40" s="31">
        <v>66</v>
      </c>
      <c r="P40" s="20">
        <v>79</v>
      </c>
      <c r="Q40" s="30">
        <v>-13</v>
      </c>
      <c r="R40" s="29" t="s">
        <v>159</v>
      </c>
      <c r="S40" s="28" t="s">
        <v>228</v>
      </c>
    </row>
    <row r="41" spans="1:19" x14ac:dyDescent="0.3">
      <c r="A41" s="32" t="s">
        <v>27</v>
      </c>
      <c r="B41" s="1">
        <v>30</v>
      </c>
      <c r="C41" s="1">
        <v>11</v>
      </c>
      <c r="D41" s="1">
        <v>15</v>
      </c>
      <c r="E41" s="20">
        <v>4</v>
      </c>
      <c r="F41" s="30">
        <v>26</v>
      </c>
      <c r="G41" s="20">
        <v>7</v>
      </c>
      <c r="H41" s="20">
        <v>9</v>
      </c>
      <c r="I41" s="20">
        <v>2</v>
      </c>
      <c r="J41" s="20">
        <v>2</v>
      </c>
      <c r="K41" s="29" t="s">
        <v>285</v>
      </c>
      <c r="L41" s="1" t="s">
        <v>466</v>
      </c>
      <c r="M41" s="1" t="s">
        <v>134</v>
      </c>
      <c r="N41" s="1" t="s">
        <v>502</v>
      </c>
      <c r="O41" s="31">
        <v>72</v>
      </c>
      <c r="P41" s="20">
        <v>88</v>
      </c>
      <c r="Q41" s="30">
        <v>-16</v>
      </c>
      <c r="R41" s="29" t="s">
        <v>104</v>
      </c>
      <c r="S41" s="28" t="s">
        <v>234</v>
      </c>
    </row>
    <row r="42" spans="1:19" ht="15" thickBot="1" x14ac:dyDescent="0.35">
      <c r="A42" s="27" t="s">
        <v>3</v>
      </c>
      <c r="B42" s="26">
        <v>29</v>
      </c>
      <c r="C42" s="26">
        <v>11</v>
      </c>
      <c r="D42" s="26">
        <v>15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503</v>
      </c>
      <c r="L42" s="26" t="s">
        <v>377</v>
      </c>
      <c r="M42" s="26" t="s">
        <v>156</v>
      </c>
      <c r="N42" s="26" t="s">
        <v>504</v>
      </c>
      <c r="O42" s="25">
        <v>85</v>
      </c>
      <c r="P42" s="24">
        <v>104</v>
      </c>
      <c r="Q42" s="23">
        <v>-19</v>
      </c>
      <c r="R42" s="22" t="s">
        <v>99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67DC7D6-C315-4E32-9B6C-0F5DDC580941}"/>
  </hyperlinks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0461-A739-4C28-944E-12F0A65142F1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30</v>
      </c>
      <c r="C4" s="40">
        <v>16</v>
      </c>
      <c r="D4" s="40">
        <v>11</v>
      </c>
      <c r="E4" s="38">
        <v>3</v>
      </c>
      <c r="F4" s="33">
        <v>35</v>
      </c>
      <c r="G4" s="39">
        <v>10</v>
      </c>
      <c r="H4" s="38">
        <v>14</v>
      </c>
      <c r="I4" s="38">
        <v>2</v>
      </c>
      <c r="J4" s="33">
        <v>2</v>
      </c>
      <c r="K4" s="37" t="s">
        <v>450</v>
      </c>
      <c r="L4" s="40" t="s">
        <v>389</v>
      </c>
      <c r="M4" s="40" t="s">
        <v>233</v>
      </c>
      <c r="N4" s="40" t="s">
        <v>471</v>
      </c>
      <c r="O4" s="39">
        <v>95</v>
      </c>
      <c r="P4" s="38">
        <v>102</v>
      </c>
      <c r="Q4" s="33">
        <v>-7</v>
      </c>
      <c r="R4" s="37" t="s">
        <v>104</v>
      </c>
      <c r="S4" s="36" t="s">
        <v>218</v>
      </c>
    </row>
    <row r="5" spans="1:20" x14ac:dyDescent="0.3">
      <c r="A5" s="32" t="s">
        <v>29</v>
      </c>
      <c r="B5" s="1">
        <v>30</v>
      </c>
      <c r="C5" s="1">
        <v>17</v>
      </c>
      <c r="D5" s="1">
        <v>13</v>
      </c>
      <c r="E5" s="20">
        <v>0</v>
      </c>
      <c r="F5" s="30">
        <v>34</v>
      </c>
      <c r="G5" s="31">
        <v>9</v>
      </c>
      <c r="H5" s="20">
        <v>15</v>
      </c>
      <c r="I5" s="20">
        <v>2</v>
      </c>
      <c r="J5" s="30">
        <v>0</v>
      </c>
      <c r="K5" s="29" t="s">
        <v>382</v>
      </c>
      <c r="L5" s="1" t="s">
        <v>454</v>
      </c>
      <c r="M5" s="1" t="s">
        <v>374</v>
      </c>
      <c r="N5" s="1" t="s">
        <v>491</v>
      </c>
      <c r="O5" s="31">
        <v>96</v>
      </c>
      <c r="P5" s="20">
        <v>94</v>
      </c>
      <c r="Q5" s="30">
        <v>2</v>
      </c>
      <c r="R5" s="29" t="s">
        <v>104</v>
      </c>
      <c r="S5" s="28" t="s">
        <v>202</v>
      </c>
    </row>
    <row r="6" spans="1:20" x14ac:dyDescent="0.3">
      <c r="A6" s="32" t="s">
        <v>5</v>
      </c>
      <c r="B6" s="1">
        <v>29</v>
      </c>
      <c r="C6" s="1">
        <v>16</v>
      </c>
      <c r="D6" s="1">
        <v>11</v>
      </c>
      <c r="E6" s="20">
        <v>2</v>
      </c>
      <c r="F6" s="30">
        <v>34</v>
      </c>
      <c r="G6" s="31">
        <v>13</v>
      </c>
      <c r="H6" s="20">
        <v>16</v>
      </c>
      <c r="I6" s="20">
        <v>0</v>
      </c>
      <c r="J6" s="30">
        <v>0</v>
      </c>
      <c r="K6" s="29" t="s">
        <v>315</v>
      </c>
      <c r="L6" s="1" t="s">
        <v>328</v>
      </c>
      <c r="M6" s="1" t="s">
        <v>153</v>
      </c>
      <c r="N6" s="1" t="s">
        <v>515</v>
      </c>
      <c r="O6" s="31">
        <v>88</v>
      </c>
      <c r="P6" s="20">
        <v>75</v>
      </c>
      <c r="Q6" s="30">
        <v>13</v>
      </c>
      <c r="R6" s="29" t="s">
        <v>133</v>
      </c>
      <c r="S6" s="28" t="s">
        <v>232</v>
      </c>
    </row>
    <row r="7" spans="1:20" x14ac:dyDescent="0.3">
      <c r="A7" s="32" t="s">
        <v>16</v>
      </c>
      <c r="B7" s="1">
        <v>28</v>
      </c>
      <c r="C7" s="1">
        <v>15</v>
      </c>
      <c r="D7" s="1">
        <v>10</v>
      </c>
      <c r="E7" s="20">
        <v>3</v>
      </c>
      <c r="F7" s="30">
        <v>33</v>
      </c>
      <c r="G7" s="31">
        <v>6</v>
      </c>
      <c r="H7" s="20">
        <v>13</v>
      </c>
      <c r="I7" s="20">
        <v>2</v>
      </c>
      <c r="J7" s="30">
        <v>2</v>
      </c>
      <c r="K7" s="29" t="s">
        <v>474</v>
      </c>
      <c r="L7" s="1" t="s">
        <v>354</v>
      </c>
      <c r="M7" s="1" t="s">
        <v>183</v>
      </c>
      <c r="N7" s="1" t="s">
        <v>414</v>
      </c>
      <c r="O7" s="31">
        <v>92</v>
      </c>
      <c r="P7" s="20">
        <v>99</v>
      </c>
      <c r="Q7" s="30">
        <v>-7</v>
      </c>
      <c r="R7" s="29" t="s">
        <v>101</v>
      </c>
      <c r="S7" s="28" t="s">
        <v>225</v>
      </c>
    </row>
    <row r="8" spans="1:20" x14ac:dyDescent="0.3">
      <c r="A8" s="32" t="s">
        <v>4</v>
      </c>
      <c r="B8" s="1">
        <v>29</v>
      </c>
      <c r="C8" s="1">
        <v>14</v>
      </c>
      <c r="D8" s="1">
        <v>11</v>
      </c>
      <c r="E8" s="20">
        <v>4</v>
      </c>
      <c r="F8" s="30">
        <v>32</v>
      </c>
      <c r="G8" s="31">
        <v>10</v>
      </c>
      <c r="H8" s="20">
        <v>14</v>
      </c>
      <c r="I8" s="20">
        <v>0</v>
      </c>
      <c r="J8" s="30">
        <v>1</v>
      </c>
      <c r="K8" s="29" t="s">
        <v>516</v>
      </c>
      <c r="L8" s="1" t="s">
        <v>278</v>
      </c>
      <c r="M8" s="1" t="s">
        <v>517</v>
      </c>
      <c r="N8" s="1" t="s">
        <v>518</v>
      </c>
      <c r="O8" s="31">
        <v>97</v>
      </c>
      <c r="P8" s="20">
        <v>93</v>
      </c>
      <c r="Q8" s="30">
        <v>4</v>
      </c>
      <c r="R8" s="29" t="s">
        <v>99</v>
      </c>
      <c r="S8" s="28" t="s">
        <v>231</v>
      </c>
    </row>
    <row r="9" spans="1:20" x14ac:dyDescent="0.3">
      <c r="A9" s="32" t="s">
        <v>19</v>
      </c>
      <c r="B9" s="1">
        <v>28</v>
      </c>
      <c r="C9" s="1">
        <v>14</v>
      </c>
      <c r="D9" s="1">
        <v>12</v>
      </c>
      <c r="E9" s="20">
        <v>2</v>
      </c>
      <c r="F9" s="30">
        <v>30</v>
      </c>
      <c r="G9" s="31">
        <v>11</v>
      </c>
      <c r="H9" s="20">
        <v>13</v>
      </c>
      <c r="I9" s="20">
        <v>1</v>
      </c>
      <c r="J9" s="30">
        <v>1</v>
      </c>
      <c r="K9" s="29" t="s">
        <v>505</v>
      </c>
      <c r="L9" s="1" t="s">
        <v>200</v>
      </c>
      <c r="M9" s="1" t="s">
        <v>147</v>
      </c>
      <c r="N9" s="1" t="s">
        <v>494</v>
      </c>
      <c r="O9" s="31">
        <v>88</v>
      </c>
      <c r="P9" s="20">
        <v>90</v>
      </c>
      <c r="Q9" s="30">
        <v>-2</v>
      </c>
      <c r="R9" s="29" t="s">
        <v>104</v>
      </c>
      <c r="S9" s="28" t="s">
        <v>225</v>
      </c>
    </row>
    <row r="10" spans="1:20" x14ac:dyDescent="0.3">
      <c r="A10" s="32" t="s">
        <v>11</v>
      </c>
      <c r="B10" s="1">
        <v>28</v>
      </c>
      <c r="C10" s="1">
        <v>13</v>
      </c>
      <c r="D10" s="1">
        <v>11</v>
      </c>
      <c r="E10" s="20">
        <v>4</v>
      </c>
      <c r="F10" s="30">
        <v>30</v>
      </c>
      <c r="G10" s="31">
        <v>6</v>
      </c>
      <c r="H10" s="20">
        <v>10</v>
      </c>
      <c r="I10" s="20">
        <v>3</v>
      </c>
      <c r="J10" s="30">
        <v>0</v>
      </c>
      <c r="K10" s="29" t="s">
        <v>351</v>
      </c>
      <c r="L10" s="1" t="s">
        <v>442</v>
      </c>
      <c r="M10" s="1" t="s">
        <v>189</v>
      </c>
      <c r="N10" s="1" t="s">
        <v>299</v>
      </c>
      <c r="O10" s="31">
        <v>87</v>
      </c>
      <c r="P10" s="20">
        <v>92</v>
      </c>
      <c r="Q10" s="30">
        <v>-5</v>
      </c>
      <c r="R10" s="29" t="s">
        <v>107</v>
      </c>
      <c r="S10" s="28" t="s">
        <v>200</v>
      </c>
    </row>
    <row r="11" spans="1:20" ht="15" thickBot="1" x14ac:dyDescent="0.35">
      <c r="A11" s="32" t="s">
        <v>28</v>
      </c>
      <c r="B11" s="1">
        <v>29</v>
      </c>
      <c r="C11" s="1">
        <v>11</v>
      </c>
      <c r="D11" s="1">
        <v>14</v>
      </c>
      <c r="E11" s="24">
        <v>4</v>
      </c>
      <c r="F11" s="23">
        <v>26</v>
      </c>
      <c r="G11" s="25">
        <v>6</v>
      </c>
      <c r="H11" s="24">
        <v>9</v>
      </c>
      <c r="I11" s="24">
        <v>2</v>
      </c>
      <c r="J11" s="23">
        <v>0</v>
      </c>
      <c r="K11" s="29" t="s">
        <v>448</v>
      </c>
      <c r="L11" s="1" t="s">
        <v>514</v>
      </c>
      <c r="M11" s="1" t="s">
        <v>211</v>
      </c>
      <c r="N11" s="1" t="s">
        <v>471</v>
      </c>
      <c r="O11" s="31">
        <v>88</v>
      </c>
      <c r="P11" s="20">
        <v>103</v>
      </c>
      <c r="Q11" s="30">
        <v>-15</v>
      </c>
      <c r="R11" s="29" t="s">
        <v>113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30</v>
      </c>
      <c r="C14" s="1">
        <v>18</v>
      </c>
      <c r="D14" s="1">
        <v>9</v>
      </c>
      <c r="E14" s="20">
        <v>3</v>
      </c>
      <c r="F14" s="33">
        <v>39</v>
      </c>
      <c r="G14" s="20">
        <v>17</v>
      </c>
      <c r="H14" s="20">
        <v>18</v>
      </c>
      <c r="I14" s="20">
        <v>0</v>
      </c>
      <c r="J14" s="20">
        <v>3</v>
      </c>
      <c r="K14" s="29" t="s">
        <v>509</v>
      </c>
      <c r="L14" s="1" t="s">
        <v>328</v>
      </c>
      <c r="M14" s="1" t="s">
        <v>226</v>
      </c>
      <c r="N14" s="1" t="s">
        <v>488</v>
      </c>
      <c r="O14" s="31">
        <v>103</v>
      </c>
      <c r="P14" s="20">
        <v>75</v>
      </c>
      <c r="Q14" s="30">
        <v>28</v>
      </c>
      <c r="R14" s="29" t="s">
        <v>99</v>
      </c>
      <c r="S14" s="28" t="s">
        <v>276</v>
      </c>
    </row>
    <row r="15" spans="1:20" x14ac:dyDescent="0.3">
      <c r="A15" s="32" t="s">
        <v>26</v>
      </c>
      <c r="B15" s="1">
        <v>28</v>
      </c>
      <c r="C15" s="1">
        <v>17</v>
      </c>
      <c r="D15" s="1">
        <v>9</v>
      </c>
      <c r="E15" s="20">
        <v>2</v>
      </c>
      <c r="F15" s="30">
        <v>36</v>
      </c>
      <c r="G15" s="20">
        <v>11</v>
      </c>
      <c r="H15" s="20">
        <v>16</v>
      </c>
      <c r="I15" s="20">
        <v>1</v>
      </c>
      <c r="J15" s="20">
        <v>1</v>
      </c>
      <c r="K15" s="29" t="s">
        <v>412</v>
      </c>
      <c r="L15" s="1" t="s">
        <v>339</v>
      </c>
      <c r="M15" s="1" t="s">
        <v>149</v>
      </c>
      <c r="N15" s="1" t="s">
        <v>374</v>
      </c>
      <c r="O15" s="31">
        <v>94</v>
      </c>
      <c r="P15" s="20">
        <v>82</v>
      </c>
      <c r="Q15" s="30">
        <v>12</v>
      </c>
      <c r="R15" s="29" t="s">
        <v>101</v>
      </c>
      <c r="S15" s="28" t="s">
        <v>225</v>
      </c>
    </row>
    <row r="16" spans="1:20" x14ac:dyDescent="0.3">
      <c r="A16" s="32" t="s">
        <v>13</v>
      </c>
      <c r="B16" s="1">
        <v>30</v>
      </c>
      <c r="C16" s="1">
        <v>16</v>
      </c>
      <c r="D16" s="1">
        <v>11</v>
      </c>
      <c r="E16" s="20">
        <v>3</v>
      </c>
      <c r="F16" s="30">
        <v>35</v>
      </c>
      <c r="G16" s="20">
        <v>11</v>
      </c>
      <c r="H16" s="20">
        <v>15</v>
      </c>
      <c r="I16" s="20">
        <v>1</v>
      </c>
      <c r="J16" s="20">
        <v>3</v>
      </c>
      <c r="K16" s="29" t="s">
        <v>442</v>
      </c>
      <c r="L16" s="1" t="s">
        <v>412</v>
      </c>
      <c r="M16" s="1" t="s">
        <v>218</v>
      </c>
      <c r="N16" s="1" t="s">
        <v>507</v>
      </c>
      <c r="O16" s="31">
        <v>87</v>
      </c>
      <c r="P16" s="20">
        <v>85</v>
      </c>
      <c r="Q16" s="30">
        <v>2</v>
      </c>
      <c r="R16" s="29" t="s">
        <v>101</v>
      </c>
      <c r="S16" s="28" t="s">
        <v>225</v>
      </c>
    </row>
    <row r="17" spans="1:19" x14ac:dyDescent="0.3">
      <c r="A17" s="32" t="s">
        <v>12</v>
      </c>
      <c r="B17" s="1">
        <v>31</v>
      </c>
      <c r="C17" s="1">
        <v>15</v>
      </c>
      <c r="D17" s="1">
        <v>12</v>
      </c>
      <c r="E17" s="20">
        <v>4</v>
      </c>
      <c r="F17" s="30">
        <v>34</v>
      </c>
      <c r="G17" s="20">
        <v>10</v>
      </c>
      <c r="H17" s="20">
        <v>14</v>
      </c>
      <c r="I17" s="20">
        <v>1</v>
      </c>
      <c r="J17" s="20">
        <v>0</v>
      </c>
      <c r="K17" s="29" t="s">
        <v>508</v>
      </c>
      <c r="L17" s="1" t="s">
        <v>479</v>
      </c>
      <c r="M17" s="1" t="s">
        <v>148</v>
      </c>
      <c r="N17" s="1" t="s">
        <v>450</v>
      </c>
      <c r="O17" s="31">
        <v>83</v>
      </c>
      <c r="P17" s="20">
        <v>81</v>
      </c>
      <c r="Q17" s="30">
        <v>2</v>
      </c>
      <c r="R17" s="29" t="s">
        <v>107</v>
      </c>
      <c r="S17" s="28" t="s">
        <v>233</v>
      </c>
    </row>
    <row r="18" spans="1:19" x14ac:dyDescent="0.3">
      <c r="A18" s="32" t="s">
        <v>9</v>
      </c>
      <c r="B18" s="1">
        <v>27</v>
      </c>
      <c r="C18" s="1">
        <v>14</v>
      </c>
      <c r="D18" s="1">
        <v>7</v>
      </c>
      <c r="E18" s="20">
        <v>6</v>
      </c>
      <c r="F18" s="30">
        <v>34</v>
      </c>
      <c r="G18" s="20">
        <v>13</v>
      </c>
      <c r="H18" s="20">
        <v>14</v>
      </c>
      <c r="I18" s="20">
        <v>0</v>
      </c>
      <c r="J18" s="20">
        <v>4</v>
      </c>
      <c r="K18" s="29" t="s">
        <v>310</v>
      </c>
      <c r="L18" s="1" t="s">
        <v>419</v>
      </c>
      <c r="M18" s="1" t="s">
        <v>206</v>
      </c>
      <c r="N18" s="1" t="s">
        <v>419</v>
      </c>
      <c r="O18" s="31">
        <v>85</v>
      </c>
      <c r="P18" s="20">
        <v>77</v>
      </c>
      <c r="Q18" s="30">
        <v>8</v>
      </c>
      <c r="R18" s="29" t="s">
        <v>101</v>
      </c>
      <c r="S18" s="28" t="s">
        <v>239</v>
      </c>
    </row>
    <row r="19" spans="1:19" x14ac:dyDescent="0.3">
      <c r="A19" s="32" t="s">
        <v>14</v>
      </c>
      <c r="B19" s="1">
        <v>29</v>
      </c>
      <c r="C19" s="1">
        <v>16</v>
      </c>
      <c r="D19" s="1">
        <v>12</v>
      </c>
      <c r="E19" s="20">
        <v>1</v>
      </c>
      <c r="F19" s="30">
        <v>33</v>
      </c>
      <c r="G19" s="20">
        <v>8</v>
      </c>
      <c r="H19" s="20">
        <v>14</v>
      </c>
      <c r="I19" s="20">
        <v>2</v>
      </c>
      <c r="J19" s="20">
        <v>0</v>
      </c>
      <c r="K19" s="29" t="s">
        <v>353</v>
      </c>
      <c r="L19" s="1" t="s">
        <v>494</v>
      </c>
      <c r="M19" s="1" t="s">
        <v>165</v>
      </c>
      <c r="N19" s="1" t="s">
        <v>495</v>
      </c>
      <c r="O19" s="31">
        <v>84</v>
      </c>
      <c r="P19" s="20">
        <v>89</v>
      </c>
      <c r="Q19" s="30">
        <v>-5</v>
      </c>
      <c r="R19" s="29" t="s">
        <v>159</v>
      </c>
      <c r="S19" s="28" t="s">
        <v>224</v>
      </c>
    </row>
    <row r="20" spans="1:19" x14ac:dyDescent="0.3">
      <c r="A20" s="32" t="s">
        <v>10</v>
      </c>
      <c r="B20" s="1">
        <v>27</v>
      </c>
      <c r="C20" s="1">
        <v>15</v>
      </c>
      <c r="D20" s="1">
        <v>9</v>
      </c>
      <c r="E20" s="20">
        <v>3</v>
      </c>
      <c r="F20" s="30">
        <v>33</v>
      </c>
      <c r="G20" s="20">
        <v>3</v>
      </c>
      <c r="H20" s="20">
        <v>10</v>
      </c>
      <c r="I20" s="20">
        <v>5</v>
      </c>
      <c r="J20" s="20">
        <v>0</v>
      </c>
      <c r="K20" s="29" t="s">
        <v>448</v>
      </c>
      <c r="L20" s="1" t="s">
        <v>303</v>
      </c>
      <c r="M20" s="1" t="s">
        <v>242</v>
      </c>
      <c r="N20" s="1" t="s">
        <v>448</v>
      </c>
      <c r="O20" s="31">
        <v>81</v>
      </c>
      <c r="P20" s="20">
        <v>77</v>
      </c>
      <c r="Q20" s="30">
        <v>4</v>
      </c>
      <c r="R20" s="29" t="s">
        <v>101</v>
      </c>
      <c r="S20" s="28" t="s">
        <v>232</v>
      </c>
    </row>
    <row r="21" spans="1:19" ht="15" thickBot="1" x14ac:dyDescent="0.35">
      <c r="A21" s="27" t="s">
        <v>23</v>
      </c>
      <c r="B21" s="26">
        <v>29</v>
      </c>
      <c r="C21" s="26">
        <v>13</v>
      </c>
      <c r="D21" s="26">
        <v>10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471</v>
      </c>
      <c r="M21" s="26" t="s">
        <v>223</v>
      </c>
      <c r="N21" s="26" t="s">
        <v>506</v>
      </c>
      <c r="O21" s="25">
        <v>90</v>
      </c>
      <c r="P21" s="24">
        <v>99</v>
      </c>
      <c r="Q21" s="23">
        <v>-9</v>
      </c>
      <c r="R21" s="22" t="s">
        <v>107</v>
      </c>
      <c r="S21" s="21" t="s">
        <v>264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29</v>
      </c>
      <c r="C25" s="1">
        <v>21</v>
      </c>
      <c r="D25" s="1">
        <v>2</v>
      </c>
      <c r="E25" s="20">
        <v>6</v>
      </c>
      <c r="F25" s="30">
        <v>48</v>
      </c>
      <c r="G25" s="20">
        <v>19</v>
      </c>
      <c r="H25" s="20">
        <v>21</v>
      </c>
      <c r="I25" s="20">
        <v>0</v>
      </c>
      <c r="J25" s="20">
        <v>3</v>
      </c>
      <c r="K25" s="29" t="s">
        <v>460</v>
      </c>
      <c r="L25" s="1" t="s">
        <v>511</v>
      </c>
      <c r="M25" s="1" t="s">
        <v>249</v>
      </c>
      <c r="N25" s="1" t="s">
        <v>461</v>
      </c>
      <c r="O25" s="31">
        <v>115</v>
      </c>
      <c r="P25" s="20">
        <v>66</v>
      </c>
      <c r="Q25" s="30">
        <v>49</v>
      </c>
      <c r="R25" s="29" t="s">
        <v>104</v>
      </c>
      <c r="S25" s="28" t="s">
        <v>276</v>
      </c>
    </row>
    <row r="26" spans="1:19" x14ac:dyDescent="0.3">
      <c r="A26" s="32" t="s">
        <v>22</v>
      </c>
      <c r="B26" s="1">
        <v>30</v>
      </c>
      <c r="C26" s="1">
        <v>20</v>
      </c>
      <c r="D26" s="1">
        <v>5</v>
      </c>
      <c r="E26" s="20">
        <v>5</v>
      </c>
      <c r="F26" s="30">
        <v>45</v>
      </c>
      <c r="G26" s="20">
        <v>13</v>
      </c>
      <c r="H26" s="20">
        <v>17</v>
      </c>
      <c r="I26" s="20">
        <v>3</v>
      </c>
      <c r="J26" s="20">
        <v>2</v>
      </c>
      <c r="K26" s="29" t="s">
        <v>390</v>
      </c>
      <c r="L26" s="1" t="s">
        <v>473</v>
      </c>
      <c r="M26" s="1" t="s">
        <v>178</v>
      </c>
      <c r="N26" s="1" t="s">
        <v>487</v>
      </c>
      <c r="O26" s="31">
        <v>105</v>
      </c>
      <c r="P26" s="20">
        <v>77</v>
      </c>
      <c r="Q26" s="30">
        <v>28</v>
      </c>
      <c r="R26" s="29" t="s">
        <v>109</v>
      </c>
      <c r="S26" s="28" t="s">
        <v>321</v>
      </c>
    </row>
    <row r="27" spans="1:19" x14ac:dyDescent="0.3">
      <c r="A27" s="32" t="s">
        <v>17</v>
      </c>
      <c r="B27" s="1">
        <v>30</v>
      </c>
      <c r="C27" s="1">
        <v>16</v>
      </c>
      <c r="D27" s="1">
        <v>9</v>
      </c>
      <c r="E27" s="20">
        <v>5</v>
      </c>
      <c r="F27" s="30">
        <v>37</v>
      </c>
      <c r="G27" s="20">
        <v>7</v>
      </c>
      <c r="H27" s="20">
        <v>13</v>
      </c>
      <c r="I27" s="20">
        <v>3</v>
      </c>
      <c r="J27" s="20">
        <v>1</v>
      </c>
      <c r="K27" s="29" t="s">
        <v>433</v>
      </c>
      <c r="L27" s="1" t="s">
        <v>406</v>
      </c>
      <c r="M27" s="1" t="s">
        <v>229</v>
      </c>
      <c r="N27" s="1" t="s">
        <v>519</v>
      </c>
      <c r="O27" s="31">
        <v>85</v>
      </c>
      <c r="P27" s="20">
        <v>81</v>
      </c>
      <c r="Q27" s="30">
        <v>4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31</v>
      </c>
      <c r="C28" s="1">
        <v>14</v>
      </c>
      <c r="D28" s="1">
        <v>14</v>
      </c>
      <c r="E28" s="20">
        <v>3</v>
      </c>
      <c r="F28" s="30">
        <v>31</v>
      </c>
      <c r="G28" s="20">
        <v>11</v>
      </c>
      <c r="H28" s="20">
        <v>14</v>
      </c>
      <c r="I28" s="20">
        <v>0</v>
      </c>
      <c r="J28" s="20">
        <v>0</v>
      </c>
      <c r="K28" s="29" t="s">
        <v>277</v>
      </c>
      <c r="L28" s="1" t="s">
        <v>468</v>
      </c>
      <c r="M28" s="1" t="s">
        <v>230</v>
      </c>
      <c r="N28" s="1" t="s">
        <v>520</v>
      </c>
      <c r="O28" s="31">
        <v>93</v>
      </c>
      <c r="P28" s="20">
        <v>90</v>
      </c>
      <c r="Q28" s="30">
        <v>3</v>
      </c>
      <c r="R28" s="29" t="s">
        <v>107</v>
      </c>
      <c r="S28" s="28" t="s">
        <v>200</v>
      </c>
    </row>
    <row r="29" spans="1:19" x14ac:dyDescent="0.3">
      <c r="A29" s="32" t="s">
        <v>25</v>
      </c>
      <c r="B29" s="1">
        <v>29</v>
      </c>
      <c r="C29" s="1">
        <v>12</v>
      </c>
      <c r="D29" s="1">
        <v>11</v>
      </c>
      <c r="E29" s="20">
        <v>6</v>
      </c>
      <c r="F29" s="30">
        <v>30</v>
      </c>
      <c r="G29" s="20">
        <v>11</v>
      </c>
      <c r="H29" s="20">
        <v>12</v>
      </c>
      <c r="I29" s="20">
        <v>0</v>
      </c>
      <c r="J29" s="20">
        <v>2</v>
      </c>
      <c r="K29" s="29" t="s">
        <v>391</v>
      </c>
      <c r="L29" s="1" t="s">
        <v>415</v>
      </c>
      <c r="M29" s="1" t="s">
        <v>138</v>
      </c>
      <c r="N29" s="1" t="s">
        <v>510</v>
      </c>
      <c r="O29" s="31">
        <v>86</v>
      </c>
      <c r="P29" s="20">
        <v>91</v>
      </c>
      <c r="Q29" s="30">
        <v>-5</v>
      </c>
      <c r="R29" s="29" t="s">
        <v>107</v>
      </c>
      <c r="S29" s="28" t="s">
        <v>240</v>
      </c>
    </row>
    <row r="30" spans="1:19" x14ac:dyDescent="0.3">
      <c r="A30" s="32" t="s">
        <v>6</v>
      </c>
      <c r="B30" s="1">
        <v>30</v>
      </c>
      <c r="C30" s="1">
        <v>11</v>
      </c>
      <c r="D30" s="1">
        <v>12</v>
      </c>
      <c r="E30" s="20">
        <v>7</v>
      </c>
      <c r="F30" s="30">
        <v>29</v>
      </c>
      <c r="G30" s="20">
        <v>11</v>
      </c>
      <c r="H30" s="20">
        <v>11</v>
      </c>
      <c r="I30" s="20">
        <v>0</v>
      </c>
      <c r="J30" s="20">
        <v>2</v>
      </c>
      <c r="K30" s="29" t="s">
        <v>451</v>
      </c>
      <c r="L30" s="1" t="s">
        <v>415</v>
      </c>
      <c r="M30" s="1" t="s">
        <v>125</v>
      </c>
      <c r="N30" s="1" t="s">
        <v>391</v>
      </c>
      <c r="O30" s="31">
        <v>77</v>
      </c>
      <c r="P30" s="20">
        <v>104</v>
      </c>
      <c r="Q30" s="30">
        <v>-27</v>
      </c>
      <c r="R30" s="29" t="s">
        <v>104</v>
      </c>
      <c r="S30" s="28" t="s">
        <v>233</v>
      </c>
    </row>
    <row r="31" spans="1:19" x14ac:dyDescent="0.3">
      <c r="A31" s="32" t="s">
        <v>0</v>
      </c>
      <c r="B31" s="1">
        <v>28</v>
      </c>
      <c r="C31" s="1">
        <v>14</v>
      </c>
      <c r="D31" s="1">
        <v>13</v>
      </c>
      <c r="E31" s="20">
        <v>1</v>
      </c>
      <c r="F31" s="30">
        <v>29</v>
      </c>
      <c r="G31" s="20">
        <v>11</v>
      </c>
      <c r="H31" s="20">
        <v>13</v>
      </c>
      <c r="I31" s="20">
        <v>1</v>
      </c>
      <c r="J31" s="20">
        <v>1</v>
      </c>
      <c r="K31" s="29" t="s">
        <v>374</v>
      </c>
      <c r="L31" s="1" t="s">
        <v>401</v>
      </c>
      <c r="M31" s="1" t="s">
        <v>103</v>
      </c>
      <c r="N31" s="1" t="s">
        <v>501</v>
      </c>
      <c r="O31" s="31">
        <v>85</v>
      </c>
      <c r="P31" s="20">
        <v>85</v>
      </c>
      <c r="Q31" s="30">
        <v>0</v>
      </c>
      <c r="R31" s="29" t="s">
        <v>101</v>
      </c>
      <c r="S31" s="28" t="s">
        <v>237</v>
      </c>
    </row>
    <row r="32" spans="1:19" ht="15" thickBot="1" x14ac:dyDescent="0.35">
      <c r="A32" s="32" t="s">
        <v>15</v>
      </c>
      <c r="B32" s="1">
        <v>28</v>
      </c>
      <c r="C32" s="1">
        <v>10</v>
      </c>
      <c r="D32" s="1">
        <v>14</v>
      </c>
      <c r="E32" s="20">
        <v>4</v>
      </c>
      <c r="F32" s="23">
        <v>24</v>
      </c>
      <c r="G32" s="20">
        <v>6</v>
      </c>
      <c r="H32" s="20">
        <v>9</v>
      </c>
      <c r="I32" s="20">
        <v>1</v>
      </c>
      <c r="J32" s="20">
        <v>0</v>
      </c>
      <c r="K32" s="29" t="s">
        <v>464</v>
      </c>
      <c r="L32" s="1" t="s">
        <v>274</v>
      </c>
      <c r="M32" s="1" t="s">
        <v>199</v>
      </c>
      <c r="N32" s="1" t="s">
        <v>465</v>
      </c>
      <c r="O32" s="31">
        <v>74</v>
      </c>
      <c r="P32" s="20">
        <v>100</v>
      </c>
      <c r="Q32" s="30">
        <v>-26</v>
      </c>
      <c r="R32" s="29" t="s">
        <v>101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29</v>
      </c>
      <c r="C35" s="1">
        <v>18</v>
      </c>
      <c r="D35" s="1">
        <v>10</v>
      </c>
      <c r="E35" s="20">
        <v>1</v>
      </c>
      <c r="F35" s="33">
        <v>37</v>
      </c>
      <c r="G35" s="20">
        <v>8</v>
      </c>
      <c r="H35" s="20">
        <v>15</v>
      </c>
      <c r="I35" s="20">
        <v>3</v>
      </c>
      <c r="J35" s="20">
        <v>0</v>
      </c>
      <c r="K35" s="29" t="s">
        <v>512</v>
      </c>
      <c r="L35" s="1" t="s">
        <v>425</v>
      </c>
      <c r="M35" s="1" t="s">
        <v>149</v>
      </c>
      <c r="N35" s="1" t="s">
        <v>513</v>
      </c>
      <c r="O35" s="31">
        <v>107</v>
      </c>
      <c r="P35" s="20">
        <v>95</v>
      </c>
      <c r="Q35" s="30">
        <v>12</v>
      </c>
      <c r="R35" s="29" t="s">
        <v>104</v>
      </c>
      <c r="S35" s="28" t="s">
        <v>232</v>
      </c>
    </row>
    <row r="36" spans="1:19" x14ac:dyDescent="0.3">
      <c r="A36" s="32" t="s">
        <v>2</v>
      </c>
      <c r="B36" s="1">
        <v>28</v>
      </c>
      <c r="C36" s="1">
        <v>14</v>
      </c>
      <c r="D36" s="1">
        <v>6</v>
      </c>
      <c r="E36" s="20">
        <v>8</v>
      </c>
      <c r="F36" s="30">
        <v>36</v>
      </c>
      <c r="G36" s="20">
        <v>10</v>
      </c>
      <c r="H36" s="20">
        <v>13</v>
      </c>
      <c r="I36" s="20">
        <v>1</v>
      </c>
      <c r="J36" s="20">
        <v>2</v>
      </c>
      <c r="K36" s="29" t="s">
        <v>449</v>
      </c>
      <c r="L36" s="1" t="s">
        <v>440</v>
      </c>
      <c r="M36" s="1" t="s">
        <v>444</v>
      </c>
      <c r="N36" s="1" t="s">
        <v>469</v>
      </c>
      <c r="O36" s="31">
        <v>86</v>
      </c>
      <c r="P36" s="20">
        <v>81</v>
      </c>
      <c r="Q36" s="30">
        <v>5</v>
      </c>
      <c r="R36" s="29" t="s">
        <v>135</v>
      </c>
      <c r="S36" s="28" t="s">
        <v>231</v>
      </c>
    </row>
    <row r="37" spans="1:19" x14ac:dyDescent="0.3">
      <c r="A37" s="32" t="s">
        <v>18</v>
      </c>
      <c r="B37" s="1">
        <v>29</v>
      </c>
      <c r="C37" s="1">
        <v>14</v>
      </c>
      <c r="D37" s="1">
        <v>8</v>
      </c>
      <c r="E37" s="20">
        <v>7</v>
      </c>
      <c r="F37" s="30">
        <v>35</v>
      </c>
      <c r="G37" s="20">
        <v>8</v>
      </c>
      <c r="H37" s="20">
        <v>13</v>
      </c>
      <c r="I37" s="20">
        <v>1</v>
      </c>
      <c r="J37" s="20">
        <v>5</v>
      </c>
      <c r="K37" s="29" t="s">
        <v>435</v>
      </c>
      <c r="L37" s="1" t="s">
        <v>511</v>
      </c>
      <c r="M37" s="1" t="s">
        <v>142</v>
      </c>
      <c r="N37" s="1" t="s">
        <v>521</v>
      </c>
      <c r="O37" s="31">
        <v>80</v>
      </c>
      <c r="P37" s="20">
        <v>77</v>
      </c>
      <c r="Q37" s="30">
        <v>3</v>
      </c>
      <c r="R37" s="29" t="s">
        <v>104</v>
      </c>
      <c r="S37" s="28" t="s">
        <v>222</v>
      </c>
    </row>
    <row r="38" spans="1:19" x14ac:dyDescent="0.3">
      <c r="A38" s="32" t="s">
        <v>20</v>
      </c>
      <c r="B38" s="1">
        <v>29</v>
      </c>
      <c r="C38" s="1">
        <v>13</v>
      </c>
      <c r="D38" s="1">
        <v>11</v>
      </c>
      <c r="E38" s="20">
        <v>5</v>
      </c>
      <c r="F38" s="30">
        <v>31</v>
      </c>
      <c r="G38" s="20">
        <v>8</v>
      </c>
      <c r="H38" s="20">
        <v>13</v>
      </c>
      <c r="I38" s="20">
        <v>0</v>
      </c>
      <c r="J38" s="20">
        <v>2</v>
      </c>
      <c r="K38" s="29" t="s">
        <v>330</v>
      </c>
      <c r="L38" s="1" t="s">
        <v>439</v>
      </c>
      <c r="M38" s="1" t="s">
        <v>168</v>
      </c>
      <c r="N38" s="1" t="s">
        <v>391</v>
      </c>
      <c r="O38" s="31">
        <v>96</v>
      </c>
      <c r="P38" s="20">
        <v>102</v>
      </c>
      <c r="Q38" s="30">
        <v>-6</v>
      </c>
      <c r="R38" s="29" t="s">
        <v>104</v>
      </c>
      <c r="S38" s="28" t="s">
        <v>225</v>
      </c>
    </row>
    <row r="39" spans="1:19" x14ac:dyDescent="0.3">
      <c r="A39" s="32" t="s">
        <v>8</v>
      </c>
      <c r="B39" s="1">
        <v>30</v>
      </c>
      <c r="C39" s="1">
        <v>14</v>
      </c>
      <c r="D39" s="1">
        <v>13</v>
      </c>
      <c r="E39" s="20">
        <v>3</v>
      </c>
      <c r="F39" s="30">
        <v>31</v>
      </c>
      <c r="G39" s="20">
        <v>7</v>
      </c>
      <c r="H39" s="20">
        <v>13</v>
      </c>
      <c r="I39" s="20">
        <v>1</v>
      </c>
      <c r="J39" s="20">
        <v>1</v>
      </c>
      <c r="K39" s="29" t="s">
        <v>475</v>
      </c>
      <c r="L39" s="1" t="s">
        <v>287</v>
      </c>
      <c r="M39" s="1" t="s">
        <v>188</v>
      </c>
      <c r="N39" s="1" t="s">
        <v>446</v>
      </c>
      <c r="O39" s="31">
        <v>86</v>
      </c>
      <c r="P39" s="20">
        <v>99</v>
      </c>
      <c r="Q39" s="30">
        <v>-13</v>
      </c>
      <c r="R39" s="29" t="s">
        <v>99</v>
      </c>
      <c r="S39" s="28" t="s">
        <v>202</v>
      </c>
    </row>
    <row r="40" spans="1:19" x14ac:dyDescent="0.3">
      <c r="A40" s="32" t="s">
        <v>27</v>
      </c>
      <c r="B40" s="1">
        <v>31</v>
      </c>
      <c r="C40" s="1">
        <v>12</v>
      </c>
      <c r="D40" s="1">
        <v>15</v>
      </c>
      <c r="E40" s="20">
        <v>4</v>
      </c>
      <c r="F40" s="30">
        <v>28</v>
      </c>
      <c r="G40" s="20">
        <v>8</v>
      </c>
      <c r="H40" s="20">
        <v>10</v>
      </c>
      <c r="I40" s="20">
        <v>2</v>
      </c>
      <c r="J40" s="20">
        <v>2</v>
      </c>
      <c r="K40" s="29" t="s">
        <v>299</v>
      </c>
      <c r="L40" s="1" t="s">
        <v>466</v>
      </c>
      <c r="M40" s="1" t="s">
        <v>134</v>
      </c>
      <c r="N40" s="1" t="s">
        <v>502</v>
      </c>
      <c r="O40" s="31">
        <v>79</v>
      </c>
      <c r="P40" s="20">
        <v>92</v>
      </c>
      <c r="Q40" s="30">
        <v>-13</v>
      </c>
      <c r="R40" s="29" t="s">
        <v>109</v>
      </c>
      <c r="S40" s="28" t="s">
        <v>226</v>
      </c>
    </row>
    <row r="41" spans="1:19" x14ac:dyDescent="0.3">
      <c r="A41" s="32" t="s">
        <v>7</v>
      </c>
      <c r="B41" s="1">
        <v>27</v>
      </c>
      <c r="C41" s="1">
        <v>11</v>
      </c>
      <c r="D41" s="1">
        <v>10</v>
      </c>
      <c r="E41" s="20">
        <v>6</v>
      </c>
      <c r="F41" s="30">
        <v>28</v>
      </c>
      <c r="G41" s="20">
        <v>7</v>
      </c>
      <c r="H41" s="20">
        <v>11</v>
      </c>
      <c r="I41" s="20">
        <v>0</v>
      </c>
      <c r="J41" s="20">
        <v>3</v>
      </c>
      <c r="K41" s="29" t="s">
        <v>391</v>
      </c>
      <c r="L41" s="1" t="s">
        <v>414</v>
      </c>
      <c r="M41" s="1" t="s">
        <v>175</v>
      </c>
      <c r="N41" s="1" t="s">
        <v>522</v>
      </c>
      <c r="O41" s="31">
        <v>67</v>
      </c>
      <c r="P41" s="20">
        <v>83</v>
      </c>
      <c r="Q41" s="30">
        <v>-16</v>
      </c>
      <c r="R41" s="29" t="s">
        <v>167</v>
      </c>
      <c r="S41" s="28" t="s">
        <v>237</v>
      </c>
    </row>
    <row r="42" spans="1:19" ht="15" thickBot="1" x14ac:dyDescent="0.35">
      <c r="A42" s="27" t="s">
        <v>3</v>
      </c>
      <c r="B42" s="26">
        <v>30</v>
      </c>
      <c r="C42" s="26">
        <v>11</v>
      </c>
      <c r="D42" s="26">
        <v>16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370</v>
      </c>
      <c r="L42" s="26" t="s">
        <v>377</v>
      </c>
      <c r="M42" s="26" t="s">
        <v>156</v>
      </c>
      <c r="N42" s="26" t="s">
        <v>504</v>
      </c>
      <c r="O42" s="25">
        <v>85</v>
      </c>
      <c r="P42" s="24">
        <v>108</v>
      </c>
      <c r="Q42" s="23">
        <v>-23</v>
      </c>
      <c r="R42" s="22" t="s">
        <v>101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B33BFF6-DD8E-4900-92B8-A96B6CBC583A}"/>
  </hyperlinks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BB8C-4D37-414A-8FB9-F4BADAFF11F2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31</v>
      </c>
      <c r="C4" s="40">
        <v>18</v>
      </c>
      <c r="D4" s="40">
        <v>13</v>
      </c>
      <c r="E4" s="38">
        <v>0</v>
      </c>
      <c r="F4" s="33">
        <v>36</v>
      </c>
      <c r="G4" s="39">
        <v>10</v>
      </c>
      <c r="H4" s="38">
        <v>16</v>
      </c>
      <c r="I4" s="38">
        <v>2</v>
      </c>
      <c r="J4" s="33">
        <v>0</v>
      </c>
      <c r="K4" s="37" t="s">
        <v>382</v>
      </c>
      <c r="L4" s="40" t="s">
        <v>494</v>
      </c>
      <c r="M4" s="40" t="s">
        <v>374</v>
      </c>
      <c r="N4" s="40" t="s">
        <v>491</v>
      </c>
      <c r="O4" s="39">
        <v>101</v>
      </c>
      <c r="P4" s="38">
        <v>96</v>
      </c>
      <c r="Q4" s="33">
        <v>5</v>
      </c>
      <c r="R4" s="37" t="s">
        <v>109</v>
      </c>
      <c r="S4" s="36" t="s">
        <v>232</v>
      </c>
    </row>
    <row r="5" spans="1:20" x14ac:dyDescent="0.3">
      <c r="A5" s="32" t="s">
        <v>5</v>
      </c>
      <c r="B5" s="1">
        <v>30</v>
      </c>
      <c r="C5" s="1">
        <v>17</v>
      </c>
      <c r="D5" s="1">
        <v>11</v>
      </c>
      <c r="E5" s="20">
        <v>2</v>
      </c>
      <c r="F5" s="30">
        <v>36</v>
      </c>
      <c r="G5" s="31">
        <v>14</v>
      </c>
      <c r="H5" s="20">
        <v>17</v>
      </c>
      <c r="I5" s="20">
        <v>0</v>
      </c>
      <c r="J5" s="30">
        <v>0</v>
      </c>
      <c r="K5" s="29" t="s">
        <v>315</v>
      </c>
      <c r="L5" s="1" t="s">
        <v>472</v>
      </c>
      <c r="M5" s="1" t="s">
        <v>192</v>
      </c>
      <c r="N5" s="1" t="s">
        <v>524</v>
      </c>
      <c r="O5" s="31">
        <v>94</v>
      </c>
      <c r="P5" s="20">
        <v>76</v>
      </c>
      <c r="Q5" s="30">
        <v>18</v>
      </c>
      <c r="R5" s="29" t="s">
        <v>99</v>
      </c>
      <c r="S5" s="28" t="s">
        <v>232</v>
      </c>
    </row>
    <row r="6" spans="1:20" x14ac:dyDescent="0.3">
      <c r="A6" s="32" t="s">
        <v>21</v>
      </c>
      <c r="B6" s="1">
        <v>30</v>
      </c>
      <c r="C6" s="1">
        <v>16</v>
      </c>
      <c r="D6" s="1">
        <v>11</v>
      </c>
      <c r="E6" s="20">
        <v>3</v>
      </c>
      <c r="F6" s="30">
        <v>35</v>
      </c>
      <c r="G6" s="31">
        <v>10</v>
      </c>
      <c r="H6" s="20">
        <v>14</v>
      </c>
      <c r="I6" s="20">
        <v>2</v>
      </c>
      <c r="J6" s="30">
        <v>2</v>
      </c>
      <c r="K6" s="29" t="s">
        <v>450</v>
      </c>
      <c r="L6" s="1" t="s">
        <v>389</v>
      </c>
      <c r="M6" s="1" t="s">
        <v>233</v>
      </c>
      <c r="N6" s="1" t="s">
        <v>471</v>
      </c>
      <c r="O6" s="31">
        <v>95</v>
      </c>
      <c r="P6" s="20">
        <v>102</v>
      </c>
      <c r="Q6" s="30">
        <v>-7</v>
      </c>
      <c r="R6" s="29" t="s">
        <v>104</v>
      </c>
      <c r="S6" s="28" t="s">
        <v>218</v>
      </c>
    </row>
    <row r="7" spans="1:20" x14ac:dyDescent="0.3">
      <c r="A7" s="32" t="s">
        <v>16</v>
      </c>
      <c r="B7" s="1">
        <v>29</v>
      </c>
      <c r="C7" s="1">
        <v>15</v>
      </c>
      <c r="D7" s="1">
        <v>11</v>
      </c>
      <c r="E7" s="20">
        <v>3</v>
      </c>
      <c r="F7" s="30">
        <v>33</v>
      </c>
      <c r="G7" s="31">
        <v>6</v>
      </c>
      <c r="H7" s="20">
        <v>13</v>
      </c>
      <c r="I7" s="20">
        <v>2</v>
      </c>
      <c r="J7" s="30">
        <v>2</v>
      </c>
      <c r="K7" s="29" t="s">
        <v>401</v>
      </c>
      <c r="L7" s="1" t="s">
        <v>354</v>
      </c>
      <c r="M7" s="1" t="s">
        <v>230</v>
      </c>
      <c r="N7" s="1" t="s">
        <v>465</v>
      </c>
      <c r="O7" s="31">
        <v>93</v>
      </c>
      <c r="P7" s="20">
        <v>105</v>
      </c>
      <c r="Q7" s="30">
        <v>-12</v>
      </c>
      <c r="R7" s="29" t="s">
        <v>107</v>
      </c>
      <c r="S7" s="28" t="s">
        <v>202</v>
      </c>
    </row>
    <row r="8" spans="1:20" x14ac:dyDescent="0.3">
      <c r="A8" s="32" t="s">
        <v>4</v>
      </c>
      <c r="B8" s="1">
        <v>29</v>
      </c>
      <c r="C8" s="1">
        <v>14</v>
      </c>
      <c r="D8" s="1">
        <v>11</v>
      </c>
      <c r="E8" s="20">
        <v>4</v>
      </c>
      <c r="F8" s="30">
        <v>32</v>
      </c>
      <c r="G8" s="31">
        <v>10</v>
      </c>
      <c r="H8" s="20">
        <v>14</v>
      </c>
      <c r="I8" s="20">
        <v>0</v>
      </c>
      <c r="J8" s="30">
        <v>1</v>
      </c>
      <c r="K8" s="29" t="s">
        <v>516</v>
      </c>
      <c r="L8" s="1" t="s">
        <v>278</v>
      </c>
      <c r="M8" s="1" t="s">
        <v>517</v>
      </c>
      <c r="N8" s="1" t="s">
        <v>518</v>
      </c>
      <c r="O8" s="31">
        <v>97</v>
      </c>
      <c r="P8" s="20">
        <v>93</v>
      </c>
      <c r="Q8" s="30">
        <v>4</v>
      </c>
      <c r="R8" s="29" t="s">
        <v>99</v>
      </c>
      <c r="S8" s="28" t="s">
        <v>231</v>
      </c>
    </row>
    <row r="9" spans="1:20" x14ac:dyDescent="0.3">
      <c r="A9" s="32" t="s">
        <v>19</v>
      </c>
      <c r="B9" s="1">
        <v>28</v>
      </c>
      <c r="C9" s="1">
        <v>14</v>
      </c>
      <c r="D9" s="1">
        <v>12</v>
      </c>
      <c r="E9" s="20">
        <v>2</v>
      </c>
      <c r="F9" s="30">
        <v>30</v>
      </c>
      <c r="G9" s="31">
        <v>11</v>
      </c>
      <c r="H9" s="20">
        <v>13</v>
      </c>
      <c r="I9" s="20">
        <v>1</v>
      </c>
      <c r="J9" s="30">
        <v>1</v>
      </c>
      <c r="K9" s="29" t="s">
        <v>505</v>
      </c>
      <c r="L9" s="1" t="s">
        <v>200</v>
      </c>
      <c r="M9" s="1" t="s">
        <v>147</v>
      </c>
      <c r="N9" s="1" t="s">
        <v>494</v>
      </c>
      <c r="O9" s="31">
        <v>88</v>
      </c>
      <c r="P9" s="20">
        <v>90</v>
      </c>
      <c r="Q9" s="30">
        <v>-2</v>
      </c>
      <c r="R9" s="29" t="s">
        <v>104</v>
      </c>
      <c r="S9" s="28" t="s">
        <v>225</v>
      </c>
    </row>
    <row r="10" spans="1:20" x14ac:dyDescent="0.3">
      <c r="A10" s="32" t="s">
        <v>11</v>
      </c>
      <c r="B10" s="1">
        <v>29</v>
      </c>
      <c r="C10" s="1">
        <v>13</v>
      </c>
      <c r="D10" s="1">
        <v>12</v>
      </c>
      <c r="E10" s="20">
        <v>4</v>
      </c>
      <c r="F10" s="30">
        <v>30</v>
      </c>
      <c r="G10" s="31">
        <v>6</v>
      </c>
      <c r="H10" s="20">
        <v>10</v>
      </c>
      <c r="I10" s="20">
        <v>3</v>
      </c>
      <c r="J10" s="30">
        <v>0</v>
      </c>
      <c r="K10" s="29" t="s">
        <v>341</v>
      </c>
      <c r="L10" s="1" t="s">
        <v>442</v>
      </c>
      <c r="M10" s="1" t="s">
        <v>189</v>
      </c>
      <c r="N10" s="1" t="s">
        <v>389</v>
      </c>
      <c r="O10" s="31">
        <v>90</v>
      </c>
      <c r="P10" s="20">
        <v>96</v>
      </c>
      <c r="Q10" s="30">
        <v>-6</v>
      </c>
      <c r="R10" s="29" t="s">
        <v>113</v>
      </c>
      <c r="S10" s="28" t="s">
        <v>200</v>
      </c>
    </row>
    <row r="11" spans="1:20" ht="15" thickBot="1" x14ac:dyDescent="0.35">
      <c r="A11" s="32" t="s">
        <v>28</v>
      </c>
      <c r="B11" s="1">
        <v>30</v>
      </c>
      <c r="C11" s="1">
        <v>12</v>
      </c>
      <c r="D11" s="1">
        <v>14</v>
      </c>
      <c r="E11" s="24">
        <v>4</v>
      </c>
      <c r="F11" s="23">
        <v>28</v>
      </c>
      <c r="G11" s="25">
        <v>6</v>
      </c>
      <c r="H11" s="24">
        <v>10</v>
      </c>
      <c r="I11" s="24">
        <v>2</v>
      </c>
      <c r="J11" s="23">
        <v>0</v>
      </c>
      <c r="K11" s="29" t="s">
        <v>448</v>
      </c>
      <c r="L11" s="1" t="s">
        <v>523</v>
      </c>
      <c r="M11" s="1" t="s">
        <v>211</v>
      </c>
      <c r="N11" s="1" t="s">
        <v>471</v>
      </c>
      <c r="O11" s="31">
        <v>92</v>
      </c>
      <c r="P11" s="20">
        <v>106</v>
      </c>
      <c r="Q11" s="30">
        <v>-14</v>
      </c>
      <c r="R11" s="29" t="s">
        <v>99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30</v>
      </c>
      <c r="C14" s="1">
        <v>18</v>
      </c>
      <c r="D14" s="1">
        <v>9</v>
      </c>
      <c r="E14" s="20">
        <v>3</v>
      </c>
      <c r="F14" s="33">
        <v>39</v>
      </c>
      <c r="G14" s="20">
        <v>17</v>
      </c>
      <c r="H14" s="20">
        <v>18</v>
      </c>
      <c r="I14" s="20">
        <v>0</v>
      </c>
      <c r="J14" s="20">
        <v>3</v>
      </c>
      <c r="K14" s="29" t="s">
        <v>509</v>
      </c>
      <c r="L14" s="1" t="s">
        <v>328</v>
      </c>
      <c r="M14" s="1" t="s">
        <v>226</v>
      </c>
      <c r="N14" s="1" t="s">
        <v>488</v>
      </c>
      <c r="O14" s="31">
        <v>103</v>
      </c>
      <c r="P14" s="20">
        <v>75</v>
      </c>
      <c r="Q14" s="30">
        <v>28</v>
      </c>
      <c r="R14" s="29" t="s">
        <v>99</v>
      </c>
      <c r="S14" s="28" t="s">
        <v>276</v>
      </c>
    </row>
    <row r="15" spans="1:20" x14ac:dyDescent="0.3">
      <c r="A15" s="32" t="s">
        <v>26</v>
      </c>
      <c r="B15" s="1">
        <v>29</v>
      </c>
      <c r="C15" s="1">
        <v>18</v>
      </c>
      <c r="D15" s="1">
        <v>9</v>
      </c>
      <c r="E15" s="20">
        <v>2</v>
      </c>
      <c r="F15" s="30">
        <v>38</v>
      </c>
      <c r="G15" s="20">
        <v>12</v>
      </c>
      <c r="H15" s="20">
        <v>17</v>
      </c>
      <c r="I15" s="20">
        <v>1</v>
      </c>
      <c r="J15" s="20">
        <v>1</v>
      </c>
      <c r="K15" s="29" t="s">
        <v>509</v>
      </c>
      <c r="L15" s="1" t="s">
        <v>339</v>
      </c>
      <c r="M15" s="1" t="s">
        <v>164</v>
      </c>
      <c r="N15" s="1" t="s">
        <v>386</v>
      </c>
      <c r="O15" s="31">
        <v>98</v>
      </c>
      <c r="P15" s="20">
        <v>83</v>
      </c>
      <c r="Q15" s="30">
        <v>15</v>
      </c>
      <c r="R15" s="29" t="s">
        <v>99</v>
      </c>
      <c r="S15" s="28" t="s">
        <v>225</v>
      </c>
    </row>
    <row r="16" spans="1:20" x14ac:dyDescent="0.3">
      <c r="A16" s="32" t="s">
        <v>13</v>
      </c>
      <c r="B16" s="1">
        <v>31</v>
      </c>
      <c r="C16" s="1">
        <v>17</v>
      </c>
      <c r="D16" s="1">
        <v>11</v>
      </c>
      <c r="E16" s="20">
        <v>3</v>
      </c>
      <c r="F16" s="30">
        <v>37</v>
      </c>
      <c r="G16" s="20">
        <v>10</v>
      </c>
      <c r="H16" s="20">
        <v>15</v>
      </c>
      <c r="I16" s="20">
        <v>2</v>
      </c>
      <c r="J16" s="20">
        <v>3</v>
      </c>
      <c r="K16" s="29" t="s">
        <v>437</v>
      </c>
      <c r="L16" s="1" t="s">
        <v>412</v>
      </c>
      <c r="M16" s="1" t="s">
        <v>218</v>
      </c>
      <c r="N16" s="1" t="s">
        <v>507</v>
      </c>
      <c r="O16" s="31">
        <v>92</v>
      </c>
      <c r="P16" s="20">
        <v>89</v>
      </c>
      <c r="Q16" s="30">
        <v>3</v>
      </c>
      <c r="R16" s="29" t="s">
        <v>99</v>
      </c>
      <c r="S16" s="28" t="s">
        <v>225</v>
      </c>
    </row>
    <row r="17" spans="1:19" x14ac:dyDescent="0.3">
      <c r="A17" s="32" t="s">
        <v>14</v>
      </c>
      <c r="B17" s="1">
        <v>30</v>
      </c>
      <c r="C17" s="1">
        <v>17</v>
      </c>
      <c r="D17" s="1">
        <v>12</v>
      </c>
      <c r="E17" s="20">
        <v>1</v>
      </c>
      <c r="F17" s="30">
        <v>35</v>
      </c>
      <c r="G17" s="20">
        <v>9</v>
      </c>
      <c r="H17" s="20">
        <v>15</v>
      </c>
      <c r="I17" s="20">
        <v>2</v>
      </c>
      <c r="J17" s="20">
        <v>0</v>
      </c>
      <c r="K17" s="29" t="s">
        <v>353</v>
      </c>
      <c r="L17" s="1" t="s">
        <v>369</v>
      </c>
      <c r="M17" s="1" t="s">
        <v>165</v>
      </c>
      <c r="N17" s="1" t="s">
        <v>527</v>
      </c>
      <c r="O17" s="31">
        <v>88</v>
      </c>
      <c r="P17" s="20">
        <v>92</v>
      </c>
      <c r="Q17" s="30">
        <v>-4</v>
      </c>
      <c r="R17" s="29" t="s">
        <v>99</v>
      </c>
      <c r="S17" s="28" t="s">
        <v>200</v>
      </c>
    </row>
    <row r="18" spans="1:19" x14ac:dyDescent="0.3">
      <c r="A18" s="32" t="s">
        <v>10</v>
      </c>
      <c r="B18" s="1">
        <v>28</v>
      </c>
      <c r="C18" s="1">
        <v>16</v>
      </c>
      <c r="D18" s="1">
        <v>9</v>
      </c>
      <c r="E18" s="20">
        <v>3</v>
      </c>
      <c r="F18" s="30">
        <v>35</v>
      </c>
      <c r="G18" s="20">
        <v>4</v>
      </c>
      <c r="H18" s="20">
        <v>11</v>
      </c>
      <c r="I18" s="20">
        <v>5</v>
      </c>
      <c r="J18" s="20">
        <v>0</v>
      </c>
      <c r="K18" s="29" t="s">
        <v>528</v>
      </c>
      <c r="L18" s="1" t="s">
        <v>303</v>
      </c>
      <c r="M18" s="1" t="s">
        <v>242</v>
      </c>
      <c r="N18" s="1" t="s">
        <v>448</v>
      </c>
      <c r="O18" s="31">
        <v>85</v>
      </c>
      <c r="P18" s="20">
        <v>78</v>
      </c>
      <c r="Q18" s="30">
        <v>7</v>
      </c>
      <c r="R18" s="29" t="s">
        <v>99</v>
      </c>
      <c r="S18" s="28" t="s">
        <v>203</v>
      </c>
    </row>
    <row r="19" spans="1:19" x14ac:dyDescent="0.3">
      <c r="A19" s="32" t="s">
        <v>9</v>
      </c>
      <c r="B19" s="1">
        <v>28</v>
      </c>
      <c r="C19" s="1">
        <v>14</v>
      </c>
      <c r="D19" s="1">
        <v>7</v>
      </c>
      <c r="E19" s="20">
        <v>7</v>
      </c>
      <c r="F19" s="30">
        <v>35</v>
      </c>
      <c r="G19" s="20">
        <v>13</v>
      </c>
      <c r="H19" s="20">
        <v>14</v>
      </c>
      <c r="I19" s="20">
        <v>0</v>
      </c>
      <c r="J19" s="20">
        <v>5</v>
      </c>
      <c r="K19" s="29" t="s">
        <v>410</v>
      </c>
      <c r="L19" s="1" t="s">
        <v>419</v>
      </c>
      <c r="M19" s="1" t="s">
        <v>206</v>
      </c>
      <c r="N19" s="1" t="s">
        <v>419</v>
      </c>
      <c r="O19" s="31">
        <v>88</v>
      </c>
      <c r="P19" s="20">
        <v>81</v>
      </c>
      <c r="Q19" s="30">
        <v>7</v>
      </c>
      <c r="R19" s="29" t="s">
        <v>107</v>
      </c>
      <c r="S19" s="28" t="s">
        <v>239</v>
      </c>
    </row>
    <row r="20" spans="1:19" x14ac:dyDescent="0.3">
      <c r="A20" s="32" t="s">
        <v>12</v>
      </c>
      <c r="B20" s="1">
        <v>31</v>
      </c>
      <c r="C20" s="1">
        <v>15</v>
      </c>
      <c r="D20" s="1">
        <v>12</v>
      </c>
      <c r="E20" s="20">
        <v>4</v>
      </c>
      <c r="F20" s="30">
        <v>34</v>
      </c>
      <c r="G20" s="20">
        <v>10</v>
      </c>
      <c r="H20" s="20">
        <v>14</v>
      </c>
      <c r="I20" s="20">
        <v>1</v>
      </c>
      <c r="J20" s="20">
        <v>0</v>
      </c>
      <c r="K20" s="29" t="s">
        <v>508</v>
      </c>
      <c r="L20" s="1" t="s">
        <v>479</v>
      </c>
      <c r="M20" s="1" t="s">
        <v>148</v>
      </c>
      <c r="N20" s="1" t="s">
        <v>450</v>
      </c>
      <c r="O20" s="31">
        <v>83</v>
      </c>
      <c r="P20" s="20">
        <v>81</v>
      </c>
      <c r="Q20" s="30">
        <v>2</v>
      </c>
      <c r="R20" s="29" t="s">
        <v>107</v>
      </c>
      <c r="S20" s="28" t="s">
        <v>233</v>
      </c>
    </row>
    <row r="21" spans="1:19" ht="15" thickBot="1" x14ac:dyDescent="0.35">
      <c r="A21" s="27" t="s">
        <v>23</v>
      </c>
      <c r="B21" s="26">
        <v>30</v>
      </c>
      <c r="C21" s="26">
        <v>13</v>
      </c>
      <c r="D21" s="26">
        <v>11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525</v>
      </c>
      <c r="M21" s="26" t="s">
        <v>240</v>
      </c>
      <c r="N21" s="26" t="s">
        <v>526</v>
      </c>
      <c r="O21" s="25">
        <v>91</v>
      </c>
      <c r="P21" s="24">
        <v>103</v>
      </c>
      <c r="Q21" s="23">
        <v>-12</v>
      </c>
      <c r="R21" s="22" t="s">
        <v>113</v>
      </c>
      <c r="S21" s="21" t="s">
        <v>264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30</v>
      </c>
      <c r="C25" s="1">
        <v>21</v>
      </c>
      <c r="D25" s="1">
        <v>2</v>
      </c>
      <c r="E25" s="20">
        <v>7</v>
      </c>
      <c r="F25" s="30">
        <v>49</v>
      </c>
      <c r="G25" s="20">
        <v>19</v>
      </c>
      <c r="H25" s="20">
        <v>21</v>
      </c>
      <c r="I25" s="20">
        <v>0</v>
      </c>
      <c r="J25" s="20">
        <v>4</v>
      </c>
      <c r="K25" s="29" t="s">
        <v>460</v>
      </c>
      <c r="L25" s="1" t="s">
        <v>529</v>
      </c>
      <c r="M25" s="1" t="s">
        <v>362</v>
      </c>
      <c r="N25" s="1" t="s">
        <v>530</v>
      </c>
      <c r="O25" s="31">
        <v>118</v>
      </c>
      <c r="P25" s="20">
        <v>70</v>
      </c>
      <c r="Q25" s="30">
        <v>48</v>
      </c>
      <c r="R25" s="29" t="s">
        <v>101</v>
      </c>
      <c r="S25" s="28" t="s">
        <v>290</v>
      </c>
    </row>
    <row r="26" spans="1:19" x14ac:dyDescent="0.3">
      <c r="A26" s="32" t="s">
        <v>22</v>
      </c>
      <c r="B26" s="1">
        <v>31</v>
      </c>
      <c r="C26" s="1">
        <v>21</v>
      </c>
      <c r="D26" s="1">
        <v>5</v>
      </c>
      <c r="E26" s="20">
        <v>5</v>
      </c>
      <c r="F26" s="30">
        <v>47</v>
      </c>
      <c r="G26" s="20">
        <v>14</v>
      </c>
      <c r="H26" s="20">
        <v>18</v>
      </c>
      <c r="I26" s="20">
        <v>3</v>
      </c>
      <c r="J26" s="20">
        <v>2</v>
      </c>
      <c r="K26" s="29" t="s">
        <v>390</v>
      </c>
      <c r="L26" s="1" t="s">
        <v>531</v>
      </c>
      <c r="M26" s="1" t="s">
        <v>195</v>
      </c>
      <c r="N26" s="1" t="s">
        <v>532</v>
      </c>
      <c r="O26" s="31">
        <v>109</v>
      </c>
      <c r="P26" s="20">
        <v>80</v>
      </c>
      <c r="Q26" s="30">
        <v>29</v>
      </c>
      <c r="R26" s="29" t="s">
        <v>135</v>
      </c>
      <c r="S26" s="28" t="s">
        <v>321</v>
      </c>
    </row>
    <row r="27" spans="1:19" x14ac:dyDescent="0.3">
      <c r="A27" s="32" t="s">
        <v>17</v>
      </c>
      <c r="B27" s="1">
        <v>30</v>
      </c>
      <c r="C27" s="1">
        <v>16</v>
      </c>
      <c r="D27" s="1">
        <v>9</v>
      </c>
      <c r="E27" s="20">
        <v>5</v>
      </c>
      <c r="F27" s="30">
        <v>37</v>
      </c>
      <c r="G27" s="20">
        <v>7</v>
      </c>
      <c r="H27" s="20">
        <v>13</v>
      </c>
      <c r="I27" s="20">
        <v>3</v>
      </c>
      <c r="J27" s="20">
        <v>1</v>
      </c>
      <c r="K27" s="29" t="s">
        <v>433</v>
      </c>
      <c r="L27" s="1" t="s">
        <v>406</v>
      </c>
      <c r="M27" s="1" t="s">
        <v>229</v>
      </c>
      <c r="N27" s="1" t="s">
        <v>519</v>
      </c>
      <c r="O27" s="31">
        <v>85</v>
      </c>
      <c r="P27" s="20">
        <v>81</v>
      </c>
      <c r="Q27" s="30">
        <v>4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31</v>
      </c>
      <c r="C28" s="1">
        <v>14</v>
      </c>
      <c r="D28" s="1">
        <v>14</v>
      </c>
      <c r="E28" s="20">
        <v>3</v>
      </c>
      <c r="F28" s="30">
        <v>31</v>
      </c>
      <c r="G28" s="20">
        <v>11</v>
      </c>
      <c r="H28" s="20">
        <v>14</v>
      </c>
      <c r="I28" s="20">
        <v>0</v>
      </c>
      <c r="J28" s="20">
        <v>0</v>
      </c>
      <c r="K28" s="29" t="s">
        <v>277</v>
      </c>
      <c r="L28" s="1" t="s">
        <v>468</v>
      </c>
      <c r="M28" s="1" t="s">
        <v>230</v>
      </c>
      <c r="N28" s="1" t="s">
        <v>520</v>
      </c>
      <c r="O28" s="31">
        <v>93</v>
      </c>
      <c r="P28" s="20">
        <v>90</v>
      </c>
      <c r="Q28" s="30">
        <v>3</v>
      </c>
      <c r="R28" s="29" t="s">
        <v>107</v>
      </c>
      <c r="S28" s="28" t="s">
        <v>200</v>
      </c>
    </row>
    <row r="29" spans="1:19" x14ac:dyDescent="0.3">
      <c r="A29" s="32" t="s">
        <v>25</v>
      </c>
      <c r="B29" s="1">
        <v>29</v>
      </c>
      <c r="C29" s="1">
        <v>12</v>
      </c>
      <c r="D29" s="1">
        <v>11</v>
      </c>
      <c r="E29" s="20">
        <v>6</v>
      </c>
      <c r="F29" s="30">
        <v>30</v>
      </c>
      <c r="G29" s="20">
        <v>11</v>
      </c>
      <c r="H29" s="20">
        <v>12</v>
      </c>
      <c r="I29" s="20">
        <v>0</v>
      </c>
      <c r="J29" s="20">
        <v>2</v>
      </c>
      <c r="K29" s="29" t="s">
        <v>391</v>
      </c>
      <c r="L29" s="1" t="s">
        <v>415</v>
      </c>
      <c r="M29" s="1" t="s">
        <v>138</v>
      </c>
      <c r="N29" s="1" t="s">
        <v>510</v>
      </c>
      <c r="O29" s="31">
        <v>86</v>
      </c>
      <c r="P29" s="20">
        <v>91</v>
      </c>
      <c r="Q29" s="30">
        <v>-5</v>
      </c>
      <c r="R29" s="29" t="s">
        <v>107</v>
      </c>
      <c r="S29" s="28" t="s">
        <v>240</v>
      </c>
    </row>
    <row r="30" spans="1:19" x14ac:dyDescent="0.3">
      <c r="A30" s="32" t="s">
        <v>6</v>
      </c>
      <c r="B30" s="1">
        <v>31</v>
      </c>
      <c r="C30" s="1">
        <v>11</v>
      </c>
      <c r="D30" s="1">
        <v>13</v>
      </c>
      <c r="E30" s="20">
        <v>7</v>
      </c>
      <c r="F30" s="30">
        <v>29</v>
      </c>
      <c r="G30" s="20">
        <v>11</v>
      </c>
      <c r="H30" s="20">
        <v>11</v>
      </c>
      <c r="I30" s="20">
        <v>0</v>
      </c>
      <c r="J30" s="20">
        <v>2</v>
      </c>
      <c r="K30" s="29" t="s">
        <v>533</v>
      </c>
      <c r="L30" s="1" t="s">
        <v>415</v>
      </c>
      <c r="M30" s="1" t="s">
        <v>125</v>
      </c>
      <c r="N30" s="1" t="s">
        <v>391</v>
      </c>
      <c r="O30" s="31">
        <v>79</v>
      </c>
      <c r="P30" s="20">
        <v>109</v>
      </c>
      <c r="Q30" s="30">
        <v>-30</v>
      </c>
      <c r="R30" s="29" t="s">
        <v>101</v>
      </c>
      <c r="S30" s="28" t="s">
        <v>225</v>
      </c>
    </row>
    <row r="31" spans="1:19" x14ac:dyDescent="0.3">
      <c r="A31" s="32" t="s">
        <v>0</v>
      </c>
      <c r="B31" s="1">
        <v>29</v>
      </c>
      <c r="C31" s="1">
        <v>14</v>
      </c>
      <c r="D31" s="1">
        <v>14</v>
      </c>
      <c r="E31" s="20">
        <v>1</v>
      </c>
      <c r="F31" s="30">
        <v>29</v>
      </c>
      <c r="G31" s="20">
        <v>11</v>
      </c>
      <c r="H31" s="20">
        <v>13</v>
      </c>
      <c r="I31" s="20">
        <v>1</v>
      </c>
      <c r="J31" s="20">
        <v>1</v>
      </c>
      <c r="K31" s="29" t="s">
        <v>291</v>
      </c>
      <c r="L31" s="1" t="s">
        <v>401</v>
      </c>
      <c r="M31" s="1" t="s">
        <v>103</v>
      </c>
      <c r="N31" s="1" t="s">
        <v>534</v>
      </c>
      <c r="O31" s="31">
        <v>88</v>
      </c>
      <c r="P31" s="20">
        <v>89</v>
      </c>
      <c r="Q31" s="30">
        <v>-1</v>
      </c>
      <c r="R31" s="29" t="s">
        <v>107</v>
      </c>
      <c r="S31" s="28" t="s">
        <v>220</v>
      </c>
    </row>
    <row r="32" spans="1:19" ht="15" thickBot="1" x14ac:dyDescent="0.35">
      <c r="A32" s="32" t="s">
        <v>15</v>
      </c>
      <c r="B32" s="1">
        <v>29</v>
      </c>
      <c r="C32" s="1">
        <v>11</v>
      </c>
      <c r="D32" s="1">
        <v>14</v>
      </c>
      <c r="E32" s="20">
        <v>4</v>
      </c>
      <c r="F32" s="23">
        <v>26</v>
      </c>
      <c r="G32" s="20">
        <v>5</v>
      </c>
      <c r="H32" s="20">
        <v>9</v>
      </c>
      <c r="I32" s="20">
        <v>2</v>
      </c>
      <c r="J32" s="20">
        <v>0</v>
      </c>
      <c r="K32" s="29" t="s">
        <v>443</v>
      </c>
      <c r="L32" s="1" t="s">
        <v>274</v>
      </c>
      <c r="M32" s="1" t="s">
        <v>223</v>
      </c>
      <c r="N32" s="1" t="s">
        <v>415</v>
      </c>
      <c r="O32" s="31">
        <v>78</v>
      </c>
      <c r="P32" s="20">
        <v>103</v>
      </c>
      <c r="Q32" s="30">
        <v>-25</v>
      </c>
      <c r="R32" s="29" t="s">
        <v>99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30</v>
      </c>
      <c r="C35" s="1">
        <v>19</v>
      </c>
      <c r="D35" s="1">
        <v>10</v>
      </c>
      <c r="E35" s="20">
        <v>1</v>
      </c>
      <c r="F35" s="33">
        <v>39</v>
      </c>
      <c r="G35" s="20">
        <v>7</v>
      </c>
      <c r="H35" s="20">
        <v>15</v>
      </c>
      <c r="I35" s="20">
        <v>4</v>
      </c>
      <c r="J35" s="20">
        <v>0</v>
      </c>
      <c r="K35" s="29" t="s">
        <v>512</v>
      </c>
      <c r="L35" s="1" t="s">
        <v>406</v>
      </c>
      <c r="M35" s="1" t="s">
        <v>149</v>
      </c>
      <c r="N35" s="1" t="s">
        <v>513</v>
      </c>
      <c r="O35" s="31">
        <v>111</v>
      </c>
      <c r="P35" s="20">
        <v>98</v>
      </c>
      <c r="Q35" s="30">
        <v>13</v>
      </c>
      <c r="R35" s="29" t="s">
        <v>109</v>
      </c>
      <c r="S35" s="28" t="s">
        <v>232</v>
      </c>
    </row>
    <row r="36" spans="1:19" x14ac:dyDescent="0.3">
      <c r="A36" s="32" t="s">
        <v>2</v>
      </c>
      <c r="B36" s="1">
        <v>29</v>
      </c>
      <c r="C36" s="1">
        <v>14</v>
      </c>
      <c r="D36" s="1">
        <v>6</v>
      </c>
      <c r="E36" s="20">
        <v>9</v>
      </c>
      <c r="F36" s="30">
        <v>37</v>
      </c>
      <c r="G36" s="20">
        <v>10</v>
      </c>
      <c r="H36" s="20">
        <v>13</v>
      </c>
      <c r="I36" s="20">
        <v>1</v>
      </c>
      <c r="J36" s="20">
        <v>3</v>
      </c>
      <c r="K36" s="29" t="s">
        <v>449</v>
      </c>
      <c r="L36" s="1" t="s">
        <v>469</v>
      </c>
      <c r="M36" s="1" t="s">
        <v>444</v>
      </c>
      <c r="N36" s="1" t="s">
        <v>469</v>
      </c>
      <c r="O36" s="31">
        <v>90</v>
      </c>
      <c r="P36" s="20">
        <v>86</v>
      </c>
      <c r="Q36" s="30">
        <v>4</v>
      </c>
      <c r="R36" s="29" t="s">
        <v>101</v>
      </c>
      <c r="S36" s="28" t="s">
        <v>239</v>
      </c>
    </row>
    <row r="37" spans="1:19" x14ac:dyDescent="0.3">
      <c r="A37" s="32" t="s">
        <v>18</v>
      </c>
      <c r="B37" s="1">
        <v>29</v>
      </c>
      <c r="C37" s="1">
        <v>14</v>
      </c>
      <c r="D37" s="1">
        <v>8</v>
      </c>
      <c r="E37" s="20">
        <v>7</v>
      </c>
      <c r="F37" s="30">
        <v>35</v>
      </c>
      <c r="G37" s="20">
        <v>8</v>
      </c>
      <c r="H37" s="20">
        <v>13</v>
      </c>
      <c r="I37" s="20">
        <v>1</v>
      </c>
      <c r="J37" s="20">
        <v>5</v>
      </c>
      <c r="K37" s="29" t="s">
        <v>435</v>
      </c>
      <c r="L37" s="1" t="s">
        <v>511</v>
      </c>
      <c r="M37" s="1" t="s">
        <v>142</v>
      </c>
      <c r="N37" s="1" t="s">
        <v>521</v>
      </c>
      <c r="O37" s="31">
        <v>80</v>
      </c>
      <c r="P37" s="20">
        <v>77</v>
      </c>
      <c r="Q37" s="30">
        <v>3</v>
      </c>
      <c r="R37" s="29" t="s">
        <v>104</v>
      </c>
      <c r="S37" s="28" t="s">
        <v>222</v>
      </c>
    </row>
    <row r="38" spans="1:19" x14ac:dyDescent="0.3">
      <c r="A38" s="32" t="s">
        <v>20</v>
      </c>
      <c r="B38" s="1">
        <v>30</v>
      </c>
      <c r="C38" s="1">
        <v>13</v>
      </c>
      <c r="D38" s="1">
        <v>11</v>
      </c>
      <c r="E38" s="20">
        <v>6</v>
      </c>
      <c r="F38" s="30">
        <v>32</v>
      </c>
      <c r="G38" s="20">
        <v>8</v>
      </c>
      <c r="H38" s="20">
        <v>13</v>
      </c>
      <c r="I38" s="20">
        <v>0</v>
      </c>
      <c r="J38" s="20">
        <v>2</v>
      </c>
      <c r="K38" s="29" t="s">
        <v>333</v>
      </c>
      <c r="L38" s="1" t="s">
        <v>439</v>
      </c>
      <c r="M38" s="1" t="s">
        <v>168</v>
      </c>
      <c r="N38" s="1" t="s">
        <v>391</v>
      </c>
      <c r="O38" s="31">
        <v>99</v>
      </c>
      <c r="P38" s="20">
        <v>106</v>
      </c>
      <c r="Q38" s="30">
        <v>-7</v>
      </c>
      <c r="R38" s="29" t="s">
        <v>101</v>
      </c>
      <c r="S38" s="28" t="s">
        <v>218</v>
      </c>
    </row>
    <row r="39" spans="1:19" x14ac:dyDescent="0.3">
      <c r="A39" s="32" t="s">
        <v>8</v>
      </c>
      <c r="B39" s="1">
        <v>31</v>
      </c>
      <c r="C39" s="1">
        <v>14</v>
      </c>
      <c r="D39" s="1">
        <v>14</v>
      </c>
      <c r="E39" s="20">
        <v>3</v>
      </c>
      <c r="F39" s="30">
        <v>31</v>
      </c>
      <c r="G39" s="20">
        <v>7</v>
      </c>
      <c r="H39" s="20">
        <v>13</v>
      </c>
      <c r="I39" s="20">
        <v>1</v>
      </c>
      <c r="J39" s="20">
        <v>1</v>
      </c>
      <c r="K39" s="29" t="s">
        <v>475</v>
      </c>
      <c r="L39" s="1" t="s">
        <v>535</v>
      </c>
      <c r="M39" s="1" t="s">
        <v>188</v>
      </c>
      <c r="N39" s="1" t="s">
        <v>446</v>
      </c>
      <c r="O39" s="31">
        <v>87</v>
      </c>
      <c r="P39" s="20">
        <v>103</v>
      </c>
      <c r="Q39" s="30">
        <v>-16</v>
      </c>
      <c r="R39" s="29" t="s">
        <v>101</v>
      </c>
      <c r="S39" s="28" t="s">
        <v>200</v>
      </c>
    </row>
    <row r="40" spans="1:19" x14ac:dyDescent="0.3">
      <c r="A40" s="32" t="s">
        <v>27</v>
      </c>
      <c r="B40" s="1">
        <v>31</v>
      </c>
      <c r="C40" s="1">
        <v>12</v>
      </c>
      <c r="D40" s="1">
        <v>15</v>
      </c>
      <c r="E40" s="20">
        <v>4</v>
      </c>
      <c r="F40" s="30">
        <v>28</v>
      </c>
      <c r="G40" s="20">
        <v>8</v>
      </c>
      <c r="H40" s="20">
        <v>10</v>
      </c>
      <c r="I40" s="20">
        <v>2</v>
      </c>
      <c r="J40" s="20">
        <v>2</v>
      </c>
      <c r="K40" s="29" t="s">
        <v>299</v>
      </c>
      <c r="L40" s="1" t="s">
        <v>466</v>
      </c>
      <c r="M40" s="1" t="s">
        <v>134</v>
      </c>
      <c r="N40" s="1" t="s">
        <v>502</v>
      </c>
      <c r="O40" s="31">
        <v>79</v>
      </c>
      <c r="P40" s="20">
        <v>92</v>
      </c>
      <c r="Q40" s="30">
        <v>-13</v>
      </c>
      <c r="R40" s="29" t="s">
        <v>109</v>
      </c>
      <c r="S40" s="28" t="s">
        <v>226</v>
      </c>
    </row>
    <row r="41" spans="1:19" x14ac:dyDescent="0.3">
      <c r="A41" s="32" t="s">
        <v>7</v>
      </c>
      <c r="B41" s="1">
        <v>27</v>
      </c>
      <c r="C41" s="1">
        <v>11</v>
      </c>
      <c r="D41" s="1">
        <v>10</v>
      </c>
      <c r="E41" s="20">
        <v>6</v>
      </c>
      <c r="F41" s="30">
        <v>28</v>
      </c>
      <c r="G41" s="20">
        <v>7</v>
      </c>
      <c r="H41" s="20">
        <v>11</v>
      </c>
      <c r="I41" s="20">
        <v>0</v>
      </c>
      <c r="J41" s="20">
        <v>3</v>
      </c>
      <c r="K41" s="29" t="s">
        <v>391</v>
      </c>
      <c r="L41" s="1" t="s">
        <v>414</v>
      </c>
      <c r="M41" s="1" t="s">
        <v>175</v>
      </c>
      <c r="N41" s="1" t="s">
        <v>522</v>
      </c>
      <c r="O41" s="31">
        <v>67</v>
      </c>
      <c r="P41" s="20">
        <v>83</v>
      </c>
      <c r="Q41" s="30">
        <v>-16</v>
      </c>
      <c r="R41" s="29" t="s">
        <v>167</v>
      </c>
      <c r="S41" s="28" t="s">
        <v>237</v>
      </c>
    </row>
    <row r="42" spans="1:19" ht="15" thickBot="1" x14ac:dyDescent="0.35">
      <c r="A42" s="27" t="s">
        <v>3</v>
      </c>
      <c r="B42" s="26">
        <v>30</v>
      </c>
      <c r="C42" s="26">
        <v>11</v>
      </c>
      <c r="D42" s="26">
        <v>16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370</v>
      </c>
      <c r="L42" s="26" t="s">
        <v>377</v>
      </c>
      <c r="M42" s="26" t="s">
        <v>156</v>
      </c>
      <c r="N42" s="26" t="s">
        <v>504</v>
      </c>
      <c r="O42" s="25">
        <v>85</v>
      </c>
      <c r="P42" s="24">
        <v>108</v>
      </c>
      <c r="Q42" s="23">
        <v>-23</v>
      </c>
      <c r="R42" s="22" t="s">
        <v>101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039E7FD-FEFC-4CF4-A7E0-93A45DE0F46E}"/>
  </hyperlinks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EECA-7539-4B33-8E71-3822393A9E24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31</v>
      </c>
      <c r="C4" s="40">
        <v>17</v>
      </c>
      <c r="D4" s="40">
        <v>11</v>
      </c>
      <c r="E4" s="38">
        <v>3</v>
      </c>
      <c r="F4" s="33">
        <v>37</v>
      </c>
      <c r="G4" s="39">
        <v>11</v>
      </c>
      <c r="H4" s="38">
        <v>15</v>
      </c>
      <c r="I4" s="38">
        <v>2</v>
      </c>
      <c r="J4" s="33">
        <v>2</v>
      </c>
      <c r="K4" s="37" t="s">
        <v>450</v>
      </c>
      <c r="L4" s="40" t="s">
        <v>404</v>
      </c>
      <c r="M4" s="40" t="s">
        <v>233</v>
      </c>
      <c r="N4" s="40" t="s">
        <v>471</v>
      </c>
      <c r="O4" s="39">
        <v>99</v>
      </c>
      <c r="P4" s="38">
        <v>105</v>
      </c>
      <c r="Q4" s="33">
        <v>-6</v>
      </c>
      <c r="R4" s="37" t="s">
        <v>109</v>
      </c>
      <c r="S4" s="36" t="s">
        <v>233</v>
      </c>
    </row>
    <row r="5" spans="1:20" x14ac:dyDescent="0.3">
      <c r="A5" s="32" t="s">
        <v>29</v>
      </c>
      <c r="B5" s="1">
        <v>31</v>
      </c>
      <c r="C5" s="1">
        <v>18</v>
      </c>
      <c r="D5" s="1">
        <v>13</v>
      </c>
      <c r="E5" s="20">
        <v>0</v>
      </c>
      <c r="F5" s="30">
        <v>36</v>
      </c>
      <c r="G5" s="31">
        <v>10</v>
      </c>
      <c r="H5" s="20">
        <v>16</v>
      </c>
      <c r="I5" s="20">
        <v>2</v>
      </c>
      <c r="J5" s="30">
        <v>0</v>
      </c>
      <c r="K5" s="29" t="s">
        <v>382</v>
      </c>
      <c r="L5" s="1" t="s">
        <v>494</v>
      </c>
      <c r="M5" s="1" t="s">
        <v>374</v>
      </c>
      <c r="N5" s="1" t="s">
        <v>491</v>
      </c>
      <c r="O5" s="31">
        <v>101</v>
      </c>
      <c r="P5" s="20">
        <v>96</v>
      </c>
      <c r="Q5" s="30">
        <v>5</v>
      </c>
      <c r="R5" s="29" t="s">
        <v>109</v>
      </c>
      <c r="S5" s="28" t="s">
        <v>232</v>
      </c>
    </row>
    <row r="6" spans="1:20" x14ac:dyDescent="0.3">
      <c r="A6" s="32" t="s">
        <v>5</v>
      </c>
      <c r="B6" s="1">
        <v>30</v>
      </c>
      <c r="C6" s="1">
        <v>17</v>
      </c>
      <c r="D6" s="1">
        <v>11</v>
      </c>
      <c r="E6" s="20">
        <v>2</v>
      </c>
      <c r="F6" s="30">
        <v>36</v>
      </c>
      <c r="G6" s="31">
        <v>14</v>
      </c>
      <c r="H6" s="20">
        <v>17</v>
      </c>
      <c r="I6" s="20">
        <v>0</v>
      </c>
      <c r="J6" s="30">
        <v>0</v>
      </c>
      <c r="K6" s="29" t="s">
        <v>315</v>
      </c>
      <c r="L6" s="1" t="s">
        <v>472</v>
      </c>
      <c r="M6" s="1" t="s">
        <v>192</v>
      </c>
      <c r="N6" s="1" t="s">
        <v>524</v>
      </c>
      <c r="O6" s="31">
        <v>94</v>
      </c>
      <c r="P6" s="20">
        <v>76</v>
      </c>
      <c r="Q6" s="30">
        <v>18</v>
      </c>
      <c r="R6" s="29" t="s">
        <v>99</v>
      </c>
      <c r="S6" s="28" t="s">
        <v>232</v>
      </c>
    </row>
    <row r="7" spans="1:20" x14ac:dyDescent="0.3">
      <c r="A7" s="32" t="s">
        <v>16</v>
      </c>
      <c r="B7" s="1">
        <v>29</v>
      </c>
      <c r="C7" s="1">
        <v>15</v>
      </c>
      <c r="D7" s="1">
        <v>11</v>
      </c>
      <c r="E7" s="20">
        <v>3</v>
      </c>
      <c r="F7" s="30">
        <v>33</v>
      </c>
      <c r="G7" s="31">
        <v>6</v>
      </c>
      <c r="H7" s="20">
        <v>13</v>
      </c>
      <c r="I7" s="20">
        <v>2</v>
      </c>
      <c r="J7" s="30">
        <v>2</v>
      </c>
      <c r="K7" s="29" t="s">
        <v>401</v>
      </c>
      <c r="L7" s="1" t="s">
        <v>354</v>
      </c>
      <c r="M7" s="1" t="s">
        <v>230</v>
      </c>
      <c r="N7" s="1" t="s">
        <v>465</v>
      </c>
      <c r="O7" s="31">
        <v>93</v>
      </c>
      <c r="P7" s="20">
        <v>105</v>
      </c>
      <c r="Q7" s="30">
        <v>-12</v>
      </c>
      <c r="R7" s="29" t="s">
        <v>107</v>
      </c>
      <c r="S7" s="28" t="s">
        <v>202</v>
      </c>
    </row>
    <row r="8" spans="1:20" x14ac:dyDescent="0.3">
      <c r="A8" s="32" t="s">
        <v>19</v>
      </c>
      <c r="B8" s="1">
        <v>29</v>
      </c>
      <c r="C8" s="1">
        <v>15</v>
      </c>
      <c r="D8" s="1">
        <v>12</v>
      </c>
      <c r="E8" s="20">
        <v>2</v>
      </c>
      <c r="F8" s="30">
        <v>32</v>
      </c>
      <c r="G8" s="31">
        <v>12</v>
      </c>
      <c r="H8" s="20">
        <v>14</v>
      </c>
      <c r="I8" s="20">
        <v>1</v>
      </c>
      <c r="J8" s="30">
        <v>1</v>
      </c>
      <c r="K8" s="29" t="s">
        <v>505</v>
      </c>
      <c r="L8" s="1" t="s">
        <v>267</v>
      </c>
      <c r="M8" s="1" t="s">
        <v>147</v>
      </c>
      <c r="N8" s="1" t="s">
        <v>494</v>
      </c>
      <c r="O8" s="31">
        <v>92</v>
      </c>
      <c r="P8" s="20">
        <v>93</v>
      </c>
      <c r="Q8" s="30">
        <v>-1</v>
      </c>
      <c r="R8" s="29" t="s">
        <v>109</v>
      </c>
      <c r="S8" s="28" t="s">
        <v>225</v>
      </c>
    </row>
    <row r="9" spans="1:20" x14ac:dyDescent="0.3">
      <c r="A9" s="32" t="s">
        <v>4</v>
      </c>
      <c r="B9" s="1">
        <v>29</v>
      </c>
      <c r="C9" s="1">
        <v>14</v>
      </c>
      <c r="D9" s="1">
        <v>11</v>
      </c>
      <c r="E9" s="20">
        <v>4</v>
      </c>
      <c r="F9" s="30">
        <v>32</v>
      </c>
      <c r="G9" s="31">
        <v>10</v>
      </c>
      <c r="H9" s="20">
        <v>14</v>
      </c>
      <c r="I9" s="20">
        <v>0</v>
      </c>
      <c r="J9" s="30">
        <v>1</v>
      </c>
      <c r="K9" s="29" t="s">
        <v>516</v>
      </c>
      <c r="L9" s="1" t="s">
        <v>278</v>
      </c>
      <c r="M9" s="1" t="s">
        <v>517</v>
      </c>
      <c r="N9" s="1" t="s">
        <v>518</v>
      </c>
      <c r="O9" s="31">
        <v>97</v>
      </c>
      <c r="P9" s="20">
        <v>93</v>
      </c>
      <c r="Q9" s="30">
        <v>4</v>
      </c>
      <c r="R9" s="29" t="s">
        <v>99</v>
      </c>
      <c r="S9" s="28" t="s">
        <v>231</v>
      </c>
    </row>
    <row r="10" spans="1:20" x14ac:dyDescent="0.3">
      <c r="A10" s="32" t="s">
        <v>11</v>
      </c>
      <c r="B10" s="1">
        <v>29</v>
      </c>
      <c r="C10" s="1">
        <v>13</v>
      </c>
      <c r="D10" s="1">
        <v>12</v>
      </c>
      <c r="E10" s="20">
        <v>4</v>
      </c>
      <c r="F10" s="30">
        <v>30</v>
      </c>
      <c r="G10" s="31">
        <v>6</v>
      </c>
      <c r="H10" s="20">
        <v>10</v>
      </c>
      <c r="I10" s="20">
        <v>3</v>
      </c>
      <c r="J10" s="30">
        <v>0</v>
      </c>
      <c r="K10" s="29" t="s">
        <v>341</v>
      </c>
      <c r="L10" s="1" t="s">
        <v>442</v>
      </c>
      <c r="M10" s="1" t="s">
        <v>189</v>
      </c>
      <c r="N10" s="1" t="s">
        <v>389</v>
      </c>
      <c r="O10" s="31">
        <v>90</v>
      </c>
      <c r="P10" s="20">
        <v>96</v>
      </c>
      <c r="Q10" s="30">
        <v>-6</v>
      </c>
      <c r="R10" s="29" t="s">
        <v>113</v>
      </c>
      <c r="S10" s="28" t="s">
        <v>200</v>
      </c>
    </row>
    <row r="11" spans="1:20" ht="15" thickBot="1" x14ac:dyDescent="0.35">
      <c r="A11" s="32" t="s">
        <v>28</v>
      </c>
      <c r="B11" s="1">
        <v>30</v>
      </c>
      <c r="C11" s="1">
        <v>12</v>
      </c>
      <c r="D11" s="1">
        <v>14</v>
      </c>
      <c r="E11" s="24">
        <v>4</v>
      </c>
      <c r="F11" s="23">
        <v>28</v>
      </c>
      <c r="G11" s="25">
        <v>6</v>
      </c>
      <c r="H11" s="24">
        <v>10</v>
      </c>
      <c r="I11" s="24">
        <v>2</v>
      </c>
      <c r="J11" s="23">
        <v>0</v>
      </c>
      <c r="K11" s="29" t="s">
        <v>448</v>
      </c>
      <c r="L11" s="1" t="s">
        <v>523</v>
      </c>
      <c r="M11" s="1" t="s">
        <v>211</v>
      </c>
      <c r="N11" s="1" t="s">
        <v>471</v>
      </c>
      <c r="O11" s="31">
        <v>92</v>
      </c>
      <c r="P11" s="20">
        <v>106</v>
      </c>
      <c r="Q11" s="30">
        <v>-14</v>
      </c>
      <c r="R11" s="29" t="s">
        <v>99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1</v>
      </c>
      <c r="B14" s="1">
        <v>30</v>
      </c>
      <c r="C14" s="1">
        <v>18</v>
      </c>
      <c r="D14" s="1">
        <v>9</v>
      </c>
      <c r="E14" s="20">
        <v>3</v>
      </c>
      <c r="F14" s="33">
        <v>39</v>
      </c>
      <c r="G14" s="20">
        <v>17</v>
      </c>
      <c r="H14" s="20">
        <v>18</v>
      </c>
      <c r="I14" s="20">
        <v>0</v>
      </c>
      <c r="J14" s="20">
        <v>3</v>
      </c>
      <c r="K14" s="29" t="s">
        <v>509</v>
      </c>
      <c r="L14" s="1" t="s">
        <v>328</v>
      </c>
      <c r="M14" s="1" t="s">
        <v>226</v>
      </c>
      <c r="N14" s="1" t="s">
        <v>488</v>
      </c>
      <c r="O14" s="31">
        <v>103</v>
      </c>
      <c r="P14" s="20">
        <v>75</v>
      </c>
      <c r="Q14" s="30">
        <v>28</v>
      </c>
      <c r="R14" s="29" t="s">
        <v>99</v>
      </c>
      <c r="S14" s="28" t="s">
        <v>276</v>
      </c>
    </row>
    <row r="15" spans="1:20" x14ac:dyDescent="0.3">
      <c r="A15" s="32" t="s">
        <v>26</v>
      </c>
      <c r="B15" s="1">
        <v>29</v>
      </c>
      <c r="C15" s="1">
        <v>18</v>
      </c>
      <c r="D15" s="1">
        <v>9</v>
      </c>
      <c r="E15" s="20">
        <v>2</v>
      </c>
      <c r="F15" s="30">
        <v>38</v>
      </c>
      <c r="G15" s="20">
        <v>12</v>
      </c>
      <c r="H15" s="20">
        <v>17</v>
      </c>
      <c r="I15" s="20">
        <v>1</v>
      </c>
      <c r="J15" s="20">
        <v>1</v>
      </c>
      <c r="K15" s="29" t="s">
        <v>509</v>
      </c>
      <c r="L15" s="1" t="s">
        <v>339</v>
      </c>
      <c r="M15" s="1" t="s">
        <v>164</v>
      </c>
      <c r="N15" s="1" t="s">
        <v>386</v>
      </c>
      <c r="O15" s="31">
        <v>98</v>
      </c>
      <c r="P15" s="20">
        <v>83</v>
      </c>
      <c r="Q15" s="30">
        <v>15</v>
      </c>
      <c r="R15" s="29" t="s">
        <v>99</v>
      </c>
      <c r="S15" s="28" t="s">
        <v>225</v>
      </c>
    </row>
    <row r="16" spans="1:20" x14ac:dyDescent="0.3">
      <c r="A16" s="32" t="s">
        <v>13</v>
      </c>
      <c r="B16" s="1">
        <v>31</v>
      </c>
      <c r="C16" s="1">
        <v>17</v>
      </c>
      <c r="D16" s="1">
        <v>11</v>
      </c>
      <c r="E16" s="20">
        <v>3</v>
      </c>
      <c r="F16" s="30">
        <v>37</v>
      </c>
      <c r="G16" s="20">
        <v>10</v>
      </c>
      <c r="H16" s="20">
        <v>15</v>
      </c>
      <c r="I16" s="20">
        <v>2</v>
      </c>
      <c r="J16" s="20">
        <v>3</v>
      </c>
      <c r="K16" s="29" t="s">
        <v>437</v>
      </c>
      <c r="L16" s="1" t="s">
        <v>412</v>
      </c>
      <c r="M16" s="1" t="s">
        <v>218</v>
      </c>
      <c r="N16" s="1" t="s">
        <v>507</v>
      </c>
      <c r="O16" s="31">
        <v>92</v>
      </c>
      <c r="P16" s="20">
        <v>89</v>
      </c>
      <c r="Q16" s="30">
        <v>3</v>
      </c>
      <c r="R16" s="29" t="s">
        <v>99</v>
      </c>
      <c r="S16" s="28" t="s">
        <v>225</v>
      </c>
    </row>
    <row r="17" spans="1:19" x14ac:dyDescent="0.3">
      <c r="A17" s="32" t="s">
        <v>14</v>
      </c>
      <c r="B17" s="1">
        <v>30</v>
      </c>
      <c r="C17" s="1">
        <v>17</v>
      </c>
      <c r="D17" s="1">
        <v>12</v>
      </c>
      <c r="E17" s="20">
        <v>1</v>
      </c>
      <c r="F17" s="30">
        <v>35</v>
      </c>
      <c r="G17" s="20">
        <v>9</v>
      </c>
      <c r="H17" s="20">
        <v>15</v>
      </c>
      <c r="I17" s="20">
        <v>2</v>
      </c>
      <c r="J17" s="20">
        <v>0</v>
      </c>
      <c r="K17" s="29" t="s">
        <v>353</v>
      </c>
      <c r="L17" s="1" t="s">
        <v>369</v>
      </c>
      <c r="M17" s="1" t="s">
        <v>165</v>
      </c>
      <c r="N17" s="1" t="s">
        <v>527</v>
      </c>
      <c r="O17" s="31">
        <v>88</v>
      </c>
      <c r="P17" s="20">
        <v>92</v>
      </c>
      <c r="Q17" s="30">
        <v>-4</v>
      </c>
      <c r="R17" s="29" t="s">
        <v>99</v>
      </c>
      <c r="S17" s="28" t="s">
        <v>200</v>
      </c>
    </row>
    <row r="18" spans="1:19" x14ac:dyDescent="0.3">
      <c r="A18" s="32" t="s">
        <v>10</v>
      </c>
      <c r="B18" s="1">
        <v>28</v>
      </c>
      <c r="C18" s="1">
        <v>16</v>
      </c>
      <c r="D18" s="1">
        <v>9</v>
      </c>
      <c r="E18" s="20">
        <v>3</v>
      </c>
      <c r="F18" s="30">
        <v>35</v>
      </c>
      <c r="G18" s="20">
        <v>4</v>
      </c>
      <c r="H18" s="20">
        <v>11</v>
      </c>
      <c r="I18" s="20">
        <v>5</v>
      </c>
      <c r="J18" s="20">
        <v>0</v>
      </c>
      <c r="K18" s="29" t="s">
        <v>528</v>
      </c>
      <c r="L18" s="1" t="s">
        <v>303</v>
      </c>
      <c r="M18" s="1" t="s">
        <v>242</v>
      </c>
      <c r="N18" s="1" t="s">
        <v>448</v>
      </c>
      <c r="O18" s="31">
        <v>85</v>
      </c>
      <c r="P18" s="20">
        <v>78</v>
      </c>
      <c r="Q18" s="30">
        <v>7</v>
      </c>
      <c r="R18" s="29" t="s">
        <v>99</v>
      </c>
      <c r="S18" s="28" t="s">
        <v>203</v>
      </c>
    </row>
    <row r="19" spans="1:19" x14ac:dyDescent="0.3">
      <c r="A19" s="32" t="s">
        <v>9</v>
      </c>
      <c r="B19" s="1">
        <v>28</v>
      </c>
      <c r="C19" s="1">
        <v>14</v>
      </c>
      <c r="D19" s="1">
        <v>7</v>
      </c>
      <c r="E19" s="20">
        <v>7</v>
      </c>
      <c r="F19" s="30">
        <v>35</v>
      </c>
      <c r="G19" s="20">
        <v>13</v>
      </c>
      <c r="H19" s="20">
        <v>14</v>
      </c>
      <c r="I19" s="20">
        <v>0</v>
      </c>
      <c r="J19" s="20">
        <v>5</v>
      </c>
      <c r="K19" s="29" t="s">
        <v>410</v>
      </c>
      <c r="L19" s="1" t="s">
        <v>419</v>
      </c>
      <c r="M19" s="1" t="s">
        <v>206</v>
      </c>
      <c r="N19" s="1" t="s">
        <v>419</v>
      </c>
      <c r="O19" s="31">
        <v>88</v>
      </c>
      <c r="P19" s="20">
        <v>81</v>
      </c>
      <c r="Q19" s="30">
        <v>7</v>
      </c>
      <c r="R19" s="29" t="s">
        <v>107</v>
      </c>
      <c r="S19" s="28" t="s">
        <v>239</v>
      </c>
    </row>
    <row r="20" spans="1:19" x14ac:dyDescent="0.3">
      <c r="A20" s="32" t="s">
        <v>12</v>
      </c>
      <c r="B20" s="1">
        <v>32</v>
      </c>
      <c r="C20" s="1">
        <v>15</v>
      </c>
      <c r="D20" s="1">
        <v>13</v>
      </c>
      <c r="E20" s="20">
        <v>4</v>
      </c>
      <c r="F20" s="30">
        <v>34</v>
      </c>
      <c r="G20" s="20">
        <v>10</v>
      </c>
      <c r="H20" s="20">
        <v>14</v>
      </c>
      <c r="I20" s="20">
        <v>1</v>
      </c>
      <c r="J20" s="20">
        <v>0</v>
      </c>
      <c r="K20" s="29" t="s">
        <v>508</v>
      </c>
      <c r="L20" s="1" t="s">
        <v>536</v>
      </c>
      <c r="M20" s="1" t="s">
        <v>148</v>
      </c>
      <c r="N20" s="1" t="s">
        <v>450</v>
      </c>
      <c r="O20" s="31">
        <v>83</v>
      </c>
      <c r="P20" s="20">
        <v>84</v>
      </c>
      <c r="Q20" s="30">
        <v>-1</v>
      </c>
      <c r="R20" s="29" t="s">
        <v>113</v>
      </c>
      <c r="S20" s="28" t="s">
        <v>233</v>
      </c>
    </row>
    <row r="21" spans="1:19" ht="15" thickBot="1" x14ac:dyDescent="0.35">
      <c r="A21" s="27" t="s">
        <v>23</v>
      </c>
      <c r="B21" s="26">
        <v>30</v>
      </c>
      <c r="C21" s="26">
        <v>13</v>
      </c>
      <c r="D21" s="26">
        <v>11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322</v>
      </c>
      <c r="L21" s="26" t="s">
        <v>525</v>
      </c>
      <c r="M21" s="26" t="s">
        <v>240</v>
      </c>
      <c r="N21" s="26" t="s">
        <v>526</v>
      </c>
      <c r="O21" s="25">
        <v>91</v>
      </c>
      <c r="P21" s="24">
        <v>103</v>
      </c>
      <c r="Q21" s="23">
        <v>-12</v>
      </c>
      <c r="R21" s="22" t="s">
        <v>113</v>
      </c>
      <c r="S21" s="21" t="s">
        <v>264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30</v>
      </c>
      <c r="C25" s="1">
        <v>21</v>
      </c>
      <c r="D25" s="1">
        <v>2</v>
      </c>
      <c r="E25" s="20">
        <v>7</v>
      </c>
      <c r="F25" s="30">
        <v>49</v>
      </c>
      <c r="G25" s="20">
        <v>19</v>
      </c>
      <c r="H25" s="20">
        <v>21</v>
      </c>
      <c r="I25" s="20">
        <v>0</v>
      </c>
      <c r="J25" s="20">
        <v>4</v>
      </c>
      <c r="K25" s="29" t="s">
        <v>460</v>
      </c>
      <c r="L25" s="1" t="s">
        <v>529</v>
      </c>
      <c r="M25" s="1" t="s">
        <v>362</v>
      </c>
      <c r="N25" s="1" t="s">
        <v>530</v>
      </c>
      <c r="O25" s="31">
        <v>118</v>
      </c>
      <c r="P25" s="20">
        <v>70</v>
      </c>
      <c r="Q25" s="30">
        <v>48</v>
      </c>
      <c r="R25" s="29" t="s">
        <v>101</v>
      </c>
      <c r="S25" s="28" t="s">
        <v>290</v>
      </c>
    </row>
    <row r="26" spans="1:19" x14ac:dyDescent="0.3">
      <c r="A26" s="32" t="s">
        <v>22</v>
      </c>
      <c r="B26" s="1">
        <v>31</v>
      </c>
      <c r="C26" s="1">
        <v>21</v>
      </c>
      <c r="D26" s="1">
        <v>5</v>
      </c>
      <c r="E26" s="20">
        <v>5</v>
      </c>
      <c r="F26" s="30">
        <v>47</v>
      </c>
      <c r="G26" s="20">
        <v>14</v>
      </c>
      <c r="H26" s="20">
        <v>18</v>
      </c>
      <c r="I26" s="20">
        <v>3</v>
      </c>
      <c r="J26" s="20">
        <v>2</v>
      </c>
      <c r="K26" s="29" t="s">
        <v>390</v>
      </c>
      <c r="L26" s="1" t="s">
        <v>531</v>
      </c>
      <c r="M26" s="1" t="s">
        <v>195</v>
      </c>
      <c r="N26" s="1" t="s">
        <v>532</v>
      </c>
      <c r="O26" s="31">
        <v>109</v>
      </c>
      <c r="P26" s="20">
        <v>80</v>
      </c>
      <c r="Q26" s="30">
        <v>29</v>
      </c>
      <c r="R26" s="29" t="s">
        <v>135</v>
      </c>
      <c r="S26" s="28" t="s">
        <v>321</v>
      </c>
    </row>
    <row r="27" spans="1:19" x14ac:dyDescent="0.3">
      <c r="A27" s="32" t="s">
        <v>17</v>
      </c>
      <c r="B27" s="1">
        <v>30</v>
      </c>
      <c r="C27" s="1">
        <v>16</v>
      </c>
      <c r="D27" s="1">
        <v>9</v>
      </c>
      <c r="E27" s="20">
        <v>5</v>
      </c>
      <c r="F27" s="30">
        <v>37</v>
      </c>
      <c r="G27" s="20">
        <v>7</v>
      </c>
      <c r="H27" s="20">
        <v>13</v>
      </c>
      <c r="I27" s="20">
        <v>3</v>
      </c>
      <c r="J27" s="20">
        <v>1</v>
      </c>
      <c r="K27" s="29" t="s">
        <v>433</v>
      </c>
      <c r="L27" s="1" t="s">
        <v>406</v>
      </c>
      <c r="M27" s="1" t="s">
        <v>229</v>
      </c>
      <c r="N27" s="1" t="s">
        <v>519</v>
      </c>
      <c r="O27" s="31">
        <v>85</v>
      </c>
      <c r="P27" s="20">
        <v>81</v>
      </c>
      <c r="Q27" s="30">
        <v>4</v>
      </c>
      <c r="R27" s="29" t="s">
        <v>99</v>
      </c>
      <c r="S27" s="28" t="s">
        <v>226</v>
      </c>
    </row>
    <row r="28" spans="1:19" x14ac:dyDescent="0.3">
      <c r="A28" s="32" t="s">
        <v>25</v>
      </c>
      <c r="B28" s="1">
        <v>30</v>
      </c>
      <c r="C28" s="1">
        <v>13</v>
      </c>
      <c r="D28" s="1">
        <v>11</v>
      </c>
      <c r="E28" s="20">
        <v>6</v>
      </c>
      <c r="F28" s="30">
        <v>32</v>
      </c>
      <c r="G28" s="20">
        <v>12</v>
      </c>
      <c r="H28" s="20">
        <v>13</v>
      </c>
      <c r="I28" s="20">
        <v>0</v>
      </c>
      <c r="J28" s="20">
        <v>2</v>
      </c>
      <c r="K28" s="29" t="s">
        <v>384</v>
      </c>
      <c r="L28" s="1" t="s">
        <v>415</v>
      </c>
      <c r="M28" s="1" t="s">
        <v>138</v>
      </c>
      <c r="N28" s="1" t="s">
        <v>510</v>
      </c>
      <c r="O28" s="31">
        <v>89</v>
      </c>
      <c r="P28" s="20">
        <v>91</v>
      </c>
      <c r="Q28" s="30">
        <v>-2</v>
      </c>
      <c r="R28" s="29" t="s">
        <v>99</v>
      </c>
      <c r="S28" s="28" t="s">
        <v>215</v>
      </c>
    </row>
    <row r="29" spans="1:19" x14ac:dyDescent="0.3">
      <c r="A29" s="32" t="s">
        <v>95</v>
      </c>
      <c r="B29" s="1">
        <v>32</v>
      </c>
      <c r="C29" s="1">
        <v>14</v>
      </c>
      <c r="D29" s="1">
        <v>15</v>
      </c>
      <c r="E29" s="20">
        <v>3</v>
      </c>
      <c r="F29" s="30">
        <v>31</v>
      </c>
      <c r="G29" s="20">
        <v>11</v>
      </c>
      <c r="H29" s="20">
        <v>14</v>
      </c>
      <c r="I29" s="20">
        <v>0</v>
      </c>
      <c r="J29" s="20">
        <v>0</v>
      </c>
      <c r="K29" s="29" t="s">
        <v>376</v>
      </c>
      <c r="L29" s="1" t="s">
        <v>468</v>
      </c>
      <c r="M29" s="1" t="s">
        <v>230</v>
      </c>
      <c r="N29" s="1" t="s">
        <v>520</v>
      </c>
      <c r="O29" s="31">
        <v>96</v>
      </c>
      <c r="P29" s="20">
        <v>94</v>
      </c>
      <c r="Q29" s="30">
        <v>2</v>
      </c>
      <c r="R29" s="29" t="s">
        <v>113</v>
      </c>
      <c r="S29" s="28" t="s">
        <v>224</v>
      </c>
    </row>
    <row r="30" spans="1:19" x14ac:dyDescent="0.3">
      <c r="A30" s="32" t="s">
        <v>6</v>
      </c>
      <c r="B30" s="1">
        <v>31</v>
      </c>
      <c r="C30" s="1">
        <v>11</v>
      </c>
      <c r="D30" s="1">
        <v>13</v>
      </c>
      <c r="E30" s="20">
        <v>7</v>
      </c>
      <c r="F30" s="30">
        <v>29</v>
      </c>
      <c r="G30" s="20">
        <v>11</v>
      </c>
      <c r="H30" s="20">
        <v>11</v>
      </c>
      <c r="I30" s="20">
        <v>0</v>
      </c>
      <c r="J30" s="20">
        <v>2</v>
      </c>
      <c r="K30" s="29" t="s">
        <v>533</v>
      </c>
      <c r="L30" s="1" t="s">
        <v>415</v>
      </c>
      <c r="M30" s="1" t="s">
        <v>125</v>
      </c>
      <c r="N30" s="1" t="s">
        <v>391</v>
      </c>
      <c r="O30" s="31">
        <v>79</v>
      </c>
      <c r="P30" s="20">
        <v>109</v>
      </c>
      <c r="Q30" s="30">
        <v>-30</v>
      </c>
      <c r="R30" s="29" t="s">
        <v>101</v>
      </c>
      <c r="S30" s="28" t="s">
        <v>225</v>
      </c>
    </row>
    <row r="31" spans="1:19" x14ac:dyDescent="0.3">
      <c r="A31" s="32" t="s">
        <v>0</v>
      </c>
      <c r="B31" s="1">
        <v>29</v>
      </c>
      <c r="C31" s="1">
        <v>14</v>
      </c>
      <c r="D31" s="1">
        <v>14</v>
      </c>
      <c r="E31" s="20">
        <v>1</v>
      </c>
      <c r="F31" s="30">
        <v>29</v>
      </c>
      <c r="G31" s="20">
        <v>11</v>
      </c>
      <c r="H31" s="20">
        <v>13</v>
      </c>
      <c r="I31" s="20">
        <v>1</v>
      </c>
      <c r="J31" s="20">
        <v>1</v>
      </c>
      <c r="K31" s="29" t="s">
        <v>291</v>
      </c>
      <c r="L31" s="1" t="s">
        <v>401</v>
      </c>
      <c r="M31" s="1" t="s">
        <v>103</v>
      </c>
      <c r="N31" s="1" t="s">
        <v>534</v>
      </c>
      <c r="O31" s="31">
        <v>88</v>
      </c>
      <c r="P31" s="20">
        <v>89</v>
      </c>
      <c r="Q31" s="30">
        <v>-1</v>
      </c>
      <c r="R31" s="29" t="s">
        <v>107</v>
      </c>
      <c r="S31" s="28" t="s">
        <v>220</v>
      </c>
    </row>
    <row r="32" spans="1:19" ht="15" thickBot="1" x14ac:dyDescent="0.35">
      <c r="A32" s="32" t="s">
        <v>15</v>
      </c>
      <c r="B32" s="1">
        <v>29</v>
      </c>
      <c r="C32" s="1">
        <v>11</v>
      </c>
      <c r="D32" s="1">
        <v>14</v>
      </c>
      <c r="E32" s="20">
        <v>4</v>
      </c>
      <c r="F32" s="23">
        <v>26</v>
      </c>
      <c r="G32" s="20">
        <v>5</v>
      </c>
      <c r="H32" s="20">
        <v>9</v>
      </c>
      <c r="I32" s="20">
        <v>2</v>
      </c>
      <c r="J32" s="20">
        <v>0</v>
      </c>
      <c r="K32" s="29" t="s">
        <v>443</v>
      </c>
      <c r="L32" s="1" t="s">
        <v>274</v>
      </c>
      <c r="M32" s="1" t="s">
        <v>223</v>
      </c>
      <c r="N32" s="1" t="s">
        <v>415</v>
      </c>
      <c r="O32" s="31">
        <v>78</v>
      </c>
      <c r="P32" s="20">
        <v>103</v>
      </c>
      <c r="Q32" s="30">
        <v>-25</v>
      </c>
      <c r="R32" s="29" t="s">
        <v>99</v>
      </c>
      <c r="S32" s="28" t="s">
        <v>202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30</v>
      </c>
      <c r="C35" s="1">
        <v>19</v>
      </c>
      <c r="D35" s="1">
        <v>10</v>
      </c>
      <c r="E35" s="20">
        <v>1</v>
      </c>
      <c r="F35" s="33">
        <v>39</v>
      </c>
      <c r="G35" s="20">
        <v>7</v>
      </c>
      <c r="H35" s="20">
        <v>15</v>
      </c>
      <c r="I35" s="20">
        <v>4</v>
      </c>
      <c r="J35" s="20">
        <v>0</v>
      </c>
      <c r="K35" s="29" t="s">
        <v>512</v>
      </c>
      <c r="L35" s="1" t="s">
        <v>406</v>
      </c>
      <c r="M35" s="1" t="s">
        <v>149</v>
      </c>
      <c r="N35" s="1" t="s">
        <v>513</v>
      </c>
      <c r="O35" s="31">
        <v>111</v>
      </c>
      <c r="P35" s="20">
        <v>98</v>
      </c>
      <c r="Q35" s="30">
        <v>13</v>
      </c>
      <c r="R35" s="29" t="s">
        <v>109</v>
      </c>
      <c r="S35" s="28" t="s">
        <v>232</v>
      </c>
    </row>
    <row r="36" spans="1:19" x14ac:dyDescent="0.3">
      <c r="A36" s="32" t="s">
        <v>2</v>
      </c>
      <c r="B36" s="1">
        <v>29</v>
      </c>
      <c r="C36" s="1">
        <v>14</v>
      </c>
      <c r="D36" s="1">
        <v>6</v>
      </c>
      <c r="E36" s="20">
        <v>9</v>
      </c>
      <c r="F36" s="30">
        <v>37</v>
      </c>
      <c r="G36" s="20">
        <v>10</v>
      </c>
      <c r="H36" s="20">
        <v>13</v>
      </c>
      <c r="I36" s="20">
        <v>1</v>
      </c>
      <c r="J36" s="20">
        <v>3</v>
      </c>
      <c r="K36" s="29" t="s">
        <v>449</v>
      </c>
      <c r="L36" s="1" t="s">
        <v>469</v>
      </c>
      <c r="M36" s="1" t="s">
        <v>444</v>
      </c>
      <c r="N36" s="1" t="s">
        <v>469</v>
      </c>
      <c r="O36" s="31">
        <v>90</v>
      </c>
      <c r="P36" s="20">
        <v>86</v>
      </c>
      <c r="Q36" s="30">
        <v>4</v>
      </c>
      <c r="R36" s="29" t="s">
        <v>101</v>
      </c>
      <c r="S36" s="28" t="s">
        <v>239</v>
      </c>
    </row>
    <row r="37" spans="1:19" x14ac:dyDescent="0.3">
      <c r="A37" s="32" t="s">
        <v>18</v>
      </c>
      <c r="B37" s="1">
        <v>30</v>
      </c>
      <c r="C37" s="1">
        <v>14</v>
      </c>
      <c r="D37" s="1">
        <v>8</v>
      </c>
      <c r="E37" s="20">
        <v>8</v>
      </c>
      <c r="F37" s="30">
        <v>36</v>
      </c>
      <c r="G37" s="20">
        <v>8</v>
      </c>
      <c r="H37" s="20">
        <v>13</v>
      </c>
      <c r="I37" s="20">
        <v>1</v>
      </c>
      <c r="J37" s="20">
        <v>5</v>
      </c>
      <c r="K37" s="29" t="s">
        <v>435</v>
      </c>
      <c r="L37" s="1" t="s">
        <v>529</v>
      </c>
      <c r="M37" s="1" t="s">
        <v>249</v>
      </c>
      <c r="N37" s="1" t="s">
        <v>537</v>
      </c>
      <c r="O37" s="31">
        <v>82</v>
      </c>
      <c r="P37" s="20">
        <v>80</v>
      </c>
      <c r="Q37" s="30">
        <v>2</v>
      </c>
      <c r="R37" s="29" t="s">
        <v>101</v>
      </c>
      <c r="S37" s="28" t="s">
        <v>245</v>
      </c>
    </row>
    <row r="38" spans="1:19" x14ac:dyDescent="0.3">
      <c r="A38" s="32" t="s">
        <v>20</v>
      </c>
      <c r="B38" s="1">
        <v>30</v>
      </c>
      <c r="C38" s="1">
        <v>13</v>
      </c>
      <c r="D38" s="1">
        <v>11</v>
      </c>
      <c r="E38" s="20">
        <v>6</v>
      </c>
      <c r="F38" s="30">
        <v>32</v>
      </c>
      <c r="G38" s="20">
        <v>8</v>
      </c>
      <c r="H38" s="20">
        <v>13</v>
      </c>
      <c r="I38" s="20">
        <v>0</v>
      </c>
      <c r="J38" s="20">
        <v>2</v>
      </c>
      <c r="K38" s="29" t="s">
        <v>333</v>
      </c>
      <c r="L38" s="1" t="s">
        <v>439</v>
      </c>
      <c r="M38" s="1" t="s">
        <v>168</v>
      </c>
      <c r="N38" s="1" t="s">
        <v>391</v>
      </c>
      <c r="O38" s="31">
        <v>99</v>
      </c>
      <c r="P38" s="20">
        <v>106</v>
      </c>
      <c r="Q38" s="30">
        <v>-7</v>
      </c>
      <c r="R38" s="29" t="s">
        <v>101</v>
      </c>
      <c r="S38" s="28" t="s">
        <v>218</v>
      </c>
    </row>
    <row r="39" spans="1:19" x14ac:dyDescent="0.3">
      <c r="A39" s="32" t="s">
        <v>8</v>
      </c>
      <c r="B39" s="1">
        <v>31</v>
      </c>
      <c r="C39" s="1">
        <v>14</v>
      </c>
      <c r="D39" s="1">
        <v>14</v>
      </c>
      <c r="E39" s="20">
        <v>3</v>
      </c>
      <c r="F39" s="30">
        <v>31</v>
      </c>
      <c r="G39" s="20">
        <v>7</v>
      </c>
      <c r="H39" s="20">
        <v>13</v>
      </c>
      <c r="I39" s="20">
        <v>1</v>
      </c>
      <c r="J39" s="20">
        <v>1</v>
      </c>
      <c r="K39" s="29" t="s">
        <v>475</v>
      </c>
      <c r="L39" s="1" t="s">
        <v>535</v>
      </c>
      <c r="M39" s="1" t="s">
        <v>188</v>
      </c>
      <c r="N39" s="1" t="s">
        <v>446</v>
      </c>
      <c r="O39" s="31">
        <v>87</v>
      </c>
      <c r="P39" s="20">
        <v>103</v>
      </c>
      <c r="Q39" s="30">
        <v>-16</v>
      </c>
      <c r="R39" s="29" t="s">
        <v>101</v>
      </c>
      <c r="S39" s="28" t="s">
        <v>200</v>
      </c>
    </row>
    <row r="40" spans="1:19" x14ac:dyDescent="0.3">
      <c r="A40" s="32" t="s">
        <v>7</v>
      </c>
      <c r="B40" s="1">
        <v>28</v>
      </c>
      <c r="C40" s="1">
        <v>12</v>
      </c>
      <c r="D40" s="1">
        <v>10</v>
      </c>
      <c r="E40" s="20">
        <v>6</v>
      </c>
      <c r="F40" s="30">
        <v>30</v>
      </c>
      <c r="G40" s="20">
        <v>7</v>
      </c>
      <c r="H40" s="20">
        <v>12</v>
      </c>
      <c r="I40" s="20">
        <v>0</v>
      </c>
      <c r="J40" s="20">
        <v>3</v>
      </c>
      <c r="K40" s="29" t="s">
        <v>384</v>
      </c>
      <c r="L40" s="1" t="s">
        <v>414</v>
      </c>
      <c r="M40" s="1" t="s">
        <v>183</v>
      </c>
      <c r="N40" s="1" t="s">
        <v>538</v>
      </c>
      <c r="O40" s="31">
        <v>70</v>
      </c>
      <c r="P40" s="20">
        <v>85</v>
      </c>
      <c r="Q40" s="30">
        <v>-15</v>
      </c>
      <c r="R40" s="29" t="s">
        <v>99</v>
      </c>
      <c r="S40" s="28" t="s">
        <v>237</v>
      </c>
    </row>
    <row r="41" spans="1:19" x14ac:dyDescent="0.3">
      <c r="A41" s="32" t="s">
        <v>27</v>
      </c>
      <c r="B41" s="1">
        <v>32</v>
      </c>
      <c r="C41" s="1">
        <v>12</v>
      </c>
      <c r="D41" s="1">
        <v>16</v>
      </c>
      <c r="E41" s="20">
        <v>4</v>
      </c>
      <c r="F41" s="30">
        <v>28</v>
      </c>
      <c r="G41" s="20">
        <v>8</v>
      </c>
      <c r="H41" s="20">
        <v>10</v>
      </c>
      <c r="I41" s="20">
        <v>2</v>
      </c>
      <c r="J41" s="20">
        <v>2</v>
      </c>
      <c r="K41" s="29" t="s">
        <v>389</v>
      </c>
      <c r="L41" s="1" t="s">
        <v>466</v>
      </c>
      <c r="M41" s="1" t="s">
        <v>134</v>
      </c>
      <c r="N41" s="1" t="s">
        <v>502</v>
      </c>
      <c r="O41" s="31">
        <v>82</v>
      </c>
      <c r="P41" s="20">
        <v>96</v>
      </c>
      <c r="Q41" s="30">
        <v>-14</v>
      </c>
      <c r="R41" s="29" t="s">
        <v>101</v>
      </c>
      <c r="S41" s="28" t="s">
        <v>234</v>
      </c>
    </row>
    <row r="42" spans="1:19" ht="15" thickBot="1" x14ac:dyDescent="0.35">
      <c r="A42" s="27" t="s">
        <v>3</v>
      </c>
      <c r="B42" s="26">
        <v>30</v>
      </c>
      <c r="C42" s="26">
        <v>11</v>
      </c>
      <c r="D42" s="26">
        <v>16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370</v>
      </c>
      <c r="L42" s="26" t="s">
        <v>377</v>
      </c>
      <c r="M42" s="26" t="s">
        <v>156</v>
      </c>
      <c r="N42" s="26" t="s">
        <v>504</v>
      </c>
      <c r="O42" s="25">
        <v>85</v>
      </c>
      <c r="P42" s="24">
        <v>108</v>
      </c>
      <c r="Q42" s="23">
        <v>-23</v>
      </c>
      <c r="R42" s="22" t="s">
        <v>101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ED57EA4-7C41-4652-8459-F8ED73151FAA}"/>
  </hyperlinks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29F0-0FD2-40B7-8DE7-E56D5B12E6CD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32</v>
      </c>
      <c r="C4" s="40">
        <v>19</v>
      </c>
      <c r="D4" s="40">
        <v>13</v>
      </c>
      <c r="E4" s="38">
        <v>0</v>
      </c>
      <c r="F4" s="33">
        <v>38</v>
      </c>
      <c r="G4" s="39">
        <v>11</v>
      </c>
      <c r="H4" s="38">
        <v>17</v>
      </c>
      <c r="I4" s="38">
        <v>2</v>
      </c>
      <c r="J4" s="33">
        <v>0</v>
      </c>
      <c r="K4" s="37" t="s">
        <v>382</v>
      </c>
      <c r="L4" s="40" t="s">
        <v>369</v>
      </c>
      <c r="M4" s="40" t="s">
        <v>374</v>
      </c>
      <c r="N4" s="40" t="s">
        <v>491</v>
      </c>
      <c r="O4" s="39">
        <v>107</v>
      </c>
      <c r="P4" s="38">
        <v>99</v>
      </c>
      <c r="Q4" s="33">
        <v>8</v>
      </c>
      <c r="R4" s="37" t="s">
        <v>135</v>
      </c>
      <c r="S4" s="36" t="s">
        <v>203</v>
      </c>
    </row>
    <row r="5" spans="1:20" x14ac:dyDescent="0.3">
      <c r="A5" s="32" t="s">
        <v>5</v>
      </c>
      <c r="B5" s="1">
        <v>31</v>
      </c>
      <c r="C5" s="1">
        <v>18</v>
      </c>
      <c r="D5" s="1">
        <v>11</v>
      </c>
      <c r="E5" s="20">
        <v>2</v>
      </c>
      <c r="F5" s="30">
        <v>38</v>
      </c>
      <c r="G5" s="31">
        <v>15</v>
      </c>
      <c r="H5" s="20">
        <v>18</v>
      </c>
      <c r="I5" s="20">
        <v>0</v>
      </c>
      <c r="J5" s="30">
        <v>0</v>
      </c>
      <c r="K5" s="29" t="s">
        <v>315</v>
      </c>
      <c r="L5" s="1" t="s">
        <v>540</v>
      </c>
      <c r="M5" s="1" t="s">
        <v>192</v>
      </c>
      <c r="N5" s="1" t="s">
        <v>500</v>
      </c>
      <c r="O5" s="31">
        <v>102</v>
      </c>
      <c r="P5" s="20">
        <v>80</v>
      </c>
      <c r="Q5" s="30">
        <v>22</v>
      </c>
      <c r="R5" s="29" t="s">
        <v>104</v>
      </c>
      <c r="S5" s="28" t="s">
        <v>232</v>
      </c>
    </row>
    <row r="6" spans="1:20" x14ac:dyDescent="0.3">
      <c r="A6" s="32" t="s">
        <v>21</v>
      </c>
      <c r="B6" s="1">
        <v>32</v>
      </c>
      <c r="C6" s="1">
        <v>17</v>
      </c>
      <c r="D6" s="1">
        <v>12</v>
      </c>
      <c r="E6" s="20">
        <v>3</v>
      </c>
      <c r="F6" s="30">
        <v>37</v>
      </c>
      <c r="G6" s="31">
        <v>11</v>
      </c>
      <c r="H6" s="20">
        <v>15</v>
      </c>
      <c r="I6" s="20">
        <v>2</v>
      </c>
      <c r="J6" s="30">
        <v>2</v>
      </c>
      <c r="K6" s="29" t="s">
        <v>450</v>
      </c>
      <c r="L6" s="1" t="s">
        <v>437</v>
      </c>
      <c r="M6" s="1" t="s">
        <v>233</v>
      </c>
      <c r="N6" s="1" t="s">
        <v>471</v>
      </c>
      <c r="O6" s="31">
        <v>100</v>
      </c>
      <c r="P6" s="20">
        <v>109</v>
      </c>
      <c r="Q6" s="30">
        <v>-9</v>
      </c>
      <c r="R6" s="29" t="s">
        <v>101</v>
      </c>
      <c r="S6" s="28" t="s">
        <v>218</v>
      </c>
    </row>
    <row r="7" spans="1:20" x14ac:dyDescent="0.3">
      <c r="A7" s="32" t="s">
        <v>16</v>
      </c>
      <c r="B7" s="1">
        <v>30</v>
      </c>
      <c r="C7" s="1">
        <v>16</v>
      </c>
      <c r="D7" s="1">
        <v>11</v>
      </c>
      <c r="E7" s="20">
        <v>3</v>
      </c>
      <c r="F7" s="30">
        <v>35</v>
      </c>
      <c r="G7" s="31">
        <v>7</v>
      </c>
      <c r="H7" s="20">
        <v>14</v>
      </c>
      <c r="I7" s="20">
        <v>2</v>
      </c>
      <c r="J7" s="30">
        <v>2</v>
      </c>
      <c r="K7" s="29" t="s">
        <v>401</v>
      </c>
      <c r="L7" s="1" t="s">
        <v>381</v>
      </c>
      <c r="M7" s="1" t="s">
        <v>230</v>
      </c>
      <c r="N7" s="1" t="s">
        <v>415</v>
      </c>
      <c r="O7" s="31">
        <v>97</v>
      </c>
      <c r="P7" s="20">
        <v>107</v>
      </c>
      <c r="Q7" s="30">
        <v>-10</v>
      </c>
      <c r="R7" s="29" t="s">
        <v>99</v>
      </c>
      <c r="S7" s="28" t="s">
        <v>232</v>
      </c>
    </row>
    <row r="8" spans="1:20" x14ac:dyDescent="0.3">
      <c r="A8" s="32" t="s">
        <v>4</v>
      </c>
      <c r="B8" s="1">
        <v>30</v>
      </c>
      <c r="C8" s="1">
        <v>14</v>
      </c>
      <c r="D8" s="1">
        <v>11</v>
      </c>
      <c r="E8" s="20">
        <v>5</v>
      </c>
      <c r="F8" s="30">
        <v>33</v>
      </c>
      <c r="G8" s="31">
        <v>10</v>
      </c>
      <c r="H8" s="20">
        <v>14</v>
      </c>
      <c r="I8" s="20">
        <v>0</v>
      </c>
      <c r="J8" s="30">
        <v>1</v>
      </c>
      <c r="K8" s="29" t="s">
        <v>541</v>
      </c>
      <c r="L8" s="1" t="s">
        <v>278</v>
      </c>
      <c r="M8" s="1" t="s">
        <v>517</v>
      </c>
      <c r="N8" s="1" t="s">
        <v>518</v>
      </c>
      <c r="O8" s="31">
        <v>99</v>
      </c>
      <c r="P8" s="20">
        <v>96</v>
      </c>
      <c r="Q8" s="30">
        <v>3</v>
      </c>
      <c r="R8" s="29" t="s">
        <v>101</v>
      </c>
      <c r="S8" s="28" t="s">
        <v>239</v>
      </c>
    </row>
    <row r="9" spans="1:20" x14ac:dyDescent="0.3">
      <c r="A9" s="32" t="s">
        <v>19</v>
      </c>
      <c r="B9" s="1">
        <v>30</v>
      </c>
      <c r="C9" s="1">
        <v>15</v>
      </c>
      <c r="D9" s="1">
        <v>13</v>
      </c>
      <c r="E9" s="20">
        <v>2</v>
      </c>
      <c r="F9" s="30">
        <v>32</v>
      </c>
      <c r="G9" s="31">
        <v>12</v>
      </c>
      <c r="H9" s="20">
        <v>14</v>
      </c>
      <c r="I9" s="20">
        <v>1</v>
      </c>
      <c r="J9" s="30">
        <v>1</v>
      </c>
      <c r="K9" s="29" t="s">
        <v>505</v>
      </c>
      <c r="L9" s="1" t="s">
        <v>278</v>
      </c>
      <c r="M9" s="1" t="s">
        <v>147</v>
      </c>
      <c r="N9" s="1" t="s">
        <v>494</v>
      </c>
      <c r="O9" s="31">
        <v>94</v>
      </c>
      <c r="P9" s="20">
        <v>99</v>
      </c>
      <c r="Q9" s="30">
        <v>-5</v>
      </c>
      <c r="R9" s="29" t="s">
        <v>101</v>
      </c>
      <c r="S9" s="28" t="s">
        <v>228</v>
      </c>
    </row>
    <row r="10" spans="1:20" x14ac:dyDescent="0.3">
      <c r="A10" s="32" t="s">
        <v>11</v>
      </c>
      <c r="B10" s="1">
        <v>30</v>
      </c>
      <c r="C10" s="1">
        <v>14</v>
      </c>
      <c r="D10" s="1">
        <v>12</v>
      </c>
      <c r="E10" s="20">
        <v>4</v>
      </c>
      <c r="F10" s="30">
        <v>32</v>
      </c>
      <c r="G10" s="31">
        <v>7</v>
      </c>
      <c r="H10" s="20">
        <v>11</v>
      </c>
      <c r="I10" s="20">
        <v>3</v>
      </c>
      <c r="J10" s="30">
        <v>0</v>
      </c>
      <c r="K10" s="29" t="s">
        <v>341</v>
      </c>
      <c r="L10" s="1" t="s">
        <v>437</v>
      </c>
      <c r="M10" s="1" t="s">
        <v>189</v>
      </c>
      <c r="N10" s="1" t="s">
        <v>404</v>
      </c>
      <c r="O10" s="31">
        <v>96</v>
      </c>
      <c r="P10" s="20">
        <v>99</v>
      </c>
      <c r="Q10" s="30">
        <v>-3</v>
      </c>
      <c r="R10" s="29" t="s">
        <v>99</v>
      </c>
      <c r="S10" s="28" t="s">
        <v>200</v>
      </c>
    </row>
    <row r="11" spans="1:20" ht="15" thickBot="1" x14ac:dyDescent="0.35">
      <c r="A11" s="32" t="s">
        <v>28</v>
      </c>
      <c r="B11" s="1">
        <v>31</v>
      </c>
      <c r="C11" s="1">
        <v>13</v>
      </c>
      <c r="D11" s="1">
        <v>14</v>
      </c>
      <c r="E11" s="24">
        <v>4</v>
      </c>
      <c r="F11" s="23">
        <v>30</v>
      </c>
      <c r="G11" s="25">
        <v>7</v>
      </c>
      <c r="H11" s="24">
        <v>11</v>
      </c>
      <c r="I11" s="24">
        <v>2</v>
      </c>
      <c r="J11" s="23">
        <v>0</v>
      </c>
      <c r="K11" s="29" t="s">
        <v>448</v>
      </c>
      <c r="L11" s="1" t="s">
        <v>539</v>
      </c>
      <c r="M11" s="1" t="s">
        <v>211</v>
      </c>
      <c r="N11" s="1" t="s">
        <v>471</v>
      </c>
      <c r="O11" s="31">
        <v>95</v>
      </c>
      <c r="P11" s="20">
        <v>108</v>
      </c>
      <c r="Q11" s="30">
        <v>-13</v>
      </c>
      <c r="R11" s="29" t="s">
        <v>104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30</v>
      </c>
      <c r="C14" s="1">
        <v>19</v>
      </c>
      <c r="D14" s="1">
        <v>9</v>
      </c>
      <c r="E14" s="20">
        <v>2</v>
      </c>
      <c r="F14" s="33">
        <v>40</v>
      </c>
      <c r="G14" s="20">
        <v>11</v>
      </c>
      <c r="H14" s="20">
        <v>17</v>
      </c>
      <c r="I14" s="20">
        <v>2</v>
      </c>
      <c r="J14" s="20">
        <v>1</v>
      </c>
      <c r="K14" s="29" t="s">
        <v>509</v>
      </c>
      <c r="L14" s="1" t="s">
        <v>353</v>
      </c>
      <c r="M14" s="1" t="s">
        <v>176</v>
      </c>
      <c r="N14" s="1" t="s">
        <v>428</v>
      </c>
      <c r="O14" s="31">
        <v>101</v>
      </c>
      <c r="P14" s="20">
        <v>85</v>
      </c>
      <c r="Q14" s="30">
        <v>16</v>
      </c>
      <c r="R14" s="29" t="s">
        <v>104</v>
      </c>
      <c r="S14" s="28" t="s">
        <v>232</v>
      </c>
    </row>
    <row r="15" spans="1:20" x14ac:dyDescent="0.3">
      <c r="A15" s="32" t="s">
        <v>1</v>
      </c>
      <c r="B15" s="1">
        <v>31</v>
      </c>
      <c r="C15" s="1">
        <v>18</v>
      </c>
      <c r="D15" s="1">
        <v>9</v>
      </c>
      <c r="E15" s="20">
        <v>4</v>
      </c>
      <c r="F15" s="30">
        <v>40</v>
      </c>
      <c r="G15" s="20">
        <v>17</v>
      </c>
      <c r="H15" s="20">
        <v>18</v>
      </c>
      <c r="I15" s="20">
        <v>0</v>
      </c>
      <c r="J15" s="20">
        <v>4</v>
      </c>
      <c r="K15" s="29" t="s">
        <v>528</v>
      </c>
      <c r="L15" s="1" t="s">
        <v>328</v>
      </c>
      <c r="M15" s="1" t="s">
        <v>407</v>
      </c>
      <c r="N15" s="1" t="s">
        <v>546</v>
      </c>
      <c r="O15" s="31">
        <v>105</v>
      </c>
      <c r="P15" s="20">
        <v>78</v>
      </c>
      <c r="Q15" s="30">
        <v>27</v>
      </c>
      <c r="R15" s="29" t="s">
        <v>101</v>
      </c>
      <c r="S15" s="28" t="s">
        <v>290</v>
      </c>
    </row>
    <row r="16" spans="1:20" x14ac:dyDescent="0.3">
      <c r="A16" s="32" t="s">
        <v>13</v>
      </c>
      <c r="B16" s="1">
        <v>32</v>
      </c>
      <c r="C16" s="1">
        <v>18</v>
      </c>
      <c r="D16" s="1">
        <v>11</v>
      </c>
      <c r="E16" s="20">
        <v>3</v>
      </c>
      <c r="F16" s="30">
        <v>39</v>
      </c>
      <c r="G16" s="20">
        <v>11</v>
      </c>
      <c r="H16" s="20">
        <v>16</v>
      </c>
      <c r="I16" s="20">
        <v>2</v>
      </c>
      <c r="J16" s="20">
        <v>3</v>
      </c>
      <c r="K16" s="29" t="s">
        <v>453</v>
      </c>
      <c r="L16" s="1" t="s">
        <v>412</v>
      </c>
      <c r="M16" s="1" t="s">
        <v>218</v>
      </c>
      <c r="N16" s="1" t="s">
        <v>507</v>
      </c>
      <c r="O16" s="31">
        <v>97</v>
      </c>
      <c r="P16" s="20">
        <v>91</v>
      </c>
      <c r="Q16" s="30">
        <v>6</v>
      </c>
      <c r="R16" s="29" t="s">
        <v>104</v>
      </c>
      <c r="S16" s="28" t="s">
        <v>234</v>
      </c>
    </row>
    <row r="17" spans="1:19" x14ac:dyDescent="0.3">
      <c r="A17" s="32" t="s">
        <v>10</v>
      </c>
      <c r="B17" s="1">
        <v>29</v>
      </c>
      <c r="C17" s="1">
        <v>16</v>
      </c>
      <c r="D17" s="1">
        <v>9</v>
      </c>
      <c r="E17" s="20">
        <v>4</v>
      </c>
      <c r="F17" s="30">
        <v>36</v>
      </c>
      <c r="G17" s="20">
        <v>4</v>
      </c>
      <c r="H17" s="20">
        <v>11</v>
      </c>
      <c r="I17" s="20">
        <v>5</v>
      </c>
      <c r="J17" s="20">
        <v>0</v>
      </c>
      <c r="K17" s="29" t="s">
        <v>544</v>
      </c>
      <c r="L17" s="1" t="s">
        <v>303</v>
      </c>
      <c r="M17" s="1" t="s">
        <v>242</v>
      </c>
      <c r="N17" s="1" t="s">
        <v>448</v>
      </c>
      <c r="O17" s="31">
        <v>87</v>
      </c>
      <c r="P17" s="20">
        <v>81</v>
      </c>
      <c r="Q17" s="30">
        <v>6</v>
      </c>
      <c r="R17" s="29" t="s">
        <v>101</v>
      </c>
      <c r="S17" s="28" t="s">
        <v>234</v>
      </c>
    </row>
    <row r="18" spans="1:19" x14ac:dyDescent="0.3">
      <c r="A18" s="32" t="s">
        <v>14</v>
      </c>
      <c r="B18" s="1">
        <v>31</v>
      </c>
      <c r="C18" s="1">
        <v>17</v>
      </c>
      <c r="D18" s="1">
        <v>13</v>
      </c>
      <c r="E18" s="20">
        <v>1</v>
      </c>
      <c r="F18" s="30">
        <v>35</v>
      </c>
      <c r="G18" s="20">
        <v>9</v>
      </c>
      <c r="H18" s="20">
        <v>15</v>
      </c>
      <c r="I18" s="20">
        <v>2</v>
      </c>
      <c r="J18" s="20">
        <v>0</v>
      </c>
      <c r="K18" s="29" t="s">
        <v>412</v>
      </c>
      <c r="L18" s="1" t="s">
        <v>369</v>
      </c>
      <c r="M18" s="1" t="s">
        <v>165</v>
      </c>
      <c r="N18" s="1" t="s">
        <v>543</v>
      </c>
      <c r="O18" s="31">
        <v>92</v>
      </c>
      <c r="P18" s="20">
        <v>100</v>
      </c>
      <c r="Q18" s="30">
        <v>-8</v>
      </c>
      <c r="R18" s="29" t="s">
        <v>101</v>
      </c>
      <c r="S18" s="28" t="s">
        <v>200</v>
      </c>
    </row>
    <row r="19" spans="1:19" x14ac:dyDescent="0.3">
      <c r="A19" s="32" t="s">
        <v>9</v>
      </c>
      <c r="B19" s="1">
        <v>29</v>
      </c>
      <c r="C19" s="1">
        <v>14</v>
      </c>
      <c r="D19" s="1">
        <v>8</v>
      </c>
      <c r="E19" s="20">
        <v>7</v>
      </c>
      <c r="F19" s="30">
        <v>35</v>
      </c>
      <c r="G19" s="20">
        <v>13</v>
      </c>
      <c r="H19" s="20">
        <v>14</v>
      </c>
      <c r="I19" s="20">
        <v>0</v>
      </c>
      <c r="J19" s="20">
        <v>5</v>
      </c>
      <c r="K19" s="29" t="s">
        <v>545</v>
      </c>
      <c r="L19" s="1" t="s">
        <v>419</v>
      </c>
      <c r="M19" s="1" t="s">
        <v>206</v>
      </c>
      <c r="N19" s="1" t="s">
        <v>337</v>
      </c>
      <c r="O19" s="31">
        <v>90</v>
      </c>
      <c r="P19" s="20">
        <v>85</v>
      </c>
      <c r="Q19" s="30">
        <v>5</v>
      </c>
      <c r="R19" s="29" t="s">
        <v>113</v>
      </c>
      <c r="S19" s="28" t="s">
        <v>222</v>
      </c>
    </row>
    <row r="20" spans="1:19" x14ac:dyDescent="0.3">
      <c r="A20" s="32" t="s">
        <v>12</v>
      </c>
      <c r="B20" s="1">
        <v>32</v>
      </c>
      <c r="C20" s="1">
        <v>15</v>
      </c>
      <c r="D20" s="1">
        <v>13</v>
      </c>
      <c r="E20" s="20">
        <v>4</v>
      </c>
      <c r="F20" s="30">
        <v>34</v>
      </c>
      <c r="G20" s="20">
        <v>10</v>
      </c>
      <c r="H20" s="20">
        <v>14</v>
      </c>
      <c r="I20" s="20">
        <v>1</v>
      </c>
      <c r="J20" s="20">
        <v>0</v>
      </c>
      <c r="K20" s="29" t="s">
        <v>508</v>
      </c>
      <c r="L20" s="1" t="s">
        <v>536</v>
      </c>
      <c r="M20" s="1" t="s">
        <v>148</v>
      </c>
      <c r="N20" s="1" t="s">
        <v>450</v>
      </c>
      <c r="O20" s="31">
        <v>83</v>
      </c>
      <c r="P20" s="20">
        <v>84</v>
      </c>
      <c r="Q20" s="30">
        <v>-1</v>
      </c>
      <c r="R20" s="29" t="s">
        <v>113</v>
      </c>
      <c r="S20" s="28" t="s">
        <v>233</v>
      </c>
    </row>
    <row r="21" spans="1:19" ht="15" thickBot="1" x14ac:dyDescent="0.35">
      <c r="A21" s="27" t="s">
        <v>23</v>
      </c>
      <c r="B21" s="26">
        <v>31</v>
      </c>
      <c r="C21" s="26">
        <v>13</v>
      </c>
      <c r="D21" s="26">
        <v>12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310</v>
      </c>
      <c r="L21" s="26" t="s">
        <v>525</v>
      </c>
      <c r="M21" s="26" t="s">
        <v>240</v>
      </c>
      <c r="N21" s="26" t="s">
        <v>542</v>
      </c>
      <c r="O21" s="25">
        <v>94</v>
      </c>
      <c r="P21" s="24">
        <v>109</v>
      </c>
      <c r="Q21" s="23">
        <v>-15</v>
      </c>
      <c r="R21" s="22" t="s">
        <v>133</v>
      </c>
      <c r="S21" s="21" t="s">
        <v>298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31</v>
      </c>
      <c r="C25" s="1">
        <v>22</v>
      </c>
      <c r="D25" s="1">
        <v>2</v>
      </c>
      <c r="E25" s="20">
        <v>7</v>
      </c>
      <c r="F25" s="30">
        <v>51</v>
      </c>
      <c r="G25" s="20">
        <v>20</v>
      </c>
      <c r="H25" s="20">
        <v>22</v>
      </c>
      <c r="I25" s="20">
        <v>0</v>
      </c>
      <c r="J25" s="20">
        <v>4</v>
      </c>
      <c r="K25" s="29" t="s">
        <v>547</v>
      </c>
      <c r="L25" s="1" t="s">
        <v>529</v>
      </c>
      <c r="M25" s="1" t="s">
        <v>362</v>
      </c>
      <c r="N25" s="1" t="s">
        <v>530</v>
      </c>
      <c r="O25" s="31">
        <v>124</v>
      </c>
      <c r="P25" s="20">
        <v>72</v>
      </c>
      <c r="Q25" s="30">
        <v>52</v>
      </c>
      <c r="R25" s="29" t="s">
        <v>99</v>
      </c>
      <c r="S25" s="28" t="s">
        <v>290</v>
      </c>
    </row>
    <row r="26" spans="1:19" x14ac:dyDescent="0.3">
      <c r="A26" s="32" t="s">
        <v>22</v>
      </c>
      <c r="B26" s="1">
        <v>32</v>
      </c>
      <c r="C26" s="1">
        <v>21</v>
      </c>
      <c r="D26" s="1">
        <v>6</v>
      </c>
      <c r="E26" s="20">
        <v>5</v>
      </c>
      <c r="F26" s="30">
        <v>47</v>
      </c>
      <c r="G26" s="20">
        <v>14</v>
      </c>
      <c r="H26" s="20">
        <v>18</v>
      </c>
      <c r="I26" s="20">
        <v>3</v>
      </c>
      <c r="J26" s="20">
        <v>2</v>
      </c>
      <c r="K26" s="29" t="s">
        <v>390</v>
      </c>
      <c r="L26" s="1" t="s">
        <v>548</v>
      </c>
      <c r="M26" s="1" t="s">
        <v>209</v>
      </c>
      <c r="N26" s="1" t="s">
        <v>549</v>
      </c>
      <c r="O26" s="31">
        <v>111</v>
      </c>
      <c r="P26" s="20">
        <v>85</v>
      </c>
      <c r="Q26" s="30">
        <v>26</v>
      </c>
      <c r="R26" s="29" t="s">
        <v>101</v>
      </c>
      <c r="S26" s="28" t="s">
        <v>276</v>
      </c>
    </row>
    <row r="27" spans="1:19" x14ac:dyDescent="0.3">
      <c r="A27" s="32" t="s">
        <v>17</v>
      </c>
      <c r="B27" s="1">
        <v>31</v>
      </c>
      <c r="C27" s="1">
        <v>17</v>
      </c>
      <c r="D27" s="1">
        <v>9</v>
      </c>
      <c r="E27" s="20">
        <v>5</v>
      </c>
      <c r="F27" s="30">
        <v>39</v>
      </c>
      <c r="G27" s="20">
        <v>8</v>
      </c>
      <c r="H27" s="20">
        <v>14</v>
      </c>
      <c r="I27" s="20">
        <v>3</v>
      </c>
      <c r="J27" s="20">
        <v>1</v>
      </c>
      <c r="K27" s="29" t="s">
        <v>521</v>
      </c>
      <c r="L27" s="1" t="s">
        <v>406</v>
      </c>
      <c r="M27" s="1" t="s">
        <v>205</v>
      </c>
      <c r="N27" s="1" t="s">
        <v>550</v>
      </c>
      <c r="O27" s="31">
        <v>90</v>
      </c>
      <c r="P27" s="20">
        <v>83</v>
      </c>
      <c r="Q27" s="30">
        <v>7</v>
      </c>
      <c r="R27" s="29" t="s">
        <v>104</v>
      </c>
      <c r="S27" s="28" t="s">
        <v>226</v>
      </c>
    </row>
    <row r="28" spans="1:19" x14ac:dyDescent="0.3">
      <c r="A28" s="32" t="s">
        <v>25</v>
      </c>
      <c r="B28" s="1">
        <v>30</v>
      </c>
      <c r="C28" s="1">
        <v>13</v>
      </c>
      <c r="D28" s="1">
        <v>11</v>
      </c>
      <c r="E28" s="20">
        <v>6</v>
      </c>
      <c r="F28" s="30">
        <v>32</v>
      </c>
      <c r="G28" s="20">
        <v>12</v>
      </c>
      <c r="H28" s="20">
        <v>13</v>
      </c>
      <c r="I28" s="20">
        <v>0</v>
      </c>
      <c r="J28" s="20">
        <v>2</v>
      </c>
      <c r="K28" s="29" t="s">
        <v>384</v>
      </c>
      <c r="L28" s="1" t="s">
        <v>415</v>
      </c>
      <c r="M28" s="1" t="s">
        <v>138</v>
      </c>
      <c r="N28" s="1" t="s">
        <v>510</v>
      </c>
      <c r="O28" s="31">
        <v>89</v>
      </c>
      <c r="P28" s="20">
        <v>91</v>
      </c>
      <c r="Q28" s="30">
        <v>-2</v>
      </c>
      <c r="R28" s="29" t="s">
        <v>99</v>
      </c>
      <c r="S28" s="28" t="s">
        <v>215</v>
      </c>
    </row>
    <row r="29" spans="1:19" x14ac:dyDescent="0.3">
      <c r="A29" s="32" t="s">
        <v>95</v>
      </c>
      <c r="B29" s="1">
        <v>32</v>
      </c>
      <c r="C29" s="1">
        <v>14</v>
      </c>
      <c r="D29" s="1">
        <v>15</v>
      </c>
      <c r="E29" s="20">
        <v>3</v>
      </c>
      <c r="F29" s="30">
        <v>31</v>
      </c>
      <c r="G29" s="20">
        <v>11</v>
      </c>
      <c r="H29" s="20">
        <v>14</v>
      </c>
      <c r="I29" s="20">
        <v>0</v>
      </c>
      <c r="J29" s="20">
        <v>0</v>
      </c>
      <c r="K29" s="29" t="s">
        <v>376</v>
      </c>
      <c r="L29" s="1" t="s">
        <v>468</v>
      </c>
      <c r="M29" s="1" t="s">
        <v>230</v>
      </c>
      <c r="N29" s="1" t="s">
        <v>520</v>
      </c>
      <c r="O29" s="31">
        <v>96</v>
      </c>
      <c r="P29" s="20">
        <v>94</v>
      </c>
      <c r="Q29" s="30">
        <v>2</v>
      </c>
      <c r="R29" s="29" t="s">
        <v>113</v>
      </c>
      <c r="S29" s="28" t="s">
        <v>224</v>
      </c>
    </row>
    <row r="30" spans="1:19" x14ac:dyDescent="0.3">
      <c r="A30" s="32" t="s">
        <v>6</v>
      </c>
      <c r="B30" s="1">
        <v>32</v>
      </c>
      <c r="C30" s="1">
        <v>11</v>
      </c>
      <c r="D30" s="1">
        <v>14</v>
      </c>
      <c r="E30" s="20">
        <v>7</v>
      </c>
      <c r="F30" s="30">
        <v>29</v>
      </c>
      <c r="G30" s="20">
        <v>11</v>
      </c>
      <c r="H30" s="20">
        <v>11</v>
      </c>
      <c r="I30" s="20">
        <v>0</v>
      </c>
      <c r="J30" s="20">
        <v>2</v>
      </c>
      <c r="K30" s="29" t="s">
        <v>533</v>
      </c>
      <c r="L30" s="1" t="s">
        <v>552</v>
      </c>
      <c r="M30" s="1" t="s">
        <v>147</v>
      </c>
      <c r="N30" s="1" t="s">
        <v>415</v>
      </c>
      <c r="O30" s="31">
        <v>81</v>
      </c>
      <c r="P30" s="20">
        <v>116</v>
      </c>
      <c r="Q30" s="30">
        <v>-35</v>
      </c>
      <c r="R30" s="29" t="s">
        <v>107</v>
      </c>
      <c r="S30" s="28" t="s">
        <v>228</v>
      </c>
    </row>
    <row r="31" spans="1:19" x14ac:dyDescent="0.3">
      <c r="A31" s="32" t="s">
        <v>0</v>
      </c>
      <c r="B31" s="1">
        <v>30</v>
      </c>
      <c r="C31" s="1">
        <v>14</v>
      </c>
      <c r="D31" s="1">
        <v>15</v>
      </c>
      <c r="E31" s="20">
        <v>1</v>
      </c>
      <c r="F31" s="30">
        <v>29</v>
      </c>
      <c r="G31" s="20">
        <v>11</v>
      </c>
      <c r="H31" s="20">
        <v>13</v>
      </c>
      <c r="I31" s="20">
        <v>1</v>
      </c>
      <c r="J31" s="20">
        <v>1</v>
      </c>
      <c r="K31" s="29" t="s">
        <v>302</v>
      </c>
      <c r="L31" s="1" t="s">
        <v>401</v>
      </c>
      <c r="M31" s="1" t="s">
        <v>103</v>
      </c>
      <c r="N31" s="1" t="s">
        <v>534</v>
      </c>
      <c r="O31" s="31">
        <v>91</v>
      </c>
      <c r="P31" s="20">
        <v>95</v>
      </c>
      <c r="Q31" s="30">
        <v>-4</v>
      </c>
      <c r="R31" s="29" t="s">
        <v>113</v>
      </c>
      <c r="S31" s="28" t="s">
        <v>220</v>
      </c>
    </row>
    <row r="32" spans="1:19" ht="15" thickBot="1" x14ac:dyDescent="0.35">
      <c r="A32" s="32" t="s">
        <v>15</v>
      </c>
      <c r="B32" s="1">
        <v>30</v>
      </c>
      <c r="C32" s="1">
        <v>12</v>
      </c>
      <c r="D32" s="1">
        <v>14</v>
      </c>
      <c r="E32" s="20">
        <v>4</v>
      </c>
      <c r="F32" s="23">
        <v>28</v>
      </c>
      <c r="G32" s="20">
        <v>6</v>
      </c>
      <c r="H32" s="20">
        <v>10</v>
      </c>
      <c r="I32" s="20">
        <v>2</v>
      </c>
      <c r="J32" s="20">
        <v>0</v>
      </c>
      <c r="K32" s="29" t="s">
        <v>551</v>
      </c>
      <c r="L32" s="1" t="s">
        <v>274</v>
      </c>
      <c r="M32" s="1" t="s">
        <v>215</v>
      </c>
      <c r="N32" s="1" t="s">
        <v>405</v>
      </c>
      <c r="O32" s="31">
        <v>85</v>
      </c>
      <c r="P32" s="20">
        <v>105</v>
      </c>
      <c r="Q32" s="30">
        <v>-20</v>
      </c>
      <c r="R32" s="29" t="s">
        <v>104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31</v>
      </c>
      <c r="C35" s="1">
        <v>19</v>
      </c>
      <c r="D35" s="1">
        <v>11</v>
      </c>
      <c r="E35" s="20">
        <v>1</v>
      </c>
      <c r="F35" s="33">
        <v>39</v>
      </c>
      <c r="G35" s="20">
        <v>7</v>
      </c>
      <c r="H35" s="20">
        <v>15</v>
      </c>
      <c r="I35" s="20">
        <v>4</v>
      </c>
      <c r="J35" s="20">
        <v>0</v>
      </c>
      <c r="K35" s="29" t="s">
        <v>512</v>
      </c>
      <c r="L35" s="1" t="s">
        <v>553</v>
      </c>
      <c r="M35" s="1" t="s">
        <v>149</v>
      </c>
      <c r="N35" s="1" t="s">
        <v>513</v>
      </c>
      <c r="O35" s="31">
        <v>113</v>
      </c>
      <c r="P35" s="20">
        <v>103</v>
      </c>
      <c r="Q35" s="30">
        <v>10</v>
      </c>
      <c r="R35" s="29" t="s">
        <v>101</v>
      </c>
      <c r="S35" s="28" t="s">
        <v>232</v>
      </c>
    </row>
    <row r="36" spans="1:19" x14ac:dyDescent="0.3">
      <c r="A36" s="32" t="s">
        <v>2</v>
      </c>
      <c r="B36" s="1">
        <v>30</v>
      </c>
      <c r="C36" s="1">
        <v>15</v>
      </c>
      <c r="D36" s="1">
        <v>6</v>
      </c>
      <c r="E36" s="20">
        <v>9</v>
      </c>
      <c r="F36" s="30">
        <v>39</v>
      </c>
      <c r="G36" s="20">
        <v>10</v>
      </c>
      <c r="H36" s="20">
        <v>14</v>
      </c>
      <c r="I36" s="20">
        <v>1</v>
      </c>
      <c r="J36" s="20">
        <v>3</v>
      </c>
      <c r="K36" s="29" t="s">
        <v>449</v>
      </c>
      <c r="L36" s="1" t="s">
        <v>555</v>
      </c>
      <c r="M36" s="1" t="s">
        <v>444</v>
      </c>
      <c r="N36" s="1" t="s">
        <v>469</v>
      </c>
      <c r="O36" s="31">
        <v>93</v>
      </c>
      <c r="P36" s="20">
        <v>88</v>
      </c>
      <c r="Q36" s="30">
        <v>5</v>
      </c>
      <c r="R36" s="29" t="s">
        <v>99</v>
      </c>
      <c r="S36" s="28" t="s">
        <v>239</v>
      </c>
    </row>
    <row r="37" spans="1:19" x14ac:dyDescent="0.3">
      <c r="A37" s="32" t="s">
        <v>18</v>
      </c>
      <c r="B37" s="1">
        <v>30</v>
      </c>
      <c r="C37" s="1">
        <v>14</v>
      </c>
      <c r="D37" s="1">
        <v>8</v>
      </c>
      <c r="E37" s="20">
        <v>8</v>
      </c>
      <c r="F37" s="30">
        <v>36</v>
      </c>
      <c r="G37" s="20">
        <v>8</v>
      </c>
      <c r="H37" s="20">
        <v>13</v>
      </c>
      <c r="I37" s="20">
        <v>1</v>
      </c>
      <c r="J37" s="20">
        <v>5</v>
      </c>
      <c r="K37" s="29" t="s">
        <v>435</v>
      </c>
      <c r="L37" s="1" t="s">
        <v>529</v>
      </c>
      <c r="M37" s="1" t="s">
        <v>249</v>
      </c>
      <c r="N37" s="1" t="s">
        <v>537</v>
      </c>
      <c r="O37" s="31">
        <v>82</v>
      </c>
      <c r="P37" s="20">
        <v>80</v>
      </c>
      <c r="Q37" s="30">
        <v>2</v>
      </c>
      <c r="R37" s="29" t="s">
        <v>101</v>
      </c>
      <c r="S37" s="28" t="s">
        <v>245</v>
      </c>
    </row>
    <row r="38" spans="1:19" x14ac:dyDescent="0.3">
      <c r="A38" s="32" t="s">
        <v>20</v>
      </c>
      <c r="B38" s="1">
        <v>31</v>
      </c>
      <c r="C38" s="1">
        <v>14</v>
      </c>
      <c r="D38" s="1">
        <v>11</v>
      </c>
      <c r="E38" s="20">
        <v>6</v>
      </c>
      <c r="F38" s="30">
        <v>34</v>
      </c>
      <c r="G38" s="20">
        <v>9</v>
      </c>
      <c r="H38" s="20">
        <v>14</v>
      </c>
      <c r="I38" s="20">
        <v>0</v>
      </c>
      <c r="J38" s="20">
        <v>2</v>
      </c>
      <c r="K38" s="29" t="s">
        <v>419</v>
      </c>
      <c r="L38" s="1" t="s">
        <v>439</v>
      </c>
      <c r="M38" s="1" t="s">
        <v>168</v>
      </c>
      <c r="N38" s="1" t="s">
        <v>391</v>
      </c>
      <c r="O38" s="31">
        <v>103</v>
      </c>
      <c r="P38" s="20">
        <v>107</v>
      </c>
      <c r="Q38" s="30">
        <v>-4</v>
      </c>
      <c r="R38" s="29" t="s">
        <v>99</v>
      </c>
      <c r="S38" s="28" t="s">
        <v>233</v>
      </c>
    </row>
    <row r="39" spans="1:19" x14ac:dyDescent="0.3">
      <c r="A39" s="32" t="s">
        <v>8</v>
      </c>
      <c r="B39" s="1">
        <v>32</v>
      </c>
      <c r="C39" s="1">
        <v>15</v>
      </c>
      <c r="D39" s="1">
        <v>14</v>
      </c>
      <c r="E39" s="20">
        <v>3</v>
      </c>
      <c r="F39" s="30">
        <v>33</v>
      </c>
      <c r="G39" s="20">
        <v>7</v>
      </c>
      <c r="H39" s="20">
        <v>14</v>
      </c>
      <c r="I39" s="20">
        <v>1</v>
      </c>
      <c r="J39" s="20">
        <v>1</v>
      </c>
      <c r="K39" s="29" t="s">
        <v>475</v>
      </c>
      <c r="L39" s="1" t="s">
        <v>554</v>
      </c>
      <c r="M39" s="1" t="s">
        <v>188</v>
      </c>
      <c r="N39" s="1" t="s">
        <v>446</v>
      </c>
      <c r="O39" s="31">
        <v>90</v>
      </c>
      <c r="P39" s="20">
        <v>105</v>
      </c>
      <c r="Q39" s="30">
        <v>-15</v>
      </c>
      <c r="R39" s="29" t="s">
        <v>99</v>
      </c>
      <c r="S39" s="28" t="s">
        <v>202</v>
      </c>
    </row>
    <row r="40" spans="1:19" x14ac:dyDescent="0.3">
      <c r="A40" s="32" t="s">
        <v>7</v>
      </c>
      <c r="B40" s="1">
        <v>28</v>
      </c>
      <c r="C40" s="1">
        <v>12</v>
      </c>
      <c r="D40" s="1">
        <v>10</v>
      </c>
      <c r="E40" s="20">
        <v>6</v>
      </c>
      <c r="F40" s="30">
        <v>30</v>
      </c>
      <c r="G40" s="20">
        <v>7</v>
      </c>
      <c r="H40" s="20">
        <v>12</v>
      </c>
      <c r="I40" s="20">
        <v>0</v>
      </c>
      <c r="J40" s="20">
        <v>3</v>
      </c>
      <c r="K40" s="29" t="s">
        <v>384</v>
      </c>
      <c r="L40" s="1" t="s">
        <v>414</v>
      </c>
      <c r="M40" s="1" t="s">
        <v>183</v>
      </c>
      <c r="N40" s="1" t="s">
        <v>538</v>
      </c>
      <c r="O40" s="31">
        <v>70</v>
      </c>
      <c r="P40" s="20">
        <v>85</v>
      </c>
      <c r="Q40" s="30">
        <v>-15</v>
      </c>
      <c r="R40" s="29" t="s">
        <v>99</v>
      </c>
      <c r="S40" s="28" t="s">
        <v>237</v>
      </c>
    </row>
    <row r="41" spans="1:19" x14ac:dyDescent="0.3">
      <c r="A41" s="32" t="s">
        <v>27</v>
      </c>
      <c r="B41" s="1">
        <v>32</v>
      </c>
      <c r="C41" s="1">
        <v>12</v>
      </c>
      <c r="D41" s="1">
        <v>16</v>
      </c>
      <c r="E41" s="20">
        <v>4</v>
      </c>
      <c r="F41" s="30">
        <v>28</v>
      </c>
      <c r="G41" s="20">
        <v>8</v>
      </c>
      <c r="H41" s="20">
        <v>10</v>
      </c>
      <c r="I41" s="20">
        <v>2</v>
      </c>
      <c r="J41" s="20">
        <v>2</v>
      </c>
      <c r="K41" s="29" t="s">
        <v>389</v>
      </c>
      <c r="L41" s="1" t="s">
        <v>466</v>
      </c>
      <c r="M41" s="1" t="s">
        <v>134</v>
      </c>
      <c r="N41" s="1" t="s">
        <v>502</v>
      </c>
      <c r="O41" s="31">
        <v>82</v>
      </c>
      <c r="P41" s="20">
        <v>96</v>
      </c>
      <c r="Q41" s="30">
        <v>-14</v>
      </c>
      <c r="R41" s="29" t="s">
        <v>101</v>
      </c>
      <c r="S41" s="28" t="s">
        <v>234</v>
      </c>
    </row>
    <row r="42" spans="1:19" ht="15" thickBot="1" x14ac:dyDescent="0.35">
      <c r="A42" s="27" t="s">
        <v>3</v>
      </c>
      <c r="B42" s="26">
        <v>31</v>
      </c>
      <c r="C42" s="26">
        <v>11</v>
      </c>
      <c r="D42" s="26">
        <v>17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400</v>
      </c>
      <c r="L42" s="26" t="s">
        <v>377</v>
      </c>
      <c r="M42" s="26" t="s">
        <v>156</v>
      </c>
      <c r="N42" s="26" t="s">
        <v>504</v>
      </c>
      <c r="O42" s="25">
        <v>87</v>
      </c>
      <c r="P42" s="24">
        <v>111</v>
      </c>
      <c r="Q42" s="23">
        <v>-24</v>
      </c>
      <c r="R42" s="22" t="s">
        <v>107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B169E7B-8AF7-4175-9056-8C918767A043}"/>
  </hyperlinks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259F-408E-433A-9EA0-0678C63DFFA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v>32</v>
      </c>
      <c r="C4" s="40">
        <v>19</v>
      </c>
      <c r="D4" s="40">
        <v>13</v>
      </c>
      <c r="E4" s="38">
        <v>0</v>
      </c>
      <c r="F4" s="33">
        <v>38</v>
      </c>
      <c r="G4" s="39">
        <v>11</v>
      </c>
      <c r="H4" s="38">
        <v>17</v>
      </c>
      <c r="I4" s="38">
        <v>2</v>
      </c>
      <c r="J4" s="33">
        <v>0</v>
      </c>
      <c r="K4" s="37" t="s">
        <v>382</v>
      </c>
      <c r="L4" s="40" t="s">
        <v>369</v>
      </c>
      <c r="M4" s="40" t="s">
        <v>374</v>
      </c>
      <c r="N4" s="40" t="s">
        <v>491</v>
      </c>
      <c r="O4" s="39">
        <v>107</v>
      </c>
      <c r="P4" s="38">
        <v>99</v>
      </c>
      <c r="Q4" s="33">
        <v>8</v>
      </c>
      <c r="R4" s="37" t="s">
        <v>135</v>
      </c>
      <c r="S4" s="36" t="s">
        <v>203</v>
      </c>
    </row>
    <row r="5" spans="1:20" x14ac:dyDescent="0.3">
      <c r="A5" s="32" t="s">
        <v>5</v>
      </c>
      <c r="B5" s="1">
        <v>31</v>
      </c>
      <c r="C5" s="1">
        <v>18</v>
      </c>
      <c r="D5" s="1">
        <v>11</v>
      </c>
      <c r="E5" s="20">
        <v>2</v>
      </c>
      <c r="F5" s="30">
        <v>38</v>
      </c>
      <c r="G5" s="31">
        <v>15</v>
      </c>
      <c r="H5" s="20">
        <v>18</v>
      </c>
      <c r="I5" s="20">
        <v>0</v>
      </c>
      <c r="J5" s="30">
        <v>0</v>
      </c>
      <c r="K5" s="29" t="s">
        <v>315</v>
      </c>
      <c r="L5" s="1" t="s">
        <v>540</v>
      </c>
      <c r="M5" s="1" t="s">
        <v>192</v>
      </c>
      <c r="N5" s="1" t="s">
        <v>500</v>
      </c>
      <c r="O5" s="31">
        <v>102</v>
      </c>
      <c r="P5" s="20">
        <v>80</v>
      </c>
      <c r="Q5" s="30">
        <v>22</v>
      </c>
      <c r="R5" s="29" t="s">
        <v>104</v>
      </c>
      <c r="S5" s="28" t="s">
        <v>232</v>
      </c>
    </row>
    <row r="6" spans="1:20" x14ac:dyDescent="0.3">
      <c r="A6" s="32" t="s">
        <v>21</v>
      </c>
      <c r="B6" s="1">
        <v>32</v>
      </c>
      <c r="C6" s="1">
        <v>17</v>
      </c>
      <c r="D6" s="1">
        <v>12</v>
      </c>
      <c r="E6" s="20">
        <v>3</v>
      </c>
      <c r="F6" s="30">
        <v>37</v>
      </c>
      <c r="G6" s="31">
        <v>11</v>
      </c>
      <c r="H6" s="20">
        <v>15</v>
      </c>
      <c r="I6" s="20">
        <v>2</v>
      </c>
      <c r="J6" s="30">
        <v>2</v>
      </c>
      <c r="K6" s="29" t="s">
        <v>450</v>
      </c>
      <c r="L6" s="1" t="s">
        <v>437</v>
      </c>
      <c r="M6" s="1" t="s">
        <v>233</v>
      </c>
      <c r="N6" s="1" t="s">
        <v>471</v>
      </c>
      <c r="O6" s="31">
        <v>100</v>
      </c>
      <c r="P6" s="20">
        <v>109</v>
      </c>
      <c r="Q6" s="30">
        <v>-9</v>
      </c>
      <c r="R6" s="29" t="s">
        <v>101</v>
      </c>
      <c r="S6" s="28" t="s">
        <v>218</v>
      </c>
    </row>
    <row r="7" spans="1:20" x14ac:dyDescent="0.3">
      <c r="A7" s="32" t="s">
        <v>16</v>
      </c>
      <c r="B7" s="1">
        <v>30</v>
      </c>
      <c r="C7" s="1">
        <v>16</v>
      </c>
      <c r="D7" s="1">
        <v>11</v>
      </c>
      <c r="E7" s="20">
        <v>3</v>
      </c>
      <c r="F7" s="30">
        <v>35</v>
      </c>
      <c r="G7" s="31">
        <v>7</v>
      </c>
      <c r="H7" s="20">
        <v>14</v>
      </c>
      <c r="I7" s="20">
        <v>2</v>
      </c>
      <c r="J7" s="30">
        <v>2</v>
      </c>
      <c r="K7" s="29" t="s">
        <v>401</v>
      </c>
      <c r="L7" s="1" t="s">
        <v>381</v>
      </c>
      <c r="M7" s="1" t="s">
        <v>230</v>
      </c>
      <c r="N7" s="1" t="s">
        <v>415</v>
      </c>
      <c r="O7" s="31">
        <v>97</v>
      </c>
      <c r="P7" s="20">
        <v>107</v>
      </c>
      <c r="Q7" s="30">
        <v>-10</v>
      </c>
      <c r="R7" s="29" t="s">
        <v>99</v>
      </c>
      <c r="S7" s="28" t="s">
        <v>232</v>
      </c>
    </row>
    <row r="8" spans="1:20" x14ac:dyDescent="0.3">
      <c r="A8" s="32" t="s">
        <v>4</v>
      </c>
      <c r="B8" s="1">
        <v>30</v>
      </c>
      <c r="C8" s="1">
        <v>14</v>
      </c>
      <c r="D8" s="1">
        <v>11</v>
      </c>
      <c r="E8" s="20">
        <v>5</v>
      </c>
      <c r="F8" s="30">
        <v>33</v>
      </c>
      <c r="G8" s="31">
        <v>10</v>
      </c>
      <c r="H8" s="20">
        <v>14</v>
      </c>
      <c r="I8" s="20">
        <v>0</v>
      </c>
      <c r="J8" s="30">
        <v>1</v>
      </c>
      <c r="K8" s="29" t="s">
        <v>541</v>
      </c>
      <c r="L8" s="1" t="s">
        <v>278</v>
      </c>
      <c r="M8" s="1" t="s">
        <v>517</v>
      </c>
      <c r="N8" s="1" t="s">
        <v>518</v>
      </c>
      <c r="O8" s="31">
        <v>99</v>
      </c>
      <c r="P8" s="20">
        <v>96</v>
      </c>
      <c r="Q8" s="30">
        <v>3</v>
      </c>
      <c r="R8" s="29" t="s">
        <v>101</v>
      </c>
      <c r="S8" s="28" t="s">
        <v>239</v>
      </c>
    </row>
    <row r="9" spans="1:20" x14ac:dyDescent="0.3">
      <c r="A9" s="32" t="s">
        <v>19</v>
      </c>
      <c r="B9" s="1">
        <v>30</v>
      </c>
      <c r="C9" s="1">
        <v>15</v>
      </c>
      <c r="D9" s="1">
        <v>13</v>
      </c>
      <c r="E9" s="20">
        <v>2</v>
      </c>
      <c r="F9" s="30">
        <v>32</v>
      </c>
      <c r="G9" s="31">
        <v>12</v>
      </c>
      <c r="H9" s="20">
        <v>14</v>
      </c>
      <c r="I9" s="20">
        <v>1</v>
      </c>
      <c r="J9" s="30">
        <v>1</v>
      </c>
      <c r="K9" s="29" t="s">
        <v>505</v>
      </c>
      <c r="L9" s="1" t="s">
        <v>278</v>
      </c>
      <c r="M9" s="1" t="s">
        <v>147</v>
      </c>
      <c r="N9" s="1" t="s">
        <v>494</v>
      </c>
      <c r="O9" s="31">
        <v>94</v>
      </c>
      <c r="P9" s="20">
        <v>99</v>
      </c>
      <c r="Q9" s="30">
        <v>-5</v>
      </c>
      <c r="R9" s="29" t="s">
        <v>101</v>
      </c>
      <c r="S9" s="28" t="s">
        <v>228</v>
      </c>
    </row>
    <row r="10" spans="1:20" x14ac:dyDescent="0.3">
      <c r="A10" s="32" t="s">
        <v>11</v>
      </c>
      <c r="B10" s="1">
        <v>30</v>
      </c>
      <c r="C10" s="1">
        <v>14</v>
      </c>
      <c r="D10" s="1">
        <v>12</v>
      </c>
      <c r="E10" s="20">
        <v>4</v>
      </c>
      <c r="F10" s="30">
        <v>32</v>
      </c>
      <c r="G10" s="31">
        <v>7</v>
      </c>
      <c r="H10" s="20">
        <v>11</v>
      </c>
      <c r="I10" s="20">
        <v>3</v>
      </c>
      <c r="J10" s="30">
        <v>0</v>
      </c>
      <c r="K10" s="29" t="s">
        <v>341</v>
      </c>
      <c r="L10" s="1" t="s">
        <v>437</v>
      </c>
      <c r="M10" s="1" t="s">
        <v>189</v>
      </c>
      <c r="N10" s="1" t="s">
        <v>404</v>
      </c>
      <c r="O10" s="31">
        <v>96</v>
      </c>
      <c r="P10" s="20">
        <v>99</v>
      </c>
      <c r="Q10" s="30">
        <v>-3</v>
      </c>
      <c r="R10" s="29" t="s">
        <v>99</v>
      </c>
      <c r="S10" s="28" t="s">
        <v>200</v>
      </c>
    </row>
    <row r="11" spans="1:20" ht="15" thickBot="1" x14ac:dyDescent="0.35">
      <c r="A11" s="32" t="s">
        <v>28</v>
      </c>
      <c r="B11" s="1">
        <v>31</v>
      </c>
      <c r="C11" s="1">
        <v>13</v>
      </c>
      <c r="D11" s="1">
        <v>14</v>
      </c>
      <c r="E11" s="24">
        <v>4</v>
      </c>
      <c r="F11" s="23">
        <v>30</v>
      </c>
      <c r="G11" s="25">
        <v>7</v>
      </c>
      <c r="H11" s="24">
        <v>11</v>
      </c>
      <c r="I11" s="24">
        <v>2</v>
      </c>
      <c r="J11" s="23">
        <v>0</v>
      </c>
      <c r="K11" s="29" t="s">
        <v>448</v>
      </c>
      <c r="L11" s="1" t="s">
        <v>539</v>
      </c>
      <c r="M11" s="1" t="s">
        <v>211</v>
      </c>
      <c r="N11" s="1" t="s">
        <v>471</v>
      </c>
      <c r="O11" s="31">
        <v>95</v>
      </c>
      <c r="P11" s="20">
        <v>108</v>
      </c>
      <c r="Q11" s="30">
        <v>-13</v>
      </c>
      <c r="R11" s="29" t="s">
        <v>104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30</v>
      </c>
      <c r="C14" s="1">
        <v>19</v>
      </c>
      <c r="D14" s="1">
        <v>9</v>
      </c>
      <c r="E14" s="20">
        <v>2</v>
      </c>
      <c r="F14" s="33">
        <v>40</v>
      </c>
      <c r="G14" s="20">
        <v>11</v>
      </c>
      <c r="H14" s="20">
        <v>17</v>
      </c>
      <c r="I14" s="20">
        <v>2</v>
      </c>
      <c r="J14" s="20">
        <v>1</v>
      </c>
      <c r="K14" s="29" t="s">
        <v>509</v>
      </c>
      <c r="L14" s="1" t="s">
        <v>353</v>
      </c>
      <c r="M14" s="1" t="s">
        <v>176</v>
      </c>
      <c r="N14" s="1" t="s">
        <v>428</v>
      </c>
      <c r="O14" s="31">
        <v>101</v>
      </c>
      <c r="P14" s="20">
        <v>85</v>
      </c>
      <c r="Q14" s="30">
        <v>16</v>
      </c>
      <c r="R14" s="29" t="s">
        <v>104</v>
      </c>
      <c r="S14" s="28" t="s">
        <v>232</v>
      </c>
    </row>
    <row r="15" spans="1:20" x14ac:dyDescent="0.3">
      <c r="A15" s="32" t="s">
        <v>1</v>
      </c>
      <c r="B15" s="1">
        <v>31</v>
      </c>
      <c r="C15" s="1">
        <v>18</v>
      </c>
      <c r="D15" s="1">
        <v>9</v>
      </c>
      <c r="E15" s="20">
        <v>4</v>
      </c>
      <c r="F15" s="30">
        <v>40</v>
      </c>
      <c r="G15" s="20">
        <v>17</v>
      </c>
      <c r="H15" s="20">
        <v>18</v>
      </c>
      <c r="I15" s="20">
        <v>0</v>
      </c>
      <c r="J15" s="20">
        <v>4</v>
      </c>
      <c r="K15" s="29" t="s">
        <v>528</v>
      </c>
      <c r="L15" s="1" t="s">
        <v>328</v>
      </c>
      <c r="M15" s="1" t="s">
        <v>407</v>
      </c>
      <c r="N15" s="1" t="s">
        <v>546</v>
      </c>
      <c r="O15" s="31">
        <v>105</v>
      </c>
      <c r="P15" s="20">
        <v>78</v>
      </c>
      <c r="Q15" s="30">
        <v>27</v>
      </c>
      <c r="R15" s="29" t="s">
        <v>101</v>
      </c>
      <c r="S15" s="28" t="s">
        <v>290</v>
      </c>
    </row>
    <row r="16" spans="1:20" x14ac:dyDescent="0.3">
      <c r="A16" s="32" t="s">
        <v>13</v>
      </c>
      <c r="B16" s="1">
        <v>32</v>
      </c>
      <c r="C16" s="1">
        <v>18</v>
      </c>
      <c r="D16" s="1">
        <v>11</v>
      </c>
      <c r="E16" s="20">
        <v>3</v>
      </c>
      <c r="F16" s="30">
        <v>39</v>
      </c>
      <c r="G16" s="20">
        <v>11</v>
      </c>
      <c r="H16" s="20">
        <v>16</v>
      </c>
      <c r="I16" s="20">
        <v>2</v>
      </c>
      <c r="J16" s="20">
        <v>3</v>
      </c>
      <c r="K16" s="29" t="s">
        <v>453</v>
      </c>
      <c r="L16" s="1" t="s">
        <v>412</v>
      </c>
      <c r="M16" s="1" t="s">
        <v>218</v>
      </c>
      <c r="N16" s="1" t="s">
        <v>507</v>
      </c>
      <c r="O16" s="31">
        <v>97</v>
      </c>
      <c r="P16" s="20">
        <v>91</v>
      </c>
      <c r="Q16" s="30">
        <v>6</v>
      </c>
      <c r="R16" s="29" t="s">
        <v>104</v>
      </c>
      <c r="S16" s="28" t="s">
        <v>234</v>
      </c>
    </row>
    <row r="17" spans="1:19" x14ac:dyDescent="0.3">
      <c r="A17" s="32" t="s">
        <v>10</v>
      </c>
      <c r="B17" s="1">
        <v>29</v>
      </c>
      <c r="C17" s="1">
        <v>16</v>
      </c>
      <c r="D17" s="1">
        <v>9</v>
      </c>
      <c r="E17" s="20">
        <v>4</v>
      </c>
      <c r="F17" s="30">
        <v>36</v>
      </c>
      <c r="G17" s="20">
        <v>4</v>
      </c>
      <c r="H17" s="20">
        <v>11</v>
      </c>
      <c r="I17" s="20">
        <v>5</v>
      </c>
      <c r="J17" s="20">
        <v>0</v>
      </c>
      <c r="K17" s="29" t="s">
        <v>544</v>
      </c>
      <c r="L17" s="1" t="s">
        <v>303</v>
      </c>
      <c r="M17" s="1" t="s">
        <v>242</v>
      </c>
      <c r="N17" s="1" t="s">
        <v>448</v>
      </c>
      <c r="O17" s="31">
        <v>87</v>
      </c>
      <c r="P17" s="20">
        <v>81</v>
      </c>
      <c r="Q17" s="30">
        <v>6</v>
      </c>
      <c r="R17" s="29" t="s">
        <v>101</v>
      </c>
      <c r="S17" s="28" t="s">
        <v>234</v>
      </c>
    </row>
    <row r="18" spans="1:19" x14ac:dyDescent="0.3">
      <c r="A18" s="32" t="s">
        <v>14</v>
      </c>
      <c r="B18" s="1">
        <v>31</v>
      </c>
      <c r="C18" s="1">
        <v>17</v>
      </c>
      <c r="D18" s="1">
        <v>13</v>
      </c>
      <c r="E18" s="20">
        <v>1</v>
      </c>
      <c r="F18" s="30">
        <v>35</v>
      </c>
      <c r="G18" s="20">
        <v>9</v>
      </c>
      <c r="H18" s="20">
        <v>15</v>
      </c>
      <c r="I18" s="20">
        <v>2</v>
      </c>
      <c r="J18" s="20">
        <v>0</v>
      </c>
      <c r="K18" s="29" t="s">
        <v>412</v>
      </c>
      <c r="L18" s="1" t="s">
        <v>369</v>
      </c>
      <c r="M18" s="1" t="s">
        <v>165</v>
      </c>
      <c r="N18" s="1" t="s">
        <v>543</v>
      </c>
      <c r="O18" s="31">
        <v>92</v>
      </c>
      <c r="P18" s="20">
        <v>100</v>
      </c>
      <c r="Q18" s="30">
        <v>-8</v>
      </c>
      <c r="R18" s="29" t="s">
        <v>101</v>
      </c>
      <c r="S18" s="28" t="s">
        <v>200</v>
      </c>
    </row>
    <row r="19" spans="1:19" x14ac:dyDescent="0.3">
      <c r="A19" s="32" t="s">
        <v>9</v>
      </c>
      <c r="B19" s="1">
        <v>29</v>
      </c>
      <c r="C19" s="1">
        <v>14</v>
      </c>
      <c r="D19" s="1">
        <v>8</v>
      </c>
      <c r="E19" s="20">
        <v>7</v>
      </c>
      <c r="F19" s="30">
        <v>35</v>
      </c>
      <c r="G19" s="20">
        <v>13</v>
      </c>
      <c r="H19" s="20">
        <v>14</v>
      </c>
      <c r="I19" s="20">
        <v>0</v>
      </c>
      <c r="J19" s="20">
        <v>5</v>
      </c>
      <c r="K19" s="29" t="s">
        <v>545</v>
      </c>
      <c r="L19" s="1" t="s">
        <v>419</v>
      </c>
      <c r="M19" s="1" t="s">
        <v>206</v>
      </c>
      <c r="N19" s="1" t="s">
        <v>337</v>
      </c>
      <c r="O19" s="31">
        <v>90</v>
      </c>
      <c r="P19" s="20">
        <v>85</v>
      </c>
      <c r="Q19" s="30">
        <v>5</v>
      </c>
      <c r="R19" s="29" t="s">
        <v>113</v>
      </c>
      <c r="S19" s="28" t="s">
        <v>222</v>
      </c>
    </row>
    <row r="20" spans="1:19" x14ac:dyDescent="0.3">
      <c r="A20" s="32" t="s">
        <v>12</v>
      </c>
      <c r="B20" s="1">
        <v>32</v>
      </c>
      <c r="C20" s="1">
        <v>15</v>
      </c>
      <c r="D20" s="1">
        <v>13</v>
      </c>
      <c r="E20" s="20">
        <v>4</v>
      </c>
      <c r="F20" s="30">
        <v>34</v>
      </c>
      <c r="G20" s="20">
        <v>10</v>
      </c>
      <c r="H20" s="20">
        <v>14</v>
      </c>
      <c r="I20" s="20">
        <v>1</v>
      </c>
      <c r="J20" s="20">
        <v>0</v>
      </c>
      <c r="K20" s="29" t="s">
        <v>508</v>
      </c>
      <c r="L20" s="1" t="s">
        <v>536</v>
      </c>
      <c r="M20" s="1" t="s">
        <v>148</v>
      </c>
      <c r="N20" s="1" t="s">
        <v>450</v>
      </c>
      <c r="O20" s="31">
        <v>83</v>
      </c>
      <c r="P20" s="20">
        <v>84</v>
      </c>
      <c r="Q20" s="30">
        <v>-1</v>
      </c>
      <c r="R20" s="29" t="s">
        <v>113</v>
      </c>
      <c r="S20" s="28" t="s">
        <v>233</v>
      </c>
    </row>
    <row r="21" spans="1:19" ht="15" thickBot="1" x14ac:dyDescent="0.35">
      <c r="A21" s="27" t="s">
        <v>23</v>
      </c>
      <c r="B21" s="26">
        <v>31</v>
      </c>
      <c r="C21" s="26">
        <v>13</v>
      </c>
      <c r="D21" s="26">
        <v>12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310</v>
      </c>
      <c r="L21" s="26" t="s">
        <v>525</v>
      </c>
      <c r="M21" s="26" t="s">
        <v>240</v>
      </c>
      <c r="N21" s="26" t="s">
        <v>542</v>
      </c>
      <c r="O21" s="25">
        <v>94</v>
      </c>
      <c r="P21" s="24">
        <v>109</v>
      </c>
      <c r="Q21" s="23">
        <v>-15</v>
      </c>
      <c r="R21" s="22" t="s">
        <v>133</v>
      </c>
      <c r="S21" s="21" t="s">
        <v>298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31</v>
      </c>
      <c r="C25" s="1">
        <v>22</v>
      </c>
      <c r="D25" s="1">
        <v>2</v>
      </c>
      <c r="E25" s="20">
        <v>7</v>
      </c>
      <c r="F25" s="30">
        <v>51</v>
      </c>
      <c r="G25" s="20">
        <v>20</v>
      </c>
      <c r="H25" s="20">
        <v>22</v>
      </c>
      <c r="I25" s="20">
        <v>0</v>
      </c>
      <c r="J25" s="20">
        <v>4</v>
      </c>
      <c r="K25" s="29" t="s">
        <v>547</v>
      </c>
      <c r="L25" s="1" t="s">
        <v>529</v>
      </c>
      <c r="M25" s="1" t="s">
        <v>362</v>
      </c>
      <c r="N25" s="1" t="s">
        <v>530</v>
      </c>
      <c r="O25" s="31">
        <v>124</v>
      </c>
      <c r="P25" s="20">
        <v>72</v>
      </c>
      <c r="Q25" s="30">
        <v>52</v>
      </c>
      <c r="R25" s="29" t="s">
        <v>99</v>
      </c>
      <c r="S25" s="28" t="s">
        <v>290</v>
      </c>
    </row>
    <row r="26" spans="1:19" x14ac:dyDescent="0.3">
      <c r="A26" s="32" t="s">
        <v>22</v>
      </c>
      <c r="B26" s="1">
        <v>32</v>
      </c>
      <c r="C26" s="1">
        <v>21</v>
      </c>
      <c r="D26" s="1">
        <v>6</v>
      </c>
      <c r="E26" s="20">
        <v>5</v>
      </c>
      <c r="F26" s="30">
        <v>47</v>
      </c>
      <c r="G26" s="20">
        <v>14</v>
      </c>
      <c r="H26" s="20">
        <v>18</v>
      </c>
      <c r="I26" s="20">
        <v>3</v>
      </c>
      <c r="J26" s="20">
        <v>2</v>
      </c>
      <c r="K26" s="29" t="s">
        <v>390</v>
      </c>
      <c r="L26" s="1" t="s">
        <v>548</v>
      </c>
      <c r="M26" s="1" t="s">
        <v>209</v>
      </c>
      <c r="N26" s="1" t="s">
        <v>549</v>
      </c>
      <c r="O26" s="31">
        <v>111</v>
      </c>
      <c r="P26" s="20">
        <v>85</v>
      </c>
      <c r="Q26" s="30">
        <v>26</v>
      </c>
      <c r="R26" s="29" t="s">
        <v>101</v>
      </c>
      <c r="S26" s="28" t="s">
        <v>276</v>
      </c>
    </row>
    <row r="27" spans="1:19" x14ac:dyDescent="0.3">
      <c r="A27" s="32" t="s">
        <v>17</v>
      </c>
      <c r="B27" s="1">
        <v>31</v>
      </c>
      <c r="C27" s="1">
        <v>17</v>
      </c>
      <c r="D27" s="1">
        <v>9</v>
      </c>
      <c r="E27" s="20">
        <v>5</v>
      </c>
      <c r="F27" s="30">
        <v>39</v>
      </c>
      <c r="G27" s="20">
        <v>8</v>
      </c>
      <c r="H27" s="20">
        <v>14</v>
      </c>
      <c r="I27" s="20">
        <v>3</v>
      </c>
      <c r="J27" s="20">
        <v>1</v>
      </c>
      <c r="K27" s="29" t="s">
        <v>521</v>
      </c>
      <c r="L27" s="1" t="s">
        <v>406</v>
      </c>
      <c r="M27" s="1" t="s">
        <v>205</v>
      </c>
      <c r="N27" s="1" t="s">
        <v>550</v>
      </c>
      <c r="O27" s="31">
        <v>90</v>
      </c>
      <c r="P27" s="20">
        <v>83</v>
      </c>
      <c r="Q27" s="30">
        <v>7</v>
      </c>
      <c r="R27" s="29" t="s">
        <v>104</v>
      </c>
      <c r="S27" s="28" t="s">
        <v>226</v>
      </c>
    </row>
    <row r="28" spans="1:19" x14ac:dyDescent="0.3">
      <c r="A28" s="32" t="s">
        <v>95</v>
      </c>
      <c r="B28" s="1">
        <v>33</v>
      </c>
      <c r="C28" s="1">
        <v>15</v>
      </c>
      <c r="D28" s="1">
        <v>15</v>
      </c>
      <c r="E28" s="20">
        <v>3</v>
      </c>
      <c r="F28" s="30">
        <v>33</v>
      </c>
      <c r="G28" s="20">
        <v>12</v>
      </c>
      <c r="H28" s="20">
        <v>15</v>
      </c>
      <c r="I28" s="20">
        <v>0</v>
      </c>
      <c r="J28" s="20">
        <v>0</v>
      </c>
      <c r="K28" s="29" t="s">
        <v>385</v>
      </c>
      <c r="L28" s="1" t="s">
        <v>468</v>
      </c>
      <c r="M28" s="1" t="s">
        <v>230</v>
      </c>
      <c r="N28" s="1" t="s">
        <v>558</v>
      </c>
      <c r="O28" s="31">
        <v>101</v>
      </c>
      <c r="P28" s="20">
        <v>97</v>
      </c>
      <c r="Q28" s="30">
        <v>4</v>
      </c>
      <c r="R28" s="29" t="s">
        <v>99</v>
      </c>
      <c r="S28" s="28" t="s">
        <v>224</v>
      </c>
    </row>
    <row r="29" spans="1:19" x14ac:dyDescent="0.3">
      <c r="A29" s="32" t="s">
        <v>25</v>
      </c>
      <c r="B29" s="1">
        <v>31</v>
      </c>
      <c r="C29" s="1">
        <v>13</v>
      </c>
      <c r="D29" s="1">
        <v>12</v>
      </c>
      <c r="E29" s="20">
        <v>6</v>
      </c>
      <c r="F29" s="30">
        <v>32</v>
      </c>
      <c r="G29" s="20">
        <v>12</v>
      </c>
      <c r="H29" s="20">
        <v>13</v>
      </c>
      <c r="I29" s="20">
        <v>0</v>
      </c>
      <c r="J29" s="20">
        <v>2</v>
      </c>
      <c r="K29" s="29" t="s">
        <v>384</v>
      </c>
      <c r="L29" s="1" t="s">
        <v>552</v>
      </c>
      <c r="M29" s="1" t="s">
        <v>172</v>
      </c>
      <c r="N29" s="1" t="s">
        <v>556</v>
      </c>
      <c r="O29" s="31">
        <v>91</v>
      </c>
      <c r="P29" s="20">
        <v>94</v>
      </c>
      <c r="Q29" s="30">
        <v>-3</v>
      </c>
      <c r="R29" s="29" t="s">
        <v>101</v>
      </c>
      <c r="S29" s="28" t="s">
        <v>215</v>
      </c>
    </row>
    <row r="30" spans="1:19" x14ac:dyDescent="0.3">
      <c r="A30" s="32" t="s">
        <v>6</v>
      </c>
      <c r="B30" s="1">
        <v>33</v>
      </c>
      <c r="C30" s="1">
        <v>12</v>
      </c>
      <c r="D30" s="1">
        <v>14</v>
      </c>
      <c r="E30" s="20">
        <v>7</v>
      </c>
      <c r="F30" s="30">
        <v>31</v>
      </c>
      <c r="G30" s="20">
        <v>12</v>
      </c>
      <c r="H30" s="20">
        <v>12</v>
      </c>
      <c r="I30" s="20">
        <v>0</v>
      </c>
      <c r="J30" s="20">
        <v>2</v>
      </c>
      <c r="K30" s="29" t="s">
        <v>557</v>
      </c>
      <c r="L30" s="1" t="s">
        <v>552</v>
      </c>
      <c r="M30" s="1" t="s">
        <v>148</v>
      </c>
      <c r="N30" s="1" t="s">
        <v>405</v>
      </c>
      <c r="O30" s="31">
        <v>84</v>
      </c>
      <c r="P30" s="20">
        <v>118</v>
      </c>
      <c r="Q30" s="30">
        <v>-34</v>
      </c>
      <c r="R30" s="29" t="s">
        <v>99</v>
      </c>
      <c r="S30" s="28" t="s">
        <v>225</v>
      </c>
    </row>
    <row r="31" spans="1:19" x14ac:dyDescent="0.3">
      <c r="A31" s="32" t="s">
        <v>0</v>
      </c>
      <c r="B31" s="1">
        <v>30</v>
      </c>
      <c r="C31" s="1">
        <v>14</v>
      </c>
      <c r="D31" s="1">
        <v>15</v>
      </c>
      <c r="E31" s="20">
        <v>1</v>
      </c>
      <c r="F31" s="30">
        <v>29</v>
      </c>
      <c r="G31" s="20">
        <v>11</v>
      </c>
      <c r="H31" s="20">
        <v>13</v>
      </c>
      <c r="I31" s="20">
        <v>1</v>
      </c>
      <c r="J31" s="20">
        <v>1</v>
      </c>
      <c r="K31" s="29" t="s">
        <v>302</v>
      </c>
      <c r="L31" s="1" t="s">
        <v>401</v>
      </c>
      <c r="M31" s="1" t="s">
        <v>103</v>
      </c>
      <c r="N31" s="1" t="s">
        <v>534</v>
      </c>
      <c r="O31" s="31">
        <v>91</v>
      </c>
      <c r="P31" s="20">
        <v>95</v>
      </c>
      <c r="Q31" s="30">
        <v>-4</v>
      </c>
      <c r="R31" s="29" t="s">
        <v>113</v>
      </c>
      <c r="S31" s="28" t="s">
        <v>220</v>
      </c>
    </row>
    <row r="32" spans="1:19" ht="15" thickBot="1" x14ac:dyDescent="0.35">
      <c r="A32" s="32" t="s">
        <v>15</v>
      </c>
      <c r="B32" s="1">
        <v>30</v>
      </c>
      <c r="C32" s="1">
        <v>12</v>
      </c>
      <c r="D32" s="1">
        <v>14</v>
      </c>
      <c r="E32" s="20">
        <v>4</v>
      </c>
      <c r="F32" s="23">
        <v>28</v>
      </c>
      <c r="G32" s="20">
        <v>6</v>
      </c>
      <c r="H32" s="20">
        <v>10</v>
      </c>
      <c r="I32" s="20">
        <v>2</v>
      </c>
      <c r="J32" s="20">
        <v>0</v>
      </c>
      <c r="K32" s="29" t="s">
        <v>551</v>
      </c>
      <c r="L32" s="1" t="s">
        <v>274</v>
      </c>
      <c r="M32" s="1" t="s">
        <v>215</v>
      </c>
      <c r="N32" s="1" t="s">
        <v>405</v>
      </c>
      <c r="O32" s="31">
        <v>85</v>
      </c>
      <c r="P32" s="20">
        <v>105</v>
      </c>
      <c r="Q32" s="30">
        <v>-20</v>
      </c>
      <c r="R32" s="29" t="s">
        <v>104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31</v>
      </c>
      <c r="C35" s="1">
        <v>19</v>
      </c>
      <c r="D35" s="1">
        <v>11</v>
      </c>
      <c r="E35" s="20">
        <v>1</v>
      </c>
      <c r="F35" s="33">
        <v>39</v>
      </c>
      <c r="G35" s="20">
        <v>7</v>
      </c>
      <c r="H35" s="20">
        <v>15</v>
      </c>
      <c r="I35" s="20">
        <v>4</v>
      </c>
      <c r="J35" s="20">
        <v>0</v>
      </c>
      <c r="K35" s="29" t="s">
        <v>512</v>
      </c>
      <c r="L35" s="1" t="s">
        <v>553</v>
      </c>
      <c r="M35" s="1" t="s">
        <v>149</v>
      </c>
      <c r="N35" s="1" t="s">
        <v>513</v>
      </c>
      <c r="O35" s="31">
        <v>113</v>
      </c>
      <c r="P35" s="20">
        <v>103</v>
      </c>
      <c r="Q35" s="30">
        <v>10</v>
      </c>
      <c r="R35" s="29" t="s">
        <v>101</v>
      </c>
      <c r="S35" s="28" t="s">
        <v>232</v>
      </c>
    </row>
    <row r="36" spans="1:19" x14ac:dyDescent="0.3">
      <c r="A36" s="32" t="s">
        <v>2</v>
      </c>
      <c r="B36" s="1">
        <v>30</v>
      </c>
      <c r="C36" s="1">
        <v>15</v>
      </c>
      <c r="D36" s="1">
        <v>6</v>
      </c>
      <c r="E36" s="20">
        <v>9</v>
      </c>
      <c r="F36" s="30">
        <v>39</v>
      </c>
      <c r="G36" s="20">
        <v>10</v>
      </c>
      <c r="H36" s="20">
        <v>14</v>
      </c>
      <c r="I36" s="20">
        <v>1</v>
      </c>
      <c r="J36" s="20">
        <v>3</v>
      </c>
      <c r="K36" s="29" t="s">
        <v>449</v>
      </c>
      <c r="L36" s="1" t="s">
        <v>555</v>
      </c>
      <c r="M36" s="1" t="s">
        <v>444</v>
      </c>
      <c r="N36" s="1" t="s">
        <v>469</v>
      </c>
      <c r="O36" s="31">
        <v>93</v>
      </c>
      <c r="P36" s="20">
        <v>88</v>
      </c>
      <c r="Q36" s="30">
        <v>5</v>
      </c>
      <c r="R36" s="29" t="s">
        <v>99</v>
      </c>
      <c r="S36" s="28" t="s">
        <v>239</v>
      </c>
    </row>
    <row r="37" spans="1:19" x14ac:dyDescent="0.3">
      <c r="A37" s="32" t="s">
        <v>18</v>
      </c>
      <c r="B37" s="1">
        <v>30</v>
      </c>
      <c r="C37" s="1">
        <v>14</v>
      </c>
      <c r="D37" s="1">
        <v>8</v>
      </c>
      <c r="E37" s="20">
        <v>8</v>
      </c>
      <c r="F37" s="30">
        <v>36</v>
      </c>
      <c r="G37" s="20">
        <v>8</v>
      </c>
      <c r="H37" s="20">
        <v>13</v>
      </c>
      <c r="I37" s="20">
        <v>1</v>
      </c>
      <c r="J37" s="20">
        <v>5</v>
      </c>
      <c r="K37" s="29" t="s">
        <v>435</v>
      </c>
      <c r="L37" s="1" t="s">
        <v>529</v>
      </c>
      <c r="M37" s="1" t="s">
        <v>249</v>
      </c>
      <c r="N37" s="1" t="s">
        <v>537</v>
      </c>
      <c r="O37" s="31">
        <v>82</v>
      </c>
      <c r="P37" s="20">
        <v>80</v>
      </c>
      <c r="Q37" s="30">
        <v>2</v>
      </c>
      <c r="R37" s="29" t="s">
        <v>101</v>
      </c>
      <c r="S37" s="28" t="s">
        <v>245</v>
      </c>
    </row>
    <row r="38" spans="1:19" x14ac:dyDescent="0.3">
      <c r="A38" s="32" t="s">
        <v>20</v>
      </c>
      <c r="B38" s="1">
        <v>31</v>
      </c>
      <c r="C38" s="1">
        <v>14</v>
      </c>
      <c r="D38" s="1">
        <v>11</v>
      </c>
      <c r="E38" s="20">
        <v>6</v>
      </c>
      <c r="F38" s="30">
        <v>34</v>
      </c>
      <c r="G38" s="20">
        <v>9</v>
      </c>
      <c r="H38" s="20">
        <v>14</v>
      </c>
      <c r="I38" s="20">
        <v>0</v>
      </c>
      <c r="J38" s="20">
        <v>2</v>
      </c>
      <c r="K38" s="29" t="s">
        <v>419</v>
      </c>
      <c r="L38" s="1" t="s">
        <v>439</v>
      </c>
      <c r="M38" s="1" t="s">
        <v>168</v>
      </c>
      <c r="N38" s="1" t="s">
        <v>391</v>
      </c>
      <c r="O38" s="31">
        <v>103</v>
      </c>
      <c r="P38" s="20">
        <v>107</v>
      </c>
      <c r="Q38" s="30">
        <v>-4</v>
      </c>
      <c r="R38" s="29" t="s">
        <v>99</v>
      </c>
      <c r="S38" s="28" t="s">
        <v>233</v>
      </c>
    </row>
    <row r="39" spans="1:19" x14ac:dyDescent="0.3">
      <c r="A39" s="32" t="s">
        <v>8</v>
      </c>
      <c r="B39" s="1">
        <v>32</v>
      </c>
      <c r="C39" s="1">
        <v>15</v>
      </c>
      <c r="D39" s="1">
        <v>14</v>
      </c>
      <c r="E39" s="20">
        <v>3</v>
      </c>
      <c r="F39" s="30">
        <v>33</v>
      </c>
      <c r="G39" s="20">
        <v>7</v>
      </c>
      <c r="H39" s="20">
        <v>14</v>
      </c>
      <c r="I39" s="20">
        <v>1</v>
      </c>
      <c r="J39" s="20">
        <v>1</v>
      </c>
      <c r="K39" s="29" t="s">
        <v>475</v>
      </c>
      <c r="L39" s="1" t="s">
        <v>554</v>
      </c>
      <c r="M39" s="1" t="s">
        <v>188</v>
      </c>
      <c r="N39" s="1" t="s">
        <v>446</v>
      </c>
      <c r="O39" s="31">
        <v>90</v>
      </c>
      <c r="P39" s="20">
        <v>105</v>
      </c>
      <c r="Q39" s="30">
        <v>-15</v>
      </c>
      <c r="R39" s="29" t="s">
        <v>99</v>
      </c>
      <c r="S39" s="28" t="s">
        <v>202</v>
      </c>
    </row>
    <row r="40" spans="1:19" x14ac:dyDescent="0.3">
      <c r="A40" s="32" t="s">
        <v>7</v>
      </c>
      <c r="B40" s="1">
        <v>29</v>
      </c>
      <c r="C40" s="1">
        <v>12</v>
      </c>
      <c r="D40" s="1">
        <v>11</v>
      </c>
      <c r="E40" s="20">
        <v>6</v>
      </c>
      <c r="F40" s="30">
        <v>30</v>
      </c>
      <c r="G40" s="20">
        <v>7</v>
      </c>
      <c r="H40" s="20">
        <v>12</v>
      </c>
      <c r="I40" s="20">
        <v>0</v>
      </c>
      <c r="J40" s="20">
        <v>3</v>
      </c>
      <c r="K40" s="29" t="s">
        <v>384</v>
      </c>
      <c r="L40" s="1" t="s">
        <v>465</v>
      </c>
      <c r="M40" s="1" t="s">
        <v>183</v>
      </c>
      <c r="N40" s="1" t="s">
        <v>559</v>
      </c>
      <c r="O40" s="31">
        <v>73</v>
      </c>
      <c r="P40" s="20">
        <v>90</v>
      </c>
      <c r="Q40" s="30">
        <v>-17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32</v>
      </c>
      <c r="C41" s="1">
        <v>12</v>
      </c>
      <c r="D41" s="1">
        <v>16</v>
      </c>
      <c r="E41" s="20">
        <v>4</v>
      </c>
      <c r="F41" s="30">
        <v>28</v>
      </c>
      <c r="G41" s="20">
        <v>8</v>
      </c>
      <c r="H41" s="20">
        <v>10</v>
      </c>
      <c r="I41" s="20">
        <v>2</v>
      </c>
      <c r="J41" s="20">
        <v>2</v>
      </c>
      <c r="K41" s="29" t="s">
        <v>389</v>
      </c>
      <c r="L41" s="1" t="s">
        <v>466</v>
      </c>
      <c r="M41" s="1" t="s">
        <v>134</v>
      </c>
      <c r="N41" s="1" t="s">
        <v>502</v>
      </c>
      <c r="O41" s="31">
        <v>82</v>
      </c>
      <c r="P41" s="20">
        <v>96</v>
      </c>
      <c r="Q41" s="30">
        <v>-14</v>
      </c>
      <c r="R41" s="29" t="s">
        <v>101</v>
      </c>
      <c r="S41" s="28" t="s">
        <v>234</v>
      </c>
    </row>
    <row r="42" spans="1:19" ht="15" thickBot="1" x14ac:dyDescent="0.35">
      <c r="A42" s="27" t="s">
        <v>3</v>
      </c>
      <c r="B42" s="26">
        <v>31</v>
      </c>
      <c r="C42" s="26">
        <v>11</v>
      </c>
      <c r="D42" s="26">
        <v>17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400</v>
      </c>
      <c r="L42" s="26" t="s">
        <v>377</v>
      </c>
      <c r="M42" s="26" t="s">
        <v>156</v>
      </c>
      <c r="N42" s="26" t="s">
        <v>504</v>
      </c>
      <c r="O42" s="25">
        <v>87</v>
      </c>
      <c r="P42" s="24">
        <v>111</v>
      </c>
      <c r="Q42" s="23">
        <v>-24</v>
      </c>
      <c r="R42" s="22" t="s">
        <v>107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35:S42">
    <sortCondition descending="1" ref="F35:F4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DFEA42E-6CDD-421C-B8A0-98743F450319}"/>
  </hyperlinks>
  <pageMargins left="0.7" right="0.7" top="0.75" bottom="0.75" header="0.3" footer="0.3"/>
  <pageSetup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FAEF-0DBC-451C-9C3D-FB9FFC40269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33</v>
      </c>
      <c r="C4" s="40">
        <v>18</v>
      </c>
      <c r="D4" s="40">
        <v>12</v>
      </c>
      <c r="E4" s="38">
        <v>3</v>
      </c>
      <c r="F4" s="33">
        <v>39</v>
      </c>
      <c r="G4" s="39">
        <v>12</v>
      </c>
      <c r="H4" s="38">
        <v>16</v>
      </c>
      <c r="I4" s="38">
        <v>2</v>
      </c>
      <c r="J4" s="33">
        <v>2</v>
      </c>
      <c r="K4" s="37" t="s">
        <v>450</v>
      </c>
      <c r="L4" s="40" t="s">
        <v>453</v>
      </c>
      <c r="M4" s="40" t="s">
        <v>233</v>
      </c>
      <c r="N4" s="40" t="s">
        <v>471</v>
      </c>
      <c r="O4" s="39">
        <v>104</v>
      </c>
      <c r="P4" s="38">
        <v>109</v>
      </c>
      <c r="Q4" s="33">
        <v>-5</v>
      </c>
      <c r="R4" s="37" t="s">
        <v>99</v>
      </c>
      <c r="S4" s="36" t="s">
        <v>233</v>
      </c>
    </row>
    <row r="5" spans="1:20" x14ac:dyDescent="0.3">
      <c r="A5" s="32" t="s">
        <v>5</v>
      </c>
      <c r="B5" s="1">
        <v>32</v>
      </c>
      <c r="C5" s="1">
        <v>18</v>
      </c>
      <c r="D5" s="1">
        <v>11</v>
      </c>
      <c r="E5" s="20">
        <v>3</v>
      </c>
      <c r="F5" s="30">
        <v>39</v>
      </c>
      <c r="G5" s="31">
        <v>15</v>
      </c>
      <c r="H5" s="20">
        <v>18</v>
      </c>
      <c r="I5" s="20">
        <v>0</v>
      </c>
      <c r="J5" s="30">
        <v>1</v>
      </c>
      <c r="K5" s="29" t="s">
        <v>315</v>
      </c>
      <c r="L5" s="1" t="s">
        <v>562</v>
      </c>
      <c r="M5" s="1" t="s">
        <v>192</v>
      </c>
      <c r="N5" s="1" t="s">
        <v>563</v>
      </c>
      <c r="O5" s="31">
        <v>104</v>
      </c>
      <c r="P5" s="20">
        <v>83</v>
      </c>
      <c r="Q5" s="30">
        <v>21</v>
      </c>
      <c r="R5" s="29" t="s">
        <v>101</v>
      </c>
      <c r="S5" s="28" t="s">
        <v>225</v>
      </c>
    </row>
    <row r="6" spans="1:20" x14ac:dyDescent="0.3">
      <c r="A6" s="32" t="s">
        <v>29</v>
      </c>
      <c r="B6" s="1">
        <v>32</v>
      </c>
      <c r="C6" s="1">
        <v>19</v>
      </c>
      <c r="D6" s="1">
        <v>13</v>
      </c>
      <c r="E6" s="20">
        <v>0</v>
      </c>
      <c r="F6" s="30">
        <v>38</v>
      </c>
      <c r="G6" s="31">
        <v>11</v>
      </c>
      <c r="H6" s="20">
        <v>17</v>
      </c>
      <c r="I6" s="20">
        <v>2</v>
      </c>
      <c r="J6" s="30">
        <v>0</v>
      </c>
      <c r="K6" s="29" t="s">
        <v>382</v>
      </c>
      <c r="L6" s="1" t="s">
        <v>369</v>
      </c>
      <c r="M6" s="1" t="s">
        <v>374</v>
      </c>
      <c r="N6" s="1" t="s">
        <v>491</v>
      </c>
      <c r="O6" s="31">
        <v>107</v>
      </c>
      <c r="P6" s="20">
        <v>99</v>
      </c>
      <c r="Q6" s="30">
        <v>8</v>
      </c>
      <c r="R6" s="29" t="s">
        <v>135</v>
      </c>
      <c r="S6" s="28" t="s">
        <v>203</v>
      </c>
    </row>
    <row r="7" spans="1:20" x14ac:dyDescent="0.3">
      <c r="A7" s="32" t="s">
        <v>16</v>
      </c>
      <c r="B7" s="1">
        <v>31</v>
      </c>
      <c r="C7" s="1">
        <v>16</v>
      </c>
      <c r="D7" s="1">
        <v>11</v>
      </c>
      <c r="E7" s="20">
        <v>4</v>
      </c>
      <c r="F7" s="30">
        <v>36</v>
      </c>
      <c r="G7" s="31">
        <v>7</v>
      </c>
      <c r="H7" s="20">
        <v>14</v>
      </c>
      <c r="I7" s="20">
        <v>2</v>
      </c>
      <c r="J7" s="30">
        <v>2</v>
      </c>
      <c r="K7" s="29" t="s">
        <v>401</v>
      </c>
      <c r="L7" s="1" t="s">
        <v>560</v>
      </c>
      <c r="M7" s="1" t="s">
        <v>230</v>
      </c>
      <c r="N7" s="1" t="s">
        <v>561</v>
      </c>
      <c r="O7" s="31">
        <v>101</v>
      </c>
      <c r="P7" s="20">
        <v>112</v>
      </c>
      <c r="Q7" s="30">
        <v>-11</v>
      </c>
      <c r="R7" s="29" t="s">
        <v>101</v>
      </c>
      <c r="S7" s="28" t="s">
        <v>225</v>
      </c>
    </row>
    <row r="8" spans="1:20" x14ac:dyDescent="0.3">
      <c r="A8" s="32" t="s">
        <v>19</v>
      </c>
      <c r="B8" s="1">
        <v>31</v>
      </c>
      <c r="C8" s="1">
        <v>16</v>
      </c>
      <c r="D8" s="1">
        <v>13</v>
      </c>
      <c r="E8" s="20">
        <v>2</v>
      </c>
      <c r="F8" s="30">
        <v>34</v>
      </c>
      <c r="G8" s="31">
        <v>13</v>
      </c>
      <c r="H8" s="20">
        <v>15</v>
      </c>
      <c r="I8" s="20">
        <v>1</v>
      </c>
      <c r="J8" s="30">
        <v>1</v>
      </c>
      <c r="K8" s="29" t="s">
        <v>505</v>
      </c>
      <c r="L8" s="1" t="s">
        <v>352</v>
      </c>
      <c r="M8" s="1" t="s">
        <v>147</v>
      </c>
      <c r="N8" s="1" t="s">
        <v>494</v>
      </c>
      <c r="O8" s="31">
        <v>98</v>
      </c>
      <c r="P8" s="20">
        <v>99</v>
      </c>
      <c r="Q8" s="30">
        <v>-1</v>
      </c>
      <c r="R8" s="29" t="s">
        <v>99</v>
      </c>
      <c r="S8" s="28" t="s">
        <v>225</v>
      </c>
    </row>
    <row r="9" spans="1:20" x14ac:dyDescent="0.3">
      <c r="A9" s="32" t="s">
        <v>4</v>
      </c>
      <c r="B9" s="1">
        <v>31</v>
      </c>
      <c r="C9" s="1">
        <v>14</v>
      </c>
      <c r="D9" s="1">
        <v>12</v>
      </c>
      <c r="E9" s="20">
        <v>5</v>
      </c>
      <c r="F9" s="30">
        <v>33</v>
      </c>
      <c r="G9" s="31">
        <v>10</v>
      </c>
      <c r="H9" s="20">
        <v>14</v>
      </c>
      <c r="I9" s="20">
        <v>0</v>
      </c>
      <c r="J9" s="30">
        <v>1</v>
      </c>
      <c r="K9" s="29" t="s">
        <v>564</v>
      </c>
      <c r="L9" s="1" t="s">
        <v>278</v>
      </c>
      <c r="M9" s="1" t="s">
        <v>517</v>
      </c>
      <c r="N9" s="1" t="s">
        <v>518</v>
      </c>
      <c r="O9" s="31">
        <v>102</v>
      </c>
      <c r="P9" s="20">
        <v>102</v>
      </c>
      <c r="Q9" s="30">
        <v>0</v>
      </c>
      <c r="R9" s="29" t="s">
        <v>107</v>
      </c>
      <c r="S9" s="28" t="s">
        <v>233</v>
      </c>
    </row>
    <row r="10" spans="1:20" x14ac:dyDescent="0.3">
      <c r="A10" s="32" t="s">
        <v>11</v>
      </c>
      <c r="B10" s="1">
        <v>31</v>
      </c>
      <c r="C10" s="1">
        <v>14</v>
      </c>
      <c r="D10" s="1">
        <v>13</v>
      </c>
      <c r="E10" s="20">
        <v>4</v>
      </c>
      <c r="F10" s="30">
        <v>32</v>
      </c>
      <c r="G10" s="31">
        <v>7</v>
      </c>
      <c r="H10" s="20">
        <v>11</v>
      </c>
      <c r="I10" s="20">
        <v>3</v>
      </c>
      <c r="J10" s="30">
        <v>0</v>
      </c>
      <c r="K10" s="29" t="s">
        <v>341</v>
      </c>
      <c r="L10" s="1" t="s">
        <v>413</v>
      </c>
      <c r="M10" s="1" t="s">
        <v>189</v>
      </c>
      <c r="N10" s="1" t="s">
        <v>404</v>
      </c>
      <c r="O10" s="31">
        <v>98</v>
      </c>
      <c r="P10" s="20">
        <v>102</v>
      </c>
      <c r="Q10" s="30">
        <v>-4</v>
      </c>
      <c r="R10" s="29" t="s">
        <v>101</v>
      </c>
      <c r="S10" s="28" t="s">
        <v>224</v>
      </c>
    </row>
    <row r="11" spans="1:20" ht="15" thickBot="1" x14ac:dyDescent="0.35">
      <c r="A11" s="32" t="s">
        <v>28</v>
      </c>
      <c r="B11" s="1">
        <v>31</v>
      </c>
      <c r="C11" s="1">
        <v>13</v>
      </c>
      <c r="D11" s="1">
        <v>14</v>
      </c>
      <c r="E11" s="24">
        <v>4</v>
      </c>
      <c r="F11" s="23">
        <v>30</v>
      </c>
      <c r="G11" s="25">
        <v>7</v>
      </c>
      <c r="H11" s="24">
        <v>11</v>
      </c>
      <c r="I11" s="24">
        <v>2</v>
      </c>
      <c r="J11" s="23">
        <v>0</v>
      </c>
      <c r="K11" s="29" t="s">
        <v>448</v>
      </c>
      <c r="L11" s="1" t="s">
        <v>539</v>
      </c>
      <c r="M11" s="1" t="s">
        <v>211</v>
      </c>
      <c r="N11" s="1" t="s">
        <v>471</v>
      </c>
      <c r="O11" s="31">
        <v>95</v>
      </c>
      <c r="P11" s="20">
        <v>108</v>
      </c>
      <c r="Q11" s="30">
        <v>-13</v>
      </c>
      <c r="R11" s="29" t="s">
        <v>104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31</v>
      </c>
      <c r="C14" s="1">
        <v>20</v>
      </c>
      <c r="D14" s="1">
        <v>9</v>
      </c>
      <c r="E14" s="20">
        <v>2</v>
      </c>
      <c r="F14" s="33">
        <v>42</v>
      </c>
      <c r="G14" s="20">
        <v>10</v>
      </c>
      <c r="H14" s="20">
        <v>17</v>
      </c>
      <c r="I14" s="20">
        <v>3</v>
      </c>
      <c r="J14" s="20">
        <v>1</v>
      </c>
      <c r="K14" s="29" t="s">
        <v>509</v>
      </c>
      <c r="L14" s="1" t="s">
        <v>390</v>
      </c>
      <c r="M14" s="1" t="s">
        <v>209</v>
      </c>
      <c r="N14" s="1" t="s">
        <v>325</v>
      </c>
      <c r="O14" s="31">
        <v>105</v>
      </c>
      <c r="P14" s="20">
        <v>88</v>
      </c>
      <c r="Q14" s="30">
        <v>17</v>
      </c>
      <c r="R14" s="29" t="s">
        <v>109</v>
      </c>
      <c r="S14" s="28" t="s">
        <v>232</v>
      </c>
    </row>
    <row r="15" spans="1:20" x14ac:dyDescent="0.3">
      <c r="A15" s="32" t="s">
        <v>13</v>
      </c>
      <c r="B15" s="1">
        <v>33</v>
      </c>
      <c r="C15" s="1">
        <v>19</v>
      </c>
      <c r="D15" s="1">
        <v>11</v>
      </c>
      <c r="E15" s="20">
        <v>3</v>
      </c>
      <c r="F15" s="30">
        <v>41</v>
      </c>
      <c r="G15" s="20">
        <v>10</v>
      </c>
      <c r="H15" s="20">
        <v>16</v>
      </c>
      <c r="I15" s="20">
        <v>3</v>
      </c>
      <c r="J15" s="20">
        <v>3</v>
      </c>
      <c r="K15" s="29" t="s">
        <v>505</v>
      </c>
      <c r="L15" s="1" t="s">
        <v>412</v>
      </c>
      <c r="M15" s="1" t="s">
        <v>218</v>
      </c>
      <c r="N15" s="1" t="s">
        <v>546</v>
      </c>
      <c r="O15" s="31">
        <v>100</v>
      </c>
      <c r="P15" s="20">
        <v>93</v>
      </c>
      <c r="Q15" s="30">
        <v>7</v>
      </c>
      <c r="R15" s="29" t="s">
        <v>109</v>
      </c>
      <c r="S15" s="28" t="s">
        <v>234</v>
      </c>
    </row>
    <row r="16" spans="1:20" x14ac:dyDescent="0.3">
      <c r="A16" s="32" t="s">
        <v>1</v>
      </c>
      <c r="B16" s="1">
        <v>32</v>
      </c>
      <c r="C16" s="1">
        <v>18</v>
      </c>
      <c r="D16" s="1">
        <v>10</v>
      </c>
      <c r="E16" s="20">
        <v>4</v>
      </c>
      <c r="F16" s="30">
        <v>40</v>
      </c>
      <c r="G16" s="20">
        <v>17</v>
      </c>
      <c r="H16" s="20">
        <v>18</v>
      </c>
      <c r="I16" s="20">
        <v>0</v>
      </c>
      <c r="J16" s="20">
        <v>4</v>
      </c>
      <c r="K16" s="29" t="s">
        <v>528</v>
      </c>
      <c r="L16" s="1" t="s">
        <v>404</v>
      </c>
      <c r="M16" s="1" t="s">
        <v>407</v>
      </c>
      <c r="N16" s="1" t="s">
        <v>546</v>
      </c>
      <c r="O16" s="31">
        <v>106</v>
      </c>
      <c r="P16" s="20">
        <v>83</v>
      </c>
      <c r="Q16" s="30">
        <v>23</v>
      </c>
      <c r="R16" s="29" t="s">
        <v>107</v>
      </c>
      <c r="S16" s="28" t="s">
        <v>290</v>
      </c>
    </row>
    <row r="17" spans="1:19" x14ac:dyDescent="0.3">
      <c r="A17" s="32" t="s">
        <v>14</v>
      </c>
      <c r="B17" s="1">
        <v>32</v>
      </c>
      <c r="C17" s="1">
        <v>18</v>
      </c>
      <c r="D17" s="1">
        <v>13</v>
      </c>
      <c r="E17" s="20">
        <v>1</v>
      </c>
      <c r="F17" s="30">
        <v>37</v>
      </c>
      <c r="G17" s="20">
        <v>10</v>
      </c>
      <c r="H17" s="20">
        <v>16</v>
      </c>
      <c r="I17" s="20">
        <v>2</v>
      </c>
      <c r="J17" s="20">
        <v>0</v>
      </c>
      <c r="K17" s="29" t="s">
        <v>509</v>
      </c>
      <c r="L17" s="1" t="s">
        <v>369</v>
      </c>
      <c r="M17" s="1" t="s">
        <v>165</v>
      </c>
      <c r="N17" s="1" t="s">
        <v>543</v>
      </c>
      <c r="O17" s="31">
        <v>96</v>
      </c>
      <c r="P17" s="20">
        <v>101</v>
      </c>
      <c r="Q17" s="30">
        <v>-5</v>
      </c>
      <c r="R17" s="29" t="s">
        <v>99</v>
      </c>
      <c r="S17" s="28" t="s">
        <v>200</v>
      </c>
    </row>
    <row r="18" spans="1:19" x14ac:dyDescent="0.3">
      <c r="A18" s="32" t="s">
        <v>10</v>
      </c>
      <c r="B18" s="1">
        <v>30</v>
      </c>
      <c r="C18" s="1">
        <v>16</v>
      </c>
      <c r="D18" s="1">
        <v>9</v>
      </c>
      <c r="E18" s="20">
        <v>5</v>
      </c>
      <c r="F18" s="30">
        <v>37</v>
      </c>
      <c r="G18" s="20">
        <v>4</v>
      </c>
      <c r="H18" s="20">
        <v>11</v>
      </c>
      <c r="I18" s="20">
        <v>5</v>
      </c>
      <c r="J18" s="20">
        <v>1</v>
      </c>
      <c r="K18" s="29" t="s">
        <v>565</v>
      </c>
      <c r="L18" s="1" t="s">
        <v>303</v>
      </c>
      <c r="M18" s="1" t="s">
        <v>212</v>
      </c>
      <c r="N18" s="1" t="s">
        <v>475</v>
      </c>
      <c r="O18" s="31">
        <v>90</v>
      </c>
      <c r="P18" s="20">
        <v>85</v>
      </c>
      <c r="Q18" s="30">
        <v>5</v>
      </c>
      <c r="R18" s="29" t="s">
        <v>107</v>
      </c>
      <c r="S18" s="28" t="s">
        <v>233</v>
      </c>
    </row>
    <row r="19" spans="1:19" x14ac:dyDescent="0.3">
      <c r="A19" s="32" t="s">
        <v>12</v>
      </c>
      <c r="B19" s="1">
        <v>33</v>
      </c>
      <c r="C19" s="1">
        <v>16</v>
      </c>
      <c r="D19" s="1">
        <v>13</v>
      </c>
      <c r="E19" s="20">
        <v>4</v>
      </c>
      <c r="F19" s="30">
        <v>36</v>
      </c>
      <c r="G19" s="20">
        <v>10</v>
      </c>
      <c r="H19" s="20">
        <v>15</v>
      </c>
      <c r="I19" s="20">
        <v>1</v>
      </c>
      <c r="J19" s="20">
        <v>0</v>
      </c>
      <c r="K19" s="29" t="s">
        <v>344</v>
      </c>
      <c r="L19" s="1" t="s">
        <v>536</v>
      </c>
      <c r="M19" s="1" t="s">
        <v>148</v>
      </c>
      <c r="N19" s="1" t="s">
        <v>513</v>
      </c>
      <c r="O19" s="31">
        <v>88</v>
      </c>
      <c r="P19" s="20">
        <v>88</v>
      </c>
      <c r="Q19" s="30">
        <v>0</v>
      </c>
      <c r="R19" s="29" t="s">
        <v>99</v>
      </c>
      <c r="S19" s="28" t="s">
        <v>231</v>
      </c>
    </row>
    <row r="20" spans="1:19" x14ac:dyDescent="0.3">
      <c r="A20" s="32" t="s">
        <v>9</v>
      </c>
      <c r="B20" s="1">
        <v>30</v>
      </c>
      <c r="C20" s="1">
        <v>14</v>
      </c>
      <c r="D20" s="1">
        <v>8</v>
      </c>
      <c r="E20" s="20">
        <v>8</v>
      </c>
      <c r="F20" s="30">
        <v>36</v>
      </c>
      <c r="G20" s="20">
        <v>13</v>
      </c>
      <c r="H20" s="20">
        <v>14</v>
      </c>
      <c r="I20" s="20">
        <v>0</v>
      </c>
      <c r="J20" s="20">
        <v>5</v>
      </c>
      <c r="K20" s="29" t="s">
        <v>566</v>
      </c>
      <c r="L20" s="1" t="s">
        <v>419</v>
      </c>
      <c r="M20" s="1" t="s">
        <v>206</v>
      </c>
      <c r="N20" s="1" t="s">
        <v>337</v>
      </c>
      <c r="O20" s="31">
        <v>95</v>
      </c>
      <c r="P20" s="20">
        <v>91</v>
      </c>
      <c r="Q20" s="30">
        <v>4</v>
      </c>
      <c r="R20" s="29" t="s">
        <v>133</v>
      </c>
      <c r="S20" s="28" t="s">
        <v>245</v>
      </c>
    </row>
    <row r="21" spans="1:19" ht="15" thickBot="1" x14ac:dyDescent="0.35">
      <c r="A21" s="27" t="s">
        <v>23</v>
      </c>
      <c r="B21" s="26">
        <v>32</v>
      </c>
      <c r="C21" s="26">
        <v>13</v>
      </c>
      <c r="D21" s="26">
        <v>13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391</v>
      </c>
      <c r="L21" s="26" t="s">
        <v>525</v>
      </c>
      <c r="M21" s="26" t="s">
        <v>240</v>
      </c>
      <c r="N21" s="26" t="s">
        <v>542</v>
      </c>
      <c r="O21" s="25">
        <v>96</v>
      </c>
      <c r="P21" s="24">
        <v>112</v>
      </c>
      <c r="Q21" s="23">
        <v>-16</v>
      </c>
      <c r="R21" s="22" t="s">
        <v>159</v>
      </c>
      <c r="S21" s="21" t="s">
        <v>235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32</v>
      </c>
      <c r="C25" s="1">
        <v>23</v>
      </c>
      <c r="D25" s="1">
        <v>2</v>
      </c>
      <c r="E25" s="20">
        <v>7</v>
      </c>
      <c r="F25" s="30">
        <v>53</v>
      </c>
      <c r="G25" s="20">
        <v>21</v>
      </c>
      <c r="H25" s="20">
        <v>23</v>
      </c>
      <c r="I25" s="20">
        <v>0</v>
      </c>
      <c r="J25" s="20">
        <v>4</v>
      </c>
      <c r="K25" s="29" t="s">
        <v>567</v>
      </c>
      <c r="L25" s="1" t="s">
        <v>529</v>
      </c>
      <c r="M25" s="1" t="s">
        <v>444</v>
      </c>
      <c r="N25" s="1" t="s">
        <v>568</v>
      </c>
      <c r="O25" s="31">
        <v>128</v>
      </c>
      <c r="P25" s="20">
        <v>74</v>
      </c>
      <c r="Q25" s="30">
        <v>54</v>
      </c>
      <c r="R25" s="29" t="s">
        <v>104</v>
      </c>
      <c r="S25" s="28" t="s">
        <v>290</v>
      </c>
    </row>
    <row r="26" spans="1:19" x14ac:dyDescent="0.3">
      <c r="A26" s="32" t="s">
        <v>22</v>
      </c>
      <c r="B26" s="1">
        <v>33</v>
      </c>
      <c r="C26" s="1">
        <v>21</v>
      </c>
      <c r="D26" s="1">
        <v>7</v>
      </c>
      <c r="E26" s="20">
        <v>5</v>
      </c>
      <c r="F26" s="30">
        <v>47</v>
      </c>
      <c r="G26" s="20">
        <v>14</v>
      </c>
      <c r="H26" s="20">
        <v>18</v>
      </c>
      <c r="I26" s="20">
        <v>3</v>
      </c>
      <c r="J26" s="20">
        <v>2</v>
      </c>
      <c r="K26" s="29" t="s">
        <v>509</v>
      </c>
      <c r="L26" s="1" t="s">
        <v>548</v>
      </c>
      <c r="M26" s="1" t="s">
        <v>209</v>
      </c>
      <c r="N26" s="1" t="s">
        <v>549</v>
      </c>
      <c r="O26" s="31">
        <v>111</v>
      </c>
      <c r="P26" s="20">
        <v>89</v>
      </c>
      <c r="Q26" s="30">
        <v>22</v>
      </c>
      <c r="R26" s="29" t="s">
        <v>107</v>
      </c>
      <c r="S26" s="28" t="s">
        <v>226</v>
      </c>
    </row>
    <row r="27" spans="1:19" x14ac:dyDescent="0.3">
      <c r="A27" s="32" t="s">
        <v>17</v>
      </c>
      <c r="B27" s="1">
        <v>32</v>
      </c>
      <c r="C27" s="1">
        <v>18</v>
      </c>
      <c r="D27" s="1">
        <v>9</v>
      </c>
      <c r="E27" s="20">
        <v>5</v>
      </c>
      <c r="F27" s="30">
        <v>41</v>
      </c>
      <c r="G27" s="20">
        <v>9</v>
      </c>
      <c r="H27" s="20">
        <v>15</v>
      </c>
      <c r="I27" s="20">
        <v>3</v>
      </c>
      <c r="J27" s="20">
        <v>1</v>
      </c>
      <c r="K27" s="29" t="s">
        <v>569</v>
      </c>
      <c r="L27" s="1" t="s">
        <v>406</v>
      </c>
      <c r="M27" s="1" t="s">
        <v>205</v>
      </c>
      <c r="N27" s="1" t="s">
        <v>550</v>
      </c>
      <c r="O27" s="31">
        <v>93</v>
      </c>
      <c r="P27" s="20">
        <v>85</v>
      </c>
      <c r="Q27" s="30">
        <v>8</v>
      </c>
      <c r="R27" s="29" t="s">
        <v>109</v>
      </c>
      <c r="S27" s="28" t="s">
        <v>226</v>
      </c>
    </row>
    <row r="28" spans="1:19" x14ac:dyDescent="0.3">
      <c r="A28" s="32" t="s">
        <v>95</v>
      </c>
      <c r="B28" s="1">
        <v>33</v>
      </c>
      <c r="C28" s="1">
        <v>15</v>
      </c>
      <c r="D28" s="1">
        <v>15</v>
      </c>
      <c r="E28" s="20">
        <v>3</v>
      </c>
      <c r="F28" s="30">
        <v>33</v>
      </c>
      <c r="G28" s="20">
        <v>12</v>
      </c>
      <c r="H28" s="20">
        <v>15</v>
      </c>
      <c r="I28" s="20">
        <v>0</v>
      </c>
      <c r="J28" s="20">
        <v>0</v>
      </c>
      <c r="K28" s="29" t="s">
        <v>385</v>
      </c>
      <c r="L28" s="1" t="s">
        <v>468</v>
      </c>
      <c r="M28" s="1" t="s">
        <v>230</v>
      </c>
      <c r="N28" s="1" t="s">
        <v>558</v>
      </c>
      <c r="O28" s="31">
        <v>101</v>
      </c>
      <c r="P28" s="20">
        <v>97</v>
      </c>
      <c r="Q28" s="30">
        <v>4</v>
      </c>
      <c r="R28" s="29" t="s">
        <v>99</v>
      </c>
      <c r="S28" s="28" t="s">
        <v>224</v>
      </c>
    </row>
    <row r="29" spans="1:19" x14ac:dyDescent="0.3">
      <c r="A29" s="32" t="s">
        <v>25</v>
      </c>
      <c r="B29" s="1">
        <v>32</v>
      </c>
      <c r="C29" s="1">
        <v>13</v>
      </c>
      <c r="D29" s="1">
        <v>13</v>
      </c>
      <c r="E29" s="20">
        <v>6</v>
      </c>
      <c r="F29" s="30">
        <v>32</v>
      </c>
      <c r="G29" s="20">
        <v>12</v>
      </c>
      <c r="H29" s="20">
        <v>13</v>
      </c>
      <c r="I29" s="20">
        <v>0</v>
      </c>
      <c r="J29" s="20">
        <v>2</v>
      </c>
      <c r="K29" s="29" t="s">
        <v>405</v>
      </c>
      <c r="L29" s="1" t="s">
        <v>552</v>
      </c>
      <c r="M29" s="1" t="s">
        <v>172</v>
      </c>
      <c r="N29" s="1" t="s">
        <v>556</v>
      </c>
      <c r="O29" s="31">
        <v>91</v>
      </c>
      <c r="P29" s="20">
        <v>98</v>
      </c>
      <c r="Q29" s="30">
        <v>-7</v>
      </c>
      <c r="R29" s="29" t="s">
        <v>107</v>
      </c>
      <c r="S29" s="28" t="s">
        <v>215</v>
      </c>
    </row>
    <row r="30" spans="1:19" x14ac:dyDescent="0.3">
      <c r="A30" s="32" t="s">
        <v>6</v>
      </c>
      <c r="B30" s="1">
        <v>33</v>
      </c>
      <c r="C30" s="1">
        <v>12</v>
      </c>
      <c r="D30" s="1">
        <v>14</v>
      </c>
      <c r="E30" s="20">
        <v>7</v>
      </c>
      <c r="F30" s="30">
        <v>31</v>
      </c>
      <c r="G30" s="20">
        <v>12</v>
      </c>
      <c r="H30" s="20">
        <v>12</v>
      </c>
      <c r="I30" s="20">
        <v>0</v>
      </c>
      <c r="J30" s="20">
        <v>2</v>
      </c>
      <c r="K30" s="29" t="s">
        <v>557</v>
      </c>
      <c r="L30" s="1" t="s">
        <v>552</v>
      </c>
      <c r="M30" s="1" t="s">
        <v>148</v>
      </c>
      <c r="N30" s="1" t="s">
        <v>405</v>
      </c>
      <c r="O30" s="31">
        <v>84</v>
      </c>
      <c r="P30" s="20">
        <v>118</v>
      </c>
      <c r="Q30" s="30">
        <v>-34</v>
      </c>
      <c r="R30" s="29" t="s">
        <v>99</v>
      </c>
      <c r="S30" s="28" t="s">
        <v>225</v>
      </c>
    </row>
    <row r="31" spans="1:19" x14ac:dyDescent="0.3">
      <c r="A31" s="32" t="s">
        <v>0</v>
      </c>
      <c r="B31" s="1">
        <v>31</v>
      </c>
      <c r="C31" s="1">
        <v>15</v>
      </c>
      <c r="D31" s="1">
        <v>15</v>
      </c>
      <c r="E31" s="20">
        <v>1</v>
      </c>
      <c r="F31" s="30">
        <v>31</v>
      </c>
      <c r="G31" s="20">
        <v>12</v>
      </c>
      <c r="H31" s="20">
        <v>14</v>
      </c>
      <c r="I31" s="20">
        <v>1</v>
      </c>
      <c r="J31" s="20">
        <v>1</v>
      </c>
      <c r="K31" s="29" t="s">
        <v>315</v>
      </c>
      <c r="L31" s="1" t="s">
        <v>401</v>
      </c>
      <c r="M31" s="1" t="s">
        <v>103</v>
      </c>
      <c r="N31" s="1" t="s">
        <v>534</v>
      </c>
      <c r="O31" s="31">
        <v>96</v>
      </c>
      <c r="P31" s="20">
        <v>96</v>
      </c>
      <c r="Q31" s="30">
        <v>0</v>
      </c>
      <c r="R31" s="29" t="s">
        <v>99</v>
      </c>
      <c r="S31" s="28" t="s">
        <v>237</v>
      </c>
    </row>
    <row r="32" spans="1:19" ht="15" thickBot="1" x14ac:dyDescent="0.35">
      <c r="A32" s="32" t="s">
        <v>15</v>
      </c>
      <c r="B32" s="1">
        <v>31</v>
      </c>
      <c r="C32" s="1">
        <v>12</v>
      </c>
      <c r="D32" s="1">
        <v>15</v>
      </c>
      <c r="E32" s="20">
        <v>4</v>
      </c>
      <c r="F32" s="23">
        <v>28</v>
      </c>
      <c r="G32" s="20">
        <v>6</v>
      </c>
      <c r="H32" s="20">
        <v>10</v>
      </c>
      <c r="I32" s="20">
        <v>2</v>
      </c>
      <c r="J32" s="20">
        <v>0</v>
      </c>
      <c r="K32" s="29" t="s">
        <v>551</v>
      </c>
      <c r="L32" s="1" t="s">
        <v>317</v>
      </c>
      <c r="M32" s="1" t="s">
        <v>305</v>
      </c>
      <c r="N32" s="1" t="s">
        <v>471</v>
      </c>
      <c r="O32" s="31">
        <v>87</v>
      </c>
      <c r="P32" s="20">
        <v>109</v>
      </c>
      <c r="Q32" s="30">
        <v>-22</v>
      </c>
      <c r="R32" s="29" t="s">
        <v>101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31</v>
      </c>
      <c r="C35" s="1">
        <v>16</v>
      </c>
      <c r="D35" s="1">
        <v>6</v>
      </c>
      <c r="E35" s="20">
        <v>9</v>
      </c>
      <c r="F35" s="33">
        <v>41</v>
      </c>
      <c r="G35" s="20">
        <v>11</v>
      </c>
      <c r="H35" s="20">
        <v>15</v>
      </c>
      <c r="I35" s="20">
        <v>1</v>
      </c>
      <c r="J35" s="20">
        <v>3</v>
      </c>
      <c r="K35" s="29" t="s">
        <v>449</v>
      </c>
      <c r="L35" s="1" t="s">
        <v>576</v>
      </c>
      <c r="M35" s="1" t="s">
        <v>444</v>
      </c>
      <c r="N35" s="1" t="s">
        <v>469</v>
      </c>
      <c r="O35" s="31">
        <v>96</v>
      </c>
      <c r="P35" s="20">
        <v>90</v>
      </c>
      <c r="Q35" s="30">
        <v>6</v>
      </c>
      <c r="R35" s="29" t="s">
        <v>104</v>
      </c>
      <c r="S35" s="28" t="s">
        <v>231</v>
      </c>
    </row>
    <row r="36" spans="1:19" x14ac:dyDescent="0.3">
      <c r="A36" s="32" t="s">
        <v>31</v>
      </c>
      <c r="B36" s="1">
        <v>32</v>
      </c>
      <c r="C36" s="1">
        <v>19</v>
      </c>
      <c r="D36" s="1">
        <v>12</v>
      </c>
      <c r="E36" s="20">
        <v>1</v>
      </c>
      <c r="F36" s="30">
        <v>39</v>
      </c>
      <c r="G36" s="20">
        <v>7</v>
      </c>
      <c r="H36" s="20">
        <v>15</v>
      </c>
      <c r="I36" s="20">
        <v>4</v>
      </c>
      <c r="J36" s="20">
        <v>0</v>
      </c>
      <c r="K36" s="29" t="s">
        <v>512</v>
      </c>
      <c r="L36" s="1" t="s">
        <v>570</v>
      </c>
      <c r="M36" s="1" t="s">
        <v>149</v>
      </c>
      <c r="N36" s="1" t="s">
        <v>513</v>
      </c>
      <c r="O36" s="31">
        <v>114</v>
      </c>
      <c r="P36" s="20">
        <v>107</v>
      </c>
      <c r="Q36" s="30">
        <v>7</v>
      </c>
      <c r="R36" s="29" t="s">
        <v>107</v>
      </c>
      <c r="S36" s="28" t="s">
        <v>202</v>
      </c>
    </row>
    <row r="37" spans="1:19" x14ac:dyDescent="0.3">
      <c r="A37" s="32" t="s">
        <v>18</v>
      </c>
      <c r="B37" s="1">
        <v>31</v>
      </c>
      <c r="C37" s="1">
        <v>14</v>
      </c>
      <c r="D37" s="1">
        <v>8</v>
      </c>
      <c r="E37" s="20">
        <v>9</v>
      </c>
      <c r="F37" s="30">
        <v>37</v>
      </c>
      <c r="G37" s="20">
        <v>8</v>
      </c>
      <c r="H37" s="20">
        <v>13</v>
      </c>
      <c r="I37" s="20">
        <v>1</v>
      </c>
      <c r="J37" s="20">
        <v>5</v>
      </c>
      <c r="K37" s="29" t="s">
        <v>573</v>
      </c>
      <c r="L37" s="1" t="s">
        <v>529</v>
      </c>
      <c r="M37" s="1" t="s">
        <v>362</v>
      </c>
      <c r="N37" s="1" t="s">
        <v>574</v>
      </c>
      <c r="O37" s="31">
        <v>83</v>
      </c>
      <c r="P37" s="20">
        <v>82</v>
      </c>
      <c r="Q37" s="30">
        <v>1</v>
      </c>
      <c r="R37" s="29" t="s">
        <v>107</v>
      </c>
      <c r="S37" s="28" t="s">
        <v>245</v>
      </c>
    </row>
    <row r="38" spans="1:19" x14ac:dyDescent="0.3">
      <c r="A38" s="32" t="s">
        <v>20</v>
      </c>
      <c r="B38" s="1">
        <v>32</v>
      </c>
      <c r="C38" s="1">
        <v>15</v>
      </c>
      <c r="D38" s="1">
        <v>11</v>
      </c>
      <c r="E38" s="20">
        <v>6</v>
      </c>
      <c r="F38" s="30">
        <v>36</v>
      </c>
      <c r="G38" s="20">
        <v>10</v>
      </c>
      <c r="H38" s="20">
        <v>15</v>
      </c>
      <c r="I38" s="20">
        <v>0</v>
      </c>
      <c r="J38" s="20">
        <v>2</v>
      </c>
      <c r="K38" s="29" t="s">
        <v>419</v>
      </c>
      <c r="L38" s="1" t="s">
        <v>525</v>
      </c>
      <c r="M38" s="1" t="s">
        <v>168</v>
      </c>
      <c r="N38" s="1" t="s">
        <v>391</v>
      </c>
      <c r="O38" s="31">
        <v>109</v>
      </c>
      <c r="P38" s="20">
        <v>110</v>
      </c>
      <c r="Q38" s="30">
        <v>-1</v>
      </c>
      <c r="R38" s="29" t="s">
        <v>104</v>
      </c>
      <c r="S38" s="28" t="s">
        <v>231</v>
      </c>
    </row>
    <row r="39" spans="1:19" x14ac:dyDescent="0.3">
      <c r="A39" s="32" t="s">
        <v>8</v>
      </c>
      <c r="B39" s="1">
        <v>33</v>
      </c>
      <c r="C39" s="1">
        <v>16</v>
      </c>
      <c r="D39" s="1">
        <v>14</v>
      </c>
      <c r="E39" s="20">
        <v>3</v>
      </c>
      <c r="F39" s="30">
        <v>35</v>
      </c>
      <c r="G39" s="20">
        <v>7</v>
      </c>
      <c r="H39" s="20">
        <v>15</v>
      </c>
      <c r="I39" s="20">
        <v>1</v>
      </c>
      <c r="J39" s="20">
        <v>1</v>
      </c>
      <c r="K39" s="29" t="s">
        <v>475</v>
      </c>
      <c r="L39" s="1" t="s">
        <v>575</v>
      </c>
      <c r="M39" s="1" t="s">
        <v>188</v>
      </c>
      <c r="N39" s="1" t="s">
        <v>446</v>
      </c>
      <c r="O39" s="31">
        <v>96</v>
      </c>
      <c r="P39" s="20">
        <v>110</v>
      </c>
      <c r="Q39" s="30">
        <v>-14</v>
      </c>
      <c r="R39" s="29" t="s">
        <v>104</v>
      </c>
      <c r="S39" s="28" t="s">
        <v>202</v>
      </c>
    </row>
    <row r="40" spans="1:19" x14ac:dyDescent="0.3">
      <c r="A40" s="32" t="s">
        <v>27</v>
      </c>
      <c r="B40" s="1">
        <v>33</v>
      </c>
      <c r="C40" s="1">
        <v>13</v>
      </c>
      <c r="D40" s="1">
        <v>16</v>
      </c>
      <c r="E40" s="20">
        <v>4</v>
      </c>
      <c r="F40" s="30">
        <v>30</v>
      </c>
      <c r="G40" s="20">
        <v>8</v>
      </c>
      <c r="H40" s="20">
        <v>11</v>
      </c>
      <c r="I40" s="20">
        <v>2</v>
      </c>
      <c r="J40" s="20">
        <v>2</v>
      </c>
      <c r="K40" s="29" t="s">
        <v>389</v>
      </c>
      <c r="L40" s="1" t="s">
        <v>571</v>
      </c>
      <c r="M40" s="1" t="s">
        <v>175</v>
      </c>
      <c r="N40" s="1" t="s">
        <v>572</v>
      </c>
      <c r="O40" s="31">
        <v>84</v>
      </c>
      <c r="P40" s="20">
        <v>97</v>
      </c>
      <c r="Q40" s="30">
        <v>-13</v>
      </c>
      <c r="R40" s="29" t="s">
        <v>99</v>
      </c>
      <c r="S40" s="28" t="s">
        <v>234</v>
      </c>
    </row>
    <row r="41" spans="1:19" x14ac:dyDescent="0.3">
      <c r="A41" s="32" t="s">
        <v>7</v>
      </c>
      <c r="B41" s="1">
        <v>29</v>
      </c>
      <c r="C41" s="1">
        <v>12</v>
      </c>
      <c r="D41" s="1">
        <v>11</v>
      </c>
      <c r="E41" s="20">
        <v>6</v>
      </c>
      <c r="F41" s="30">
        <v>30</v>
      </c>
      <c r="G41" s="20">
        <v>7</v>
      </c>
      <c r="H41" s="20">
        <v>12</v>
      </c>
      <c r="I41" s="20">
        <v>0</v>
      </c>
      <c r="J41" s="20">
        <v>3</v>
      </c>
      <c r="K41" s="29" t="s">
        <v>384</v>
      </c>
      <c r="L41" s="1" t="s">
        <v>465</v>
      </c>
      <c r="M41" s="1" t="s">
        <v>183</v>
      </c>
      <c r="N41" s="1" t="s">
        <v>559</v>
      </c>
      <c r="O41" s="31">
        <v>73</v>
      </c>
      <c r="P41" s="20">
        <v>90</v>
      </c>
      <c r="Q41" s="30">
        <v>-17</v>
      </c>
      <c r="R41" s="29" t="s">
        <v>101</v>
      </c>
      <c r="S41" s="28" t="s">
        <v>237</v>
      </c>
    </row>
    <row r="42" spans="1:19" ht="15" thickBot="1" x14ac:dyDescent="0.35">
      <c r="A42" s="27" t="s">
        <v>3</v>
      </c>
      <c r="B42" s="26">
        <v>31</v>
      </c>
      <c r="C42" s="26">
        <v>11</v>
      </c>
      <c r="D42" s="26">
        <v>17</v>
      </c>
      <c r="E42" s="24">
        <v>3</v>
      </c>
      <c r="F42" s="23">
        <v>25</v>
      </c>
      <c r="G42" s="24">
        <v>5</v>
      </c>
      <c r="H42" s="24">
        <v>9</v>
      </c>
      <c r="I42" s="24">
        <v>2</v>
      </c>
      <c r="J42" s="24">
        <v>0</v>
      </c>
      <c r="K42" s="22" t="s">
        <v>400</v>
      </c>
      <c r="L42" s="26" t="s">
        <v>377</v>
      </c>
      <c r="M42" s="26" t="s">
        <v>156</v>
      </c>
      <c r="N42" s="26" t="s">
        <v>504</v>
      </c>
      <c r="O42" s="25">
        <v>87</v>
      </c>
      <c r="P42" s="24">
        <v>111</v>
      </c>
      <c r="Q42" s="23">
        <v>-24</v>
      </c>
      <c r="R42" s="22" t="s">
        <v>107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5E2DEAF-5BF3-439A-A80D-E44A956CA059}"/>
  </hyperlinks>
  <pageMargins left="0.7" right="0.7" top="0.75" bottom="0.75" header="0.3" footer="0.3"/>
  <pageSetup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885F-438F-4E5E-9DF6-0D2650744F4A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33</v>
      </c>
      <c r="C4" s="40">
        <v>18</v>
      </c>
      <c r="D4" s="40">
        <v>12</v>
      </c>
      <c r="E4" s="38">
        <v>3</v>
      </c>
      <c r="F4" s="33">
        <v>39</v>
      </c>
      <c r="G4" s="39">
        <v>12</v>
      </c>
      <c r="H4" s="38">
        <v>16</v>
      </c>
      <c r="I4" s="38">
        <v>2</v>
      </c>
      <c r="J4" s="33">
        <v>2</v>
      </c>
      <c r="K4" s="37" t="s">
        <v>450</v>
      </c>
      <c r="L4" s="40" t="s">
        <v>453</v>
      </c>
      <c r="M4" s="40" t="s">
        <v>233</v>
      </c>
      <c r="N4" s="40" t="s">
        <v>471</v>
      </c>
      <c r="O4" s="39">
        <v>104</v>
      </c>
      <c r="P4" s="38">
        <v>109</v>
      </c>
      <c r="Q4" s="33">
        <v>-5</v>
      </c>
      <c r="R4" s="37" t="s">
        <v>99</v>
      </c>
      <c r="S4" s="36" t="s">
        <v>233</v>
      </c>
    </row>
    <row r="5" spans="1:20" x14ac:dyDescent="0.3">
      <c r="A5" s="32" t="s">
        <v>5</v>
      </c>
      <c r="B5" s="1">
        <v>32</v>
      </c>
      <c r="C5" s="1">
        <v>18</v>
      </c>
      <c r="D5" s="1">
        <v>11</v>
      </c>
      <c r="E5" s="20">
        <v>3</v>
      </c>
      <c r="F5" s="30">
        <v>39</v>
      </c>
      <c r="G5" s="31">
        <v>15</v>
      </c>
      <c r="H5" s="20">
        <v>18</v>
      </c>
      <c r="I5" s="20">
        <v>0</v>
      </c>
      <c r="J5" s="30">
        <v>1</v>
      </c>
      <c r="K5" s="29" t="s">
        <v>315</v>
      </c>
      <c r="L5" s="1" t="s">
        <v>562</v>
      </c>
      <c r="M5" s="1" t="s">
        <v>192</v>
      </c>
      <c r="N5" s="1" t="s">
        <v>563</v>
      </c>
      <c r="O5" s="31">
        <v>104</v>
      </c>
      <c r="P5" s="20">
        <v>83</v>
      </c>
      <c r="Q5" s="30">
        <v>21</v>
      </c>
      <c r="R5" s="29" t="s">
        <v>101</v>
      </c>
      <c r="S5" s="28" t="s">
        <v>225</v>
      </c>
    </row>
    <row r="6" spans="1:20" x14ac:dyDescent="0.3">
      <c r="A6" s="32" t="s">
        <v>29</v>
      </c>
      <c r="B6" s="1">
        <v>33</v>
      </c>
      <c r="C6" s="1">
        <v>19</v>
      </c>
      <c r="D6" s="1">
        <v>14</v>
      </c>
      <c r="E6" s="20">
        <v>0</v>
      </c>
      <c r="F6" s="30">
        <v>38</v>
      </c>
      <c r="G6" s="31">
        <v>11</v>
      </c>
      <c r="H6" s="20">
        <v>17</v>
      </c>
      <c r="I6" s="20">
        <v>2</v>
      </c>
      <c r="J6" s="30">
        <v>0</v>
      </c>
      <c r="K6" s="29" t="s">
        <v>382</v>
      </c>
      <c r="L6" s="1" t="s">
        <v>577</v>
      </c>
      <c r="M6" s="1" t="s">
        <v>374</v>
      </c>
      <c r="N6" s="1" t="s">
        <v>491</v>
      </c>
      <c r="O6" s="31">
        <v>109</v>
      </c>
      <c r="P6" s="20">
        <v>105</v>
      </c>
      <c r="Q6" s="30">
        <v>4</v>
      </c>
      <c r="R6" s="29" t="s">
        <v>101</v>
      </c>
      <c r="S6" s="28" t="s">
        <v>232</v>
      </c>
    </row>
    <row r="7" spans="1:20" x14ac:dyDescent="0.3">
      <c r="A7" s="32" t="s">
        <v>16</v>
      </c>
      <c r="B7" s="1">
        <v>32</v>
      </c>
      <c r="C7" s="1">
        <v>17</v>
      </c>
      <c r="D7" s="1">
        <v>11</v>
      </c>
      <c r="E7" s="20">
        <v>4</v>
      </c>
      <c r="F7" s="30">
        <v>38</v>
      </c>
      <c r="G7" s="31">
        <v>8</v>
      </c>
      <c r="H7" s="20">
        <v>15</v>
      </c>
      <c r="I7" s="20">
        <v>2</v>
      </c>
      <c r="J7" s="30">
        <v>2</v>
      </c>
      <c r="K7" s="29" t="s">
        <v>570</v>
      </c>
      <c r="L7" s="1" t="s">
        <v>560</v>
      </c>
      <c r="M7" s="1" t="s">
        <v>230</v>
      </c>
      <c r="N7" s="1" t="s">
        <v>561</v>
      </c>
      <c r="O7" s="31">
        <v>105</v>
      </c>
      <c r="P7" s="20">
        <v>113</v>
      </c>
      <c r="Q7" s="30">
        <v>-8</v>
      </c>
      <c r="R7" s="29" t="s">
        <v>99</v>
      </c>
      <c r="S7" s="28" t="s">
        <v>225</v>
      </c>
    </row>
    <row r="8" spans="1:20" x14ac:dyDescent="0.3">
      <c r="A8" s="32" t="s">
        <v>19</v>
      </c>
      <c r="B8" s="1">
        <v>31</v>
      </c>
      <c r="C8" s="1">
        <v>16</v>
      </c>
      <c r="D8" s="1">
        <v>13</v>
      </c>
      <c r="E8" s="20">
        <v>2</v>
      </c>
      <c r="F8" s="30">
        <v>34</v>
      </c>
      <c r="G8" s="31">
        <v>13</v>
      </c>
      <c r="H8" s="20">
        <v>15</v>
      </c>
      <c r="I8" s="20">
        <v>1</v>
      </c>
      <c r="J8" s="30">
        <v>1</v>
      </c>
      <c r="K8" s="29" t="s">
        <v>505</v>
      </c>
      <c r="L8" s="1" t="s">
        <v>352</v>
      </c>
      <c r="M8" s="1" t="s">
        <v>147</v>
      </c>
      <c r="N8" s="1" t="s">
        <v>494</v>
      </c>
      <c r="O8" s="31">
        <v>98</v>
      </c>
      <c r="P8" s="20">
        <v>99</v>
      </c>
      <c r="Q8" s="30">
        <v>-1</v>
      </c>
      <c r="R8" s="29" t="s">
        <v>99</v>
      </c>
      <c r="S8" s="28" t="s">
        <v>225</v>
      </c>
    </row>
    <row r="9" spans="1:20" x14ac:dyDescent="0.3">
      <c r="A9" s="32" t="s">
        <v>4</v>
      </c>
      <c r="B9" s="1">
        <v>31</v>
      </c>
      <c r="C9" s="1">
        <v>14</v>
      </c>
      <c r="D9" s="1">
        <v>12</v>
      </c>
      <c r="E9" s="20">
        <v>5</v>
      </c>
      <c r="F9" s="30">
        <v>33</v>
      </c>
      <c r="G9" s="31">
        <v>10</v>
      </c>
      <c r="H9" s="20">
        <v>14</v>
      </c>
      <c r="I9" s="20">
        <v>0</v>
      </c>
      <c r="J9" s="30">
        <v>1</v>
      </c>
      <c r="K9" s="29" t="s">
        <v>564</v>
      </c>
      <c r="L9" s="1" t="s">
        <v>278</v>
      </c>
      <c r="M9" s="1" t="s">
        <v>517</v>
      </c>
      <c r="N9" s="1" t="s">
        <v>518</v>
      </c>
      <c r="O9" s="31">
        <v>102</v>
      </c>
      <c r="P9" s="20">
        <v>102</v>
      </c>
      <c r="Q9" s="30">
        <v>0</v>
      </c>
      <c r="R9" s="29" t="s">
        <v>107</v>
      </c>
      <c r="S9" s="28" t="s">
        <v>233</v>
      </c>
    </row>
    <row r="10" spans="1:20" x14ac:dyDescent="0.3">
      <c r="A10" s="32" t="s">
        <v>28</v>
      </c>
      <c r="B10" s="1">
        <v>32</v>
      </c>
      <c r="C10" s="1">
        <v>14</v>
      </c>
      <c r="D10" s="1">
        <v>14</v>
      </c>
      <c r="E10" s="20">
        <v>4</v>
      </c>
      <c r="F10" s="30">
        <v>32</v>
      </c>
      <c r="G10" s="31">
        <v>8</v>
      </c>
      <c r="H10" s="20">
        <v>12</v>
      </c>
      <c r="I10" s="20">
        <v>2</v>
      </c>
      <c r="J10" s="30">
        <v>0</v>
      </c>
      <c r="K10" s="29" t="s">
        <v>448</v>
      </c>
      <c r="L10" s="1" t="s">
        <v>434</v>
      </c>
      <c r="M10" s="1" t="s">
        <v>211</v>
      </c>
      <c r="N10" s="1" t="s">
        <v>471</v>
      </c>
      <c r="O10" s="31">
        <v>98</v>
      </c>
      <c r="P10" s="20">
        <v>109</v>
      </c>
      <c r="Q10" s="30">
        <v>-11</v>
      </c>
      <c r="R10" s="29" t="s">
        <v>109</v>
      </c>
      <c r="S10" s="28" t="s">
        <v>202</v>
      </c>
    </row>
    <row r="11" spans="1:20" ht="15" thickBot="1" x14ac:dyDescent="0.35">
      <c r="A11" s="32" t="s">
        <v>11</v>
      </c>
      <c r="B11" s="1">
        <v>31</v>
      </c>
      <c r="C11" s="1">
        <v>14</v>
      </c>
      <c r="D11" s="1">
        <v>13</v>
      </c>
      <c r="E11" s="24">
        <v>4</v>
      </c>
      <c r="F11" s="23">
        <v>32</v>
      </c>
      <c r="G11" s="25">
        <v>7</v>
      </c>
      <c r="H11" s="24">
        <v>11</v>
      </c>
      <c r="I11" s="24">
        <v>3</v>
      </c>
      <c r="J11" s="23">
        <v>0</v>
      </c>
      <c r="K11" s="29" t="s">
        <v>341</v>
      </c>
      <c r="L11" s="1" t="s">
        <v>413</v>
      </c>
      <c r="M11" s="1" t="s">
        <v>189</v>
      </c>
      <c r="N11" s="1" t="s">
        <v>404</v>
      </c>
      <c r="O11" s="31">
        <v>98</v>
      </c>
      <c r="P11" s="20">
        <v>102</v>
      </c>
      <c r="Q11" s="30">
        <v>-4</v>
      </c>
      <c r="R11" s="29" t="s">
        <v>101</v>
      </c>
      <c r="S11" s="28" t="s">
        <v>224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32</v>
      </c>
      <c r="C14" s="1">
        <v>21</v>
      </c>
      <c r="D14" s="1">
        <v>9</v>
      </c>
      <c r="E14" s="20">
        <v>2</v>
      </c>
      <c r="F14" s="33">
        <v>44</v>
      </c>
      <c r="G14" s="20">
        <v>9</v>
      </c>
      <c r="H14" s="20">
        <v>17</v>
      </c>
      <c r="I14" s="20">
        <v>4</v>
      </c>
      <c r="J14" s="20">
        <v>1</v>
      </c>
      <c r="K14" s="29" t="s">
        <v>578</v>
      </c>
      <c r="L14" s="1" t="s">
        <v>390</v>
      </c>
      <c r="M14" s="1" t="s">
        <v>219</v>
      </c>
      <c r="N14" s="1" t="s">
        <v>382</v>
      </c>
      <c r="O14" s="31">
        <v>108</v>
      </c>
      <c r="P14" s="20">
        <v>90</v>
      </c>
      <c r="Q14" s="30">
        <v>18</v>
      </c>
      <c r="R14" s="29" t="s">
        <v>135</v>
      </c>
      <c r="S14" s="28" t="s">
        <v>203</v>
      </c>
    </row>
    <row r="15" spans="1:20" x14ac:dyDescent="0.3">
      <c r="A15" s="32" t="s">
        <v>13</v>
      </c>
      <c r="B15" s="1">
        <v>33</v>
      </c>
      <c r="C15" s="1">
        <v>19</v>
      </c>
      <c r="D15" s="1">
        <v>11</v>
      </c>
      <c r="E15" s="20">
        <v>3</v>
      </c>
      <c r="F15" s="30">
        <v>41</v>
      </c>
      <c r="G15" s="20">
        <v>10</v>
      </c>
      <c r="H15" s="20">
        <v>16</v>
      </c>
      <c r="I15" s="20">
        <v>3</v>
      </c>
      <c r="J15" s="20">
        <v>3</v>
      </c>
      <c r="K15" s="29" t="s">
        <v>505</v>
      </c>
      <c r="L15" s="1" t="s">
        <v>412</v>
      </c>
      <c r="M15" s="1" t="s">
        <v>218</v>
      </c>
      <c r="N15" s="1" t="s">
        <v>546</v>
      </c>
      <c r="O15" s="31">
        <v>100</v>
      </c>
      <c r="P15" s="20">
        <v>93</v>
      </c>
      <c r="Q15" s="30">
        <v>7</v>
      </c>
      <c r="R15" s="29" t="s">
        <v>109</v>
      </c>
      <c r="S15" s="28" t="s">
        <v>234</v>
      </c>
    </row>
    <row r="16" spans="1:20" x14ac:dyDescent="0.3">
      <c r="A16" s="32" t="s">
        <v>1</v>
      </c>
      <c r="B16" s="1">
        <v>32</v>
      </c>
      <c r="C16" s="1">
        <v>18</v>
      </c>
      <c r="D16" s="1">
        <v>10</v>
      </c>
      <c r="E16" s="20">
        <v>4</v>
      </c>
      <c r="F16" s="30">
        <v>40</v>
      </c>
      <c r="G16" s="20">
        <v>17</v>
      </c>
      <c r="H16" s="20">
        <v>18</v>
      </c>
      <c r="I16" s="20">
        <v>0</v>
      </c>
      <c r="J16" s="20">
        <v>4</v>
      </c>
      <c r="K16" s="29" t="s">
        <v>528</v>
      </c>
      <c r="L16" s="1" t="s">
        <v>404</v>
      </c>
      <c r="M16" s="1" t="s">
        <v>407</v>
      </c>
      <c r="N16" s="1" t="s">
        <v>546</v>
      </c>
      <c r="O16" s="31">
        <v>106</v>
      </c>
      <c r="P16" s="20">
        <v>83</v>
      </c>
      <c r="Q16" s="30">
        <v>23</v>
      </c>
      <c r="R16" s="29" t="s">
        <v>107</v>
      </c>
      <c r="S16" s="28" t="s">
        <v>290</v>
      </c>
    </row>
    <row r="17" spans="1:19" x14ac:dyDescent="0.3">
      <c r="A17" s="32" t="s">
        <v>10</v>
      </c>
      <c r="B17" s="1">
        <v>31</v>
      </c>
      <c r="C17" s="1">
        <v>16</v>
      </c>
      <c r="D17" s="1">
        <v>9</v>
      </c>
      <c r="E17" s="20">
        <v>6</v>
      </c>
      <c r="F17" s="30">
        <v>38</v>
      </c>
      <c r="G17" s="20">
        <v>4</v>
      </c>
      <c r="H17" s="20">
        <v>11</v>
      </c>
      <c r="I17" s="20">
        <v>5</v>
      </c>
      <c r="J17" s="20">
        <v>2</v>
      </c>
      <c r="K17" s="29" t="s">
        <v>565</v>
      </c>
      <c r="L17" s="1" t="s">
        <v>285</v>
      </c>
      <c r="M17" s="1" t="s">
        <v>206</v>
      </c>
      <c r="N17" s="1" t="s">
        <v>579</v>
      </c>
      <c r="O17" s="31">
        <v>92</v>
      </c>
      <c r="P17" s="20">
        <v>88</v>
      </c>
      <c r="Q17" s="30">
        <v>4</v>
      </c>
      <c r="R17" s="29" t="s">
        <v>113</v>
      </c>
      <c r="S17" s="28" t="s">
        <v>239</v>
      </c>
    </row>
    <row r="18" spans="1:19" x14ac:dyDescent="0.3">
      <c r="A18" s="32" t="s">
        <v>14</v>
      </c>
      <c r="B18" s="1">
        <v>33</v>
      </c>
      <c r="C18" s="1">
        <v>18</v>
      </c>
      <c r="D18" s="1">
        <v>14</v>
      </c>
      <c r="E18" s="20">
        <v>1</v>
      </c>
      <c r="F18" s="30">
        <v>37</v>
      </c>
      <c r="G18" s="20">
        <v>10</v>
      </c>
      <c r="H18" s="20">
        <v>16</v>
      </c>
      <c r="I18" s="20">
        <v>2</v>
      </c>
      <c r="J18" s="20">
        <v>0</v>
      </c>
      <c r="K18" s="29" t="s">
        <v>513</v>
      </c>
      <c r="L18" s="1" t="s">
        <v>369</v>
      </c>
      <c r="M18" s="1" t="s">
        <v>165</v>
      </c>
      <c r="N18" s="1" t="s">
        <v>543</v>
      </c>
      <c r="O18" s="31">
        <v>97</v>
      </c>
      <c r="P18" s="20">
        <v>103</v>
      </c>
      <c r="Q18" s="30">
        <v>-6</v>
      </c>
      <c r="R18" s="29" t="s">
        <v>101</v>
      </c>
      <c r="S18" s="28" t="s">
        <v>224</v>
      </c>
    </row>
    <row r="19" spans="1:19" x14ac:dyDescent="0.3">
      <c r="A19" s="32" t="s">
        <v>9</v>
      </c>
      <c r="B19" s="1">
        <v>31</v>
      </c>
      <c r="C19" s="1">
        <v>14</v>
      </c>
      <c r="D19" s="1">
        <v>8</v>
      </c>
      <c r="E19" s="20">
        <v>9</v>
      </c>
      <c r="F19" s="30">
        <v>37</v>
      </c>
      <c r="G19" s="20">
        <v>13</v>
      </c>
      <c r="H19" s="20">
        <v>14</v>
      </c>
      <c r="I19" s="20">
        <v>0</v>
      </c>
      <c r="J19" s="20">
        <v>5</v>
      </c>
      <c r="K19" s="29" t="s">
        <v>580</v>
      </c>
      <c r="L19" s="1" t="s">
        <v>419</v>
      </c>
      <c r="M19" s="1" t="s">
        <v>206</v>
      </c>
      <c r="N19" s="1" t="s">
        <v>337</v>
      </c>
      <c r="O19" s="31">
        <v>99</v>
      </c>
      <c r="P19" s="20">
        <v>96</v>
      </c>
      <c r="Q19" s="30">
        <v>3</v>
      </c>
      <c r="R19" s="29" t="s">
        <v>159</v>
      </c>
      <c r="S19" s="28" t="s">
        <v>245</v>
      </c>
    </row>
    <row r="20" spans="1:19" x14ac:dyDescent="0.3">
      <c r="A20" s="32" t="s">
        <v>12</v>
      </c>
      <c r="B20" s="1">
        <v>33</v>
      </c>
      <c r="C20" s="1">
        <v>16</v>
      </c>
      <c r="D20" s="1">
        <v>13</v>
      </c>
      <c r="E20" s="20">
        <v>4</v>
      </c>
      <c r="F20" s="30">
        <v>36</v>
      </c>
      <c r="G20" s="20">
        <v>10</v>
      </c>
      <c r="H20" s="20">
        <v>15</v>
      </c>
      <c r="I20" s="20">
        <v>1</v>
      </c>
      <c r="J20" s="20">
        <v>0</v>
      </c>
      <c r="K20" s="29" t="s">
        <v>344</v>
      </c>
      <c r="L20" s="1" t="s">
        <v>536</v>
      </c>
      <c r="M20" s="1" t="s">
        <v>148</v>
      </c>
      <c r="N20" s="1" t="s">
        <v>513</v>
      </c>
      <c r="O20" s="31">
        <v>88</v>
      </c>
      <c r="P20" s="20">
        <v>88</v>
      </c>
      <c r="Q20" s="30">
        <v>0</v>
      </c>
      <c r="R20" s="29" t="s">
        <v>99</v>
      </c>
      <c r="S20" s="28" t="s">
        <v>231</v>
      </c>
    </row>
    <row r="21" spans="1:19" ht="15" thickBot="1" x14ac:dyDescent="0.35">
      <c r="A21" s="27" t="s">
        <v>23</v>
      </c>
      <c r="B21" s="26">
        <v>32</v>
      </c>
      <c r="C21" s="26">
        <v>13</v>
      </c>
      <c r="D21" s="26">
        <v>13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391</v>
      </c>
      <c r="L21" s="26" t="s">
        <v>525</v>
      </c>
      <c r="M21" s="26" t="s">
        <v>240</v>
      </c>
      <c r="N21" s="26" t="s">
        <v>542</v>
      </c>
      <c r="O21" s="25">
        <v>96</v>
      </c>
      <c r="P21" s="24">
        <v>112</v>
      </c>
      <c r="Q21" s="23">
        <v>-16</v>
      </c>
      <c r="R21" s="22" t="s">
        <v>159</v>
      </c>
      <c r="S21" s="21" t="s">
        <v>235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32</v>
      </c>
      <c r="C25" s="1">
        <v>23</v>
      </c>
      <c r="D25" s="1">
        <v>2</v>
      </c>
      <c r="E25" s="20">
        <v>7</v>
      </c>
      <c r="F25" s="30">
        <v>53</v>
      </c>
      <c r="G25" s="20">
        <v>21</v>
      </c>
      <c r="H25" s="20">
        <v>23</v>
      </c>
      <c r="I25" s="20">
        <v>0</v>
      </c>
      <c r="J25" s="20">
        <v>4</v>
      </c>
      <c r="K25" s="29" t="s">
        <v>567</v>
      </c>
      <c r="L25" s="1" t="s">
        <v>529</v>
      </c>
      <c r="M25" s="1" t="s">
        <v>444</v>
      </c>
      <c r="N25" s="1" t="s">
        <v>568</v>
      </c>
      <c r="O25" s="31">
        <v>128</v>
      </c>
      <c r="P25" s="20">
        <v>74</v>
      </c>
      <c r="Q25" s="30">
        <v>54</v>
      </c>
      <c r="R25" s="29" t="s">
        <v>104</v>
      </c>
      <c r="S25" s="28" t="s">
        <v>290</v>
      </c>
    </row>
    <row r="26" spans="1:19" x14ac:dyDescent="0.3">
      <c r="A26" s="32" t="s">
        <v>22</v>
      </c>
      <c r="B26" s="1">
        <v>33</v>
      </c>
      <c r="C26" s="1">
        <v>21</v>
      </c>
      <c r="D26" s="1">
        <v>7</v>
      </c>
      <c r="E26" s="20">
        <v>5</v>
      </c>
      <c r="F26" s="30">
        <v>47</v>
      </c>
      <c r="G26" s="20">
        <v>14</v>
      </c>
      <c r="H26" s="20">
        <v>18</v>
      </c>
      <c r="I26" s="20">
        <v>3</v>
      </c>
      <c r="J26" s="20">
        <v>2</v>
      </c>
      <c r="K26" s="29" t="s">
        <v>509</v>
      </c>
      <c r="L26" s="1" t="s">
        <v>548</v>
      </c>
      <c r="M26" s="1" t="s">
        <v>209</v>
      </c>
      <c r="N26" s="1" t="s">
        <v>549</v>
      </c>
      <c r="O26" s="31">
        <v>111</v>
      </c>
      <c r="P26" s="20">
        <v>89</v>
      </c>
      <c r="Q26" s="30">
        <v>22</v>
      </c>
      <c r="R26" s="29" t="s">
        <v>107</v>
      </c>
      <c r="S26" s="28" t="s">
        <v>226</v>
      </c>
    </row>
    <row r="27" spans="1:19" x14ac:dyDescent="0.3">
      <c r="A27" s="32" t="s">
        <v>17</v>
      </c>
      <c r="B27" s="1">
        <v>33</v>
      </c>
      <c r="C27" s="1">
        <v>19</v>
      </c>
      <c r="D27" s="1">
        <v>9</v>
      </c>
      <c r="E27" s="20">
        <v>5</v>
      </c>
      <c r="F27" s="30">
        <v>43</v>
      </c>
      <c r="G27" s="20">
        <v>10</v>
      </c>
      <c r="H27" s="20">
        <v>16</v>
      </c>
      <c r="I27" s="20">
        <v>3</v>
      </c>
      <c r="J27" s="20">
        <v>1</v>
      </c>
      <c r="K27" s="29" t="s">
        <v>581</v>
      </c>
      <c r="L27" s="1" t="s">
        <v>406</v>
      </c>
      <c r="M27" s="1" t="s">
        <v>205</v>
      </c>
      <c r="N27" s="1" t="s">
        <v>550</v>
      </c>
      <c r="O27" s="31">
        <v>99</v>
      </c>
      <c r="P27" s="20">
        <v>87</v>
      </c>
      <c r="Q27" s="30">
        <v>12</v>
      </c>
      <c r="R27" s="29" t="s">
        <v>135</v>
      </c>
      <c r="S27" s="28" t="s">
        <v>226</v>
      </c>
    </row>
    <row r="28" spans="1:19" x14ac:dyDescent="0.3">
      <c r="A28" s="32" t="s">
        <v>95</v>
      </c>
      <c r="B28" s="1">
        <v>34</v>
      </c>
      <c r="C28" s="1">
        <v>16</v>
      </c>
      <c r="D28" s="1">
        <v>15</v>
      </c>
      <c r="E28" s="20">
        <v>3</v>
      </c>
      <c r="F28" s="30">
        <v>35</v>
      </c>
      <c r="G28" s="20">
        <v>12</v>
      </c>
      <c r="H28" s="20">
        <v>16</v>
      </c>
      <c r="I28" s="20">
        <v>0</v>
      </c>
      <c r="J28" s="20">
        <v>0</v>
      </c>
      <c r="K28" s="29" t="s">
        <v>385</v>
      </c>
      <c r="L28" s="1" t="s">
        <v>582</v>
      </c>
      <c r="M28" s="1" t="s">
        <v>230</v>
      </c>
      <c r="N28" s="1" t="s">
        <v>558</v>
      </c>
      <c r="O28" s="31">
        <v>106</v>
      </c>
      <c r="P28" s="20">
        <v>101</v>
      </c>
      <c r="Q28" s="30">
        <v>5</v>
      </c>
      <c r="R28" s="29" t="s">
        <v>104</v>
      </c>
      <c r="S28" s="28" t="s">
        <v>200</v>
      </c>
    </row>
    <row r="29" spans="1:19" x14ac:dyDescent="0.3">
      <c r="A29" s="32" t="s">
        <v>25</v>
      </c>
      <c r="B29" s="1">
        <v>32</v>
      </c>
      <c r="C29" s="1">
        <v>13</v>
      </c>
      <c r="D29" s="1">
        <v>13</v>
      </c>
      <c r="E29" s="20">
        <v>6</v>
      </c>
      <c r="F29" s="30">
        <v>32</v>
      </c>
      <c r="G29" s="20">
        <v>12</v>
      </c>
      <c r="H29" s="20">
        <v>13</v>
      </c>
      <c r="I29" s="20">
        <v>0</v>
      </c>
      <c r="J29" s="20">
        <v>2</v>
      </c>
      <c r="K29" s="29" t="s">
        <v>405</v>
      </c>
      <c r="L29" s="1" t="s">
        <v>552</v>
      </c>
      <c r="M29" s="1" t="s">
        <v>172</v>
      </c>
      <c r="N29" s="1" t="s">
        <v>556</v>
      </c>
      <c r="O29" s="31">
        <v>91</v>
      </c>
      <c r="P29" s="20">
        <v>98</v>
      </c>
      <c r="Q29" s="30">
        <v>-7</v>
      </c>
      <c r="R29" s="29" t="s">
        <v>107</v>
      </c>
      <c r="S29" s="28" t="s">
        <v>215</v>
      </c>
    </row>
    <row r="30" spans="1:19" x14ac:dyDescent="0.3">
      <c r="A30" s="32" t="s">
        <v>6</v>
      </c>
      <c r="B30" s="1">
        <v>33</v>
      </c>
      <c r="C30" s="1">
        <v>12</v>
      </c>
      <c r="D30" s="1">
        <v>14</v>
      </c>
      <c r="E30" s="20">
        <v>7</v>
      </c>
      <c r="F30" s="30">
        <v>31</v>
      </c>
      <c r="G30" s="20">
        <v>12</v>
      </c>
      <c r="H30" s="20">
        <v>12</v>
      </c>
      <c r="I30" s="20">
        <v>0</v>
      </c>
      <c r="J30" s="20">
        <v>2</v>
      </c>
      <c r="K30" s="29" t="s">
        <v>557</v>
      </c>
      <c r="L30" s="1" t="s">
        <v>552</v>
      </c>
      <c r="M30" s="1" t="s">
        <v>148</v>
      </c>
      <c r="N30" s="1" t="s">
        <v>405</v>
      </c>
      <c r="O30" s="31">
        <v>84</v>
      </c>
      <c r="P30" s="20">
        <v>118</v>
      </c>
      <c r="Q30" s="30">
        <v>-34</v>
      </c>
      <c r="R30" s="29" t="s">
        <v>99</v>
      </c>
      <c r="S30" s="28" t="s">
        <v>225</v>
      </c>
    </row>
    <row r="31" spans="1:19" x14ac:dyDescent="0.3">
      <c r="A31" s="32" t="s">
        <v>0</v>
      </c>
      <c r="B31" s="1">
        <v>31</v>
      </c>
      <c r="C31" s="1">
        <v>15</v>
      </c>
      <c r="D31" s="1">
        <v>15</v>
      </c>
      <c r="E31" s="20">
        <v>1</v>
      </c>
      <c r="F31" s="30">
        <v>31</v>
      </c>
      <c r="G31" s="20">
        <v>12</v>
      </c>
      <c r="H31" s="20">
        <v>14</v>
      </c>
      <c r="I31" s="20">
        <v>1</v>
      </c>
      <c r="J31" s="20">
        <v>1</v>
      </c>
      <c r="K31" s="29" t="s">
        <v>315</v>
      </c>
      <c r="L31" s="1" t="s">
        <v>401</v>
      </c>
      <c r="M31" s="1" t="s">
        <v>103</v>
      </c>
      <c r="N31" s="1" t="s">
        <v>534</v>
      </c>
      <c r="O31" s="31">
        <v>96</v>
      </c>
      <c r="P31" s="20">
        <v>96</v>
      </c>
      <c r="Q31" s="30">
        <v>0</v>
      </c>
      <c r="R31" s="29" t="s">
        <v>99</v>
      </c>
      <c r="S31" s="28" t="s">
        <v>237</v>
      </c>
    </row>
    <row r="32" spans="1:19" ht="15" thickBot="1" x14ac:dyDescent="0.35">
      <c r="A32" s="32" t="s">
        <v>15</v>
      </c>
      <c r="B32" s="1">
        <v>31</v>
      </c>
      <c r="C32" s="1">
        <v>12</v>
      </c>
      <c r="D32" s="1">
        <v>15</v>
      </c>
      <c r="E32" s="20">
        <v>4</v>
      </c>
      <c r="F32" s="23">
        <v>28</v>
      </c>
      <c r="G32" s="20">
        <v>6</v>
      </c>
      <c r="H32" s="20">
        <v>10</v>
      </c>
      <c r="I32" s="20">
        <v>2</v>
      </c>
      <c r="J32" s="20">
        <v>0</v>
      </c>
      <c r="K32" s="29" t="s">
        <v>551</v>
      </c>
      <c r="L32" s="1" t="s">
        <v>317</v>
      </c>
      <c r="M32" s="1" t="s">
        <v>305</v>
      </c>
      <c r="N32" s="1" t="s">
        <v>471</v>
      </c>
      <c r="O32" s="31">
        <v>87</v>
      </c>
      <c r="P32" s="20">
        <v>109</v>
      </c>
      <c r="Q32" s="30">
        <v>-22</v>
      </c>
      <c r="R32" s="29" t="s">
        <v>101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31</v>
      </c>
      <c r="C35" s="1">
        <v>16</v>
      </c>
      <c r="D35" s="1">
        <v>6</v>
      </c>
      <c r="E35" s="20">
        <v>9</v>
      </c>
      <c r="F35" s="33">
        <v>41</v>
      </c>
      <c r="G35" s="20">
        <v>11</v>
      </c>
      <c r="H35" s="20">
        <v>15</v>
      </c>
      <c r="I35" s="20">
        <v>1</v>
      </c>
      <c r="J35" s="20">
        <v>3</v>
      </c>
      <c r="K35" s="29" t="s">
        <v>449</v>
      </c>
      <c r="L35" s="1" t="s">
        <v>576</v>
      </c>
      <c r="M35" s="1" t="s">
        <v>444</v>
      </c>
      <c r="N35" s="1" t="s">
        <v>469</v>
      </c>
      <c r="O35" s="31">
        <v>96</v>
      </c>
      <c r="P35" s="20">
        <v>90</v>
      </c>
      <c r="Q35" s="30">
        <v>6</v>
      </c>
      <c r="R35" s="29" t="s">
        <v>104</v>
      </c>
      <c r="S35" s="28" t="s">
        <v>231</v>
      </c>
    </row>
    <row r="36" spans="1:19" x14ac:dyDescent="0.3">
      <c r="A36" s="32" t="s">
        <v>31</v>
      </c>
      <c r="B36" s="1">
        <v>32</v>
      </c>
      <c r="C36" s="1">
        <v>19</v>
      </c>
      <c r="D36" s="1">
        <v>12</v>
      </c>
      <c r="E36" s="20">
        <v>1</v>
      </c>
      <c r="F36" s="30">
        <v>39</v>
      </c>
      <c r="G36" s="20">
        <v>7</v>
      </c>
      <c r="H36" s="20">
        <v>15</v>
      </c>
      <c r="I36" s="20">
        <v>4</v>
      </c>
      <c r="J36" s="20">
        <v>0</v>
      </c>
      <c r="K36" s="29" t="s">
        <v>512</v>
      </c>
      <c r="L36" s="1" t="s">
        <v>570</v>
      </c>
      <c r="M36" s="1" t="s">
        <v>149</v>
      </c>
      <c r="N36" s="1" t="s">
        <v>513</v>
      </c>
      <c r="O36" s="31">
        <v>114</v>
      </c>
      <c r="P36" s="20">
        <v>107</v>
      </c>
      <c r="Q36" s="30">
        <v>7</v>
      </c>
      <c r="R36" s="29" t="s">
        <v>107</v>
      </c>
      <c r="S36" s="28" t="s">
        <v>202</v>
      </c>
    </row>
    <row r="37" spans="1:19" x14ac:dyDescent="0.3">
      <c r="A37" s="32" t="s">
        <v>18</v>
      </c>
      <c r="B37" s="1">
        <v>31</v>
      </c>
      <c r="C37" s="1">
        <v>14</v>
      </c>
      <c r="D37" s="1">
        <v>8</v>
      </c>
      <c r="E37" s="20">
        <v>9</v>
      </c>
      <c r="F37" s="30">
        <v>37</v>
      </c>
      <c r="G37" s="20">
        <v>8</v>
      </c>
      <c r="H37" s="20">
        <v>13</v>
      </c>
      <c r="I37" s="20">
        <v>1</v>
      </c>
      <c r="J37" s="20">
        <v>5</v>
      </c>
      <c r="K37" s="29" t="s">
        <v>573</v>
      </c>
      <c r="L37" s="1" t="s">
        <v>529</v>
      </c>
      <c r="M37" s="1" t="s">
        <v>362</v>
      </c>
      <c r="N37" s="1" t="s">
        <v>574</v>
      </c>
      <c r="O37" s="31">
        <v>83</v>
      </c>
      <c r="P37" s="20">
        <v>82</v>
      </c>
      <c r="Q37" s="30">
        <v>1</v>
      </c>
      <c r="R37" s="29" t="s">
        <v>107</v>
      </c>
      <c r="S37" s="28" t="s">
        <v>245</v>
      </c>
    </row>
    <row r="38" spans="1:19" x14ac:dyDescent="0.3">
      <c r="A38" s="32" t="s">
        <v>20</v>
      </c>
      <c r="B38" s="1">
        <v>33</v>
      </c>
      <c r="C38" s="1">
        <v>15</v>
      </c>
      <c r="D38" s="1">
        <v>12</v>
      </c>
      <c r="E38" s="20">
        <v>6</v>
      </c>
      <c r="F38" s="30">
        <v>36</v>
      </c>
      <c r="G38" s="20">
        <v>10</v>
      </c>
      <c r="H38" s="20">
        <v>15</v>
      </c>
      <c r="I38" s="20">
        <v>0</v>
      </c>
      <c r="J38" s="20">
        <v>2</v>
      </c>
      <c r="K38" s="29" t="s">
        <v>419</v>
      </c>
      <c r="L38" s="1" t="s">
        <v>583</v>
      </c>
      <c r="M38" s="1" t="s">
        <v>168</v>
      </c>
      <c r="N38" s="1" t="s">
        <v>391</v>
      </c>
      <c r="O38" s="31">
        <v>110</v>
      </c>
      <c r="P38" s="20">
        <v>114</v>
      </c>
      <c r="Q38" s="30">
        <v>-4</v>
      </c>
      <c r="R38" s="29" t="s">
        <v>101</v>
      </c>
      <c r="S38" s="28" t="s">
        <v>234</v>
      </c>
    </row>
    <row r="39" spans="1:19" x14ac:dyDescent="0.3">
      <c r="A39" s="32" t="s">
        <v>8</v>
      </c>
      <c r="B39" s="1">
        <v>33</v>
      </c>
      <c r="C39" s="1">
        <v>16</v>
      </c>
      <c r="D39" s="1">
        <v>14</v>
      </c>
      <c r="E39" s="20">
        <v>3</v>
      </c>
      <c r="F39" s="30">
        <v>35</v>
      </c>
      <c r="G39" s="20">
        <v>7</v>
      </c>
      <c r="H39" s="20">
        <v>15</v>
      </c>
      <c r="I39" s="20">
        <v>1</v>
      </c>
      <c r="J39" s="20">
        <v>1</v>
      </c>
      <c r="K39" s="29" t="s">
        <v>475</v>
      </c>
      <c r="L39" s="1" t="s">
        <v>575</v>
      </c>
      <c r="M39" s="1" t="s">
        <v>188</v>
      </c>
      <c r="N39" s="1" t="s">
        <v>446</v>
      </c>
      <c r="O39" s="31">
        <v>96</v>
      </c>
      <c r="P39" s="20">
        <v>110</v>
      </c>
      <c r="Q39" s="30">
        <v>-14</v>
      </c>
      <c r="R39" s="29" t="s">
        <v>104</v>
      </c>
      <c r="S39" s="28" t="s">
        <v>202</v>
      </c>
    </row>
    <row r="40" spans="1:19" x14ac:dyDescent="0.3">
      <c r="A40" s="32" t="s">
        <v>27</v>
      </c>
      <c r="B40" s="1">
        <v>33</v>
      </c>
      <c r="C40" s="1">
        <v>13</v>
      </c>
      <c r="D40" s="1">
        <v>16</v>
      </c>
      <c r="E40" s="20">
        <v>4</v>
      </c>
      <c r="F40" s="30">
        <v>30</v>
      </c>
      <c r="G40" s="20">
        <v>8</v>
      </c>
      <c r="H40" s="20">
        <v>11</v>
      </c>
      <c r="I40" s="20">
        <v>2</v>
      </c>
      <c r="J40" s="20">
        <v>2</v>
      </c>
      <c r="K40" s="29" t="s">
        <v>389</v>
      </c>
      <c r="L40" s="1" t="s">
        <v>571</v>
      </c>
      <c r="M40" s="1" t="s">
        <v>175</v>
      </c>
      <c r="N40" s="1" t="s">
        <v>572</v>
      </c>
      <c r="O40" s="31">
        <v>84</v>
      </c>
      <c r="P40" s="20">
        <v>97</v>
      </c>
      <c r="Q40" s="30">
        <v>-13</v>
      </c>
      <c r="R40" s="29" t="s">
        <v>99</v>
      </c>
      <c r="S40" s="28" t="s">
        <v>234</v>
      </c>
    </row>
    <row r="41" spans="1:19" x14ac:dyDescent="0.3">
      <c r="A41" s="32" t="s">
        <v>7</v>
      </c>
      <c r="B41" s="1">
        <v>30</v>
      </c>
      <c r="C41" s="1">
        <v>12</v>
      </c>
      <c r="D41" s="1">
        <v>12</v>
      </c>
      <c r="E41" s="20">
        <v>6</v>
      </c>
      <c r="F41" s="30">
        <v>30</v>
      </c>
      <c r="G41" s="20">
        <v>7</v>
      </c>
      <c r="H41" s="20">
        <v>12</v>
      </c>
      <c r="I41" s="20">
        <v>0</v>
      </c>
      <c r="J41" s="20">
        <v>3</v>
      </c>
      <c r="K41" s="29" t="s">
        <v>405</v>
      </c>
      <c r="L41" s="1" t="s">
        <v>465</v>
      </c>
      <c r="M41" s="1" t="s">
        <v>183</v>
      </c>
      <c r="N41" s="1" t="s">
        <v>559</v>
      </c>
      <c r="O41" s="31">
        <v>74</v>
      </c>
      <c r="P41" s="20">
        <v>93</v>
      </c>
      <c r="Q41" s="30">
        <v>-19</v>
      </c>
      <c r="R41" s="29" t="s">
        <v>107</v>
      </c>
      <c r="S41" s="28" t="s">
        <v>220</v>
      </c>
    </row>
    <row r="42" spans="1:19" ht="15" thickBot="1" x14ac:dyDescent="0.35">
      <c r="A42" s="27" t="s">
        <v>3</v>
      </c>
      <c r="B42" s="26">
        <v>32</v>
      </c>
      <c r="C42" s="26">
        <v>12</v>
      </c>
      <c r="D42" s="26">
        <v>17</v>
      </c>
      <c r="E42" s="24">
        <v>3</v>
      </c>
      <c r="F42" s="23">
        <v>27</v>
      </c>
      <c r="G42" s="24">
        <v>6</v>
      </c>
      <c r="H42" s="24">
        <v>10</v>
      </c>
      <c r="I42" s="24">
        <v>2</v>
      </c>
      <c r="J42" s="24">
        <v>0</v>
      </c>
      <c r="K42" s="22" t="s">
        <v>400</v>
      </c>
      <c r="L42" s="26" t="s">
        <v>413</v>
      </c>
      <c r="M42" s="26" t="s">
        <v>156</v>
      </c>
      <c r="N42" s="26" t="s">
        <v>504</v>
      </c>
      <c r="O42" s="25">
        <v>89</v>
      </c>
      <c r="P42" s="24">
        <v>112</v>
      </c>
      <c r="Q42" s="23">
        <v>-23</v>
      </c>
      <c r="R42" s="22" t="s">
        <v>99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92A17FF-C583-4091-BBEB-37BCF20D87D5}"/>
  </hyperlinks>
  <pageMargins left="0.7" right="0.7" top="0.75" bottom="0.75" header="0.3" footer="0.3"/>
  <pageSetup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02C3-F5D0-4F8A-AD8F-89068DFEF98D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33</v>
      </c>
      <c r="C4" s="40">
        <v>18</v>
      </c>
      <c r="D4" s="40">
        <v>12</v>
      </c>
      <c r="E4" s="38">
        <v>3</v>
      </c>
      <c r="F4" s="33">
        <v>39</v>
      </c>
      <c r="G4" s="39">
        <v>12</v>
      </c>
      <c r="H4" s="38">
        <v>16</v>
      </c>
      <c r="I4" s="38">
        <v>2</v>
      </c>
      <c r="J4" s="33">
        <v>2</v>
      </c>
      <c r="K4" s="37" t="s">
        <v>450</v>
      </c>
      <c r="L4" s="40" t="s">
        <v>453</v>
      </c>
      <c r="M4" s="40" t="s">
        <v>233</v>
      </c>
      <c r="N4" s="40" t="s">
        <v>471</v>
      </c>
      <c r="O4" s="39">
        <v>104</v>
      </c>
      <c r="P4" s="38">
        <v>109</v>
      </c>
      <c r="Q4" s="33">
        <v>-5</v>
      </c>
      <c r="R4" s="37" t="s">
        <v>99</v>
      </c>
      <c r="S4" s="36" t="s">
        <v>233</v>
      </c>
    </row>
    <row r="5" spans="1:20" x14ac:dyDescent="0.3">
      <c r="A5" s="32" t="s">
        <v>5</v>
      </c>
      <c r="B5" s="1">
        <v>33</v>
      </c>
      <c r="C5" s="1">
        <v>18</v>
      </c>
      <c r="D5" s="1">
        <v>12</v>
      </c>
      <c r="E5" s="20">
        <v>3</v>
      </c>
      <c r="F5" s="30">
        <v>39</v>
      </c>
      <c r="G5" s="31">
        <v>15</v>
      </c>
      <c r="H5" s="20">
        <v>18</v>
      </c>
      <c r="I5" s="20">
        <v>0</v>
      </c>
      <c r="J5" s="30">
        <v>1</v>
      </c>
      <c r="K5" s="29" t="s">
        <v>369</v>
      </c>
      <c r="L5" s="1" t="s">
        <v>562</v>
      </c>
      <c r="M5" s="1" t="s">
        <v>193</v>
      </c>
      <c r="N5" s="1" t="s">
        <v>584</v>
      </c>
      <c r="O5" s="31">
        <v>106</v>
      </c>
      <c r="P5" s="20">
        <v>88</v>
      </c>
      <c r="Q5" s="30">
        <v>18</v>
      </c>
      <c r="R5" s="29" t="s">
        <v>107</v>
      </c>
      <c r="S5" s="28" t="s">
        <v>228</v>
      </c>
    </row>
    <row r="6" spans="1:20" x14ac:dyDescent="0.3">
      <c r="A6" s="32" t="s">
        <v>29</v>
      </c>
      <c r="B6" s="1">
        <v>33</v>
      </c>
      <c r="C6" s="1">
        <v>19</v>
      </c>
      <c r="D6" s="1">
        <v>14</v>
      </c>
      <c r="E6" s="20">
        <v>0</v>
      </c>
      <c r="F6" s="30">
        <v>38</v>
      </c>
      <c r="G6" s="31">
        <v>11</v>
      </c>
      <c r="H6" s="20">
        <v>17</v>
      </c>
      <c r="I6" s="20">
        <v>2</v>
      </c>
      <c r="J6" s="30">
        <v>0</v>
      </c>
      <c r="K6" s="29" t="s">
        <v>382</v>
      </c>
      <c r="L6" s="1" t="s">
        <v>577</v>
      </c>
      <c r="M6" s="1" t="s">
        <v>374</v>
      </c>
      <c r="N6" s="1" t="s">
        <v>491</v>
      </c>
      <c r="O6" s="31">
        <v>109</v>
      </c>
      <c r="P6" s="20">
        <v>105</v>
      </c>
      <c r="Q6" s="30">
        <v>4</v>
      </c>
      <c r="R6" s="29" t="s">
        <v>101</v>
      </c>
      <c r="S6" s="28" t="s">
        <v>232</v>
      </c>
    </row>
    <row r="7" spans="1:20" x14ac:dyDescent="0.3">
      <c r="A7" s="32" t="s">
        <v>16</v>
      </c>
      <c r="B7" s="1">
        <v>32</v>
      </c>
      <c r="C7" s="1">
        <v>17</v>
      </c>
      <c r="D7" s="1">
        <v>11</v>
      </c>
      <c r="E7" s="20">
        <v>4</v>
      </c>
      <c r="F7" s="30">
        <v>38</v>
      </c>
      <c r="G7" s="31">
        <v>8</v>
      </c>
      <c r="H7" s="20">
        <v>15</v>
      </c>
      <c r="I7" s="20">
        <v>2</v>
      </c>
      <c r="J7" s="30">
        <v>2</v>
      </c>
      <c r="K7" s="29" t="s">
        <v>570</v>
      </c>
      <c r="L7" s="1" t="s">
        <v>560</v>
      </c>
      <c r="M7" s="1" t="s">
        <v>230</v>
      </c>
      <c r="N7" s="1" t="s">
        <v>561</v>
      </c>
      <c r="O7" s="31">
        <v>105</v>
      </c>
      <c r="P7" s="20">
        <v>113</v>
      </c>
      <c r="Q7" s="30">
        <v>-8</v>
      </c>
      <c r="R7" s="29" t="s">
        <v>99</v>
      </c>
      <c r="S7" s="28" t="s">
        <v>225</v>
      </c>
    </row>
    <row r="8" spans="1:20" x14ac:dyDescent="0.3">
      <c r="A8" s="32" t="s">
        <v>19</v>
      </c>
      <c r="B8" s="1">
        <v>32</v>
      </c>
      <c r="C8" s="1">
        <v>17</v>
      </c>
      <c r="D8" s="1">
        <v>13</v>
      </c>
      <c r="E8" s="20">
        <v>2</v>
      </c>
      <c r="F8" s="30">
        <v>36</v>
      </c>
      <c r="G8" s="31">
        <v>14</v>
      </c>
      <c r="H8" s="20">
        <v>16</v>
      </c>
      <c r="I8" s="20">
        <v>1</v>
      </c>
      <c r="J8" s="30">
        <v>1</v>
      </c>
      <c r="K8" s="29" t="s">
        <v>505</v>
      </c>
      <c r="L8" s="1" t="s">
        <v>302</v>
      </c>
      <c r="M8" s="1" t="s">
        <v>148</v>
      </c>
      <c r="N8" s="1" t="s">
        <v>369</v>
      </c>
      <c r="O8" s="31">
        <v>103</v>
      </c>
      <c r="P8" s="20">
        <v>101</v>
      </c>
      <c r="Q8" s="30">
        <v>2</v>
      </c>
      <c r="R8" s="29" t="s">
        <v>104</v>
      </c>
      <c r="S8" s="28" t="s">
        <v>225</v>
      </c>
    </row>
    <row r="9" spans="1:20" x14ac:dyDescent="0.3">
      <c r="A9" s="32" t="s">
        <v>11</v>
      </c>
      <c r="B9" s="1">
        <v>32</v>
      </c>
      <c r="C9" s="1">
        <v>15</v>
      </c>
      <c r="D9" s="1">
        <v>13</v>
      </c>
      <c r="E9" s="20">
        <v>4</v>
      </c>
      <c r="F9" s="30">
        <v>34</v>
      </c>
      <c r="G9" s="31">
        <v>7</v>
      </c>
      <c r="H9" s="20">
        <v>12</v>
      </c>
      <c r="I9" s="20">
        <v>3</v>
      </c>
      <c r="J9" s="30">
        <v>0</v>
      </c>
      <c r="K9" s="29" t="s">
        <v>341</v>
      </c>
      <c r="L9" s="1" t="s">
        <v>446</v>
      </c>
      <c r="M9" s="1" t="s">
        <v>189</v>
      </c>
      <c r="N9" s="1" t="s">
        <v>404</v>
      </c>
      <c r="O9" s="31">
        <v>101</v>
      </c>
      <c r="P9" s="20">
        <v>104</v>
      </c>
      <c r="Q9" s="30">
        <v>-3</v>
      </c>
      <c r="R9" s="29" t="s">
        <v>99</v>
      </c>
      <c r="S9" s="28" t="s">
        <v>200</v>
      </c>
    </row>
    <row r="10" spans="1:20" x14ac:dyDescent="0.3">
      <c r="A10" s="32" t="s">
        <v>4</v>
      </c>
      <c r="B10" s="1">
        <v>31</v>
      </c>
      <c r="C10" s="1">
        <v>14</v>
      </c>
      <c r="D10" s="1">
        <v>12</v>
      </c>
      <c r="E10" s="20">
        <v>5</v>
      </c>
      <c r="F10" s="30">
        <v>33</v>
      </c>
      <c r="G10" s="31">
        <v>10</v>
      </c>
      <c r="H10" s="20">
        <v>14</v>
      </c>
      <c r="I10" s="20">
        <v>0</v>
      </c>
      <c r="J10" s="30">
        <v>1</v>
      </c>
      <c r="K10" s="29" t="s">
        <v>564</v>
      </c>
      <c r="L10" s="1" t="s">
        <v>278</v>
      </c>
      <c r="M10" s="1" t="s">
        <v>517</v>
      </c>
      <c r="N10" s="1" t="s">
        <v>518</v>
      </c>
      <c r="O10" s="31">
        <v>102</v>
      </c>
      <c r="P10" s="20">
        <v>102</v>
      </c>
      <c r="Q10" s="30">
        <v>0</v>
      </c>
      <c r="R10" s="29" t="s">
        <v>107</v>
      </c>
      <c r="S10" s="28" t="s">
        <v>233</v>
      </c>
    </row>
    <row r="11" spans="1:20" ht="15" thickBot="1" x14ac:dyDescent="0.35">
      <c r="A11" s="32" t="s">
        <v>28</v>
      </c>
      <c r="B11" s="1">
        <v>32</v>
      </c>
      <c r="C11" s="1">
        <v>14</v>
      </c>
      <c r="D11" s="1">
        <v>14</v>
      </c>
      <c r="E11" s="24">
        <v>4</v>
      </c>
      <c r="F11" s="23">
        <v>32</v>
      </c>
      <c r="G11" s="25">
        <v>8</v>
      </c>
      <c r="H11" s="24">
        <v>12</v>
      </c>
      <c r="I11" s="24">
        <v>2</v>
      </c>
      <c r="J11" s="23">
        <v>0</v>
      </c>
      <c r="K11" s="29" t="s">
        <v>448</v>
      </c>
      <c r="L11" s="1" t="s">
        <v>434</v>
      </c>
      <c r="M11" s="1" t="s">
        <v>211</v>
      </c>
      <c r="N11" s="1" t="s">
        <v>471</v>
      </c>
      <c r="O11" s="31">
        <v>98</v>
      </c>
      <c r="P11" s="20">
        <v>109</v>
      </c>
      <c r="Q11" s="30">
        <v>-11</v>
      </c>
      <c r="R11" s="29" t="s">
        <v>109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32</v>
      </c>
      <c r="C14" s="1">
        <v>21</v>
      </c>
      <c r="D14" s="1">
        <v>9</v>
      </c>
      <c r="E14" s="20">
        <v>2</v>
      </c>
      <c r="F14" s="33">
        <v>44</v>
      </c>
      <c r="G14" s="20">
        <v>9</v>
      </c>
      <c r="H14" s="20">
        <v>17</v>
      </c>
      <c r="I14" s="20">
        <v>4</v>
      </c>
      <c r="J14" s="20">
        <v>1</v>
      </c>
      <c r="K14" s="29" t="s">
        <v>578</v>
      </c>
      <c r="L14" s="1" t="s">
        <v>390</v>
      </c>
      <c r="M14" s="1" t="s">
        <v>219</v>
      </c>
      <c r="N14" s="1" t="s">
        <v>382</v>
      </c>
      <c r="O14" s="31">
        <v>108</v>
      </c>
      <c r="P14" s="20">
        <v>90</v>
      </c>
      <c r="Q14" s="30">
        <v>18</v>
      </c>
      <c r="R14" s="29" t="s">
        <v>135</v>
      </c>
      <c r="S14" s="28" t="s">
        <v>203</v>
      </c>
    </row>
    <row r="15" spans="1:20" x14ac:dyDescent="0.3">
      <c r="A15" s="32" t="s">
        <v>13</v>
      </c>
      <c r="B15" s="1">
        <v>33</v>
      </c>
      <c r="C15" s="1">
        <v>19</v>
      </c>
      <c r="D15" s="1">
        <v>11</v>
      </c>
      <c r="E15" s="20">
        <v>3</v>
      </c>
      <c r="F15" s="30">
        <v>41</v>
      </c>
      <c r="G15" s="20">
        <v>10</v>
      </c>
      <c r="H15" s="20">
        <v>16</v>
      </c>
      <c r="I15" s="20">
        <v>3</v>
      </c>
      <c r="J15" s="20">
        <v>3</v>
      </c>
      <c r="K15" s="29" t="s">
        <v>505</v>
      </c>
      <c r="L15" s="1" t="s">
        <v>412</v>
      </c>
      <c r="M15" s="1" t="s">
        <v>218</v>
      </c>
      <c r="N15" s="1" t="s">
        <v>546</v>
      </c>
      <c r="O15" s="31">
        <v>100</v>
      </c>
      <c r="P15" s="20">
        <v>93</v>
      </c>
      <c r="Q15" s="30">
        <v>7</v>
      </c>
      <c r="R15" s="29" t="s">
        <v>109</v>
      </c>
      <c r="S15" s="28" t="s">
        <v>234</v>
      </c>
    </row>
    <row r="16" spans="1:20" x14ac:dyDescent="0.3">
      <c r="A16" s="32" t="s">
        <v>1</v>
      </c>
      <c r="B16" s="1">
        <v>32</v>
      </c>
      <c r="C16" s="1">
        <v>18</v>
      </c>
      <c r="D16" s="1">
        <v>10</v>
      </c>
      <c r="E16" s="20">
        <v>4</v>
      </c>
      <c r="F16" s="30">
        <v>40</v>
      </c>
      <c r="G16" s="20">
        <v>17</v>
      </c>
      <c r="H16" s="20">
        <v>18</v>
      </c>
      <c r="I16" s="20">
        <v>0</v>
      </c>
      <c r="J16" s="20">
        <v>4</v>
      </c>
      <c r="K16" s="29" t="s">
        <v>528</v>
      </c>
      <c r="L16" s="1" t="s">
        <v>404</v>
      </c>
      <c r="M16" s="1" t="s">
        <v>407</v>
      </c>
      <c r="N16" s="1" t="s">
        <v>546</v>
      </c>
      <c r="O16" s="31">
        <v>106</v>
      </c>
      <c r="P16" s="20">
        <v>83</v>
      </c>
      <c r="Q16" s="30">
        <v>23</v>
      </c>
      <c r="R16" s="29" t="s">
        <v>107</v>
      </c>
      <c r="S16" s="28" t="s">
        <v>290</v>
      </c>
    </row>
    <row r="17" spans="1:19" x14ac:dyDescent="0.3">
      <c r="A17" s="32" t="s">
        <v>10</v>
      </c>
      <c r="B17" s="1">
        <v>31</v>
      </c>
      <c r="C17" s="1">
        <v>16</v>
      </c>
      <c r="D17" s="1">
        <v>9</v>
      </c>
      <c r="E17" s="20">
        <v>6</v>
      </c>
      <c r="F17" s="30">
        <v>38</v>
      </c>
      <c r="G17" s="20">
        <v>4</v>
      </c>
      <c r="H17" s="20">
        <v>11</v>
      </c>
      <c r="I17" s="20">
        <v>5</v>
      </c>
      <c r="J17" s="20">
        <v>2</v>
      </c>
      <c r="K17" s="29" t="s">
        <v>565</v>
      </c>
      <c r="L17" s="1" t="s">
        <v>285</v>
      </c>
      <c r="M17" s="1" t="s">
        <v>206</v>
      </c>
      <c r="N17" s="1" t="s">
        <v>579</v>
      </c>
      <c r="O17" s="31">
        <v>92</v>
      </c>
      <c r="P17" s="20">
        <v>88</v>
      </c>
      <c r="Q17" s="30">
        <v>4</v>
      </c>
      <c r="R17" s="29" t="s">
        <v>113</v>
      </c>
      <c r="S17" s="28" t="s">
        <v>239</v>
      </c>
    </row>
    <row r="18" spans="1:19" x14ac:dyDescent="0.3">
      <c r="A18" s="32" t="s">
        <v>14</v>
      </c>
      <c r="B18" s="1">
        <v>33</v>
      </c>
      <c r="C18" s="1">
        <v>18</v>
      </c>
      <c r="D18" s="1">
        <v>14</v>
      </c>
      <c r="E18" s="20">
        <v>1</v>
      </c>
      <c r="F18" s="30">
        <v>37</v>
      </c>
      <c r="G18" s="20">
        <v>10</v>
      </c>
      <c r="H18" s="20">
        <v>16</v>
      </c>
      <c r="I18" s="20">
        <v>2</v>
      </c>
      <c r="J18" s="20">
        <v>0</v>
      </c>
      <c r="K18" s="29" t="s">
        <v>513</v>
      </c>
      <c r="L18" s="1" t="s">
        <v>369</v>
      </c>
      <c r="M18" s="1" t="s">
        <v>165</v>
      </c>
      <c r="N18" s="1" t="s">
        <v>543</v>
      </c>
      <c r="O18" s="31">
        <v>97</v>
      </c>
      <c r="P18" s="20">
        <v>103</v>
      </c>
      <c r="Q18" s="30">
        <v>-6</v>
      </c>
      <c r="R18" s="29" t="s">
        <v>101</v>
      </c>
      <c r="S18" s="28" t="s">
        <v>224</v>
      </c>
    </row>
    <row r="19" spans="1:19" x14ac:dyDescent="0.3">
      <c r="A19" s="32" t="s">
        <v>9</v>
      </c>
      <c r="B19" s="1">
        <v>31</v>
      </c>
      <c r="C19" s="1">
        <v>14</v>
      </c>
      <c r="D19" s="1">
        <v>8</v>
      </c>
      <c r="E19" s="20">
        <v>9</v>
      </c>
      <c r="F19" s="30">
        <v>37</v>
      </c>
      <c r="G19" s="20">
        <v>13</v>
      </c>
      <c r="H19" s="20">
        <v>14</v>
      </c>
      <c r="I19" s="20">
        <v>0</v>
      </c>
      <c r="J19" s="20">
        <v>5</v>
      </c>
      <c r="K19" s="29" t="s">
        <v>580</v>
      </c>
      <c r="L19" s="1" t="s">
        <v>419</v>
      </c>
      <c r="M19" s="1" t="s">
        <v>206</v>
      </c>
      <c r="N19" s="1" t="s">
        <v>337</v>
      </c>
      <c r="O19" s="31">
        <v>99</v>
      </c>
      <c r="P19" s="20">
        <v>96</v>
      </c>
      <c r="Q19" s="30">
        <v>3</v>
      </c>
      <c r="R19" s="29" t="s">
        <v>159</v>
      </c>
      <c r="S19" s="28" t="s">
        <v>245</v>
      </c>
    </row>
    <row r="20" spans="1:19" x14ac:dyDescent="0.3">
      <c r="A20" s="32" t="s">
        <v>12</v>
      </c>
      <c r="B20" s="1">
        <v>34</v>
      </c>
      <c r="C20" s="1">
        <v>16</v>
      </c>
      <c r="D20" s="1">
        <v>14</v>
      </c>
      <c r="E20" s="20">
        <v>4</v>
      </c>
      <c r="F20" s="30">
        <v>36</v>
      </c>
      <c r="G20" s="20">
        <v>10</v>
      </c>
      <c r="H20" s="20">
        <v>15</v>
      </c>
      <c r="I20" s="20">
        <v>1</v>
      </c>
      <c r="J20" s="20">
        <v>0</v>
      </c>
      <c r="K20" s="29" t="s">
        <v>585</v>
      </c>
      <c r="L20" s="1" t="s">
        <v>536</v>
      </c>
      <c r="M20" s="1" t="s">
        <v>148</v>
      </c>
      <c r="N20" s="1" t="s">
        <v>513</v>
      </c>
      <c r="O20" s="31">
        <v>89</v>
      </c>
      <c r="P20" s="20">
        <v>92</v>
      </c>
      <c r="Q20" s="30">
        <v>-3</v>
      </c>
      <c r="R20" s="29" t="s">
        <v>101</v>
      </c>
      <c r="S20" s="28" t="s">
        <v>233</v>
      </c>
    </row>
    <row r="21" spans="1:19" ht="15" thickBot="1" x14ac:dyDescent="0.35">
      <c r="A21" s="27" t="s">
        <v>23</v>
      </c>
      <c r="B21" s="26">
        <v>32</v>
      </c>
      <c r="C21" s="26">
        <v>13</v>
      </c>
      <c r="D21" s="26">
        <v>13</v>
      </c>
      <c r="E21" s="24">
        <v>6</v>
      </c>
      <c r="F21" s="23">
        <v>32</v>
      </c>
      <c r="G21" s="24">
        <v>3</v>
      </c>
      <c r="H21" s="24">
        <v>9</v>
      </c>
      <c r="I21" s="24">
        <v>4</v>
      </c>
      <c r="J21" s="24">
        <v>1</v>
      </c>
      <c r="K21" s="22" t="s">
        <v>391</v>
      </c>
      <c r="L21" s="26" t="s">
        <v>525</v>
      </c>
      <c r="M21" s="26" t="s">
        <v>240</v>
      </c>
      <c r="N21" s="26" t="s">
        <v>542</v>
      </c>
      <c r="O21" s="25">
        <v>96</v>
      </c>
      <c r="P21" s="24">
        <v>112</v>
      </c>
      <c r="Q21" s="23">
        <v>-16</v>
      </c>
      <c r="R21" s="22" t="s">
        <v>159</v>
      </c>
      <c r="S21" s="21" t="s">
        <v>235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32</v>
      </c>
      <c r="C25" s="1">
        <v>23</v>
      </c>
      <c r="D25" s="1">
        <v>2</v>
      </c>
      <c r="E25" s="20">
        <v>7</v>
      </c>
      <c r="F25" s="30">
        <v>53</v>
      </c>
      <c r="G25" s="20">
        <v>21</v>
      </c>
      <c r="H25" s="20">
        <v>23</v>
      </c>
      <c r="I25" s="20">
        <v>0</v>
      </c>
      <c r="J25" s="20">
        <v>4</v>
      </c>
      <c r="K25" s="29" t="s">
        <v>567</v>
      </c>
      <c r="L25" s="1" t="s">
        <v>529</v>
      </c>
      <c r="M25" s="1" t="s">
        <v>444</v>
      </c>
      <c r="N25" s="1" t="s">
        <v>568</v>
      </c>
      <c r="O25" s="31">
        <v>128</v>
      </c>
      <c r="P25" s="20">
        <v>74</v>
      </c>
      <c r="Q25" s="30">
        <v>54</v>
      </c>
      <c r="R25" s="29" t="s">
        <v>104</v>
      </c>
      <c r="S25" s="28" t="s">
        <v>290</v>
      </c>
    </row>
    <row r="26" spans="1:19" x14ac:dyDescent="0.3">
      <c r="A26" s="32" t="s">
        <v>22</v>
      </c>
      <c r="B26" s="1">
        <v>34</v>
      </c>
      <c r="C26" s="1">
        <v>22</v>
      </c>
      <c r="D26" s="1">
        <v>7</v>
      </c>
      <c r="E26" s="20">
        <v>5</v>
      </c>
      <c r="F26" s="30">
        <v>49</v>
      </c>
      <c r="G26" s="20">
        <v>15</v>
      </c>
      <c r="H26" s="20">
        <v>19</v>
      </c>
      <c r="I26" s="20">
        <v>3</v>
      </c>
      <c r="J26" s="20">
        <v>2</v>
      </c>
      <c r="K26" s="29" t="s">
        <v>578</v>
      </c>
      <c r="L26" s="1" t="s">
        <v>548</v>
      </c>
      <c r="M26" s="1" t="s">
        <v>209</v>
      </c>
      <c r="N26" s="1" t="s">
        <v>586</v>
      </c>
      <c r="O26" s="31">
        <v>115</v>
      </c>
      <c r="P26" s="20">
        <v>90</v>
      </c>
      <c r="Q26" s="30">
        <v>25</v>
      </c>
      <c r="R26" s="29" t="s">
        <v>99</v>
      </c>
      <c r="S26" s="28" t="s">
        <v>226</v>
      </c>
    </row>
    <row r="27" spans="1:19" x14ac:dyDescent="0.3">
      <c r="A27" s="32" t="s">
        <v>17</v>
      </c>
      <c r="B27" s="1">
        <v>33</v>
      </c>
      <c r="C27" s="1">
        <v>19</v>
      </c>
      <c r="D27" s="1">
        <v>9</v>
      </c>
      <c r="E27" s="20">
        <v>5</v>
      </c>
      <c r="F27" s="30">
        <v>43</v>
      </c>
      <c r="G27" s="20">
        <v>10</v>
      </c>
      <c r="H27" s="20">
        <v>16</v>
      </c>
      <c r="I27" s="20">
        <v>3</v>
      </c>
      <c r="J27" s="20">
        <v>1</v>
      </c>
      <c r="K27" s="29" t="s">
        <v>581</v>
      </c>
      <c r="L27" s="1" t="s">
        <v>406</v>
      </c>
      <c r="M27" s="1" t="s">
        <v>205</v>
      </c>
      <c r="N27" s="1" t="s">
        <v>550</v>
      </c>
      <c r="O27" s="31">
        <v>99</v>
      </c>
      <c r="P27" s="20">
        <v>87</v>
      </c>
      <c r="Q27" s="30">
        <v>12</v>
      </c>
      <c r="R27" s="29" t="s">
        <v>135</v>
      </c>
      <c r="S27" s="28" t="s">
        <v>226</v>
      </c>
    </row>
    <row r="28" spans="1:19" x14ac:dyDescent="0.3">
      <c r="A28" s="32" t="s">
        <v>95</v>
      </c>
      <c r="B28" s="1">
        <v>34</v>
      </c>
      <c r="C28" s="1">
        <v>16</v>
      </c>
      <c r="D28" s="1">
        <v>15</v>
      </c>
      <c r="E28" s="20">
        <v>3</v>
      </c>
      <c r="F28" s="30">
        <v>35</v>
      </c>
      <c r="G28" s="20">
        <v>12</v>
      </c>
      <c r="H28" s="20">
        <v>16</v>
      </c>
      <c r="I28" s="20">
        <v>0</v>
      </c>
      <c r="J28" s="20">
        <v>0</v>
      </c>
      <c r="K28" s="29" t="s">
        <v>385</v>
      </c>
      <c r="L28" s="1" t="s">
        <v>582</v>
      </c>
      <c r="M28" s="1" t="s">
        <v>230</v>
      </c>
      <c r="N28" s="1" t="s">
        <v>558</v>
      </c>
      <c r="O28" s="31">
        <v>106</v>
      </c>
      <c r="P28" s="20">
        <v>101</v>
      </c>
      <c r="Q28" s="30">
        <v>5</v>
      </c>
      <c r="R28" s="29" t="s">
        <v>104</v>
      </c>
      <c r="S28" s="28" t="s">
        <v>200</v>
      </c>
    </row>
    <row r="29" spans="1:19" x14ac:dyDescent="0.3">
      <c r="A29" s="32" t="s">
        <v>25</v>
      </c>
      <c r="B29" s="1">
        <v>32</v>
      </c>
      <c r="C29" s="1">
        <v>13</v>
      </c>
      <c r="D29" s="1">
        <v>13</v>
      </c>
      <c r="E29" s="20">
        <v>6</v>
      </c>
      <c r="F29" s="30">
        <v>32</v>
      </c>
      <c r="G29" s="20">
        <v>12</v>
      </c>
      <c r="H29" s="20">
        <v>13</v>
      </c>
      <c r="I29" s="20">
        <v>0</v>
      </c>
      <c r="J29" s="20">
        <v>2</v>
      </c>
      <c r="K29" s="29" t="s">
        <v>405</v>
      </c>
      <c r="L29" s="1" t="s">
        <v>552</v>
      </c>
      <c r="M29" s="1" t="s">
        <v>172</v>
      </c>
      <c r="N29" s="1" t="s">
        <v>556</v>
      </c>
      <c r="O29" s="31">
        <v>91</v>
      </c>
      <c r="P29" s="20">
        <v>98</v>
      </c>
      <c r="Q29" s="30">
        <v>-7</v>
      </c>
      <c r="R29" s="29" t="s">
        <v>107</v>
      </c>
      <c r="S29" s="28" t="s">
        <v>215</v>
      </c>
    </row>
    <row r="30" spans="1:19" x14ac:dyDescent="0.3">
      <c r="A30" s="32" t="s">
        <v>0</v>
      </c>
      <c r="B30" s="1">
        <v>32</v>
      </c>
      <c r="C30" s="1">
        <v>15</v>
      </c>
      <c r="D30" s="1">
        <v>15</v>
      </c>
      <c r="E30" s="20">
        <v>2</v>
      </c>
      <c r="F30" s="30">
        <v>32</v>
      </c>
      <c r="G30" s="20">
        <v>12</v>
      </c>
      <c r="H30" s="20">
        <v>14</v>
      </c>
      <c r="I30" s="20">
        <v>1</v>
      </c>
      <c r="J30" s="20">
        <v>1</v>
      </c>
      <c r="K30" s="29" t="s">
        <v>553</v>
      </c>
      <c r="L30" s="1" t="s">
        <v>401</v>
      </c>
      <c r="M30" s="1" t="s">
        <v>103</v>
      </c>
      <c r="N30" s="1" t="s">
        <v>534</v>
      </c>
      <c r="O30" s="31">
        <v>98</v>
      </c>
      <c r="P30" s="20">
        <v>99</v>
      </c>
      <c r="Q30" s="30">
        <v>-1</v>
      </c>
      <c r="R30" s="29" t="s">
        <v>101</v>
      </c>
      <c r="S30" s="28" t="s">
        <v>215</v>
      </c>
    </row>
    <row r="31" spans="1:19" x14ac:dyDescent="0.3">
      <c r="A31" s="32" t="s">
        <v>6</v>
      </c>
      <c r="B31" s="1">
        <v>34</v>
      </c>
      <c r="C31" s="1">
        <v>12</v>
      </c>
      <c r="D31" s="1">
        <v>15</v>
      </c>
      <c r="E31" s="20">
        <v>7</v>
      </c>
      <c r="F31" s="30">
        <v>31</v>
      </c>
      <c r="G31" s="20">
        <v>12</v>
      </c>
      <c r="H31" s="20">
        <v>12</v>
      </c>
      <c r="I31" s="20">
        <v>0</v>
      </c>
      <c r="J31" s="20">
        <v>2</v>
      </c>
      <c r="K31" s="29" t="s">
        <v>588</v>
      </c>
      <c r="L31" s="1" t="s">
        <v>552</v>
      </c>
      <c r="M31" s="1" t="s">
        <v>170</v>
      </c>
      <c r="N31" s="1" t="s">
        <v>471</v>
      </c>
      <c r="O31" s="31">
        <v>86</v>
      </c>
      <c r="P31" s="20">
        <v>123</v>
      </c>
      <c r="Q31" s="30">
        <v>-37</v>
      </c>
      <c r="R31" s="29" t="s">
        <v>101</v>
      </c>
      <c r="S31" s="28" t="s">
        <v>202</v>
      </c>
    </row>
    <row r="32" spans="1:19" ht="15" thickBot="1" x14ac:dyDescent="0.35">
      <c r="A32" s="32" t="s">
        <v>15</v>
      </c>
      <c r="B32" s="1">
        <v>32</v>
      </c>
      <c r="C32" s="1">
        <v>13</v>
      </c>
      <c r="D32" s="1">
        <v>15</v>
      </c>
      <c r="E32" s="20">
        <v>4</v>
      </c>
      <c r="F32" s="23">
        <v>30</v>
      </c>
      <c r="G32" s="20">
        <v>7</v>
      </c>
      <c r="H32" s="20">
        <v>11</v>
      </c>
      <c r="I32" s="20">
        <v>2</v>
      </c>
      <c r="J32" s="20">
        <v>0</v>
      </c>
      <c r="K32" s="29" t="s">
        <v>551</v>
      </c>
      <c r="L32" s="1" t="s">
        <v>312</v>
      </c>
      <c r="M32" s="1" t="s">
        <v>317</v>
      </c>
      <c r="N32" s="1" t="s">
        <v>587</v>
      </c>
      <c r="O32" s="31">
        <v>92</v>
      </c>
      <c r="P32" s="20">
        <v>111</v>
      </c>
      <c r="Q32" s="30">
        <v>-19</v>
      </c>
      <c r="R32" s="29" t="s">
        <v>99</v>
      </c>
      <c r="S32" s="28" t="s">
        <v>203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33</v>
      </c>
      <c r="C35" s="1">
        <v>20</v>
      </c>
      <c r="D35" s="1">
        <v>12</v>
      </c>
      <c r="E35" s="20">
        <v>1</v>
      </c>
      <c r="F35" s="33">
        <v>41</v>
      </c>
      <c r="G35" s="20">
        <v>8</v>
      </c>
      <c r="H35" s="20">
        <v>16</v>
      </c>
      <c r="I35" s="20">
        <v>4</v>
      </c>
      <c r="J35" s="20">
        <v>0</v>
      </c>
      <c r="K35" s="29" t="s">
        <v>512</v>
      </c>
      <c r="L35" s="1" t="s">
        <v>589</v>
      </c>
      <c r="M35" s="1" t="s">
        <v>149</v>
      </c>
      <c r="N35" s="1" t="s">
        <v>513</v>
      </c>
      <c r="O35" s="31">
        <v>118</v>
      </c>
      <c r="P35" s="20">
        <v>108</v>
      </c>
      <c r="Q35" s="30">
        <v>10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31</v>
      </c>
      <c r="C36" s="1">
        <v>16</v>
      </c>
      <c r="D36" s="1">
        <v>6</v>
      </c>
      <c r="E36" s="20">
        <v>9</v>
      </c>
      <c r="F36" s="30">
        <v>41</v>
      </c>
      <c r="G36" s="20">
        <v>11</v>
      </c>
      <c r="H36" s="20">
        <v>15</v>
      </c>
      <c r="I36" s="20">
        <v>1</v>
      </c>
      <c r="J36" s="20">
        <v>3</v>
      </c>
      <c r="K36" s="29" t="s">
        <v>449</v>
      </c>
      <c r="L36" s="1" t="s">
        <v>576</v>
      </c>
      <c r="M36" s="1" t="s">
        <v>444</v>
      </c>
      <c r="N36" s="1" t="s">
        <v>469</v>
      </c>
      <c r="O36" s="31">
        <v>96</v>
      </c>
      <c r="P36" s="20">
        <v>90</v>
      </c>
      <c r="Q36" s="30">
        <v>6</v>
      </c>
      <c r="R36" s="29" t="s">
        <v>104</v>
      </c>
      <c r="S36" s="28" t="s">
        <v>231</v>
      </c>
    </row>
    <row r="37" spans="1:19" x14ac:dyDescent="0.3">
      <c r="A37" s="32" t="s">
        <v>18</v>
      </c>
      <c r="B37" s="1">
        <v>32</v>
      </c>
      <c r="C37" s="1">
        <v>14</v>
      </c>
      <c r="D37" s="1">
        <v>9</v>
      </c>
      <c r="E37" s="20">
        <v>9</v>
      </c>
      <c r="F37" s="30">
        <v>37</v>
      </c>
      <c r="G37" s="20">
        <v>8</v>
      </c>
      <c r="H37" s="20">
        <v>13</v>
      </c>
      <c r="I37" s="20">
        <v>1</v>
      </c>
      <c r="J37" s="20">
        <v>5</v>
      </c>
      <c r="K37" s="29" t="s">
        <v>573</v>
      </c>
      <c r="L37" s="1" t="s">
        <v>590</v>
      </c>
      <c r="M37" s="1" t="s">
        <v>362</v>
      </c>
      <c r="N37" s="1" t="s">
        <v>591</v>
      </c>
      <c r="O37" s="31">
        <v>84</v>
      </c>
      <c r="P37" s="20">
        <v>86</v>
      </c>
      <c r="Q37" s="30">
        <v>-2</v>
      </c>
      <c r="R37" s="29" t="s">
        <v>113</v>
      </c>
      <c r="S37" s="28" t="s">
        <v>222</v>
      </c>
    </row>
    <row r="38" spans="1:19" x14ac:dyDescent="0.3">
      <c r="A38" s="32" t="s">
        <v>20</v>
      </c>
      <c r="B38" s="1">
        <v>33</v>
      </c>
      <c r="C38" s="1">
        <v>15</v>
      </c>
      <c r="D38" s="1">
        <v>12</v>
      </c>
      <c r="E38" s="20">
        <v>6</v>
      </c>
      <c r="F38" s="30">
        <v>36</v>
      </c>
      <c r="G38" s="20">
        <v>10</v>
      </c>
      <c r="H38" s="20">
        <v>15</v>
      </c>
      <c r="I38" s="20">
        <v>0</v>
      </c>
      <c r="J38" s="20">
        <v>2</v>
      </c>
      <c r="K38" s="29" t="s">
        <v>419</v>
      </c>
      <c r="L38" s="1" t="s">
        <v>583</v>
      </c>
      <c r="M38" s="1" t="s">
        <v>168</v>
      </c>
      <c r="N38" s="1" t="s">
        <v>391</v>
      </c>
      <c r="O38" s="31">
        <v>110</v>
      </c>
      <c r="P38" s="20">
        <v>114</v>
      </c>
      <c r="Q38" s="30">
        <v>-4</v>
      </c>
      <c r="R38" s="29" t="s">
        <v>101</v>
      </c>
      <c r="S38" s="28" t="s">
        <v>234</v>
      </c>
    </row>
    <row r="39" spans="1:19" x14ac:dyDescent="0.3">
      <c r="A39" s="32" t="s">
        <v>8</v>
      </c>
      <c r="B39" s="1">
        <v>33</v>
      </c>
      <c r="C39" s="1">
        <v>16</v>
      </c>
      <c r="D39" s="1">
        <v>14</v>
      </c>
      <c r="E39" s="20">
        <v>3</v>
      </c>
      <c r="F39" s="30">
        <v>35</v>
      </c>
      <c r="G39" s="20">
        <v>7</v>
      </c>
      <c r="H39" s="20">
        <v>15</v>
      </c>
      <c r="I39" s="20">
        <v>1</v>
      </c>
      <c r="J39" s="20">
        <v>1</v>
      </c>
      <c r="K39" s="29" t="s">
        <v>475</v>
      </c>
      <c r="L39" s="1" t="s">
        <v>575</v>
      </c>
      <c r="M39" s="1" t="s">
        <v>188</v>
      </c>
      <c r="N39" s="1" t="s">
        <v>446</v>
      </c>
      <c r="O39" s="31">
        <v>96</v>
      </c>
      <c r="P39" s="20">
        <v>110</v>
      </c>
      <c r="Q39" s="30">
        <v>-14</v>
      </c>
      <c r="R39" s="29" t="s">
        <v>104</v>
      </c>
      <c r="S39" s="28" t="s">
        <v>202</v>
      </c>
    </row>
    <row r="40" spans="1:19" x14ac:dyDescent="0.3">
      <c r="A40" s="32" t="s">
        <v>27</v>
      </c>
      <c r="B40" s="1">
        <v>33</v>
      </c>
      <c r="C40" s="1">
        <v>13</v>
      </c>
      <c r="D40" s="1">
        <v>16</v>
      </c>
      <c r="E40" s="20">
        <v>4</v>
      </c>
      <c r="F40" s="30">
        <v>30</v>
      </c>
      <c r="G40" s="20">
        <v>8</v>
      </c>
      <c r="H40" s="20">
        <v>11</v>
      </c>
      <c r="I40" s="20">
        <v>2</v>
      </c>
      <c r="J40" s="20">
        <v>2</v>
      </c>
      <c r="K40" s="29" t="s">
        <v>389</v>
      </c>
      <c r="L40" s="1" t="s">
        <v>571</v>
      </c>
      <c r="M40" s="1" t="s">
        <v>175</v>
      </c>
      <c r="N40" s="1" t="s">
        <v>572</v>
      </c>
      <c r="O40" s="31">
        <v>84</v>
      </c>
      <c r="P40" s="20">
        <v>97</v>
      </c>
      <c r="Q40" s="30">
        <v>-13</v>
      </c>
      <c r="R40" s="29" t="s">
        <v>99</v>
      </c>
      <c r="S40" s="28" t="s">
        <v>234</v>
      </c>
    </row>
    <row r="41" spans="1:19" x14ac:dyDescent="0.3">
      <c r="A41" s="32" t="s">
        <v>7</v>
      </c>
      <c r="B41" s="1">
        <v>30</v>
      </c>
      <c r="C41" s="1">
        <v>12</v>
      </c>
      <c r="D41" s="1">
        <v>12</v>
      </c>
      <c r="E41" s="20">
        <v>6</v>
      </c>
      <c r="F41" s="30">
        <v>30</v>
      </c>
      <c r="G41" s="20">
        <v>7</v>
      </c>
      <c r="H41" s="20">
        <v>12</v>
      </c>
      <c r="I41" s="20">
        <v>0</v>
      </c>
      <c r="J41" s="20">
        <v>3</v>
      </c>
      <c r="K41" s="29" t="s">
        <v>405</v>
      </c>
      <c r="L41" s="1" t="s">
        <v>465</v>
      </c>
      <c r="M41" s="1" t="s">
        <v>183</v>
      </c>
      <c r="N41" s="1" t="s">
        <v>559</v>
      </c>
      <c r="O41" s="31">
        <v>74</v>
      </c>
      <c r="P41" s="20">
        <v>93</v>
      </c>
      <c r="Q41" s="30">
        <v>-19</v>
      </c>
      <c r="R41" s="29" t="s">
        <v>107</v>
      </c>
      <c r="S41" s="28" t="s">
        <v>220</v>
      </c>
    </row>
    <row r="42" spans="1:19" ht="15" thickBot="1" x14ac:dyDescent="0.35">
      <c r="A42" s="27" t="s">
        <v>3</v>
      </c>
      <c r="B42" s="26">
        <v>32</v>
      </c>
      <c r="C42" s="26">
        <v>12</v>
      </c>
      <c r="D42" s="26">
        <v>17</v>
      </c>
      <c r="E42" s="24">
        <v>3</v>
      </c>
      <c r="F42" s="23">
        <v>27</v>
      </c>
      <c r="G42" s="24">
        <v>6</v>
      </c>
      <c r="H42" s="24">
        <v>10</v>
      </c>
      <c r="I42" s="24">
        <v>2</v>
      </c>
      <c r="J42" s="24">
        <v>0</v>
      </c>
      <c r="K42" s="22" t="s">
        <v>400</v>
      </c>
      <c r="L42" s="26" t="s">
        <v>413</v>
      </c>
      <c r="M42" s="26" t="s">
        <v>156</v>
      </c>
      <c r="N42" s="26" t="s">
        <v>504</v>
      </c>
      <c r="O42" s="25">
        <v>89</v>
      </c>
      <c r="P42" s="24">
        <v>112</v>
      </c>
      <c r="Q42" s="23">
        <v>-23</v>
      </c>
      <c r="R42" s="22" t="s">
        <v>99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8A3AD9A-7C18-4458-8D28-347B566904CB}"/>
  </hyperlink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8CD1-2627-4ECD-8C0B-1020D23FFCD4}">
  <dimension ref="A1:T47"/>
  <sheetViews>
    <sheetView workbookViewId="0">
      <selection activeCell="A4" sqref="A4:S1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35</v>
      </c>
      <c r="C4" s="40">
        <v>19</v>
      </c>
      <c r="D4" s="40">
        <v>13</v>
      </c>
      <c r="E4" s="38">
        <v>3</v>
      </c>
      <c r="F4" s="33">
        <v>41</v>
      </c>
      <c r="G4" s="39">
        <v>13</v>
      </c>
      <c r="H4" s="38">
        <v>17</v>
      </c>
      <c r="I4" s="38">
        <v>2</v>
      </c>
      <c r="J4" s="33">
        <v>2</v>
      </c>
      <c r="K4" s="37" t="s">
        <v>527</v>
      </c>
      <c r="L4" s="40" t="s">
        <v>453</v>
      </c>
      <c r="M4" s="40" t="s">
        <v>233</v>
      </c>
      <c r="N4" s="40" t="s">
        <v>587</v>
      </c>
      <c r="O4" s="39">
        <v>108</v>
      </c>
      <c r="P4" s="38">
        <v>115</v>
      </c>
      <c r="Q4" s="33">
        <v>-7</v>
      </c>
      <c r="R4" s="37" t="s">
        <v>101</v>
      </c>
      <c r="S4" s="36" t="s">
        <v>231</v>
      </c>
    </row>
    <row r="5" spans="1:20" x14ac:dyDescent="0.3">
      <c r="A5" s="32" t="s">
        <v>29</v>
      </c>
      <c r="B5" s="1">
        <v>34</v>
      </c>
      <c r="C5" s="1">
        <v>20</v>
      </c>
      <c r="D5" s="1">
        <v>14</v>
      </c>
      <c r="E5" s="20">
        <v>0</v>
      </c>
      <c r="F5" s="30">
        <v>40</v>
      </c>
      <c r="G5" s="31">
        <v>12</v>
      </c>
      <c r="H5" s="20">
        <v>18</v>
      </c>
      <c r="I5" s="20">
        <v>2</v>
      </c>
      <c r="J5" s="30">
        <v>0</v>
      </c>
      <c r="K5" s="29" t="s">
        <v>592</v>
      </c>
      <c r="L5" s="1" t="s">
        <v>577</v>
      </c>
      <c r="M5" s="1" t="s">
        <v>374</v>
      </c>
      <c r="N5" s="1" t="s">
        <v>491</v>
      </c>
      <c r="O5" s="31">
        <v>113</v>
      </c>
      <c r="P5" s="20">
        <v>106</v>
      </c>
      <c r="Q5" s="30">
        <v>7</v>
      </c>
      <c r="R5" s="29" t="s">
        <v>99</v>
      </c>
      <c r="S5" s="28" t="s">
        <v>203</v>
      </c>
    </row>
    <row r="6" spans="1:20" x14ac:dyDescent="0.3">
      <c r="A6" s="32" t="s">
        <v>5</v>
      </c>
      <c r="B6" s="1">
        <v>33</v>
      </c>
      <c r="C6" s="1">
        <v>18</v>
      </c>
      <c r="D6" s="1">
        <v>12</v>
      </c>
      <c r="E6" s="20">
        <v>3</v>
      </c>
      <c r="F6" s="30">
        <v>39</v>
      </c>
      <c r="G6" s="31">
        <v>15</v>
      </c>
      <c r="H6" s="20">
        <v>18</v>
      </c>
      <c r="I6" s="20">
        <v>0</v>
      </c>
      <c r="J6" s="30">
        <v>1</v>
      </c>
      <c r="K6" s="29" t="s">
        <v>369</v>
      </c>
      <c r="L6" s="1" t="s">
        <v>562</v>
      </c>
      <c r="M6" s="1" t="s">
        <v>193</v>
      </c>
      <c r="N6" s="1" t="s">
        <v>584</v>
      </c>
      <c r="O6" s="31">
        <v>106</v>
      </c>
      <c r="P6" s="20">
        <v>88</v>
      </c>
      <c r="Q6" s="30">
        <v>18</v>
      </c>
      <c r="R6" s="29" t="s">
        <v>107</v>
      </c>
      <c r="S6" s="28" t="s">
        <v>228</v>
      </c>
    </row>
    <row r="7" spans="1:20" x14ac:dyDescent="0.3">
      <c r="A7" s="32" t="s">
        <v>19</v>
      </c>
      <c r="B7" s="1">
        <v>33</v>
      </c>
      <c r="C7" s="1">
        <v>18</v>
      </c>
      <c r="D7" s="1">
        <v>13</v>
      </c>
      <c r="E7" s="20">
        <v>2</v>
      </c>
      <c r="F7" s="30">
        <v>38</v>
      </c>
      <c r="G7" s="31">
        <v>15</v>
      </c>
      <c r="H7" s="20">
        <v>17</v>
      </c>
      <c r="I7" s="20">
        <v>1</v>
      </c>
      <c r="J7" s="30">
        <v>1</v>
      </c>
      <c r="K7" s="29" t="s">
        <v>604</v>
      </c>
      <c r="L7" s="1" t="s">
        <v>302</v>
      </c>
      <c r="M7" s="1" t="s">
        <v>148</v>
      </c>
      <c r="N7" s="1" t="s">
        <v>369</v>
      </c>
      <c r="O7" s="31">
        <v>106</v>
      </c>
      <c r="P7" s="20">
        <v>103</v>
      </c>
      <c r="Q7" s="30">
        <v>3</v>
      </c>
      <c r="R7" s="29" t="s">
        <v>109</v>
      </c>
      <c r="S7" s="28" t="s">
        <v>234</v>
      </c>
    </row>
    <row r="8" spans="1:20" x14ac:dyDescent="0.3">
      <c r="A8" s="32" t="s">
        <v>16</v>
      </c>
      <c r="B8" s="1">
        <v>33</v>
      </c>
      <c r="C8" s="1">
        <v>17</v>
      </c>
      <c r="D8" s="1">
        <v>12</v>
      </c>
      <c r="E8" s="20">
        <v>4</v>
      </c>
      <c r="F8" s="30">
        <v>38</v>
      </c>
      <c r="G8" s="31">
        <v>8</v>
      </c>
      <c r="H8" s="20">
        <v>15</v>
      </c>
      <c r="I8" s="20">
        <v>2</v>
      </c>
      <c r="J8" s="30">
        <v>2</v>
      </c>
      <c r="K8" s="29" t="s">
        <v>593</v>
      </c>
      <c r="L8" s="1" t="s">
        <v>560</v>
      </c>
      <c r="M8" s="1" t="s">
        <v>230</v>
      </c>
      <c r="N8" s="1" t="s">
        <v>557</v>
      </c>
      <c r="O8" s="31">
        <v>106</v>
      </c>
      <c r="P8" s="20">
        <v>117</v>
      </c>
      <c r="Q8" s="30">
        <v>-11</v>
      </c>
      <c r="R8" s="29" t="s">
        <v>101</v>
      </c>
      <c r="S8" s="28" t="s">
        <v>228</v>
      </c>
    </row>
    <row r="9" spans="1:20" x14ac:dyDescent="0.3">
      <c r="A9" s="32" t="s">
        <v>4</v>
      </c>
      <c r="B9" s="1">
        <v>32</v>
      </c>
      <c r="C9" s="1">
        <v>15</v>
      </c>
      <c r="D9" s="1">
        <v>12</v>
      </c>
      <c r="E9" s="20">
        <v>5</v>
      </c>
      <c r="F9" s="30">
        <v>35</v>
      </c>
      <c r="G9" s="31">
        <v>11</v>
      </c>
      <c r="H9" s="20">
        <v>15</v>
      </c>
      <c r="I9" s="20">
        <v>0</v>
      </c>
      <c r="J9" s="30">
        <v>1</v>
      </c>
      <c r="K9" s="29" t="s">
        <v>594</v>
      </c>
      <c r="L9" s="1" t="s">
        <v>278</v>
      </c>
      <c r="M9" s="1" t="s">
        <v>517</v>
      </c>
      <c r="N9" s="1" t="s">
        <v>518</v>
      </c>
      <c r="O9" s="31">
        <v>105</v>
      </c>
      <c r="P9" s="20">
        <v>104</v>
      </c>
      <c r="Q9" s="30">
        <v>1</v>
      </c>
      <c r="R9" s="29" t="s">
        <v>99</v>
      </c>
      <c r="S9" s="28" t="s">
        <v>231</v>
      </c>
    </row>
    <row r="10" spans="1:20" x14ac:dyDescent="0.3">
      <c r="A10" s="32" t="s">
        <v>11</v>
      </c>
      <c r="B10" s="1">
        <v>32</v>
      </c>
      <c r="C10" s="1">
        <v>15</v>
      </c>
      <c r="D10" s="1">
        <v>13</v>
      </c>
      <c r="E10" s="20">
        <v>4</v>
      </c>
      <c r="F10" s="30">
        <v>34</v>
      </c>
      <c r="G10" s="31">
        <v>7</v>
      </c>
      <c r="H10" s="20">
        <v>12</v>
      </c>
      <c r="I10" s="20">
        <v>3</v>
      </c>
      <c r="J10" s="30">
        <v>0</v>
      </c>
      <c r="K10" s="29" t="s">
        <v>341</v>
      </c>
      <c r="L10" s="1" t="s">
        <v>446</v>
      </c>
      <c r="M10" s="1" t="s">
        <v>189</v>
      </c>
      <c r="N10" s="1" t="s">
        <v>404</v>
      </c>
      <c r="O10" s="31">
        <v>101</v>
      </c>
      <c r="P10" s="20">
        <v>104</v>
      </c>
      <c r="Q10" s="30">
        <v>-3</v>
      </c>
      <c r="R10" s="29" t="s">
        <v>99</v>
      </c>
      <c r="S10" s="28" t="s">
        <v>200</v>
      </c>
    </row>
    <row r="11" spans="1:20" ht="15" thickBot="1" x14ac:dyDescent="0.35">
      <c r="A11" s="32" t="s">
        <v>28</v>
      </c>
      <c r="B11" s="1">
        <v>32</v>
      </c>
      <c r="C11" s="1">
        <v>14</v>
      </c>
      <c r="D11" s="1">
        <v>14</v>
      </c>
      <c r="E11" s="24">
        <v>4</v>
      </c>
      <c r="F11" s="23">
        <v>32</v>
      </c>
      <c r="G11" s="25">
        <v>8</v>
      </c>
      <c r="H11" s="24">
        <v>12</v>
      </c>
      <c r="I11" s="24">
        <v>2</v>
      </c>
      <c r="J11" s="23">
        <v>0</v>
      </c>
      <c r="K11" s="29" t="s">
        <v>448</v>
      </c>
      <c r="L11" s="1" t="s">
        <v>434</v>
      </c>
      <c r="M11" s="1" t="s">
        <v>211</v>
      </c>
      <c r="N11" s="1" t="s">
        <v>471</v>
      </c>
      <c r="O11" s="31">
        <v>98</v>
      </c>
      <c r="P11" s="20">
        <v>109</v>
      </c>
      <c r="Q11" s="30">
        <v>-11</v>
      </c>
      <c r="R11" s="29" t="s">
        <v>109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32</v>
      </c>
      <c r="C14" s="1">
        <v>21</v>
      </c>
      <c r="D14" s="1">
        <v>9</v>
      </c>
      <c r="E14" s="20">
        <v>2</v>
      </c>
      <c r="F14" s="33">
        <v>44</v>
      </c>
      <c r="G14" s="20">
        <v>9</v>
      </c>
      <c r="H14" s="20">
        <v>17</v>
      </c>
      <c r="I14" s="20">
        <v>4</v>
      </c>
      <c r="J14" s="20">
        <v>1</v>
      </c>
      <c r="K14" s="29" t="s">
        <v>578</v>
      </c>
      <c r="L14" s="1" t="s">
        <v>390</v>
      </c>
      <c r="M14" s="1" t="s">
        <v>219</v>
      </c>
      <c r="N14" s="1" t="s">
        <v>382</v>
      </c>
      <c r="O14" s="31">
        <v>108</v>
      </c>
      <c r="P14" s="20">
        <v>90</v>
      </c>
      <c r="Q14" s="30">
        <v>18</v>
      </c>
      <c r="R14" s="29" t="s">
        <v>135</v>
      </c>
      <c r="S14" s="28" t="s">
        <v>203</v>
      </c>
    </row>
    <row r="15" spans="1:20" x14ac:dyDescent="0.3">
      <c r="A15" s="32" t="s">
        <v>13</v>
      </c>
      <c r="B15" s="1">
        <v>34</v>
      </c>
      <c r="C15" s="1">
        <v>19</v>
      </c>
      <c r="D15" s="1">
        <v>12</v>
      </c>
      <c r="E15" s="20">
        <v>3</v>
      </c>
      <c r="F15" s="30">
        <v>41</v>
      </c>
      <c r="G15" s="20">
        <v>10</v>
      </c>
      <c r="H15" s="20">
        <v>16</v>
      </c>
      <c r="I15" s="20">
        <v>3</v>
      </c>
      <c r="J15" s="20">
        <v>3</v>
      </c>
      <c r="K15" s="29" t="s">
        <v>505</v>
      </c>
      <c r="L15" s="1" t="s">
        <v>450</v>
      </c>
      <c r="M15" s="1" t="s">
        <v>218</v>
      </c>
      <c r="N15" s="1" t="s">
        <v>563</v>
      </c>
      <c r="O15" s="31">
        <v>102</v>
      </c>
      <c r="P15" s="20">
        <v>96</v>
      </c>
      <c r="Q15" s="30">
        <v>6</v>
      </c>
      <c r="R15" s="29" t="s">
        <v>101</v>
      </c>
      <c r="S15" s="28" t="s">
        <v>234</v>
      </c>
    </row>
    <row r="16" spans="1:20" x14ac:dyDescent="0.3">
      <c r="A16" s="32" t="s">
        <v>10</v>
      </c>
      <c r="B16" s="1">
        <v>32</v>
      </c>
      <c r="C16" s="1">
        <v>17</v>
      </c>
      <c r="D16" s="1">
        <v>9</v>
      </c>
      <c r="E16" s="20">
        <v>6</v>
      </c>
      <c r="F16" s="30">
        <v>40</v>
      </c>
      <c r="G16" s="20">
        <v>5</v>
      </c>
      <c r="H16" s="20">
        <v>12</v>
      </c>
      <c r="I16" s="20">
        <v>5</v>
      </c>
      <c r="J16" s="20">
        <v>2</v>
      </c>
      <c r="K16" s="29" t="s">
        <v>565</v>
      </c>
      <c r="L16" s="1" t="s">
        <v>299</v>
      </c>
      <c r="M16" s="1" t="s">
        <v>206</v>
      </c>
      <c r="N16" s="1" t="s">
        <v>565</v>
      </c>
      <c r="O16" s="31">
        <v>96</v>
      </c>
      <c r="P16" s="20">
        <v>89</v>
      </c>
      <c r="Q16" s="30">
        <v>7</v>
      </c>
      <c r="R16" s="29" t="s">
        <v>99</v>
      </c>
      <c r="S16" s="28" t="s">
        <v>239</v>
      </c>
    </row>
    <row r="17" spans="1:19" x14ac:dyDescent="0.3">
      <c r="A17" s="32" t="s">
        <v>1</v>
      </c>
      <c r="B17" s="1">
        <v>33</v>
      </c>
      <c r="C17" s="1">
        <v>18</v>
      </c>
      <c r="D17" s="1">
        <v>11</v>
      </c>
      <c r="E17" s="20">
        <v>4</v>
      </c>
      <c r="F17" s="30">
        <v>40</v>
      </c>
      <c r="G17" s="20">
        <v>17</v>
      </c>
      <c r="H17" s="20">
        <v>18</v>
      </c>
      <c r="I17" s="20">
        <v>0</v>
      </c>
      <c r="J17" s="20">
        <v>4</v>
      </c>
      <c r="K17" s="29" t="s">
        <v>528</v>
      </c>
      <c r="L17" s="1" t="s">
        <v>437</v>
      </c>
      <c r="M17" s="1" t="s">
        <v>407</v>
      </c>
      <c r="N17" s="1" t="s">
        <v>546</v>
      </c>
      <c r="O17" s="31">
        <v>106</v>
      </c>
      <c r="P17" s="20">
        <v>88</v>
      </c>
      <c r="Q17" s="30">
        <v>18</v>
      </c>
      <c r="R17" s="29" t="s">
        <v>113</v>
      </c>
      <c r="S17" s="28" t="s">
        <v>231</v>
      </c>
    </row>
    <row r="18" spans="1:19" x14ac:dyDescent="0.3">
      <c r="A18" s="32" t="s">
        <v>14</v>
      </c>
      <c r="B18" s="1">
        <v>33</v>
      </c>
      <c r="C18" s="1">
        <v>18</v>
      </c>
      <c r="D18" s="1">
        <v>14</v>
      </c>
      <c r="E18" s="20">
        <v>1</v>
      </c>
      <c r="F18" s="30">
        <v>37</v>
      </c>
      <c r="G18" s="20">
        <v>10</v>
      </c>
      <c r="H18" s="20">
        <v>16</v>
      </c>
      <c r="I18" s="20">
        <v>2</v>
      </c>
      <c r="J18" s="20">
        <v>0</v>
      </c>
      <c r="K18" s="29" t="s">
        <v>513</v>
      </c>
      <c r="L18" s="1" t="s">
        <v>369</v>
      </c>
      <c r="M18" s="1" t="s">
        <v>165</v>
      </c>
      <c r="N18" s="1" t="s">
        <v>543</v>
      </c>
      <c r="O18" s="31">
        <v>97</v>
      </c>
      <c r="P18" s="20">
        <v>103</v>
      </c>
      <c r="Q18" s="30">
        <v>-6</v>
      </c>
      <c r="R18" s="29" t="s">
        <v>101</v>
      </c>
      <c r="S18" s="28" t="s">
        <v>224</v>
      </c>
    </row>
    <row r="19" spans="1:19" x14ac:dyDescent="0.3">
      <c r="A19" s="32" t="s">
        <v>9</v>
      </c>
      <c r="B19" s="1">
        <v>32</v>
      </c>
      <c r="C19" s="1">
        <v>14</v>
      </c>
      <c r="D19" s="1">
        <v>9</v>
      </c>
      <c r="E19" s="20">
        <v>9</v>
      </c>
      <c r="F19" s="30">
        <v>37</v>
      </c>
      <c r="G19" s="20">
        <v>13</v>
      </c>
      <c r="H19" s="20">
        <v>14</v>
      </c>
      <c r="I19" s="20">
        <v>0</v>
      </c>
      <c r="J19" s="20">
        <v>5</v>
      </c>
      <c r="K19" s="29" t="s">
        <v>596</v>
      </c>
      <c r="L19" s="1" t="s">
        <v>419</v>
      </c>
      <c r="M19" s="1" t="s">
        <v>206</v>
      </c>
      <c r="N19" s="1" t="s">
        <v>337</v>
      </c>
      <c r="O19" s="31">
        <v>103</v>
      </c>
      <c r="P19" s="20">
        <v>102</v>
      </c>
      <c r="Q19" s="30">
        <v>1</v>
      </c>
      <c r="R19" s="29" t="s">
        <v>167</v>
      </c>
      <c r="S19" s="28" t="s">
        <v>264</v>
      </c>
    </row>
    <row r="20" spans="1:19" x14ac:dyDescent="0.3">
      <c r="A20" s="32" t="s">
        <v>12</v>
      </c>
      <c r="B20" s="1">
        <v>35</v>
      </c>
      <c r="C20" s="1">
        <v>16</v>
      </c>
      <c r="D20" s="1">
        <v>15</v>
      </c>
      <c r="E20" s="20">
        <v>4</v>
      </c>
      <c r="F20" s="30">
        <v>36</v>
      </c>
      <c r="G20" s="20">
        <v>10</v>
      </c>
      <c r="H20" s="20">
        <v>15</v>
      </c>
      <c r="I20" s="20">
        <v>1</v>
      </c>
      <c r="J20" s="20">
        <v>0</v>
      </c>
      <c r="K20" s="29" t="s">
        <v>595</v>
      </c>
      <c r="L20" s="1" t="s">
        <v>536</v>
      </c>
      <c r="M20" s="1" t="s">
        <v>148</v>
      </c>
      <c r="N20" s="1" t="s">
        <v>513</v>
      </c>
      <c r="O20" s="31">
        <v>89</v>
      </c>
      <c r="P20" s="20">
        <v>95</v>
      </c>
      <c r="Q20" s="30">
        <v>-6</v>
      </c>
      <c r="R20" s="29" t="s">
        <v>107</v>
      </c>
      <c r="S20" s="28" t="s">
        <v>218</v>
      </c>
    </row>
    <row r="21" spans="1:19" ht="15" thickBot="1" x14ac:dyDescent="0.35">
      <c r="A21" s="27" t="s">
        <v>23</v>
      </c>
      <c r="B21" s="26">
        <v>33</v>
      </c>
      <c r="C21" s="26">
        <v>14</v>
      </c>
      <c r="D21" s="26">
        <v>13</v>
      </c>
      <c r="E21" s="24">
        <v>6</v>
      </c>
      <c r="F21" s="23">
        <v>34</v>
      </c>
      <c r="G21" s="24">
        <v>3</v>
      </c>
      <c r="H21" s="24">
        <v>10</v>
      </c>
      <c r="I21" s="24">
        <v>4</v>
      </c>
      <c r="J21" s="24">
        <v>1</v>
      </c>
      <c r="K21" s="22" t="s">
        <v>384</v>
      </c>
      <c r="L21" s="26" t="s">
        <v>525</v>
      </c>
      <c r="M21" s="26" t="s">
        <v>240</v>
      </c>
      <c r="N21" s="26" t="s">
        <v>542</v>
      </c>
      <c r="O21" s="25">
        <v>100</v>
      </c>
      <c r="P21" s="24">
        <v>115</v>
      </c>
      <c r="Q21" s="23">
        <v>-15</v>
      </c>
      <c r="R21" s="22" t="s">
        <v>99</v>
      </c>
      <c r="S21" s="21" t="s">
        <v>255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33</v>
      </c>
      <c r="C25" s="1">
        <v>24</v>
      </c>
      <c r="D25" s="1">
        <v>2</v>
      </c>
      <c r="E25" s="20">
        <v>7</v>
      </c>
      <c r="F25" s="30">
        <v>55</v>
      </c>
      <c r="G25" s="20">
        <v>22</v>
      </c>
      <c r="H25" s="20">
        <v>24</v>
      </c>
      <c r="I25" s="20">
        <v>0</v>
      </c>
      <c r="J25" s="20">
        <v>4</v>
      </c>
      <c r="K25" s="29" t="s">
        <v>567</v>
      </c>
      <c r="L25" s="1" t="s">
        <v>597</v>
      </c>
      <c r="M25" s="1" t="s">
        <v>444</v>
      </c>
      <c r="N25" s="1" t="s">
        <v>598</v>
      </c>
      <c r="O25" s="31">
        <v>133</v>
      </c>
      <c r="P25" s="20">
        <v>77</v>
      </c>
      <c r="Q25" s="30">
        <v>56</v>
      </c>
      <c r="R25" s="29" t="s">
        <v>109</v>
      </c>
      <c r="S25" s="28" t="s">
        <v>290</v>
      </c>
    </row>
    <row r="26" spans="1:19" x14ac:dyDescent="0.3">
      <c r="A26" s="32" t="s">
        <v>22</v>
      </c>
      <c r="B26" s="1">
        <v>34</v>
      </c>
      <c r="C26" s="1">
        <v>22</v>
      </c>
      <c r="D26" s="1">
        <v>7</v>
      </c>
      <c r="E26" s="20">
        <v>5</v>
      </c>
      <c r="F26" s="30">
        <v>49</v>
      </c>
      <c r="G26" s="20">
        <v>15</v>
      </c>
      <c r="H26" s="20">
        <v>19</v>
      </c>
      <c r="I26" s="20">
        <v>3</v>
      </c>
      <c r="J26" s="20">
        <v>2</v>
      </c>
      <c r="K26" s="29" t="s">
        <v>578</v>
      </c>
      <c r="L26" s="1" t="s">
        <v>548</v>
      </c>
      <c r="M26" s="1" t="s">
        <v>209</v>
      </c>
      <c r="N26" s="1" t="s">
        <v>586</v>
      </c>
      <c r="O26" s="31">
        <v>115</v>
      </c>
      <c r="P26" s="20">
        <v>90</v>
      </c>
      <c r="Q26" s="30">
        <v>25</v>
      </c>
      <c r="R26" s="29" t="s">
        <v>99</v>
      </c>
      <c r="S26" s="28" t="s">
        <v>226</v>
      </c>
    </row>
    <row r="27" spans="1:19" x14ac:dyDescent="0.3">
      <c r="A27" s="32" t="s">
        <v>17</v>
      </c>
      <c r="B27" s="1">
        <v>34</v>
      </c>
      <c r="C27" s="1">
        <v>20</v>
      </c>
      <c r="D27" s="1">
        <v>9</v>
      </c>
      <c r="E27" s="20">
        <v>5</v>
      </c>
      <c r="F27" s="30">
        <v>45</v>
      </c>
      <c r="G27" s="20">
        <v>11</v>
      </c>
      <c r="H27" s="20">
        <v>17</v>
      </c>
      <c r="I27" s="20">
        <v>3</v>
      </c>
      <c r="J27" s="20">
        <v>1</v>
      </c>
      <c r="K27" s="29" t="s">
        <v>599</v>
      </c>
      <c r="L27" s="1" t="s">
        <v>406</v>
      </c>
      <c r="M27" s="1" t="s">
        <v>205</v>
      </c>
      <c r="N27" s="1" t="s">
        <v>550</v>
      </c>
      <c r="O27" s="31">
        <v>104</v>
      </c>
      <c r="P27" s="20">
        <v>87</v>
      </c>
      <c r="Q27" s="30">
        <v>17</v>
      </c>
      <c r="R27" s="29" t="s">
        <v>154</v>
      </c>
      <c r="S27" s="28" t="s">
        <v>226</v>
      </c>
    </row>
    <row r="28" spans="1:19" x14ac:dyDescent="0.3">
      <c r="A28" s="32" t="s">
        <v>95</v>
      </c>
      <c r="B28" s="1">
        <v>35</v>
      </c>
      <c r="C28" s="1">
        <v>16</v>
      </c>
      <c r="D28" s="1">
        <v>16</v>
      </c>
      <c r="E28" s="20">
        <v>3</v>
      </c>
      <c r="F28" s="30">
        <v>35</v>
      </c>
      <c r="G28" s="20">
        <v>12</v>
      </c>
      <c r="H28" s="20">
        <v>16</v>
      </c>
      <c r="I28" s="20">
        <v>0</v>
      </c>
      <c r="J28" s="20">
        <v>0</v>
      </c>
      <c r="K28" s="29" t="s">
        <v>385</v>
      </c>
      <c r="L28" s="1" t="s">
        <v>504</v>
      </c>
      <c r="M28" s="1" t="s">
        <v>230</v>
      </c>
      <c r="N28" s="1" t="s">
        <v>558</v>
      </c>
      <c r="O28" s="31">
        <v>107</v>
      </c>
      <c r="P28" s="20">
        <v>105</v>
      </c>
      <c r="Q28" s="30">
        <v>2</v>
      </c>
      <c r="R28" s="29" t="s">
        <v>101</v>
      </c>
      <c r="S28" s="28" t="s">
        <v>200</v>
      </c>
    </row>
    <row r="29" spans="1:19" x14ac:dyDescent="0.3">
      <c r="A29" s="32" t="s">
        <v>25</v>
      </c>
      <c r="B29" s="1">
        <v>33</v>
      </c>
      <c r="C29" s="1">
        <v>13</v>
      </c>
      <c r="D29" s="1">
        <v>14</v>
      </c>
      <c r="E29" s="20">
        <v>6</v>
      </c>
      <c r="F29" s="30">
        <v>32</v>
      </c>
      <c r="G29" s="20">
        <v>12</v>
      </c>
      <c r="H29" s="20">
        <v>13</v>
      </c>
      <c r="I29" s="20">
        <v>0</v>
      </c>
      <c r="J29" s="20">
        <v>2</v>
      </c>
      <c r="K29" s="29" t="s">
        <v>405</v>
      </c>
      <c r="L29" s="1" t="s">
        <v>439</v>
      </c>
      <c r="M29" s="1" t="s">
        <v>172</v>
      </c>
      <c r="N29" s="1" t="s">
        <v>556</v>
      </c>
      <c r="O29" s="31">
        <v>93</v>
      </c>
      <c r="P29" s="20">
        <v>101</v>
      </c>
      <c r="Q29" s="30">
        <v>-8</v>
      </c>
      <c r="R29" s="29" t="s">
        <v>113</v>
      </c>
      <c r="S29" s="28" t="s">
        <v>237</v>
      </c>
    </row>
    <row r="30" spans="1:19" x14ac:dyDescent="0.3">
      <c r="A30" s="32" t="s">
        <v>0</v>
      </c>
      <c r="B30" s="1">
        <v>32</v>
      </c>
      <c r="C30" s="1">
        <v>15</v>
      </c>
      <c r="D30" s="1">
        <v>15</v>
      </c>
      <c r="E30" s="20">
        <v>2</v>
      </c>
      <c r="F30" s="30">
        <v>32</v>
      </c>
      <c r="G30" s="20">
        <v>12</v>
      </c>
      <c r="H30" s="20">
        <v>14</v>
      </c>
      <c r="I30" s="20">
        <v>1</v>
      </c>
      <c r="J30" s="20">
        <v>1</v>
      </c>
      <c r="K30" s="29" t="s">
        <v>553</v>
      </c>
      <c r="L30" s="1" t="s">
        <v>401</v>
      </c>
      <c r="M30" s="1" t="s">
        <v>103</v>
      </c>
      <c r="N30" s="1" t="s">
        <v>534</v>
      </c>
      <c r="O30" s="31">
        <v>98</v>
      </c>
      <c r="P30" s="20">
        <v>99</v>
      </c>
      <c r="Q30" s="30">
        <v>-1</v>
      </c>
      <c r="R30" s="29" t="s">
        <v>101</v>
      </c>
      <c r="S30" s="28" t="s">
        <v>215</v>
      </c>
    </row>
    <row r="31" spans="1:19" x14ac:dyDescent="0.3">
      <c r="A31" s="32" t="s">
        <v>6</v>
      </c>
      <c r="B31" s="1">
        <v>34</v>
      </c>
      <c r="C31" s="1">
        <v>12</v>
      </c>
      <c r="D31" s="1">
        <v>15</v>
      </c>
      <c r="E31" s="20">
        <v>7</v>
      </c>
      <c r="F31" s="30">
        <v>31</v>
      </c>
      <c r="G31" s="20">
        <v>12</v>
      </c>
      <c r="H31" s="20">
        <v>12</v>
      </c>
      <c r="I31" s="20">
        <v>0</v>
      </c>
      <c r="J31" s="20">
        <v>2</v>
      </c>
      <c r="K31" s="29" t="s">
        <v>588</v>
      </c>
      <c r="L31" s="1" t="s">
        <v>552</v>
      </c>
      <c r="M31" s="1" t="s">
        <v>170</v>
      </c>
      <c r="N31" s="1" t="s">
        <v>471</v>
      </c>
      <c r="O31" s="31">
        <v>86</v>
      </c>
      <c r="P31" s="20">
        <v>123</v>
      </c>
      <c r="Q31" s="30">
        <v>-37</v>
      </c>
      <c r="R31" s="29" t="s">
        <v>101</v>
      </c>
      <c r="S31" s="28" t="s">
        <v>202</v>
      </c>
    </row>
    <row r="32" spans="1:19" ht="15" thickBot="1" x14ac:dyDescent="0.35">
      <c r="A32" s="32" t="s">
        <v>15</v>
      </c>
      <c r="B32" s="1">
        <v>32</v>
      </c>
      <c r="C32" s="1">
        <v>13</v>
      </c>
      <c r="D32" s="1">
        <v>15</v>
      </c>
      <c r="E32" s="20">
        <v>4</v>
      </c>
      <c r="F32" s="23">
        <v>30</v>
      </c>
      <c r="G32" s="20">
        <v>7</v>
      </c>
      <c r="H32" s="20">
        <v>11</v>
      </c>
      <c r="I32" s="20">
        <v>2</v>
      </c>
      <c r="J32" s="20">
        <v>0</v>
      </c>
      <c r="K32" s="29" t="s">
        <v>551</v>
      </c>
      <c r="L32" s="1" t="s">
        <v>312</v>
      </c>
      <c r="M32" s="1" t="s">
        <v>317</v>
      </c>
      <c r="N32" s="1" t="s">
        <v>587</v>
      </c>
      <c r="O32" s="31">
        <v>92</v>
      </c>
      <c r="P32" s="20">
        <v>111</v>
      </c>
      <c r="Q32" s="30">
        <v>-19</v>
      </c>
      <c r="R32" s="29" t="s">
        <v>99</v>
      </c>
      <c r="S32" s="28" t="s">
        <v>203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34</v>
      </c>
      <c r="C35" s="1">
        <v>20</v>
      </c>
      <c r="D35" s="1">
        <v>12</v>
      </c>
      <c r="E35" s="20">
        <v>2</v>
      </c>
      <c r="F35" s="33">
        <v>42</v>
      </c>
      <c r="G35" s="20">
        <v>8</v>
      </c>
      <c r="H35" s="20">
        <v>16</v>
      </c>
      <c r="I35" s="20">
        <v>4</v>
      </c>
      <c r="J35" s="20">
        <v>0</v>
      </c>
      <c r="K35" s="29" t="s">
        <v>512</v>
      </c>
      <c r="L35" s="1" t="s">
        <v>524</v>
      </c>
      <c r="M35" s="1" t="s">
        <v>149</v>
      </c>
      <c r="N35" s="1" t="s">
        <v>513</v>
      </c>
      <c r="O35" s="31">
        <v>121</v>
      </c>
      <c r="P35" s="20">
        <v>112</v>
      </c>
      <c r="Q35" s="30">
        <v>9</v>
      </c>
      <c r="R35" s="29" t="s">
        <v>101</v>
      </c>
      <c r="S35" s="28" t="s">
        <v>225</v>
      </c>
    </row>
    <row r="36" spans="1:19" x14ac:dyDescent="0.3">
      <c r="A36" s="32" t="s">
        <v>2</v>
      </c>
      <c r="B36" s="1">
        <v>31</v>
      </c>
      <c r="C36" s="1">
        <v>16</v>
      </c>
      <c r="D36" s="1">
        <v>6</v>
      </c>
      <c r="E36" s="20">
        <v>9</v>
      </c>
      <c r="F36" s="30">
        <v>41</v>
      </c>
      <c r="G36" s="20">
        <v>11</v>
      </c>
      <c r="H36" s="20">
        <v>15</v>
      </c>
      <c r="I36" s="20">
        <v>1</v>
      </c>
      <c r="J36" s="20">
        <v>3</v>
      </c>
      <c r="K36" s="29" t="s">
        <v>449</v>
      </c>
      <c r="L36" s="1" t="s">
        <v>576</v>
      </c>
      <c r="M36" s="1" t="s">
        <v>444</v>
      </c>
      <c r="N36" s="1" t="s">
        <v>469</v>
      </c>
      <c r="O36" s="31">
        <v>96</v>
      </c>
      <c r="P36" s="20">
        <v>90</v>
      </c>
      <c r="Q36" s="30">
        <v>6</v>
      </c>
      <c r="R36" s="29" t="s">
        <v>104</v>
      </c>
      <c r="S36" s="28" t="s">
        <v>231</v>
      </c>
    </row>
    <row r="37" spans="1:19" x14ac:dyDescent="0.3">
      <c r="A37" s="32" t="s">
        <v>20</v>
      </c>
      <c r="B37" s="1">
        <v>34</v>
      </c>
      <c r="C37" s="1">
        <v>16</v>
      </c>
      <c r="D37" s="1">
        <v>12</v>
      </c>
      <c r="E37" s="20">
        <v>6</v>
      </c>
      <c r="F37" s="30">
        <v>38</v>
      </c>
      <c r="G37" s="20">
        <v>11</v>
      </c>
      <c r="H37" s="20">
        <v>16</v>
      </c>
      <c r="I37" s="20">
        <v>0</v>
      </c>
      <c r="J37" s="20">
        <v>2</v>
      </c>
      <c r="K37" s="29" t="s">
        <v>419</v>
      </c>
      <c r="L37" s="1" t="s">
        <v>602</v>
      </c>
      <c r="M37" s="1" t="s">
        <v>168</v>
      </c>
      <c r="N37" s="1" t="s">
        <v>391</v>
      </c>
      <c r="O37" s="31">
        <v>116</v>
      </c>
      <c r="P37" s="20">
        <v>118</v>
      </c>
      <c r="Q37" s="30">
        <v>-2</v>
      </c>
      <c r="R37" s="29" t="s">
        <v>99</v>
      </c>
      <c r="S37" s="28" t="s">
        <v>234</v>
      </c>
    </row>
    <row r="38" spans="1:19" x14ac:dyDescent="0.3">
      <c r="A38" s="32" t="s">
        <v>18</v>
      </c>
      <c r="B38" s="1">
        <v>32</v>
      </c>
      <c r="C38" s="1">
        <v>14</v>
      </c>
      <c r="D38" s="1">
        <v>9</v>
      </c>
      <c r="E38" s="20">
        <v>9</v>
      </c>
      <c r="F38" s="30">
        <v>37</v>
      </c>
      <c r="G38" s="20">
        <v>8</v>
      </c>
      <c r="H38" s="20">
        <v>13</v>
      </c>
      <c r="I38" s="20">
        <v>1</v>
      </c>
      <c r="J38" s="20">
        <v>5</v>
      </c>
      <c r="K38" s="29" t="s">
        <v>573</v>
      </c>
      <c r="L38" s="1" t="s">
        <v>590</v>
      </c>
      <c r="M38" s="1" t="s">
        <v>362</v>
      </c>
      <c r="N38" s="1" t="s">
        <v>591</v>
      </c>
      <c r="O38" s="31">
        <v>84</v>
      </c>
      <c r="P38" s="20">
        <v>86</v>
      </c>
      <c r="Q38" s="30">
        <v>-2</v>
      </c>
      <c r="R38" s="29" t="s">
        <v>113</v>
      </c>
      <c r="S38" s="28" t="s">
        <v>222</v>
      </c>
    </row>
    <row r="39" spans="1:19" x14ac:dyDescent="0.3">
      <c r="A39" s="32" t="s">
        <v>8</v>
      </c>
      <c r="B39" s="1">
        <v>34</v>
      </c>
      <c r="C39" s="1">
        <v>17</v>
      </c>
      <c r="D39" s="1">
        <v>14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544</v>
      </c>
      <c r="L39" s="1" t="s">
        <v>575</v>
      </c>
      <c r="M39" s="1" t="s">
        <v>218</v>
      </c>
      <c r="N39" s="1" t="s">
        <v>488</v>
      </c>
      <c r="O39" s="31">
        <v>102</v>
      </c>
      <c r="P39" s="20">
        <v>113</v>
      </c>
      <c r="Q39" s="30">
        <v>-11</v>
      </c>
      <c r="R39" s="29" t="s">
        <v>109</v>
      </c>
      <c r="S39" s="28" t="s">
        <v>232</v>
      </c>
    </row>
    <row r="40" spans="1:19" x14ac:dyDescent="0.3">
      <c r="A40" s="32" t="s">
        <v>27</v>
      </c>
      <c r="B40" s="1">
        <v>34</v>
      </c>
      <c r="C40" s="1">
        <v>13</v>
      </c>
      <c r="D40" s="1">
        <v>17</v>
      </c>
      <c r="E40" s="20">
        <v>4</v>
      </c>
      <c r="F40" s="30">
        <v>30</v>
      </c>
      <c r="G40" s="20">
        <v>8</v>
      </c>
      <c r="H40" s="20">
        <v>11</v>
      </c>
      <c r="I40" s="20">
        <v>2</v>
      </c>
      <c r="J40" s="20">
        <v>2</v>
      </c>
      <c r="K40" s="29" t="s">
        <v>389</v>
      </c>
      <c r="L40" s="1" t="s">
        <v>600</v>
      </c>
      <c r="M40" s="1" t="s">
        <v>171</v>
      </c>
      <c r="N40" s="1" t="s">
        <v>601</v>
      </c>
      <c r="O40" s="31">
        <v>87</v>
      </c>
      <c r="P40" s="20">
        <v>103</v>
      </c>
      <c r="Q40" s="30">
        <v>-16</v>
      </c>
      <c r="R40" s="29" t="s">
        <v>101</v>
      </c>
      <c r="S40" s="28" t="s">
        <v>225</v>
      </c>
    </row>
    <row r="41" spans="1:19" x14ac:dyDescent="0.3">
      <c r="A41" s="32" t="s">
        <v>7</v>
      </c>
      <c r="B41" s="1">
        <v>31</v>
      </c>
      <c r="C41" s="1">
        <v>12</v>
      </c>
      <c r="D41" s="1">
        <v>13</v>
      </c>
      <c r="E41" s="20">
        <v>6</v>
      </c>
      <c r="F41" s="30">
        <v>30</v>
      </c>
      <c r="G41" s="20">
        <v>7</v>
      </c>
      <c r="H41" s="20">
        <v>12</v>
      </c>
      <c r="I41" s="20">
        <v>0</v>
      </c>
      <c r="J41" s="20">
        <v>3</v>
      </c>
      <c r="K41" s="29" t="s">
        <v>471</v>
      </c>
      <c r="L41" s="1" t="s">
        <v>465</v>
      </c>
      <c r="M41" s="1" t="s">
        <v>183</v>
      </c>
      <c r="N41" s="1" t="s">
        <v>603</v>
      </c>
      <c r="O41" s="31">
        <v>77</v>
      </c>
      <c r="P41" s="20">
        <v>98</v>
      </c>
      <c r="Q41" s="30">
        <v>-21</v>
      </c>
      <c r="R41" s="29" t="s">
        <v>113</v>
      </c>
      <c r="S41" s="28" t="s">
        <v>238</v>
      </c>
    </row>
    <row r="42" spans="1:19" ht="15" thickBot="1" x14ac:dyDescent="0.35">
      <c r="A42" s="27" t="s">
        <v>3</v>
      </c>
      <c r="B42" s="26">
        <v>33</v>
      </c>
      <c r="C42" s="26">
        <v>13</v>
      </c>
      <c r="D42" s="26">
        <v>17</v>
      </c>
      <c r="E42" s="24">
        <v>3</v>
      </c>
      <c r="F42" s="23">
        <v>29</v>
      </c>
      <c r="G42" s="24">
        <v>7</v>
      </c>
      <c r="H42" s="24">
        <v>11</v>
      </c>
      <c r="I42" s="24">
        <v>2</v>
      </c>
      <c r="J42" s="24">
        <v>0</v>
      </c>
      <c r="K42" s="22" t="s">
        <v>400</v>
      </c>
      <c r="L42" s="26" t="s">
        <v>446</v>
      </c>
      <c r="M42" s="26" t="s">
        <v>156</v>
      </c>
      <c r="N42" s="26" t="s">
        <v>504</v>
      </c>
      <c r="O42" s="25">
        <v>92</v>
      </c>
      <c r="P42" s="24">
        <v>112</v>
      </c>
      <c r="Q42" s="23">
        <v>-20</v>
      </c>
      <c r="R42" s="22" t="s">
        <v>104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7765E7B-15B9-41EF-9F67-531C4CDDD692}"/>
  </hyperlinks>
  <pageMargins left="0.7" right="0.7" top="0.75" bottom="0.75" header="0.3" footer="0.3"/>
  <pageSetup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D7E1-A6BB-4D07-A983-4373954EF316}">
  <dimension ref="A1:T47"/>
  <sheetViews>
    <sheetView workbookViewId="0">
      <selection activeCell="A14" sqref="A14:S2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35</v>
      </c>
      <c r="C4" s="40">
        <v>19</v>
      </c>
      <c r="D4" s="40">
        <v>13</v>
      </c>
      <c r="E4" s="38">
        <v>3</v>
      </c>
      <c r="F4" s="33">
        <v>41</v>
      </c>
      <c r="G4" s="39">
        <v>13</v>
      </c>
      <c r="H4" s="38">
        <v>17</v>
      </c>
      <c r="I4" s="38">
        <v>2</v>
      </c>
      <c r="J4" s="33">
        <v>2</v>
      </c>
      <c r="K4" s="37" t="s">
        <v>527</v>
      </c>
      <c r="L4" s="40" t="s">
        <v>453</v>
      </c>
      <c r="M4" s="40" t="s">
        <v>233</v>
      </c>
      <c r="N4" s="40" t="s">
        <v>587</v>
      </c>
      <c r="O4" s="39">
        <v>108</v>
      </c>
      <c r="P4" s="38">
        <v>115</v>
      </c>
      <c r="Q4" s="33">
        <v>-7</v>
      </c>
      <c r="R4" s="37" t="s">
        <v>101</v>
      </c>
      <c r="S4" s="36" t="s">
        <v>231</v>
      </c>
    </row>
    <row r="5" spans="1:20" x14ac:dyDescent="0.3">
      <c r="A5" s="32" t="s">
        <v>29</v>
      </c>
      <c r="B5" s="1">
        <v>34</v>
      </c>
      <c r="C5" s="1">
        <v>20</v>
      </c>
      <c r="D5" s="1">
        <v>14</v>
      </c>
      <c r="E5" s="20">
        <v>0</v>
      </c>
      <c r="F5" s="30">
        <v>40</v>
      </c>
      <c r="G5" s="31">
        <v>12</v>
      </c>
      <c r="H5" s="20">
        <v>18</v>
      </c>
      <c r="I5" s="20">
        <v>2</v>
      </c>
      <c r="J5" s="30">
        <v>0</v>
      </c>
      <c r="K5" s="29" t="s">
        <v>592</v>
      </c>
      <c r="L5" s="1" t="s">
        <v>577</v>
      </c>
      <c r="M5" s="1" t="s">
        <v>374</v>
      </c>
      <c r="N5" s="1" t="s">
        <v>491</v>
      </c>
      <c r="O5" s="31">
        <v>113</v>
      </c>
      <c r="P5" s="20">
        <v>106</v>
      </c>
      <c r="Q5" s="30">
        <v>7</v>
      </c>
      <c r="R5" s="29" t="s">
        <v>99</v>
      </c>
      <c r="S5" s="28" t="s">
        <v>203</v>
      </c>
    </row>
    <row r="6" spans="1:20" x14ac:dyDescent="0.3">
      <c r="A6" s="32" t="s">
        <v>5</v>
      </c>
      <c r="B6" s="1">
        <v>33</v>
      </c>
      <c r="C6" s="1">
        <v>18</v>
      </c>
      <c r="D6" s="1">
        <v>12</v>
      </c>
      <c r="E6" s="20">
        <v>3</v>
      </c>
      <c r="F6" s="30">
        <v>39</v>
      </c>
      <c r="G6" s="31">
        <v>15</v>
      </c>
      <c r="H6" s="20">
        <v>18</v>
      </c>
      <c r="I6" s="20">
        <v>0</v>
      </c>
      <c r="J6" s="30">
        <v>1</v>
      </c>
      <c r="K6" s="29" t="s">
        <v>369</v>
      </c>
      <c r="L6" s="1" t="s">
        <v>562</v>
      </c>
      <c r="M6" s="1" t="s">
        <v>193</v>
      </c>
      <c r="N6" s="1" t="s">
        <v>584</v>
      </c>
      <c r="O6" s="31">
        <v>106</v>
      </c>
      <c r="P6" s="20">
        <v>88</v>
      </c>
      <c r="Q6" s="30">
        <v>18</v>
      </c>
      <c r="R6" s="29" t="s">
        <v>107</v>
      </c>
      <c r="S6" s="28" t="s">
        <v>228</v>
      </c>
    </row>
    <row r="7" spans="1:20" x14ac:dyDescent="0.3">
      <c r="A7" s="32" t="s">
        <v>19</v>
      </c>
      <c r="B7" s="1">
        <v>33</v>
      </c>
      <c r="C7" s="1">
        <v>18</v>
      </c>
      <c r="D7" s="1">
        <v>13</v>
      </c>
      <c r="E7" s="20">
        <v>2</v>
      </c>
      <c r="F7" s="30">
        <v>38</v>
      </c>
      <c r="G7" s="31">
        <v>15</v>
      </c>
      <c r="H7" s="20">
        <v>17</v>
      </c>
      <c r="I7" s="20">
        <v>1</v>
      </c>
      <c r="J7" s="30">
        <v>1</v>
      </c>
      <c r="K7" s="29" t="s">
        <v>604</v>
      </c>
      <c r="L7" s="1" t="s">
        <v>302</v>
      </c>
      <c r="M7" s="1" t="s">
        <v>148</v>
      </c>
      <c r="N7" s="1" t="s">
        <v>369</v>
      </c>
      <c r="O7" s="31">
        <v>106</v>
      </c>
      <c r="P7" s="20">
        <v>103</v>
      </c>
      <c r="Q7" s="30">
        <v>3</v>
      </c>
      <c r="R7" s="29" t="s">
        <v>109</v>
      </c>
      <c r="S7" s="28" t="s">
        <v>234</v>
      </c>
    </row>
    <row r="8" spans="1:20" x14ac:dyDescent="0.3">
      <c r="A8" s="32" t="s">
        <v>16</v>
      </c>
      <c r="B8" s="1">
        <v>33</v>
      </c>
      <c r="C8" s="1">
        <v>17</v>
      </c>
      <c r="D8" s="1">
        <v>12</v>
      </c>
      <c r="E8" s="20">
        <v>4</v>
      </c>
      <c r="F8" s="30">
        <v>38</v>
      </c>
      <c r="G8" s="31">
        <v>8</v>
      </c>
      <c r="H8" s="20">
        <v>15</v>
      </c>
      <c r="I8" s="20">
        <v>2</v>
      </c>
      <c r="J8" s="30">
        <v>2</v>
      </c>
      <c r="K8" s="29" t="s">
        <v>593</v>
      </c>
      <c r="L8" s="1" t="s">
        <v>560</v>
      </c>
      <c r="M8" s="1" t="s">
        <v>230</v>
      </c>
      <c r="N8" s="1" t="s">
        <v>557</v>
      </c>
      <c r="O8" s="31">
        <v>106</v>
      </c>
      <c r="P8" s="20">
        <v>117</v>
      </c>
      <c r="Q8" s="30">
        <v>-11</v>
      </c>
      <c r="R8" s="29" t="s">
        <v>101</v>
      </c>
      <c r="S8" s="28" t="s">
        <v>228</v>
      </c>
    </row>
    <row r="9" spans="1:20" x14ac:dyDescent="0.3">
      <c r="A9" s="32" t="s">
        <v>4</v>
      </c>
      <c r="B9" s="1">
        <v>32</v>
      </c>
      <c r="C9" s="1">
        <v>15</v>
      </c>
      <c r="D9" s="1">
        <v>12</v>
      </c>
      <c r="E9" s="20">
        <v>5</v>
      </c>
      <c r="F9" s="30">
        <v>35</v>
      </c>
      <c r="G9" s="31">
        <v>11</v>
      </c>
      <c r="H9" s="20">
        <v>15</v>
      </c>
      <c r="I9" s="20">
        <v>0</v>
      </c>
      <c r="J9" s="30">
        <v>1</v>
      </c>
      <c r="K9" s="29" t="s">
        <v>594</v>
      </c>
      <c r="L9" s="1" t="s">
        <v>278</v>
      </c>
      <c r="M9" s="1" t="s">
        <v>517</v>
      </c>
      <c r="N9" s="1" t="s">
        <v>518</v>
      </c>
      <c r="O9" s="31">
        <v>105</v>
      </c>
      <c r="P9" s="20">
        <v>104</v>
      </c>
      <c r="Q9" s="30">
        <v>1</v>
      </c>
      <c r="R9" s="29" t="s">
        <v>99</v>
      </c>
      <c r="S9" s="28" t="s">
        <v>231</v>
      </c>
    </row>
    <row r="10" spans="1:20" x14ac:dyDescent="0.3">
      <c r="A10" s="32" t="s">
        <v>11</v>
      </c>
      <c r="B10" s="1">
        <v>32</v>
      </c>
      <c r="C10" s="1">
        <v>15</v>
      </c>
      <c r="D10" s="1">
        <v>13</v>
      </c>
      <c r="E10" s="20">
        <v>4</v>
      </c>
      <c r="F10" s="30">
        <v>34</v>
      </c>
      <c r="G10" s="31">
        <v>7</v>
      </c>
      <c r="H10" s="20">
        <v>12</v>
      </c>
      <c r="I10" s="20">
        <v>3</v>
      </c>
      <c r="J10" s="30">
        <v>0</v>
      </c>
      <c r="K10" s="29" t="s">
        <v>341</v>
      </c>
      <c r="L10" s="1" t="s">
        <v>446</v>
      </c>
      <c r="M10" s="1" t="s">
        <v>189</v>
      </c>
      <c r="N10" s="1" t="s">
        <v>404</v>
      </c>
      <c r="O10" s="31">
        <v>101</v>
      </c>
      <c r="P10" s="20">
        <v>104</v>
      </c>
      <c r="Q10" s="30">
        <v>-3</v>
      </c>
      <c r="R10" s="29" t="s">
        <v>99</v>
      </c>
      <c r="S10" s="28" t="s">
        <v>200</v>
      </c>
    </row>
    <row r="11" spans="1:20" ht="15" thickBot="1" x14ac:dyDescent="0.35">
      <c r="A11" s="32" t="s">
        <v>28</v>
      </c>
      <c r="B11" s="1">
        <v>32</v>
      </c>
      <c r="C11" s="1">
        <v>14</v>
      </c>
      <c r="D11" s="1">
        <v>14</v>
      </c>
      <c r="E11" s="24">
        <v>4</v>
      </c>
      <c r="F11" s="23">
        <v>32</v>
      </c>
      <c r="G11" s="25">
        <v>8</v>
      </c>
      <c r="H11" s="24">
        <v>12</v>
      </c>
      <c r="I11" s="24">
        <v>2</v>
      </c>
      <c r="J11" s="23">
        <v>0</v>
      </c>
      <c r="K11" s="29" t="s">
        <v>448</v>
      </c>
      <c r="L11" s="1" t="s">
        <v>434</v>
      </c>
      <c r="M11" s="1" t="s">
        <v>211</v>
      </c>
      <c r="N11" s="1" t="s">
        <v>471</v>
      </c>
      <c r="O11" s="31">
        <v>98</v>
      </c>
      <c r="P11" s="20">
        <v>109</v>
      </c>
      <c r="Q11" s="30">
        <v>-11</v>
      </c>
      <c r="R11" s="29" t="s">
        <v>109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33</v>
      </c>
      <c r="C14" s="1">
        <v>22</v>
      </c>
      <c r="D14" s="1">
        <v>9</v>
      </c>
      <c r="E14" s="20">
        <v>2</v>
      </c>
      <c r="F14" s="33">
        <v>46</v>
      </c>
      <c r="G14" s="20">
        <v>10</v>
      </c>
      <c r="H14" s="20">
        <v>18</v>
      </c>
      <c r="I14" s="20">
        <v>4</v>
      </c>
      <c r="J14" s="20">
        <v>1</v>
      </c>
      <c r="K14" s="29" t="s">
        <v>578</v>
      </c>
      <c r="L14" s="1" t="s">
        <v>411</v>
      </c>
      <c r="M14" s="1" t="s">
        <v>219</v>
      </c>
      <c r="N14" s="1" t="s">
        <v>382</v>
      </c>
      <c r="O14" s="31">
        <v>112</v>
      </c>
      <c r="P14" s="20">
        <v>91</v>
      </c>
      <c r="Q14" s="30">
        <v>21</v>
      </c>
      <c r="R14" s="29" t="s">
        <v>154</v>
      </c>
      <c r="S14" s="28" t="s">
        <v>219</v>
      </c>
    </row>
    <row r="15" spans="1:20" x14ac:dyDescent="0.3">
      <c r="A15" s="32" t="s">
        <v>13</v>
      </c>
      <c r="B15" s="1">
        <v>34</v>
      </c>
      <c r="C15" s="1">
        <v>19</v>
      </c>
      <c r="D15" s="1">
        <v>12</v>
      </c>
      <c r="E15" s="20">
        <v>3</v>
      </c>
      <c r="F15" s="30">
        <v>41</v>
      </c>
      <c r="G15" s="20">
        <v>10</v>
      </c>
      <c r="H15" s="20">
        <v>16</v>
      </c>
      <c r="I15" s="20">
        <v>3</v>
      </c>
      <c r="J15" s="20">
        <v>3</v>
      </c>
      <c r="K15" s="29" t="s">
        <v>505</v>
      </c>
      <c r="L15" s="1" t="s">
        <v>450</v>
      </c>
      <c r="M15" s="1" t="s">
        <v>218</v>
      </c>
      <c r="N15" s="1" t="s">
        <v>563</v>
      </c>
      <c r="O15" s="31">
        <v>102</v>
      </c>
      <c r="P15" s="20">
        <v>96</v>
      </c>
      <c r="Q15" s="30">
        <v>6</v>
      </c>
      <c r="R15" s="29" t="s">
        <v>101</v>
      </c>
      <c r="S15" s="28" t="s">
        <v>234</v>
      </c>
    </row>
    <row r="16" spans="1:20" x14ac:dyDescent="0.3">
      <c r="A16" s="32" t="s">
        <v>10</v>
      </c>
      <c r="B16" s="1">
        <v>32</v>
      </c>
      <c r="C16" s="1">
        <v>17</v>
      </c>
      <c r="D16" s="1">
        <v>9</v>
      </c>
      <c r="E16" s="20">
        <v>6</v>
      </c>
      <c r="F16" s="30">
        <v>40</v>
      </c>
      <c r="G16" s="20">
        <v>5</v>
      </c>
      <c r="H16" s="20">
        <v>12</v>
      </c>
      <c r="I16" s="20">
        <v>5</v>
      </c>
      <c r="J16" s="20">
        <v>2</v>
      </c>
      <c r="K16" s="29" t="s">
        <v>565</v>
      </c>
      <c r="L16" s="1" t="s">
        <v>299</v>
      </c>
      <c r="M16" s="1" t="s">
        <v>206</v>
      </c>
      <c r="N16" s="1" t="s">
        <v>565</v>
      </c>
      <c r="O16" s="31">
        <v>96</v>
      </c>
      <c r="P16" s="20">
        <v>89</v>
      </c>
      <c r="Q16" s="30">
        <v>7</v>
      </c>
      <c r="R16" s="29" t="s">
        <v>99</v>
      </c>
      <c r="S16" s="28" t="s">
        <v>239</v>
      </c>
    </row>
    <row r="17" spans="1:19" x14ac:dyDescent="0.3">
      <c r="A17" s="32" t="s">
        <v>1</v>
      </c>
      <c r="B17" s="1">
        <v>33</v>
      </c>
      <c r="C17" s="1">
        <v>18</v>
      </c>
      <c r="D17" s="1">
        <v>11</v>
      </c>
      <c r="E17" s="20">
        <v>4</v>
      </c>
      <c r="F17" s="30">
        <v>40</v>
      </c>
      <c r="G17" s="20">
        <v>17</v>
      </c>
      <c r="H17" s="20">
        <v>18</v>
      </c>
      <c r="I17" s="20">
        <v>0</v>
      </c>
      <c r="J17" s="20">
        <v>4</v>
      </c>
      <c r="K17" s="29" t="s">
        <v>528</v>
      </c>
      <c r="L17" s="1" t="s">
        <v>437</v>
      </c>
      <c r="M17" s="1" t="s">
        <v>407</v>
      </c>
      <c r="N17" s="1" t="s">
        <v>546</v>
      </c>
      <c r="O17" s="31">
        <v>106</v>
      </c>
      <c r="P17" s="20">
        <v>88</v>
      </c>
      <c r="Q17" s="30">
        <v>18</v>
      </c>
      <c r="R17" s="29" t="s">
        <v>113</v>
      </c>
      <c r="S17" s="28" t="s">
        <v>231</v>
      </c>
    </row>
    <row r="18" spans="1:19" x14ac:dyDescent="0.3">
      <c r="A18" s="32" t="s">
        <v>14</v>
      </c>
      <c r="B18" s="1">
        <v>34</v>
      </c>
      <c r="C18" s="1">
        <v>19</v>
      </c>
      <c r="D18" s="1">
        <v>14</v>
      </c>
      <c r="E18" s="20">
        <v>1</v>
      </c>
      <c r="F18" s="30">
        <v>39</v>
      </c>
      <c r="G18" s="20">
        <v>9</v>
      </c>
      <c r="H18" s="20">
        <v>16</v>
      </c>
      <c r="I18" s="20">
        <v>3</v>
      </c>
      <c r="J18" s="20">
        <v>0</v>
      </c>
      <c r="K18" s="29" t="s">
        <v>513</v>
      </c>
      <c r="L18" s="1" t="s">
        <v>438</v>
      </c>
      <c r="M18" s="1" t="s">
        <v>165</v>
      </c>
      <c r="N18" s="1" t="s">
        <v>543</v>
      </c>
      <c r="O18" s="31">
        <v>99</v>
      </c>
      <c r="P18" s="20">
        <v>104</v>
      </c>
      <c r="Q18" s="30">
        <v>-5</v>
      </c>
      <c r="R18" s="29" t="s">
        <v>99</v>
      </c>
      <c r="S18" s="28" t="s">
        <v>224</v>
      </c>
    </row>
    <row r="19" spans="1:19" x14ac:dyDescent="0.3">
      <c r="A19" s="32" t="s">
        <v>9</v>
      </c>
      <c r="B19" s="1">
        <v>32</v>
      </c>
      <c r="C19" s="1">
        <v>14</v>
      </c>
      <c r="D19" s="1">
        <v>9</v>
      </c>
      <c r="E19" s="20">
        <v>9</v>
      </c>
      <c r="F19" s="30">
        <v>37</v>
      </c>
      <c r="G19" s="20">
        <v>13</v>
      </c>
      <c r="H19" s="20">
        <v>14</v>
      </c>
      <c r="I19" s="20">
        <v>0</v>
      </c>
      <c r="J19" s="20">
        <v>5</v>
      </c>
      <c r="K19" s="29" t="s">
        <v>596</v>
      </c>
      <c r="L19" s="1" t="s">
        <v>419</v>
      </c>
      <c r="M19" s="1" t="s">
        <v>206</v>
      </c>
      <c r="N19" s="1" t="s">
        <v>337</v>
      </c>
      <c r="O19" s="31">
        <v>103</v>
      </c>
      <c r="P19" s="20">
        <v>102</v>
      </c>
      <c r="Q19" s="30">
        <v>1</v>
      </c>
      <c r="R19" s="29" t="s">
        <v>167</v>
      </c>
      <c r="S19" s="28" t="s">
        <v>264</v>
      </c>
    </row>
    <row r="20" spans="1:19" x14ac:dyDescent="0.3">
      <c r="A20" s="32" t="s">
        <v>12</v>
      </c>
      <c r="B20" s="1">
        <v>35</v>
      </c>
      <c r="C20" s="1">
        <v>16</v>
      </c>
      <c r="D20" s="1">
        <v>15</v>
      </c>
      <c r="E20" s="20">
        <v>4</v>
      </c>
      <c r="F20" s="30">
        <v>36</v>
      </c>
      <c r="G20" s="20">
        <v>10</v>
      </c>
      <c r="H20" s="20">
        <v>15</v>
      </c>
      <c r="I20" s="20">
        <v>1</v>
      </c>
      <c r="J20" s="20">
        <v>0</v>
      </c>
      <c r="K20" s="29" t="s">
        <v>595</v>
      </c>
      <c r="L20" s="1" t="s">
        <v>536</v>
      </c>
      <c r="M20" s="1" t="s">
        <v>148</v>
      </c>
      <c r="N20" s="1" t="s">
        <v>513</v>
      </c>
      <c r="O20" s="31">
        <v>89</v>
      </c>
      <c r="P20" s="20">
        <v>95</v>
      </c>
      <c r="Q20" s="30">
        <v>-6</v>
      </c>
      <c r="R20" s="29" t="s">
        <v>107</v>
      </c>
      <c r="S20" s="28" t="s">
        <v>218</v>
      </c>
    </row>
    <row r="21" spans="1:19" ht="15" thickBot="1" x14ac:dyDescent="0.35">
      <c r="A21" s="27" t="s">
        <v>23</v>
      </c>
      <c r="B21" s="26">
        <v>33</v>
      </c>
      <c r="C21" s="26">
        <v>14</v>
      </c>
      <c r="D21" s="26">
        <v>13</v>
      </c>
      <c r="E21" s="24">
        <v>6</v>
      </c>
      <c r="F21" s="23">
        <v>34</v>
      </c>
      <c r="G21" s="24">
        <v>3</v>
      </c>
      <c r="H21" s="24">
        <v>10</v>
      </c>
      <c r="I21" s="24">
        <v>4</v>
      </c>
      <c r="J21" s="24">
        <v>1</v>
      </c>
      <c r="K21" s="22" t="s">
        <v>384</v>
      </c>
      <c r="L21" s="26" t="s">
        <v>525</v>
      </c>
      <c r="M21" s="26" t="s">
        <v>240</v>
      </c>
      <c r="N21" s="26" t="s">
        <v>542</v>
      </c>
      <c r="O21" s="25">
        <v>100</v>
      </c>
      <c r="P21" s="24">
        <v>115</v>
      </c>
      <c r="Q21" s="23">
        <v>-15</v>
      </c>
      <c r="R21" s="22" t="s">
        <v>99</v>
      </c>
      <c r="S21" s="21" t="s">
        <v>255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33</v>
      </c>
      <c r="C25" s="1">
        <v>24</v>
      </c>
      <c r="D25" s="1">
        <v>2</v>
      </c>
      <c r="E25" s="20">
        <v>7</v>
      </c>
      <c r="F25" s="30">
        <v>55</v>
      </c>
      <c r="G25" s="20">
        <v>22</v>
      </c>
      <c r="H25" s="20">
        <v>24</v>
      </c>
      <c r="I25" s="20">
        <v>0</v>
      </c>
      <c r="J25" s="20">
        <v>4</v>
      </c>
      <c r="K25" s="29" t="s">
        <v>567</v>
      </c>
      <c r="L25" s="1" t="s">
        <v>597</v>
      </c>
      <c r="M25" s="1" t="s">
        <v>444</v>
      </c>
      <c r="N25" s="1" t="s">
        <v>598</v>
      </c>
      <c r="O25" s="31">
        <v>133</v>
      </c>
      <c r="P25" s="20">
        <v>77</v>
      </c>
      <c r="Q25" s="30">
        <v>56</v>
      </c>
      <c r="R25" s="29" t="s">
        <v>109</v>
      </c>
      <c r="S25" s="28" t="s">
        <v>290</v>
      </c>
    </row>
    <row r="26" spans="1:19" x14ac:dyDescent="0.3">
      <c r="A26" s="32" t="s">
        <v>22</v>
      </c>
      <c r="B26" s="1">
        <v>34</v>
      </c>
      <c r="C26" s="1">
        <v>22</v>
      </c>
      <c r="D26" s="1">
        <v>7</v>
      </c>
      <c r="E26" s="20">
        <v>5</v>
      </c>
      <c r="F26" s="30">
        <v>49</v>
      </c>
      <c r="G26" s="20">
        <v>15</v>
      </c>
      <c r="H26" s="20">
        <v>19</v>
      </c>
      <c r="I26" s="20">
        <v>3</v>
      </c>
      <c r="J26" s="20">
        <v>2</v>
      </c>
      <c r="K26" s="29" t="s">
        <v>578</v>
      </c>
      <c r="L26" s="1" t="s">
        <v>548</v>
      </c>
      <c r="M26" s="1" t="s">
        <v>209</v>
      </c>
      <c r="N26" s="1" t="s">
        <v>586</v>
      </c>
      <c r="O26" s="31">
        <v>115</v>
      </c>
      <c r="P26" s="20">
        <v>90</v>
      </c>
      <c r="Q26" s="30">
        <v>25</v>
      </c>
      <c r="R26" s="29" t="s">
        <v>99</v>
      </c>
      <c r="S26" s="28" t="s">
        <v>226</v>
      </c>
    </row>
    <row r="27" spans="1:19" x14ac:dyDescent="0.3">
      <c r="A27" s="32" t="s">
        <v>17</v>
      </c>
      <c r="B27" s="1">
        <v>34</v>
      </c>
      <c r="C27" s="1">
        <v>20</v>
      </c>
      <c r="D27" s="1">
        <v>9</v>
      </c>
      <c r="E27" s="20">
        <v>5</v>
      </c>
      <c r="F27" s="30">
        <v>45</v>
      </c>
      <c r="G27" s="20">
        <v>11</v>
      </c>
      <c r="H27" s="20">
        <v>17</v>
      </c>
      <c r="I27" s="20">
        <v>3</v>
      </c>
      <c r="J27" s="20">
        <v>1</v>
      </c>
      <c r="K27" s="29" t="s">
        <v>599</v>
      </c>
      <c r="L27" s="1" t="s">
        <v>406</v>
      </c>
      <c r="M27" s="1" t="s">
        <v>205</v>
      </c>
      <c r="N27" s="1" t="s">
        <v>550</v>
      </c>
      <c r="O27" s="31">
        <v>104</v>
      </c>
      <c r="P27" s="20">
        <v>87</v>
      </c>
      <c r="Q27" s="30">
        <v>17</v>
      </c>
      <c r="R27" s="29" t="s">
        <v>154</v>
      </c>
      <c r="S27" s="28" t="s">
        <v>226</v>
      </c>
    </row>
    <row r="28" spans="1:19" x14ac:dyDescent="0.3">
      <c r="A28" s="32" t="s">
        <v>95</v>
      </c>
      <c r="B28" s="1">
        <v>36</v>
      </c>
      <c r="C28" s="1">
        <v>17</v>
      </c>
      <c r="D28" s="1">
        <v>16</v>
      </c>
      <c r="E28" s="20">
        <v>3</v>
      </c>
      <c r="F28" s="30">
        <v>37</v>
      </c>
      <c r="G28" s="20">
        <v>13</v>
      </c>
      <c r="H28" s="20">
        <v>17</v>
      </c>
      <c r="I28" s="20">
        <v>0</v>
      </c>
      <c r="J28" s="20">
        <v>0</v>
      </c>
      <c r="K28" s="29" t="s">
        <v>385</v>
      </c>
      <c r="L28" s="1" t="s">
        <v>606</v>
      </c>
      <c r="M28" s="1" t="s">
        <v>230</v>
      </c>
      <c r="N28" s="1" t="s">
        <v>558</v>
      </c>
      <c r="O28" s="31">
        <v>111</v>
      </c>
      <c r="P28" s="20">
        <v>106</v>
      </c>
      <c r="Q28" s="30">
        <v>5</v>
      </c>
      <c r="R28" s="29" t="s">
        <v>99</v>
      </c>
      <c r="S28" s="28" t="s">
        <v>202</v>
      </c>
    </row>
    <row r="29" spans="1:19" x14ac:dyDescent="0.3">
      <c r="A29" s="32" t="s">
        <v>6</v>
      </c>
      <c r="B29" s="1">
        <v>35</v>
      </c>
      <c r="C29" s="1">
        <v>13</v>
      </c>
      <c r="D29" s="1">
        <v>15</v>
      </c>
      <c r="E29" s="20">
        <v>7</v>
      </c>
      <c r="F29" s="30">
        <v>33</v>
      </c>
      <c r="G29" s="20">
        <v>13</v>
      </c>
      <c r="H29" s="20">
        <v>13</v>
      </c>
      <c r="I29" s="20">
        <v>0</v>
      </c>
      <c r="J29" s="20">
        <v>2</v>
      </c>
      <c r="K29" s="29" t="s">
        <v>605</v>
      </c>
      <c r="L29" s="1" t="s">
        <v>552</v>
      </c>
      <c r="M29" s="1" t="s">
        <v>184</v>
      </c>
      <c r="N29" s="1" t="s">
        <v>587</v>
      </c>
      <c r="O29" s="31">
        <v>87</v>
      </c>
      <c r="P29" s="20">
        <v>123</v>
      </c>
      <c r="Q29" s="30">
        <v>-36</v>
      </c>
      <c r="R29" s="29" t="s">
        <v>99</v>
      </c>
      <c r="S29" s="28" t="s">
        <v>202</v>
      </c>
    </row>
    <row r="30" spans="1:19" x14ac:dyDescent="0.3">
      <c r="A30" s="32" t="s">
        <v>25</v>
      </c>
      <c r="B30" s="1">
        <v>33</v>
      </c>
      <c r="C30" s="1">
        <v>13</v>
      </c>
      <c r="D30" s="1">
        <v>14</v>
      </c>
      <c r="E30" s="20">
        <v>6</v>
      </c>
      <c r="F30" s="30">
        <v>32</v>
      </c>
      <c r="G30" s="20">
        <v>12</v>
      </c>
      <c r="H30" s="20">
        <v>13</v>
      </c>
      <c r="I30" s="20">
        <v>0</v>
      </c>
      <c r="J30" s="20">
        <v>2</v>
      </c>
      <c r="K30" s="29" t="s">
        <v>405</v>
      </c>
      <c r="L30" s="1" t="s">
        <v>439</v>
      </c>
      <c r="M30" s="1" t="s">
        <v>172</v>
      </c>
      <c r="N30" s="1" t="s">
        <v>556</v>
      </c>
      <c r="O30" s="31">
        <v>93</v>
      </c>
      <c r="P30" s="20">
        <v>101</v>
      </c>
      <c r="Q30" s="30">
        <v>-8</v>
      </c>
      <c r="R30" s="29" t="s">
        <v>113</v>
      </c>
      <c r="S30" s="28" t="s">
        <v>237</v>
      </c>
    </row>
    <row r="31" spans="1:19" x14ac:dyDescent="0.3">
      <c r="A31" s="32" t="s">
        <v>0</v>
      </c>
      <c r="B31" s="1">
        <v>33</v>
      </c>
      <c r="C31" s="1">
        <v>15</v>
      </c>
      <c r="D31" s="1">
        <v>16</v>
      </c>
      <c r="E31" s="20">
        <v>2</v>
      </c>
      <c r="F31" s="30">
        <v>32</v>
      </c>
      <c r="G31" s="20">
        <v>12</v>
      </c>
      <c r="H31" s="20">
        <v>14</v>
      </c>
      <c r="I31" s="20">
        <v>1</v>
      </c>
      <c r="J31" s="20">
        <v>1</v>
      </c>
      <c r="K31" s="29" t="s">
        <v>553</v>
      </c>
      <c r="L31" s="1" t="s">
        <v>426</v>
      </c>
      <c r="M31" s="1" t="s">
        <v>103</v>
      </c>
      <c r="N31" s="1" t="s">
        <v>607</v>
      </c>
      <c r="O31" s="31">
        <v>98</v>
      </c>
      <c r="P31" s="20">
        <v>100</v>
      </c>
      <c r="Q31" s="30">
        <v>-2</v>
      </c>
      <c r="R31" s="29" t="s">
        <v>107</v>
      </c>
      <c r="S31" s="28" t="s">
        <v>215</v>
      </c>
    </row>
    <row r="32" spans="1:19" ht="15" thickBot="1" x14ac:dyDescent="0.35">
      <c r="A32" s="32" t="s">
        <v>15</v>
      </c>
      <c r="B32" s="1">
        <v>33</v>
      </c>
      <c r="C32" s="1">
        <v>13</v>
      </c>
      <c r="D32" s="1">
        <v>16</v>
      </c>
      <c r="E32" s="20">
        <v>4</v>
      </c>
      <c r="F32" s="23">
        <v>30</v>
      </c>
      <c r="G32" s="20">
        <v>7</v>
      </c>
      <c r="H32" s="20">
        <v>11</v>
      </c>
      <c r="I32" s="20">
        <v>2</v>
      </c>
      <c r="J32" s="20">
        <v>0</v>
      </c>
      <c r="K32" s="29" t="s">
        <v>582</v>
      </c>
      <c r="L32" s="1" t="s">
        <v>312</v>
      </c>
      <c r="M32" s="1" t="s">
        <v>317</v>
      </c>
      <c r="N32" s="1" t="s">
        <v>587</v>
      </c>
      <c r="O32" s="31">
        <v>93</v>
      </c>
      <c r="P32" s="20">
        <v>115</v>
      </c>
      <c r="Q32" s="30">
        <v>-22</v>
      </c>
      <c r="R32" s="29" t="s">
        <v>101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34</v>
      </c>
      <c r="C35" s="1">
        <v>20</v>
      </c>
      <c r="D35" s="1">
        <v>12</v>
      </c>
      <c r="E35" s="20">
        <v>2</v>
      </c>
      <c r="F35" s="33">
        <v>42</v>
      </c>
      <c r="G35" s="20">
        <v>8</v>
      </c>
      <c r="H35" s="20">
        <v>16</v>
      </c>
      <c r="I35" s="20">
        <v>4</v>
      </c>
      <c r="J35" s="20">
        <v>0</v>
      </c>
      <c r="K35" s="29" t="s">
        <v>512</v>
      </c>
      <c r="L35" s="1" t="s">
        <v>524</v>
      </c>
      <c r="M35" s="1" t="s">
        <v>149</v>
      </c>
      <c r="N35" s="1" t="s">
        <v>513</v>
      </c>
      <c r="O35" s="31">
        <v>121</v>
      </c>
      <c r="P35" s="20">
        <v>112</v>
      </c>
      <c r="Q35" s="30">
        <v>9</v>
      </c>
      <c r="R35" s="29" t="s">
        <v>101</v>
      </c>
      <c r="S35" s="28" t="s">
        <v>225</v>
      </c>
    </row>
    <row r="36" spans="1:19" x14ac:dyDescent="0.3">
      <c r="A36" s="32" t="s">
        <v>2</v>
      </c>
      <c r="B36" s="1">
        <v>32</v>
      </c>
      <c r="C36" s="1">
        <v>16</v>
      </c>
      <c r="D36" s="1">
        <v>6</v>
      </c>
      <c r="E36" s="20">
        <v>10</v>
      </c>
      <c r="F36" s="30">
        <v>42</v>
      </c>
      <c r="G36" s="20">
        <v>11</v>
      </c>
      <c r="H36" s="20">
        <v>15</v>
      </c>
      <c r="I36" s="20">
        <v>1</v>
      </c>
      <c r="J36" s="20">
        <v>4</v>
      </c>
      <c r="K36" s="29" t="s">
        <v>609</v>
      </c>
      <c r="L36" s="1" t="s">
        <v>576</v>
      </c>
      <c r="M36" s="1" t="s">
        <v>444</v>
      </c>
      <c r="N36" s="1" t="s">
        <v>469</v>
      </c>
      <c r="O36" s="31">
        <v>97</v>
      </c>
      <c r="P36" s="20">
        <v>92</v>
      </c>
      <c r="Q36" s="30">
        <v>5</v>
      </c>
      <c r="R36" s="29" t="s">
        <v>101</v>
      </c>
      <c r="S36" s="28" t="s">
        <v>241</v>
      </c>
    </row>
    <row r="37" spans="1:19" x14ac:dyDescent="0.3">
      <c r="A37" s="32" t="s">
        <v>20</v>
      </c>
      <c r="B37" s="1">
        <v>34</v>
      </c>
      <c r="C37" s="1">
        <v>16</v>
      </c>
      <c r="D37" s="1">
        <v>12</v>
      </c>
      <c r="E37" s="20">
        <v>6</v>
      </c>
      <c r="F37" s="30">
        <v>38</v>
      </c>
      <c r="G37" s="20">
        <v>11</v>
      </c>
      <c r="H37" s="20">
        <v>16</v>
      </c>
      <c r="I37" s="20">
        <v>0</v>
      </c>
      <c r="J37" s="20">
        <v>2</v>
      </c>
      <c r="K37" s="29" t="s">
        <v>419</v>
      </c>
      <c r="L37" s="1" t="s">
        <v>602</v>
      </c>
      <c r="M37" s="1" t="s">
        <v>168</v>
      </c>
      <c r="N37" s="1" t="s">
        <v>391</v>
      </c>
      <c r="O37" s="31">
        <v>116</v>
      </c>
      <c r="P37" s="20">
        <v>118</v>
      </c>
      <c r="Q37" s="30">
        <v>-2</v>
      </c>
      <c r="R37" s="29" t="s">
        <v>99</v>
      </c>
      <c r="S37" s="28" t="s">
        <v>234</v>
      </c>
    </row>
    <row r="38" spans="1:19" x14ac:dyDescent="0.3">
      <c r="A38" s="32" t="s">
        <v>18</v>
      </c>
      <c r="B38" s="1">
        <v>33</v>
      </c>
      <c r="C38" s="1">
        <v>14</v>
      </c>
      <c r="D38" s="1">
        <v>10</v>
      </c>
      <c r="E38" s="20">
        <v>9</v>
      </c>
      <c r="F38" s="30">
        <v>37</v>
      </c>
      <c r="G38" s="20">
        <v>8</v>
      </c>
      <c r="H38" s="20">
        <v>13</v>
      </c>
      <c r="I38" s="20">
        <v>1</v>
      </c>
      <c r="J38" s="20">
        <v>5</v>
      </c>
      <c r="K38" s="29" t="s">
        <v>573</v>
      </c>
      <c r="L38" s="1" t="s">
        <v>608</v>
      </c>
      <c r="M38" s="1" t="s">
        <v>362</v>
      </c>
      <c r="N38" s="1" t="s">
        <v>591</v>
      </c>
      <c r="O38" s="31">
        <v>86</v>
      </c>
      <c r="P38" s="20">
        <v>89</v>
      </c>
      <c r="Q38" s="30">
        <v>-3</v>
      </c>
      <c r="R38" s="29" t="s">
        <v>133</v>
      </c>
      <c r="S38" s="28" t="s">
        <v>255</v>
      </c>
    </row>
    <row r="39" spans="1:19" x14ac:dyDescent="0.3">
      <c r="A39" s="32" t="s">
        <v>8</v>
      </c>
      <c r="B39" s="1">
        <v>34</v>
      </c>
      <c r="C39" s="1">
        <v>17</v>
      </c>
      <c r="D39" s="1">
        <v>14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544</v>
      </c>
      <c r="L39" s="1" t="s">
        <v>575</v>
      </c>
      <c r="M39" s="1" t="s">
        <v>218</v>
      </c>
      <c r="N39" s="1" t="s">
        <v>488</v>
      </c>
      <c r="O39" s="31">
        <v>102</v>
      </c>
      <c r="P39" s="20">
        <v>113</v>
      </c>
      <c r="Q39" s="30">
        <v>-11</v>
      </c>
      <c r="R39" s="29" t="s">
        <v>109</v>
      </c>
      <c r="S39" s="28" t="s">
        <v>232</v>
      </c>
    </row>
    <row r="40" spans="1:19" x14ac:dyDescent="0.3">
      <c r="A40" s="32" t="s">
        <v>27</v>
      </c>
      <c r="B40" s="1">
        <v>34</v>
      </c>
      <c r="C40" s="1">
        <v>13</v>
      </c>
      <c r="D40" s="1">
        <v>17</v>
      </c>
      <c r="E40" s="20">
        <v>4</v>
      </c>
      <c r="F40" s="30">
        <v>30</v>
      </c>
      <c r="G40" s="20">
        <v>8</v>
      </c>
      <c r="H40" s="20">
        <v>11</v>
      </c>
      <c r="I40" s="20">
        <v>2</v>
      </c>
      <c r="J40" s="20">
        <v>2</v>
      </c>
      <c r="K40" s="29" t="s">
        <v>389</v>
      </c>
      <c r="L40" s="1" t="s">
        <v>600</v>
      </c>
      <c r="M40" s="1" t="s">
        <v>171</v>
      </c>
      <c r="N40" s="1" t="s">
        <v>601</v>
      </c>
      <c r="O40" s="31">
        <v>87</v>
      </c>
      <c r="P40" s="20">
        <v>103</v>
      </c>
      <c r="Q40" s="30">
        <v>-16</v>
      </c>
      <c r="R40" s="29" t="s">
        <v>101</v>
      </c>
      <c r="S40" s="28" t="s">
        <v>225</v>
      </c>
    </row>
    <row r="41" spans="1:19" x14ac:dyDescent="0.3">
      <c r="A41" s="32" t="s">
        <v>7</v>
      </c>
      <c r="B41" s="1">
        <v>31</v>
      </c>
      <c r="C41" s="1">
        <v>12</v>
      </c>
      <c r="D41" s="1">
        <v>13</v>
      </c>
      <c r="E41" s="20">
        <v>6</v>
      </c>
      <c r="F41" s="30">
        <v>30</v>
      </c>
      <c r="G41" s="20">
        <v>7</v>
      </c>
      <c r="H41" s="20">
        <v>12</v>
      </c>
      <c r="I41" s="20">
        <v>0</v>
      </c>
      <c r="J41" s="20">
        <v>3</v>
      </c>
      <c r="K41" s="29" t="s">
        <v>471</v>
      </c>
      <c r="L41" s="1" t="s">
        <v>465</v>
      </c>
      <c r="M41" s="1" t="s">
        <v>183</v>
      </c>
      <c r="N41" s="1" t="s">
        <v>603</v>
      </c>
      <c r="O41" s="31">
        <v>77</v>
      </c>
      <c r="P41" s="20">
        <v>98</v>
      </c>
      <c r="Q41" s="30">
        <v>-21</v>
      </c>
      <c r="R41" s="29" t="s">
        <v>113</v>
      </c>
      <c r="S41" s="28" t="s">
        <v>238</v>
      </c>
    </row>
    <row r="42" spans="1:19" ht="15" thickBot="1" x14ac:dyDescent="0.35">
      <c r="A42" s="27" t="s">
        <v>3</v>
      </c>
      <c r="B42" s="26">
        <v>33</v>
      </c>
      <c r="C42" s="26">
        <v>13</v>
      </c>
      <c r="D42" s="26">
        <v>17</v>
      </c>
      <c r="E42" s="24">
        <v>3</v>
      </c>
      <c r="F42" s="23">
        <v>29</v>
      </c>
      <c r="G42" s="24">
        <v>7</v>
      </c>
      <c r="H42" s="24">
        <v>11</v>
      </c>
      <c r="I42" s="24">
        <v>2</v>
      </c>
      <c r="J42" s="24">
        <v>0</v>
      </c>
      <c r="K42" s="22" t="s">
        <v>400</v>
      </c>
      <c r="L42" s="26" t="s">
        <v>446</v>
      </c>
      <c r="M42" s="26" t="s">
        <v>156</v>
      </c>
      <c r="N42" s="26" t="s">
        <v>504</v>
      </c>
      <c r="O42" s="25">
        <v>92</v>
      </c>
      <c r="P42" s="24">
        <v>112</v>
      </c>
      <c r="Q42" s="23">
        <v>-20</v>
      </c>
      <c r="R42" s="22" t="s">
        <v>104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0953BCD-ACF2-41F5-A432-FAC1B7FCE9EF}"/>
  </hyperlinks>
  <pageMargins left="0.7" right="0.7" top="0.75" bottom="0.75" header="0.3" footer="0.3"/>
  <pageSetup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F5BE-D186-43A3-A6F0-2F3D0CA62B12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35</v>
      </c>
      <c r="C4" s="40">
        <v>19</v>
      </c>
      <c r="D4" s="40">
        <v>13</v>
      </c>
      <c r="E4" s="38">
        <v>3</v>
      </c>
      <c r="F4" s="33">
        <v>41</v>
      </c>
      <c r="G4" s="39">
        <v>13</v>
      </c>
      <c r="H4" s="38">
        <v>17</v>
      </c>
      <c r="I4" s="38">
        <v>2</v>
      </c>
      <c r="J4" s="33">
        <v>2</v>
      </c>
      <c r="K4" s="37" t="s">
        <v>527</v>
      </c>
      <c r="L4" s="40" t="s">
        <v>453</v>
      </c>
      <c r="M4" s="40" t="s">
        <v>233</v>
      </c>
      <c r="N4" s="40" t="s">
        <v>587</v>
      </c>
      <c r="O4" s="39">
        <v>108</v>
      </c>
      <c r="P4" s="38">
        <v>115</v>
      </c>
      <c r="Q4" s="33">
        <v>-7</v>
      </c>
      <c r="R4" s="37" t="s">
        <v>101</v>
      </c>
      <c r="S4" s="36" t="s">
        <v>231</v>
      </c>
    </row>
    <row r="5" spans="1:20" x14ac:dyDescent="0.3">
      <c r="A5" s="32" t="s">
        <v>29</v>
      </c>
      <c r="B5" s="1">
        <v>35</v>
      </c>
      <c r="C5" s="1">
        <v>20</v>
      </c>
      <c r="D5" s="1">
        <v>15</v>
      </c>
      <c r="E5" s="20">
        <v>0</v>
      </c>
      <c r="F5" s="30">
        <v>40</v>
      </c>
      <c r="G5" s="31">
        <v>12</v>
      </c>
      <c r="H5" s="20">
        <v>18</v>
      </c>
      <c r="I5" s="20">
        <v>2</v>
      </c>
      <c r="J5" s="30">
        <v>0</v>
      </c>
      <c r="K5" s="29" t="s">
        <v>429</v>
      </c>
      <c r="L5" s="1" t="s">
        <v>577</v>
      </c>
      <c r="M5" s="1" t="s">
        <v>374</v>
      </c>
      <c r="N5" s="1" t="s">
        <v>491</v>
      </c>
      <c r="O5" s="31">
        <v>114</v>
      </c>
      <c r="P5" s="20">
        <v>109</v>
      </c>
      <c r="Q5" s="30">
        <v>5</v>
      </c>
      <c r="R5" s="29" t="s">
        <v>101</v>
      </c>
      <c r="S5" s="28" t="s">
        <v>232</v>
      </c>
    </row>
    <row r="6" spans="1:20" x14ac:dyDescent="0.3">
      <c r="A6" s="32" t="s">
        <v>16</v>
      </c>
      <c r="B6" s="1">
        <v>34</v>
      </c>
      <c r="C6" s="1">
        <v>18</v>
      </c>
      <c r="D6" s="1">
        <v>12</v>
      </c>
      <c r="E6" s="20">
        <v>4</v>
      </c>
      <c r="F6" s="30">
        <v>40</v>
      </c>
      <c r="G6" s="31">
        <v>9</v>
      </c>
      <c r="H6" s="20">
        <v>16</v>
      </c>
      <c r="I6" s="20">
        <v>2</v>
      </c>
      <c r="J6" s="30">
        <v>2</v>
      </c>
      <c r="K6" s="29" t="s">
        <v>610</v>
      </c>
      <c r="L6" s="1" t="s">
        <v>560</v>
      </c>
      <c r="M6" s="1" t="s">
        <v>230</v>
      </c>
      <c r="N6" s="1" t="s">
        <v>557</v>
      </c>
      <c r="O6" s="31">
        <v>110</v>
      </c>
      <c r="P6" s="20">
        <v>118</v>
      </c>
      <c r="Q6" s="30">
        <v>-8</v>
      </c>
      <c r="R6" s="29" t="s">
        <v>99</v>
      </c>
      <c r="S6" s="28" t="s">
        <v>225</v>
      </c>
    </row>
    <row r="7" spans="1:20" x14ac:dyDescent="0.3">
      <c r="A7" s="32" t="s">
        <v>5</v>
      </c>
      <c r="B7" s="1">
        <v>34</v>
      </c>
      <c r="C7" s="1">
        <v>18</v>
      </c>
      <c r="D7" s="1">
        <v>13</v>
      </c>
      <c r="E7" s="20">
        <v>3</v>
      </c>
      <c r="F7" s="30">
        <v>39</v>
      </c>
      <c r="G7" s="31">
        <v>15</v>
      </c>
      <c r="H7" s="20">
        <v>18</v>
      </c>
      <c r="I7" s="20">
        <v>0</v>
      </c>
      <c r="J7" s="30">
        <v>1</v>
      </c>
      <c r="K7" s="29" t="s">
        <v>577</v>
      </c>
      <c r="L7" s="1" t="s">
        <v>562</v>
      </c>
      <c r="M7" s="1" t="s">
        <v>193</v>
      </c>
      <c r="N7" s="1" t="s">
        <v>584</v>
      </c>
      <c r="O7" s="31">
        <v>107</v>
      </c>
      <c r="P7" s="20">
        <v>90</v>
      </c>
      <c r="Q7" s="30">
        <v>17</v>
      </c>
      <c r="R7" s="29" t="s">
        <v>113</v>
      </c>
      <c r="S7" s="28" t="s">
        <v>237</v>
      </c>
    </row>
    <row r="8" spans="1:20" x14ac:dyDescent="0.3">
      <c r="A8" s="32" t="s">
        <v>19</v>
      </c>
      <c r="B8" s="1">
        <v>33</v>
      </c>
      <c r="C8" s="1">
        <v>18</v>
      </c>
      <c r="D8" s="1">
        <v>13</v>
      </c>
      <c r="E8" s="20">
        <v>2</v>
      </c>
      <c r="F8" s="30">
        <v>38</v>
      </c>
      <c r="G8" s="31">
        <v>15</v>
      </c>
      <c r="H8" s="20">
        <v>17</v>
      </c>
      <c r="I8" s="20">
        <v>1</v>
      </c>
      <c r="J8" s="30">
        <v>1</v>
      </c>
      <c r="K8" s="29" t="s">
        <v>604</v>
      </c>
      <c r="L8" s="1" t="s">
        <v>302</v>
      </c>
      <c r="M8" s="1" t="s">
        <v>148</v>
      </c>
      <c r="N8" s="1" t="s">
        <v>369</v>
      </c>
      <c r="O8" s="31">
        <v>106</v>
      </c>
      <c r="P8" s="20">
        <v>103</v>
      </c>
      <c r="Q8" s="30">
        <v>3</v>
      </c>
      <c r="R8" s="29" t="s">
        <v>109</v>
      </c>
      <c r="S8" s="28" t="s">
        <v>234</v>
      </c>
    </row>
    <row r="9" spans="1:20" x14ac:dyDescent="0.3">
      <c r="A9" s="32" t="s">
        <v>11</v>
      </c>
      <c r="B9" s="1">
        <v>33</v>
      </c>
      <c r="C9" s="1">
        <v>16</v>
      </c>
      <c r="D9" s="1">
        <v>13</v>
      </c>
      <c r="E9" s="20">
        <v>4</v>
      </c>
      <c r="F9" s="30">
        <v>36</v>
      </c>
      <c r="G9" s="31">
        <v>8</v>
      </c>
      <c r="H9" s="20">
        <v>13</v>
      </c>
      <c r="I9" s="20">
        <v>3</v>
      </c>
      <c r="J9" s="30">
        <v>0</v>
      </c>
      <c r="K9" s="29" t="s">
        <v>442</v>
      </c>
      <c r="L9" s="1" t="s">
        <v>446</v>
      </c>
      <c r="M9" s="1" t="s">
        <v>189</v>
      </c>
      <c r="N9" s="1" t="s">
        <v>448</v>
      </c>
      <c r="O9" s="31">
        <v>105</v>
      </c>
      <c r="P9" s="20">
        <v>104</v>
      </c>
      <c r="Q9" s="30">
        <v>1</v>
      </c>
      <c r="R9" s="29" t="s">
        <v>104</v>
      </c>
      <c r="S9" s="28" t="s">
        <v>200</v>
      </c>
    </row>
    <row r="10" spans="1:20" x14ac:dyDescent="0.3">
      <c r="A10" s="32" t="s">
        <v>4</v>
      </c>
      <c r="B10" s="1">
        <v>33</v>
      </c>
      <c r="C10" s="1">
        <v>15</v>
      </c>
      <c r="D10" s="1">
        <v>13</v>
      </c>
      <c r="E10" s="20">
        <v>5</v>
      </c>
      <c r="F10" s="30">
        <v>35</v>
      </c>
      <c r="G10" s="31">
        <v>11</v>
      </c>
      <c r="H10" s="20">
        <v>15</v>
      </c>
      <c r="I10" s="20">
        <v>0</v>
      </c>
      <c r="J10" s="30">
        <v>1</v>
      </c>
      <c r="K10" s="29" t="s">
        <v>594</v>
      </c>
      <c r="L10" s="1" t="s">
        <v>287</v>
      </c>
      <c r="M10" s="1" t="s">
        <v>517</v>
      </c>
      <c r="N10" s="1" t="s">
        <v>611</v>
      </c>
      <c r="O10" s="31">
        <v>105</v>
      </c>
      <c r="P10" s="20">
        <v>108</v>
      </c>
      <c r="Q10" s="30">
        <v>-3</v>
      </c>
      <c r="R10" s="29" t="s">
        <v>101</v>
      </c>
      <c r="S10" s="28" t="s">
        <v>233</v>
      </c>
    </row>
    <row r="11" spans="1:20" ht="15" thickBot="1" x14ac:dyDescent="0.35">
      <c r="A11" s="32" t="s">
        <v>28</v>
      </c>
      <c r="B11" s="1">
        <v>33</v>
      </c>
      <c r="C11" s="1">
        <v>15</v>
      </c>
      <c r="D11" s="1">
        <v>14</v>
      </c>
      <c r="E11" s="24">
        <v>4</v>
      </c>
      <c r="F11" s="23">
        <v>34</v>
      </c>
      <c r="G11" s="25">
        <v>9</v>
      </c>
      <c r="H11" s="24">
        <v>13</v>
      </c>
      <c r="I11" s="24">
        <v>2</v>
      </c>
      <c r="J11" s="23">
        <v>0</v>
      </c>
      <c r="K11" s="29" t="s">
        <v>528</v>
      </c>
      <c r="L11" s="1" t="s">
        <v>434</v>
      </c>
      <c r="M11" s="1" t="s">
        <v>211</v>
      </c>
      <c r="N11" s="1" t="s">
        <v>587</v>
      </c>
      <c r="O11" s="31">
        <v>103</v>
      </c>
      <c r="P11" s="20">
        <v>112</v>
      </c>
      <c r="Q11" s="30">
        <v>-9</v>
      </c>
      <c r="R11" s="29" t="s">
        <v>135</v>
      </c>
      <c r="S11" s="28" t="s">
        <v>232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33</v>
      </c>
      <c r="C14" s="1">
        <v>22</v>
      </c>
      <c r="D14" s="1">
        <v>9</v>
      </c>
      <c r="E14" s="20">
        <v>2</v>
      </c>
      <c r="F14" s="33">
        <v>46</v>
      </c>
      <c r="G14" s="20">
        <v>10</v>
      </c>
      <c r="H14" s="20">
        <v>18</v>
      </c>
      <c r="I14" s="20">
        <v>4</v>
      </c>
      <c r="J14" s="20">
        <v>1</v>
      </c>
      <c r="K14" s="29" t="s">
        <v>578</v>
      </c>
      <c r="L14" s="1" t="s">
        <v>411</v>
      </c>
      <c r="M14" s="1" t="s">
        <v>219</v>
      </c>
      <c r="N14" s="1" t="s">
        <v>382</v>
      </c>
      <c r="O14" s="31">
        <v>112</v>
      </c>
      <c r="P14" s="20">
        <v>91</v>
      </c>
      <c r="Q14" s="30">
        <v>21</v>
      </c>
      <c r="R14" s="29" t="s">
        <v>154</v>
      </c>
      <c r="S14" s="28" t="s">
        <v>219</v>
      </c>
    </row>
    <row r="15" spans="1:20" x14ac:dyDescent="0.3">
      <c r="A15" s="32" t="s">
        <v>1</v>
      </c>
      <c r="B15" s="1">
        <v>34</v>
      </c>
      <c r="C15" s="1">
        <v>19</v>
      </c>
      <c r="D15" s="1">
        <v>11</v>
      </c>
      <c r="E15" s="20">
        <v>4</v>
      </c>
      <c r="F15" s="30">
        <v>42</v>
      </c>
      <c r="G15" s="20">
        <v>18</v>
      </c>
      <c r="H15" s="20">
        <v>19</v>
      </c>
      <c r="I15" s="20">
        <v>0</v>
      </c>
      <c r="J15" s="20">
        <v>4</v>
      </c>
      <c r="K15" s="29" t="s">
        <v>615</v>
      </c>
      <c r="L15" s="1" t="s">
        <v>437</v>
      </c>
      <c r="M15" s="1" t="s">
        <v>407</v>
      </c>
      <c r="N15" s="1" t="s">
        <v>616</v>
      </c>
      <c r="O15" s="31">
        <v>110</v>
      </c>
      <c r="P15" s="20">
        <v>88</v>
      </c>
      <c r="Q15" s="30">
        <v>22</v>
      </c>
      <c r="R15" s="29" t="s">
        <v>99</v>
      </c>
      <c r="S15" s="28" t="s">
        <v>231</v>
      </c>
    </row>
    <row r="16" spans="1:20" x14ac:dyDescent="0.3">
      <c r="A16" s="32" t="s">
        <v>13</v>
      </c>
      <c r="B16" s="1">
        <v>34</v>
      </c>
      <c r="C16" s="1">
        <v>19</v>
      </c>
      <c r="D16" s="1">
        <v>12</v>
      </c>
      <c r="E16" s="20">
        <v>3</v>
      </c>
      <c r="F16" s="30">
        <v>41</v>
      </c>
      <c r="G16" s="20">
        <v>10</v>
      </c>
      <c r="H16" s="20">
        <v>16</v>
      </c>
      <c r="I16" s="20">
        <v>3</v>
      </c>
      <c r="J16" s="20">
        <v>3</v>
      </c>
      <c r="K16" s="29" t="s">
        <v>505</v>
      </c>
      <c r="L16" s="1" t="s">
        <v>450</v>
      </c>
      <c r="M16" s="1" t="s">
        <v>218</v>
      </c>
      <c r="N16" s="1" t="s">
        <v>563</v>
      </c>
      <c r="O16" s="31">
        <v>102</v>
      </c>
      <c r="P16" s="20">
        <v>96</v>
      </c>
      <c r="Q16" s="30">
        <v>6</v>
      </c>
      <c r="R16" s="29" t="s">
        <v>101</v>
      </c>
      <c r="S16" s="28" t="s">
        <v>234</v>
      </c>
    </row>
    <row r="17" spans="1:19" x14ac:dyDescent="0.3">
      <c r="A17" s="32" t="s">
        <v>10</v>
      </c>
      <c r="B17" s="1">
        <v>33</v>
      </c>
      <c r="C17" s="1">
        <v>17</v>
      </c>
      <c r="D17" s="1">
        <v>10</v>
      </c>
      <c r="E17" s="20">
        <v>6</v>
      </c>
      <c r="F17" s="30">
        <v>40</v>
      </c>
      <c r="G17" s="20">
        <v>5</v>
      </c>
      <c r="H17" s="20">
        <v>12</v>
      </c>
      <c r="I17" s="20">
        <v>5</v>
      </c>
      <c r="J17" s="20">
        <v>2</v>
      </c>
      <c r="K17" s="29" t="s">
        <v>565</v>
      </c>
      <c r="L17" s="1" t="s">
        <v>389</v>
      </c>
      <c r="M17" s="1" t="s">
        <v>206</v>
      </c>
      <c r="N17" s="1" t="s">
        <v>613</v>
      </c>
      <c r="O17" s="31">
        <v>99</v>
      </c>
      <c r="P17" s="20">
        <v>94</v>
      </c>
      <c r="Q17" s="30">
        <v>5</v>
      </c>
      <c r="R17" s="29" t="s">
        <v>101</v>
      </c>
      <c r="S17" s="28" t="s">
        <v>222</v>
      </c>
    </row>
    <row r="18" spans="1:19" x14ac:dyDescent="0.3">
      <c r="A18" s="32" t="s">
        <v>14</v>
      </c>
      <c r="B18" s="1">
        <v>34</v>
      </c>
      <c r="C18" s="1">
        <v>19</v>
      </c>
      <c r="D18" s="1">
        <v>14</v>
      </c>
      <c r="E18" s="20">
        <v>1</v>
      </c>
      <c r="F18" s="30">
        <v>39</v>
      </c>
      <c r="G18" s="20">
        <v>9</v>
      </c>
      <c r="H18" s="20">
        <v>16</v>
      </c>
      <c r="I18" s="20">
        <v>3</v>
      </c>
      <c r="J18" s="20">
        <v>0</v>
      </c>
      <c r="K18" s="29" t="s">
        <v>513</v>
      </c>
      <c r="L18" s="1" t="s">
        <v>438</v>
      </c>
      <c r="M18" s="1" t="s">
        <v>165</v>
      </c>
      <c r="N18" s="1" t="s">
        <v>543</v>
      </c>
      <c r="O18" s="31">
        <v>99</v>
      </c>
      <c r="P18" s="20">
        <v>104</v>
      </c>
      <c r="Q18" s="30">
        <v>-5</v>
      </c>
      <c r="R18" s="29" t="s">
        <v>99</v>
      </c>
      <c r="S18" s="28" t="s">
        <v>224</v>
      </c>
    </row>
    <row r="19" spans="1:19" x14ac:dyDescent="0.3">
      <c r="A19" s="32" t="s">
        <v>12</v>
      </c>
      <c r="B19" s="1">
        <v>36</v>
      </c>
      <c r="C19" s="1">
        <v>17</v>
      </c>
      <c r="D19" s="1">
        <v>15</v>
      </c>
      <c r="E19" s="20">
        <v>4</v>
      </c>
      <c r="F19" s="30">
        <v>38</v>
      </c>
      <c r="G19" s="20">
        <v>10</v>
      </c>
      <c r="H19" s="20">
        <v>16</v>
      </c>
      <c r="I19" s="20">
        <v>1</v>
      </c>
      <c r="J19" s="20">
        <v>0</v>
      </c>
      <c r="K19" s="29" t="s">
        <v>595</v>
      </c>
      <c r="L19" s="1" t="s">
        <v>612</v>
      </c>
      <c r="M19" s="1" t="s">
        <v>148</v>
      </c>
      <c r="N19" s="1" t="s">
        <v>513</v>
      </c>
      <c r="O19" s="31">
        <v>91</v>
      </c>
      <c r="P19" s="20">
        <v>96</v>
      </c>
      <c r="Q19" s="30">
        <v>-5</v>
      </c>
      <c r="R19" s="29" t="s">
        <v>99</v>
      </c>
      <c r="S19" s="28" t="s">
        <v>218</v>
      </c>
    </row>
    <row r="20" spans="1:19" x14ac:dyDescent="0.3">
      <c r="A20" s="32" t="s">
        <v>9</v>
      </c>
      <c r="B20" s="1">
        <v>33</v>
      </c>
      <c r="C20" s="1">
        <v>14</v>
      </c>
      <c r="D20" s="1">
        <v>10</v>
      </c>
      <c r="E20" s="20">
        <v>9</v>
      </c>
      <c r="F20" s="30">
        <v>37</v>
      </c>
      <c r="G20" s="20">
        <v>13</v>
      </c>
      <c r="H20" s="20">
        <v>14</v>
      </c>
      <c r="I20" s="20">
        <v>0</v>
      </c>
      <c r="J20" s="20">
        <v>5</v>
      </c>
      <c r="K20" s="29" t="s">
        <v>596</v>
      </c>
      <c r="L20" s="1" t="s">
        <v>337</v>
      </c>
      <c r="M20" s="1" t="s">
        <v>206</v>
      </c>
      <c r="N20" s="1" t="s">
        <v>614</v>
      </c>
      <c r="O20" s="31">
        <v>103</v>
      </c>
      <c r="P20" s="20">
        <v>106</v>
      </c>
      <c r="Q20" s="30">
        <v>-3</v>
      </c>
      <c r="R20" s="29" t="s">
        <v>180</v>
      </c>
      <c r="S20" s="28" t="s">
        <v>298</v>
      </c>
    </row>
    <row r="21" spans="1:19" ht="15" thickBot="1" x14ac:dyDescent="0.35">
      <c r="A21" s="27" t="s">
        <v>23</v>
      </c>
      <c r="B21" s="26">
        <v>34</v>
      </c>
      <c r="C21" s="26">
        <v>14</v>
      </c>
      <c r="D21" s="26">
        <v>14</v>
      </c>
      <c r="E21" s="24">
        <v>6</v>
      </c>
      <c r="F21" s="23">
        <v>34</v>
      </c>
      <c r="G21" s="24">
        <v>3</v>
      </c>
      <c r="H21" s="24">
        <v>10</v>
      </c>
      <c r="I21" s="24">
        <v>4</v>
      </c>
      <c r="J21" s="24">
        <v>1</v>
      </c>
      <c r="K21" s="22" t="s">
        <v>405</v>
      </c>
      <c r="L21" s="26" t="s">
        <v>525</v>
      </c>
      <c r="M21" s="26" t="s">
        <v>240</v>
      </c>
      <c r="N21" s="26" t="s">
        <v>542</v>
      </c>
      <c r="O21" s="25">
        <v>102</v>
      </c>
      <c r="P21" s="24">
        <v>120</v>
      </c>
      <c r="Q21" s="23">
        <v>-18</v>
      </c>
      <c r="R21" s="22" t="s">
        <v>101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33</v>
      </c>
      <c r="C25" s="1">
        <v>24</v>
      </c>
      <c r="D25" s="1">
        <v>2</v>
      </c>
      <c r="E25" s="20">
        <v>7</v>
      </c>
      <c r="F25" s="30">
        <v>55</v>
      </c>
      <c r="G25" s="20">
        <v>22</v>
      </c>
      <c r="H25" s="20">
        <v>24</v>
      </c>
      <c r="I25" s="20">
        <v>0</v>
      </c>
      <c r="J25" s="20">
        <v>4</v>
      </c>
      <c r="K25" s="29" t="s">
        <v>567</v>
      </c>
      <c r="L25" s="1" t="s">
        <v>597</v>
      </c>
      <c r="M25" s="1" t="s">
        <v>444</v>
      </c>
      <c r="N25" s="1" t="s">
        <v>598</v>
      </c>
      <c r="O25" s="31">
        <v>133</v>
      </c>
      <c r="P25" s="20">
        <v>77</v>
      </c>
      <c r="Q25" s="30">
        <v>56</v>
      </c>
      <c r="R25" s="29" t="s">
        <v>109</v>
      </c>
      <c r="S25" s="28" t="s">
        <v>290</v>
      </c>
    </row>
    <row r="26" spans="1:19" x14ac:dyDescent="0.3">
      <c r="A26" s="32" t="s">
        <v>22</v>
      </c>
      <c r="B26" s="1">
        <v>35</v>
      </c>
      <c r="C26" s="1">
        <v>23</v>
      </c>
      <c r="D26" s="1">
        <v>7</v>
      </c>
      <c r="E26" s="20">
        <v>5</v>
      </c>
      <c r="F26" s="30">
        <v>51</v>
      </c>
      <c r="G26" s="20">
        <v>16</v>
      </c>
      <c r="H26" s="20">
        <v>20</v>
      </c>
      <c r="I26" s="20">
        <v>3</v>
      </c>
      <c r="J26" s="20">
        <v>2</v>
      </c>
      <c r="K26" s="29" t="s">
        <v>578</v>
      </c>
      <c r="L26" s="1" t="s">
        <v>618</v>
      </c>
      <c r="M26" s="1" t="s">
        <v>209</v>
      </c>
      <c r="N26" s="1" t="s">
        <v>619</v>
      </c>
      <c r="O26" s="31">
        <v>120</v>
      </c>
      <c r="P26" s="20">
        <v>93</v>
      </c>
      <c r="Q26" s="30">
        <v>27</v>
      </c>
      <c r="R26" s="29" t="s">
        <v>104</v>
      </c>
      <c r="S26" s="28" t="s">
        <v>226</v>
      </c>
    </row>
    <row r="27" spans="1:19" x14ac:dyDescent="0.3">
      <c r="A27" s="32" t="s">
        <v>17</v>
      </c>
      <c r="B27" s="1">
        <v>35</v>
      </c>
      <c r="C27" s="1">
        <v>21</v>
      </c>
      <c r="D27" s="1">
        <v>9</v>
      </c>
      <c r="E27" s="20">
        <v>5</v>
      </c>
      <c r="F27" s="30">
        <v>47</v>
      </c>
      <c r="G27" s="20">
        <v>12</v>
      </c>
      <c r="H27" s="20">
        <v>18</v>
      </c>
      <c r="I27" s="20">
        <v>3</v>
      </c>
      <c r="J27" s="20">
        <v>1</v>
      </c>
      <c r="K27" s="29" t="s">
        <v>599</v>
      </c>
      <c r="L27" s="1" t="s">
        <v>450</v>
      </c>
      <c r="M27" s="1" t="s">
        <v>205</v>
      </c>
      <c r="N27" s="1" t="s">
        <v>550</v>
      </c>
      <c r="O27" s="31">
        <v>109</v>
      </c>
      <c r="P27" s="20">
        <v>89</v>
      </c>
      <c r="Q27" s="30">
        <v>20</v>
      </c>
      <c r="R27" s="29" t="s">
        <v>177</v>
      </c>
      <c r="S27" s="28" t="s">
        <v>226</v>
      </c>
    </row>
    <row r="28" spans="1:19" x14ac:dyDescent="0.3">
      <c r="A28" s="32" t="s">
        <v>95</v>
      </c>
      <c r="B28" s="1">
        <v>36</v>
      </c>
      <c r="C28" s="1">
        <v>17</v>
      </c>
      <c r="D28" s="1">
        <v>16</v>
      </c>
      <c r="E28" s="20">
        <v>3</v>
      </c>
      <c r="F28" s="30">
        <v>37</v>
      </c>
      <c r="G28" s="20">
        <v>13</v>
      </c>
      <c r="H28" s="20">
        <v>17</v>
      </c>
      <c r="I28" s="20">
        <v>0</v>
      </c>
      <c r="J28" s="20">
        <v>0</v>
      </c>
      <c r="K28" s="29" t="s">
        <v>385</v>
      </c>
      <c r="L28" s="1" t="s">
        <v>606</v>
      </c>
      <c r="M28" s="1" t="s">
        <v>230</v>
      </c>
      <c r="N28" s="1" t="s">
        <v>558</v>
      </c>
      <c r="O28" s="31">
        <v>111</v>
      </c>
      <c r="P28" s="20">
        <v>106</v>
      </c>
      <c r="Q28" s="30">
        <v>5</v>
      </c>
      <c r="R28" s="29" t="s">
        <v>99</v>
      </c>
      <c r="S28" s="28" t="s">
        <v>202</v>
      </c>
    </row>
    <row r="29" spans="1:19" x14ac:dyDescent="0.3">
      <c r="A29" s="32" t="s">
        <v>6</v>
      </c>
      <c r="B29" s="1">
        <v>36</v>
      </c>
      <c r="C29" s="1">
        <v>13</v>
      </c>
      <c r="D29" s="1">
        <v>15</v>
      </c>
      <c r="E29" s="20">
        <v>8</v>
      </c>
      <c r="F29" s="30">
        <v>34</v>
      </c>
      <c r="G29" s="20">
        <v>13</v>
      </c>
      <c r="H29" s="20">
        <v>13</v>
      </c>
      <c r="I29" s="20">
        <v>0</v>
      </c>
      <c r="J29" s="20">
        <v>2</v>
      </c>
      <c r="K29" s="29" t="s">
        <v>620</v>
      </c>
      <c r="L29" s="1" t="s">
        <v>552</v>
      </c>
      <c r="M29" s="1" t="s">
        <v>184</v>
      </c>
      <c r="N29" s="1" t="s">
        <v>587</v>
      </c>
      <c r="O29" s="31">
        <v>88</v>
      </c>
      <c r="P29" s="20">
        <v>125</v>
      </c>
      <c r="Q29" s="30">
        <v>-37</v>
      </c>
      <c r="R29" s="29" t="s">
        <v>101</v>
      </c>
      <c r="S29" s="28" t="s">
        <v>228</v>
      </c>
    </row>
    <row r="30" spans="1:19" x14ac:dyDescent="0.3">
      <c r="A30" s="32" t="s">
        <v>25</v>
      </c>
      <c r="B30" s="1">
        <v>34</v>
      </c>
      <c r="C30" s="1">
        <v>13</v>
      </c>
      <c r="D30" s="1">
        <v>15</v>
      </c>
      <c r="E30" s="20">
        <v>6</v>
      </c>
      <c r="F30" s="30">
        <v>32</v>
      </c>
      <c r="G30" s="20">
        <v>12</v>
      </c>
      <c r="H30" s="20">
        <v>13</v>
      </c>
      <c r="I30" s="20">
        <v>0</v>
      </c>
      <c r="J30" s="20">
        <v>2</v>
      </c>
      <c r="K30" s="29" t="s">
        <v>405</v>
      </c>
      <c r="L30" s="1" t="s">
        <v>617</v>
      </c>
      <c r="M30" s="1" t="s">
        <v>172</v>
      </c>
      <c r="N30" s="1" t="s">
        <v>556</v>
      </c>
      <c r="O30" s="31">
        <v>94</v>
      </c>
      <c r="P30" s="20">
        <v>105</v>
      </c>
      <c r="Q30" s="30">
        <v>-11</v>
      </c>
      <c r="R30" s="29" t="s">
        <v>133</v>
      </c>
      <c r="S30" s="28" t="s">
        <v>237</v>
      </c>
    </row>
    <row r="31" spans="1:19" x14ac:dyDescent="0.3">
      <c r="A31" s="32" t="s">
        <v>0</v>
      </c>
      <c r="B31" s="1">
        <v>33</v>
      </c>
      <c r="C31" s="1">
        <v>15</v>
      </c>
      <c r="D31" s="1">
        <v>16</v>
      </c>
      <c r="E31" s="20">
        <v>2</v>
      </c>
      <c r="F31" s="30">
        <v>32</v>
      </c>
      <c r="G31" s="20">
        <v>12</v>
      </c>
      <c r="H31" s="20">
        <v>14</v>
      </c>
      <c r="I31" s="20">
        <v>1</v>
      </c>
      <c r="J31" s="20">
        <v>1</v>
      </c>
      <c r="K31" s="29" t="s">
        <v>553</v>
      </c>
      <c r="L31" s="1" t="s">
        <v>426</v>
      </c>
      <c r="M31" s="1" t="s">
        <v>103</v>
      </c>
      <c r="N31" s="1" t="s">
        <v>607</v>
      </c>
      <c r="O31" s="31">
        <v>98</v>
      </c>
      <c r="P31" s="20">
        <v>100</v>
      </c>
      <c r="Q31" s="30">
        <v>-2</v>
      </c>
      <c r="R31" s="29" t="s">
        <v>107</v>
      </c>
      <c r="S31" s="28" t="s">
        <v>215</v>
      </c>
    </row>
    <row r="32" spans="1:19" ht="15" thickBot="1" x14ac:dyDescent="0.35">
      <c r="A32" s="32" t="s">
        <v>15</v>
      </c>
      <c r="B32" s="1">
        <v>33</v>
      </c>
      <c r="C32" s="1">
        <v>13</v>
      </c>
      <c r="D32" s="1">
        <v>16</v>
      </c>
      <c r="E32" s="20">
        <v>4</v>
      </c>
      <c r="F32" s="23">
        <v>30</v>
      </c>
      <c r="G32" s="20">
        <v>7</v>
      </c>
      <c r="H32" s="20">
        <v>11</v>
      </c>
      <c r="I32" s="20">
        <v>2</v>
      </c>
      <c r="J32" s="20">
        <v>0</v>
      </c>
      <c r="K32" s="29" t="s">
        <v>582</v>
      </c>
      <c r="L32" s="1" t="s">
        <v>312</v>
      </c>
      <c r="M32" s="1" t="s">
        <v>317</v>
      </c>
      <c r="N32" s="1" t="s">
        <v>587</v>
      </c>
      <c r="O32" s="31">
        <v>93</v>
      </c>
      <c r="P32" s="20">
        <v>115</v>
      </c>
      <c r="Q32" s="30">
        <v>-22</v>
      </c>
      <c r="R32" s="29" t="s">
        <v>101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34</v>
      </c>
      <c r="C35" s="1">
        <v>20</v>
      </c>
      <c r="D35" s="1">
        <v>12</v>
      </c>
      <c r="E35" s="20">
        <v>2</v>
      </c>
      <c r="F35" s="33">
        <v>42</v>
      </c>
      <c r="G35" s="20">
        <v>8</v>
      </c>
      <c r="H35" s="20">
        <v>16</v>
      </c>
      <c r="I35" s="20">
        <v>4</v>
      </c>
      <c r="J35" s="20">
        <v>0</v>
      </c>
      <c r="K35" s="29" t="s">
        <v>512</v>
      </c>
      <c r="L35" s="1" t="s">
        <v>524</v>
      </c>
      <c r="M35" s="1" t="s">
        <v>149</v>
      </c>
      <c r="N35" s="1" t="s">
        <v>513</v>
      </c>
      <c r="O35" s="31">
        <v>121</v>
      </c>
      <c r="P35" s="20">
        <v>112</v>
      </c>
      <c r="Q35" s="30">
        <v>9</v>
      </c>
      <c r="R35" s="29" t="s">
        <v>101</v>
      </c>
      <c r="S35" s="28" t="s">
        <v>225</v>
      </c>
    </row>
    <row r="36" spans="1:19" x14ac:dyDescent="0.3">
      <c r="A36" s="32" t="s">
        <v>2</v>
      </c>
      <c r="B36" s="1">
        <v>32</v>
      </c>
      <c r="C36" s="1">
        <v>16</v>
      </c>
      <c r="D36" s="1">
        <v>6</v>
      </c>
      <c r="E36" s="20">
        <v>10</v>
      </c>
      <c r="F36" s="30">
        <v>42</v>
      </c>
      <c r="G36" s="20">
        <v>11</v>
      </c>
      <c r="H36" s="20">
        <v>15</v>
      </c>
      <c r="I36" s="20">
        <v>1</v>
      </c>
      <c r="J36" s="20">
        <v>4</v>
      </c>
      <c r="K36" s="29" t="s">
        <v>609</v>
      </c>
      <c r="L36" s="1" t="s">
        <v>576</v>
      </c>
      <c r="M36" s="1" t="s">
        <v>444</v>
      </c>
      <c r="N36" s="1" t="s">
        <v>469</v>
      </c>
      <c r="O36" s="31">
        <v>97</v>
      </c>
      <c r="P36" s="20">
        <v>92</v>
      </c>
      <c r="Q36" s="30">
        <v>5</v>
      </c>
      <c r="R36" s="29" t="s">
        <v>101</v>
      </c>
      <c r="S36" s="28" t="s">
        <v>241</v>
      </c>
    </row>
    <row r="37" spans="1:19" x14ac:dyDescent="0.3">
      <c r="A37" s="32" t="s">
        <v>20</v>
      </c>
      <c r="B37" s="1">
        <v>35</v>
      </c>
      <c r="C37" s="1">
        <v>17</v>
      </c>
      <c r="D37" s="1">
        <v>12</v>
      </c>
      <c r="E37" s="20">
        <v>6</v>
      </c>
      <c r="F37" s="30">
        <v>40</v>
      </c>
      <c r="G37" s="20">
        <v>12</v>
      </c>
      <c r="H37" s="20">
        <v>17</v>
      </c>
      <c r="I37" s="20">
        <v>0</v>
      </c>
      <c r="J37" s="20">
        <v>2</v>
      </c>
      <c r="K37" s="29" t="s">
        <v>419</v>
      </c>
      <c r="L37" s="1" t="s">
        <v>622</v>
      </c>
      <c r="M37" s="1" t="s">
        <v>168</v>
      </c>
      <c r="N37" s="1" t="s">
        <v>391</v>
      </c>
      <c r="O37" s="31">
        <v>119</v>
      </c>
      <c r="P37" s="20">
        <v>119</v>
      </c>
      <c r="Q37" s="30">
        <v>0</v>
      </c>
      <c r="R37" s="29" t="s">
        <v>104</v>
      </c>
      <c r="S37" s="28" t="s">
        <v>226</v>
      </c>
    </row>
    <row r="38" spans="1:19" x14ac:dyDescent="0.3">
      <c r="A38" s="32" t="s">
        <v>18</v>
      </c>
      <c r="B38" s="1">
        <v>34</v>
      </c>
      <c r="C38" s="1">
        <v>15</v>
      </c>
      <c r="D38" s="1">
        <v>10</v>
      </c>
      <c r="E38" s="20">
        <v>9</v>
      </c>
      <c r="F38" s="30">
        <v>39</v>
      </c>
      <c r="G38" s="20">
        <v>9</v>
      </c>
      <c r="H38" s="20">
        <v>14</v>
      </c>
      <c r="I38" s="20">
        <v>1</v>
      </c>
      <c r="J38" s="20">
        <v>5</v>
      </c>
      <c r="K38" s="29" t="s">
        <v>573</v>
      </c>
      <c r="L38" s="1" t="s">
        <v>623</v>
      </c>
      <c r="M38" s="1" t="s">
        <v>362</v>
      </c>
      <c r="N38" s="1" t="s">
        <v>591</v>
      </c>
      <c r="O38" s="31">
        <v>88</v>
      </c>
      <c r="P38" s="20">
        <v>90</v>
      </c>
      <c r="Q38" s="30">
        <v>-2</v>
      </c>
      <c r="R38" s="29" t="s">
        <v>99</v>
      </c>
      <c r="S38" s="28" t="s">
        <v>218</v>
      </c>
    </row>
    <row r="39" spans="1:19" x14ac:dyDescent="0.3">
      <c r="A39" s="32" t="s">
        <v>8</v>
      </c>
      <c r="B39" s="1">
        <v>35</v>
      </c>
      <c r="C39" s="1">
        <v>17</v>
      </c>
      <c r="D39" s="1">
        <v>15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624</v>
      </c>
      <c r="L39" s="1" t="s">
        <v>575</v>
      </c>
      <c r="M39" s="1" t="s">
        <v>218</v>
      </c>
      <c r="N39" s="1" t="s">
        <v>500</v>
      </c>
      <c r="O39" s="31">
        <v>105</v>
      </c>
      <c r="P39" s="20">
        <v>118</v>
      </c>
      <c r="Q39" s="30">
        <v>-13</v>
      </c>
      <c r="R39" s="29" t="s">
        <v>101</v>
      </c>
      <c r="S39" s="28" t="s">
        <v>202</v>
      </c>
    </row>
    <row r="40" spans="1:19" x14ac:dyDescent="0.3">
      <c r="A40" s="32" t="s">
        <v>27</v>
      </c>
      <c r="B40" s="1">
        <v>35</v>
      </c>
      <c r="C40" s="1">
        <v>14</v>
      </c>
      <c r="D40" s="1">
        <v>17</v>
      </c>
      <c r="E40" s="20">
        <v>4</v>
      </c>
      <c r="F40" s="30">
        <v>32</v>
      </c>
      <c r="G40" s="20">
        <v>9</v>
      </c>
      <c r="H40" s="20">
        <v>12</v>
      </c>
      <c r="I40" s="20">
        <v>2</v>
      </c>
      <c r="J40" s="20">
        <v>2</v>
      </c>
      <c r="K40" s="29" t="s">
        <v>404</v>
      </c>
      <c r="L40" s="1" t="s">
        <v>600</v>
      </c>
      <c r="M40" s="1" t="s">
        <v>230</v>
      </c>
      <c r="N40" s="1" t="s">
        <v>621</v>
      </c>
      <c r="O40" s="31">
        <v>91</v>
      </c>
      <c r="P40" s="20">
        <v>105</v>
      </c>
      <c r="Q40" s="30">
        <v>-14</v>
      </c>
      <c r="R40" s="29" t="s">
        <v>99</v>
      </c>
      <c r="S40" s="28" t="s">
        <v>234</v>
      </c>
    </row>
    <row r="41" spans="1:19" x14ac:dyDescent="0.3">
      <c r="A41" s="32" t="s">
        <v>7</v>
      </c>
      <c r="B41" s="1">
        <v>32</v>
      </c>
      <c r="C41" s="1">
        <v>12</v>
      </c>
      <c r="D41" s="1">
        <v>14</v>
      </c>
      <c r="E41" s="20">
        <v>6</v>
      </c>
      <c r="F41" s="30">
        <v>30</v>
      </c>
      <c r="G41" s="20">
        <v>7</v>
      </c>
      <c r="H41" s="20">
        <v>12</v>
      </c>
      <c r="I41" s="20">
        <v>0</v>
      </c>
      <c r="J41" s="20">
        <v>3</v>
      </c>
      <c r="K41" s="29" t="s">
        <v>471</v>
      </c>
      <c r="L41" s="1" t="s">
        <v>625</v>
      </c>
      <c r="M41" s="1" t="s">
        <v>230</v>
      </c>
      <c r="N41" s="1" t="s">
        <v>626</v>
      </c>
      <c r="O41" s="31">
        <v>79</v>
      </c>
      <c r="P41" s="20">
        <v>102</v>
      </c>
      <c r="Q41" s="30">
        <v>-23</v>
      </c>
      <c r="R41" s="29" t="s">
        <v>133</v>
      </c>
      <c r="S41" s="28" t="s">
        <v>261</v>
      </c>
    </row>
    <row r="42" spans="1:19" ht="15" thickBot="1" x14ac:dyDescent="0.35">
      <c r="A42" s="27" t="s">
        <v>3</v>
      </c>
      <c r="B42" s="26">
        <v>33</v>
      </c>
      <c r="C42" s="26">
        <v>13</v>
      </c>
      <c r="D42" s="26">
        <v>17</v>
      </c>
      <c r="E42" s="24">
        <v>3</v>
      </c>
      <c r="F42" s="23">
        <v>29</v>
      </c>
      <c r="G42" s="24">
        <v>7</v>
      </c>
      <c r="H42" s="24">
        <v>11</v>
      </c>
      <c r="I42" s="24">
        <v>2</v>
      </c>
      <c r="J42" s="24">
        <v>0</v>
      </c>
      <c r="K42" s="22" t="s">
        <v>400</v>
      </c>
      <c r="L42" s="26" t="s">
        <v>446</v>
      </c>
      <c r="M42" s="26" t="s">
        <v>156</v>
      </c>
      <c r="N42" s="26" t="s">
        <v>504</v>
      </c>
      <c r="O42" s="25">
        <v>92</v>
      </c>
      <c r="P42" s="24">
        <v>112</v>
      </c>
      <c r="Q42" s="23">
        <v>-20</v>
      </c>
      <c r="R42" s="22" t="s">
        <v>104</v>
      </c>
      <c r="S42" s="21" t="s">
        <v>228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3FE0690-92ED-4A69-8020-E90AFF54A86D}"/>
  </hyperlinks>
  <pageMargins left="0.7" right="0.7" top="0.75" bottom="0.75" header="0.3" footer="0.3"/>
  <pageSetup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A88F-1BD7-4219-B9A7-18DA9B4AFB8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35</v>
      </c>
      <c r="C4" s="40">
        <v>19</v>
      </c>
      <c r="D4" s="40">
        <v>13</v>
      </c>
      <c r="E4" s="38">
        <v>3</v>
      </c>
      <c r="F4" s="33">
        <v>41</v>
      </c>
      <c r="G4" s="39">
        <v>13</v>
      </c>
      <c r="H4" s="38">
        <v>17</v>
      </c>
      <c r="I4" s="38">
        <v>2</v>
      </c>
      <c r="J4" s="33">
        <v>2</v>
      </c>
      <c r="K4" s="37" t="s">
        <v>527</v>
      </c>
      <c r="L4" s="40" t="s">
        <v>453</v>
      </c>
      <c r="M4" s="40" t="s">
        <v>233</v>
      </c>
      <c r="N4" s="40" t="s">
        <v>587</v>
      </c>
      <c r="O4" s="39">
        <v>108</v>
      </c>
      <c r="P4" s="38">
        <v>115</v>
      </c>
      <c r="Q4" s="33">
        <v>-7</v>
      </c>
      <c r="R4" s="37" t="s">
        <v>101</v>
      </c>
      <c r="S4" s="36" t="s">
        <v>231</v>
      </c>
    </row>
    <row r="5" spans="1:20" x14ac:dyDescent="0.3">
      <c r="A5" s="32" t="s">
        <v>29</v>
      </c>
      <c r="B5" s="1">
        <v>35</v>
      </c>
      <c r="C5" s="1">
        <v>20</v>
      </c>
      <c r="D5" s="1">
        <v>15</v>
      </c>
      <c r="E5" s="20">
        <v>0</v>
      </c>
      <c r="F5" s="30">
        <v>40</v>
      </c>
      <c r="G5" s="31">
        <v>12</v>
      </c>
      <c r="H5" s="20">
        <v>18</v>
      </c>
      <c r="I5" s="20">
        <v>2</v>
      </c>
      <c r="J5" s="30">
        <v>0</v>
      </c>
      <c r="K5" s="29" t="s">
        <v>429</v>
      </c>
      <c r="L5" s="1" t="s">
        <v>577</v>
      </c>
      <c r="M5" s="1" t="s">
        <v>374</v>
      </c>
      <c r="N5" s="1" t="s">
        <v>491</v>
      </c>
      <c r="O5" s="31">
        <v>114</v>
      </c>
      <c r="P5" s="20">
        <v>109</v>
      </c>
      <c r="Q5" s="30">
        <v>5</v>
      </c>
      <c r="R5" s="29" t="s">
        <v>101</v>
      </c>
      <c r="S5" s="28" t="s">
        <v>232</v>
      </c>
    </row>
    <row r="6" spans="1:20" x14ac:dyDescent="0.3">
      <c r="A6" s="32" t="s">
        <v>19</v>
      </c>
      <c r="B6" s="1">
        <v>34</v>
      </c>
      <c r="C6" s="1">
        <v>19</v>
      </c>
      <c r="D6" s="1">
        <v>13</v>
      </c>
      <c r="E6" s="20">
        <v>2</v>
      </c>
      <c r="F6" s="30">
        <v>40</v>
      </c>
      <c r="G6" s="31">
        <v>14</v>
      </c>
      <c r="H6" s="20">
        <v>17</v>
      </c>
      <c r="I6" s="20">
        <v>2</v>
      </c>
      <c r="J6" s="30">
        <v>1</v>
      </c>
      <c r="K6" s="29" t="s">
        <v>627</v>
      </c>
      <c r="L6" s="1" t="s">
        <v>302</v>
      </c>
      <c r="M6" s="1" t="s">
        <v>148</v>
      </c>
      <c r="N6" s="1" t="s">
        <v>438</v>
      </c>
      <c r="O6" s="31">
        <v>110</v>
      </c>
      <c r="P6" s="20">
        <v>106</v>
      </c>
      <c r="Q6" s="30">
        <v>4</v>
      </c>
      <c r="R6" s="29" t="s">
        <v>135</v>
      </c>
      <c r="S6" s="28" t="s">
        <v>226</v>
      </c>
    </row>
    <row r="7" spans="1:20" x14ac:dyDescent="0.3">
      <c r="A7" s="32" t="s">
        <v>16</v>
      </c>
      <c r="B7" s="1">
        <v>34</v>
      </c>
      <c r="C7" s="1">
        <v>18</v>
      </c>
      <c r="D7" s="1">
        <v>12</v>
      </c>
      <c r="E7" s="20">
        <v>4</v>
      </c>
      <c r="F7" s="30">
        <v>40</v>
      </c>
      <c r="G7" s="31">
        <v>9</v>
      </c>
      <c r="H7" s="20">
        <v>16</v>
      </c>
      <c r="I7" s="20">
        <v>2</v>
      </c>
      <c r="J7" s="30">
        <v>2</v>
      </c>
      <c r="K7" s="29" t="s">
        <v>610</v>
      </c>
      <c r="L7" s="1" t="s">
        <v>560</v>
      </c>
      <c r="M7" s="1" t="s">
        <v>230</v>
      </c>
      <c r="N7" s="1" t="s">
        <v>557</v>
      </c>
      <c r="O7" s="31">
        <v>110</v>
      </c>
      <c r="P7" s="20">
        <v>118</v>
      </c>
      <c r="Q7" s="30">
        <v>-8</v>
      </c>
      <c r="R7" s="29" t="s">
        <v>99</v>
      </c>
      <c r="S7" s="28" t="s">
        <v>225</v>
      </c>
    </row>
    <row r="8" spans="1:20" x14ac:dyDescent="0.3">
      <c r="A8" s="32" t="s">
        <v>5</v>
      </c>
      <c r="B8" s="1">
        <v>34</v>
      </c>
      <c r="C8" s="1">
        <v>18</v>
      </c>
      <c r="D8" s="1">
        <v>13</v>
      </c>
      <c r="E8" s="20">
        <v>3</v>
      </c>
      <c r="F8" s="30">
        <v>39</v>
      </c>
      <c r="G8" s="31">
        <v>15</v>
      </c>
      <c r="H8" s="20">
        <v>18</v>
      </c>
      <c r="I8" s="20">
        <v>0</v>
      </c>
      <c r="J8" s="30">
        <v>1</v>
      </c>
      <c r="K8" s="29" t="s">
        <v>577</v>
      </c>
      <c r="L8" s="1" t="s">
        <v>562</v>
      </c>
      <c r="M8" s="1" t="s">
        <v>193</v>
      </c>
      <c r="N8" s="1" t="s">
        <v>584</v>
      </c>
      <c r="O8" s="31">
        <v>107</v>
      </c>
      <c r="P8" s="20">
        <v>90</v>
      </c>
      <c r="Q8" s="30">
        <v>17</v>
      </c>
      <c r="R8" s="29" t="s">
        <v>113</v>
      </c>
      <c r="S8" s="28" t="s">
        <v>237</v>
      </c>
    </row>
    <row r="9" spans="1:20" x14ac:dyDescent="0.3">
      <c r="A9" s="32" t="s">
        <v>11</v>
      </c>
      <c r="B9" s="1">
        <v>33</v>
      </c>
      <c r="C9" s="1">
        <v>16</v>
      </c>
      <c r="D9" s="1">
        <v>13</v>
      </c>
      <c r="E9" s="20">
        <v>4</v>
      </c>
      <c r="F9" s="30">
        <v>36</v>
      </c>
      <c r="G9" s="31">
        <v>8</v>
      </c>
      <c r="H9" s="20">
        <v>13</v>
      </c>
      <c r="I9" s="20">
        <v>3</v>
      </c>
      <c r="J9" s="30">
        <v>0</v>
      </c>
      <c r="K9" s="29" t="s">
        <v>442</v>
      </c>
      <c r="L9" s="1" t="s">
        <v>446</v>
      </c>
      <c r="M9" s="1" t="s">
        <v>189</v>
      </c>
      <c r="N9" s="1" t="s">
        <v>448</v>
      </c>
      <c r="O9" s="31">
        <v>105</v>
      </c>
      <c r="P9" s="20">
        <v>104</v>
      </c>
      <c r="Q9" s="30">
        <v>1</v>
      </c>
      <c r="R9" s="29" t="s">
        <v>104</v>
      </c>
      <c r="S9" s="28" t="s">
        <v>200</v>
      </c>
    </row>
    <row r="10" spans="1:20" x14ac:dyDescent="0.3">
      <c r="A10" s="32" t="s">
        <v>4</v>
      </c>
      <c r="B10" s="1">
        <v>33</v>
      </c>
      <c r="C10" s="1">
        <v>15</v>
      </c>
      <c r="D10" s="1">
        <v>13</v>
      </c>
      <c r="E10" s="20">
        <v>5</v>
      </c>
      <c r="F10" s="30">
        <v>35</v>
      </c>
      <c r="G10" s="31">
        <v>11</v>
      </c>
      <c r="H10" s="20">
        <v>15</v>
      </c>
      <c r="I10" s="20">
        <v>0</v>
      </c>
      <c r="J10" s="30">
        <v>1</v>
      </c>
      <c r="K10" s="29" t="s">
        <v>594</v>
      </c>
      <c r="L10" s="1" t="s">
        <v>287</v>
      </c>
      <c r="M10" s="1" t="s">
        <v>517</v>
      </c>
      <c r="N10" s="1" t="s">
        <v>611</v>
      </c>
      <c r="O10" s="31">
        <v>105</v>
      </c>
      <c r="P10" s="20">
        <v>108</v>
      </c>
      <c r="Q10" s="30">
        <v>-3</v>
      </c>
      <c r="R10" s="29" t="s">
        <v>101</v>
      </c>
      <c r="S10" s="28" t="s">
        <v>233</v>
      </c>
    </row>
    <row r="11" spans="1:20" ht="15" thickBot="1" x14ac:dyDescent="0.35">
      <c r="A11" s="32" t="s">
        <v>28</v>
      </c>
      <c r="B11" s="1">
        <v>33</v>
      </c>
      <c r="C11" s="1">
        <v>15</v>
      </c>
      <c r="D11" s="1">
        <v>14</v>
      </c>
      <c r="E11" s="24">
        <v>4</v>
      </c>
      <c r="F11" s="23">
        <v>34</v>
      </c>
      <c r="G11" s="25">
        <v>9</v>
      </c>
      <c r="H11" s="24">
        <v>13</v>
      </c>
      <c r="I11" s="24">
        <v>2</v>
      </c>
      <c r="J11" s="23">
        <v>0</v>
      </c>
      <c r="K11" s="29" t="s">
        <v>528</v>
      </c>
      <c r="L11" s="1" t="s">
        <v>434</v>
      </c>
      <c r="M11" s="1" t="s">
        <v>211</v>
      </c>
      <c r="N11" s="1" t="s">
        <v>587</v>
      </c>
      <c r="O11" s="31">
        <v>103</v>
      </c>
      <c r="P11" s="20">
        <v>112</v>
      </c>
      <c r="Q11" s="30">
        <v>-9</v>
      </c>
      <c r="R11" s="29" t="s">
        <v>135</v>
      </c>
      <c r="S11" s="28" t="s">
        <v>232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34</v>
      </c>
      <c r="C14" s="1">
        <v>22</v>
      </c>
      <c r="D14" s="1">
        <v>9</v>
      </c>
      <c r="E14" s="20">
        <v>3</v>
      </c>
      <c r="F14" s="33">
        <v>47</v>
      </c>
      <c r="G14" s="20">
        <v>10</v>
      </c>
      <c r="H14" s="20">
        <v>18</v>
      </c>
      <c r="I14" s="20">
        <v>4</v>
      </c>
      <c r="J14" s="20">
        <v>2</v>
      </c>
      <c r="K14" s="29" t="s">
        <v>578</v>
      </c>
      <c r="L14" s="1" t="s">
        <v>628</v>
      </c>
      <c r="M14" s="1" t="s">
        <v>219</v>
      </c>
      <c r="N14" s="1" t="s">
        <v>578</v>
      </c>
      <c r="O14" s="31">
        <v>115</v>
      </c>
      <c r="P14" s="20">
        <v>95</v>
      </c>
      <c r="Q14" s="30">
        <v>20</v>
      </c>
      <c r="R14" s="29" t="s">
        <v>101</v>
      </c>
      <c r="S14" s="28" t="s">
        <v>226</v>
      </c>
    </row>
    <row r="15" spans="1:20" x14ac:dyDescent="0.3">
      <c r="A15" s="32" t="s">
        <v>1</v>
      </c>
      <c r="B15" s="1">
        <v>34</v>
      </c>
      <c r="C15" s="1">
        <v>19</v>
      </c>
      <c r="D15" s="1">
        <v>11</v>
      </c>
      <c r="E15" s="20">
        <v>4</v>
      </c>
      <c r="F15" s="30">
        <v>42</v>
      </c>
      <c r="G15" s="20">
        <v>18</v>
      </c>
      <c r="H15" s="20">
        <v>19</v>
      </c>
      <c r="I15" s="20">
        <v>0</v>
      </c>
      <c r="J15" s="20">
        <v>4</v>
      </c>
      <c r="K15" s="29" t="s">
        <v>615</v>
      </c>
      <c r="L15" s="1" t="s">
        <v>437</v>
      </c>
      <c r="M15" s="1" t="s">
        <v>407</v>
      </c>
      <c r="N15" s="1" t="s">
        <v>616</v>
      </c>
      <c r="O15" s="31">
        <v>110</v>
      </c>
      <c r="P15" s="20">
        <v>88</v>
      </c>
      <c r="Q15" s="30">
        <v>22</v>
      </c>
      <c r="R15" s="29" t="s">
        <v>99</v>
      </c>
      <c r="S15" s="28" t="s">
        <v>231</v>
      </c>
    </row>
    <row r="16" spans="1:20" x14ac:dyDescent="0.3">
      <c r="A16" s="32" t="s">
        <v>14</v>
      </c>
      <c r="B16" s="1">
        <v>35</v>
      </c>
      <c r="C16" s="1">
        <v>20</v>
      </c>
      <c r="D16" s="1">
        <v>14</v>
      </c>
      <c r="E16" s="20">
        <v>1</v>
      </c>
      <c r="F16" s="30">
        <v>41</v>
      </c>
      <c r="G16" s="20">
        <v>10</v>
      </c>
      <c r="H16" s="20">
        <v>17</v>
      </c>
      <c r="I16" s="20">
        <v>3</v>
      </c>
      <c r="J16" s="20">
        <v>0</v>
      </c>
      <c r="K16" s="29" t="s">
        <v>513</v>
      </c>
      <c r="L16" s="1" t="s">
        <v>603</v>
      </c>
      <c r="M16" s="1" t="s">
        <v>165</v>
      </c>
      <c r="N16" s="1" t="s">
        <v>543</v>
      </c>
      <c r="O16" s="31">
        <v>101</v>
      </c>
      <c r="P16" s="20">
        <v>105</v>
      </c>
      <c r="Q16" s="30">
        <v>-4</v>
      </c>
      <c r="R16" s="29" t="s">
        <v>104</v>
      </c>
      <c r="S16" s="28" t="s">
        <v>200</v>
      </c>
    </row>
    <row r="17" spans="1:19" x14ac:dyDescent="0.3">
      <c r="A17" s="32" t="s">
        <v>13</v>
      </c>
      <c r="B17" s="1">
        <v>35</v>
      </c>
      <c r="C17" s="1">
        <v>19</v>
      </c>
      <c r="D17" s="1">
        <v>13</v>
      </c>
      <c r="E17" s="20">
        <v>3</v>
      </c>
      <c r="F17" s="30">
        <v>41</v>
      </c>
      <c r="G17" s="20">
        <v>10</v>
      </c>
      <c r="H17" s="20">
        <v>16</v>
      </c>
      <c r="I17" s="20">
        <v>3</v>
      </c>
      <c r="J17" s="20">
        <v>3</v>
      </c>
      <c r="K17" s="29" t="s">
        <v>488</v>
      </c>
      <c r="L17" s="1" t="s">
        <v>450</v>
      </c>
      <c r="M17" s="1" t="s">
        <v>218</v>
      </c>
      <c r="N17" s="1" t="s">
        <v>563</v>
      </c>
      <c r="O17" s="31">
        <v>103</v>
      </c>
      <c r="P17" s="20">
        <v>100</v>
      </c>
      <c r="Q17" s="30">
        <v>3</v>
      </c>
      <c r="R17" s="29" t="s">
        <v>107</v>
      </c>
      <c r="S17" s="28" t="s">
        <v>232</v>
      </c>
    </row>
    <row r="18" spans="1:19" x14ac:dyDescent="0.3">
      <c r="A18" s="32" t="s">
        <v>10</v>
      </c>
      <c r="B18" s="1">
        <v>33</v>
      </c>
      <c r="C18" s="1">
        <v>17</v>
      </c>
      <c r="D18" s="1">
        <v>10</v>
      </c>
      <c r="E18" s="20">
        <v>6</v>
      </c>
      <c r="F18" s="30">
        <v>40</v>
      </c>
      <c r="G18" s="20">
        <v>5</v>
      </c>
      <c r="H18" s="20">
        <v>12</v>
      </c>
      <c r="I18" s="20">
        <v>5</v>
      </c>
      <c r="J18" s="20">
        <v>2</v>
      </c>
      <c r="K18" s="29" t="s">
        <v>565</v>
      </c>
      <c r="L18" s="1" t="s">
        <v>389</v>
      </c>
      <c r="M18" s="1" t="s">
        <v>206</v>
      </c>
      <c r="N18" s="1" t="s">
        <v>613</v>
      </c>
      <c r="O18" s="31">
        <v>99</v>
      </c>
      <c r="P18" s="20">
        <v>94</v>
      </c>
      <c r="Q18" s="30">
        <v>5</v>
      </c>
      <c r="R18" s="29" t="s">
        <v>101</v>
      </c>
      <c r="S18" s="28" t="s">
        <v>222</v>
      </c>
    </row>
    <row r="19" spans="1:19" x14ac:dyDescent="0.3">
      <c r="A19" s="32" t="s">
        <v>12</v>
      </c>
      <c r="B19" s="1">
        <v>36</v>
      </c>
      <c r="C19" s="1">
        <v>17</v>
      </c>
      <c r="D19" s="1">
        <v>15</v>
      </c>
      <c r="E19" s="20">
        <v>4</v>
      </c>
      <c r="F19" s="30">
        <v>38</v>
      </c>
      <c r="G19" s="20">
        <v>10</v>
      </c>
      <c r="H19" s="20">
        <v>16</v>
      </c>
      <c r="I19" s="20">
        <v>1</v>
      </c>
      <c r="J19" s="20">
        <v>0</v>
      </c>
      <c r="K19" s="29" t="s">
        <v>595</v>
      </c>
      <c r="L19" s="1" t="s">
        <v>612</v>
      </c>
      <c r="M19" s="1" t="s">
        <v>148</v>
      </c>
      <c r="N19" s="1" t="s">
        <v>513</v>
      </c>
      <c r="O19" s="31">
        <v>91</v>
      </c>
      <c r="P19" s="20">
        <v>96</v>
      </c>
      <c r="Q19" s="30">
        <v>-5</v>
      </c>
      <c r="R19" s="29" t="s">
        <v>99</v>
      </c>
      <c r="S19" s="28" t="s">
        <v>218</v>
      </c>
    </row>
    <row r="20" spans="1:19" x14ac:dyDescent="0.3">
      <c r="A20" s="32" t="s">
        <v>9</v>
      </c>
      <c r="B20" s="1">
        <v>33</v>
      </c>
      <c r="C20" s="1">
        <v>14</v>
      </c>
      <c r="D20" s="1">
        <v>10</v>
      </c>
      <c r="E20" s="20">
        <v>9</v>
      </c>
      <c r="F20" s="30">
        <v>37</v>
      </c>
      <c r="G20" s="20">
        <v>13</v>
      </c>
      <c r="H20" s="20">
        <v>14</v>
      </c>
      <c r="I20" s="20">
        <v>0</v>
      </c>
      <c r="J20" s="20">
        <v>5</v>
      </c>
      <c r="K20" s="29" t="s">
        <v>596</v>
      </c>
      <c r="L20" s="1" t="s">
        <v>337</v>
      </c>
      <c r="M20" s="1" t="s">
        <v>206</v>
      </c>
      <c r="N20" s="1" t="s">
        <v>614</v>
      </c>
      <c r="O20" s="31">
        <v>103</v>
      </c>
      <c r="P20" s="20">
        <v>106</v>
      </c>
      <c r="Q20" s="30">
        <v>-3</v>
      </c>
      <c r="R20" s="29" t="s">
        <v>180</v>
      </c>
      <c r="S20" s="28" t="s">
        <v>298</v>
      </c>
    </row>
    <row r="21" spans="1:19" ht="15" thickBot="1" x14ac:dyDescent="0.35">
      <c r="A21" s="27" t="s">
        <v>23</v>
      </c>
      <c r="B21" s="26">
        <v>34</v>
      </c>
      <c r="C21" s="26">
        <v>14</v>
      </c>
      <c r="D21" s="26">
        <v>14</v>
      </c>
      <c r="E21" s="24">
        <v>6</v>
      </c>
      <c r="F21" s="23">
        <v>34</v>
      </c>
      <c r="G21" s="24">
        <v>3</v>
      </c>
      <c r="H21" s="24">
        <v>10</v>
      </c>
      <c r="I21" s="24">
        <v>4</v>
      </c>
      <c r="J21" s="24">
        <v>1</v>
      </c>
      <c r="K21" s="22" t="s">
        <v>405</v>
      </c>
      <c r="L21" s="26" t="s">
        <v>525</v>
      </c>
      <c r="M21" s="26" t="s">
        <v>240</v>
      </c>
      <c r="N21" s="26" t="s">
        <v>542</v>
      </c>
      <c r="O21" s="25">
        <v>102</v>
      </c>
      <c r="P21" s="24">
        <v>120</v>
      </c>
      <c r="Q21" s="23">
        <v>-18</v>
      </c>
      <c r="R21" s="22" t="s">
        <v>101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34</v>
      </c>
      <c r="C25" s="1">
        <v>25</v>
      </c>
      <c r="D25" s="1">
        <v>2</v>
      </c>
      <c r="E25" s="20">
        <v>7</v>
      </c>
      <c r="F25" s="30">
        <v>57</v>
      </c>
      <c r="G25" s="20">
        <v>23</v>
      </c>
      <c r="H25" s="20">
        <v>25</v>
      </c>
      <c r="I25" s="20">
        <v>0</v>
      </c>
      <c r="J25" s="20">
        <v>4</v>
      </c>
      <c r="K25" s="29" t="s">
        <v>629</v>
      </c>
      <c r="L25" s="1" t="s">
        <v>597</v>
      </c>
      <c r="M25" s="1" t="s">
        <v>630</v>
      </c>
      <c r="N25" s="1" t="s">
        <v>631</v>
      </c>
      <c r="O25" s="31">
        <v>136</v>
      </c>
      <c r="P25" s="20">
        <v>79</v>
      </c>
      <c r="Q25" s="30">
        <v>57</v>
      </c>
      <c r="R25" s="29" t="s">
        <v>135</v>
      </c>
      <c r="S25" s="28" t="s">
        <v>276</v>
      </c>
    </row>
    <row r="26" spans="1:19" x14ac:dyDescent="0.3">
      <c r="A26" s="32" t="s">
        <v>22</v>
      </c>
      <c r="B26" s="1">
        <v>36</v>
      </c>
      <c r="C26" s="1">
        <v>24</v>
      </c>
      <c r="D26" s="1">
        <v>7</v>
      </c>
      <c r="E26" s="20">
        <v>5</v>
      </c>
      <c r="F26" s="30">
        <v>53</v>
      </c>
      <c r="G26" s="20">
        <v>17</v>
      </c>
      <c r="H26" s="20">
        <v>21</v>
      </c>
      <c r="I26" s="20">
        <v>3</v>
      </c>
      <c r="J26" s="20">
        <v>2</v>
      </c>
      <c r="K26" s="29" t="s">
        <v>578</v>
      </c>
      <c r="L26" s="1" t="s">
        <v>632</v>
      </c>
      <c r="M26" s="1" t="s">
        <v>209</v>
      </c>
      <c r="N26" s="1" t="s">
        <v>633</v>
      </c>
      <c r="O26" s="31">
        <v>128</v>
      </c>
      <c r="P26" s="20">
        <v>96</v>
      </c>
      <c r="Q26" s="30">
        <v>32</v>
      </c>
      <c r="R26" s="29" t="s">
        <v>109</v>
      </c>
      <c r="S26" s="28" t="s">
        <v>226</v>
      </c>
    </row>
    <row r="27" spans="1:19" x14ac:dyDescent="0.3">
      <c r="A27" s="32" t="s">
        <v>17</v>
      </c>
      <c r="B27" s="1">
        <v>35</v>
      </c>
      <c r="C27" s="1">
        <v>21</v>
      </c>
      <c r="D27" s="1">
        <v>9</v>
      </c>
      <c r="E27" s="20">
        <v>5</v>
      </c>
      <c r="F27" s="30">
        <v>47</v>
      </c>
      <c r="G27" s="20">
        <v>12</v>
      </c>
      <c r="H27" s="20">
        <v>18</v>
      </c>
      <c r="I27" s="20">
        <v>3</v>
      </c>
      <c r="J27" s="20">
        <v>1</v>
      </c>
      <c r="K27" s="29" t="s">
        <v>599</v>
      </c>
      <c r="L27" s="1" t="s">
        <v>450</v>
      </c>
      <c r="M27" s="1" t="s">
        <v>205</v>
      </c>
      <c r="N27" s="1" t="s">
        <v>550</v>
      </c>
      <c r="O27" s="31">
        <v>109</v>
      </c>
      <c r="P27" s="20">
        <v>89</v>
      </c>
      <c r="Q27" s="30">
        <v>20</v>
      </c>
      <c r="R27" s="29" t="s">
        <v>177</v>
      </c>
      <c r="S27" s="28" t="s">
        <v>226</v>
      </c>
    </row>
    <row r="28" spans="1:19" x14ac:dyDescent="0.3">
      <c r="A28" s="32" t="s">
        <v>95</v>
      </c>
      <c r="B28" s="1">
        <v>37</v>
      </c>
      <c r="C28" s="1">
        <v>17</v>
      </c>
      <c r="D28" s="1">
        <v>17</v>
      </c>
      <c r="E28" s="20">
        <v>3</v>
      </c>
      <c r="F28" s="30">
        <v>37</v>
      </c>
      <c r="G28" s="20">
        <v>13</v>
      </c>
      <c r="H28" s="20">
        <v>17</v>
      </c>
      <c r="I28" s="20">
        <v>0</v>
      </c>
      <c r="J28" s="20">
        <v>0</v>
      </c>
      <c r="K28" s="29" t="s">
        <v>406</v>
      </c>
      <c r="L28" s="1" t="s">
        <v>606</v>
      </c>
      <c r="M28" s="1" t="s">
        <v>230</v>
      </c>
      <c r="N28" s="1" t="s">
        <v>558</v>
      </c>
      <c r="O28" s="31">
        <v>112</v>
      </c>
      <c r="P28" s="20">
        <v>108</v>
      </c>
      <c r="Q28" s="30">
        <v>4</v>
      </c>
      <c r="R28" s="29" t="s">
        <v>101</v>
      </c>
      <c r="S28" s="28" t="s">
        <v>202</v>
      </c>
    </row>
    <row r="29" spans="1:19" x14ac:dyDescent="0.3">
      <c r="A29" s="32" t="s">
        <v>6</v>
      </c>
      <c r="B29" s="1">
        <v>36</v>
      </c>
      <c r="C29" s="1">
        <v>13</v>
      </c>
      <c r="D29" s="1">
        <v>15</v>
      </c>
      <c r="E29" s="20">
        <v>8</v>
      </c>
      <c r="F29" s="30">
        <v>34</v>
      </c>
      <c r="G29" s="20">
        <v>13</v>
      </c>
      <c r="H29" s="20">
        <v>13</v>
      </c>
      <c r="I29" s="20">
        <v>0</v>
      </c>
      <c r="J29" s="20">
        <v>2</v>
      </c>
      <c r="K29" s="29" t="s">
        <v>620</v>
      </c>
      <c r="L29" s="1" t="s">
        <v>552</v>
      </c>
      <c r="M29" s="1" t="s">
        <v>184</v>
      </c>
      <c r="N29" s="1" t="s">
        <v>587</v>
      </c>
      <c r="O29" s="31">
        <v>88</v>
      </c>
      <c r="P29" s="20">
        <v>125</v>
      </c>
      <c r="Q29" s="30">
        <v>-37</v>
      </c>
      <c r="R29" s="29" t="s">
        <v>101</v>
      </c>
      <c r="S29" s="28" t="s">
        <v>228</v>
      </c>
    </row>
    <row r="30" spans="1:19" x14ac:dyDescent="0.3">
      <c r="A30" s="32" t="s">
        <v>25</v>
      </c>
      <c r="B30" s="1">
        <v>34</v>
      </c>
      <c r="C30" s="1">
        <v>13</v>
      </c>
      <c r="D30" s="1">
        <v>15</v>
      </c>
      <c r="E30" s="20">
        <v>6</v>
      </c>
      <c r="F30" s="30">
        <v>32</v>
      </c>
      <c r="G30" s="20">
        <v>12</v>
      </c>
      <c r="H30" s="20">
        <v>13</v>
      </c>
      <c r="I30" s="20">
        <v>0</v>
      </c>
      <c r="J30" s="20">
        <v>2</v>
      </c>
      <c r="K30" s="29" t="s">
        <v>405</v>
      </c>
      <c r="L30" s="1" t="s">
        <v>617</v>
      </c>
      <c r="M30" s="1" t="s">
        <v>172</v>
      </c>
      <c r="N30" s="1" t="s">
        <v>556</v>
      </c>
      <c r="O30" s="31">
        <v>94</v>
      </c>
      <c r="P30" s="20">
        <v>105</v>
      </c>
      <c r="Q30" s="30">
        <v>-11</v>
      </c>
      <c r="R30" s="29" t="s">
        <v>133</v>
      </c>
      <c r="S30" s="28" t="s">
        <v>237</v>
      </c>
    </row>
    <row r="31" spans="1:19" x14ac:dyDescent="0.3">
      <c r="A31" s="32" t="s">
        <v>0</v>
      </c>
      <c r="B31" s="1">
        <v>34</v>
      </c>
      <c r="C31" s="1">
        <v>15</v>
      </c>
      <c r="D31" s="1">
        <v>17</v>
      </c>
      <c r="E31" s="20">
        <v>2</v>
      </c>
      <c r="F31" s="30">
        <v>32</v>
      </c>
      <c r="G31" s="20">
        <v>12</v>
      </c>
      <c r="H31" s="20">
        <v>14</v>
      </c>
      <c r="I31" s="20">
        <v>1</v>
      </c>
      <c r="J31" s="20">
        <v>1</v>
      </c>
      <c r="K31" s="29" t="s">
        <v>553</v>
      </c>
      <c r="L31" s="1" t="s">
        <v>431</v>
      </c>
      <c r="M31" s="1" t="s">
        <v>103</v>
      </c>
      <c r="N31" s="1" t="s">
        <v>634</v>
      </c>
      <c r="O31" s="31">
        <v>100</v>
      </c>
      <c r="P31" s="20">
        <v>103</v>
      </c>
      <c r="Q31" s="30">
        <v>-3</v>
      </c>
      <c r="R31" s="29" t="s">
        <v>113</v>
      </c>
      <c r="S31" s="28" t="s">
        <v>240</v>
      </c>
    </row>
    <row r="32" spans="1:19" ht="15" thickBot="1" x14ac:dyDescent="0.35">
      <c r="A32" s="32" t="s">
        <v>15</v>
      </c>
      <c r="B32" s="1">
        <v>33</v>
      </c>
      <c r="C32" s="1">
        <v>13</v>
      </c>
      <c r="D32" s="1">
        <v>16</v>
      </c>
      <c r="E32" s="20">
        <v>4</v>
      </c>
      <c r="F32" s="23">
        <v>30</v>
      </c>
      <c r="G32" s="20">
        <v>7</v>
      </c>
      <c r="H32" s="20">
        <v>11</v>
      </c>
      <c r="I32" s="20">
        <v>2</v>
      </c>
      <c r="J32" s="20">
        <v>0</v>
      </c>
      <c r="K32" s="29" t="s">
        <v>582</v>
      </c>
      <c r="L32" s="1" t="s">
        <v>312</v>
      </c>
      <c r="M32" s="1" t="s">
        <v>317</v>
      </c>
      <c r="N32" s="1" t="s">
        <v>587</v>
      </c>
      <c r="O32" s="31">
        <v>93</v>
      </c>
      <c r="P32" s="20">
        <v>115</v>
      </c>
      <c r="Q32" s="30">
        <v>-22</v>
      </c>
      <c r="R32" s="29" t="s">
        <v>101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35</v>
      </c>
      <c r="C35" s="1">
        <v>20</v>
      </c>
      <c r="D35" s="1">
        <v>13</v>
      </c>
      <c r="E35" s="20">
        <v>2</v>
      </c>
      <c r="F35" s="33">
        <v>42</v>
      </c>
      <c r="G35" s="20">
        <v>8</v>
      </c>
      <c r="H35" s="20">
        <v>16</v>
      </c>
      <c r="I35" s="20">
        <v>4</v>
      </c>
      <c r="J35" s="20">
        <v>0</v>
      </c>
      <c r="K35" s="29" t="s">
        <v>382</v>
      </c>
      <c r="L35" s="1" t="s">
        <v>524</v>
      </c>
      <c r="M35" s="1" t="s">
        <v>149</v>
      </c>
      <c r="N35" s="1" t="s">
        <v>527</v>
      </c>
      <c r="O35" s="31">
        <v>124</v>
      </c>
      <c r="P35" s="20">
        <v>120</v>
      </c>
      <c r="Q35" s="30">
        <v>4</v>
      </c>
      <c r="R35" s="29" t="s">
        <v>107</v>
      </c>
      <c r="S35" s="28" t="s">
        <v>225</v>
      </c>
    </row>
    <row r="36" spans="1:19" x14ac:dyDescent="0.3">
      <c r="A36" s="32" t="s">
        <v>2</v>
      </c>
      <c r="B36" s="1">
        <v>32</v>
      </c>
      <c r="C36" s="1">
        <v>16</v>
      </c>
      <c r="D36" s="1">
        <v>6</v>
      </c>
      <c r="E36" s="20">
        <v>10</v>
      </c>
      <c r="F36" s="30">
        <v>42</v>
      </c>
      <c r="G36" s="20">
        <v>11</v>
      </c>
      <c r="H36" s="20">
        <v>15</v>
      </c>
      <c r="I36" s="20">
        <v>1</v>
      </c>
      <c r="J36" s="20">
        <v>4</v>
      </c>
      <c r="K36" s="29" t="s">
        <v>609</v>
      </c>
      <c r="L36" s="1" t="s">
        <v>576</v>
      </c>
      <c r="M36" s="1" t="s">
        <v>444</v>
      </c>
      <c r="N36" s="1" t="s">
        <v>469</v>
      </c>
      <c r="O36" s="31">
        <v>97</v>
      </c>
      <c r="P36" s="20">
        <v>92</v>
      </c>
      <c r="Q36" s="30">
        <v>5</v>
      </c>
      <c r="R36" s="29" t="s">
        <v>101</v>
      </c>
      <c r="S36" s="28" t="s">
        <v>241</v>
      </c>
    </row>
    <row r="37" spans="1:19" x14ac:dyDescent="0.3">
      <c r="A37" s="32" t="s">
        <v>20</v>
      </c>
      <c r="B37" s="1">
        <v>35</v>
      </c>
      <c r="C37" s="1">
        <v>17</v>
      </c>
      <c r="D37" s="1">
        <v>12</v>
      </c>
      <c r="E37" s="20">
        <v>6</v>
      </c>
      <c r="F37" s="30">
        <v>40</v>
      </c>
      <c r="G37" s="20">
        <v>12</v>
      </c>
      <c r="H37" s="20">
        <v>17</v>
      </c>
      <c r="I37" s="20">
        <v>0</v>
      </c>
      <c r="J37" s="20">
        <v>2</v>
      </c>
      <c r="K37" s="29" t="s">
        <v>419</v>
      </c>
      <c r="L37" s="1" t="s">
        <v>622</v>
      </c>
      <c r="M37" s="1" t="s">
        <v>168</v>
      </c>
      <c r="N37" s="1" t="s">
        <v>391</v>
      </c>
      <c r="O37" s="31">
        <v>119</v>
      </c>
      <c r="P37" s="20">
        <v>119</v>
      </c>
      <c r="Q37" s="30">
        <v>0</v>
      </c>
      <c r="R37" s="29" t="s">
        <v>104</v>
      </c>
      <c r="S37" s="28" t="s">
        <v>226</v>
      </c>
    </row>
    <row r="38" spans="1:19" x14ac:dyDescent="0.3">
      <c r="A38" s="32" t="s">
        <v>18</v>
      </c>
      <c r="B38" s="1">
        <v>34</v>
      </c>
      <c r="C38" s="1">
        <v>15</v>
      </c>
      <c r="D38" s="1">
        <v>10</v>
      </c>
      <c r="E38" s="20">
        <v>9</v>
      </c>
      <c r="F38" s="30">
        <v>39</v>
      </c>
      <c r="G38" s="20">
        <v>9</v>
      </c>
      <c r="H38" s="20">
        <v>14</v>
      </c>
      <c r="I38" s="20">
        <v>1</v>
      </c>
      <c r="J38" s="20">
        <v>5</v>
      </c>
      <c r="K38" s="29" t="s">
        <v>573</v>
      </c>
      <c r="L38" s="1" t="s">
        <v>623</v>
      </c>
      <c r="M38" s="1" t="s">
        <v>362</v>
      </c>
      <c r="N38" s="1" t="s">
        <v>591</v>
      </c>
      <c r="O38" s="31">
        <v>88</v>
      </c>
      <c r="P38" s="20">
        <v>90</v>
      </c>
      <c r="Q38" s="30">
        <v>-2</v>
      </c>
      <c r="R38" s="29" t="s">
        <v>99</v>
      </c>
      <c r="S38" s="28" t="s">
        <v>218</v>
      </c>
    </row>
    <row r="39" spans="1:19" x14ac:dyDescent="0.3">
      <c r="A39" s="32" t="s">
        <v>8</v>
      </c>
      <c r="B39" s="1">
        <v>35</v>
      </c>
      <c r="C39" s="1">
        <v>17</v>
      </c>
      <c r="D39" s="1">
        <v>15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624</v>
      </c>
      <c r="L39" s="1" t="s">
        <v>575</v>
      </c>
      <c r="M39" s="1" t="s">
        <v>218</v>
      </c>
      <c r="N39" s="1" t="s">
        <v>500</v>
      </c>
      <c r="O39" s="31">
        <v>105</v>
      </c>
      <c r="P39" s="20">
        <v>118</v>
      </c>
      <c r="Q39" s="30">
        <v>-13</v>
      </c>
      <c r="R39" s="29" t="s">
        <v>101</v>
      </c>
      <c r="S39" s="28" t="s">
        <v>202</v>
      </c>
    </row>
    <row r="40" spans="1:19" x14ac:dyDescent="0.3">
      <c r="A40" s="32" t="s">
        <v>27</v>
      </c>
      <c r="B40" s="1">
        <v>35</v>
      </c>
      <c r="C40" s="1">
        <v>14</v>
      </c>
      <c r="D40" s="1">
        <v>17</v>
      </c>
      <c r="E40" s="20">
        <v>4</v>
      </c>
      <c r="F40" s="30">
        <v>32</v>
      </c>
      <c r="G40" s="20">
        <v>9</v>
      </c>
      <c r="H40" s="20">
        <v>12</v>
      </c>
      <c r="I40" s="20">
        <v>2</v>
      </c>
      <c r="J40" s="20">
        <v>2</v>
      </c>
      <c r="K40" s="29" t="s">
        <v>404</v>
      </c>
      <c r="L40" s="1" t="s">
        <v>600</v>
      </c>
      <c r="M40" s="1" t="s">
        <v>230</v>
      </c>
      <c r="N40" s="1" t="s">
        <v>621</v>
      </c>
      <c r="O40" s="31">
        <v>91</v>
      </c>
      <c r="P40" s="20">
        <v>105</v>
      </c>
      <c r="Q40" s="30">
        <v>-14</v>
      </c>
      <c r="R40" s="29" t="s">
        <v>99</v>
      </c>
      <c r="S40" s="28" t="s">
        <v>234</v>
      </c>
    </row>
    <row r="41" spans="1:19" x14ac:dyDescent="0.3">
      <c r="A41" s="32" t="s">
        <v>3</v>
      </c>
      <c r="B41" s="1">
        <v>34</v>
      </c>
      <c r="C41" s="1">
        <v>14</v>
      </c>
      <c r="D41" s="1">
        <v>17</v>
      </c>
      <c r="E41" s="20">
        <v>3</v>
      </c>
      <c r="F41" s="30">
        <v>31</v>
      </c>
      <c r="G41" s="20">
        <v>8</v>
      </c>
      <c r="H41" s="20">
        <v>12</v>
      </c>
      <c r="I41" s="20">
        <v>2</v>
      </c>
      <c r="J41" s="20">
        <v>0</v>
      </c>
      <c r="K41" s="29" t="s">
        <v>400</v>
      </c>
      <c r="L41" s="1" t="s">
        <v>488</v>
      </c>
      <c r="M41" s="1" t="s">
        <v>156</v>
      </c>
      <c r="N41" s="1" t="s">
        <v>504</v>
      </c>
      <c r="O41" s="31">
        <v>96</v>
      </c>
      <c r="P41" s="20">
        <v>113</v>
      </c>
      <c r="Q41" s="30">
        <v>-17</v>
      </c>
      <c r="R41" s="29" t="s">
        <v>109</v>
      </c>
      <c r="S41" s="28" t="s">
        <v>228</v>
      </c>
    </row>
    <row r="42" spans="1:19" ht="15" thickBot="1" x14ac:dyDescent="0.35">
      <c r="A42" s="27" t="s">
        <v>7</v>
      </c>
      <c r="B42" s="26">
        <v>32</v>
      </c>
      <c r="C42" s="26">
        <v>12</v>
      </c>
      <c r="D42" s="26">
        <v>14</v>
      </c>
      <c r="E42" s="24">
        <v>6</v>
      </c>
      <c r="F42" s="23">
        <v>30</v>
      </c>
      <c r="G42" s="24">
        <v>7</v>
      </c>
      <c r="H42" s="24">
        <v>12</v>
      </c>
      <c r="I42" s="24">
        <v>0</v>
      </c>
      <c r="J42" s="24">
        <v>3</v>
      </c>
      <c r="K42" s="22" t="s">
        <v>471</v>
      </c>
      <c r="L42" s="26" t="s">
        <v>625</v>
      </c>
      <c r="M42" s="26" t="s">
        <v>230</v>
      </c>
      <c r="N42" s="26" t="s">
        <v>626</v>
      </c>
      <c r="O42" s="25">
        <v>79</v>
      </c>
      <c r="P42" s="24">
        <v>102</v>
      </c>
      <c r="Q42" s="23">
        <v>-23</v>
      </c>
      <c r="R42" s="22" t="s">
        <v>133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B56EC23-568C-43F8-85A0-7C0EF4F6405B}"/>
  </hyperlinks>
  <pageMargins left="0.7" right="0.7" top="0.75" bottom="0.75" header="0.3" footer="0.3"/>
  <pageSetup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6E57-5A14-49B3-90C9-A3A37AE84A92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36</v>
      </c>
      <c r="C4" s="40">
        <v>20</v>
      </c>
      <c r="D4" s="40">
        <v>13</v>
      </c>
      <c r="E4" s="38">
        <v>3</v>
      </c>
      <c r="F4" s="33">
        <v>43</v>
      </c>
      <c r="G4" s="39">
        <v>14</v>
      </c>
      <c r="H4" s="38">
        <v>18</v>
      </c>
      <c r="I4" s="38">
        <v>2</v>
      </c>
      <c r="J4" s="33">
        <v>2</v>
      </c>
      <c r="K4" s="37" t="s">
        <v>527</v>
      </c>
      <c r="L4" s="40" t="s">
        <v>505</v>
      </c>
      <c r="M4" s="40" t="s">
        <v>233</v>
      </c>
      <c r="N4" s="40" t="s">
        <v>507</v>
      </c>
      <c r="O4" s="39">
        <v>113</v>
      </c>
      <c r="P4" s="38">
        <v>117</v>
      </c>
      <c r="Q4" s="33">
        <v>-4</v>
      </c>
      <c r="R4" s="37" t="s">
        <v>99</v>
      </c>
      <c r="S4" s="36" t="s">
        <v>226</v>
      </c>
    </row>
    <row r="5" spans="1:20" x14ac:dyDescent="0.3">
      <c r="A5" s="32" t="s">
        <v>16</v>
      </c>
      <c r="B5" s="1">
        <v>35</v>
      </c>
      <c r="C5" s="1">
        <v>19</v>
      </c>
      <c r="D5" s="1">
        <v>12</v>
      </c>
      <c r="E5" s="20">
        <v>4</v>
      </c>
      <c r="F5" s="30">
        <v>42</v>
      </c>
      <c r="G5" s="31">
        <v>10</v>
      </c>
      <c r="H5" s="20">
        <v>17</v>
      </c>
      <c r="I5" s="20">
        <v>2</v>
      </c>
      <c r="J5" s="30">
        <v>2</v>
      </c>
      <c r="K5" s="29" t="s">
        <v>637</v>
      </c>
      <c r="L5" s="1" t="s">
        <v>560</v>
      </c>
      <c r="M5" s="1" t="s">
        <v>230</v>
      </c>
      <c r="N5" s="1" t="s">
        <v>638</v>
      </c>
      <c r="O5" s="31">
        <v>114</v>
      </c>
      <c r="P5" s="20">
        <v>118</v>
      </c>
      <c r="Q5" s="30">
        <v>-4</v>
      </c>
      <c r="R5" s="29" t="s">
        <v>104</v>
      </c>
      <c r="S5" s="28" t="s">
        <v>234</v>
      </c>
    </row>
    <row r="6" spans="1:20" x14ac:dyDescent="0.3">
      <c r="A6" s="32" t="s">
        <v>29</v>
      </c>
      <c r="B6" s="1">
        <v>36</v>
      </c>
      <c r="C6" s="1">
        <v>20</v>
      </c>
      <c r="D6" s="1">
        <v>15</v>
      </c>
      <c r="E6" s="20">
        <v>1</v>
      </c>
      <c r="F6" s="30">
        <v>41</v>
      </c>
      <c r="G6" s="31">
        <v>12</v>
      </c>
      <c r="H6" s="20">
        <v>18</v>
      </c>
      <c r="I6" s="20">
        <v>2</v>
      </c>
      <c r="J6" s="30">
        <v>1</v>
      </c>
      <c r="K6" s="29" t="s">
        <v>635</v>
      </c>
      <c r="L6" s="1" t="s">
        <v>577</v>
      </c>
      <c r="M6" s="1" t="s">
        <v>374</v>
      </c>
      <c r="N6" s="1" t="s">
        <v>491</v>
      </c>
      <c r="O6" s="31">
        <v>118</v>
      </c>
      <c r="P6" s="20">
        <v>114</v>
      </c>
      <c r="Q6" s="30">
        <v>4</v>
      </c>
      <c r="R6" s="29" t="s">
        <v>107</v>
      </c>
      <c r="S6" s="28" t="s">
        <v>234</v>
      </c>
    </row>
    <row r="7" spans="1:20" x14ac:dyDescent="0.3">
      <c r="A7" s="32" t="s">
        <v>5</v>
      </c>
      <c r="B7" s="1">
        <v>35</v>
      </c>
      <c r="C7" s="1">
        <v>19</v>
      </c>
      <c r="D7" s="1">
        <v>13</v>
      </c>
      <c r="E7" s="20">
        <v>3</v>
      </c>
      <c r="F7" s="30">
        <v>41</v>
      </c>
      <c r="G7" s="31">
        <v>16</v>
      </c>
      <c r="H7" s="20">
        <v>19</v>
      </c>
      <c r="I7" s="20">
        <v>0</v>
      </c>
      <c r="J7" s="30">
        <v>1</v>
      </c>
      <c r="K7" s="29" t="s">
        <v>501</v>
      </c>
      <c r="L7" s="1" t="s">
        <v>562</v>
      </c>
      <c r="M7" s="1" t="s">
        <v>193</v>
      </c>
      <c r="N7" s="1" t="s">
        <v>639</v>
      </c>
      <c r="O7" s="31">
        <v>113</v>
      </c>
      <c r="P7" s="20">
        <v>94</v>
      </c>
      <c r="Q7" s="30">
        <v>19</v>
      </c>
      <c r="R7" s="29" t="s">
        <v>99</v>
      </c>
      <c r="S7" s="28" t="s">
        <v>237</v>
      </c>
    </row>
    <row r="8" spans="1:20" x14ac:dyDescent="0.3">
      <c r="A8" s="32" t="s">
        <v>19</v>
      </c>
      <c r="B8" s="1">
        <v>35</v>
      </c>
      <c r="C8" s="1">
        <v>19</v>
      </c>
      <c r="D8" s="1">
        <v>14</v>
      </c>
      <c r="E8" s="20">
        <v>2</v>
      </c>
      <c r="F8" s="30">
        <v>40</v>
      </c>
      <c r="G8" s="31">
        <v>14</v>
      </c>
      <c r="H8" s="20">
        <v>17</v>
      </c>
      <c r="I8" s="20">
        <v>2</v>
      </c>
      <c r="J8" s="30">
        <v>1</v>
      </c>
      <c r="K8" s="29" t="s">
        <v>636</v>
      </c>
      <c r="L8" s="1" t="s">
        <v>302</v>
      </c>
      <c r="M8" s="1" t="s">
        <v>148</v>
      </c>
      <c r="N8" s="1" t="s">
        <v>438</v>
      </c>
      <c r="O8" s="31">
        <v>112</v>
      </c>
      <c r="P8" s="20">
        <v>112</v>
      </c>
      <c r="Q8" s="30">
        <v>0</v>
      </c>
      <c r="R8" s="29" t="s">
        <v>101</v>
      </c>
      <c r="S8" s="28" t="s">
        <v>226</v>
      </c>
    </row>
    <row r="9" spans="1:20" x14ac:dyDescent="0.3">
      <c r="A9" s="32" t="s">
        <v>11</v>
      </c>
      <c r="B9" s="1">
        <v>34</v>
      </c>
      <c r="C9" s="1">
        <v>17</v>
      </c>
      <c r="D9" s="1">
        <v>13</v>
      </c>
      <c r="E9" s="20">
        <v>4</v>
      </c>
      <c r="F9" s="30">
        <v>38</v>
      </c>
      <c r="G9" s="31">
        <v>9</v>
      </c>
      <c r="H9" s="20">
        <v>14</v>
      </c>
      <c r="I9" s="20">
        <v>3</v>
      </c>
      <c r="J9" s="30">
        <v>0</v>
      </c>
      <c r="K9" s="29" t="s">
        <v>437</v>
      </c>
      <c r="L9" s="1" t="s">
        <v>446</v>
      </c>
      <c r="M9" s="1" t="s">
        <v>189</v>
      </c>
      <c r="N9" s="1" t="s">
        <v>448</v>
      </c>
      <c r="O9" s="31">
        <v>111</v>
      </c>
      <c r="P9" s="20">
        <v>108</v>
      </c>
      <c r="Q9" s="30">
        <v>3</v>
      </c>
      <c r="R9" s="29" t="s">
        <v>109</v>
      </c>
      <c r="S9" s="28" t="s">
        <v>202</v>
      </c>
    </row>
    <row r="10" spans="1:20" x14ac:dyDescent="0.3">
      <c r="A10" s="32" t="s">
        <v>28</v>
      </c>
      <c r="B10" s="1">
        <v>34</v>
      </c>
      <c r="C10" s="1">
        <v>16</v>
      </c>
      <c r="D10" s="1">
        <v>14</v>
      </c>
      <c r="E10" s="20">
        <v>4</v>
      </c>
      <c r="F10" s="30">
        <v>36</v>
      </c>
      <c r="G10" s="31">
        <v>8</v>
      </c>
      <c r="H10" s="20">
        <v>13</v>
      </c>
      <c r="I10" s="20">
        <v>3</v>
      </c>
      <c r="J10" s="30">
        <v>0</v>
      </c>
      <c r="K10" s="29" t="s">
        <v>615</v>
      </c>
      <c r="L10" s="1" t="s">
        <v>434</v>
      </c>
      <c r="M10" s="1" t="s">
        <v>211</v>
      </c>
      <c r="N10" s="1" t="s">
        <v>507</v>
      </c>
      <c r="O10" s="31">
        <v>106</v>
      </c>
      <c r="P10" s="20">
        <v>114</v>
      </c>
      <c r="Q10" s="30">
        <v>-8</v>
      </c>
      <c r="R10" s="29" t="s">
        <v>154</v>
      </c>
      <c r="S10" s="28" t="s">
        <v>203</v>
      </c>
    </row>
    <row r="11" spans="1:20" ht="15" thickBot="1" x14ac:dyDescent="0.35">
      <c r="A11" s="32" t="s">
        <v>4</v>
      </c>
      <c r="B11" s="1">
        <v>34</v>
      </c>
      <c r="C11" s="1">
        <v>15</v>
      </c>
      <c r="D11" s="1">
        <v>14</v>
      </c>
      <c r="E11" s="24">
        <v>5</v>
      </c>
      <c r="F11" s="23">
        <v>35</v>
      </c>
      <c r="G11" s="25">
        <v>11</v>
      </c>
      <c r="H11" s="24">
        <v>15</v>
      </c>
      <c r="I11" s="24">
        <v>0</v>
      </c>
      <c r="J11" s="23">
        <v>1</v>
      </c>
      <c r="K11" s="29" t="s">
        <v>594</v>
      </c>
      <c r="L11" s="1" t="s">
        <v>535</v>
      </c>
      <c r="M11" s="1" t="s">
        <v>517</v>
      </c>
      <c r="N11" s="1" t="s">
        <v>611</v>
      </c>
      <c r="O11" s="31">
        <v>108</v>
      </c>
      <c r="P11" s="20">
        <v>113</v>
      </c>
      <c r="Q11" s="30">
        <v>-5</v>
      </c>
      <c r="R11" s="29" t="s">
        <v>107</v>
      </c>
      <c r="S11" s="28" t="s">
        <v>233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35</v>
      </c>
      <c r="C14" s="1">
        <v>22</v>
      </c>
      <c r="D14" s="1">
        <v>10</v>
      </c>
      <c r="E14" s="20">
        <v>3</v>
      </c>
      <c r="F14" s="33">
        <v>47</v>
      </c>
      <c r="G14" s="20">
        <v>10</v>
      </c>
      <c r="H14" s="20">
        <v>18</v>
      </c>
      <c r="I14" s="20">
        <v>4</v>
      </c>
      <c r="J14" s="20">
        <v>2</v>
      </c>
      <c r="K14" s="29" t="s">
        <v>578</v>
      </c>
      <c r="L14" s="1" t="s">
        <v>615</v>
      </c>
      <c r="M14" s="1" t="s">
        <v>219</v>
      </c>
      <c r="N14" s="1" t="s">
        <v>640</v>
      </c>
      <c r="O14" s="31">
        <v>119</v>
      </c>
      <c r="P14" s="20">
        <v>101</v>
      </c>
      <c r="Q14" s="30">
        <v>18</v>
      </c>
      <c r="R14" s="29" t="s">
        <v>107</v>
      </c>
      <c r="S14" s="28" t="s">
        <v>234</v>
      </c>
    </row>
    <row r="15" spans="1:20" x14ac:dyDescent="0.3">
      <c r="A15" s="32" t="s">
        <v>13</v>
      </c>
      <c r="B15" s="1">
        <v>36</v>
      </c>
      <c r="C15" s="1">
        <v>19</v>
      </c>
      <c r="D15" s="1">
        <v>13</v>
      </c>
      <c r="E15" s="20">
        <v>4</v>
      </c>
      <c r="F15" s="30">
        <v>42</v>
      </c>
      <c r="G15" s="20">
        <v>10</v>
      </c>
      <c r="H15" s="20">
        <v>16</v>
      </c>
      <c r="I15" s="20">
        <v>3</v>
      </c>
      <c r="J15" s="20">
        <v>4</v>
      </c>
      <c r="K15" s="29" t="s">
        <v>488</v>
      </c>
      <c r="L15" s="1" t="s">
        <v>453</v>
      </c>
      <c r="M15" s="1" t="s">
        <v>218</v>
      </c>
      <c r="N15" s="1" t="s">
        <v>641</v>
      </c>
      <c r="O15" s="31">
        <v>105</v>
      </c>
      <c r="P15" s="20">
        <v>103</v>
      </c>
      <c r="Q15" s="30">
        <v>2</v>
      </c>
      <c r="R15" s="29" t="s">
        <v>113</v>
      </c>
      <c r="S15" s="28" t="s">
        <v>234</v>
      </c>
    </row>
    <row r="16" spans="1:20" x14ac:dyDescent="0.3">
      <c r="A16" s="32" t="s">
        <v>1</v>
      </c>
      <c r="B16" s="1">
        <v>35</v>
      </c>
      <c r="C16" s="1">
        <v>19</v>
      </c>
      <c r="D16" s="1">
        <v>12</v>
      </c>
      <c r="E16" s="20">
        <v>4</v>
      </c>
      <c r="F16" s="30">
        <v>42</v>
      </c>
      <c r="G16" s="20">
        <v>18</v>
      </c>
      <c r="H16" s="20">
        <v>19</v>
      </c>
      <c r="I16" s="20">
        <v>0</v>
      </c>
      <c r="J16" s="20">
        <v>4</v>
      </c>
      <c r="K16" s="29" t="s">
        <v>604</v>
      </c>
      <c r="L16" s="1" t="s">
        <v>437</v>
      </c>
      <c r="M16" s="1" t="s">
        <v>407</v>
      </c>
      <c r="N16" s="1" t="s">
        <v>644</v>
      </c>
      <c r="O16" s="31">
        <v>112</v>
      </c>
      <c r="P16" s="20">
        <v>93</v>
      </c>
      <c r="Q16" s="30">
        <v>19</v>
      </c>
      <c r="R16" s="29" t="s">
        <v>101</v>
      </c>
      <c r="S16" s="28" t="s">
        <v>233</v>
      </c>
    </row>
    <row r="17" spans="1:19" x14ac:dyDescent="0.3">
      <c r="A17" s="32" t="s">
        <v>14</v>
      </c>
      <c r="B17" s="1">
        <v>35</v>
      </c>
      <c r="C17" s="1">
        <v>20</v>
      </c>
      <c r="D17" s="1">
        <v>14</v>
      </c>
      <c r="E17" s="20">
        <v>1</v>
      </c>
      <c r="F17" s="30">
        <v>41</v>
      </c>
      <c r="G17" s="20">
        <v>10</v>
      </c>
      <c r="H17" s="20">
        <v>17</v>
      </c>
      <c r="I17" s="20">
        <v>3</v>
      </c>
      <c r="J17" s="20">
        <v>0</v>
      </c>
      <c r="K17" s="29" t="s">
        <v>513</v>
      </c>
      <c r="L17" s="1" t="s">
        <v>603</v>
      </c>
      <c r="M17" s="1" t="s">
        <v>165</v>
      </c>
      <c r="N17" s="1" t="s">
        <v>543</v>
      </c>
      <c r="O17" s="31">
        <v>101</v>
      </c>
      <c r="P17" s="20">
        <v>105</v>
      </c>
      <c r="Q17" s="30">
        <v>-4</v>
      </c>
      <c r="R17" s="29" t="s">
        <v>104</v>
      </c>
      <c r="S17" s="28" t="s">
        <v>200</v>
      </c>
    </row>
    <row r="18" spans="1:19" x14ac:dyDescent="0.3">
      <c r="A18" s="32" t="s">
        <v>10</v>
      </c>
      <c r="B18" s="1">
        <v>34</v>
      </c>
      <c r="C18" s="1">
        <v>17</v>
      </c>
      <c r="D18" s="1">
        <v>10</v>
      </c>
      <c r="E18" s="20">
        <v>7</v>
      </c>
      <c r="F18" s="30">
        <v>41</v>
      </c>
      <c r="G18" s="20">
        <v>5</v>
      </c>
      <c r="H18" s="20">
        <v>12</v>
      </c>
      <c r="I18" s="20">
        <v>5</v>
      </c>
      <c r="J18" s="20">
        <v>3</v>
      </c>
      <c r="K18" s="29" t="s">
        <v>565</v>
      </c>
      <c r="L18" s="1" t="s">
        <v>384</v>
      </c>
      <c r="M18" s="1" t="s">
        <v>216</v>
      </c>
      <c r="N18" s="1" t="s">
        <v>643</v>
      </c>
      <c r="O18" s="31">
        <v>103</v>
      </c>
      <c r="P18" s="20">
        <v>99</v>
      </c>
      <c r="Q18" s="30">
        <v>4</v>
      </c>
      <c r="R18" s="29" t="s">
        <v>107</v>
      </c>
      <c r="S18" s="28" t="s">
        <v>264</v>
      </c>
    </row>
    <row r="19" spans="1:19" x14ac:dyDescent="0.3">
      <c r="A19" s="32" t="s">
        <v>12</v>
      </c>
      <c r="B19" s="1">
        <v>37</v>
      </c>
      <c r="C19" s="1">
        <v>18</v>
      </c>
      <c r="D19" s="1">
        <v>15</v>
      </c>
      <c r="E19" s="20">
        <v>4</v>
      </c>
      <c r="F19" s="30">
        <v>40</v>
      </c>
      <c r="G19" s="20">
        <v>9</v>
      </c>
      <c r="H19" s="20">
        <v>16</v>
      </c>
      <c r="I19" s="20">
        <v>2</v>
      </c>
      <c r="J19" s="20">
        <v>0</v>
      </c>
      <c r="K19" s="29" t="s">
        <v>642</v>
      </c>
      <c r="L19" s="1" t="s">
        <v>612</v>
      </c>
      <c r="M19" s="1" t="s">
        <v>171</v>
      </c>
      <c r="N19" s="1" t="s">
        <v>640</v>
      </c>
      <c r="O19" s="31">
        <v>96</v>
      </c>
      <c r="P19" s="20">
        <v>100</v>
      </c>
      <c r="Q19" s="30">
        <v>-4</v>
      </c>
      <c r="R19" s="29" t="s">
        <v>104</v>
      </c>
      <c r="S19" s="28" t="s">
        <v>233</v>
      </c>
    </row>
    <row r="20" spans="1:19" x14ac:dyDescent="0.3">
      <c r="A20" s="32" t="s">
        <v>9</v>
      </c>
      <c r="B20" s="1">
        <v>34</v>
      </c>
      <c r="C20" s="1">
        <v>14</v>
      </c>
      <c r="D20" s="1">
        <v>11</v>
      </c>
      <c r="E20" s="20">
        <v>9</v>
      </c>
      <c r="F20" s="30">
        <v>37</v>
      </c>
      <c r="G20" s="20">
        <v>13</v>
      </c>
      <c r="H20" s="20">
        <v>14</v>
      </c>
      <c r="I20" s="20">
        <v>0</v>
      </c>
      <c r="J20" s="20">
        <v>5</v>
      </c>
      <c r="K20" s="29" t="s">
        <v>596</v>
      </c>
      <c r="L20" s="1" t="s">
        <v>614</v>
      </c>
      <c r="M20" s="1" t="s">
        <v>206</v>
      </c>
      <c r="N20" s="1" t="s">
        <v>457</v>
      </c>
      <c r="O20" s="31">
        <v>103</v>
      </c>
      <c r="P20" s="20">
        <v>110</v>
      </c>
      <c r="Q20" s="30">
        <v>-7</v>
      </c>
      <c r="R20" s="29" t="s">
        <v>197</v>
      </c>
      <c r="S20" s="28" t="s">
        <v>298</v>
      </c>
    </row>
    <row r="21" spans="1:19" ht="15" thickBot="1" x14ac:dyDescent="0.35">
      <c r="A21" s="27" t="s">
        <v>23</v>
      </c>
      <c r="B21" s="26">
        <v>35</v>
      </c>
      <c r="C21" s="26">
        <v>14</v>
      </c>
      <c r="D21" s="26">
        <v>15</v>
      </c>
      <c r="E21" s="24">
        <v>6</v>
      </c>
      <c r="F21" s="23">
        <v>34</v>
      </c>
      <c r="G21" s="24">
        <v>3</v>
      </c>
      <c r="H21" s="24">
        <v>10</v>
      </c>
      <c r="I21" s="24">
        <v>4</v>
      </c>
      <c r="J21" s="24">
        <v>1</v>
      </c>
      <c r="K21" s="22" t="s">
        <v>405</v>
      </c>
      <c r="L21" s="26" t="s">
        <v>583</v>
      </c>
      <c r="M21" s="26" t="s">
        <v>240</v>
      </c>
      <c r="N21" s="26" t="s">
        <v>542</v>
      </c>
      <c r="O21" s="25">
        <v>105</v>
      </c>
      <c r="P21" s="24">
        <v>124</v>
      </c>
      <c r="Q21" s="23">
        <v>-19</v>
      </c>
      <c r="R21" s="22" t="s">
        <v>107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34</v>
      </c>
      <c r="C25" s="1">
        <v>25</v>
      </c>
      <c r="D25" s="1">
        <v>2</v>
      </c>
      <c r="E25" s="20">
        <v>7</v>
      </c>
      <c r="F25" s="30">
        <v>57</v>
      </c>
      <c r="G25" s="20">
        <v>23</v>
      </c>
      <c r="H25" s="20">
        <v>25</v>
      </c>
      <c r="I25" s="20">
        <v>0</v>
      </c>
      <c r="J25" s="20">
        <v>4</v>
      </c>
      <c r="K25" s="29" t="s">
        <v>629</v>
      </c>
      <c r="L25" s="1" t="s">
        <v>597</v>
      </c>
      <c r="M25" s="1" t="s">
        <v>630</v>
      </c>
      <c r="N25" s="1" t="s">
        <v>631</v>
      </c>
      <c r="O25" s="31">
        <v>136</v>
      </c>
      <c r="P25" s="20">
        <v>79</v>
      </c>
      <c r="Q25" s="30">
        <v>57</v>
      </c>
      <c r="R25" s="29" t="s">
        <v>135</v>
      </c>
      <c r="S25" s="28" t="s">
        <v>276</v>
      </c>
    </row>
    <row r="26" spans="1:19" x14ac:dyDescent="0.3">
      <c r="A26" s="32" t="s">
        <v>22</v>
      </c>
      <c r="B26" s="1">
        <v>36</v>
      </c>
      <c r="C26" s="1">
        <v>24</v>
      </c>
      <c r="D26" s="1">
        <v>7</v>
      </c>
      <c r="E26" s="20">
        <v>5</v>
      </c>
      <c r="F26" s="30">
        <v>53</v>
      </c>
      <c r="G26" s="20">
        <v>17</v>
      </c>
      <c r="H26" s="20">
        <v>21</v>
      </c>
      <c r="I26" s="20">
        <v>3</v>
      </c>
      <c r="J26" s="20">
        <v>2</v>
      </c>
      <c r="K26" s="29" t="s">
        <v>578</v>
      </c>
      <c r="L26" s="1" t="s">
        <v>632</v>
      </c>
      <c r="M26" s="1" t="s">
        <v>209</v>
      </c>
      <c r="N26" s="1" t="s">
        <v>633</v>
      </c>
      <c r="O26" s="31">
        <v>128</v>
      </c>
      <c r="P26" s="20">
        <v>96</v>
      </c>
      <c r="Q26" s="30">
        <v>32</v>
      </c>
      <c r="R26" s="29" t="s">
        <v>109</v>
      </c>
      <c r="S26" s="28" t="s">
        <v>226</v>
      </c>
    </row>
    <row r="27" spans="1:19" x14ac:dyDescent="0.3">
      <c r="A27" s="32" t="s">
        <v>17</v>
      </c>
      <c r="B27" s="1">
        <v>36</v>
      </c>
      <c r="C27" s="1">
        <v>22</v>
      </c>
      <c r="D27" s="1">
        <v>9</v>
      </c>
      <c r="E27" s="20">
        <v>5</v>
      </c>
      <c r="F27" s="30">
        <v>49</v>
      </c>
      <c r="G27" s="20">
        <v>13</v>
      </c>
      <c r="H27" s="20">
        <v>19</v>
      </c>
      <c r="I27" s="20">
        <v>3</v>
      </c>
      <c r="J27" s="20">
        <v>1</v>
      </c>
      <c r="K27" s="29" t="s">
        <v>646</v>
      </c>
      <c r="L27" s="1" t="s">
        <v>450</v>
      </c>
      <c r="M27" s="1" t="s">
        <v>205</v>
      </c>
      <c r="N27" s="1" t="s">
        <v>647</v>
      </c>
      <c r="O27" s="31">
        <v>114</v>
      </c>
      <c r="P27" s="20">
        <v>91</v>
      </c>
      <c r="Q27" s="30">
        <v>23</v>
      </c>
      <c r="R27" s="29" t="s">
        <v>194</v>
      </c>
      <c r="S27" s="28" t="s">
        <v>219</v>
      </c>
    </row>
    <row r="28" spans="1:19" x14ac:dyDescent="0.3">
      <c r="A28" s="32" t="s">
        <v>95</v>
      </c>
      <c r="B28" s="1">
        <v>37</v>
      </c>
      <c r="C28" s="1">
        <v>17</v>
      </c>
      <c r="D28" s="1">
        <v>17</v>
      </c>
      <c r="E28" s="20">
        <v>3</v>
      </c>
      <c r="F28" s="30">
        <v>37</v>
      </c>
      <c r="G28" s="20">
        <v>13</v>
      </c>
      <c r="H28" s="20">
        <v>17</v>
      </c>
      <c r="I28" s="20">
        <v>0</v>
      </c>
      <c r="J28" s="20">
        <v>0</v>
      </c>
      <c r="K28" s="29" t="s">
        <v>406</v>
      </c>
      <c r="L28" s="1" t="s">
        <v>606</v>
      </c>
      <c r="M28" s="1" t="s">
        <v>230</v>
      </c>
      <c r="N28" s="1" t="s">
        <v>558</v>
      </c>
      <c r="O28" s="31">
        <v>112</v>
      </c>
      <c r="P28" s="20">
        <v>108</v>
      </c>
      <c r="Q28" s="30">
        <v>4</v>
      </c>
      <c r="R28" s="29" t="s">
        <v>101</v>
      </c>
      <c r="S28" s="28" t="s">
        <v>202</v>
      </c>
    </row>
    <row r="29" spans="1:19" x14ac:dyDescent="0.3">
      <c r="A29" s="32" t="s">
        <v>6</v>
      </c>
      <c r="B29" s="1">
        <v>37</v>
      </c>
      <c r="C29" s="1">
        <v>14</v>
      </c>
      <c r="D29" s="1">
        <v>15</v>
      </c>
      <c r="E29" s="20">
        <v>8</v>
      </c>
      <c r="F29" s="30">
        <v>36</v>
      </c>
      <c r="G29" s="20">
        <v>14</v>
      </c>
      <c r="H29" s="20">
        <v>14</v>
      </c>
      <c r="I29" s="20">
        <v>0</v>
      </c>
      <c r="J29" s="20">
        <v>2</v>
      </c>
      <c r="K29" s="29" t="s">
        <v>620</v>
      </c>
      <c r="L29" s="1" t="s">
        <v>471</v>
      </c>
      <c r="M29" s="1" t="s">
        <v>184</v>
      </c>
      <c r="N29" s="1" t="s">
        <v>587</v>
      </c>
      <c r="O29" s="31">
        <v>94</v>
      </c>
      <c r="P29" s="20">
        <v>127</v>
      </c>
      <c r="Q29" s="30">
        <v>-33</v>
      </c>
      <c r="R29" s="29" t="s">
        <v>99</v>
      </c>
      <c r="S29" s="28" t="s">
        <v>225</v>
      </c>
    </row>
    <row r="30" spans="1:19" x14ac:dyDescent="0.3">
      <c r="A30" s="32" t="s">
        <v>25</v>
      </c>
      <c r="B30" s="1">
        <v>35</v>
      </c>
      <c r="C30" s="1">
        <v>13</v>
      </c>
      <c r="D30" s="1">
        <v>16</v>
      </c>
      <c r="E30" s="20">
        <v>6</v>
      </c>
      <c r="F30" s="30">
        <v>32</v>
      </c>
      <c r="G30" s="20">
        <v>12</v>
      </c>
      <c r="H30" s="20">
        <v>13</v>
      </c>
      <c r="I30" s="20">
        <v>0</v>
      </c>
      <c r="J30" s="20">
        <v>2</v>
      </c>
      <c r="K30" s="29" t="s">
        <v>405</v>
      </c>
      <c r="L30" s="1" t="s">
        <v>645</v>
      </c>
      <c r="M30" s="1" t="s">
        <v>172</v>
      </c>
      <c r="N30" s="1" t="s">
        <v>556</v>
      </c>
      <c r="O30" s="31">
        <v>98</v>
      </c>
      <c r="P30" s="20">
        <v>111</v>
      </c>
      <c r="Q30" s="30">
        <v>-13</v>
      </c>
      <c r="R30" s="29" t="s">
        <v>159</v>
      </c>
      <c r="S30" s="28" t="s">
        <v>220</v>
      </c>
    </row>
    <row r="31" spans="1:19" x14ac:dyDescent="0.3">
      <c r="A31" s="32" t="s">
        <v>15</v>
      </c>
      <c r="B31" s="1">
        <v>34</v>
      </c>
      <c r="C31" s="1">
        <v>14</v>
      </c>
      <c r="D31" s="1">
        <v>16</v>
      </c>
      <c r="E31" s="20">
        <v>4</v>
      </c>
      <c r="F31" s="30">
        <v>32</v>
      </c>
      <c r="G31" s="20">
        <v>8</v>
      </c>
      <c r="H31" s="20">
        <v>12</v>
      </c>
      <c r="I31" s="20">
        <v>2</v>
      </c>
      <c r="J31" s="20">
        <v>0</v>
      </c>
      <c r="K31" s="29" t="s">
        <v>492</v>
      </c>
      <c r="L31" s="1" t="s">
        <v>312</v>
      </c>
      <c r="M31" s="1" t="s">
        <v>317</v>
      </c>
      <c r="N31" s="1" t="s">
        <v>587</v>
      </c>
      <c r="O31" s="31">
        <v>98</v>
      </c>
      <c r="P31" s="20">
        <v>118</v>
      </c>
      <c r="Q31" s="30">
        <v>-20</v>
      </c>
      <c r="R31" s="29" t="s">
        <v>99</v>
      </c>
      <c r="S31" s="28" t="s">
        <v>232</v>
      </c>
    </row>
    <row r="32" spans="1:19" ht="15" thickBot="1" x14ac:dyDescent="0.35">
      <c r="A32" s="32" t="s">
        <v>0</v>
      </c>
      <c r="B32" s="1">
        <v>34</v>
      </c>
      <c r="C32" s="1">
        <v>15</v>
      </c>
      <c r="D32" s="1">
        <v>17</v>
      </c>
      <c r="E32" s="20">
        <v>2</v>
      </c>
      <c r="F32" s="23">
        <v>32</v>
      </c>
      <c r="G32" s="20">
        <v>12</v>
      </c>
      <c r="H32" s="20">
        <v>14</v>
      </c>
      <c r="I32" s="20">
        <v>1</v>
      </c>
      <c r="J32" s="20">
        <v>1</v>
      </c>
      <c r="K32" s="29" t="s">
        <v>553</v>
      </c>
      <c r="L32" s="1" t="s">
        <v>431</v>
      </c>
      <c r="M32" s="1" t="s">
        <v>103</v>
      </c>
      <c r="N32" s="1" t="s">
        <v>634</v>
      </c>
      <c r="O32" s="31">
        <v>100</v>
      </c>
      <c r="P32" s="20">
        <v>103</v>
      </c>
      <c r="Q32" s="30">
        <v>-3</v>
      </c>
      <c r="R32" s="29" t="s">
        <v>113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36</v>
      </c>
      <c r="C35" s="1">
        <v>21</v>
      </c>
      <c r="D35" s="1">
        <v>13</v>
      </c>
      <c r="E35" s="20">
        <v>2</v>
      </c>
      <c r="F35" s="33">
        <v>44</v>
      </c>
      <c r="G35" s="20">
        <v>9</v>
      </c>
      <c r="H35" s="20">
        <v>17</v>
      </c>
      <c r="I35" s="20">
        <v>4</v>
      </c>
      <c r="J35" s="20">
        <v>0</v>
      </c>
      <c r="K35" s="29" t="s">
        <v>592</v>
      </c>
      <c r="L35" s="1" t="s">
        <v>524</v>
      </c>
      <c r="M35" s="1" t="s">
        <v>149</v>
      </c>
      <c r="N35" s="1" t="s">
        <v>527</v>
      </c>
      <c r="O35" s="31">
        <v>128</v>
      </c>
      <c r="P35" s="20">
        <v>123</v>
      </c>
      <c r="Q35" s="30">
        <v>5</v>
      </c>
      <c r="R35" s="29" t="s">
        <v>99</v>
      </c>
      <c r="S35" s="28" t="s">
        <v>225</v>
      </c>
    </row>
    <row r="36" spans="1:19" x14ac:dyDescent="0.3">
      <c r="A36" s="32" t="s">
        <v>2</v>
      </c>
      <c r="B36" s="1">
        <v>33</v>
      </c>
      <c r="C36" s="1">
        <v>16</v>
      </c>
      <c r="D36" s="1">
        <v>7</v>
      </c>
      <c r="E36" s="20">
        <v>10</v>
      </c>
      <c r="F36" s="30">
        <v>42</v>
      </c>
      <c r="G36" s="20">
        <v>11</v>
      </c>
      <c r="H36" s="20">
        <v>15</v>
      </c>
      <c r="I36" s="20">
        <v>1</v>
      </c>
      <c r="J36" s="20">
        <v>4</v>
      </c>
      <c r="K36" s="29" t="s">
        <v>609</v>
      </c>
      <c r="L36" s="1" t="s">
        <v>537</v>
      </c>
      <c r="M36" s="1" t="s">
        <v>319</v>
      </c>
      <c r="N36" s="1" t="s">
        <v>653</v>
      </c>
      <c r="O36" s="31">
        <v>100</v>
      </c>
      <c r="P36" s="20">
        <v>98</v>
      </c>
      <c r="Q36" s="30">
        <v>2</v>
      </c>
      <c r="R36" s="29" t="s">
        <v>107</v>
      </c>
      <c r="S36" s="28" t="s">
        <v>231</v>
      </c>
    </row>
    <row r="37" spans="1:19" x14ac:dyDescent="0.3">
      <c r="A37" s="32" t="s">
        <v>20</v>
      </c>
      <c r="B37" s="1">
        <v>36</v>
      </c>
      <c r="C37" s="1">
        <v>17</v>
      </c>
      <c r="D37" s="1">
        <v>13</v>
      </c>
      <c r="E37" s="20">
        <v>6</v>
      </c>
      <c r="F37" s="30">
        <v>40</v>
      </c>
      <c r="G37" s="20">
        <v>12</v>
      </c>
      <c r="H37" s="20">
        <v>17</v>
      </c>
      <c r="I37" s="20">
        <v>0</v>
      </c>
      <c r="J37" s="20">
        <v>2</v>
      </c>
      <c r="K37" s="29" t="s">
        <v>419</v>
      </c>
      <c r="L37" s="1" t="s">
        <v>649</v>
      </c>
      <c r="M37" s="1" t="s">
        <v>168</v>
      </c>
      <c r="N37" s="1" t="s">
        <v>415</v>
      </c>
      <c r="O37" s="31">
        <v>121</v>
      </c>
      <c r="P37" s="20">
        <v>124</v>
      </c>
      <c r="Q37" s="30">
        <v>-3</v>
      </c>
      <c r="R37" s="29" t="s">
        <v>101</v>
      </c>
      <c r="S37" s="28" t="s">
        <v>234</v>
      </c>
    </row>
    <row r="38" spans="1:19" x14ac:dyDescent="0.3">
      <c r="A38" s="32" t="s">
        <v>18</v>
      </c>
      <c r="B38" s="1">
        <v>34</v>
      </c>
      <c r="C38" s="1">
        <v>15</v>
      </c>
      <c r="D38" s="1">
        <v>10</v>
      </c>
      <c r="E38" s="20">
        <v>9</v>
      </c>
      <c r="F38" s="30">
        <v>39</v>
      </c>
      <c r="G38" s="20">
        <v>9</v>
      </c>
      <c r="H38" s="20">
        <v>14</v>
      </c>
      <c r="I38" s="20">
        <v>1</v>
      </c>
      <c r="J38" s="20">
        <v>5</v>
      </c>
      <c r="K38" s="29" t="s">
        <v>573</v>
      </c>
      <c r="L38" s="1" t="s">
        <v>623</v>
      </c>
      <c r="M38" s="1" t="s">
        <v>362</v>
      </c>
      <c r="N38" s="1" t="s">
        <v>591</v>
      </c>
      <c r="O38" s="31">
        <v>88</v>
      </c>
      <c r="P38" s="20">
        <v>90</v>
      </c>
      <c r="Q38" s="30">
        <v>-2</v>
      </c>
      <c r="R38" s="29" t="s">
        <v>99</v>
      </c>
      <c r="S38" s="28" t="s">
        <v>218</v>
      </c>
    </row>
    <row r="39" spans="1:19" x14ac:dyDescent="0.3">
      <c r="A39" s="32" t="s">
        <v>8</v>
      </c>
      <c r="B39" s="1">
        <v>36</v>
      </c>
      <c r="C39" s="1">
        <v>17</v>
      </c>
      <c r="D39" s="1">
        <v>16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546</v>
      </c>
      <c r="L39" s="1" t="s">
        <v>575</v>
      </c>
      <c r="M39" s="1" t="s">
        <v>274</v>
      </c>
      <c r="N39" s="1" t="s">
        <v>520</v>
      </c>
      <c r="O39" s="31">
        <v>107</v>
      </c>
      <c r="P39" s="20">
        <v>122</v>
      </c>
      <c r="Q39" s="30">
        <v>-15</v>
      </c>
      <c r="R39" s="29" t="s">
        <v>107</v>
      </c>
      <c r="S39" s="28" t="s">
        <v>202</v>
      </c>
    </row>
    <row r="40" spans="1:19" x14ac:dyDescent="0.3">
      <c r="A40" s="32" t="s">
        <v>27</v>
      </c>
      <c r="B40" s="1">
        <v>36</v>
      </c>
      <c r="C40" s="1">
        <v>15</v>
      </c>
      <c r="D40" s="1">
        <v>17</v>
      </c>
      <c r="E40" s="20">
        <v>4</v>
      </c>
      <c r="F40" s="30">
        <v>34</v>
      </c>
      <c r="G40" s="20">
        <v>10</v>
      </c>
      <c r="H40" s="20">
        <v>13</v>
      </c>
      <c r="I40" s="20">
        <v>2</v>
      </c>
      <c r="J40" s="20">
        <v>2</v>
      </c>
      <c r="K40" s="29" t="s">
        <v>448</v>
      </c>
      <c r="L40" s="1" t="s">
        <v>600</v>
      </c>
      <c r="M40" s="1" t="s">
        <v>232</v>
      </c>
      <c r="N40" s="1" t="s">
        <v>648</v>
      </c>
      <c r="O40" s="31">
        <v>97</v>
      </c>
      <c r="P40" s="20">
        <v>108</v>
      </c>
      <c r="Q40" s="30">
        <v>-11</v>
      </c>
      <c r="R40" s="29" t="s">
        <v>104</v>
      </c>
      <c r="S40" s="28" t="s">
        <v>234</v>
      </c>
    </row>
    <row r="41" spans="1:19" x14ac:dyDescent="0.3">
      <c r="A41" s="32" t="s">
        <v>3</v>
      </c>
      <c r="B41" s="1">
        <v>35</v>
      </c>
      <c r="C41" s="1">
        <v>15</v>
      </c>
      <c r="D41" s="1">
        <v>17</v>
      </c>
      <c r="E41" s="20">
        <v>3</v>
      </c>
      <c r="F41" s="30">
        <v>33</v>
      </c>
      <c r="G41" s="20">
        <v>7</v>
      </c>
      <c r="H41" s="20">
        <v>12</v>
      </c>
      <c r="I41" s="20">
        <v>3</v>
      </c>
      <c r="J41" s="20">
        <v>0</v>
      </c>
      <c r="K41" s="29" t="s">
        <v>400</v>
      </c>
      <c r="L41" s="1" t="s">
        <v>652</v>
      </c>
      <c r="M41" s="1" t="s">
        <v>156</v>
      </c>
      <c r="N41" s="1" t="s">
        <v>504</v>
      </c>
      <c r="O41" s="31">
        <v>101</v>
      </c>
      <c r="P41" s="20">
        <v>117</v>
      </c>
      <c r="Q41" s="30">
        <v>-16</v>
      </c>
      <c r="R41" s="29" t="s">
        <v>135</v>
      </c>
      <c r="S41" s="28" t="s">
        <v>225</v>
      </c>
    </row>
    <row r="42" spans="1:19" ht="15" thickBot="1" x14ac:dyDescent="0.35">
      <c r="A42" s="27" t="s">
        <v>7</v>
      </c>
      <c r="B42" s="26">
        <v>33</v>
      </c>
      <c r="C42" s="26">
        <v>13</v>
      </c>
      <c r="D42" s="26">
        <v>14</v>
      </c>
      <c r="E42" s="24">
        <v>6</v>
      </c>
      <c r="F42" s="23">
        <v>32</v>
      </c>
      <c r="G42" s="24">
        <v>8</v>
      </c>
      <c r="H42" s="24">
        <v>13</v>
      </c>
      <c r="I42" s="24">
        <v>0</v>
      </c>
      <c r="J42" s="24">
        <v>3</v>
      </c>
      <c r="K42" s="22" t="s">
        <v>471</v>
      </c>
      <c r="L42" s="26" t="s">
        <v>552</v>
      </c>
      <c r="M42" s="26" t="s">
        <v>232</v>
      </c>
      <c r="N42" s="26" t="s">
        <v>650</v>
      </c>
      <c r="O42" s="25">
        <v>83</v>
      </c>
      <c r="P42" s="24">
        <v>104</v>
      </c>
      <c r="Q42" s="23">
        <v>-21</v>
      </c>
      <c r="R42" s="22" t="s">
        <v>99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B6DD27E-66EA-4B7A-935A-3E834DA18948}"/>
  </hyperlinks>
  <pageMargins left="0.7" right="0.7" top="0.75" bottom="0.75" header="0.3" footer="0.3"/>
  <pageSetup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1F9A-152B-48E7-82B5-14CC836A52FB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37</v>
      </c>
      <c r="C4" s="40">
        <v>21</v>
      </c>
      <c r="D4" s="40">
        <v>13</v>
      </c>
      <c r="E4" s="38">
        <v>3</v>
      </c>
      <c r="F4" s="33">
        <v>45</v>
      </c>
      <c r="G4" s="39">
        <v>14</v>
      </c>
      <c r="H4" s="38">
        <v>19</v>
      </c>
      <c r="I4" s="38">
        <v>2</v>
      </c>
      <c r="J4" s="33">
        <v>2</v>
      </c>
      <c r="K4" s="37" t="s">
        <v>656</v>
      </c>
      <c r="L4" s="40" t="s">
        <v>505</v>
      </c>
      <c r="M4" s="40" t="s">
        <v>233</v>
      </c>
      <c r="N4" s="40" t="s">
        <v>546</v>
      </c>
      <c r="O4" s="39">
        <v>116</v>
      </c>
      <c r="P4" s="38">
        <v>119</v>
      </c>
      <c r="Q4" s="33">
        <v>-3</v>
      </c>
      <c r="R4" s="37" t="s">
        <v>104</v>
      </c>
      <c r="S4" s="36" t="s">
        <v>226</v>
      </c>
    </row>
    <row r="5" spans="1:20" x14ac:dyDescent="0.3">
      <c r="A5" s="32" t="s">
        <v>16</v>
      </c>
      <c r="B5" s="1">
        <v>36</v>
      </c>
      <c r="C5" s="1">
        <v>19</v>
      </c>
      <c r="D5" s="1">
        <v>12</v>
      </c>
      <c r="E5" s="20">
        <v>5</v>
      </c>
      <c r="F5" s="30">
        <v>43</v>
      </c>
      <c r="G5" s="31">
        <v>10</v>
      </c>
      <c r="H5" s="20">
        <v>17</v>
      </c>
      <c r="I5" s="20">
        <v>2</v>
      </c>
      <c r="J5" s="30">
        <v>3</v>
      </c>
      <c r="K5" s="29" t="s">
        <v>637</v>
      </c>
      <c r="L5" s="1" t="s">
        <v>521</v>
      </c>
      <c r="M5" s="1" t="s">
        <v>230</v>
      </c>
      <c r="N5" s="1" t="s">
        <v>657</v>
      </c>
      <c r="O5" s="31">
        <v>117</v>
      </c>
      <c r="P5" s="20">
        <v>122</v>
      </c>
      <c r="Q5" s="30">
        <v>-5</v>
      </c>
      <c r="R5" s="29" t="s">
        <v>101</v>
      </c>
      <c r="S5" s="28" t="s">
        <v>233</v>
      </c>
    </row>
    <row r="6" spans="1:20" x14ac:dyDescent="0.3">
      <c r="A6" s="32" t="s">
        <v>29</v>
      </c>
      <c r="B6" s="1">
        <v>37</v>
      </c>
      <c r="C6" s="1">
        <v>20</v>
      </c>
      <c r="D6" s="1">
        <v>16</v>
      </c>
      <c r="E6" s="20">
        <v>1</v>
      </c>
      <c r="F6" s="30">
        <v>41</v>
      </c>
      <c r="G6" s="31">
        <v>12</v>
      </c>
      <c r="H6" s="20">
        <v>18</v>
      </c>
      <c r="I6" s="20">
        <v>2</v>
      </c>
      <c r="J6" s="30">
        <v>1</v>
      </c>
      <c r="K6" s="29" t="s">
        <v>654</v>
      </c>
      <c r="L6" s="1" t="s">
        <v>577</v>
      </c>
      <c r="M6" s="1" t="s">
        <v>291</v>
      </c>
      <c r="N6" s="1" t="s">
        <v>655</v>
      </c>
      <c r="O6" s="31">
        <v>120</v>
      </c>
      <c r="P6" s="20">
        <v>120</v>
      </c>
      <c r="Q6" s="30">
        <v>0</v>
      </c>
      <c r="R6" s="29" t="s">
        <v>113</v>
      </c>
      <c r="S6" s="28" t="s">
        <v>225</v>
      </c>
    </row>
    <row r="7" spans="1:20" x14ac:dyDescent="0.3">
      <c r="A7" s="32" t="s">
        <v>5</v>
      </c>
      <c r="B7" s="1">
        <v>35</v>
      </c>
      <c r="C7" s="1">
        <v>19</v>
      </c>
      <c r="D7" s="1">
        <v>13</v>
      </c>
      <c r="E7" s="20">
        <v>3</v>
      </c>
      <c r="F7" s="30">
        <v>41</v>
      </c>
      <c r="G7" s="31">
        <v>16</v>
      </c>
      <c r="H7" s="20">
        <v>19</v>
      </c>
      <c r="I7" s="20">
        <v>0</v>
      </c>
      <c r="J7" s="30">
        <v>1</v>
      </c>
      <c r="K7" s="29" t="s">
        <v>501</v>
      </c>
      <c r="L7" s="1" t="s">
        <v>562</v>
      </c>
      <c r="M7" s="1" t="s">
        <v>193</v>
      </c>
      <c r="N7" s="1" t="s">
        <v>639</v>
      </c>
      <c r="O7" s="31">
        <v>113</v>
      </c>
      <c r="P7" s="20">
        <v>94</v>
      </c>
      <c r="Q7" s="30">
        <v>19</v>
      </c>
      <c r="R7" s="29" t="s">
        <v>99</v>
      </c>
      <c r="S7" s="28" t="s">
        <v>237</v>
      </c>
    </row>
    <row r="8" spans="1:20" x14ac:dyDescent="0.3">
      <c r="A8" s="32" t="s">
        <v>19</v>
      </c>
      <c r="B8" s="1">
        <v>35</v>
      </c>
      <c r="C8" s="1">
        <v>19</v>
      </c>
      <c r="D8" s="1">
        <v>14</v>
      </c>
      <c r="E8" s="20">
        <v>2</v>
      </c>
      <c r="F8" s="30">
        <v>40</v>
      </c>
      <c r="G8" s="31">
        <v>14</v>
      </c>
      <c r="H8" s="20">
        <v>17</v>
      </c>
      <c r="I8" s="20">
        <v>2</v>
      </c>
      <c r="J8" s="30">
        <v>1</v>
      </c>
      <c r="K8" s="29" t="s">
        <v>636</v>
      </c>
      <c r="L8" s="1" t="s">
        <v>302</v>
      </c>
      <c r="M8" s="1" t="s">
        <v>148</v>
      </c>
      <c r="N8" s="1" t="s">
        <v>438</v>
      </c>
      <c r="O8" s="31">
        <v>112</v>
      </c>
      <c r="P8" s="20">
        <v>112</v>
      </c>
      <c r="Q8" s="30">
        <v>0</v>
      </c>
      <c r="R8" s="29" t="s">
        <v>101</v>
      </c>
      <c r="S8" s="28" t="s">
        <v>226</v>
      </c>
    </row>
    <row r="9" spans="1:20" x14ac:dyDescent="0.3">
      <c r="A9" s="32" t="s">
        <v>11</v>
      </c>
      <c r="B9" s="1">
        <v>35</v>
      </c>
      <c r="C9" s="1">
        <v>18</v>
      </c>
      <c r="D9" s="1">
        <v>13</v>
      </c>
      <c r="E9" s="20">
        <v>4</v>
      </c>
      <c r="F9" s="30">
        <v>40</v>
      </c>
      <c r="G9" s="31">
        <v>10</v>
      </c>
      <c r="H9" s="20">
        <v>15</v>
      </c>
      <c r="I9" s="20">
        <v>3</v>
      </c>
      <c r="J9" s="30">
        <v>0</v>
      </c>
      <c r="K9" s="29" t="s">
        <v>437</v>
      </c>
      <c r="L9" s="1" t="s">
        <v>488</v>
      </c>
      <c r="M9" s="1" t="s">
        <v>211</v>
      </c>
      <c r="N9" s="1" t="s">
        <v>528</v>
      </c>
      <c r="O9" s="31">
        <v>117</v>
      </c>
      <c r="P9" s="20">
        <v>110</v>
      </c>
      <c r="Q9" s="30">
        <v>7</v>
      </c>
      <c r="R9" s="29" t="s">
        <v>135</v>
      </c>
      <c r="S9" s="28" t="s">
        <v>232</v>
      </c>
    </row>
    <row r="10" spans="1:20" x14ac:dyDescent="0.3">
      <c r="A10" s="32" t="s">
        <v>28</v>
      </c>
      <c r="B10" s="1">
        <v>35</v>
      </c>
      <c r="C10" s="1">
        <v>17</v>
      </c>
      <c r="D10" s="1">
        <v>14</v>
      </c>
      <c r="E10" s="20">
        <v>4</v>
      </c>
      <c r="F10" s="30">
        <v>38</v>
      </c>
      <c r="G10" s="31">
        <v>9</v>
      </c>
      <c r="H10" s="20">
        <v>14</v>
      </c>
      <c r="I10" s="20">
        <v>3</v>
      </c>
      <c r="J10" s="30">
        <v>0</v>
      </c>
      <c r="K10" s="29" t="s">
        <v>615</v>
      </c>
      <c r="L10" s="1" t="s">
        <v>464</v>
      </c>
      <c r="M10" s="1" t="s">
        <v>211</v>
      </c>
      <c r="N10" s="1" t="s">
        <v>546</v>
      </c>
      <c r="O10" s="31">
        <v>109</v>
      </c>
      <c r="P10" s="20">
        <v>115</v>
      </c>
      <c r="Q10" s="30">
        <v>-6</v>
      </c>
      <c r="R10" s="29" t="s">
        <v>177</v>
      </c>
      <c r="S10" s="28" t="s">
        <v>203</v>
      </c>
    </row>
    <row r="11" spans="1:20" ht="15" thickBot="1" x14ac:dyDescent="0.35">
      <c r="A11" s="32" t="s">
        <v>4</v>
      </c>
      <c r="B11" s="1">
        <v>35</v>
      </c>
      <c r="C11" s="1">
        <v>15</v>
      </c>
      <c r="D11" s="1">
        <v>15</v>
      </c>
      <c r="E11" s="24">
        <v>5</v>
      </c>
      <c r="F11" s="23">
        <v>35</v>
      </c>
      <c r="G11" s="25">
        <v>11</v>
      </c>
      <c r="H11" s="24">
        <v>15</v>
      </c>
      <c r="I11" s="24">
        <v>0</v>
      </c>
      <c r="J11" s="23">
        <v>1</v>
      </c>
      <c r="K11" s="29" t="s">
        <v>594</v>
      </c>
      <c r="L11" s="1" t="s">
        <v>658</v>
      </c>
      <c r="M11" s="1" t="s">
        <v>517</v>
      </c>
      <c r="N11" s="1" t="s">
        <v>611</v>
      </c>
      <c r="O11" s="31">
        <v>109</v>
      </c>
      <c r="P11" s="20">
        <v>118</v>
      </c>
      <c r="Q11" s="30">
        <v>-9</v>
      </c>
      <c r="R11" s="29" t="s">
        <v>113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35</v>
      </c>
      <c r="C14" s="1">
        <v>22</v>
      </c>
      <c r="D14" s="1">
        <v>10</v>
      </c>
      <c r="E14" s="20">
        <v>3</v>
      </c>
      <c r="F14" s="33">
        <v>47</v>
      </c>
      <c r="G14" s="20">
        <v>10</v>
      </c>
      <c r="H14" s="20">
        <v>18</v>
      </c>
      <c r="I14" s="20">
        <v>4</v>
      </c>
      <c r="J14" s="20">
        <v>2</v>
      </c>
      <c r="K14" s="29" t="s">
        <v>578</v>
      </c>
      <c r="L14" s="1" t="s">
        <v>615</v>
      </c>
      <c r="M14" s="1" t="s">
        <v>219</v>
      </c>
      <c r="N14" s="1" t="s">
        <v>640</v>
      </c>
      <c r="O14" s="31">
        <v>119</v>
      </c>
      <c r="P14" s="20">
        <v>101</v>
      </c>
      <c r="Q14" s="30">
        <v>18</v>
      </c>
      <c r="R14" s="29" t="s">
        <v>107</v>
      </c>
      <c r="S14" s="28" t="s">
        <v>234</v>
      </c>
    </row>
    <row r="15" spans="1:20" x14ac:dyDescent="0.3">
      <c r="A15" s="32" t="s">
        <v>1</v>
      </c>
      <c r="B15" s="1">
        <v>36</v>
      </c>
      <c r="C15" s="1">
        <v>19</v>
      </c>
      <c r="D15" s="1">
        <v>12</v>
      </c>
      <c r="E15" s="20">
        <v>5</v>
      </c>
      <c r="F15" s="30">
        <v>43</v>
      </c>
      <c r="G15" s="20">
        <v>18</v>
      </c>
      <c r="H15" s="20">
        <v>19</v>
      </c>
      <c r="I15" s="20">
        <v>0</v>
      </c>
      <c r="J15" s="20">
        <v>4</v>
      </c>
      <c r="K15" s="29" t="s">
        <v>604</v>
      </c>
      <c r="L15" s="1" t="s">
        <v>457</v>
      </c>
      <c r="M15" s="1" t="s">
        <v>407</v>
      </c>
      <c r="N15" s="1" t="s">
        <v>661</v>
      </c>
      <c r="O15" s="31">
        <v>114</v>
      </c>
      <c r="P15" s="20">
        <v>96</v>
      </c>
      <c r="Q15" s="30">
        <v>18</v>
      </c>
      <c r="R15" s="29" t="s">
        <v>107</v>
      </c>
      <c r="S15" s="28" t="s">
        <v>222</v>
      </c>
    </row>
    <row r="16" spans="1:20" x14ac:dyDescent="0.3">
      <c r="A16" s="32" t="s">
        <v>13</v>
      </c>
      <c r="B16" s="1">
        <v>36</v>
      </c>
      <c r="C16" s="1">
        <v>19</v>
      </c>
      <c r="D16" s="1">
        <v>13</v>
      </c>
      <c r="E16" s="20">
        <v>4</v>
      </c>
      <c r="F16" s="30">
        <v>42</v>
      </c>
      <c r="G16" s="20">
        <v>10</v>
      </c>
      <c r="H16" s="20">
        <v>16</v>
      </c>
      <c r="I16" s="20">
        <v>3</v>
      </c>
      <c r="J16" s="20">
        <v>4</v>
      </c>
      <c r="K16" s="29" t="s">
        <v>488</v>
      </c>
      <c r="L16" s="1" t="s">
        <v>453</v>
      </c>
      <c r="M16" s="1" t="s">
        <v>218</v>
      </c>
      <c r="N16" s="1" t="s">
        <v>641</v>
      </c>
      <c r="O16" s="31">
        <v>105</v>
      </c>
      <c r="P16" s="20">
        <v>103</v>
      </c>
      <c r="Q16" s="30">
        <v>2</v>
      </c>
      <c r="R16" s="29" t="s">
        <v>113</v>
      </c>
      <c r="S16" s="28" t="s">
        <v>234</v>
      </c>
    </row>
    <row r="17" spans="1:19" x14ac:dyDescent="0.3">
      <c r="A17" s="32" t="s">
        <v>14</v>
      </c>
      <c r="B17" s="1">
        <v>36</v>
      </c>
      <c r="C17" s="1">
        <v>20</v>
      </c>
      <c r="D17" s="1">
        <v>15</v>
      </c>
      <c r="E17" s="20">
        <v>1</v>
      </c>
      <c r="F17" s="30">
        <v>41</v>
      </c>
      <c r="G17" s="20">
        <v>10</v>
      </c>
      <c r="H17" s="20">
        <v>17</v>
      </c>
      <c r="I17" s="20">
        <v>3</v>
      </c>
      <c r="J17" s="20">
        <v>0</v>
      </c>
      <c r="K17" s="29" t="s">
        <v>527</v>
      </c>
      <c r="L17" s="1" t="s">
        <v>603</v>
      </c>
      <c r="M17" s="1" t="s">
        <v>165</v>
      </c>
      <c r="N17" s="1" t="s">
        <v>637</v>
      </c>
      <c r="O17" s="31">
        <v>102</v>
      </c>
      <c r="P17" s="20">
        <v>108</v>
      </c>
      <c r="Q17" s="30">
        <v>-6</v>
      </c>
      <c r="R17" s="29" t="s">
        <v>101</v>
      </c>
      <c r="S17" s="28" t="s">
        <v>200</v>
      </c>
    </row>
    <row r="18" spans="1:19" x14ac:dyDescent="0.3">
      <c r="A18" s="32" t="s">
        <v>10</v>
      </c>
      <c r="B18" s="1">
        <v>34</v>
      </c>
      <c r="C18" s="1">
        <v>17</v>
      </c>
      <c r="D18" s="1">
        <v>10</v>
      </c>
      <c r="E18" s="20">
        <v>7</v>
      </c>
      <c r="F18" s="30">
        <v>41</v>
      </c>
      <c r="G18" s="20">
        <v>5</v>
      </c>
      <c r="H18" s="20">
        <v>12</v>
      </c>
      <c r="I18" s="20">
        <v>5</v>
      </c>
      <c r="J18" s="20">
        <v>3</v>
      </c>
      <c r="K18" s="29" t="s">
        <v>565</v>
      </c>
      <c r="L18" s="1" t="s">
        <v>384</v>
      </c>
      <c r="M18" s="1" t="s">
        <v>216</v>
      </c>
      <c r="N18" s="1" t="s">
        <v>643</v>
      </c>
      <c r="O18" s="31">
        <v>103</v>
      </c>
      <c r="P18" s="20">
        <v>99</v>
      </c>
      <c r="Q18" s="30">
        <v>4</v>
      </c>
      <c r="R18" s="29" t="s">
        <v>107</v>
      </c>
      <c r="S18" s="28" t="s">
        <v>264</v>
      </c>
    </row>
    <row r="19" spans="1:19" x14ac:dyDescent="0.3">
      <c r="A19" s="32" t="s">
        <v>12</v>
      </c>
      <c r="B19" s="1">
        <v>38</v>
      </c>
      <c r="C19" s="1">
        <v>18</v>
      </c>
      <c r="D19" s="1">
        <v>16</v>
      </c>
      <c r="E19" s="20">
        <v>4</v>
      </c>
      <c r="F19" s="30">
        <v>40</v>
      </c>
      <c r="G19" s="20">
        <v>9</v>
      </c>
      <c r="H19" s="20">
        <v>16</v>
      </c>
      <c r="I19" s="20">
        <v>2</v>
      </c>
      <c r="J19" s="20">
        <v>0</v>
      </c>
      <c r="K19" s="29" t="s">
        <v>642</v>
      </c>
      <c r="L19" s="1" t="s">
        <v>659</v>
      </c>
      <c r="M19" s="1" t="s">
        <v>171</v>
      </c>
      <c r="N19" s="1" t="s">
        <v>640</v>
      </c>
      <c r="O19" s="31">
        <v>97</v>
      </c>
      <c r="P19" s="20">
        <v>102</v>
      </c>
      <c r="Q19" s="30">
        <v>-5</v>
      </c>
      <c r="R19" s="29" t="s">
        <v>101</v>
      </c>
      <c r="S19" s="28" t="s">
        <v>218</v>
      </c>
    </row>
    <row r="20" spans="1:19" x14ac:dyDescent="0.3">
      <c r="A20" s="32" t="s">
        <v>9</v>
      </c>
      <c r="B20" s="1">
        <v>35</v>
      </c>
      <c r="C20" s="1">
        <v>15</v>
      </c>
      <c r="D20" s="1">
        <v>11</v>
      </c>
      <c r="E20" s="20">
        <v>9</v>
      </c>
      <c r="F20" s="30">
        <v>39</v>
      </c>
      <c r="G20" s="20">
        <v>12</v>
      </c>
      <c r="H20" s="20">
        <v>14</v>
      </c>
      <c r="I20" s="20">
        <v>1</v>
      </c>
      <c r="J20" s="20">
        <v>5</v>
      </c>
      <c r="K20" s="29" t="s">
        <v>660</v>
      </c>
      <c r="L20" s="1" t="s">
        <v>614</v>
      </c>
      <c r="M20" s="1" t="s">
        <v>206</v>
      </c>
      <c r="N20" s="1" t="s">
        <v>496</v>
      </c>
      <c r="O20" s="31">
        <v>107</v>
      </c>
      <c r="P20" s="20">
        <v>113</v>
      </c>
      <c r="Q20" s="30">
        <v>-6</v>
      </c>
      <c r="R20" s="29" t="s">
        <v>99</v>
      </c>
      <c r="S20" s="28" t="s">
        <v>298</v>
      </c>
    </row>
    <row r="21" spans="1:19" ht="15" thickBot="1" x14ac:dyDescent="0.35">
      <c r="A21" s="27" t="s">
        <v>23</v>
      </c>
      <c r="B21" s="26">
        <v>35</v>
      </c>
      <c r="C21" s="26">
        <v>14</v>
      </c>
      <c r="D21" s="26">
        <v>15</v>
      </c>
      <c r="E21" s="24">
        <v>6</v>
      </c>
      <c r="F21" s="23">
        <v>34</v>
      </c>
      <c r="G21" s="24">
        <v>3</v>
      </c>
      <c r="H21" s="24">
        <v>10</v>
      </c>
      <c r="I21" s="24">
        <v>4</v>
      </c>
      <c r="J21" s="24">
        <v>1</v>
      </c>
      <c r="K21" s="22" t="s">
        <v>405</v>
      </c>
      <c r="L21" s="26" t="s">
        <v>583</v>
      </c>
      <c r="M21" s="26" t="s">
        <v>240</v>
      </c>
      <c r="N21" s="26" t="s">
        <v>542</v>
      </c>
      <c r="O21" s="25">
        <v>105</v>
      </c>
      <c r="P21" s="24">
        <v>124</v>
      </c>
      <c r="Q21" s="23">
        <v>-19</v>
      </c>
      <c r="R21" s="22" t="s">
        <v>107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35</v>
      </c>
      <c r="C25" s="1">
        <v>26</v>
      </c>
      <c r="D25" s="1">
        <v>2</v>
      </c>
      <c r="E25" s="20">
        <v>7</v>
      </c>
      <c r="F25" s="30">
        <v>59</v>
      </c>
      <c r="G25" s="20">
        <v>24</v>
      </c>
      <c r="H25" s="20">
        <v>26</v>
      </c>
      <c r="I25" s="20">
        <v>0</v>
      </c>
      <c r="J25" s="20">
        <v>4</v>
      </c>
      <c r="K25" s="29" t="s">
        <v>629</v>
      </c>
      <c r="L25" s="1" t="s">
        <v>662</v>
      </c>
      <c r="M25" s="1" t="s">
        <v>663</v>
      </c>
      <c r="N25" s="1" t="s">
        <v>664</v>
      </c>
      <c r="O25" s="31">
        <v>141</v>
      </c>
      <c r="P25" s="20">
        <v>80</v>
      </c>
      <c r="Q25" s="30">
        <v>61</v>
      </c>
      <c r="R25" s="29" t="s">
        <v>154</v>
      </c>
      <c r="S25" s="28" t="s">
        <v>276</v>
      </c>
    </row>
    <row r="26" spans="1:19" x14ac:dyDescent="0.3">
      <c r="A26" s="32" t="s">
        <v>22</v>
      </c>
      <c r="B26" s="1">
        <v>37</v>
      </c>
      <c r="C26" s="1">
        <v>25</v>
      </c>
      <c r="D26" s="1">
        <v>7</v>
      </c>
      <c r="E26" s="20">
        <v>5</v>
      </c>
      <c r="F26" s="30">
        <v>55</v>
      </c>
      <c r="G26" s="20">
        <v>18</v>
      </c>
      <c r="H26" s="20">
        <v>22</v>
      </c>
      <c r="I26" s="20">
        <v>3</v>
      </c>
      <c r="J26" s="20">
        <v>2</v>
      </c>
      <c r="K26" s="29" t="s">
        <v>536</v>
      </c>
      <c r="L26" s="1" t="s">
        <v>632</v>
      </c>
      <c r="M26" s="1" t="s">
        <v>209</v>
      </c>
      <c r="N26" s="1" t="s">
        <v>633</v>
      </c>
      <c r="O26" s="31">
        <v>133</v>
      </c>
      <c r="P26" s="20">
        <v>97</v>
      </c>
      <c r="Q26" s="30">
        <v>36</v>
      </c>
      <c r="R26" s="29" t="s">
        <v>135</v>
      </c>
      <c r="S26" s="28" t="s">
        <v>219</v>
      </c>
    </row>
    <row r="27" spans="1:19" x14ac:dyDescent="0.3">
      <c r="A27" s="32" t="s">
        <v>17</v>
      </c>
      <c r="B27" s="1">
        <v>37</v>
      </c>
      <c r="C27" s="1">
        <v>22</v>
      </c>
      <c r="D27" s="1">
        <v>10</v>
      </c>
      <c r="E27" s="20">
        <v>5</v>
      </c>
      <c r="F27" s="30">
        <v>49</v>
      </c>
      <c r="G27" s="20">
        <v>13</v>
      </c>
      <c r="H27" s="20">
        <v>19</v>
      </c>
      <c r="I27" s="20">
        <v>3</v>
      </c>
      <c r="J27" s="20">
        <v>1</v>
      </c>
      <c r="K27" s="29" t="s">
        <v>665</v>
      </c>
      <c r="L27" s="1" t="s">
        <v>450</v>
      </c>
      <c r="M27" s="1" t="s">
        <v>234</v>
      </c>
      <c r="N27" s="1" t="s">
        <v>666</v>
      </c>
      <c r="O27" s="31">
        <v>115</v>
      </c>
      <c r="P27" s="20">
        <v>96</v>
      </c>
      <c r="Q27" s="30">
        <v>19</v>
      </c>
      <c r="R27" s="29" t="s">
        <v>101</v>
      </c>
      <c r="S27" s="28" t="s">
        <v>203</v>
      </c>
    </row>
    <row r="28" spans="1:19" x14ac:dyDescent="0.3">
      <c r="A28" s="32" t="s">
        <v>95</v>
      </c>
      <c r="B28" s="1">
        <v>38</v>
      </c>
      <c r="C28" s="1">
        <v>18</v>
      </c>
      <c r="D28" s="1">
        <v>17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450</v>
      </c>
      <c r="L28" s="1" t="s">
        <v>606</v>
      </c>
      <c r="M28" s="1" t="s">
        <v>232</v>
      </c>
      <c r="N28" s="1" t="s">
        <v>667</v>
      </c>
      <c r="O28" s="31">
        <v>116</v>
      </c>
      <c r="P28" s="20">
        <v>111</v>
      </c>
      <c r="Q28" s="30">
        <v>5</v>
      </c>
      <c r="R28" s="29" t="s">
        <v>99</v>
      </c>
      <c r="S28" s="28" t="s">
        <v>202</v>
      </c>
    </row>
    <row r="29" spans="1:19" x14ac:dyDescent="0.3">
      <c r="A29" s="32" t="s">
        <v>6</v>
      </c>
      <c r="B29" s="1">
        <v>37</v>
      </c>
      <c r="C29" s="1">
        <v>14</v>
      </c>
      <c r="D29" s="1">
        <v>15</v>
      </c>
      <c r="E29" s="20">
        <v>8</v>
      </c>
      <c r="F29" s="30">
        <v>36</v>
      </c>
      <c r="G29" s="20">
        <v>14</v>
      </c>
      <c r="H29" s="20">
        <v>14</v>
      </c>
      <c r="I29" s="20">
        <v>0</v>
      </c>
      <c r="J29" s="20">
        <v>2</v>
      </c>
      <c r="K29" s="29" t="s">
        <v>620</v>
      </c>
      <c r="L29" s="1" t="s">
        <v>471</v>
      </c>
      <c r="M29" s="1" t="s">
        <v>184</v>
      </c>
      <c r="N29" s="1" t="s">
        <v>587</v>
      </c>
      <c r="O29" s="31">
        <v>94</v>
      </c>
      <c r="P29" s="20">
        <v>127</v>
      </c>
      <c r="Q29" s="30">
        <v>-33</v>
      </c>
      <c r="R29" s="29" t="s">
        <v>99</v>
      </c>
      <c r="S29" s="28" t="s">
        <v>225</v>
      </c>
    </row>
    <row r="30" spans="1:19" x14ac:dyDescent="0.3">
      <c r="A30" s="32" t="s">
        <v>15</v>
      </c>
      <c r="B30" s="1">
        <v>35</v>
      </c>
      <c r="C30" s="1">
        <v>15</v>
      </c>
      <c r="D30" s="1">
        <v>16</v>
      </c>
      <c r="E30" s="20">
        <v>4</v>
      </c>
      <c r="F30" s="30">
        <v>34</v>
      </c>
      <c r="G30" s="20">
        <v>9</v>
      </c>
      <c r="H30" s="20">
        <v>13</v>
      </c>
      <c r="I30" s="20">
        <v>2</v>
      </c>
      <c r="J30" s="20">
        <v>0</v>
      </c>
      <c r="K30" s="29" t="s">
        <v>518</v>
      </c>
      <c r="L30" s="1" t="s">
        <v>312</v>
      </c>
      <c r="M30" s="1" t="s">
        <v>317</v>
      </c>
      <c r="N30" s="1" t="s">
        <v>587</v>
      </c>
      <c r="O30" s="31">
        <v>100</v>
      </c>
      <c r="P30" s="20">
        <v>119</v>
      </c>
      <c r="Q30" s="30">
        <v>-19</v>
      </c>
      <c r="R30" s="29" t="s">
        <v>104</v>
      </c>
      <c r="S30" s="28" t="s">
        <v>203</v>
      </c>
    </row>
    <row r="31" spans="1:19" x14ac:dyDescent="0.3">
      <c r="A31" s="32" t="s">
        <v>0</v>
      </c>
      <c r="B31" s="1">
        <v>35</v>
      </c>
      <c r="C31" s="1">
        <v>15</v>
      </c>
      <c r="D31" s="1">
        <v>17</v>
      </c>
      <c r="E31" s="20">
        <v>3</v>
      </c>
      <c r="F31" s="30">
        <v>33</v>
      </c>
      <c r="G31" s="20">
        <v>12</v>
      </c>
      <c r="H31" s="20">
        <v>14</v>
      </c>
      <c r="I31" s="20">
        <v>1</v>
      </c>
      <c r="J31" s="20">
        <v>1</v>
      </c>
      <c r="K31" s="29" t="s">
        <v>553</v>
      </c>
      <c r="L31" s="1" t="s">
        <v>468</v>
      </c>
      <c r="M31" s="1" t="s">
        <v>122</v>
      </c>
      <c r="N31" s="1" t="s">
        <v>668</v>
      </c>
      <c r="O31" s="31">
        <v>103</v>
      </c>
      <c r="P31" s="20">
        <v>107</v>
      </c>
      <c r="Q31" s="30">
        <v>-4</v>
      </c>
      <c r="R31" s="29" t="s">
        <v>133</v>
      </c>
      <c r="S31" s="28" t="s">
        <v>235</v>
      </c>
    </row>
    <row r="32" spans="1:19" ht="15" thickBot="1" x14ac:dyDescent="0.35">
      <c r="A32" s="32" t="s">
        <v>25</v>
      </c>
      <c r="B32" s="1">
        <v>35</v>
      </c>
      <c r="C32" s="1">
        <v>13</v>
      </c>
      <c r="D32" s="1">
        <v>16</v>
      </c>
      <c r="E32" s="20">
        <v>6</v>
      </c>
      <c r="F32" s="23">
        <v>32</v>
      </c>
      <c r="G32" s="20">
        <v>12</v>
      </c>
      <c r="H32" s="20">
        <v>13</v>
      </c>
      <c r="I32" s="20">
        <v>0</v>
      </c>
      <c r="J32" s="20">
        <v>2</v>
      </c>
      <c r="K32" s="29" t="s">
        <v>405</v>
      </c>
      <c r="L32" s="1" t="s">
        <v>645</v>
      </c>
      <c r="M32" s="1" t="s">
        <v>172</v>
      </c>
      <c r="N32" s="1" t="s">
        <v>556</v>
      </c>
      <c r="O32" s="31">
        <v>98</v>
      </c>
      <c r="P32" s="20">
        <v>111</v>
      </c>
      <c r="Q32" s="30">
        <v>-13</v>
      </c>
      <c r="R32" s="29" t="s">
        <v>159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36</v>
      </c>
      <c r="C35" s="1">
        <v>21</v>
      </c>
      <c r="D35" s="1">
        <v>13</v>
      </c>
      <c r="E35" s="20">
        <v>2</v>
      </c>
      <c r="F35" s="33">
        <v>44</v>
      </c>
      <c r="G35" s="20">
        <v>9</v>
      </c>
      <c r="H35" s="20">
        <v>17</v>
      </c>
      <c r="I35" s="20">
        <v>4</v>
      </c>
      <c r="J35" s="20">
        <v>0</v>
      </c>
      <c r="K35" s="29" t="s">
        <v>592</v>
      </c>
      <c r="L35" s="1" t="s">
        <v>524</v>
      </c>
      <c r="M35" s="1" t="s">
        <v>149</v>
      </c>
      <c r="N35" s="1" t="s">
        <v>527</v>
      </c>
      <c r="O35" s="31">
        <v>128</v>
      </c>
      <c r="P35" s="20">
        <v>123</v>
      </c>
      <c r="Q35" s="30">
        <v>5</v>
      </c>
      <c r="R35" s="29" t="s">
        <v>99</v>
      </c>
      <c r="S35" s="28" t="s">
        <v>225</v>
      </c>
    </row>
    <row r="36" spans="1:19" x14ac:dyDescent="0.3">
      <c r="A36" s="32" t="s">
        <v>20</v>
      </c>
      <c r="B36" s="1">
        <v>37</v>
      </c>
      <c r="C36" s="1">
        <v>18</v>
      </c>
      <c r="D36" s="1">
        <v>13</v>
      </c>
      <c r="E36" s="20">
        <v>6</v>
      </c>
      <c r="F36" s="30">
        <v>42</v>
      </c>
      <c r="G36" s="20">
        <v>13</v>
      </c>
      <c r="H36" s="20">
        <v>18</v>
      </c>
      <c r="I36" s="20">
        <v>0</v>
      </c>
      <c r="J36" s="20">
        <v>2</v>
      </c>
      <c r="K36" s="29" t="s">
        <v>560</v>
      </c>
      <c r="L36" s="1" t="s">
        <v>649</v>
      </c>
      <c r="M36" s="1" t="s">
        <v>221</v>
      </c>
      <c r="N36" s="1" t="s">
        <v>405</v>
      </c>
      <c r="O36" s="31">
        <v>125</v>
      </c>
      <c r="P36" s="20">
        <v>127</v>
      </c>
      <c r="Q36" s="30">
        <v>-2</v>
      </c>
      <c r="R36" s="29" t="s">
        <v>99</v>
      </c>
      <c r="S36" s="28" t="s">
        <v>226</v>
      </c>
    </row>
    <row r="37" spans="1:19" x14ac:dyDescent="0.3">
      <c r="A37" s="32" t="s">
        <v>2</v>
      </c>
      <c r="B37" s="1">
        <v>34</v>
      </c>
      <c r="C37" s="1">
        <v>16</v>
      </c>
      <c r="D37" s="1">
        <v>8</v>
      </c>
      <c r="E37" s="20">
        <v>10</v>
      </c>
      <c r="F37" s="30">
        <v>42</v>
      </c>
      <c r="G37" s="20">
        <v>11</v>
      </c>
      <c r="H37" s="20">
        <v>15</v>
      </c>
      <c r="I37" s="20">
        <v>1</v>
      </c>
      <c r="J37" s="20">
        <v>4</v>
      </c>
      <c r="K37" s="29" t="s">
        <v>609</v>
      </c>
      <c r="L37" s="1" t="s">
        <v>541</v>
      </c>
      <c r="M37" s="1" t="s">
        <v>245</v>
      </c>
      <c r="N37" s="1" t="s">
        <v>609</v>
      </c>
      <c r="O37" s="31">
        <v>103</v>
      </c>
      <c r="P37" s="20">
        <v>102</v>
      </c>
      <c r="Q37" s="30">
        <v>1</v>
      </c>
      <c r="R37" s="29" t="s">
        <v>113</v>
      </c>
      <c r="S37" s="28" t="s">
        <v>231</v>
      </c>
    </row>
    <row r="38" spans="1:19" x14ac:dyDescent="0.3">
      <c r="A38" s="32" t="s">
        <v>18</v>
      </c>
      <c r="B38" s="1">
        <v>34</v>
      </c>
      <c r="C38" s="1">
        <v>15</v>
      </c>
      <c r="D38" s="1">
        <v>10</v>
      </c>
      <c r="E38" s="20">
        <v>9</v>
      </c>
      <c r="F38" s="30">
        <v>39</v>
      </c>
      <c r="G38" s="20">
        <v>9</v>
      </c>
      <c r="H38" s="20">
        <v>14</v>
      </c>
      <c r="I38" s="20">
        <v>1</v>
      </c>
      <c r="J38" s="20">
        <v>5</v>
      </c>
      <c r="K38" s="29" t="s">
        <v>573</v>
      </c>
      <c r="L38" s="1" t="s">
        <v>623</v>
      </c>
      <c r="M38" s="1" t="s">
        <v>362</v>
      </c>
      <c r="N38" s="1" t="s">
        <v>591</v>
      </c>
      <c r="O38" s="31">
        <v>88</v>
      </c>
      <c r="P38" s="20">
        <v>90</v>
      </c>
      <c r="Q38" s="30">
        <v>-2</v>
      </c>
      <c r="R38" s="29" t="s">
        <v>99</v>
      </c>
      <c r="S38" s="28" t="s">
        <v>218</v>
      </c>
    </row>
    <row r="39" spans="1:19" x14ac:dyDescent="0.3">
      <c r="A39" s="32" t="s">
        <v>8</v>
      </c>
      <c r="B39" s="1">
        <v>36</v>
      </c>
      <c r="C39" s="1">
        <v>17</v>
      </c>
      <c r="D39" s="1">
        <v>16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546</v>
      </c>
      <c r="L39" s="1" t="s">
        <v>575</v>
      </c>
      <c r="M39" s="1" t="s">
        <v>274</v>
      </c>
      <c r="N39" s="1" t="s">
        <v>520</v>
      </c>
      <c r="O39" s="31">
        <v>107</v>
      </c>
      <c r="P39" s="20">
        <v>122</v>
      </c>
      <c r="Q39" s="30">
        <v>-15</v>
      </c>
      <c r="R39" s="29" t="s">
        <v>107</v>
      </c>
      <c r="S39" s="28" t="s">
        <v>202</v>
      </c>
    </row>
    <row r="40" spans="1:19" x14ac:dyDescent="0.3">
      <c r="A40" s="32" t="s">
        <v>27</v>
      </c>
      <c r="B40" s="1">
        <v>36</v>
      </c>
      <c r="C40" s="1">
        <v>15</v>
      </c>
      <c r="D40" s="1">
        <v>17</v>
      </c>
      <c r="E40" s="20">
        <v>4</v>
      </c>
      <c r="F40" s="30">
        <v>34</v>
      </c>
      <c r="G40" s="20">
        <v>10</v>
      </c>
      <c r="H40" s="20">
        <v>13</v>
      </c>
      <c r="I40" s="20">
        <v>2</v>
      </c>
      <c r="J40" s="20">
        <v>2</v>
      </c>
      <c r="K40" s="29" t="s">
        <v>448</v>
      </c>
      <c r="L40" s="1" t="s">
        <v>600</v>
      </c>
      <c r="M40" s="1" t="s">
        <v>232</v>
      </c>
      <c r="N40" s="1" t="s">
        <v>648</v>
      </c>
      <c r="O40" s="31">
        <v>97</v>
      </c>
      <c r="P40" s="20">
        <v>108</v>
      </c>
      <c r="Q40" s="30">
        <v>-11</v>
      </c>
      <c r="R40" s="29" t="s">
        <v>104</v>
      </c>
      <c r="S40" s="28" t="s">
        <v>234</v>
      </c>
    </row>
    <row r="41" spans="1:19" x14ac:dyDescent="0.3">
      <c r="A41" s="32" t="s">
        <v>3</v>
      </c>
      <c r="B41" s="1">
        <v>35</v>
      </c>
      <c r="C41" s="1">
        <v>15</v>
      </c>
      <c r="D41" s="1">
        <v>17</v>
      </c>
      <c r="E41" s="20">
        <v>3</v>
      </c>
      <c r="F41" s="30">
        <v>33</v>
      </c>
      <c r="G41" s="20">
        <v>7</v>
      </c>
      <c r="H41" s="20">
        <v>12</v>
      </c>
      <c r="I41" s="20">
        <v>3</v>
      </c>
      <c r="J41" s="20">
        <v>0</v>
      </c>
      <c r="K41" s="29" t="s">
        <v>400</v>
      </c>
      <c r="L41" s="1" t="s">
        <v>652</v>
      </c>
      <c r="M41" s="1" t="s">
        <v>156</v>
      </c>
      <c r="N41" s="1" t="s">
        <v>504</v>
      </c>
      <c r="O41" s="31">
        <v>101</v>
      </c>
      <c r="P41" s="20">
        <v>117</v>
      </c>
      <c r="Q41" s="30">
        <v>-16</v>
      </c>
      <c r="R41" s="29" t="s">
        <v>135</v>
      </c>
      <c r="S41" s="28" t="s">
        <v>225</v>
      </c>
    </row>
    <row r="42" spans="1:19" ht="15" thickBot="1" x14ac:dyDescent="0.35">
      <c r="A42" s="27" t="s">
        <v>7</v>
      </c>
      <c r="B42" s="26">
        <v>33</v>
      </c>
      <c r="C42" s="26">
        <v>13</v>
      </c>
      <c r="D42" s="26">
        <v>14</v>
      </c>
      <c r="E42" s="24">
        <v>6</v>
      </c>
      <c r="F42" s="23">
        <v>32</v>
      </c>
      <c r="G42" s="24">
        <v>8</v>
      </c>
      <c r="H42" s="24">
        <v>13</v>
      </c>
      <c r="I42" s="24">
        <v>0</v>
      </c>
      <c r="J42" s="24">
        <v>3</v>
      </c>
      <c r="K42" s="22" t="s">
        <v>471</v>
      </c>
      <c r="L42" s="26" t="s">
        <v>552</v>
      </c>
      <c r="M42" s="26" t="s">
        <v>232</v>
      </c>
      <c r="N42" s="26" t="s">
        <v>650</v>
      </c>
      <c r="O42" s="25">
        <v>83</v>
      </c>
      <c r="P42" s="24">
        <v>104</v>
      </c>
      <c r="Q42" s="23">
        <v>-21</v>
      </c>
      <c r="R42" s="22" t="s">
        <v>99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F4C6D05-FAC8-48AC-95E0-1A79D92036C7}"/>
  </hyperlinks>
  <pageMargins left="0.7" right="0.7" top="0.75" bottom="0.75" header="0.3" footer="0.3"/>
  <pageSetup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69B4-D9FA-4564-B0B8-AD5D56BAF33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37</v>
      </c>
      <c r="C4" s="40">
        <v>21</v>
      </c>
      <c r="D4" s="40">
        <v>13</v>
      </c>
      <c r="E4" s="38">
        <v>3</v>
      </c>
      <c r="F4" s="33">
        <v>45</v>
      </c>
      <c r="G4" s="39">
        <v>14</v>
      </c>
      <c r="H4" s="38">
        <v>19</v>
      </c>
      <c r="I4" s="38">
        <v>2</v>
      </c>
      <c r="J4" s="33">
        <v>2</v>
      </c>
      <c r="K4" s="37" t="s">
        <v>656</v>
      </c>
      <c r="L4" s="40" t="s">
        <v>505</v>
      </c>
      <c r="M4" s="40" t="s">
        <v>233</v>
      </c>
      <c r="N4" s="40" t="s">
        <v>546</v>
      </c>
      <c r="O4" s="39">
        <v>116</v>
      </c>
      <c r="P4" s="38">
        <v>119</v>
      </c>
      <c r="Q4" s="33">
        <v>-3</v>
      </c>
      <c r="R4" s="37" t="s">
        <v>104</v>
      </c>
      <c r="S4" s="36" t="s">
        <v>226</v>
      </c>
    </row>
    <row r="5" spans="1:20" x14ac:dyDescent="0.3">
      <c r="A5" s="32" t="s">
        <v>16</v>
      </c>
      <c r="B5" s="1">
        <v>36</v>
      </c>
      <c r="C5" s="1">
        <v>19</v>
      </c>
      <c r="D5" s="1">
        <v>12</v>
      </c>
      <c r="E5" s="20">
        <v>5</v>
      </c>
      <c r="F5" s="30">
        <v>43</v>
      </c>
      <c r="G5" s="31">
        <v>10</v>
      </c>
      <c r="H5" s="20">
        <v>17</v>
      </c>
      <c r="I5" s="20">
        <v>2</v>
      </c>
      <c r="J5" s="30">
        <v>3</v>
      </c>
      <c r="K5" s="29" t="s">
        <v>637</v>
      </c>
      <c r="L5" s="1" t="s">
        <v>521</v>
      </c>
      <c r="M5" s="1" t="s">
        <v>230</v>
      </c>
      <c r="N5" s="1" t="s">
        <v>657</v>
      </c>
      <c r="O5" s="31">
        <v>117</v>
      </c>
      <c r="P5" s="20">
        <v>122</v>
      </c>
      <c r="Q5" s="30">
        <v>-5</v>
      </c>
      <c r="R5" s="29" t="s">
        <v>101</v>
      </c>
      <c r="S5" s="28" t="s">
        <v>233</v>
      </c>
    </row>
    <row r="6" spans="1:20" x14ac:dyDescent="0.3">
      <c r="A6" s="32" t="s">
        <v>5</v>
      </c>
      <c r="B6" s="1">
        <v>36</v>
      </c>
      <c r="C6" s="1">
        <v>20</v>
      </c>
      <c r="D6" s="1">
        <v>13</v>
      </c>
      <c r="E6" s="20">
        <v>3</v>
      </c>
      <c r="F6" s="30">
        <v>43</v>
      </c>
      <c r="G6" s="31">
        <v>17</v>
      </c>
      <c r="H6" s="20">
        <v>20</v>
      </c>
      <c r="I6" s="20">
        <v>0</v>
      </c>
      <c r="J6" s="30">
        <v>1</v>
      </c>
      <c r="K6" s="29" t="s">
        <v>626</v>
      </c>
      <c r="L6" s="1" t="s">
        <v>562</v>
      </c>
      <c r="M6" s="1" t="s">
        <v>193</v>
      </c>
      <c r="N6" s="1" t="s">
        <v>639</v>
      </c>
      <c r="O6" s="31">
        <v>117</v>
      </c>
      <c r="P6" s="20">
        <v>95</v>
      </c>
      <c r="Q6" s="30">
        <v>22</v>
      </c>
      <c r="R6" s="29" t="s">
        <v>104</v>
      </c>
      <c r="S6" s="28" t="s">
        <v>228</v>
      </c>
    </row>
    <row r="7" spans="1:20" x14ac:dyDescent="0.3">
      <c r="A7" s="32" t="s">
        <v>29</v>
      </c>
      <c r="B7" s="1">
        <v>37</v>
      </c>
      <c r="C7" s="1">
        <v>20</v>
      </c>
      <c r="D7" s="1">
        <v>16</v>
      </c>
      <c r="E7" s="20">
        <v>1</v>
      </c>
      <c r="F7" s="30">
        <v>41</v>
      </c>
      <c r="G7" s="31">
        <v>12</v>
      </c>
      <c r="H7" s="20">
        <v>18</v>
      </c>
      <c r="I7" s="20">
        <v>2</v>
      </c>
      <c r="J7" s="30">
        <v>1</v>
      </c>
      <c r="K7" s="29" t="s">
        <v>654</v>
      </c>
      <c r="L7" s="1" t="s">
        <v>577</v>
      </c>
      <c r="M7" s="1" t="s">
        <v>291</v>
      </c>
      <c r="N7" s="1" t="s">
        <v>655</v>
      </c>
      <c r="O7" s="31">
        <v>120</v>
      </c>
      <c r="P7" s="20">
        <v>120</v>
      </c>
      <c r="Q7" s="30">
        <v>0</v>
      </c>
      <c r="R7" s="29" t="s">
        <v>113</v>
      </c>
      <c r="S7" s="28" t="s">
        <v>225</v>
      </c>
    </row>
    <row r="8" spans="1:20" x14ac:dyDescent="0.3">
      <c r="A8" s="32" t="s">
        <v>19</v>
      </c>
      <c r="B8" s="1">
        <v>35</v>
      </c>
      <c r="C8" s="1">
        <v>19</v>
      </c>
      <c r="D8" s="1">
        <v>14</v>
      </c>
      <c r="E8" s="20">
        <v>2</v>
      </c>
      <c r="F8" s="30">
        <v>40</v>
      </c>
      <c r="G8" s="31">
        <v>14</v>
      </c>
      <c r="H8" s="20">
        <v>17</v>
      </c>
      <c r="I8" s="20">
        <v>2</v>
      </c>
      <c r="J8" s="30">
        <v>1</v>
      </c>
      <c r="K8" s="29" t="s">
        <v>636</v>
      </c>
      <c r="L8" s="1" t="s">
        <v>302</v>
      </c>
      <c r="M8" s="1" t="s">
        <v>148</v>
      </c>
      <c r="N8" s="1" t="s">
        <v>438</v>
      </c>
      <c r="O8" s="31">
        <v>112</v>
      </c>
      <c r="P8" s="20">
        <v>112</v>
      </c>
      <c r="Q8" s="30">
        <v>0</v>
      </c>
      <c r="R8" s="29" t="s">
        <v>101</v>
      </c>
      <c r="S8" s="28" t="s">
        <v>226</v>
      </c>
    </row>
    <row r="9" spans="1:20" x14ac:dyDescent="0.3">
      <c r="A9" s="32" t="s">
        <v>11</v>
      </c>
      <c r="B9" s="1">
        <v>35</v>
      </c>
      <c r="C9" s="1">
        <v>18</v>
      </c>
      <c r="D9" s="1">
        <v>13</v>
      </c>
      <c r="E9" s="20">
        <v>4</v>
      </c>
      <c r="F9" s="30">
        <v>40</v>
      </c>
      <c r="G9" s="31">
        <v>10</v>
      </c>
      <c r="H9" s="20">
        <v>15</v>
      </c>
      <c r="I9" s="20">
        <v>3</v>
      </c>
      <c r="J9" s="30">
        <v>0</v>
      </c>
      <c r="K9" s="29" t="s">
        <v>437</v>
      </c>
      <c r="L9" s="1" t="s">
        <v>488</v>
      </c>
      <c r="M9" s="1" t="s">
        <v>211</v>
      </c>
      <c r="N9" s="1" t="s">
        <v>528</v>
      </c>
      <c r="O9" s="31">
        <v>117</v>
      </c>
      <c r="P9" s="20">
        <v>110</v>
      </c>
      <c r="Q9" s="30">
        <v>7</v>
      </c>
      <c r="R9" s="29" t="s">
        <v>135</v>
      </c>
      <c r="S9" s="28" t="s">
        <v>232</v>
      </c>
    </row>
    <row r="10" spans="1:20" x14ac:dyDescent="0.3">
      <c r="A10" s="32" t="s">
        <v>28</v>
      </c>
      <c r="B10" s="1">
        <v>35</v>
      </c>
      <c r="C10" s="1">
        <v>17</v>
      </c>
      <c r="D10" s="1">
        <v>14</v>
      </c>
      <c r="E10" s="20">
        <v>4</v>
      </c>
      <c r="F10" s="30">
        <v>38</v>
      </c>
      <c r="G10" s="31">
        <v>9</v>
      </c>
      <c r="H10" s="20">
        <v>14</v>
      </c>
      <c r="I10" s="20">
        <v>3</v>
      </c>
      <c r="J10" s="30">
        <v>0</v>
      </c>
      <c r="K10" s="29" t="s">
        <v>615</v>
      </c>
      <c r="L10" s="1" t="s">
        <v>464</v>
      </c>
      <c r="M10" s="1" t="s">
        <v>211</v>
      </c>
      <c r="N10" s="1" t="s">
        <v>546</v>
      </c>
      <c r="O10" s="31">
        <v>109</v>
      </c>
      <c r="P10" s="20">
        <v>115</v>
      </c>
      <c r="Q10" s="30">
        <v>-6</v>
      </c>
      <c r="R10" s="29" t="s">
        <v>177</v>
      </c>
      <c r="S10" s="28" t="s">
        <v>203</v>
      </c>
    </row>
    <row r="11" spans="1:20" ht="15" thickBot="1" x14ac:dyDescent="0.35">
      <c r="A11" s="32" t="s">
        <v>4</v>
      </c>
      <c r="B11" s="1">
        <v>35</v>
      </c>
      <c r="C11" s="1">
        <v>15</v>
      </c>
      <c r="D11" s="1">
        <v>15</v>
      </c>
      <c r="E11" s="24">
        <v>5</v>
      </c>
      <c r="F11" s="23">
        <v>35</v>
      </c>
      <c r="G11" s="25">
        <v>11</v>
      </c>
      <c r="H11" s="24">
        <v>15</v>
      </c>
      <c r="I11" s="24">
        <v>0</v>
      </c>
      <c r="J11" s="23">
        <v>1</v>
      </c>
      <c r="K11" s="29" t="s">
        <v>594</v>
      </c>
      <c r="L11" s="1" t="s">
        <v>658</v>
      </c>
      <c r="M11" s="1" t="s">
        <v>517</v>
      </c>
      <c r="N11" s="1" t="s">
        <v>611</v>
      </c>
      <c r="O11" s="31">
        <v>109</v>
      </c>
      <c r="P11" s="20">
        <v>118</v>
      </c>
      <c r="Q11" s="30">
        <v>-9</v>
      </c>
      <c r="R11" s="29" t="s">
        <v>113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35</v>
      </c>
      <c r="C14" s="1">
        <v>22</v>
      </c>
      <c r="D14" s="1">
        <v>10</v>
      </c>
      <c r="E14" s="20">
        <v>3</v>
      </c>
      <c r="F14" s="33">
        <v>47</v>
      </c>
      <c r="G14" s="20">
        <v>10</v>
      </c>
      <c r="H14" s="20">
        <v>18</v>
      </c>
      <c r="I14" s="20">
        <v>4</v>
      </c>
      <c r="J14" s="20">
        <v>2</v>
      </c>
      <c r="K14" s="29" t="s">
        <v>578</v>
      </c>
      <c r="L14" s="1" t="s">
        <v>615</v>
      </c>
      <c r="M14" s="1" t="s">
        <v>219</v>
      </c>
      <c r="N14" s="1" t="s">
        <v>640</v>
      </c>
      <c r="O14" s="31">
        <v>119</v>
      </c>
      <c r="P14" s="20">
        <v>101</v>
      </c>
      <c r="Q14" s="30">
        <v>18</v>
      </c>
      <c r="R14" s="29" t="s">
        <v>107</v>
      </c>
      <c r="S14" s="28" t="s">
        <v>234</v>
      </c>
    </row>
    <row r="15" spans="1:20" x14ac:dyDescent="0.3">
      <c r="A15" s="32" t="s">
        <v>10</v>
      </c>
      <c r="B15" s="1">
        <v>35</v>
      </c>
      <c r="C15" s="1">
        <v>18</v>
      </c>
      <c r="D15" s="1">
        <v>10</v>
      </c>
      <c r="E15" s="20">
        <v>7</v>
      </c>
      <c r="F15" s="30">
        <v>43</v>
      </c>
      <c r="G15" s="20">
        <v>6</v>
      </c>
      <c r="H15" s="20">
        <v>13</v>
      </c>
      <c r="I15" s="20">
        <v>5</v>
      </c>
      <c r="J15" s="20">
        <v>3</v>
      </c>
      <c r="K15" s="29" t="s">
        <v>669</v>
      </c>
      <c r="L15" s="1" t="s">
        <v>384</v>
      </c>
      <c r="M15" s="1" t="s">
        <v>216</v>
      </c>
      <c r="N15" s="1" t="s">
        <v>643</v>
      </c>
      <c r="O15" s="31">
        <v>108</v>
      </c>
      <c r="P15" s="20">
        <v>101</v>
      </c>
      <c r="Q15" s="30">
        <v>7</v>
      </c>
      <c r="R15" s="29" t="s">
        <v>99</v>
      </c>
      <c r="S15" s="28" t="s">
        <v>245</v>
      </c>
    </row>
    <row r="16" spans="1:20" x14ac:dyDescent="0.3">
      <c r="A16" s="32" t="s">
        <v>1</v>
      </c>
      <c r="B16" s="1">
        <v>36</v>
      </c>
      <c r="C16" s="1">
        <v>19</v>
      </c>
      <c r="D16" s="1">
        <v>12</v>
      </c>
      <c r="E16" s="20">
        <v>5</v>
      </c>
      <c r="F16" s="30">
        <v>43</v>
      </c>
      <c r="G16" s="20">
        <v>18</v>
      </c>
      <c r="H16" s="20">
        <v>19</v>
      </c>
      <c r="I16" s="20">
        <v>0</v>
      </c>
      <c r="J16" s="20">
        <v>4</v>
      </c>
      <c r="K16" s="29" t="s">
        <v>604</v>
      </c>
      <c r="L16" s="1" t="s">
        <v>457</v>
      </c>
      <c r="M16" s="1" t="s">
        <v>407</v>
      </c>
      <c r="N16" s="1" t="s">
        <v>661</v>
      </c>
      <c r="O16" s="31">
        <v>114</v>
      </c>
      <c r="P16" s="20">
        <v>96</v>
      </c>
      <c r="Q16" s="30">
        <v>18</v>
      </c>
      <c r="R16" s="29" t="s">
        <v>107</v>
      </c>
      <c r="S16" s="28" t="s">
        <v>222</v>
      </c>
    </row>
    <row r="17" spans="1:19" x14ac:dyDescent="0.3">
      <c r="A17" s="32" t="s">
        <v>13</v>
      </c>
      <c r="B17" s="1">
        <v>36</v>
      </c>
      <c r="C17" s="1">
        <v>19</v>
      </c>
      <c r="D17" s="1">
        <v>13</v>
      </c>
      <c r="E17" s="20">
        <v>4</v>
      </c>
      <c r="F17" s="30">
        <v>42</v>
      </c>
      <c r="G17" s="20">
        <v>10</v>
      </c>
      <c r="H17" s="20">
        <v>16</v>
      </c>
      <c r="I17" s="20">
        <v>3</v>
      </c>
      <c r="J17" s="20">
        <v>4</v>
      </c>
      <c r="K17" s="29" t="s">
        <v>488</v>
      </c>
      <c r="L17" s="1" t="s">
        <v>453</v>
      </c>
      <c r="M17" s="1" t="s">
        <v>218</v>
      </c>
      <c r="N17" s="1" t="s">
        <v>641</v>
      </c>
      <c r="O17" s="31">
        <v>105</v>
      </c>
      <c r="P17" s="20">
        <v>103</v>
      </c>
      <c r="Q17" s="30">
        <v>2</v>
      </c>
      <c r="R17" s="29" t="s">
        <v>113</v>
      </c>
      <c r="S17" s="28" t="s">
        <v>234</v>
      </c>
    </row>
    <row r="18" spans="1:19" x14ac:dyDescent="0.3">
      <c r="A18" s="32" t="s">
        <v>14</v>
      </c>
      <c r="B18" s="1">
        <v>36</v>
      </c>
      <c r="C18" s="1">
        <v>20</v>
      </c>
      <c r="D18" s="1">
        <v>15</v>
      </c>
      <c r="E18" s="20">
        <v>1</v>
      </c>
      <c r="F18" s="30">
        <v>41</v>
      </c>
      <c r="G18" s="20">
        <v>10</v>
      </c>
      <c r="H18" s="20">
        <v>17</v>
      </c>
      <c r="I18" s="20">
        <v>3</v>
      </c>
      <c r="J18" s="20">
        <v>0</v>
      </c>
      <c r="K18" s="29" t="s">
        <v>527</v>
      </c>
      <c r="L18" s="1" t="s">
        <v>603</v>
      </c>
      <c r="M18" s="1" t="s">
        <v>165</v>
      </c>
      <c r="N18" s="1" t="s">
        <v>637</v>
      </c>
      <c r="O18" s="31">
        <v>102</v>
      </c>
      <c r="P18" s="20">
        <v>108</v>
      </c>
      <c r="Q18" s="30">
        <v>-6</v>
      </c>
      <c r="R18" s="29" t="s">
        <v>101</v>
      </c>
      <c r="S18" s="28" t="s">
        <v>200</v>
      </c>
    </row>
    <row r="19" spans="1:19" x14ac:dyDescent="0.3">
      <c r="A19" s="32" t="s">
        <v>12</v>
      </c>
      <c r="B19" s="1">
        <v>38</v>
      </c>
      <c r="C19" s="1">
        <v>18</v>
      </c>
      <c r="D19" s="1">
        <v>16</v>
      </c>
      <c r="E19" s="20">
        <v>4</v>
      </c>
      <c r="F19" s="30">
        <v>40</v>
      </c>
      <c r="G19" s="20">
        <v>9</v>
      </c>
      <c r="H19" s="20">
        <v>16</v>
      </c>
      <c r="I19" s="20">
        <v>2</v>
      </c>
      <c r="J19" s="20">
        <v>0</v>
      </c>
      <c r="K19" s="29" t="s">
        <v>642</v>
      </c>
      <c r="L19" s="1" t="s">
        <v>659</v>
      </c>
      <c r="M19" s="1" t="s">
        <v>171</v>
      </c>
      <c r="N19" s="1" t="s">
        <v>640</v>
      </c>
      <c r="O19" s="31">
        <v>97</v>
      </c>
      <c r="P19" s="20">
        <v>102</v>
      </c>
      <c r="Q19" s="30">
        <v>-5</v>
      </c>
      <c r="R19" s="29" t="s">
        <v>101</v>
      </c>
      <c r="S19" s="28" t="s">
        <v>218</v>
      </c>
    </row>
    <row r="20" spans="1:19" x14ac:dyDescent="0.3">
      <c r="A20" s="32" t="s">
        <v>9</v>
      </c>
      <c r="B20" s="1">
        <v>35</v>
      </c>
      <c r="C20" s="1">
        <v>15</v>
      </c>
      <c r="D20" s="1">
        <v>11</v>
      </c>
      <c r="E20" s="20">
        <v>9</v>
      </c>
      <c r="F20" s="30">
        <v>39</v>
      </c>
      <c r="G20" s="20">
        <v>12</v>
      </c>
      <c r="H20" s="20">
        <v>14</v>
      </c>
      <c r="I20" s="20">
        <v>1</v>
      </c>
      <c r="J20" s="20">
        <v>5</v>
      </c>
      <c r="K20" s="29" t="s">
        <v>660</v>
      </c>
      <c r="L20" s="1" t="s">
        <v>614</v>
      </c>
      <c r="M20" s="1" t="s">
        <v>206</v>
      </c>
      <c r="N20" s="1" t="s">
        <v>496</v>
      </c>
      <c r="O20" s="31">
        <v>107</v>
      </c>
      <c r="P20" s="20">
        <v>113</v>
      </c>
      <c r="Q20" s="30">
        <v>-6</v>
      </c>
      <c r="R20" s="29" t="s">
        <v>99</v>
      </c>
      <c r="S20" s="28" t="s">
        <v>298</v>
      </c>
    </row>
    <row r="21" spans="1:19" ht="15" thickBot="1" x14ac:dyDescent="0.35">
      <c r="A21" s="27" t="s">
        <v>23</v>
      </c>
      <c r="B21" s="26">
        <v>36</v>
      </c>
      <c r="C21" s="26">
        <v>15</v>
      </c>
      <c r="D21" s="26">
        <v>15</v>
      </c>
      <c r="E21" s="24">
        <v>6</v>
      </c>
      <c r="F21" s="23">
        <v>36</v>
      </c>
      <c r="G21" s="24">
        <v>4</v>
      </c>
      <c r="H21" s="24">
        <v>11</v>
      </c>
      <c r="I21" s="24">
        <v>4</v>
      </c>
      <c r="J21" s="24">
        <v>1</v>
      </c>
      <c r="K21" s="22" t="s">
        <v>405</v>
      </c>
      <c r="L21" s="26" t="s">
        <v>602</v>
      </c>
      <c r="M21" s="26" t="s">
        <v>240</v>
      </c>
      <c r="N21" s="26" t="s">
        <v>542</v>
      </c>
      <c r="O21" s="25">
        <v>108</v>
      </c>
      <c r="P21" s="24">
        <v>125</v>
      </c>
      <c r="Q21" s="23">
        <v>-17</v>
      </c>
      <c r="R21" s="22" t="s">
        <v>99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35</v>
      </c>
      <c r="C25" s="1">
        <v>26</v>
      </c>
      <c r="D25" s="1">
        <v>2</v>
      </c>
      <c r="E25" s="20">
        <v>7</v>
      </c>
      <c r="F25" s="30">
        <v>59</v>
      </c>
      <c r="G25" s="20">
        <v>24</v>
      </c>
      <c r="H25" s="20">
        <v>26</v>
      </c>
      <c r="I25" s="20">
        <v>0</v>
      </c>
      <c r="J25" s="20">
        <v>4</v>
      </c>
      <c r="K25" s="29" t="s">
        <v>629</v>
      </c>
      <c r="L25" s="1" t="s">
        <v>662</v>
      </c>
      <c r="M25" s="1" t="s">
        <v>663</v>
      </c>
      <c r="N25" s="1" t="s">
        <v>664</v>
      </c>
      <c r="O25" s="31">
        <v>141</v>
      </c>
      <c r="P25" s="20">
        <v>80</v>
      </c>
      <c r="Q25" s="30">
        <v>61</v>
      </c>
      <c r="R25" s="29" t="s">
        <v>154</v>
      </c>
      <c r="S25" s="28" t="s">
        <v>276</v>
      </c>
    </row>
    <row r="26" spans="1:19" x14ac:dyDescent="0.3">
      <c r="A26" s="32" t="s">
        <v>22</v>
      </c>
      <c r="B26" s="1">
        <v>37</v>
      </c>
      <c r="C26" s="1">
        <v>25</v>
      </c>
      <c r="D26" s="1">
        <v>7</v>
      </c>
      <c r="E26" s="20">
        <v>5</v>
      </c>
      <c r="F26" s="30">
        <v>55</v>
      </c>
      <c r="G26" s="20">
        <v>18</v>
      </c>
      <c r="H26" s="20">
        <v>22</v>
      </c>
      <c r="I26" s="20">
        <v>3</v>
      </c>
      <c r="J26" s="20">
        <v>2</v>
      </c>
      <c r="K26" s="29" t="s">
        <v>536</v>
      </c>
      <c r="L26" s="1" t="s">
        <v>632</v>
      </c>
      <c r="M26" s="1" t="s">
        <v>209</v>
      </c>
      <c r="N26" s="1" t="s">
        <v>633</v>
      </c>
      <c r="O26" s="31">
        <v>133</v>
      </c>
      <c r="P26" s="20">
        <v>97</v>
      </c>
      <c r="Q26" s="30">
        <v>36</v>
      </c>
      <c r="R26" s="29" t="s">
        <v>135</v>
      </c>
      <c r="S26" s="28" t="s">
        <v>219</v>
      </c>
    </row>
    <row r="27" spans="1:19" x14ac:dyDescent="0.3">
      <c r="A27" s="32" t="s">
        <v>17</v>
      </c>
      <c r="B27" s="1">
        <v>37</v>
      </c>
      <c r="C27" s="1">
        <v>22</v>
      </c>
      <c r="D27" s="1">
        <v>10</v>
      </c>
      <c r="E27" s="20">
        <v>5</v>
      </c>
      <c r="F27" s="30">
        <v>49</v>
      </c>
      <c r="G27" s="20">
        <v>13</v>
      </c>
      <c r="H27" s="20">
        <v>19</v>
      </c>
      <c r="I27" s="20">
        <v>3</v>
      </c>
      <c r="J27" s="20">
        <v>1</v>
      </c>
      <c r="K27" s="29" t="s">
        <v>665</v>
      </c>
      <c r="L27" s="1" t="s">
        <v>450</v>
      </c>
      <c r="M27" s="1" t="s">
        <v>234</v>
      </c>
      <c r="N27" s="1" t="s">
        <v>666</v>
      </c>
      <c r="O27" s="31">
        <v>115</v>
      </c>
      <c r="P27" s="20">
        <v>96</v>
      </c>
      <c r="Q27" s="30">
        <v>19</v>
      </c>
      <c r="R27" s="29" t="s">
        <v>101</v>
      </c>
      <c r="S27" s="28" t="s">
        <v>203</v>
      </c>
    </row>
    <row r="28" spans="1:19" x14ac:dyDescent="0.3">
      <c r="A28" s="32" t="s">
        <v>95</v>
      </c>
      <c r="B28" s="1">
        <v>38</v>
      </c>
      <c r="C28" s="1">
        <v>18</v>
      </c>
      <c r="D28" s="1">
        <v>17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450</v>
      </c>
      <c r="L28" s="1" t="s">
        <v>606</v>
      </c>
      <c r="M28" s="1" t="s">
        <v>232</v>
      </c>
      <c r="N28" s="1" t="s">
        <v>667</v>
      </c>
      <c r="O28" s="31">
        <v>116</v>
      </c>
      <c r="P28" s="20">
        <v>111</v>
      </c>
      <c r="Q28" s="30">
        <v>5</v>
      </c>
      <c r="R28" s="29" t="s">
        <v>99</v>
      </c>
      <c r="S28" s="28" t="s">
        <v>202</v>
      </c>
    </row>
    <row r="29" spans="1:19" x14ac:dyDescent="0.3">
      <c r="A29" s="32" t="s">
        <v>6</v>
      </c>
      <c r="B29" s="1">
        <v>38</v>
      </c>
      <c r="C29" s="1">
        <v>14</v>
      </c>
      <c r="D29" s="1">
        <v>16</v>
      </c>
      <c r="E29" s="20">
        <v>8</v>
      </c>
      <c r="F29" s="30">
        <v>36</v>
      </c>
      <c r="G29" s="20">
        <v>14</v>
      </c>
      <c r="H29" s="20">
        <v>14</v>
      </c>
      <c r="I29" s="20">
        <v>0</v>
      </c>
      <c r="J29" s="20">
        <v>2</v>
      </c>
      <c r="K29" s="29" t="s">
        <v>620</v>
      </c>
      <c r="L29" s="1" t="s">
        <v>525</v>
      </c>
      <c r="M29" s="1" t="s">
        <v>184</v>
      </c>
      <c r="N29" s="1" t="s">
        <v>587</v>
      </c>
      <c r="O29" s="31">
        <v>95</v>
      </c>
      <c r="P29" s="20">
        <v>131</v>
      </c>
      <c r="Q29" s="30">
        <v>-36</v>
      </c>
      <c r="R29" s="29" t="s">
        <v>101</v>
      </c>
      <c r="S29" s="28" t="s">
        <v>225</v>
      </c>
    </row>
    <row r="30" spans="1:19" x14ac:dyDescent="0.3">
      <c r="A30" s="32" t="s">
        <v>15</v>
      </c>
      <c r="B30" s="1">
        <v>35</v>
      </c>
      <c r="C30" s="1">
        <v>15</v>
      </c>
      <c r="D30" s="1">
        <v>16</v>
      </c>
      <c r="E30" s="20">
        <v>4</v>
      </c>
      <c r="F30" s="30">
        <v>34</v>
      </c>
      <c r="G30" s="20">
        <v>9</v>
      </c>
      <c r="H30" s="20">
        <v>13</v>
      </c>
      <c r="I30" s="20">
        <v>2</v>
      </c>
      <c r="J30" s="20">
        <v>0</v>
      </c>
      <c r="K30" s="29" t="s">
        <v>518</v>
      </c>
      <c r="L30" s="1" t="s">
        <v>312</v>
      </c>
      <c r="M30" s="1" t="s">
        <v>317</v>
      </c>
      <c r="N30" s="1" t="s">
        <v>587</v>
      </c>
      <c r="O30" s="31">
        <v>100</v>
      </c>
      <c r="P30" s="20">
        <v>119</v>
      </c>
      <c r="Q30" s="30">
        <v>-19</v>
      </c>
      <c r="R30" s="29" t="s">
        <v>104</v>
      </c>
      <c r="S30" s="28" t="s">
        <v>203</v>
      </c>
    </row>
    <row r="31" spans="1:19" x14ac:dyDescent="0.3">
      <c r="A31" s="32" t="s">
        <v>0</v>
      </c>
      <c r="B31" s="1">
        <v>35</v>
      </c>
      <c r="C31" s="1">
        <v>15</v>
      </c>
      <c r="D31" s="1">
        <v>17</v>
      </c>
      <c r="E31" s="20">
        <v>3</v>
      </c>
      <c r="F31" s="30">
        <v>33</v>
      </c>
      <c r="G31" s="20">
        <v>12</v>
      </c>
      <c r="H31" s="20">
        <v>14</v>
      </c>
      <c r="I31" s="20">
        <v>1</v>
      </c>
      <c r="J31" s="20">
        <v>1</v>
      </c>
      <c r="K31" s="29" t="s">
        <v>553</v>
      </c>
      <c r="L31" s="1" t="s">
        <v>468</v>
      </c>
      <c r="M31" s="1" t="s">
        <v>122</v>
      </c>
      <c r="N31" s="1" t="s">
        <v>668</v>
      </c>
      <c r="O31" s="31">
        <v>103</v>
      </c>
      <c r="P31" s="20">
        <v>107</v>
      </c>
      <c r="Q31" s="30">
        <v>-4</v>
      </c>
      <c r="R31" s="29" t="s">
        <v>133</v>
      </c>
      <c r="S31" s="28" t="s">
        <v>235</v>
      </c>
    </row>
    <row r="32" spans="1:19" ht="15" thickBot="1" x14ac:dyDescent="0.35">
      <c r="A32" s="32" t="s">
        <v>25</v>
      </c>
      <c r="B32" s="1">
        <v>35</v>
      </c>
      <c r="C32" s="1">
        <v>13</v>
      </c>
      <c r="D32" s="1">
        <v>16</v>
      </c>
      <c r="E32" s="20">
        <v>6</v>
      </c>
      <c r="F32" s="23">
        <v>32</v>
      </c>
      <c r="G32" s="20">
        <v>12</v>
      </c>
      <c r="H32" s="20">
        <v>13</v>
      </c>
      <c r="I32" s="20">
        <v>0</v>
      </c>
      <c r="J32" s="20">
        <v>2</v>
      </c>
      <c r="K32" s="29" t="s">
        <v>405</v>
      </c>
      <c r="L32" s="1" t="s">
        <v>645</v>
      </c>
      <c r="M32" s="1" t="s">
        <v>172</v>
      </c>
      <c r="N32" s="1" t="s">
        <v>556</v>
      </c>
      <c r="O32" s="31">
        <v>98</v>
      </c>
      <c r="P32" s="20">
        <v>111</v>
      </c>
      <c r="Q32" s="30">
        <v>-13</v>
      </c>
      <c r="R32" s="29" t="s">
        <v>159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37</v>
      </c>
      <c r="C35" s="1">
        <v>21</v>
      </c>
      <c r="D35" s="1">
        <v>14</v>
      </c>
      <c r="E35" s="20">
        <v>2</v>
      </c>
      <c r="F35" s="33">
        <v>44</v>
      </c>
      <c r="G35" s="20">
        <v>9</v>
      </c>
      <c r="H35" s="20">
        <v>17</v>
      </c>
      <c r="I35" s="20">
        <v>4</v>
      </c>
      <c r="J35" s="20">
        <v>0</v>
      </c>
      <c r="K35" s="29" t="s">
        <v>429</v>
      </c>
      <c r="L35" s="1" t="s">
        <v>524</v>
      </c>
      <c r="M35" s="1" t="s">
        <v>175</v>
      </c>
      <c r="N35" s="1" t="s">
        <v>543</v>
      </c>
      <c r="O35" s="31">
        <v>129</v>
      </c>
      <c r="P35" s="20">
        <v>126</v>
      </c>
      <c r="Q35" s="30">
        <v>3</v>
      </c>
      <c r="R35" s="29" t="s">
        <v>101</v>
      </c>
      <c r="S35" s="28" t="s">
        <v>225</v>
      </c>
    </row>
    <row r="36" spans="1:19" x14ac:dyDescent="0.3">
      <c r="A36" s="32" t="s">
        <v>20</v>
      </c>
      <c r="B36" s="1">
        <v>37</v>
      </c>
      <c r="C36" s="1">
        <v>18</v>
      </c>
      <c r="D36" s="1">
        <v>13</v>
      </c>
      <c r="E36" s="20">
        <v>6</v>
      </c>
      <c r="F36" s="30">
        <v>42</v>
      </c>
      <c r="G36" s="20">
        <v>13</v>
      </c>
      <c r="H36" s="20">
        <v>18</v>
      </c>
      <c r="I36" s="20">
        <v>0</v>
      </c>
      <c r="J36" s="20">
        <v>2</v>
      </c>
      <c r="K36" s="29" t="s">
        <v>560</v>
      </c>
      <c r="L36" s="1" t="s">
        <v>649</v>
      </c>
      <c r="M36" s="1" t="s">
        <v>221</v>
      </c>
      <c r="N36" s="1" t="s">
        <v>405</v>
      </c>
      <c r="O36" s="31">
        <v>125</v>
      </c>
      <c r="P36" s="20">
        <v>127</v>
      </c>
      <c r="Q36" s="30">
        <v>-2</v>
      </c>
      <c r="R36" s="29" t="s">
        <v>99</v>
      </c>
      <c r="S36" s="28" t="s">
        <v>226</v>
      </c>
    </row>
    <row r="37" spans="1:19" x14ac:dyDescent="0.3">
      <c r="A37" s="32" t="s">
        <v>2</v>
      </c>
      <c r="B37" s="1">
        <v>34</v>
      </c>
      <c r="C37" s="1">
        <v>16</v>
      </c>
      <c r="D37" s="1">
        <v>8</v>
      </c>
      <c r="E37" s="20">
        <v>10</v>
      </c>
      <c r="F37" s="30">
        <v>42</v>
      </c>
      <c r="G37" s="20">
        <v>11</v>
      </c>
      <c r="H37" s="20">
        <v>15</v>
      </c>
      <c r="I37" s="20">
        <v>1</v>
      </c>
      <c r="J37" s="20">
        <v>4</v>
      </c>
      <c r="K37" s="29" t="s">
        <v>609</v>
      </c>
      <c r="L37" s="1" t="s">
        <v>541</v>
      </c>
      <c r="M37" s="1" t="s">
        <v>245</v>
      </c>
      <c r="N37" s="1" t="s">
        <v>609</v>
      </c>
      <c r="O37" s="31">
        <v>103</v>
      </c>
      <c r="P37" s="20">
        <v>102</v>
      </c>
      <c r="Q37" s="30">
        <v>1</v>
      </c>
      <c r="R37" s="29" t="s">
        <v>113</v>
      </c>
      <c r="S37" s="28" t="s">
        <v>231</v>
      </c>
    </row>
    <row r="38" spans="1:19" x14ac:dyDescent="0.3">
      <c r="A38" s="32" t="s">
        <v>18</v>
      </c>
      <c r="B38" s="1">
        <v>35</v>
      </c>
      <c r="C38" s="1">
        <v>15</v>
      </c>
      <c r="D38" s="1">
        <v>11</v>
      </c>
      <c r="E38" s="20">
        <v>9</v>
      </c>
      <c r="F38" s="30">
        <v>39</v>
      </c>
      <c r="G38" s="20">
        <v>9</v>
      </c>
      <c r="H38" s="20">
        <v>14</v>
      </c>
      <c r="I38" s="20">
        <v>1</v>
      </c>
      <c r="J38" s="20">
        <v>5</v>
      </c>
      <c r="K38" s="29" t="s">
        <v>670</v>
      </c>
      <c r="L38" s="1" t="s">
        <v>623</v>
      </c>
      <c r="M38" s="1" t="s">
        <v>362</v>
      </c>
      <c r="N38" s="1" t="s">
        <v>591</v>
      </c>
      <c r="O38" s="31">
        <v>89</v>
      </c>
      <c r="P38" s="20">
        <v>93</v>
      </c>
      <c r="Q38" s="30">
        <v>-4</v>
      </c>
      <c r="R38" s="29" t="s">
        <v>101</v>
      </c>
      <c r="S38" s="28" t="s">
        <v>215</v>
      </c>
    </row>
    <row r="39" spans="1:19" x14ac:dyDescent="0.3">
      <c r="A39" s="32" t="s">
        <v>8</v>
      </c>
      <c r="B39" s="1">
        <v>36</v>
      </c>
      <c r="C39" s="1">
        <v>17</v>
      </c>
      <c r="D39" s="1">
        <v>16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546</v>
      </c>
      <c r="L39" s="1" t="s">
        <v>575</v>
      </c>
      <c r="M39" s="1" t="s">
        <v>274</v>
      </c>
      <c r="N39" s="1" t="s">
        <v>520</v>
      </c>
      <c r="O39" s="31">
        <v>107</v>
      </c>
      <c r="P39" s="20">
        <v>122</v>
      </c>
      <c r="Q39" s="30">
        <v>-15</v>
      </c>
      <c r="R39" s="29" t="s">
        <v>107</v>
      </c>
      <c r="S39" s="28" t="s">
        <v>202</v>
      </c>
    </row>
    <row r="40" spans="1:19" x14ac:dyDescent="0.3">
      <c r="A40" s="32" t="s">
        <v>27</v>
      </c>
      <c r="B40" s="1">
        <v>36</v>
      </c>
      <c r="C40" s="1">
        <v>15</v>
      </c>
      <c r="D40" s="1">
        <v>17</v>
      </c>
      <c r="E40" s="20">
        <v>4</v>
      </c>
      <c r="F40" s="30">
        <v>34</v>
      </c>
      <c r="G40" s="20">
        <v>10</v>
      </c>
      <c r="H40" s="20">
        <v>13</v>
      </c>
      <c r="I40" s="20">
        <v>2</v>
      </c>
      <c r="J40" s="20">
        <v>2</v>
      </c>
      <c r="K40" s="29" t="s">
        <v>448</v>
      </c>
      <c r="L40" s="1" t="s">
        <v>600</v>
      </c>
      <c r="M40" s="1" t="s">
        <v>232</v>
      </c>
      <c r="N40" s="1" t="s">
        <v>648</v>
      </c>
      <c r="O40" s="31">
        <v>97</v>
      </c>
      <c r="P40" s="20">
        <v>108</v>
      </c>
      <c r="Q40" s="30">
        <v>-11</v>
      </c>
      <c r="R40" s="29" t="s">
        <v>104</v>
      </c>
      <c r="S40" s="28" t="s">
        <v>234</v>
      </c>
    </row>
    <row r="41" spans="1:19" x14ac:dyDescent="0.3">
      <c r="A41" s="32" t="s">
        <v>7</v>
      </c>
      <c r="B41" s="1">
        <v>34</v>
      </c>
      <c r="C41" s="1">
        <v>14</v>
      </c>
      <c r="D41" s="1">
        <v>14</v>
      </c>
      <c r="E41" s="20">
        <v>6</v>
      </c>
      <c r="F41" s="30">
        <v>34</v>
      </c>
      <c r="G41" s="20">
        <v>9</v>
      </c>
      <c r="H41" s="20">
        <v>14</v>
      </c>
      <c r="I41" s="20">
        <v>0</v>
      </c>
      <c r="J41" s="20">
        <v>3</v>
      </c>
      <c r="K41" s="29" t="s">
        <v>471</v>
      </c>
      <c r="L41" s="1" t="s">
        <v>471</v>
      </c>
      <c r="M41" s="1" t="s">
        <v>388</v>
      </c>
      <c r="N41" s="1" t="s">
        <v>671</v>
      </c>
      <c r="O41" s="31">
        <v>86</v>
      </c>
      <c r="P41" s="20">
        <v>105</v>
      </c>
      <c r="Q41" s="30">
        <v>-19</v>
      </c>
      <c r="R41" s="29" t="s">
        <v>104</v>
      </c>
      <c r="S41" s="28" t="s">
        <v>224</v>
      </c>
    </row>
    <row r="42" spans="1:19" ht="15" thickBot="1" x14ac:dyDescent="0.35">
      <c r="A42" s="27" t="s">
        <v>3</v>
      </c>
      <c r="B42" s="26">
        <v>36</v>
      </c>
      <c r="C42" s="26">
        <v>15</v>
      </c>
      <c r="D42" s="26">
        <v>18</v>
      </c>
      <c r="E42" s="24">
        <v>3</v>
      </c>
      <c r="F42" s="23">
        <v>33</v>
      </c>
      <c r="G42" s="24">
        <v>7</v>
      </c>
      <c r="H42" s="24">
        <v>12</v>
      </c>
      <c r="I42" s="24">
        <v>3</v>
      </c>
      <c r="J42" s="24">
        <v>0</v>
      </c>
      <c r="K42" s="22" t="s">
        <v>400</v>
      </c>
      <c r="L42" s="26" t="s">
        <v>672</v>
      </c>
      <c r="M42" s="26" t="s">
        <v>156</v>
      </c>
      <c r="N42" s="26" t="s">
        <v>504</v>
      </c>
      <c r="O42" s="25">
        <v>103</v>
      </c>
      <c r="P42" s="24">
        <v>122</v>
      </c>
      <c r="Q42" s="23">
        <v>-19</v>
      </c>
      <c r="R42" s="22" t="s">
        <v>101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2EA5C6A-4EF4-4392-AED4-AEC65A617704}"/>
  </hyperlinks>
  <pageMargins left="0.7" right="0.7" top="0.75" bottom="0.75" header="0.3" footer="0.3"/>
  <pageSetup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0561-6218-4065-90ED-FAA16900750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38</v>
      </c>
      <c r="C4" s="40">
        <v>22</v>
      </c>
      <c r="D4" s="40">
        <v>13</v>
      </c>
      <c r="E4" s="38">
        <v>3</v>
      </c>
      <c r="F4" s="33">
        <v>47</v>
      </c>
      <c r="G4" s="39">
        <v>14</v>
      </c>
      <c r="H4" s="38">
        <v>20</v>
      </c>
      <c r="I4" s="38">
        <v>2</v>
      </c>
      <c r="J4" s="33">
        <v>2</v>
      </c>
      <c r="K4" s="37" t="s">
        <v>654</v>
      </c>
      <c r="L4" s="40" t="s">
        <v>505</v>
      </c>
      <c r="M4" s="40" t="s">
        <v>233</v>
      </c>
      <c r="N4" s="40" t="s">
        <v>546</v>
      </c>
      <c r="O4" s="39">
        <v>120</v>
      </c>
      <c r="P4" s="38">
        <v>122</v>
      </c>
      <c r="Q4" s="33">
        <v>-2</v>
      </c>
      <c r="R4" s="37" t="s">
        <v>109</v>
      </c>
      <c r="S4" s="36" t="s">
        <v>219</v>
      </c>
    </row>
    <row r="5" spans="1:20" x14ac:dyDescent="0.3">
      <c r="A5" s="32" t="s">
        <v>16</v>
      </c>
      <c r="B5" s="1">
        <v>37</v>
      </c>
      <c r="C5" s="1">
        <v>20</v>
      </c>
      <c r="D5" s="1">
        <v>12</v>
      </c>
      <c r="E5" s="20">
        <v>5</v>
      </c>
      <c r="F5" s="30">
        <v>45</v>
      </c>
      <c r="G5" s="31">
        <v>11</v>
      </c>
      <c r="H5" s="20">
        <v>18</v>
      </c>
      <c r="I5" s="20">
        <v>2</v>
      </c>
      <c r="J5" s="30">
        <v>3</v>
      </c>
      <c r="K5" s="29" t="s">
        <v>637</v>
      </c>
      <c r="L5" s="1" t="s">
        <v>569</v>
      </c>
      <c r="M5" s="1" t="s">
        <v>232</v>
      </c>
      <c r="N5" s="1" t="s">
        <v>542</v>
      </c>
      <c r="O5" s="31">
        <v>123</v>
      </c>
      <c r="P5" s="20">
        <v>124</v>
      </c>
      <c r="Q5" s="30">
        <v>-1</v>
      </c>
      <c r="R5" s="29" t="s">
        <v>99</v>
      </c>
      <c r="S5" s="28" t="s">
        <v>233</v>
      </c>
    </row>
    <row r="6" spans="1:20" x14ac:dyDescent="0.3">
      <c r="A6" s="32" t="s">
        <v>5</v>
      </c>
      <c r="B6" s="1">
        <v>36</v>
      </c>
      <c r="C6" s="1">
        <v>20</v>
      </c>
      <c r="D6" s="1">
        <v>13</v>
      </c>
      <c r="E6" s="20">
        <v>3</v>
      </c>
      <c r="F6" s="30">
        <v>43</v>
      </c>
      <c r="G6" s="31">
        <v>17</v>
      </c>
      <c r="H6" s="20">
        <v>20</v>
      </c>
      <c r="I6" s="20">
        <v>0</v>
      </c>
      <c r="J6" s="30">
        <v>1</v>
      </c>
      <c r="K6" s="29" t="s">
        <v>626</v>
      </c>
      <c r="L6" s="1" t="s">
        <v>562</v>
      </c>
      <c r="M6" s="1" t="s">
        <v>193</v>
      </c>
      <c r="N6" s="1" t="s">
        <v>639</v>
      </c>
      <c r="O6" s="31">
        <v>117</v>
      </c>
      <c r="P6" s="20">
        <v>95</v>
      </c>
      <c r="Q6" s="30">
        <v>22</v>
      </c>
      <c r="R6" s="29" t="s">
        <v>104</v>
      </c>
      <c r="S6" s="28" t="s">
        <v>228</v>
      </c>
    </row>
    <row r="7" spans="1:20" x14ac:dyDescent="0.3">
      <c r="A7" s="32" t="s">
        <v>19</v>
      </c>
      <c r="B7" s="1">
        <v>36</v>
      </c>
      <c r="C7" s="1">
        <v>20</v>
      </c>
      <c r="D7" s="1">
        <v>14</v>
      </c>
      <c r="E7" s="20">
        <v>2</v>
      </c>
      <c r="F7" s="30">
        <v>42</v>
      </c>
      <c r="G7" s="31">
        <v>15</v>
      </c>
      <c r="H7" s="20">
        <v>18</v>
      </c>
      <c r="I7" s="20">
        <v>2</v>
      </c>
      <c r="J7" s="30">
        <v>1</v>
      </c>
      <c r="K7" s="29" t="s">
        <v>636</v>
      </c>
      <c r="L7" s="1" t="s">
        <v>315</v>
      </c>
      <c r="M7" s="1" t="s">
        <v>148</v>
      </c>
      <c r="N7" s="1" t="s">
        <v>603</v>
      </c>
      <c r="O7" s="31">
        <v>117</v>
      </c>
      <c r="P7" s="20">
        <v>114</v>
      </c>
      <c r="Q7" s="30">
        <v>3</v>
      </c>
      <c r="R7" s="29" t="s">
        <v>99</v>
      </c>
      <c r="S7" s="28" t="s">
        <v>219</v>
      </c>
    </row>
    <row r="8" spans="1:20" x14ac:dyDescent="0.3">
      <c r="A8" s="32" t="s">
        <v>29</v>
      </c>
      <c r="B8" s="1">
        <v>38</v>
      </c>
      <c r="C8" s="1">
        <v>20</v>
      </c>
      <c r="D8" s="1">
        <v>17</v>
      </c>
      <c r="E8" s="20">
        <v>1</v>
      </c>
      <c r="F8" s="30">
        <v>41</v>
      </c>
      <c r="G8" s="31">
        <v>12</v>
      </c>
      <c r="H8" s="20">
        <v>18</v>
      </c>
      <c r="I8" s="20">
        <v>2</v>
      </c>
      <c r="J8" s="30">
        <v>1</v>
      </c>
      <c r="K8" s="29" t="s">
        <v>673</v>
      </c>
      <c r="L8" s="1" t="s">
        <v>577</v>
      </c>
      <c r="M8" s="1" t="s">
        <v>302</v>
      </c>
      <c r="N8" s="1" t="s">
        <v>674</v>
      </c>
      <c r="O8" s="31">
        <v>122</v>
      </c>
      <c r="P8" s="20">
        <v>126</v>
      </c>
      <c r="Q8" s="30">
        <v>-4</v>
      </c>
      <c r="R8" s="29" t="s">
        <v>133</v>
      </c>
      <c r="S8" s="28" t="s">
        <v>225</v>
      </c>
    </row>
    <row r="9" spans="1:20" x14ac:dyDescent="0.3">
      <c r="A9" s="32" t="s">
        <v>11</v>
      </c>
      <c r="B9" s="1">
        <v>36</v>
      </c>
      <c r="C9" s="1">
        <v>18</v>
      </c>
      <c r="D9" s="1">
        <v>13</v>
      </c>
      <c r="E9" s="20">
        <v>5</v>
      </c>
      <c r="F9" s="30">
        <v>41</v>
      </c>
      <c r="G9" s="31">
        <v>10</v>
      </c>
      <c r="H9" s="20">
        <v>15</v>
      </c>
      <c r="I9" s="20">
        <v>3</v>
      </c>
      <c r="J9" s="30">
        <v>0</v>
      </c>
      <c r="K9" s="29" t="s">
        <v>457</v>
      </c>
      <c r="L9" s="1" t="s">
        <v>488</v>
      </c>
      <c r="M9" s="1" t="s">
        <v>239</v>
      </c>
      <c r="N9" s="1" t="s">
        <v>544</v>
      </c>
      <c r="O9" s="31">
        <v>119</v>
      </c>
      <c r="P9" s="20">
        <v>113</v>
      </c>
      <c r="Q9" s="30">
        <v>6</v>
      </c>
      <c r="R9" s="29" t="s">
        <v>101</v>
      </c>
      <c r="S9" s="28" t="s">
        <v>225</v>
      </c>
    </row>
    <row r="10" spans="1:20" x14ac:dyDescent="0.3">
      <c r="A10" s="32" t="s">
        <v>28</v>
      </c>
      <c r="B10" s="1">
        <v>36</v>
      </c>
      <c r="C10" s="1">
        <v>18</v>
      </c>
      <c r="D10" s="1">
        <v>14</v>
      </c>
      <c r="E10" s="20">
        <v>4</v>
      </c>
      <c r="F10" s="30">
        <v>40</v>
      </c>
      <c r="G10" s="31">
        <v>9</v>
      </c>
      <c r="H10" s="20">
        <v>15</v>
      </c>
      <c r="I10" s="20">
        <v>3</v>
      </c>
      <c r="J10" s="30">
        <v>0</v>
      </c>
      <c r="K10" s="29" t="s">
        <v>615</v>
      </c>
      <c r="L10" s="1" t="s">
        <v>443</v>
      </c>
      <c r="M10" s="1" t="s">
        <v>231</v>
      </c>
      <c r="N10" s="1" t="s">
        <v>616</v>
      </c>
      <c r="O10" s="31">
        <v>112</v>
      </c>
      <c r="P10" s="20">
        <v>117</v>
      </c>
      <c r="Q10" s="30">
        <v>-5</v>
      </c>
      <c r="R10" s="29" t="s">
        <v>194</v>
      </c>
      <c r="S10" s="28" t="s">
        <v>203</v>
      </c>
    </row>
    <row r="11" spans="1:20" ht="15" thickBot="1" x14ac:dyDescent="0.35">
      <c r="A11" s="32" t="s">
        <v>4</v>
      </c>
      <c r="B11" s="1">
        <v>36</v>
      </c>
      <c r="C11" s="1">
        <v>16</v>
      </c>
      <c r="D11" s="1">
        <v>15</v>
      </c>
      <c r="E11" s="24">
        <v>5</v>
      </c>
      <c r="F11" s="23">
        <v>37</v>
      </c>
      <c r="G11" s="25">
        <v>12</v>
      </c>
      <c r="H11" s="24">
        <v>16</v>
      </c>
      <c r="I11" s="24">
        <v>0</v>
      </c>
      <c r="J11" s="23">
        <v>1</v>
      </c>
      <c r="K11" s="29" t="s">
        <v>675</v>
      </c>
      <c r="L11" s="1" t="s">
        <v>658</v>
      </c>
      <c r="M11" s="1" t="s">
        <v>517</v>
      </c>
      <c r="N11" s="1" t="s">
        <v>676</v>
      </c>
      <c r="O11" s="31">
        <v>115</v>
      </c>
      <c r="P11" s="20">
        <v>121</v>
      </c>
      <c r="Q11" s="30">
        <v>-6</v>
      </c>
      <c r="R11" s="29" t="s">
        <v>99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36</v>
      </c>
      <c r="C14" s="1">
        <v>22</v>
      </c>
      <c r="D14" s="1">
        <v>11</v>
      </c>
      <c r="E14" s="20">
        <v>3</v>
      </c>
      <c r="F14" s="33">
        <v>47</v>
      </c>
      <c r="G14" s="20">
        <v>10</v>
      </c>
      <c r="H14" s="20">
        <v>18</v>
      </c>
      <c r="I14" s="20">
        <v>4</v>
      </c>
      <c r="J14" s="20">
        <v>2</v>
      </c>
      <c r="K14" s="29" t="s">
        <v>640</v>
      </c>
      <c r="L14" s="1" t="s">
        <v>615</v>
      </c>
      <c r="M14" s="1" t="s">
        <v>219</v>
      </c>
      <c r="N14" s="1" t="s">
        <v>656</v>
      </c>
      <c r="O14" s="31">
        <v>121</v>
      </c>
      <c r="P14" s="20">
        <v>106</v>
      </c>
      <c r="Q14" s="30">
        <v>15</v>
      </c>
      <c r="R14" s="29" t="s">
        <v>113</v>
      </c>
      <c r="S14" s="28" t="s">
        <v>234</v>
      </c>
    </row>
    <row r="15" spans="1:20" x14ac:dyDescent="0.3">
      <c r="A15" s="32" t="s">
        <v>10</v>
      </c>
      <c r="B15" s="1">
        <v>36</v>
      </c>
      <c r="C15" s="1">
        <v>19</v>
      </c>
      <c r="D15" s="1">
        <v>10</v>
      </c>
      <c r="E15" s="20">
        <v>7</v>
      </c>
      <c r="F15" s="30">
        <v>45</v>
      </c>
      <c r="G15" s="20">
        <v>7</v>
      </c>
      <c r="H15" s="20">
        <v>14</v>
      </c>
      <c r="I15" s="20">
        <v>5</v>
      </c>
      <c r="J15" s="20">
        <v>3</v>
      </c>
      <c r="K15" s="29" t="s">
        <v>669</v>
      </c>
      <c r="L15" s="1" t="s">
        <v>614</v>
      </c>
      <c r="M15" s="1" t="s">
        <v>216</v>
      </c>
      <c r="N15" s="1" t="s">
        <v>643</v>
      </c>
      <c r="O15" s="31">
        <v>111</v>
      </c>
      <c r="P15" s="20">
        <v>102</v>
      </c>
      <c r="Q15" s="30">
        <v>9</v>
      </c>
      <c r="R15" s="29" t="s">
        <v>104</v>
      </c>
      <c r="S15" s="28" t="s">
        <v>245</v>
      </c>
    </row>
    <row r="16" spans="1:20" x14ac:dyDescent="0.3">
      <c r="A16" s="32" t="s">
        <v>13</v>
      </c>
      <c r="B16" s="1">
        <v>37</v>
      </c>
      <c r="C16" s="1">
        <v>20</v>
      </c>
      <c r="D16" s="1">
        <v>13</v>
      </c>
      <c r="E16" s="20">
        <v>4</v>
      </c>
      <c r="F16" s="30">
        <v>44</v>
      </c>
      <c r="G16" s="20">
        <v>11</v>
      </c>
      <c r="H16" s="20">
        <v>17</v>
      </c>
      <c r="I16" s="20">
        <v>3</v>
      </c>
      <c r="J16" s="20">
        <v>4</v>
      </c>
      <c r="K16" s="29" t="s">
        <v>652</v>
      </c>
      <c r="L16" s="1" t="s">
        <v>453</v>
      </c>
      <c r="M16" s="1" t="s">
        <v>269</v>
      </c>
      <c r="N16" s="1" t="s">
        <v>661</v>
      </c>
      <c r="O16" s="31">
        <v>107</v>
      </c>
      <c r="P16" s="20">
        <v>104</v>
      </c>
      <c r="Q16" s="30">
        <v>3</v>
      </c>
      <c r="R16" s="29" t="s">
        <v>99</v>
      </c>
      <c r="S16" s="28" t="s">
        <v>234</v>
      </c>
    </row>
    <row r="17" spans="1:19" x14ac:dyDescent="0.3">
      <c r="A17" s="32" t="s">
        <v>1</v>
      </c>
      <c r="B17" s="1">
        <v>37</v>
      </c>
      <c r="C17" s="1">
        <v>19</v>
      </c>
      <c r="D17" s="1">
        <v>13</v>
      </c>
      <c r="E17" s="20">
        <v>5</v>
      </c>
      <c r="F17" s="30">
        <v>43</v>
      </c>
      <c r="G17" s="20">
        <v>18</v>
      </c>
      <c r="H17" s="20">
        <v>19</v>
      </c>
      <c r="I17" s="20">
        <v>0</v>
      </c>
      <c r="J17" s="20">
        <v>4</v>
      </c>
      <c r="K17" s="29" t="s">
        <v>652</v>
      </c>
      <c r="L17" s="1" t="s">
        <v>457</v>
      </c>
      <c r="M17" s="1" t="s">
        <v>330</v>
      </c>
      <c r="N17" s="1" t="s">
        <v>680</v>
      </c>
      <c r="O17" s="31">
        <v>117</v>
      </c>
      <c r="P17" s="20">
        <v>103</v>
      </c>
      <c r="Q17" s="30">
        <v>14</v>
      </c>
      <c r="R17" s="29" t="s">
        <v>113</v>
      </c>
      <c r="S17" s="28" t="s">
        <v>255</v>
      </c>
    </row>
    <row r="18" spans="1:19" x14ac:dyDescent="0.3">
      <c r="A18" s="32" t="s">
        <v>12</v>
      </c>
      <c r="B18" s="1">
        <v>39</v>
      </c>
      <c r="C18" s="1">
        <v>19</v>
      </c>
      <c r="D18" s="1">
        <v>16</v>
      </c>
      <c r="E18" s="20">
        <v>4</v>
      </c>
      <c r="F18" s="30">
        <v>42</v>
      </c>
      <c r="G18" s="20">
        <v>10</v>
      </c>
      <c r="H18" s="20">
        <v>17</v>
      </c>
      <c r="I18" s="20">
        <v>2</v>
      </c>
      <c r="J18" s="20">
        <v>0</v>
      </c>
      <c r="K18" s="29" t="s">
        <v>642</v>
      </c>
      <c r="L18" s="1" t="s">
        <v>678</v>
      </c>
      <c r="M18" s="1" t="s">
        <v>230</v>
      </c>
      <c r="N18" s="1" t="s">
        <v>635</v>
      </c>
      <c r="O18" s="31">
        <v>104</v>
      </c>
      <c r="P18" s="20">
        <v>105</v>
      </c>
      <c r="Q18" s="30">
        <v>-1</v>
      </c>
      <c r="R18" s="29" t="s">
        <v>99</v>
      </c>
      <c r="S18" s="28" t="s">
        <v>218</v>
      </c>
    </row>
    <row r="19" spans="1:19" x14ac:dyDescent="0.3">
      <c r="A19" s="32" t="s">
        <v>14</v>
      </c>
      <c r="B19" s="1">
        <v>37</v>
      </c>
      <c r="C19" s="1">
        <v>20</v>
      </c>
      <c r="D19" s="1">
        <v>16</v>
      </c>
      <c r="E19" s="20">
        <v>1</v>
      </c>
      <c r="F19" s="30">
        <v>41</v>
      </c>
      <c r="G19" s="20">
        <v>10</v>
      </c>
      <c r="H19" s="20">
        <v>17</v>
      </c>
      <c r="I19" s="20">
        <v>3</v>
      </c>
      <c r="J19" s="20">
        <v>0</v>
      </c>
      <c r="K19" s="29" t="s">
        <v>527</v>
      </c>
      <c r="L19" s="1" t="s">
        <v>626</v>
      </c>
      <c r="M19" s="1" t="s">
        <v>207</v>
      </c>
      <c r="N19" s="1" t="s">
        <v>677</v>
      </c>
      <c r="O19" s="31">
        <v>103</v>
      </c>
      <c r="P19" s="20">
        <v>110</v>
      </c>
      <c r="Q19" s="30">
        <v>-7</v>
      </c>
      <c r="R19" s="29" t="s">
        <v>107</v>
      </c>
      <c r="S19" s="28" t="s">
        <v>200</v>
      </c>
    </row>
    <row r="20" spans="1:19" x14ac:dyDescent="0.3">
      <c r="A20" s="32" t="s">
        <v>9</v>
      </c>
      <c r="B20" s="1">
        <v>36</v>
      </c>
      <c r="C20" s="1">
        <v>15</v>
      </c>
      <c r="D20" s="1">
        <v>12</v>
      </c>
      <c r="E20" s="20">
        <v>9</v>
      </c>
      <c r="F20" s="30">
        <v>39</v>
      </c>
      <c r="G20" s="20">
        <v>12</v>
      </c>
      <c r="H20" s="20">
        <v>14</v>
      </c>
      <c r="I20" s="20">
        <v>1</v>
      </c>
      <c r="J20" s="20">
        <v>5</v>
      </c>
      <c r="K20" s="29" t="s">
        <v>660</v>
      </c>
      <c r="L20" s="1" t="s">
        <v>457</v>
      </c>
      <c r="M20" s="1" t="s">
        <v>206</v>
      </c>
      <c r="N20" s="1" t="s">
        <v>507</v>
      </c>
      <c r="O20" s="31">
        <v>110</v>
      </c>
      <c r="P20" s="20">
        <v>119</v>
      </c>
      <c r="Q20" s="30">
        <v>-9</v>
      </c>
      <c r="R20" s="29" t="s">
        <v>101</v>
      </c>
      <c r="S20" s="28" t="s">
        <v>679</v>
      </c>
    </row>
    <row r="21" spans="1:19" ht="15" thickBot="1" x14ac:dyDescent="0.35">
      <c r="A21" s="27" t="s">
        <v>23</v>
      </c>
      <c r="B21" s="26">
        <v>36</v>
      </c>
      <c r="C21" s="26">
        <v>15</v>
      </c>
      <c r="D21" s="26">
        <v>15</v>
      </c>
      <c r="E21" s="24">
        <v>6</v>
      </c>
      <c r="F21" s="23">
        <v>36</v>
      </c>
      <c r="G21" s="24">
        <v>4</v>
      </c>
      <c r="H21" s="24">
        <v>11</v>
      </c>
      <c r="I21" s="24">
        <v>4</v>
      </c>
      <c r="J21" s="24">
        <v>1</v>
      </c>
      <c r="K21" s="22" t="s">
        <v>405</v>
      </c>
      <c r="L21" s="26" t="s">
        <v>602</v>
      </c>
      <c r="M21" s="26" t="s">
        <v>240</v>
      </c>
      <c r="N21" s="26" t="s">
        <v>542</v>
      </c>
      <c r="O21" s="25">
        <v>108</v>
      </c>
      <c r="P21" s="24">
        <v>125</v>
      </c>
      <c r="Q21" s="23">
        <v>-17</v>
      </c>
      <c r="R21" s="22" t="s">
        <v>99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36</v>
      </c>
      <c r="C25" s="1">
        <v>27</v>
      </c>
      <c r="D25" s="1">
        <v>2</v>
      </c>
      <c r="E25" s="20">
        <v>7</v>
      </c>
      <c r="F25" s="30">
        <v>61</v>
      </c>
      <c r="G25" s="20">
        <v>25</v>
      </c>
      <c r="H25" s="20">
        <v>27</v>
      </c>
      <c r="I25" s="20">
        <v>0</v>
      </c>
      <c r="J25" s="20">
        <v>4</v>
      </c>
      <c r="K25" s="29" t="s">
        <v>681</v>
      </c>
      <c r="L25" s="1" t="s">
        <v>662</v>
      </c>
      <c r="M25" s="1" t="s">
        <v>682</v>
      </c>
      <c r="N25" s="1" t="s">
        <v>683</v>
      </c>
      <c r="O25" s="31">
        <v>142</v>
      </c>
      <c r="P25" s="20">
        <v>80</v>
      </c>
      <c r="Q25" s="30">
        <v>62</v>
      </c>
      <c r="R25" s="29" t="s">
        <v>177</v>
      </c>
      <c r="S25" s="28" t="s">
        <v>276</v>
      </c>
    </row>
    <row r="26" spans="1:19" x14ac:dyDescent="0.3">
      <c r="A26" s="32" t="s">
        <v>22</v>
      </c>
      <c r="B26" s="1">
        <v>38</v>
      </c>
      <c r="C26" s="1">
        <v>25</v>
      </c>
      <c r="D26" s="1">
        <v>7</v>
      </c>
      <c r="E26" s="20">
        <v>6</v>
      </c>
      <c r="F26" s="30">
        <v>56</v>
      </c>
      <c r="G26" s="20">
        <v>18</v>
      </c>
      <c r="H26" s="20">
        <v>22</v>
      </c>
      <c r="I26" s="20">
        <v>3</v>
      </c>
      <c r="J26" s="20">
        <v>2</v>
      </c>
      <c r="K26" s="29" t="s">
        <v>536</v>
      </c>
      <c r="L26" s="1" t="s">
        <v>684</v>
      </c>
      <c r="M26" s="1" t="s">
        <v>209</v>
      </c>
      <c r="N26" s="1" t="s">
        <v>633</v>
      </c>
      <c r="O26" s="31">
        <v>136</v>
      </c>
      <c r="P26" s="20">
        <v>101</v>
      </c>
      <c r="Q26" s="30">
        <v>35</v>
      </c>
      <c r="R26" s="29" t="s">
        <v>101</v>
      </c>
      <c r="S26" s="28" t="s">
        <v>226</v>
      </c>
    </row>
    <row r="27" spans="1:19" x14ac:dyDescent="0.3">
      <c r="A27" s="32" t="s">
        <v>17</v>
      </c>
      <c r="B27" s="1">
        <v>38</v>
      </c>
      <c r="C27" s="1">
        <v>22</v>
      </c>
      <c r="D27" s="1">
        <v>10</v>
      </c>
      <c r="E27" s="20">
        <v>6</v>
      </c>
      <c r="F27" s="30">
        <v>50</v>
      </c>
      <c r="G27" s="20">
        <v>13</v>
      </c>
      <c r="H27" s="20">
        <v>19</v>
      </c>
      <c r="I27" s="20">
        <v>3</v>
      </c>
      <c r="J27" s="20">
        <v>1</v>
      </c>
      <c r="K27" s="29" t="s">
        <v>685</v>
      </c>
      <c r="L27" s="1" t="s">
        <v>450</v>
      </c>
      <c r="M27" s="1" t="s">
        <v>295</v>
      </c>
      <c r="N27" s="1" t="s">
        <v>686</v>
      </c>
      <c r="O27" s="31">
        <v>117</v>
      </c>
      <c r="P27" s="20">
        <v>99</v>
      </c>
      <c r="Q27" s="30">
        <v>18</v>
      </c>
      <c r="R27" s="29" t="s">
        <v>107</v>
      </c>
      <c r="S27" s="28" t="s">
        <v>226</v>
      </c>
    </row>
    <row r="28" spans="1:19" x14ac:dyDescent="0.3">
      <c r="A28" s="32" t="s">
        <v>95</v>
      </c>
      <c r="B28" s="1">
        <v>39</v>
      </c>
      <c r="C28" s="1">
        <v>18</v>
      </c>
      <c r="D28" s="1">
        <v>18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450</v>
      </c>
      <c r="L28" s="1" t="s">
        <v>687</v>
      </c>
      <c r="M28" s="1" t="s">
        <v>257</v>
      </c>
      <c r="N28" s="1" t="s">
        <v>688</v>
      </c>
      <c r="O28" s="31">
        <v>116</v>
      </c>
      <c r="P28" s="20">
        <v>112</v>
      </c>
      <c r="Q28" s="30">
        <v>4</v>
      </c>
      <c r="R28" s="29" t="s">
        <v>101</v>
      </c>
      <c r="S28" s="28" t="s">
        <v>200</v>
      </c>
    </row>
    <row r="29" spans="1:19" x14ac:dyDescent="0.3">
      <c r="A29" s="32" t="s">
        <v>15</v>
      </c>
      <c r="B29" s="1">
        <v>36</v>
      </c>
      <c r="C29" s="1">
        <v>16</v>
      </c>
      <c r="D29" s="1">
        <v>16</v>
      </c>
      <c r="E29" s="20">
        <v>4</v>
      </c>
      <c r="F29" s="30">
        <v>36</v>
      </c>
      <c r="G29" s="20">
        <v>9</v>
      </c>
      <c r="H29" s="20">
        <v>14</v>
      </c>
      <c r="I29" s="20">
        <v>2</v>
      </c>
      <c r="J29" s="20">
        <v>0</v>
      </c>
      <c r="K29" s="29" t="s">
        <v>518</v>
      </c>
      <c r="L29" s="1" t="s">
        <v>341</v>
      </c>
      <c r="M29" s="1" t="s">
        <v>312</v>
      </c>
      <c r="N29" s="1" t="s">
        <v>507</v>
      </c>
      <c r="O29" s="31">
        <v>103</v>
      </c>
      <c r="P29" s="20">
        <v>121</v>
      </c>
      <c r="Q29" s="30">
        <v>-18</v>
      </c>
      <c r="R29" s="29" t="s">
        <v>109</v>
      </c>
      <c r="S29" s="28" t="s">
        <v>203</v>
      </c>
    </row>
    <row r="30" spans="1:19" x14ac:dyDescent="0.3">
      <c r="A30" s="32" t="s">
        <v>6</v>
      </c>
      <c r="B30" s="1">
        <v>38</v>
      </c>
      <c r="C30" s="1">
        <v>14</v>
      </c>
      <c r="D30" s="1">
        <v>16</v>
      </c>
      <c r="E30" s="20">
        <v>8</v>
      </c>
      <c r="F30" s="30">
        <v>36</v>
      </c>
      <c r="G30" s="20">
        <v>14</v>
      </c>
      <c r="H30" s="20">
        <v>14</v>
      </c>
      <c r="I30" s="20">
        <v>0</v>
      </c>
      <c r="J30" s="20">
        <v>2</v>
      </c>
      <c r="K30" s="29" t="s">
        <v>620</v>
      </c>
      <c r="L30" s="1" t="s">
        <v>525</v>
      </c>
      <c r="M30" s="1" t="s">
        <v>184</v>
      </c>
      <c r="N30" s="1" t="s">
        <v>587</v>
      </c>
      <c r="O30" s="31">
        <v>95</v>
      </c>
      <c r="P30" s="20">
        <v>131</v>
      </c>
      <c r="Q30" s="30">
        <v>-36</v>
      </c>
      <c r="R30" s="29" t="s">
        <v>101</v>
      </c>
      <c r="S30" s="28" t="s">
        <v>225</v>
      </c>
    </row>
    <row r="31" spans="1:19" x14ac:dyDescent="0.3">
      <c r="A31" s="32" t="s">
        <v>0</v>
      </c>
      <c r="B31" s="1">
        <v>35</v>
      </c>
      <c r="C31" s="1">
        <v>15</v>
      </c>
      <c r="D31" s="1">
        <v>17</v>
      </c>
      <c r="E31" s="20">
        <v>3</v>
      </c>
      <c r="F31" s="30">
        <v>33</v>
      </c>
      <c r="G31" s="20">
        <v>12</v>
      </c>
      <c r="H31" s="20">
        <v>14</v>
      </c>
      <c r="I31" s="20">
        <v>1</v>
      </c>
      <c r="J31" s="20">
        <v>1</v>
      </c>
      <c r="K31" s="29" t="s">
        <v>553</v>
      </c>
      <c r="L31" s="1" t="s">
        <v>468</v>
      </c>
      <c r="M31" s="1" t="s">
        <v>122</v>
      </c>
      <c r="N31" s="1" t="s">
        <v>668</v>
      </c>
      <c r="O31" s="31">
        <v>103</v>
      </c>
      <c r="P31" s="20">
        <v>107</v>
      </c>
      <c r="Q31" s="30">
        <v>-4</v>
      </c>
      <c r="R31" s="29" t="s">
        <v>133</v>
      </c>
      <c r="S31" s="28" t="s">
        <v>235</v>
      </c>
    </row>
    <row r="32" spans="1:19" ht="15" thickBot="1" x14ac:dyDescent="0.35">
      <c r="A32" s="32" t="s">
        <v>25</v>
      </c>
      <c r="B32" s="1">
        <v>36</v>
      </c>
      <c r="C32" s="1">
        <v>13</v>
      </c>
      <c r="D32" s="1">
        <v>17</v>
      </c>
      <c r="E32" s="20">
        <v>6</v>
      </c>
      <c r="F32" s="23">
        <v>32</v>
      </c>
      <c r="G32" s="20">
        <v>12</v>
      </c>
      <c r="H32" s="20">
        <v>13</v>
      </c>
      <c r="I32" s="20">
        <v>0</v>
      </c>
      <c r="J32" s="20">
        <v>2</v>
      </c>
      <c r="K32" s="29" t="s">
        <v>471</v>
      </c>
      <c r="L32" s="1" t="s">
        <v>645</v>
      </c>
      <c r="M32" s="1" t="s">
        <v>172</v>
      </c>
      <c r="N32" s="1" t="s">
        <v>556</v>
      </c>
      <c r="O32" s="31">
        <v>99</v>
      </c>
      <c r="P32" s="20">
        <v>114</v>
      </c>
      <c r="Q32" s="30">
        <v>-15</v>
      </c>
      <c r="R32" s="29" t="s">
        <v>167</v>
      </c>
      <c r="S32" s="28" t="s">
        <v>651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37</v>
      </c>
      <c r="C35" s="1">
        <v>21</v>
      </c>
      <c r="D35" s="1">
        <v>14</v>
      </c>
      <c r="E35" s="20">
        <v>2</v>
      </c>
      <c r="F35" s="33">
        <v>44</v>
      </c>
      <c r="G35" s="20">
        <v>9</v>
      </c>
      <c r="H35" s="20">
        <v>17</v>
      </c>
      <c r="I35" s="20">
        <v>4</v>
      </c>
      <c r="J35" s="20">
        <v>0</v>
      </c>
      <c r="K35" s="29" t="s">
        <v>429</v>
      </c>
      <c r="L35" s="1" t="s">
        <v>524</v>
      </c>
      <c r="M35" s="1" t="s">
        <v>175</v>
      </c>
      <c r="N35" s="1" t="s">
        <v>543</v>
      </c>
      <c r="O35" s="31">
        <v>129</v>
      </c>
      <c r="P35" s="20">
        <v>126</v>
      </c>
      <c r="Q35" s="30">
        <v>3</v>
      </c>
      <c r="R35" s="29" t="s">
        <v>101</v>
      </c>
      <c r="S35" s="28" t="s">
        <v>225</v>
      </c>
    </row>
    <row r="36" spans="1:19" x14ac:dyDescent="0.3">
      <c r="A36" s="32" t="s">
        <v>20</v>
      </c>
      <c r="B36" s="1">
        <v>38</v>
      </c>
      <c r="C36" s="1">
        <v>19</v>
      </c>
      <c r="D36" s="1">
        <v>13</v>
      </c>
      <c r="E36" s="20">
        <v>6</v>
      </c>
      <c r="F36" s="30">
        <v>44</v>
      </c>
      <c r="G36" s="20">
        <v>14</v>
      </c>
      <c r="H36" s="20">
        <v>19</v>
      </c>
      <c r="I36" s="20">
        <v>0</v>
      </c>
      <c r="J36" s="20">
        <v>2</v>
      </c>
      <c r="K36" s="29" t="s">
        <v>691</v>
      </c>
      <c r="L36" s="1" t="s">
        <v>649</v>
      </c>
      <c r="M36" s="1" t="s">
        <v>212</v>
      </c>
      <c r="N36" s="1" t="s">
        <v>457</v>
      </c>
      <c r="O36" s="31">
        <v>130</v>
      </c>
      <c r="P36" s="20">
        <v>128</v>
      </c>
      <c r="Q36" s="30">
        <v>2</v>
      </c>
      <c r="R36" s="29" t="s">
        <v>104</v>
      </c>
      <c r="S36" s="28" t="s">
        <v>226</v>
      </c>
    </row>
    <row r="37" spans="1:19" x14ac:dyDescent="0.3">
      <c r="A37" s="32" t="s">
        <v>2</v>
      </c>
      <c r="B37" s="1">
        <v>35</v>
      </c>
      <c r="C37" s="1">
        <v>17</v>
      </c>
      <c r="D37" s="1">
        <v>8</v>
      </c>
      <c r="E37" s="20">
        <v>10</v>
      </c>
      <c r="F37" s="30">
        <v>44</v>
      </c>
      <c r="G37" s="20">
        <v>12</v>
      </c>
      <c r="H37" s="20">
        <v>16</v>
      </c>
      <c r="I37" s="20">
        <v>1</v>
      </c>
      <c r="J37" s="20">
        <v>4</v>
      </c>
      <c r="K37" s="29" t="s">
        <v>493</v>
      </c>
      <c r="L37" s="1" t="s">
        <v>541</v>
      </c>
      <c r="M37" s="1" t="s">
        <v>379</v>
      </c>
      <c r="N37" s="1" t="s">
        <v>493</v>
      </c>
      <c r="O37" s="31">
        <v>110</v>
      </c>
      <c r="P37" s="20">
        <v>104</v>
      </c>
      <c r="Q37" s="30">
        <v>6</v>
      </c>
      <c r="R37" s="29" t="s">
        <v>99</v>
      </c>
      <c r="S37" s="28" t="s">
        <v>231</v>
      </c>
    </row>
    <row r="38" spans="1:19" x14ac:dyDescent="0.3">
      <c r="A38" s="32" t="s">
        <v>18</v>
      </c>
      <c r="B38" s="1">
        <v>36</v>
      </c>
      <c r="C38" s="1">
        <v>15</v>
      </c>
      <c r="D38" s="1">
        <v>12</v>
      </c>
      <c r="E38" s="20">
        <v>9</v>
      </c>
      <c r="F38" s="30">
        <v>39</v>
      </c>
      <c r="G38" s="20">
        <v>9</v>
      </c>
      <c r="H38" s="20">
        <v>14</v>
      </c>
      <c r="I38" s="20">
        <v>1</v>
      </c>
      <c r="J38" s="20">
        <v>5</v>
      </c>
      <c r="K38" s="29" t="s">
        <v>692</v>
      </c>
      <c r="L38" s="1" t="s">
        <v>623</v>
      </c>
      <c r="M38" s="1" t="s">
        <v>693</v>
      </c>
      <c r="N38" s="1" t="s">
        <v>694</v>
      </c>
      <c r="O38" s="31">
        <v>91</v>
      </c>
      <c r="P38" s="20">
        <v>96</v>
      </c>
      <c r="Q38" s="30">
        <v>-5</v>
      </c>
      <c r="R38" s="29" t="s">
        <v>107</v>
      </c>
      <c r="S38" s="28" t="s">
        <v>215</v>
      </c>
    </row>
    <row r="39" spans="1:19" x14ac:dyDescent="0.3">
      <c r="A39" s="32" t="s">
        <v>8</v>
      </c>
      <c r="B39" s="1">
        <v>37</v>
      </c>
      <c r="C39" s="1">
        <v>17</v>
      </c>
      <c r="D39" s="1">
        <v>17</v>
      </c>
      <c r="E39" s="20">
        <v>3</v>
      </c>
      <c r="F39" s="30">
        <v>37</v>
      </c>
      <c r="G39" s="20">
        <v>8</v>
      </c>
      <c r="H39" s="20">
        <v>16</v>
      </c>
      <c r="I39" s="20">
        <v>1</v>
      </c>
      <c r="J39" s="20">
        <v>1</v>
      </c>
      <c r="K39" s="29" t="s">
        <v>546</v>
      </c>
      <c r="L39" s="1" t="s">
        <v>695</v>
      </c>
      <c r="M39" s="1" t="s">
        <v>317</v>
      </c>
      <c r="N39" s="1" t="s">
        <v>518</v>
      </c>
      <c r="O39" s="31">
        <v>109</v>
      </c>
      <c r="P39" s="20">
        <v>129</v>
      </c>
      <c r="Q39" s="30">
        <v>-20</v>
      </c>
      <c r="R39" s="29" t="s">
        <v>113</v>
      </c>
      <c r="S39" s="28" t="s">
        <v>200</v>
      </c>
    </row>
    <row r="40" spans="1:19" x14ac:dyDescent="0.3">
      <c r="A40" s="32" t="s">
        <v>7</v>
      </c>
      <c r="B40" s="1">
        <v>35</v>
      </c>
      <c r="C40" s="1">
        <v>15</v>
      </c>
      <c r="D40" s="1">
        <v>14</v>
      </c>
      <c r="E40" s="20">
        <v>6</v>
      </c>
      <c r="F40" s="30">
        <v>36</v>
      </c>
      <c r="G40" s="20">
        <v>10</v>
      </c>
      <c r="H40" s="20">
        <v>15</v>
      </c>
      <c r="I40" s="20">
        <v>0</v>
      </c>
      <c r="J40" s="20">
        <v>3</v>
      </c>
      <c r="K40" s="29" t="s">
        <v>471</v>
      </c>
      <c r="L40" s="1" t="s">
        <v>587</v>
      </c>
      <c r="M40" s="1" t="s">
        <v>324</v>
      </c>
      <c r="N40" s="1" t="s">
        <v>674</v>
      </c>
      <c r="O40" s="31">
        <v>89</v>
      </c>
      <c r="P40" s="20">
        <v>107</v>
      </c>
      <c r="Q40" s="30">
        <v>-18</v>
      </c>
      <c r="R40" s="29" t="s">
        <v>109</v>
      </c>
      <c r="S40" s="28" t="s">
        <v>200</v>
      </c>
    </row>
    <row r="41" spans="1:19" x14ac:dyDescent="0.3">
      <c r="A41" s="32" t="s">
        <v>27</v>
      </c>
      <c r="B41" s="1">
        <v>37</v>
      </c>
      <c r="C41" s="1">
        <v>15</v>
      </c>
      <c r="D41" s="1">
        <v>18</v>
      </c>
      <c r="E41" s="20">
        <v>4</v>
      </c>
      <c r="F41" s="30">
        <v>34</v>
      </c>
      <c r="G41" s="20">
        <v>10</v>
      </c>
      <c r="H41" s="20">
        <v>13</v>
      </c>
      <c r="I41" s="20">
        <v>2</v>
      </c>
      <c r="J41" s="20">
        <v>2</v>
      </c>
      <c r="K41" s="29" t="s">
        <v>448</v>
      </c>
      <c r="L41" s="1" t="s">
        <v>689</v>
      </c>
      <c r="M41" s="1" t="s">
        <v>257</v>
      </c>
      <c r="N41" s="1" t="s">
        <v>690</v>
      </c>
      <c r="O41" s="31">
        <v>98</v>
      </c>
      <c r="P41" s="20">
        <v>113</v>
      </c>
      <c r="Q41" s="30">
        <v>-15</v>
      </c>
      <c r="R41" s="29" t="s">
        <v>101</v>
      </c>
      <c r="S41" s="28" t="s">
        <v>232</v>
      </c>
    </row>
    <row r="42" spans="1:19" ht="15" thickBot="1" x14ac:dyDescent="0.35">
      <c r="A42" s="27" t="s">
        <v>3</v>
      </c>
      <c r="B42" s="26">
        <v>36</v>
      </c>
      <c r="C42" s="26">
        <v>15</v>
      </c>
      <c r="D42" s="26">
        <v>18</v>
      </c>
      <c r="E42" s="24">
        <v>3</v>
      </c>
      <c r="F42" s="23">
        <v>33</v>
      </c>
      <c r="G42" s="24">
        <v>7</v>
      </c>
      <c r="H42" s="24">
        <v>12</v>
      </c>
      <c r="I42" s="24">
        <v>3</v>
      </c>
      <c r="J42" s="24">
        <v>0</v>
      </c>
      <c r="K42" s="22" t="s">
        <v>400</v>
      </c>
      <c r="L42" s="26" t="s">
        <v>672</v>
      </c>
      <c r="M42" s="26" t="s">
        <v>156</v>
      </c>
      <c r="N42" s="26" t="s">
        <v>504</v>
      </c>
      <c r="O42" s="25">
        <v>103</v>
      </c>
      <c r="P42" s="24">
        <v>122</v>
      </c>
      <c r="Q42" s="23">
        <v>-19</v>
      </c>
      <c r="R42" s="22" t="s">
        <v>101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1460155-2A42-4F62-B71B-CA3967378E75}"/>
  </hyperlinks>
  <pageMargins left="0.7" right="0.7" top="0.75" bottom="0.75" header="0.3" footer="0.3"/>
  <pageSetup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AFB3-3C6E-4F10-A2C2-EB180E76C7A5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39</v>
      </c>
      <c r="C4" s="40">
        <v>22</v>
      </c>
      <c r="D4" s="40">
        <v>14</v>
      </c>
      <c r="E4" s="38">
        <v>3</v>
      </c>
      <c r="F4" s="33">
        <v>47</v>
      </c>
      <c r="G4" s="39">
        <v>14</v>
      </c>
      <c r="H4" s="38">
        <v>20</v>
      </c>
      <c r="I4" s="38">
        <v>2</v>
      </c>
      <c r="J4" s="33">
        <v>2</v>
      </c>
      <c r="K4" s="37" t="s">
        <v>654</v>
      </c>
      <c r="L4" s="40" t="s">
        <v>488</v>
      </c>
      <c r="M4" s="40" t="s">
        <v>233</v>
      </c>
      <c r="N4" s="40" t="s">
        <v>563</v>
      </c>
      <c r="O4" s="39">
        <v>122</v>
      </c>
      <c r="P4" s="38">
        <v>127</v>
      </c>
      <c r="Q4" s="33">
        <v>-5</v>
      </c>
      <c r="R4" s="37" t="s">
        <v>101</v>
      </c>
      <c r="S4" s="36" t="s">
        <v>203</v>
      </c>
    </row>
    <row r="5" spans="1:20" x14ac:dyDescent="0.3">
      <c r="A5" s="32" t="s">
        <v>16</v>
      </c>
      <c r="B5" s="1">
        <v>37</v>
      </c>
      <c r="C5" s="1">
        <v>20</v>
      </c>
      <c r="D5" s="1">
        <v>12</v>
      </c>
      <c r="E5" s="20">
        <v>5</v>
      </c>
      <c r="F5" s="30">
        <v>45</v>
      </c>
      <c r="G5" s="31">
        <v>11</v>
      </c>
      <c r="H5" s="20">
        <v>18</v>
      </c>
      <c r="I5" s="20">
        <v>2</v>
      </c>
      <c r="J5" s="30">
        <v>3</v>
      </c>
      <c r="K5" s="29" t="s">
        <v>637</v>
      </c>
      <c r="L5" s="1" t="s">
        <v>569</v>
      </c>
      <c r="M5" s="1" t="s">
        <v>232</v>
      </c>
      <c r="N5" s="1" t="s">
        <v>542</v>
      </c>
      <c r="O5" s="31">
        <v>123</v>
      </c>
      <c r="P5" s="20">
        <v>124</v>
      </c>
      <c r="Q5" s="30">
        <v>-1</v>
      </c>
      <c r="R5" s="29" t="s">
        <v>99</v>
      </c>
      <c r="S5" s="28" t="s">
        <v>233</v>
      </c>
    </row>
    <row r="6" spans="1:20" x14ac:dyDescent="0.3">
      <c r="A6" s="32" t="s">
        <v>5</v>
      </c>
      <c r="B6" s="1">
        <v>37</v>
      </c>
      <c r="C6" s="1">
        <v>21</v>
      </c>
      <c r="D6" s="1">
        <v>13</v>
      </c>
      <c r="E6" s="20">
        <v>3</v>
      </c>
      <c r="F6" s="30">
        <v>45</v>
      </c>
      <c r="G6" s="31">
        <v>18</v>
      </c>
      <c r="H6" s="20">
        <v>21</v>
      </c>
      <c r="I6" s="20">
        <v>0</v>
      </c>
      <c r="J6" s="30">
        <v>1</v>
      </c>
      <c r="K6" s="29" t="s">
        <v>626</v>
      </c>
      <c r="L6" s="1" t="s">
        <v>499</v>
      </c>
      <c r="M6" s="1" t="s">
        <v>217</v>
      </c>
      <c r="N6" s="1" t="s">
        <v>701</v>
      </c>
      <c r="O6" s="31">
        <v>121</v>
      </c>
      <c r="P6" s="20">
        <v>97</v>
      </c>
      <c r="Q6" s="30">
        <v>24</v>
      </c>
      <c r="R6" s="29" t="s">
        <v>109</v>
      </c>
      <c r="S6" s="28" t="s">
        <v>225</v>
      </c>
    </row>
    <row r="7" spans="1:20" x14ac:dyDescent="0.3">
      <c r="A7" s="32" t="s">
        <v>28</v>
      </c>
      <c r="B7" s="1">
        <v>37</v>
      </c>
      <c r="C7" s="1">
        <v>19</v>
      </c>
      <c r="D7" s="1">
        <v>14</v>
      </c>
      <c r="E7" s="20">
        <v>4</v>
      </c>
      <c r="F7" s="30">
        <v>42</v>
      </c>
      <c r="G7" s="31">
        <v>10</v>
      </c>
      <c r="H7" s="20">
        <v>16</v>
      </c>
      <c r="I7" s="20">
        <v>3</v>
      </c>
      <c r="J7" s="30">
        <v>0</v>
      </c>
      <c r="K7" s="29" t="s">
        <v>698</v>
      </c>
      <c r="L7" s="1" t="s">
        <v>443</v>
      </c>
      <c r="M7" s="1" t="s">
        <v>407</v>
      </c>
      <c r="N7" s="1" t="s">
        <v>699</v>
      </c>
      <c r="O7" s="31">
        <v>116</v>
      </c>
      <c r="P7" s="20">
        <v>118</v>
      </c>
      <c r="Q7" s="30">
        <v>-2</v>
      </c>
      <c r="R7" s="29" t="s">
        <v>213</v>
      </c>
      <c r="S7" s="28" t="s">
        <v>219</v>
      </c>
    </row>
    <row r="8" spans="1:20" x14ac:dyDescent="0.3">
      <c r="A8" s="32" t="s">
        <v>19</v>
      </c>
      <c r="B8" s="1">
        <v>37</v>
      </c>
      <c r="C8" s="1">
        <v>20</v>
      </c>
      <c r="D8" s="1">
        <v>15</v>
      </c>
      <c r="E8" s="20">
        <v>2</v>
      </c>
      <c r="F8" s="30">
        <v>42</v>
      </c>
      <c r="G8" s="31">
        <v>15</v>
      </c>
      <c r="H8" s="20">
        <v>18</v>
      </c>
      <c r="I8" s="20">
        <v>2</v>
      </c>
      <c r="J8" s="30">
        <v>1</v>
      </c>
      <c r="K8" s="29" t="s">
        <v>700</v>
      </c>
      <c r="L8" s="1" t="s">
        <v>315</v>
      </c>
      <c r="M8" s="1" t="s">
        <v>170</v>
      </c>
      <c r="N8" s="1" t="s">
        <v>626</v>
      </c>
      <c r="O8" s="31">
        <v>119</v>
      </c>
      <c r="P8" s="20">
        <v>118</v>
      </c>
      <c r="Q8" s="30">
        <v>1</v>
      </c>
      <c r="R8" s="29" t="s">
        <v>101</v>
      </c>
      <c r="S8" s="28" t="s">
        <v>203</v>
      </c>
    </row>
    <row r="9" spans="1:20" x14ac:dyDescent="0.3">
      <c r="A9" s="32" t="s">
        <v>29</v>
      </c>
      <c r="B9" s="1">
        <v>39</v>
      </c>
      <c r="C9" s="1">
        <v>20</v>
      </c>
      <c r="D9" s="1">
        <v>18</v>
      </c>
      <c r="E9" s="20">
        <v>1</v>
      </c>
      <c r="F9" s="30">
        <v>41</v>
      </c>
      <c r="G9" s="31">
        <v>12</v>
      </c>
      <c r="H9" s="20">
        <v>18</v>
      </c>
      <c r="I9" s="20">
        <v>2</v>
      </c>
      <c r="J9" s="30">
        <v>1</v>
      </c>
      <c r="K9" s="29" t="s">
        <v>673</v>
      </c>
      <c r="L9" s="1" t="s">
        <v>696</v>
      </c>
      <c r="M9" s="1" t="s">
        <v>494</v>
      </c>
      <c r="N9" s="1" t="s">
        <v>697</v>
      </c>
      <c r="O9" s="31">
        <v>123</v>
      </c>
      <c r="P9" s="20">
        <v>130</v>
      </c>
      <c r="Q9" s="30">
        <v>-7</v>
      </c>
      <c r="R9" s="29" t="s">
        <v>159</v>
      </c>
      <c r="S9" s="28" t="s">
        <v>228</v>
      </c>
    </row>
    <row r="10" spans="1:20" x14ac:dyDescent="0.3">
      <c r="A10" s="32" t="s">
        <v>11</v>
      </c>
      <c r="B10" s="1">
        <v>37</v>
      </c>
      <c r="C10" s="1">
        <v>18</v>
      </c>
      <c r="D10" s="1">
        <v>14</v>
      </c>
      <c r="E10" s="20">
        <v>5</v>
      </c>
      <c r="F10" s="30">
        <v>41</v>
      </c>
      <c r="G10" s="31">
        <v>10</v>
      </c>
      <c r="H10" s="20">
        <v>15</v>
      </c>
      <c r="I10" s="20">
        <v>3</v>
      </c>
      <c r="J10" s="30">
        <v>0</v>
      </c>
      <c r="K10" s="29" t="s">
        <v>457</v>
      </c>
      <c r="L10" s="1" t="s">
        <v>500</v>
      </c>
      <c r="M10" s="1" t="s">
        <v>246</v>
      </c>
      <c r="N10" s="1" t="s">
        <v>624</v>
      </c>
      <c r="O10" s="31">
        <v>124</v>
      </c>
      <c r="P10" s="20">
        <v>120</v>
      </c>
      <c r="Q10" s="30">
        <v>4</v>
      </c>
      <c r="R10" s="29" t="s">
        <v>107</v>
      </c>
      <c r="S10" s="28" t="s">
        <v>225</v>
      </c>
    </row>
    <row r="11" spans="1:20" ht="15" thickBot="1" x14ac:dyDescent="0.35">
      <c r="A11" s="32" t="s">
        <v>4</v>
      </c>
      <c r="B11" s="1">
        <v>37</v>
      </c>
      <c r="C11" s="1">
        <v>17</v>
      </c>
      <c r="D11" s="1">
        <v>15</v>
      </c>
      <c r="E11" s="24">
        <v>5</v>
      </c>
      <c r="F11" s="23">
        <v>39</v>
      </c>
      <c r="G11" s="25">
        <v>13</v>
      </c>
      <c r="H11" s="24">
        <v>17</v>
      </c>
      <c r="I11" s="24">
        <v>0</v>
      </c>
      <c r="J11" s="23">
        <v>1</v>
      </c>
      <c r="K11" s="29" t="s">
        <v>702</v>
      </c>
      <c r="L11" s="1" t="s">
        <v>658</v>
      </c>
      <c r="M11" s="1" t="s">
        <v>300</v>
      </c>
      <c r="N11" s="1" t="s">
        <v>703</v>
      </c>
      <c r="O11" s="31">
        <v>122</v>
      </c>
      <c r="P11" s="20">
        <v>126</v>
      </c>
      <c r="Q11" s="30">
        <v>-4</v>
      </c>
      <c r="R11" s="29" t="s">
        <v>104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37</v>
      </c>
      <c r="C14" s="1">
        <v>23</v>
      </c>
      <c r="D14" s="1">
        <v>11</v>
      </c>
      <c r="E14" s="20">
        <v>3</v>
      </c>
      <c r="F14" s="33">
        <v>49</v>
      </c>
      <c r="G14" s="20">
        <v>11</v>
      </c>
      <c r="H14" s="20">
        <v>19</v>
      </c>
      <c r="I14" s="20">
        <v>4</v>
      </c>
      <c r="J14" s="20">
        <v>2</v>
      </c>
      <c r="K14" s="29" t="s">
        <v>635</v>
      </c>
      <c r="L14" s="1" t="s">
        <v>615</v>
      </c>
      <c r="M14" s="1" t="s">
        <v>219</v>
      </c>
      <c r="N14" s="1" t="s">
        <v>654</v>
      </c>
      <c r="O14" s="31">
        <v>126</v>
      </c>
      <c r="P14" s="20">
        <v>108</v>
      </c>
      <c r="Q14" s="30">
        <v>18</v>
      </c>
      <c r="R14" s="29" t="s">
        <v>99</v>
      </c>
      <c r="S14" s="28" t="s">
        <v>234</v>
      </c>
    </row>
    <row r="15" spans="1:20" x14ac:dyDescent="0.3">
      <c r="A15" s="32" t="s">
        <v>13</v>
      </c>
      <c r="B15" s="1">
        <v>38</v>
      </c>
      <c r="C15" s="1">
        <v>21</v>
      </c>
      <c r="D15" s="1">
        <v>13</v>
      </c>
      <c r="E15" s="20">
        <v>4</v>
      </c>
      <c r="F15" s="30">
        <v>46</v>
      </c>
      <c r="G15" s="20">
        <v>12</v>
      </c>
      <c r="H15" s="20">
        <v>18</v>
      </c>
      <c r="I15" s="20">
        <v>3</v>
      </c>
      <c r="J15" s="20">
        <v>4</v>
      </c>
      <c r="K15" s="29" t="s">
        <v>636</v>
      </c>
      <c r="L15" s="1" t="s">
        <v>453</v>
      </c>
      <c r="M15" s="1" t="s">
        <v>285</v>
      </c>
      <c r="N15" s="1" t="s">
        <v>704</v>
      </c>
      <c r="O15" s="31">
        <v>109</v>
      </c>
      <c r="P15" s="20">
        <v>104</v>
      </c>
      <c r="Q15" s="30">
        <v>5</v>
      </c>
      <c r="R15" s="29" t="s">
        <v>104</v>
      </c>
      <c r="S15" s="28" t="s">
        <v>234</v>
      </c>
    </row>
    <row r="16" spans="1:20" x14ac:dyDescent="0.3">
      <c r="A16" s="32" t="s">
        <v>10</v>
      </c>
      <c r="B16" s="1">
        <v>36</v>
      </c>
      <c r="C16" s="1">
        <v>19</v>
      </c>
      <c r="D16" s="1">
        <v>10</v>
      </c>
      <c r="E16" s="20">
        <v>7</v>
      </c>
      <c r="F16" s="30">
        <v>45</v>
      </c>
      <c r="G16" s="20">
        <v>7</v>
      </c>
      <c r="H16" s="20">
        <v>14</v>
      </c>
      <c r="I16" s="20">
        <v>5</v>
      </c>
      <c r="J16" s="20">
        <v>3</v>
      </c>
      <c r="K16" s="29" t="s">
        <v>669</v>
      </c>
      <c r="L16" s="1" t="s">
        <v>614</v>
      </c>
      <c r="M16" s="1" t="s">
        <v>216</v>
      </c>
      <c r="N16" s="1" t="s">
        <v>643</v>
      </c>
      <c r="O16" s="31">
        <v>111</v>
      </c>
      <c r="P16" s="20">
        <v>102</v>
      </c>
      <c r="Q16" s="30">
        <v>9</v>
      </c>
      <c r="R16" s="29" t="s">
        <v>104</v>
      </c>
      <c r="S16" s="28" t="s">
        <v>245</v>
      </c>
    </row>
    <row r="17" spans="1:19" x14ac:dyDescent="0.3">
      <c r="A17" s="32" t="s">
        <v>1</v>
      </c>
      <c r="B17" s="1">
        <v>38</v>
      </c>
      <c r="C17" s="1">
        <v>20</v>
      </c>
      <c r="D17" s="1">
        <v>13</v>
      </c>
      <c r="E17" s="20">
        <v>5</v>
      </c>
      <c r="F17" s="30">
        <v>45</v>
      </c>
      <c r="G17" s="20">
        <v>18</v>
      </c>
      <c r="H17" s="20">
        <v>20</v>
      </c>
      <c r="I17" s="20">
        <v>0</v>
      </c>
      <c r="J17" s="20">
        <v>4</v>
      </c>
      <c r="K17" s="29" t="s">
        <v>652</v>
      </c>
      <c r="L17" s="1" t="s">
        <v>496</v>
      </c>
      <c r="M17" s="1" t="s">
        <v>354</v>
      </c>
      <c r="N17" s="1" t="s">
        <v>706</v>
      </c>
      <c r="O17" s="31">
        <v>121</v>
      </c>
      <c r="P17" s="20">
        <v>106</v>
      </c>
      <c r="Q17" s="30">
        <v>15</v>
      </c>
      <c r="R17" s="29" t="s">
        <v>99</v>
      </c>
      <c r="S17" s="28" t="s">
        <v>255</v>
      </c>
    </row>
    <row r="18" spans="1:19" x14ac:dyDescent="0.3">
      <c r="A18" s="32" t="s">
        <v>14</v>
      </c>
      <c r="B18" s="1">
        <v>38</v>
      </c>
      <c r="C18" s="1">
        <v>20</v>
      </c>
      <c r="D18" s="1">
        <v>16</v>
      </c>
      <c r="E18" s="20">
        <v>2</v>
      </c>
      <c r="F18" s="30">
        <v>42</v>
      </c>
      <c r="G18" s="20">
        <v>10</v>
      </c>
      <c r="H18" s="20">
        <v>17</v>
      </c>
      <c r="I18" s="20">
        <v>3</v>
      </c>
      <c r="J18" s="20">
        <v>0</v>
      </c>
      <c r="K18" s="29" t="s">
        <v>488</v>
      </c>
      <c r="L18" s="1" t="s">
        <v>626</v>
      </c>
      <c r="M18" s="1" t="s">
        <v>215</v>
      </c>
      <c r="N18" s="1" t="s">
        <v>518</v>
      </c>
      <c r="O18" s="31">
        <v>106</v>
      </c>
      <c r="P18" s="20">
        <v>114</v>
      </c>
      <c r="Q18" s="30">
        <v>-8</v>
      </c>
      <c r="R18" s="29" t="s">
        <v>113</v>
      </c>
      <c r="S18" s="28" t="s">
        <v>228</v>
      </c>
    </row>
    <row r="19" spans="1:19" x14ac:dyDescent="0.3">
      <c r="A19" s="32" t="s">
        <v>12</v>
      </c>
      <c r="B19" s="1">
        <v>40</v>
      </c>
      <c r="C19" s="1">
        <v>19</v>
      </c>
      <c r="D19" s="1">
        <v>17</v>
      </c>
      <c r="E19" s="20">
        <v>4</v>
      </c>
      <c r="F19" s="30">
        <v>42</v>
      </c>
      <c r="G19" s="20">
        <v>10</v>
      </c>
      <c r="H19" s="20">
        <v>17</v>
      </c>
      <c r="I19" s="20">
        <v>2</v>
      </c>
      <c r="J19" s="20">
        <v>0</v>
      </c>
      <c r="K19" s="29" t="s">
        <v>642</v>
      </c>
      <c r="L19" s="1" t="s">
        <v>705</v>
      </c>
      <c r="M19" s="1" t="s">
        <v>202</v>
      </c>
      <c r="N19" s="1" t="s">
        <v>654</v>
      </c>
      <c r="O19" s="31">
        <v>104</v>
      </c>
      <c r="P19" s="20">
        <v>107</v>
      </c>
      <c r="Q19" s="30">
        <v>-3</v>
      </c>
      <c r="R19" s="29" t="s">
        <v>101</v>
      </c>
      <c r="S19" s="28" t="s">
        <v>228</v>
      </c>
    </row>
    <row r="20" spans="1:19" x14ac:dyDescent="0.3">
      <c r="A20" s="32" t="s">
        <v>9</v>
      </c>
      <c r="B20" s="1">
        <v>36</v>
      </c>
      <c r="C20" s="1">
        <v>15</v>
      </c>
      <c r="D20" s="1">
        <v>12</v>
      </c>
      <c r="E20" s="20">
        <v>9</v>
      </c>
      <c r="F20" s="30">
        <v>39</v>
      </c>
      <c r="G20" s="20">
        <v>12</v>
      </c>
      <c r="H20" s="20">
        <v>14</v>
      </c>
      <c r="I20" s="20">
        <v>1</v>
      </c>
      <c r="J20" s="20">
        <v>5</v>
      </c>
      <c r="K20" s="29" t="s">
        <v>660</v>
      </c>
      <c r="L20" s="1" t="s">
        <v>457</v>
      </c>
      <c r="M20" s="1" t="s">
        <v>206</v>
      </c>
      <c r="N20" s="1" t="s">
        <v>507</v>
      </c>
      <c r="O20" s="31">
        <v>110</v>
      </c>
      <c r="P20" s="20">
        <v>119</v>
      </c>
      <c r="Q20" s="30">
        <v>-9</v>
      </c>
      <c r="R20" s="29" t="s">
        <v>101</v>
      </c>
      <c r="S20" s="28" t="s">
        <v>679</v>
      </c>
    </row>
    <row r="21" spans="1:19" ht="15" thickBot="1" x14ac:dyDescent="0.35">
      <c r="A21" s="27" t="s">
        <v>23</v>
      </c>
      <c r="B21" s="26">
        <v>36</v>
      </c>
      <c r="C21" s="26">
        <v>15</v>
      </c>
      <c r="D21" s="26">
        <v>15</v>
      </c>
      <c r="E21" s="24">
        <v>6</v>
      </c>
      <c r="F21" s="23">
        <v>36</v>
      </c>
      <c r="G21" s="24">
        <v>4</v>
      </c>
      <c r="H21" s="24">
        <v>11</v>
      </c>
      <c r="I21" s="24">
        <v>4</v>
      </c>
      <c r="J21" s="24">
        <v>1</v>
      </c>
      <c r="K21" s="22" t="s">
        <v>405</v>
      </c>
      <c r="L21" s="26" t="s">
        <v>602</v>
      </c>
      <c r="M21" s="26" t="s">
        <v>240</v>
      </c>
      <c r="N21" s="26" t="s">
        <v>542</v>
      </c>
      <c r="O21" s="25">
        <v>108</v>
      </c>
      <c r="P21" s="24">
        <v>125</v>
      </c>
      <c r="Q21" s="23">
        <v>-17</v>
      </c>
      <c r="R21" s="22" t="s">
        <v>99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37</v>
      </c>
      <c r="C25" s="1">
        <v>28</v>
      </c>
      <c r="D25" s="1">
        <v>2</v>
      </c>
      <c r="E25" s="20">
        <v>7</v>
      </c>
      <c r="F25" s="30">
        <v>63</v>
      </c>
      <c r="G25" s="20">
        <v>24</v>
      </c>
      <c r="H25" s="20">
        <v>27</v>
      </c>
      <c r="I25" s="20">
        <v>1</v>
      </c>
      <c r="J25" s="20">
        <v>4</v>
      </c>
      <c r="K25" s="29" t="s">
        <v>681</v>
      </c>
      <c r="L25" s="1" t="s">
        <v>684</v>
      </c>
      <c r="M25" s="1" t="s">
        <v>682</v>
      </c>
      <c r="N25" s="1" t="s">
        <v>709</v>
      </c>
      <c r="O25" s="31">
        <v>148</v>
      </c>
      <c r="P25" s="20">
        <v>85</v>
      </c>
      <c r="Q25" s="30">
        <v>63</v>
      </c>
      <c r="R25" s="29" t="s">
        <v>194</v>
      </c>
      <c r="S25" s="28" t="s">
        <v>342</v>
      </c>
    </row>
    <row r="26" spans="1:19" x14ac:dyDescent="0.3">
      <c r="A26" s="32" t="s">
        <v>22</v>
      </c>
      <c r="B26" s="1">
        <v>39</v>
      </c>
      <c r="C26" s="1">
        <v>25</v>
      </c>
      <c r="D26" s="1">
        <v>7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698</v>
      </c>
      <c r="L26" s="1" t="s">
        <v>684</v>
      </c>
      <c r="M26" s="1" t="s">
        <v>226</v>
      </c>
      <c r="N26" s="1" t="s">
        <v>710</v>
      </c>
      <c r="O26" s="31">
        <v>139</v>
      </c>
      <c r="P26" s="20">
        <v>105</v>
      </c>
      <c r="Q26" s="30">
        <v>34</v>
      </c>
      <c r="R26" s="29" t="s">
        <v>107</v>
      </c>
      <c r="S26" s="28" t="s">
        <v>231</v>
      </c>
    </row>
    <row r="27" spans="1:19" x14ac:dyDescent="0.3">
      <c r="A27" s="32" t="s">
        <v>17</v>
      </c>
      <c r="B27" s="1">
        <v>39</v>
      </c>
      <c r="C27" s="1">
        <v>23</v>
      </c>
      <c r="D27" s="1">
        <v>10</v>
      </c>
      <c r="E27" s="20">
        <v>6</v>
      </c>
      <c r="F27" s="30">
        <v>52</v>
      </c>
      <c r="G27" s="20">
        <v>13</v>
      </c>
      <c r="H27" s="20">
        <v>20</v>
      </c>
      <c r="I27" s="20">
        <v>3</v>
      </c>
      <c r="J27" s="20">
        <v>1</v>
      </c>
      <c r="K27" s="29" t="s">
        <v>685</v>
      </c>
      <c r="L27" s="1" t="s">
        <v>513</v>
      </c>
      <c r="M27" s="1" t="s">
        <v>330</v>
      </c>
      <c r="N27" s="1" t="s">
        <v>711</v>
      </c>
      <c r="O27" s="31">
        <v>121</v>
      </c>
      <c r="P27" s="20">
        <v>102</v>
      </c>
      <c r="Q27" s="30">
        <v>19</v>
      </c>
      <c r="R27" s="29" t="s">
        <v>99</v>
      </c>
      <c r="S27" s="28" t="s">
        <v>276</v>
      </c>
    </row>
    <row r="28" spans="1:19" x14ac:dyDescent="0.3">
      <c r="A28" s="32" t="s">
        <v>95</v>
      </c>
      <c r="B28" s="1">
        <v>39</v>
      </c>
      <c r="C28" s="1">
        <v>18</v>
      </c>
      <c r="D28" s="1">
        <v>18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450</v>
      </c>
      <c r="L28" s="1" t="s">
        <v>687</v>
      </c>
      <c r="M28" s="1" t="s">
        <v>257</v>
      </c>
      <c r="N28" s="1" t="s">
        <v>688</v>
      </c>
      <c r="O28" s="31">
        <v>116</v>
      </c>
      <c r="P28" s="20">
        <v>112</v>
      </c>
      <c r="Q28" s="30">
        <v>4</v>
      </c>
      <c r="R28" s="29" t="s">
        <v>101</v>
      </c>
      <c r="S28" s="28" t="s">
        <v>200</v>
      </c>
    </row>
    <row r="29" spans="1:19" x14ac:dyDescent="0.3">
      <c r="A29" s="32" t="s">
        <v>6</v>
      </c>
      <c r="B29" s="1">
        <v>39</v>
      </c>
      <c r="C29" s="1">
        <v>15</v>
      </c>
      <c r="D29" s="1">
        <v>16</v>
      </c>
      <c r="E29" s="20">
        <v>8</v>
      </c>
      <c r="F29" s="30">
        <v>38</v>
      </c>
      <c r="G29" s="20">
        <v>15</v>
      </c>
      <c r="H29" s="20">
        <v>15</v>
      </c>
      <c r="I29" s="20">
        <v>0</v>
      </c>
      <c r="J29" s="20">
        <v>2</v>
      </c>
      <c r="K29" s="29" t="s">
        <v>713</v>
      </c>
      <c r="L29" s="1" t="s">
        <v>525</v>
      </c>
      <c r="M29" s="1" t="s">
        <v>202</v>
      </c>
      <c r="N29" s="1" t="s">
        <v>507</v>
      </c>
      <c r="O29" s="31">
        <v>98</v>
      </c>
      <c r="P29" s="20">
        <v>133</v>
      </c>
      <c r="Q29" s="30">
        <v>-35</v>
      </c>
      <c r="R29" s="29" t="s">
        <v>99</v>
      </c>
      <c r="S29" s="28" t="s">
        <v>225</v>
      </c>
    </row>
    <row r="30" spans="1:19" x14ac:dyDescent="0.3">
      <c r="A30" s="32" t="s">
        <v>15</v>
      </c>
      <c r="B30" s="1">
        <v>37</v>
      </c>
      <c r="C30" s="1">
        <v>16</v>
      </c>
      <c r="D30" s="1">
        <v>17</v>
      </c>
      <c r="E30" s="20">
        <v>4</v>
      </c>
      <c r="F30" s="30">
        <v>36</v>
      </c>
      <c r="G30" s="20">
        <v>9</v>
      </c>
      <c r="H30" s="20">
        <v>14</v>
      </c>
      <c r="I30" s="20">
        <v>2</v>
      </c>
      <c r="J30" s="20">
        <v>0</v>
      </c>
      <c r="K30" s="29" t="s">
        <v>518</v>
      </c>
      <c r="L30" s="1" t="s">
        <v>355</v>
      </c>
      <c r="M30" s="1" t="s">
        <v>358</v>
      </c>
      <c r="N30" s="1" t="s">
        <v>712</v>
      </c>
      <c r="O30" s="31">
        <v>105</v>
      </c>
      <c r="P30" s="20">
        <v>124</v>
      </c>
      <c r="Q30" s="30">
        <v>-19</v>
      </c>
      <c r="R30" s="29" t="s">
        <v>101</v>
      </c>
      <c r="S30" s="28" t="s">
        <v>232</v>
      </c>
    </row>
    <row r="31" spans="1:19" x14ac:dyDescent="0.3">
      <c r="A31" s="32" t="s">
        <v>25</v>
      </c>
      <c r="B31" s="1">
        <v>37</v>
      </c>
      <c r="C31" s="1">
        <v>14</v>
      </c>
      <c r="D31" s="1">
        <v>17</v>
      </c>
      <c r="E31" s="20">
        <v>6</v>
      </c>
      <c r="F31" s="30">
        <v>34</v>
      </c>
      <c r="G31" s="20">
        <v>11</v>
      </c>
      <c r="H31" s="20">
        <v>13</v>
      </c>
      <c r="I31" s="20">
        <v>1</v>
      </c>
      <c r="J31" s="20">
        <v>2</v>
      </c>
      <c r="K31" s="29" t="s">
        <v>471</v>
      </c>
      <c r="L31" s="1" t="s">
        <v>707</v>
      </c>
      <c r="M31" s="1" t="s">
        <v>165</v>
      </c>
      <c r="N31" s="1" t="s">
        <v>708</v>
      </c>
      <c r="O31" s="31">
        <v>103</v>
      </c>
      <c r="P31" s="20">
        <v>117</v>
      </c>
      <c r="Q31" s="30">
        <v>-14</v>
      </c>
      <c r="R31" s="29" t="s">
        <v>99</v>
      </c>
      <c r="S31" s="28" t="s">
        <v>651</v>
      </c>
    </row>
    <row r="32" spans="1:19" ht="15" thickBot="1" x14ac:dyDescent="0.35">
      <c r="A32" s="32" t="s">
        <v>0</v>
      </c>
      <c r="B32" s="1">
        <v>36</v>
      </c>
      <c r="C32" s="1">
        <v>15</v>
      </c>
      <c r="D32" s="1">
        <v>17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413</v>
      </c>
      <c r="L32" s="1" t="s">
        <v>468</v>
      </c>
      <c r="M32" s="1" t="s">
        <v>122</v>
      </c>
      <c r="N32" s="1" t="s">
        <v>687</v>
      </c>
      <c r="O32" s="31">
        <v>106</v>
      </c>
      <c r="P32" s="20">
        <v>111</v>
      </c>
      <c r="Q32" s="30">
        <v>-5</v>
      </c>
      <c r="R32" s="29" t="s">
        <v>159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36</v>
      </c>
      <c r="C35" s="1">
        <v>17</v>
      </c>
      <c r="D35" s="1">
        <v>8</v>
      </c>
      <c r="E35" s="20">
        <v>11</v>
      </c>
      <c r="F35" s="33">
        <v>45</v>
      </c>
      <c r="G35" s="20">
        <v>12</v>
      </c>
      <c r="H35" s="20">
        <v>16</v>
      </c>
      <c r="I35" s="20">
        <v>1</v>
      </c>
      <c r="J35" s="20">
        <v>5</v>
      </c>
      <c r="K35" s="29" t="s">
        <v>722</v>
      </c>
      <c r="L35" s="1" t="s">
        <v>541</v>
      </c>
      <c r="M35" s="1" t="s">
        <v>379</v>
      </c>
      <c r="N35" s="1" t="s">
        <v>722</v>
      </c>
      <c r="O35" s="31">
        <v>115</v>
      </c>
      <c r="P35" s="20">
        <v>110</v>
      </c>
      <c r="Q35" s="30">
        <v>5</v>
      </c>
      <c r="R35" s="29" t="s">
        <v>101</v>
      </c>
      <c r="S35" s="28" t="s">
        <v>239</v>
      </c>
    </row>
    <row r="36" spans="1:19" x14ac:dyDescent="0.3">
      <c r="A36" s="32" t="s">
        <v>31</v>
      </c>
      <c r="B36" s="1">
        <v>38</v>
      </c>
      <c r="C36" s="1">
        <v>21</v>
      </c>
      <c r="D36" s="1">
        <v>15</v>
      </c>
      <c r="E36" s="20">
        <v>2</v>
      </c>
      <c r="F36" s="30">
        <v>44</v>
      </c>
      <c r="G36" s="20">
        <v>9</v>
      </c>
      <c r="H36" s="20">
        <v>17</v>
      </c>
      <c r="I36" s="20">
        <v>4</v>
      </c>
      <c r="J36" s="20">
        <v>0</v>
      </c>
      <c r="K36" s="29" t="s">
        <v>429</v>
      </c>
      <c r="L36" s="1" t="s">
        <v>714</v>
      </c>
      <c r="M36" s="1" t="s">
        <v>171</v>
      </c>
      <c r="N36" s="1" t="s">
        <v>637</v>
      </c>
      <c r="O36" s="31">
        <v>130</v>
      </c>
      <c r="P36" s="20">
        <v>132</v>
      </c>
      <c r="Q36" s="30">
        <v>-2</v>
      </c>
      <c r="R36" s="29" t="s">
        <v>107</v>
      </c>
      <c r="S36" s="28" t="s">
        <v>228</v>
      </c>
    </row>
    <row r="37" spans="1:19" x14ac:dyDescent="0.3">
      <c r="A37" s="32" t="s">
        <v>20</v>
      </c>
      <c r="B37" s="1">
        <v>39</v>
      </c>
      <c r="C37" s="1">
        <v>19</v>
      </c>
      <c r="D37" s="1">
        <v>14</v>
      </c>
      <c r="E37" s="20">
        <v>6</v>
      </c>
      <c r="F37" s="30">
        <v>44</v>
      </c>
      <c r="G37" s="20">
        <v>14</v>
      </c>
      <c r="H37" s="20">
        <v>19</v>
      </c>
      <c r="I37" s="20">
        <v>0</v>
      </c>
      <c r="J37" s="20">
        <v>2</v>
      </c>
      <c r="K37" s="29" t="s">
        <v>691</v>
      </c>
      <c r="L37" s="1" t="s">
        <v>716</v>
      </c>
      <c r="M37" s="1" t="s">
        <v>211</v>
      </c>
      <c r="N37" s="1" t="s">
        <v>587</v>
      </c>
      <c r="O37" s="31">
        <v>132</v>
      </c>
      <c r="P37" s="20">
        <v>131</v>
      </c>
      <c r="Q37" s="30">
        <v>1</v>
      </c>
      <c r="R37" s="29" t="s">
        <v>101</v>
      </c>
      <c r="S37" s="28" t="s">
        <v>234</v>
      </c>
    </row>
    <row r="38" spans="1:19" x14ac:dyDescent="0.3">
      <c r="A38" s="32" t="s">
        <v>18</v>
      </c>
      <c r="B38" s="1">
        <v>37</v>
      </c>
      <c r="C38" s="1">
        <v>16</v>
      </c>
      <c r="D38" s="1">
        <v>12</v>
      </c>
      <c r="E38" s="20">
        <v>9</v>
      </c>
      <c r="F38" s="30">
        <v>41</v>
      </c>
      <c r="G38" s="20">
        <v>10</v>
      </c>
      <c r="H38" s="20">
        <v>15</v>
      </c>
      <c r="I38" s="20">
        <v>1</v>
      </c>
      <c r="J38" s="20">
        <v>5</v>
      </c>
      <c r="K38" s="29" t="s">
        <v>717</v>
      </c>
      <c r="L38" s="1" t="s">
        <v>623</v>
      </c>
      <c r="M38" s="1" t="s">
        <v>319</v>
      </c>
      <c r="N38" s="1" t="s">
        <v>718</v>
      </c>
      <c r="O38" s="31">
        <v>97</v>
      </c>
      <c r="P38" s="20">
        <v>97</v>
      </c>
      <c r="Q38" s="30">
        <v>0</v>
      </c>
      <c r="R38" s="29" t="s">
        <v>99</v>
      </c>
      <c r="S38" s="28" t="s">
        <v>218</v>
      </c>
    </row>
    <row r="39" spans="1:19" x14ac:dyDescent="0.3">
      <c r="A39" s="32" t="s">
        <v>8</v>
      </c>
      <c r="B39" s="1">
        <v>38</v>
      </c>
      <c r="C39" s="1">
        <v>18</v>
      </c>
      <c r="D39" s="1">
        <v>17</v>
      </c>
      <c r="E39" s="20">
        <v>3</v>
      </c>
      <c r="F39" s="30">
        <v>39</v>
      </c>
      <c r="G39" s="20">
        <v>9</v>
      </c>
      <c r="H39" s="20">
        <v>17</v>
      </c>
      <c r="I39" s="20">
        <v>1</v>
      </c>
      <c r="J39" s="20">
        <v>1</v>
      </c>
      <c r="K39" s="29" t="s">
        <v>546</v>
      </c>
      <c r="L39" s="1" t="s">
        <v>696</v>
      </c>
      <c r="M39" s="1" t="s">
        <v>312</v>
      </c>
      <c r="N39" s="1" t="s">
        <v>719</v>
      </c>
      <c r="O39" s="31">
        <v>115</v>
      </c>
      <c r="P39" s="20">
        <v>132</v>
      </c>
      <c r="Q39" s="30">
        <v>-17</v>
      </c>
      <c r="R39" s="29" t="s">
        <v>99</v>
      </c>
      <c r="S39" s="28" t="s">
        <v>202</v>
      </c>
    </row>
    <row r="40" spans="1:19" x14ac:dyDescent="0.3">
      <c r="A40" s="32" t="s">
        <v>27</v>
      </c>
      <c r="B40" s="1">
        <v>38</v>
      </c>
      <c r="C40" s="1">
        <v>16</v>
      </c>
      <c r="D40" s="1">
        <v>18</v>
      </c>
      <c r="E40" s="20">
        <v>4</v>
      </c>
      <c r="F40" s="30">
        <v>36</v>
      </c>
      <c r="G40" s="20">
        <v>11</v>
      </c>
      <c r="H40" s="20">
        <v>14</v>
      </c>
      <c r="I40" s="20">
        <v>2</v>
      </c>
      <c r="J40" s="20">
        <v>2</v>
      </c>
      <c r="K40" s="29" t="s">
        <v>528</v>
      </c>
      <c r="L40" s="1" t="s">
        <v>689</v>
      </c>
      <c r="M40" s="1" t="s">
        <v>374</v>
      </c>
      <c r="N40" s="1" t="s">
        <v>715</v>
      </c>
      <c r="O40" s="31">
        <v>101</v>
      </c>
      <c r="P40" s="20">
        <v>115</v>
      </c>
      <c r="Q40" s="30">
        <v>-14</v>
      </c>
      <c r="R40" s="29" t="s">
        <v>99</v>
      </c>
      <c r="S40" s="28" t="s">
        <v>203</v>
      </c>
    </row>
    <row r="41" spans="1:19" x14ac:dyDescent="0.3">
      <c r="A41" s="32" t="s">
        <v>7</v>
      </c>
      <c r="B41" s="1">
        <v>35</v>
      </c>
      <c r="C41" s="1">
        <v>15</v>
      </c>
      <c r="D41" s="1">
        <v>14</v>
      </c>
      <c r="E41" s="20">
        <v>6</v>
      </c>
      <c r="F41" s="30">
        <v>36</v>
      </c>
      <c r="G41" s="20">
        <v>10</v>
      </c>
      <c r="H41" s="20">
        <v>15</v>
      </c>
      <c r="I41" s="20">
        <v>0</v>
      </c>
      <c r="J41" s="20">
        <v>3</v>
      </c>
      <c r="K41" s="29" t="s">
        <v>471</v>
      </c>
      <c r="L41" s="1" t="s">
        <v>587</v>
      </c>
      <c r="M41" s="1" t="s">
        <v>324</v>
      </c>
      <c r="N41" s="1" t="s">
        <v>674</v>
      </c>
      <c r="O41" s="31">
        <v>89</v>
      </c>
      <c r="P41" s="20">
        <v>107</v>
      </c>
      <c r="Q41" s="30">
        <v>-18</v>
      </c>
      <c r="R41" s="29" t="s">
        <v>109</v>
      </c>
      <c r="S41" s="28" t="s">
        <v>200</v>
      </c>
    </row>
    <row r="42" spans="1:19" ht="15" thickBot="1" x14ac:dyDescent="0.35">
      <c r="A42" s="27" t="s">
        <v>3</v>
      </c>
      <c r="B42" s="26">
        <v>37</v>
      </c>
      <c r="C42" s="26">
        <v>15</v>
      </c>
      <c r="D42" s="26">
        <v>19</v>
      </c>
      <c r="E42" s="24">
        <v>3</v>
      </c>
      <c r="F42" s="23">
        <v>33</v>
      </c>
      <c r="G42" s="24">
        <v>7</v>
      </c>
      <c r="H42" s="24">
        <v>12</v>
      </c>
      <c r="I42" s="24">
        <v>3</v>
      </c>
      <c r="J42" s="24">
        <v>0</v>
      </c>
      <c r="K42" s="22" t="s">
        <v>720</v>
      </c>
      <c r="L42" s="26" t="s">
        <v>672</v>
      </c>
      <c r="M42" s="26" t="s">
        <v>165</v>
      </c>
      <c r="N42" s="26" t="s">
        <v>721</v>
      </c>
      <c r="O42" s="25">
        <v>106</v>
      </c>
      <c r="P42" s="24">
        <v>128</v>
      </c>
      <c r="Q42" s="23">
        <v>-22</v>
      </c>
      <c r="R42" s="22" t="s">
        <v>107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20DE1AB-6278-4CD0-BC76-3491C36FFA16}"/>
  </hyperlinks>
  <pageMargins left="0.7" right="0.7" top="0.75" bottom="0.75" header="0.3" footer="0.3"/>
  <pageSetup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EBFE-3511-4E38-ACAB-A5BEF3705D90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40</v>
      </c>
      <c r="C4" s="40">
        <v>23</v>
      </c>
      <c r="D4" s="40">
        <v>14</v>
      </c>
      <c r="E4" s="38">
        <v>3</v>
      </c>
      <c r="F4" s="33">
        <v>49</v>
      </c>
      <c r="G4" s="39">
        <v>14</v>
      </c>
      <c r="H4" s="38">
        <v>21</v>
      </c>
      <c r="I4" s="38">
        <v>2</v>
      </c>
      <c r="J4" s="33">
        <v>2</v>
      </c>
      <c r="K4" s="37" t="s">
        <v>723</v>
      </c>
      <c r="L4" s="40" t="s">
        <v>488</v>
      </c>
      <c r="M4" s="40" t="s">
        <v>295</v>
      </c>
      <c r="N4" s="40" t="s">
        <v>644</v>
      </c>
      <c r="O4" s="39">
        <v>125</v>
      </c>
      <c r="P4" s="38">
        <v>129</v>
      </c>
      <c r="Q4" s="33">
        <v>-4</v>
      </c>
      <c r="R4" s="37" t="s">
        <v>99</v>
      </c>
      <c r="S4" s="36" t="s">
        <v>203</v>
      </c>
    </row>
    <row r="5" spans="1:20" x14ac:dyDescent="0.3">
      <c r="A5" s="32" t="s">
        <v>5</v>
      </c>
      <c r="B5" s="1">
        <v>38</v>
      </c>
      <c r="C5" s="1">
        <v>22</v>
      </c>
      <c r="D5" s="1">
        <v>13</v>
      </c>
      <c r="E5" s="20">
        <v>3</v>
      </c>
      <c r="F5" s="30">
        <v>47</v>
      </c>
      <c r="G5" s="31">
        <v>17</v>
      </c>
      <c r="H5" s="20">
        <v>21</v>
      </c>
      <c r="I5" s="20">
        <v>1</v>
      </c>
      <c r="J5" s="30">
        <v>1</v>
      </c>
      <c r="K5" s="29" t="s">
        <v>650</v>
      </c>
      <c r="L5" s="1" t="s">
        <v>499</v>
      </c>
      <c r="M5" s="1" t="s">
        <v>234</v>
      </c>
      <c r="N5" s="1" t="s">
        <v>725</v>
      </c>
      <c r="O5" s="31">
        <v>126</v>
      </c>
      <c r="P5" s="20">
        <v>101</v>
      </c>
      <c r="Q5" s="30">
        <v>25</v>
      </c>
      <c r="R5" s="29" t="s">
        <v>135</v>
      </c>
      <c r="S5" s="28" t="s">
        <v>234</v>
      </c>
    </row>
    <row r="6" spans="1:20" x14ac:dyDescent="0.3">
      <c r="A6" s="32" t="s">
        <v>16</v>
      </c>
      <c r="B6" s="1">
        <v>38</v>
      </c>
      <c r="C6" s="1">
        <v>20</v>
      </c>
      <c r="D6" s="1">
        <v>12</v>
      </c>
      <c r="E6" s="20">
        <v>6</v>
      </c>
      <c r="F6" s="30">
        <v>46</v>
      </c>
      <c r="G6" s="31">
        <v>11</v>
      </c>
      <c r="H6" s="20">
        <v>18</v>
      </c>
      <c r="I6" s="20">
        <v>2</v>
      </c>
      <c r="J6" s="30">
        <v>4</v>
      </c>
      <c r="K6" s="29" t="s">
        <v>637</v>
      </c>
      <c r="L6" s="1" t="s">
        <v>590</v>
      </c>
      <c r="M6" s="1" t="s">
        <v>303</v>
      </c>
      <c r="N6" s="1" t="s">
        <v>724</v>
      </c>
      <c r="O6" s="31">
        <v>127</v>
      </c>
      <c r="P6" s="20">
        <v>129</v>
      </c>
      <c r="Q6" s="30">
        <v>-2</v>
      </c>
      <c r="R6" s="29" t="s">
        <v>101</v>
      </c>
      <c r="S6" s="28" t="s">
        <v>239</v>
      </c>
    </row>
    <row r="7" spans="1:20" x14ac:dyDescent="0.3">
      <c r="A7" s="32" t="s">
        <v>28</v>
      </c>
      <c r="B7" s="1">
        <v>37</v>
      </c>
      <c r="C7" s="1">
        <v>19</v>
      </c>
      <c r="D7" s="1">
        <v>14</v>
      </c>
      <c r="E7" s="20">
        <v>4</v>
      </c>
      <c r="F7" s="30">
        <v>42</v>
      </c>
      <c r="G7" s="31">
        <v>10</v>
      </c>
      <c r="H7" s="20">
        <v>16</v>
      </c>
      <c r="I7" s="20">
        <v>3</v>
      </c>
      <c r="J7" s="30">
        <v>0</v>
      </c>
      <c r="K7" s="29" t="s">
        <v>698</v>
      </c>
      <c r="L7" s="1" t="s">
        <v>443</v>
      </c>
      <c r="M7" s="1" t="s">
        <v>407</v>
      </c>
      <c r="N7" s="1" t="s">
        <v>699</v>
      </c>
      <c r="O7" s="31">
        <v>116</v>
      </c>
      <c r="P7" s="20">
        <v>118</v>
      </c>
      <c r="Q7" s="30">
        <v>-2</v>
      </c>
      <c r="R7" s="29" t="s">
        <v>213</v>
      </c>
      <c r="S7" s="28" t="s">
        <v>219</v>
      </c>
    </row>
    <row r="8" spans="1:20" x14ac:dyDescent="0.3">
      <c r="A8" s="32" t="s">
        <v>19</v>
      </c>
      <c r="B8" s="1">
        <v>37</v>
      </c>
      <c r="C8" s="1">
        <v>20</v>
      </c>
      <c r="D8" s="1">
        <v>15</v>
      </c>
      <c r="E8" s="20">
        <v>2</v>
      </c>
      <c r="F8" s="30">
        <v>42</v>
      </c>
      <c r="G8" s="31">
        <v>15</v>
      </c>
      <c r="H8" s="20">
        <v>18</v>
      </c>
      <c r="I8" s="20">
        <v>2</v>
      </c>
      <c r="J8" s="30">
        <v>1</v>
      </c>
      <c r="K8" s="29" t="s">
        <v>700</v>
      </c>
      <c r="L8" s="1" t="s">
        <v>315</v>
      </c>
      <c r="M8" s="1" t="s">
        <v>170</v>
      </c>
      <c r="N8" s="1" t="s">
        <v>626</v>
      </c>
      <c r="O8" s="31">
        <v>119</v>
      </c>
      <c r="P8" s="20">
        <v>118</v>
      </c>
      <c r="Q8" s="30">
        <v>1</v>
      </c>
      <c r="R8" s="29" t="s">
        <v>101</v>
      </c>
      <c r="S8" s="28" t="s">
        <v>203</v>
      </c>
    </row>
    <row r="9" spans="1:20" x14ac:dyDescent="0.3">
      <c r="A9" s="32" t="s">
        <v>29</v>
      </c>
      <c r="B9" s="1">
        <v>39</v>
      </c>
      <c r="C9" s="1">
        <v>20</v>
      </c>
      <c r="D9" s="1">
        <v>18</v>
      </c>
      <c r="E9" s="20">
        <v>1</v>
      </c>
      <c r="F9" s="30">
        <v>41</v>
      </c>
      <c r="G9" s="31">
        <v>12</v>
      </c>
      <c r="H9" s="20">
        <v>18</v>
      </c>
      <c r="I9" s="20">
        <v>2</v>
      </c>
      <c r="J9" s="30">
        <v>1</v>
      </c>
      <c r="K9" s="29" t="s">
        <v>673</v>
      </c>
      <c r="L9" s="1" t="s">
        <v>696</v>
      </c>
      <c r="M9" s="1" t="s">
        <v>494</v>
      </c>
      <c r="N9" s="1" t="s">
        <v>697</v>
      </c>
      <c r="O9" s="31">
        <v>123</v>
      </c>
      <c r="P9" s="20">
        <v>130</v>
      </c>
      <c r="Q9" s="30">
        <v>-7</v>
      </c>
      <c r="R9" s="29" t="s">
        <v>159</v>
      </c>
      <c r="S9" s="28" t="s">
        <v>228</v>
      </c>
    </row>
    <row r="10" spans="1:20" x14ac:dyDescent="0.3">
      <c r="A10" s="32" t="s">
        <v>11</v>
      </c>
      <c r="B10" s="1">
        <v>37</v>
      </c>
      <c r="C10" s="1">
        <v>18</v>
      </c>
      <c r="D10" s="1">
        <v>14</v>
      </c>
      <c r="E10" s="20">
        <v>5</v>
      </c>
      <c r="F10" s="30">
        <v>41</v>
      </c>
      <c r="G10" s="31">
        <v>10</v>
      </c>
      <c r="H10" s="20">
        <v>15</v>
      </c>
      <c r="I10" s="20">
        <v>3</v>
      </c>
      <c r="J10" s="30">
        <v>0</v>
      </c>
      <c r="K10" s="29" t="s">
        <v>457</v>
      </c>
      <c r="L10" s="1" t="s">
        <v>500</v>
      </c>
      <c r="M10" s="1" t="s">
        <v>246</v>
      </c>
      <c r="N10" s="1" t="s">
        <v>624</v>
      </c>
      <c r="O10" s="31">
        <v>124</v>
      </c>
      <c r="P10" s="20">
        <v>120</v>
      </c>
      <c r="Q10" s="30">
        <v>4</v>
      </c>
      <c r="R10" s="29" t="s">
        <v>107</v>
      </c>
      <c r="S10" s="28" t="s">
        <v>225</v>
      </c>
    </row>
    <row r="11" spans="1:20" ht="15" thickBot="1" x14ac:dyDescent="0.35">
      <c r="A11" s="32" t="s">
        <v>4</v>
      </c>
      <c r="B11" s="1">
        <v>38</v>
      </c>
      <c r="C11" s="1">
        <v>17</v>
      </c>
      <c r="D11" s="1">
        <v>15</v>
      </c>
      <c r="E11" s="24">
        <v>6</v>
      </c>
      <c r="F11" s="23">
        <v>40</v>
      </c>
      <c r="G11" s="25">
        <v>13</v>
      </c>
      <c r="H11" s="24">
        <v>17</v>
      </c>
      <c r="I11" s="24">
        <v>0</v>
      </c>
      <c r="J11" s="23">
        <v>1</v>
      </c>
      <c r="K11" s="29" t="s">
        <v>702</v>
      </c>
      <c r="L11" s="1" t="s">
        <v>422</v>
      </c>
      <c r="M11" s="1" t="s">
        <v>312</v>
      </c>
      <c r="N11" s="1" t="s">
        <v>726</v>
      </c>
      <c r="O11" s="31">
        <v>124</v>
      </c>
      <c r="P11" s="20">
        <v>129</v>
      </c>
      <c r="Q11" s="30">
        <v>-5</v>
      </c>
      <c r="R11" s="29" t="s">
        <v>101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37</v>
      </c>
      <c r="C14" s="1">
        <v>23</v>
      </c>
      <c r="D14" s="1">
        <v>11</v>
      </c>
      <c r="E14" s="20">
        <v>3</v>
      </c>
      <c r="F14" s="33">
        <v>49</v>
      </c>
      <c r="G14" s="20">
        <v>11</v>
      </c>
      <c r="H14" s="20">
        <v>19</v>
      </c>
      <c r="I14" s="20">
        <v>4</v>
      </c>
      <c r="J14" s="20">
        <v>2</v>
      </c>
      <c r="K14" s="29" t="s">
        <v>635</v>
      </c>
      <c r="L14" s="1" t="s">
        <v>615</v>
      </c>
      <c r="M14" s="1" t="s">
        <v>219</v>
      </c>
      <c r="N14" s="1" t="s">
        <v>654</v>
      </c>
      <c r="O14" s="31">
        <v>126</v>
      </c>
      <c r="P14" s="20">
        <v>108</v>
      </c>
      <c r="Q14" s="30">
        <v>18</v>
      </c>
      <c r="R14" s="29" t="s">
        <v>99</v>
      </c>
      <c r="S14" s="28" t="s">
        <v>234</v>
      </c>
    </row>
    <row r="15" spans="1:20" x14ac:dyDescent="0.3">
      <c r="A15" s="32" t="s">
        <v>13</v>
      </c>
      <c r="B15" s="1">
        <v>39</v>
      </c>
      <c r="C15" s="1">
        <v>21</v>
      </c>
      <c r="D15" s="1">
        <v>14</v>
      </c>
      <c r="E15" s="20">
        <v>4</v>
      </c>
      <c r="F15" s="30">
        <v>46</v>
      </c>
      <c r="G15" s="20">
        <v>12</v>
      </c>
      <c r="H15" s="20">
        <v>18</v>
      </c>
      <c r="I15" s="20">
        <v>3</v>
      </c>
      <c r="J15" s="20">
        <v>4</v>
      </c>
      <c r="K15" s="29" t="s">
        <v>636</v>
      </c>
      <c r="L15" s="1" t="s">
        <v>446</v>
      </c>
      <c r="M15" s="1" t="s">
        <v>351</v>
      </c>
      <c r="N15" s="1" t="s">
        <v>706</v>
      </c>
      <c r="O15" s="31">
        <v>111</v>
      </c>
      <c r="P15" s="20">
        <v>108</v>
      </c>
      <c r="Q15" s="30">
        <v>3</v>
      </c>
      <c r="R15" s="29" t="s">
        <v>101</v>
      </c>
      <c r="S15" s="28" t="s">
        <v>225</v>
      </c>
    </row>
    <row r="16" spans="1:20" x14ac:dyDescent="0.3">
      <c r="A16" s="32" t="s">
        <v>10</v>
      </c>
      <c r="B16" s="1">
        <v>37</v>
      </c>
      <c r="C16" s="1">
        <v>19</v>
      </c>
      <c r="D16" s="1">
        <v>11</v>
      </c>
      <c r="E16" s="20">
        <v>7</v>
      </c>
      <c r="F16" s="30">
        <v>45</v>
      </c>
      <c r="G16" s="20">
        <v>7</v>
      </c>
      <c r="H16" s="20">
        <v>14</v>
      </c>
      <c r="I16" s="20">
        <v>5</v>
      </c>
      <c r="J16" s="20">
        <v>3</v>
      </c>
      <c r="K16" s="29" t="s">
        <v>669</v>
      </c>
      <c r="L16" s="1" t="s">
        <v>457</v>
      </c>
      <c r="M16" s="1" t="s">
        <v>216</v>
      </c>
      <c r="N16" s="1" t="s">
        <v>643</v>
      </c>
      <c r="O16" s="31">
        <v>112</v>
      </c>
      <c r="P16" s="20">
        <v>106</v>
      </c>
      <c r="Q16" s="30">
        <v>6</v>
      </c>
      <c r="R16" s="29" t="s">
        <v>101</v>
      </c>
      <c r="S16" s="28" t="s">
        <v>245</v>
      </c>
    </row>
    <row r="17" spans="1:19" x14ac:dyDescent="0.3">
      <c r="A17" s="32" t="s">
        <v>1</v>
      </c>
      <c r="B17" s="1">
        <v>38</v>
      </c>
      <c r="C17" s="1">
        <v>20</v>
      </c>
      <c r="D17" s="1">
        <v>13</v>
      </c>
      <c r="E17" s="20">
        <v>5</v>
      </c>
      <c r="F17" s="30">
        <v>45</v>
      </c>
      <c r="G17" s="20">
        <v>18</v>
      </c>
      <c r="H17" s="20">
        <v>20</v>
      </c>
      <c r="I17" s="20">
        <v>0</v>
      </c>
      <c r="J17" s="20">
        <v>4</v>
      </c>
      <c r="K17" s="29" t="s">
        <v>652</v>
      </c>
      <c r="L17" s="1" t="s">
        <v>496</v>
      </c>
      <c r="M17" s="1" t="s">
        <v>354</v>
      </c>
      <c r="N17" s="1" t="s">
        <v>706</v>
      </c>
      <c r="O17" s="31">
        <v>121</v>
      </c>
      <c r="P17" s="20">
        <v>106</v>
      </c>
      <c r="Q17" s="30">
        <v>15</v>
      </c>
      <c r="R17" s="29" t="s">
        <v>99</v>
      </c>
      <c r="S17" s="28" t="s">
        <v>255</v>
      </c>
    </row>
    <row r="18" spans="1:19" x14ac:dyDescent="0.3">
      <c r="A18" s="32" t="s">
        <v>14</v>
      </c>
      <c r="B18" s="1">
        <v>38</v>
      </c>
      <c r="C18" s="1">
        <v>20</v>
      </c>
      <c r="D18" s="1">
        <v>16</v>
      </c>
      <c r="E18" s="20">
        <v>2</v>
      </c>
      <c r="F18" s="30">
        <v>42</v>
      </c>
      <c r="G18" s="20">
        <v>10</v>
      </c>
      <c r="H18" s="20">
        <v>17</v>
      </c>
      <c r="I18" s="20">
        <v>3</v>
      </c>
      <c r="J18" s="20">
        <v>0</v>
      </c>
      <c r="K18" s="29" t="s">
        <v>488</v>
      </c>
      <c r="L18" s="1" t="s">
        <v>626</v>
      </c>
      <c r="M18" s="1" t="s">
        <v>215</v>
      </c>
      <c r="N18" s="1" t="s">
        <v>518</v>
      </c>
      <c r="O18" s="31">
        <v>106</v>
      </c>
      <c r="P18" s="20">
        <v>114</v>
      </c>
      <c r="Q18" s="30">
        <v>-8</v>
      </c>
      <c r="R18" s="29" t="s">
        <v>113</v>
      </c>
      <c r="S18" s="28" t="s">
        <v>228</v>
      </c>
    </row>
    <row r="19" spans="1:19" x14ac:dyDescent="0.3">
      <c r="A19" s="32" t="s">
        <v>12</v>
      </c>
      <c r="B19" s="1">
        <v>40</v>
      </c>
      <c r="C19" s="1">
        <v>19</v>
      </c>
      <c r="D19" s="1">
        <v>17</v>
      </c>
      <c r="E19" s="20">
        <v>4</v>
      </c>
      <c r="F19" s="30">
        <v>42</v>
      </c>
      <c r="G19" s="20">
        <v>10</v>
      </c>
      <c r="H19" s="20">
        <v>17</v>
      </c>
      <c r="I19" s="20">
        <v>2</v>
      </c>
      <c r="J19" s="20">
        <v>0</v>
      </c>
      <c r="K19" s="29" t="s">
        <v>642</v>
      </c>
      <c r="L19" s="1" t="s">
        <v>705</v>
      </c>
      <c r="M19" s="1" t="s">
        <v>202</v>
      </c>
      <c r="N19" s="1" t="s">
        <v>654</v>
      </c>
      <c r="O19" s="31">
        <v>104</v>
      </c>
      <c r="P19" s="20">
        <v>107</v>
      </c>
      <c r="Q19" s="30">
        <v>-3</v>
      </c>
      <c r="R19" s="29" t="s">
        <v>101</v>
      </c>
      <c r="S19" s="28" t="s">
        <v>228</v>
      </c>
    </row>
    <row r="20" spans="1:19" x14ac:dyDescent="0.3">
      <c r="A20" s="32" t="s">
        <v>9</v>
      </c>
      <c r="B20" s="1">
        <v>37</v>
      </c>
      <c r="C20" s="1">
        <v>16</v>
      </c>
      <c r="D20" s="1">
        <v>12</v>
      </c>
      <c r="E20" s="20">
        <v>9</v>
      </c>
      <c r="F20" s="30">
        <v>41</v>
      </c>
      <c r="G20" s="20">
        <v>13</v>
      </c>
      <c r="H20" s="20">
        <v>15</v>
      </c>
      <c r="I20" s="20">
        <v>1</v>
      </c>
      <c r="J20" s="20">
        <v>5</v>
      </c>
      <c r="K20" s="29" t="s">
        <v>660</v>
      </c>
      <c r="L20" s="1" t="s">
        <v>496</v>
      </c>
      <c r="M20" s="1" t="s">
        <v>206</v>
      </c>
      <c r="N20" s="1" t="s">
        <v>507</v>
      </c>
      <c r="O20" s="31">
        <v>117</v>
      </c>
      <c r="P20" s="20">
        <v>122</v>
      </c>
      <c r="Q20" s="30">
        <v>-5</v>
      </c>
      <c r="R20" s="29" t="s">
        <v>99</v>
      </c>
      <c r="S20" s="28" t="s">
        <v>235</v>
      </c>
    </row>
    <row r="21" spans="1:19" ht="15" thickBot="1" x14ac:dyDescent="0.35">
      <c r="A21" s="27" t="s">
        <v>23</v>
      </c>
      <c r="B21" s="26">
        <v>37</v>
      </c>
      <c r="C21" s="26">
        <v>16</v>
      </c>
      <c r="D21" s="26">
        <v>15</v>
      </c>
      <c r="E21" s="24">
        <v>6</v>
      </c>
      <c r="F21" s="23">
        <v>38</v>
      </c>
      <c r="G21" s="24">
        <v>5</v>
      </c>
      <c r="H21" s="24">
        <v>12</v>
      </c>
      <c r="I21" s="24">
        <v>4</v>
      </c>
      <c r="J21" s="24">
        <v>1</v>
      </c>
      <c r="K21" s="22" t="s">
        <v>457</v>
      </c>
      <c r="L21" s="26" t="s">
        <v>602</v>
      </c>
      <c r="M21" s="26" t="s">
        <v>305</v>
      </c>
      <c r="N21" s="26" t="s">
        <v>727</v>
      </c>
      <c r="O21" s="25">
        <v>112</v>
      </c>
      <c r="P21" s="24">
        <v>127</v>
      </c>
      <c r="Q21" s="23">
        <v>-15</v>
      </c>
      <c r="R21" s="22" t="s">
        <v>104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37</v>
      </c>
      <c r="C25" s="1">
        <v>28</v>
      </c>
      <c r="D25" s="1">
        <v>2</v>
      </c>
      <c r="E25" s="20">
        <v>7</v>
      </c>
      <c r="F25" s="30">
        <v>63</v>
      </c>
      <c r="G25" s="20">
        <v>24</v>
      </c>
      <c r="H25" s="20">
        <v>27</v>
      </c>
      <c r="I25" s="20">
        <v>1</v>
      </c>
      <c r="J25" s="20">
        <v>4</v>
      </c>
      <c r="K25" s="29" t="s">
        <v>681</v>
      </c>
      <c r="L25" s="1" t="s">
        <v>684</v>
      </c>
      <c r="M25" s="1" t="s">
        <v>682</v>
      </c>
      <c r="N25" s="1" t="s">
        <v>709</v>
      </c>
      <c r="O25" s="31">
        <v>148</v>
      </c>
      <c r="P25" s="20">
        <v>85</v>
      </c>
      <c r="Q25" s="30">
        <v>63</v>
      </c>
      <c r="R25" s="29" t="s">
        <v>194</v>
      </c>
      <c r="S25" s="28" t="s">
        <v>342</v>
      </c>
    </row>
    <row r="26" spans="1:19" x14ac:dyDescent="0.3">
      <c r="A26" s="32" t="s">
        <v>22</v>
      </c>
      <c r="B26" s="1">
        <v>39</v>
      </c>
      <c r="C26" s="1">
        <v>25</v>
      </c>
      <c r="D26" s="1">
        <v>7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698</v>
      </c>
      <c r="L26" s="1" t="s">
        <v>684</v>
      </c>
      <c r="M26" s="1" t="s">
        <v>226</v>
      </c>
      <c r="N26" s="1" t="s">
        <v>710</v>
      </c>
      <c r="O26" s="31">
        <v>139</v>
      </c>
      <c r="P26" s="20">
        <v>105</v>
      </c>
      <c r="Q26" s="30">
        <v>34</v>
      </c>
      <c r="R26" s="29" t="s">
        <v>107</v>
      </c>
      <c r="S26" s="28" t="s">
        <v>231</v>
      </c>
    </row>
    <row r="27" spans="1:19" x14ac:dyDescent="0.3">
      <c r="A27" s="32" t="s">
        <v>17</v>
      </c>
      <c r="B27" s="1">
        <v>39</v>
      </c>
      <c r="C27" s="1">
        <v>23</v>
      </c>
      <c r="D27" s="1">
        <v>10</v>
      </c>
      <c r="E27" s="20">
        <v>6</v>
      </c>
      <c r="F27" s="30">
        <v>52</v>
      </c>
      <c r="G27" s="20">
        <v>13</v>
      </c>
      <c r="H27" s="20">
        <v>20</v>
      </c>
      <c r="I27" s="20">
        <v>3</v>
      </c>
      <c r="J27" s="20">
        <v>1</v>
      </c>
      <c r="K27" s="29" t="s">
        <v>685</v>
      </c>
      <c r="L27" s="1" t="s">
        <v>513</v>
      </c>
      <c r="M27" s="1" t="s">
        <v>330</v>
      </c>
      <c r="N27" s="1" t="s">
        <v>711</v>
      </c>
      <c r="O27" s="31">
        <v>121</v>
      </c>
      <c r="P27" s="20">
        <v>102</v>
      </c>
      <c r="Q27" s="30">
        <v>19</v>
      </c>
      <c r="R27" s="29" t="s">
        <v>99</v>
      </c>
      <c r="S27" s="28" t="s">
        <v>276</v>
      </c>
    </row>
    <row r="28" spans="1:19" x14ac:dyDescent="0.3">
      <c r="A28" s="32" t="s">
        <v>95</v>
      </c>
      <c r="B28" s="1">
        <v>39</v>
      </c>
      <c r="C28" s="1">
        <v>18</v>
      </c>
      <c r="D28" s="1">
        <v>18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450</v>
      </c>
      <c r="L28" s="1" t="s">
        <v>687</v>
      </c>
      <c r="M28" s="1" t="s">
        <v>257</v>
      </c>
      <c r="N28" s="1" t="s">
        <v>688</v>
      </c>
      <c r="O28" s="31">
        <v>116</v>
      </c>
      <c r="P28" s="20">
        <v>112</v>
      </c>
      <c r="Q28" s="30">
        <v>4</v>
      </c>
      <c r="R28" s="29" t="s">
        <v>101</v>
      </c>
      <c r="S28" s="28" t="s">
        <v>200</v>
      </c>
    </row>
    <row r="29" spans="1:19" x14ac:dyDescent="0.3">
      <c r="A29" s="32" t="s">
        <v>6</v>
      </c>
      <c r="B29" s="1">
        <v>39</v>
      </c>
      <c r="C29" s="1">
        <v>15</v>
      </c>
      <c r="D29" s="1">
        <v>16</v>
      </c>
      <c r="E29" s="20">
        <v>8</v>
      </c>
      <c r="F29" s="30">
        <v>38</v>
      </c>
      <c r="G29" s="20">
        <v>15</v>
      </c>
      <c r="H29" s="20">
        <v>15</v>
      </c>
      <c r="I29" s="20">
        <v>0</v>
      </c>
      <c r="J29" s="20">
        <v>2</v>
      </c>
      <c r="K29" s="29" t="s">
        <v>713</v>
      </c>
      <c r="L29" s="1" t="s">
        <v>525</v>
      </c>
      <c r="M29" s="1" t="s">
        <v>202</v>
      </c>
      <c r="N29" s="1" t="s">
        <v>507</v>
      </c>
      <c r="O29" s="31">
        <v>98</v>
      </c>
      <c r="P29" s="20">
        <v>133</v>
      </c>
      <c r="Q29" s="30">
        <v>-35</v>
      </c>
      <c r="R29" s="29" t="s">
        <v>99</v>
      </c>
      <c r="S29" s="28" t="s">
        <v>225</v>
      </c>
    </row>
    <row r="30" spans="1:19" x14ac:dyDescent="0.3">
      <c r="A30" s="32" t="s">
        <v>15</v>
      </c>
      <c r="B30" s="1">
        <v>37</v>
      </c>
      <c r="C30" s="1">
        <v>16</v>
      </c>
      <c r="D30" s="1">
        <v>17</v>
      </c>
      <c r="E30" s="20">
        <v>4</v>
      </c>
      <c r="F30" s="30">
        <v>36</v>
      </c>
      <c r="G30" s="20">
        <v>9</v>
      </c>
      <c r="H30" s="20">
        <v>14</v>
      </c>
      <c r="I30" s="20">
        <v>2</v>
      </c>
      <c r="J30" s="20">
        <v>0</v>
      </c>
      <c r="K30" s="29" t="s">
        <v>518</v>
      </c>
      <c r="L30" s="1" t="s">
        <v>355</v>
      </c>
      <c r="M30" s="1" t="s">
        <v>358</v>
      </c>
      <c r="N30" s="1" t="s">
        <v>712</v>
      </c>
      <c r="O30" s="31">
        <v>105</v>
      </c>
      <c r="P30" s="20">
        <v>124</v>
      </c>
      <c r="Q30" s="30">
        <v>-19</v>
      </c>
      <c r="R30" s="29" t="s">
        <v>101</v>
      </c>
      <c r="S30" s="28" t="s">
        <v>232</v>
      </c>
    </row>
    <row r="31" spans="1:19" x14ac:dyDescent="0.3">
      <c r="A31" s="32" t="s">
        <v>25</v>
      </c>
      <c r="B31" s="1">
        <v>38</v>
      </c>
      <c r="C31" s="1">
        <v>14</v>
      </c>
      <c r="D31" s="1">
        <v>18</v>
      </c>
      <c r="E31" s="20">
        <v>6</v>
      </c>
      <c r="F31" s="30">
        <v>34</v>
      </c>
      <c r="G31" s="20">
        <v>11</v>
      </c>
      <c r="H31" s="20">
        <v>13</v>
      </c>
      <c r="I31" s="20">
        <v>1</v>
      </c>
      <c r="J31" s="20">
        <v>2</v>
      </c>
      <c r="K31" s="29" t="s">
        <v>525</v>
      </c>
      <c r="L31" s="1" t="s">
        <v>707</v>
      </c>
      <c r="M31" s="1" t="s">
        <v>165</v>
      </c>
      <c r="N31" s="1" t="s">
        <v>708</v>
      </c>
      <c r="O31" s="31">
        <v>106</v>
      </c>
      <c r="P31" s="20">
        <v>124</v>
      </c>
      <c r="Q31" s="30">
        <v>-18</v>
      </c>
      <c r="R31" s="29" t="s">
        <v>101</v>
      </c>
      <c r="S31" s="28" t="s">
        <v>651</v>
      </c>
    </row>
    <row r="32" spans="1:19" ht="15" thickBot="1" x14ac:dyDescent="0.35">
      <c r="A32" s="32" t="s">
        <v>0</v>
      </c>
      <c r="B32" s="1">
        <v>36</v>
      </c>
      <c r="C32" s="1">
        <v>15</v>
      </c>
      <c r="D32" s="1">
        <v>17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413</v>
      </c>
      <c r="L32" s="1" t="s">
        <v>468</v>
      </c>
      <c r="M32" s="1" t="s">
        <v>122</v>
      </c>
      <c r="N32" s="1" t="s">
        <v>687</v>
      </c>
      <c r="O32" s="31">
        <v>106</v>
      </c>
      <c r="P32" s="20">
        <v>111</v>
      </c>
      <c r="Q32" s="30">
        <v>-5</v>
      </c>
      <c r="R32" s="29" t="s">
        <v>159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36</v>
      </c>
      <c r="C35" s="1">
        <v>17</v>
      </c>
      <c r="D35" s="1">
        <v>8</v>
      </c>
      <c r="E35" s="20">
        <v>11</v>
      </c>
      <c r="F35" s="33">
        <v>45</v>
      </c>
      <c r="G35" s="20">
        <v>12</v>
      </c>
      <c r="H35" s="20">
        <v>16</v>
      </c>
      <c r="I35" s="20">
        <v>1</v>
      </c>
      <c r="J35" s="20">
        <v>5</v>
      </c>
      <c r="K35" s="29" t="s">
        <v>722</v>
      </c>
      <c r="L35" s="1" t="s">
        <v>541</v>
      </c>
      <c r="M35" s="1" t="s">
        <v>379</v>
      </c>
      <c r="N35" s="1" t="s">
        <v>722</v>
      </c>
      <c r="O35" s="31">
        <v>115</v>
      </c>
      <c r="P35" s="20">
        <v>110</v>
      </c>
      <c r="Q35" s="30">
        <v>5</v>
      </c>
      <c r="R35" s="29" t="s">
        <v>101</v>
      </c>
      <c r="S35" s="28" t="s">
        <v>239</v>
      </c>
    </row>
    <row r="36" spans="1:19" x14ac:dyDescent="0.3">
      <c r="A36" s="32" t="s">
        <v>31</v>
      </c>
      <c r="B36" s="1">
        <v>38</v>
      </c>
      <c r="C36" s="1">
        <v>21</v>
      </c>
      <c r="D36" s="1">
        <v>15</v>
      </c>
      <c r="E36" s="20">
        <v>2</v>
      </c>
      <c r="F36" s="30">
        <v>44</v>
      </c>
      <c r="G36" s="20">
        <v>9</v>
      </c>
      <c r="H36" s="20">
        <v>17</v>
      </c>
      <c r="I36" s="20">
        <v>4</v>
      </c>
      <c r="J36" s="20">
        <v>0</v>
      </c>
      <c r="K36" s="29" t="s">
        <v>429</v>
      </c>
      <c r="L36" s="1" t="s">
        <v>714</v>
      </c>
      <c r="M36" s="1" t="s">
        <v>171</v>
      </c>
      <c r="N36" s="1" t="s">
        <v>637</v>
      </c>
      <c r="O36" s="31">
        <v>130</v>
      </c>
      <c r="P36" s="20">
        <v>132</v>
      </c>
      <c r="Q36" s="30">
        <v>-2</v>
      </c>
      <c r="R36" s="29" t="s">
        <v>107</v>
      </c>
      <c r="S36" s="28" t="s">
        <v>228</v>
      </c>
    </row>
    <row r="37" spans="1:19" x14ac:dyDescent="0.3">
      <c r="A37" s="32" t="s">
        <v>20</v>
      </c>
      <c r="B37" s="1">
        <v>39</v>
      </c>
      <c r="C37" s="1">
        <v>19</v>
      </c>
      <c r="D37" s="1">
        <v>14</v>
      </c>
      <c r="E37" s="20">
        <v>6</v>
      </c>
      <c r="F37" s="30">
        <v>44</v>
      </c>
      <c r="G37" s="20">
        <v>14</v>
      </c>
      <c r="H37" s="20">
        <v>19</v>
      </c>
      <c r="I37" s="20">
        <v>0</v>
      </c>
      <c r="J37" s="20">
        <v>2</v>
      </c>
      <c r="K37" s="29" t="s">
        <v>691</v>
      </c>
      <c r="L37" s="1" t="s">
        <v>716</v>
      </c>
      <c r="M37" s="1" t="s">
        <v>211</v>
      </c>
      <c r="N37" s="1" t="s">
        <v>587</v>
      </c>
      <c r="O37" s="31">
        <v>132</v>
      </c>
      <c r="P37" s="20">
        <v>131</v>
      </c>
      <c r="Q37" s="30">
        <v>1</v>
      </c>
      <c r="R37" s="29" t="s">
        <v>101</v>
      </c>
      <c r="S37" s="28" t="s">
        <v>234</v>
      </c>
    </row>
    <row r="38" spans="1:19" x14ac:dyDescent="0.3">
      <c r="A38" s="32" t="s">
        <v>18</v>
      </c>
      <c r="B38" s="1">
        <v>37</v>
      </c>
      <c r="C38" s="1">
        <v>16</v>
      </c>
      <c r="D38" s="1">
        <v>12</v>
      </c>
      <c r="E38" s="20">
        <v>9</v>
      </c>
      <c r="F38" s="30">
        <v>41</v>
      </c>
      <c r="G38" s="20">
        <v>10</v>
      </c>
      <c r="H38" s="20">
        <v>15</v>
      </c>
      <c r="I38" s="20">
        <v>1</v>
      </c>
      <c r="J38" s="20">
        <v>5</v>
      </c>
      <c r="K38" s="29" t="s">
        <v>717</v>
      </c>
      <c r="L38" s="1" t="s">
        <v>623</v>
      </c>
      <c r="M38" s="1" t="s">
        <v>319</v>
      </c>
      <c r="N38" s="1" t="s">
        <v>718</v>
      </c>
      <c r="O38" s="31">
        <v>97</v>
      </c>
      <c r="P38" s="20">
        <v>97</v>
      </c>
      <c r="Q38" s="30">
        <v>0</v>
      </c>
      <c r="R38" s="29" t="s">
        <v>99</v>
      </c>
      <c r="S38" s="28" t="s">
        <v>218</v>
      </c>
    </row>
    <row r="39" spans="1:19" x14ac:dyDescent="0.3">
      <c r="A39" s="32" t="s">
        <v>8</v>
      </c>
      <c r="B39" s="1">
        <v>38</v>
      </c>
      <c r="C39" s="1">
        <v>18</v>
      </c>
      <c r="D39" s="1">
        <v>17</v>
      </c>
      <c r="E39" s="20">
        <v>3</v>
      </c>
      <c r="F39" s="30">
        <v>39</v>
      </c>
      <c r="G39" s="20">
        <v>9</v>
      </c>
      <c r="H39" s="20">
        <v>17</v>
      </c>
      <c r="I39" s="20">
        <v>1</v>
      </c>
      <c r="J39" s="20">
        <v>1</v>
      </c>
      <c r="K39" s="29" t="s">
        <v>546</v>
      </c>
      <c r="L39" s="1" t="s">
        <v>696</v>
      </c>
      <c r="M39" s="1" t="s">
        <v>312</v>
      </c>
      <c r="N39" s="1" t="s">
        <v>719</v>
      </c>
      <c r="O39" s="31">
        <v>115</v>
      </c>
      <c r="P39" s="20">
        <v>132</v>
      </c>
      <c r="Q39" s="30">
        <v>-17</v>
      </c>
      <c r="R39" s="29" t="s">
        <v>99</v>
      </c>
      <c r="S39" s="28" t="s">
        <v>202</v>
      </c>
    </row>
    <row r="40" spans="1:19" x14ac:dyDescent="0.3">
      <c r="A40" s="32" t="s">
        <v>7</v>
      </c>
      <c r="B40" s="1">
        <v>36</v>
      </c>
      <c r="C40" s="1">
        <v>16</v>
      </c>
      <c r="D40" s="1">
        <v>14</v>
      </c>
      <c r="E40" s="20">
        <v>6</v>
      </c>
      <c r="F40" s="30">
        <v>38</v>
      </c>
      <c r="G40" s="20">
        <v>11</v>
      </c>
      <c r="H40" s="20">
        <v>16</v>
      </c>
      <c r="I40" s="20">
        <v>0</v>
      </c>
      <c r="J40" s="20">
        <v>3</v>
      </c>
      <c r="K40" s="29" t="s">
        <v>587</v>
      </c>
      <c r="L40" s="1" t="s">
        <v>587</v>
      </c>
      <c r="M40" s="1" t="s">
        <v>324</v>
      </c>
      <c r="N40" s="1" t="s">
        <v>674</v>
      </c>
      <c r="O40" s="31">
        <v>93</v>
      </c>
      <c r="P40" s="20">
        <v>108</v>
      </c>
      <c r="Q40" s="30">
        <v>-15</v>
      </c>
      <c r="R40" s="29" t="s">
        <v>135</v>
      </c>
      <c r="S40" s="28" t="s">
        <v>202</v>
      </c>
    </row>
    <row r="41" spans="1:19" x14ac:dyDescent="0.3">
      <c r="A41" s="32" t="s">
        <v>27</v>
      </c>
      <c r="B41" s="1">
        <v>38</v>
      </c>
      <c r="C41" s="1">
        <v>16</v>
      </c>
      <c r="D41" s="1">
        <v>18</v>
      </c>
      <c r="E41" s="20">
        <v>4</v>
      </c>
      <c r="F41" s="30">
        <v>36</v>
      </c>
      <c r="G41" s="20">
        <v>11</v>
      </c>
      <c r="H41" s="20">
        <v>14</v>
      </c>
      <c r="I41" s="20">
        <v>2</v>
      </c>
      <c r="J41" s="20">
        <v>2</v>
      </c>
      <c r="K41" s="29" t="s">
        <v>528</v>
      </c>
      <c r="L41" s="1" t="s">
        <v>689</v>
      </c>
      <c r="M41" s="1" t="s">
        <v>374</v>
      </c>
      <c r="N41" s="1" t="s">
        <v>715</v>
      </c>
      <c r="O41" s="31">
        <v>101</v>
      </c>
      <c r="P41" s="20">
        <v>115</v>
      </c>
      <c r="Q41" s="30">
        <v>-14</v>
      </c>
      <c r="R41" s="29" t="s">
        <v>99</v>
      </c>
      <c r="S41" s="28" t="s">
        <v>203</v>
      </c>
    </row>
    <row r="42" spans="1:19" ht="15" thickBot="1" x14ac:dyDescent="0.35">
      <c r="A42" s="27" t="s">
        <v>3</v>
      </c>
      <c r="B42" s="26">
        <v>37</v>
      </c>
      <c r="C42" s="26">
        <v>15</v>
      </c>
      <c r="D42" s="26">
        <v>19</v>
      </c>
      <c r="E42" s="24">
        <v>3</v>
      </c>
      <c r="F42" s="23">
        <v>33</v>
      </c>
      <c r="G42" s="24">
        <v>7</v>
      </c>
      <c r="H42" s="24">
        <v>12</v>
      </c>
      <c r="I42" s="24">
        <v>3</v>
      </c>
      <c r="J42" s="24">
        <v>0</v>
      </c>
      <c r="K42" s="22" t="s">
        <v>720</v>
      </c>
      <c r="L42" s="26" t="s">
        <v>672</v>
      </c>
      <c r="M42" s="26" t="s">
        <v>165</v>
      </c>
      <c r="N42" s="26" t="s">
        <v>721</v>
      </c>
      <c r="O42" s="25">
        <v>106</v>
      </c>
      <c r="P42" s="24">
        <v>128</v>
      </c>
      <c r="Q42" s="23">
        <v>-22</v>
      </c>
      <c r="R42" s="22" t="s">
        <v>107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9B0302C-1538-4974-87FE-DEAAE782B8B4}"/>
  </hyperlinks>
  <pageMargins left="0.7" right="0.7" top="0.75" bottom="0.75" header="0.3" footer="0.3"/>
  <pageSetup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5C88-0E48-4954-AE41-E007BDE202A0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40</v>
      </c>
      <c r="C4" s="40">
        <v>23</v>
      </c>
      <c r="D4" s="40">
        <v>14</v>
      </c>
      <c r="E4" s="38">
        <v>3</v>
      </c>
      <c r="F4" s="33">
        <v>49</v>
      </c>
      <c r="G4" s="39">
        <v>14</v>
      </c>
      <c r="H4" s="38">
        <v>21</v>
      </c>
      <c r="I4" s="38">
        <v>2</v>
      </c>
      <c r="J4" s="33">
        <v>2</v>
      </c>
      <c r="K4" s="37" t="s">
        <v>723</v>
      </c>
      <c r="L4" s="40" t="s">
        <v>488</v>
      </c>
      <c r="M4" s="40" t="s">
        <v>295</v>
      </c>
      <c r="N4" s="40" t="s">
        <v>644</v>
      </c>
      <c r="O4" s="39">
        <v>125</v>
      </c>
      <c r="P4" s="38">
        <v>129</v>
      </c>
      <c r="Q4" s="33">
        <v>-4</v>
      </c>
      <c r="R4" s="37" t="s">
        <v>99</v>
      </c>
      <c r="S4" s="36" t="s">
        <v>203</v>
      </c>
    </row>
    <row r="5" spans="1:20" x14ac:dyDescent="0.3">
      <c r="A5" s="32" t="s">
        <v>5</v>
      </c>
      <c r="B5" s="1">
        <v>38</v>
      </c>
      <c r="C5" s="1">
        <v>22</v>
      </c>
      <c r="D5" s="1">
        <v>13</v>
      </c>
      <c r="E5" s="20">
        <v>3</v>
      </c>
      <c r="F5" s="30">
        <v>47</v>
      </c>
      <c r="G5" s="31">
        <v>17</v>
      </c>
      <c r="H5" s="20">
        <v>21</v>
      </c>
      <c r="I5" s="20">
        <v>1</v>
      </c>
      <c r="J5" s="30">
        <v>1</v>
      </c>
      <c r="K5" s="29" t="s">
        <v>650</v>
      </c>
      <c r="L5" s="1" t="s">
        <v>499</v>
      </c>
      <c r="M5" s="1" t="s">
        <v>234</v>
      </c>
      <c r="N5" s="1" t="s">
        <v>725</v>
      </c>
      <c r="O5" s="31">
        <v>126</v>
      </c>
      <c r="P5" s="20">
        <v>101</v>
      </c>
      <c r="Q5" s="30">
        <v>25</v>
      </c>
      <c r="R5" s="29" t="s">
        <v>135</v>
      </c>
      <c r="S5" s="28" t="s">
        <v>234</v>
      </c>
    </row>
    <row r="6" spans="1:20" x14ac:dyDescent="0.3">
      <c r="A6" s="32" t="s">
        <v>16</v>
      </c>
      <c r="B6" s="1">
        <v>38</v>
      </c>
      <c r="C6" s="1">
        <v>20</v>
      </c>
      <c r="D6" s="1">
        <v>12</v>
      </c>
      <c r="E6" s="20">
        <v>6</v>
      </c>
      <c r="F6" s="30">
        <v>46</v>
      </c>
      <c r="G6" s="31">
        <v>11</v>
      </c>
      <c r="H6" s="20">
        <v>18</v>
      </c>
      <c r="I6" s="20">
        <v>2</v>
      </c>
      <c r="J6" s="30">
        <v>4</v>
      </c>
      <c r="K6" s="29" t="s">
        <v>637</v>
      </c>
      <c r="L6" s="1" t="s">
        <v>590</v>
      </c>
      <c r="M6" s="1" t="s">
        <v>303</v>
      </c>
      <c r="N6" s="1" t="s">
        <v>724</v>
      </c>
      <c r="O6" s="31">
        <v>127</v>
      </c>
      <c r="P6" s="20">
        <v>129</v>
      </c>
      <c r="Q6" s="30">
        <v>-2</v>
      </c>
      <c r="R6" s="29" t="s">
        <v>101</v>
      </c>
      <c r="S6" s="28" t="s">
        <v>239</v>
      </c>
    </row>
    <row r="7" spans="1:20" x14ac:dyDescent="0.3">
      <c r="A7" s="32" t="s">
        <v>28</v>
      </c>
      <c r="B7" s="1">
        <v>38</v>
      </c>
      <c r="C7" s="1">
        <v>20</v>
      </c>
      <c r="D7" s="1">
        <v>14</v>
      </c>
      <c r="E7" s="20">
        <v>4</v>
      </c>
      <c r="F7" s="30">
        <v>44</v>
      </c>
      <c r="G7" s="31">
        <v>11</v>
      </c>
      <c r="H7" s="20">
        <v>17</v>
      </c>
      <c r="I7" s="20">
        <v>3</v>
      </c>
      <c r="J7" s="30">
        <v>0</v>
      </c>
      <c r="K7" s="29" t="s">
        <v>698</v>
      </c>
      <c r="L7" s="1" t="s">
        <v>551</v>
      </c>
      <c r="M7" s="1" t="s">
        <v>407</v>
      </c>
      <c r="N7" s="1" t="s">
        <v>699</v>
      </c>
      <c r="O7" s="31">
        <v>120</v>
      </c>
      <c r="P7" s="20">
        <v>120</v>
      </c>
      <c r="Q7" s="30">
        <v>0</v>
      </c>
      <c r="R7" s="29" t="s">
        <v>367</v>
      </c>
      <c r="S7" s="28" t="s">
        <v>280</v>
      </c>
    </row>
    <row r="8" spans="1:20" x14ac:dyDescent="0.3">
      <c r="A8" s="32" t="s">
        <v>19</v>
      </c>
      <c r="B8" s="1">
        <v>38</v>
      </c>
      <c r="C8" s="1">
        <v>21</v>
      </c>
      <c r="D8" s="1">
        <v>15</v>
      </c>
      <c r="E8" s="20">
        <v>2</v>
      </c>
      <c r="F8" s="30">
        <v>44</v>
      </c>
      <c r="G8" s="31">
        <v>16</v>
      </c>
      <c r="H8" s="20">
        <v>19</v>
      </c>
      <c r="I8" s="20">
        <v>2</v>
      </c>
      <c r="J8" s="30">
        <v>1</v>
      </c>
      <c r="K8" s="29" t="s">
        <v>728</v>
      </c>
      <c r="L8" s="1" t="s">
        <v>315</v>
      </c>
      <c r="M8" s="1" t="s">
        <v>170</v>
      </c>
      <c r="N8" s="1" t="s">
        <v>650</v>
      </c>
      <c r="O8" s="31">
        <v>124</v>
      </c>
      <c r="P8" s="20">
        <v>121</v>
      </c>
      <c r="Q8" s="30">
        <v>3</v>
      </c>
      <c r="R8" s="29" t="s">
        <v>99</v>
      </c>
      <c r="S8" s="28" t="s">
        <v>203</v>
      </c>
    </row>
    <row r="9" spans="1:20" x14ac:dyDescent="0.3">
      <c r="A9" s="32" t="s">
        <v>29</v>
      </c>
      <c r="B9" s="1">
        <v>40</v>
      </c>
      <c r="C9" s="1">
        <v>20</v>
      </c>
      <c r="D9" s="1">
        <v>18</v>
      </c>
      <c r="E9" s="20">
        <v>2</v>
      </c>
      <c r="F9" s="30">
        <v>42</v>
      </c>
      <c r="G9" s="31">
        <v>12</v>
      </c>
      <c r="H9" s="20">
        <v>18</v>
      </c>
      <c r="I9" s="20">
        <v>2</v>
      </c>
      <c r="J9" s="30">
        <v>1</v>
      </c>
      <c r="K9" s="29" t="s">
        <v>673</v>
      </c>
      <c r="L9" s="1" t="s">
        <v>456</v>
      </c>
      <c r="M9" s="1" t="s">
        <v>494</v>
      </c>
      <c r="N9" s="1" t="s">
        <v>697</v>
      </c>
      <c r="O9" s="31">
        <v>124</v>
      </c>
      <c r="P9" s="20">
        <v>132</v>
      </c>
      <c r="Q9" s="30">
        <v>-8</v>
      </c>
      <c r="R9" s="29" t="s">
        <v>167</v>
      </c>
      <c r="S9" s="28" t="s">
        <v>215</v>
      </c>
    </row>
    <row r="10" spans="1:20" x14ac:dyDescent="0.3">
      <c r="A10" s="32" t="s">
        <v>11</v>
      </c>
      <c r="B10" s="1">
        <v>38</v>
      </c>
      <c r="C10" s="1">
        <v>18</v>
      </c>
      <c r="D10" s="1">
        <v>15</v>
      </c>
      <c r="E10" s="20">
        <v>5</v>
      </c>
      <c r="F10" s="30">
        <v>41</v>
      </c>
      <c r="G10" s="31">
        <v>10</v>
      </c>
      <c r="H10" s="20">
        <v>15</v>
      </c>
      <c r="I10" s="20">
        <v>3</v>
      </c>
      <c r="J10" s="30">
        <v>0</v>
      </c>
      <c r="K10" s="29" t="s">
        <v>587</v>
      </c>
      <c r="L10" s="1" t="s">
        <v>500</v>
      </c>
      <c r="M10" s="1" t="s">
        <v>246</v>
      </c>
      <c r="N10" s="1" t="s">
        <v>546</v>
      </c>
      <c r="O10" s="31">
        <v>125</v>
      </c>
      <c r="P10" s="20">
        <v>124</v>
      </c>
      <c r="Q10" s="30">
        <v>1</v>
      </c>
      <c r="R10" s="29" t="s">
        <v>113</v>
      </c>
      <c r="S10" s="28" t="s">
        <v>225</v>
      </c>
    </row>
    <row r="11" spans="1:20" ht="15" thickBot="1" x14ac:dyDescent="0.35">
      <c r="A11" s="32" t="s">
        <v>4</v>
      </c>
      <c r="B11" s="1">
        <v>38</v>
      </c>
      <c r="C11" s="1">
        <v>17</v>
      </c>
      <c r="D11" s="1">
        <v>15</v>
      </c>
      <c r="E11" s="24">
        <v>6</v>
      </c>
      <c r="F11" s="23">
        <v>40</v>
      </c>
      <c r="G11" s="25">
        <v>13</v>
      </c>
      <c r="H11" s="24">
        <v>17</v>
      </c>
      <c r="I11" s="24">
        <v>0</v>
      </c>
      <c r="J11" s="23">
        <v>1</v>
      </c>
      <c r="K11" s="29" t="s">
        <v>702</v>
      </c>
      <c r="L11" s="1" t="s">
        <v>422</v>
      </c>
      <c r="M11" s="1" t="s">
        <v>312</v>
      </c>
      <c r="N11" s="1" t="s">
        <v>726</v>
      </c>
      <c r="O11" s="31">
        <v>124</v>
      </c>
      <c r="P11" s="20">
        <v>129</v>
      </c>
      <c r="Q11" s="30">
        <v>-5</v>
      </c>
      <c r="R11" s="29" t="s">
        <v>101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38</v>
      </c>
      <c r="C14" s="1">
        <v>24</v>
      </c>
      <c r="D14" s="1">
        <v>11</v>
      </c>
      <c r="E14" s="20">
        <v>3</v>
      </c>
      <c r="F14" s="33">
        <v>51</v>
      </c>
      <c r="G14" s="20">
        <v>11</v>
      </c>
      <c r="H14" s="20">
        <v>20</v>
      </c>
      <c r="I14" s="20">
        <v>4</v>
      </c>
      <c r="J14" s="20">
        <v>2</v>
      </c>
      <c r="K14" s="29" t="s">
        <v>659</v>
      </c>
      <c r="L14" s="1" t="s">
        <v>615</v>
      </c>
      <c r="M14" s="1" t="s">
        <v>346</v>
      </c>
      <c r="N14" s="1" t="s">
        <v>723</v>
      </c>
      <c r="O14" s="31">
        <v>129</v>
      </c>
      <c r="P14" s="20">
        <v>110</v>
      </c>
      <c r="Q14" s="30">
        <v>19</v>
      </c>
      <c r="R14" s="29" t="s">
        <v>104</v>
      </c>
      <c r="S14" s="28" t="s">
        <v>226</v>
      </c>
    </row>
    <row r="15" spans="1:20" x14ac:dyDescent="0.3">
      <c r="A15" s="32" t="s">
        <v>13</v>
      </c>
      <c r="B15" s="1">
        <v>39</v>
      </c>
      <c r="C15" s="1">
        <v>21</v>
      </c>
      <c r="D15" s="1">
        <v>14</v>
      </c>
      <c r="E15" s="20">
        <v>4</v>
      </c>
      <c r="F15" s="30">
        <v>46</v>
      </c>
      <c r="G15" s="20">
        <v>12</v>
      </c>
      <c r="H15" s="20">
        <v>18</v>
      </c>
      <c r="I15" s="20">
        <v>3</v>
      </c>
      <c r="J15" s="20">
        <v>4</v>
      </c>
      <c r="K15" s="29" t="s">
        <v>636</v>
      </c>
      <c r="L15" s="1" t="s">
        <v>446</v>
      </c>
      <c r="M15" s="1" t="s">
        <v>351</v>
      </c>
      <c r="N15" s="1" t="s">
        <v>706</v>
      </c>
      <c r="O15" s="31">
        <v>111</v>
      </c>
      <c r="P15" s="20">
        <v>108</v>
      </c>
      <c r="Q15" s="30">
        <v>3</v>
      </c>
      <c r="R15" s="29" t="s">
        <v>101</v>
      </c>
      <c r="S15" s="28" t="s">
        <v>225</v>
      </c>
    </row>
    <row r="16" spans="1:20" x14ac:dyDescent="0.3">
      <c r="A16" s="32" t="s">
        <v>10</v>
      </c>
      <c r="B16" s="1">
        <v>37</v>
      </c>
      <c r="C16" s="1">
        <v>19</v>
      </c>
      <c r="D16" s="1">
        <v>11</v>
      </c>
      <c r="E16" s="20">
        <v>7</v>
      </c>
      <c r="F16" s="30">
        <v>45</v>
      </c>
      <c r="G16" s="20">
        <v>7</v>
      </c>
      <c r="H16" s="20">
        <v>14</v>
      </c>
      <c r="I16" s="20">
        <v>5</v>
      </c>
      <c r="J16" s="20">
        <v>3</v>
      </c>
      <c r="K16" s="29" t="s">
        <v>669</v>
      </c>
      <c r="L16" s="1" t="s">
        <v>457</v>
      </c>
      <c r="M16" s="1" t="s">
        <v>216</v>
      </c>
      <c r="N16" s="1" t="s">
        <v>643</v>
      </c>
      <c r="O16" s="31">
        <v>112</v>
      </c>
      <c r="P16" s="20">
        <v>106</v>
      </c>
      <c r="Q16" s="30">
        <v>6</v>
      </c>
      <c r="R16" s="29" t="s">
        <v>101</v>
      </c>
      <c r="S16" s="28" t="s">
        <v>245</v>
      </c>
    </row>
    <row r="17" spans="1:19" x14ac:dyDescent="0.3">
      <c r="A17" s="32" t="s">
        <v>1</v>
      </c>
      <c r="B17" s="1">
        <v>39</v>
      </c>
      <c r="C17" s="1">
        <v>20</v>
      </c>
      <c r="D17" s="1">
        <v>14</v>
      </c>
      <c r="E17" s="20">
        <v>5</v>
      </c>
      <c r="F17" s="30">
        <v>45</v>
      </c>
      <c r="G17" s="20">
        <v>18</v>
      </c>
      <c r="H17" s="20">
        <v>20</v>
      </c>
      <c r="I17" s="20">
        <v>0</v>
      </c>
      <c r="J17" s="20">
        <v>4</v>
      </c>
      <c r="K17" s="29" t="s">
        <v>652</v>
      </c>
      <c r="L17" s="1" t="s">
        <v>507</v>
      </c>
      <c r="M17" s="1" t="s">
        <v>354</v>
      </c>
      <c r="N17" s="1" t="s">
        <v>731</v>
      </c>
      <c r="O17" s="31">
        <v>124</v>
      </c>
      <c r="P17" s="20">
        <v>111</v>
      </c>
      <c r="Q17" s="30">
        <v>13</v>
      </c>
      <c r="R17" s="29" t="s">
        <v>101</v>
      </c>
      <c r="S17" s="28" t="s">
        <v>215</v>
      </c>
    </row>
    <row r="18" spans="1:19" x14ac:dyDescent="0.3">
      <c r="A18" s="32" t="s">
        <v>12</v>
      </c>
      <c r="B18" s="1">
        <v>41</v>
      </c>
      <c r="C18" s="1">
        <v>19</v>
      </c>
      <c r="D18" s="1">
        <v>17</v>
      </c>
      <c r="E18" s="20">
        <v>5</v>
      </c>
      <c r="F18" s="30">
        <v>43</v>
      </c>
      <c r="G18" s="20">
        <v>10</v>
      </c>
      <c r="H18" s="20">
        <v>17</v>
      </c>
      <c r="I18" s="20">
        <v>2</v>
      </c>
      <c r="J18" s="20">
        <v>0</v>
      </c>
      <c r="K18" s="29" t="s">
        <v>642</v>
      </c>
      <c r="L18" s="1" t="s">
        <v>730</v>
      </c>
      <c r="M18" s="1" t="s">
        <v>288</v>
      </c>
      <c r="N18" s="1" t="s">
        <v>636</v>
      </c>
      <c r="O18" s="31">
        <v>106</v>
      </c>
      <c r="P18" s="20">
        <v>110</v>
      </c>
      <c r="Q18" s="30">
        <v>-4</v>
      </c>
      <c r="R18" s="29" t="s">
        <v>107</v>
      </c>
      <c r="S18" s="28" t="s">
        <v>228</v>
      </c>
    </row>
    <row r="19" spans="1:19" x14ac:dyDescent="0.3">
      <c r="A19" s="32" t="s">
        <v>14</v>
      </c>
      <c r="B19" s="1">
        <v>38</v>
      </c>
      <c r="C19" s="1">
        <v>20</v>
      </c>
      <c r="D19" s="1">
        <v>16</v>
      </c>
      <c r="E19" s="20">
        <v>2</v>
      </c>
      <c r="F19" s="30">
        <v>42</v>
      </c>
      <c r="G19" s="20">
        <v>10</v>
      </c>
      <c r="H19" s="20">
        <v>17</v>
      </c>
      <c r="I19" s="20">
        <v>3</v>
      </c>
      <c r="J19" s="20">
        <v>0</v>
      </c>
      <c r="K19" s="29" t="s">
        <v>488</v>
      </c>
      <c r="L19" s="1" t="s">
        <v>626</v>
      </c>
      <c r="M19" s="1" t="s">
        <v>215</v>
      </c>
      <c r="N19" s="1" t="s">
        <v>518</v>
      </c>
      <c r="O19" s="31">
        <v>106</v>
      </c>
      <c r="P19" s="20">
        <v>114</v>
      </c>
      <c r="Q19" s="30">
        <v>-8</v>
      </c>
      <c r="R19" s="29" t="s">
        <v>113</v>
      </c>
      <c r="S19" s="28" t="s">
        <v>228</v>
      </c>
    </row>
    <row r="20" spans="1:19" x14ac:dyDescent="0.3">
      <c r="A20" s="32" t="s">
        <v>9</v>
      </c>
      <c r="B20" s="1">
        <v>37</v>
      </c>
      <c r="C20" s="1">
        <v>16</v>
      </c>
      <c r="D20" s="1">
        <v>12</v>
      </c>
      <c r="E20" s="20">
        <v>9</v>
      </c>
      <c r="F20" s="30">
        <v>41</v>
      </c>
      <c r="G20" s="20">
        <v>13</v>
      </c>
      <c r="H20" s="20">
        <v>15</v>
      </c>
      <c r="I20" s="20">
        <v>1</v>
      </c>
      <c r="J20" s="20">
        <v>5</v>
      </c>
      <c r="K20" s="29" t="s">
        <v>660</v>
      </c>
      <c r="L20" s="1" t="s">
        <v>496</v>
      </c>
      <c r="M20" s="1" t="s">
        <v>206</v>
      </c>
      <c r="N20" s="1" t="s">
        <v>507</v>
      </c>
      <c r="O20" s="31">
        <v>117</v>
      </c>
      <c r="P20" s="20">
        <v>122</v>
      </c>
      <c r="Q20" s="30">
        <v>-5</v>
      </c>
      <c r="R20" s="29" t="s">
        <v>99</v>
      </c>
      <c r="S20" s="28" t="s">
        <v>235</v>
      </c>
    </row>
    <row r="21" spans="1:19" ht="15" thickBot="1" x14ac:dyDescent="0.35">
      <c r="A21" s="27" t="s">
        <v>23</v>
      </c>
      <c r="B21" s="26">
        <v>38</v>
      </c>
      <c r="C21" s="26">
        <v>17</v>
      </c>
      <c r="D21" s="26">
        <v>15</v>
      </c>
      <c r="E21" s="24">
        <v>6</v>
      </c>
      <c r="F21" s="23">
        <v>40</v>
      </c>
      <c r="G21" s="24">
        <v>6</v>
      </c>
      <c r="H21" s="24">
        <v>13</v>
      </c>
      <c r="I21" s="24">
        <v>4</v>
      </c>
      <c r="J21" s="24">
        <v>1</v>
      </c>
      <c r="K21" s="22" t="s">
        <v>457</v>
      </c>
      <c r="L21" s="26" t="s">
        <v>622</v>
      </c>
      <c r="M21" s="26" t="s">
        <v>305</v>
      </c>
      <c r="N21" s="26" t="s">
        <v>729</v>
      </c>
      <c r="O21" s="25">
        <v>116</v>
      </c>
      <c r="P21" s="24">
        <v>128</v>
      </c>
      <c r="Q21" s="23">
        <v>-12</v>
      </c>
      <c r="R21" s="22" t="s">
        <v>109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38</v>
      </c>
      <c r="C25" s="1">
        <v>29</v>
      </c>
      <c r="D25" s="1">
        <v>2</v>
      </c>
      <c r="E25" s="20">
        <v>7</v>
      </c>
      <c r="F25" s="30">
        <v>65</v>
      </c>
      <c r="G25" s="20">
        <v>25</v>
      </c>
      <c r="H25" s="20">
        <v>28</v>
      </c>
      <c r="I25" s="20">
        <v>1</v>
      </c>
      <c r="J25" s="20">
        <v>4</v>
      </c>
      <c r="K25" s="29" t="s">
        <v>732</v>
      </c>
      <c r="L25" s="1" t="s">
        <v>684</v>
      </c>
      <c r="M25" s="1" t="s">
        <v>682</v>
      </c>
      <c r="N25" s="1" t="s">
        <v>733</v>
      </c>
      <c r="O25" s="31">
        <v>153</v>
      </c>
      <c r="P25" s="20">
        <v>87</v>
      </c>
      <c r="Q25" s="30">
        <v>66</v>
      </c>
      <c r="R25" s="29" t="s">
        <v>213</v>
      </c>
      <c r="S25" s="28" t="s">
        <v>342</v>
      </c>
    </row>
    <row r="26" spans="1:19" x14ac:dyDescent="0.3">
      <c r="A26" s="32" t="s">
        <v>22</v>
      </c>
      <c r="B26" s="1">
        <v>39</v>
      </c>
      <c r="C26" s="1">
        <v>25</v>
      </c>
      <c r="D26" s="1">
        <v>7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698</v>
      </c>
      <c r="L26" s="1" t="s">
        <v>684</v>
      </c>
      <c r="M26" s="1" t="s">
        <v>226</v>
      </c>
      <c r="N26" s="1" t="s">
        <v>710</v>
      </c>
      <c r="O26" s="31">
        <v>139</v>
      </c>
      <c r="P26" s="20">
        <v>105</v>
      </c>
      <c r="Q26" s="30">
        <v>34</v>
      </c>
      <c r="R26" s="29" t="s">
        <v>107</v>
      </c>
      <c r="S26" s="28" t="s">
        <v>231</v>
      </c>
    </row>
    <row r="27" spans="1:19" x14ac:dyDescent="0.3">
      <c r="A27" s="32" t="s">
        <v>17</v>
      </c>
      <c r="B27" s="1">
        <v>40</v>
      </c>
      <c r="C27" s="1">
        <v>24</v>
      </c>
      <c r="D27" s="1">
        <v>10</v>
      </c>
      <c r="E27" s="20">
        <v>6</v>
      </c>
      <c r="F27" s="30">
        <v>54</v>
      </c>
      <c r="G27" s="20">
        <v>14</v>
      </c>
      <c r="H27" s="20">
        <v>21</v>
      </c>
      <c r="I27" s="20">
        <v>3</v>
      </c>
      <c r="J27" s="20">
        <v>1</v>
      </c>
      <c r="K27" s="29" t="s">
        <v>685</v>
      </c>
      <c r="L27" s="1" t="s">
        <v>640</v>
      </c>
      <c r="M27" s="1" t="s">
        <v>330</v>
      </c>
      <c r="N27" s="1" t="s">
        <v>734</v>
      </c>
      <c r="O27" s="31">
        <v>126</v>
      </c>
      <c r="P27" s="20">
        <v>104</v>
      </c>
      <c r="Q27" s="30">
        <v>22</v>
      </c>
      <c r="R27" s="29" t="s">
        <v>104</v>
      </c>
      <c r="S27" s="28" t="s">
        <v>276</v>
      </c>
    </row>
    <row r="28" spans="1:19" x14ac:dyDescent="0.3">
      <c r="A28" s="32" t="s">
        <v>95</v>
      </c>
      <c r="B28" s="1">
        <v>40</v>
      </c>
      <c r="C28" s="1">
        <v>18</v>
      </c>
      <c r="D28" s="1">
        <v>19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495</v>
      </c>
      <c r="L28" s="1" t="s">
        <v>687</v>
      </c>
      <c r="M28" s="1" t="s">
        <v>279</v>
      </c>
      <c r="N28" s="1" t="s">
        <v>703</v>
      </c>
      <c r="O28" s="31">
        <v>119</v>
      </c>
      <c r="P28" s="20">
        <v>116</v>
      </c>
      <c r="Q28" s="30">
        <v>3</v>
      </c>
      <c r="R28" s="29" t="s">
        <v>107</v>
      </c>
      <c r="S28" s="28" t="s">
        <v>200</v>
      </c>
    </row>
    <row r="29" spans="1:19" x14ac:dyDescent="0.3">
      <c r="A29" s="32" t="s">
        <v>15</v>
      </c>
      <c r="B29" s="1">
        <v>38</v>
      </c>
      <c r="C29" s="1">
        <v>17</v>
      </c>
      <c r="D29" s="1">
        <v>17</v>
      </c>
      <c r="E29" s="20">
        <v>4</v>
      </c>
      <c r="F29" s="30">
        <v>38</v>
      </c>
      <c r="G29" s="20">
        <v>10</v>
      </c>
      <c r="H29" s="20">
        <v>15</v>
      </c>
      <c r="I29" s="20">
        <v>2</v>
      </c>
      <c r="J29" s="20">
        <v>0</v>
      </c>
      <c r="K29" s="29" t="s">
        <v>518</v>
      </c>
      <c r="L29" s="1" t="s">
        <v>377</v>
      </c>
      <c r="M29" s="1" t="s">
        <v>355</v>
      </c>
      <c r="N29" s="1" t="s">
        <v>563</v>
      </c>
      <c r="O29" s="31">
        <v>109</v>
      </c>
      <c r="P29" s="20">
        <v>127</v>
      </c>
      <c r="Q29" s="30">
        <v>-18</v>
      </c>
      <c r="R29" s="29" t="s">
        <v>99</v>
      </c>
      <c r="S29" s="28" t="s">
        <v>203</v>
      </c>
    </row>
    <row r="30" spans="1:19" x14ac:dyDescent="0.3">
      <c r="A30" s="32" t="s">
        <v>6</v>
      </c>
      <c r="B30" s="1">
        <v>40</v>
      </c>
      <c r="C30" s="1">
        <v>15</v>
      </c>
      <c r="D30" s="1">
        <v>17</v>
      </c>
      <c r="E30" s="20">
        <v>8</v>
      </c>
      <c r="F30" s="30">
        <v>38</v>
      </c>
      <c r="G30" s="20">
        <v>15</v>
      </c>
      <c r="H30" s="20">
        <v>15</v>
      </c>
      <c r="I30" s="20">
        <v>0</v>
      </c>
      <c r="J30" s="20">
        <v>2</v>
      </c>
      <c r="K30" s="29" t="s">
        <v>735</v>
      </c>
      <c r="L30" s="1" t="s">
        <v>525</v>
      </c>
      <c r="M30" s="1" t="s">
        <v>202</v>
      </c>
      <c r="N30" s="1" t="s">
        <v>507</v>
      </c>
      <c r="O30" s="31">
        <v>100</v>
      </c>
      <c r="P30" s="20">
        <v>137</v>
      </c>
      <c r="Q30" s="30">
        <v>-37</v>
      </c>
      <c r="R30" s="29" t="s">
        <v>101</v>
      </c>
      <c r="S30" s="28" t="s">
        <v>228</v>
      </c>
    </row>
    <row r="31" spans="1:19" x14ac:dyDescent="0.3">
      <c r="A31" s="32" t="s">
        <v>25</v>
      </c>
      <c r="B31" s="1">
        <v>38</v>
      </c>
      <c r="C31" s="1">
        <v>14</v>
      </c>
      <c r="D31" s="1">
        <v>18</v>
      </c>
      <c r="E31" s="20">
        <v>6</v>
      </c>
      <c r="F31" s="30">
        <v>34</v>
      </c>
      <c r="G31" s="20">
        <v>11</v>
      </c>
      <c r="H31" s="20">
        <v>13</v>
      </c>
      <c r="I31" s="20">
        <v>1</v>
      </c>
      <c r="J31" s="20">
        <v>2</v>
      </c>
      <c r="K31" s="29" t="s">
        <v>525</v>
      </c>
      <c r="L31" s="1" t="s">
        <v>707</v>
      </c>
      <c r="M31" s="1" t="s">
        <v>165</v>
      </c>
      <c r="N31" s="1" t="s">
        <v>708</v>
      </c>
      <c r="O31" s="31">
        <v>106</v>
      </c>
      <c r="P31" s="20">
        <v>124</v>
      </c>
      <c r="Q31" s="30">
        <v>-18</v>
      </c>
      <c r="R31" s="29" t="s">
        <v>101</v>
      </c>
      <c r="S31" s="28" t="s">
        <v>651</v>
      </c>
    </row>
    <row r="32" spans="1:19" ht="15" thickBot="1" x14ac:dyDescent="0.35">
      <c r="A32" s="32" t="s">
        <v>0</v>
      </c>
      <c r="B32" s="1">
        <v>37</v>
      </c>
      <c r="C32" s="1">
        <v>15</v>
      </c>
      <c r="D32" s="1">
        <v>18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468</v>
      </c>
      <c r="M32" s="1" t="s">
        <v>122</v>
      </c>
      <c r="N32" s="1" t="s">
        <v>736</v>
      </c>
      <c r="O32" s="31">
        <v>107</v>
      </c>
      <c r="P32" s="20">
        <v>114</v>
      </c>
      <c r="Q32" s="30">
        <v>-7</v>
      </c>
      <c r="R32" s="29" t="s">
        <v>167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40</v>
      </c>
      <c r="C35" s="1">
        <v>20</v>
      </c>
      <c r="D35" s="1">
        <v>14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691</v>
      </c>
      <c r="L35" s="1" t="s">
        <v>738</v>
      </c>
      <c r="M35" s="1" t="s">
        <v>211</v>
      </c>
      <c r="N35" s="1" t="s">
        <v>507</v>
      </c>
      <c r="O35" s="31">
        <v>135</v>
      </c>
      <c r="P35" s="20">
        <v>132</v>
      </c>
      <c r="Q35" s="30">
        <v>3</v>
      </c>
      <c r="R35" s="29" t="s">
        <v>99</v>
      </c>
      <c r="S35" s="28" t="s">
        <v>203</v>
      </c>
    </row>
    <row r="36" spans="1:19" x14ac:dyDescent="0.3">
      <c r="A36" s="32" t="s">
        <v>2</v>
      </c>
      <c r="B36" s="1">
        <v>37</v>
      </c>
      <c r="C36" s="1">
        <v>17</v>
      </c>
      <c r="D36" s="1">
        <v>9</v>
      </c>
      <c r="E36" s="20">
        <v>11</v>
      </c>
      <c r="F36" s="30">
        <v>45</v>
      </c>
      <c r="G36" s="20">
        <v>12</v>
      </c>
      <c r="H36" s="20">
        <v>16</v>
      </c>
      <c r="I36" s="20">
        <v>1</v>
      </c>
      <c r="J36" s="20">
        <v>5</v>
      </c>
      <c r="K36" s="29" t="s">
        <v>741</v>
      </c>
      <c r="L36" s="1" t="s">
        <v>541</v>
      </c>
      <c r="M36" s="1" t="s">
        <v>379</v>
      </c>
      <c r="N36" s="1" t="s">
        <v>741</v>
      </c>
      <c r="O36" s="31">
        <v>117</v>
      </c>
      <c r="P36" s="20">
        <v>115</v>
      </c>
      <c r="Q36" s="30">
        <v>2</v>
      </c>
      <c r="R36" s="29" t="s">
        <v>107</v>
      </c>
      <c r="S36" s="28" t="s">
        <v>222</v>
      </c>
    </row>
    <row r="37" spans="1:19" x14ac:dyDescent="0.3">
      <c r="A37" s="32" t="s">
        <v>31</v>
      </c>
      <c r="B37" s="1">
        <v>39</v>
      </c>
      <c r="C37" s="1">
        <v>21</v>
      </c>
      <c r="D37" s="1">
        <v>16</v>
      </c>
      <c r="E37" s="20">
        <v>2</v>
      </c>
      <c r="F37" s="30">
        <v>44</v>
      </c>
      <c r="G37" s="20">
        <v>9</v>
      </c>
      <c r="H37" s="20">
        <v>17</v>
      </c>
      <c r="I37" s="20">
        <v>4</v>
      </c>
      <c r="J37" s="20">
        <v>0</v>
      </c>
      <c r="K37" s="29" t="s">
        <v>455</v>
      </c>
      <c r="L37" s="1" t="s">
        <v>714</v>
      </c>
      <c r="M37" s="1" t="s">
        <v>184</v>
      </c>
      <c r="N37" s="1" t="s">
        <v>677</v>
      </c>
      <c r="O37" s="31">
        <v>134</v>
      </c>
      <c r="P37" s="20">
        <v>137</v>
      </c>
      <c r="Q37" s="30">
        <v>-3</v>
      </c>
      <c r="R37" s="29" t="s">
        <v>113</v>
      </c>
      <c r="S37" s="28" t="s">
        <v>237</v>
      </c>
    </row>
    <row r="38" spans="1:19" x14ac:dyDescent="0.3">
      <c r="A38" s="32" t="s">
        <v>18</v>
      </c>
      <c r="B38" s="1">
        <v>38</v>
      </c>
      <c r="C38" s="1">
        <v>16</v>
      </c>
      <c r="D38" s="1">
        <v>13</v>
      </c>
      <c r="E38" s="20">
        <v>9</v>
      </c>
      <c r="F38" s="30">
        <v>41</v>
      </c>
      <c r="G38" s="20">
        <v>10</v>
      </c>
      <c r="H38" s="20">
        <v>15</v>
      </c>
      <c r="I38" s="20">
        <v>1</v>
      </c>
      <c r="J38" s="20">
        <v>5</v>
      </c>
      <c r="K38" s="29" t="s">
        <v>717</v>
      </c>
      <c r="L38" s="1" t="s">
        <v>675</v>
      </c>
      <c r="M38" s="1" t="s">
        <v>319</v>
      </c>
      <c r="N38" s="1" t="s">
        <v>739</v>
      </c>
      <c r="O38" s="31">
        <v>99</v>
      </c>
      <c r="P38" s="20">
        <v>102</v>
      </c>
      <c r="Q38" s="30">
        <v>-3</v>
      </c>
      <c r="R38" s="29" t="s">
        <v>101</v>
      </c>
      <c r="S38" s="28" t="s">
        <v>215</v>
      </c>
    </row>
    <row r="39" spans="1:19" x14ac:dyDescent="0.3">
      <c r="A39" s="32" t="s">
        <v>8</v>
      </c>
      <c r="B39" s="1">
        <v>39</v>
      </c>
      <c r="C39" s="1">
        <v>19</v>
      </c>
      <c r="D39" s="1">
        <v>17</v>
      </c>
      <c r="E39" s="20">
        <v>3</v>
      </c>
      <c r="F39" s="30">
        <v>41</v>
      </c>
      <c r="G39" s="20">
        <v>10</v>
      </c>
      <c r="H39" s="20">
        <v>18</v>
      </c>
      <c r="I39" s="20">
        <v>1</v>
      </c>
      <c r="J39" s="20">
        <v>1</v>
      </c>
      <c r="K39" s="29" t="s">
        <v>546</v>
      </c>
      <c r="L39" s="1" t="s">
        <v>534</v>
      </c>
      <c r="M39" s="1" t="s">
        <v>341</v>
      </c>
      <c r="N39" s="1" t="s">
        <v>688</v>
      </c>
      <c r="O39" s="31">
        <v>120</v>
      </c>
      <c r="P39" s="20">
        <v>136</v>
      </c>
      <c r="Q39" s="30">
        <v>-16</v>
      </c>
      <c r="R39" s="29" t="s">
        <v>104</v>
      </c>
      <c r="S39" s="28" t="s">
        <v>232</v>
      </c>
    </row>
    <row r="40" spans="1:19" x14ac:dyDescent="0.3">
      <c r="A40" s="32" t="s">
        <v>7</v>
      </c>
      <c r="B40" s="1">
        <v>37</v>
      </c>
      <c r="C40" s="1">
        <v>16</v>
      </c>
      <c r="D40" s="1">
        <v>14</v>
      </c>
      <c r="E40" s="20">
        <v>7</v>
      </c>
      <c r="F40" s="30">
        <v>39</v>
      </c>
      <c r="G40" s="20">
        <v>11</v>
      </c>
      <c r="H40" s="20">
        <v>16</v>
      </c>
      <c r="I40" s="20">
        <v>0</v>
      </c>
      <c r="J40" s="20">
        <v>4</v>
      </c>
      <c r="K40" s="29" t="s">
        <v>498</v>
      </c>
      <c r="L40" s="1" t="s">
        <v>587</v>
      </c>
      <c r="M40" s="1" t="s">
        <v>339</v>
      </c>
      <c r="N40" s="1" t="s">
        <v>740</v>
      </c>
      <c r="O40" s="31">
        <v>95</v>
      </c>
      <c r="P40" s="20">
        <v>111</v>
      </c>
      <c r="Q40" s="30">
        <v>-16</v>
      </c>
      <c r="R40" s="29" t="s">
        <v>101</v>
      </c>
      <c r="S40" s="28" t="s">
        <v>225</v>
      </c>
    </row>
    <row r="41" spans="1:19" x14ac:dyDescent="0.3">
      <c r="A41" s="32" t="s">
        <v>27</v>
      </c>
      <c r="B41" s="1">
        <v>39</v>
      </c>
      <c r="C41" s="1">
        <v>17</v>
      </c>
      <c r="D41" s="1">
        <v>18</v>
      </c>
      <c r="E41" s="20">
        <v>4</v>
      </c>
      <c r="F41" s="30">
        <v>38</v>
      </c>
      <c r="G41" s="20">
        <v>11</v>
      </c>
      <c r="H41" s="20">
        <v>15</v>
      </c>
      <c r="I41" s="20">
        <v>2</v>
      </c>
      <c r="J41" s="20">
        <v>2</v>
      </c>
      <c r="K41" s="29" t="s">
        <v>615</v>
      </c>
      <c r="L41" s="1" t="s">
        <v>689</v>
      </c>
      <c r="M41" s="1" t="s">
        <v>374</v>
      </c>
      <c r="N41" s="1" t="s">
        <v>715</v>
      </c>
      <c r="O41" s="31">
        <v>103</v>
      </c>
      <c r="P41" s="20">
        <v>116</v>
      </c>
      <c r="Q41" s="30">
        <v>-13</v>
      </c>
      <c r="R41" s="29" t="s">
        <v>104</v>
      </c>
      <c r="S41" s="28" t="s">
        <v>203</v>
      </c>
    </row>
    <row r="42" spans="1:19" ht="15" thickBot="1" x14ac:dyDescent="0.35">
      <c r="A42" s="27" t="s">
        <v>3</v>
      </c>
      <c r="B42" s="26">
        <v>38</v>
      </c>
      <c r="C42" s="26">
        <v>16</v>
      </c>
      <c r="D42" s="26">
        <v>19</v>
      </c>
      <c r="E42" s="24">
        <v>3</v>
      </c>
      <c r="F42" s="23">
        <v>35</v>
      </c>
      <c r="G42" s="24">
        <v>6</v>
      </c>
      <c r="H42" s="24">
        <v>12</v>
      </c>
      <c r="I42" s="24">
        <v>4</v>
      </c>
      <c r="J42" s="24">
        <v>0</v>
      </c>
      <c r="K42" s="22" t="s">
        <v>720</v>
      </c>
      <c r="L42" s="26" t="s">
        <v>700</v>
      </c>
      <c r="M42" s="26" t="s">
        <v>201</v>
      </c>
      <c r="N42" s="26" t="s">
        <v>687</v>
      </c>
      <c r="O42" s="25">
        <v>109</v>
      </c>
      <c r="P42" s="24">
        <v>130</v>
      </c>
      <c r="Q42" s="23">
        <v>-21</v>
      </c>
      <c r="R42" s="22" t="s">
        <v>99</v>
      </c>
      <c r="S42" s="21" t="s">
        <v>232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1FCC1B7-4507-4160-B28C-D893309F129D}"/>
  </hyperlinks>
  <pageMargins left="0.7" right="0.7" top="0.75" bottom="0.75" header="0.3" footer="0.3"/>
  <pageSetup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A755-671C-4CFC-8BEA-E3BE6D44EC25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40</v>
      </c>
      <c r="C4" s="40">
        <v>23</v>
      </c>
      <c r="D4" s="40">
        <v>14</v>
      </c>
      <c r="E4" s="38">
        <v>3</v>
      </c>
      <c r="F4" s="33">
        <v>49</v>
      </c>
      <c r="G4" s="39">
        <v>14</v>
      </c>
      <c r="H4" s="38">
        <v>21</v>
      </c>
      <c r="I4" s="38">
        <v>2</v>
      </c>
      <c r="J4" s="33">
        <v>2</v>
      </c>
      <c r="K4" s="37" t="s">
        <v>723</v>
      </c>
      <c r="L4" s="40" t="s">
        <v>488</v>
      </c>
      <c r="M4" s="40" t="s">
        <v>295</v>
      </c>
      <c r="N4" s="40" t="s">
        <v>644</v>
      </c>
      <c r="O4" s="39">
        <v>125</v>
      </c>
      <c r="P4" s="38">
        <v>129</v>
      </c>
      <c r="Q4" s="33">
        <v>-4</v>
      </c>
      <c r="R4" s="37" t="s">
        <v>99</v>
      </c>
      <c r="S4" s="36" t="s">
        <v>203</v>
      </c>
    </row>
    <row r="5" spans="1:20" x14ac:dyDescent="0.3">
      <c r="A5" s="32" t="s">
        <v>16</v>
      </c>
      <c r="B5" s="1">
        <v>39</v>
      </c>
      <c r="C5" s="1">
        <v>21</v>
      </c>
      <c r="D5" s="1">
        <v>12</v>
      </c>
      <c r="E5" s="20">
        <v>6</v>
      </c>
      <c r="F5" s="30">
        <v>48</v>
      </c>
      <c r="G5" s="31">
        <v>11</v>
      </c>
      <c r="H5" s="20">
        <v>19</v>
      </c>
      <c r="I5" s="20">
        <v>2</v>
      </c>
      <c r="J5" s="30">
        <v>4</v>
      </c>
      <c r="K5" s="29" t="s">
        <v>637</v>
      </c>
      <c r="L5" s="1" t="s">
        <v>744</v>
      </c>
      <c r="M5" s="1" t="s">
        <v>277</v>
      </c>
      <c r="N5" s="1" t="s">
        <v>745</v>
      </c>
      <c r="O5" s="31">
        <v>130</v>
      </c>
      <c r="P5" s="20">
        <v>131</v>
      </c>
      <c r="Q5" s="30">
        <v>-1</v>
      </c>
      <c r="R5" s="29" t="s">
        <v>99</v>
      </c>
      <c r="S5" s="28" t="s">
        <v>241</v>
      </c>
    </row>
    <row r="6" spans="1:20" x14ac:dyDescent="0.3">
      <c r="A6" s="32" t="s">
        <v>5</v>
      </c>
      <c r="B6" s="1">
        <v>38</v>
      </c>
      <c r="C6" s="1">
        <v>22</v>
      </c>
      <c r="D6" s="1">
        <v>13</v>
      </c>
      <c r="E6" s="20">
        <v>3</v>
      </c>
      <c r="F6" s="30">
        <v>47</v>
      </c>
      <c r="G6" s="31">
        <v>17</v>
      </c>
      <c r="H6" s="20">
        <v>21</v>
      </c>
      <c r="I6" s="20">
        <v>1</v>
      </c>
      <c r="J6" s="30">
        <v>1</v>
      </c>
      <c r="K6" s="29" t="s">
        <v>650</v>
      </c>
      <c r="L6" s="1" t="s">
        <v>499</v>
      </c>
      <c r="M6" s="1" t="s">
        <v>234</v>
      </c>
      <c r="N6" s="1" t="s">
        <v>725</v>
      </c>
      <c r="O6" s="31">
        <v>126</v>
      </c>
      <c r="P6" s="20">
        <v>101</v>
      </c>
      <c r="Q6" s="30">
        <v>25</v>
      </c>
      <c r="R6" s="29" t="s">
        <v>135</v>
      </c>
      <c r="S6" s="28" t="s">
        <v>234</v>
      </c>
    </row>
    <row r="7" spans="1:20" x14ac:dyDescent="0.3">
      <c r="A7" s="32" t="s">
        <v>19</v>
      </c>
      <c r="B7" s="1">
        <v>39</v>
      </c>
      <c r="C7" s="1">
        <v>21</v>
      </c>
      <c r="D7" s="1">
        <v>15</v>
      </c>
      <c r="E7" s="20">
        <v>3</v>
      </c>
      <c r="F7" s="30">
        <v>45</v>
      </c>
      <c r="G7" s="31">
        <v>16</v>
      </c>
      <c r="H7" s="20">
        <v>19</v>
      </c>
      <c r="I7" s="20">
        <v>2</v>
      </c>
      <c r="J7" s="30">
        <v>1</v>
      </c>
      <c r="K7" s="29" t="s">
        <v>742</v>
      </c>
      <c r="L7" s="1" t="s">
        <v>315</v>
      </c>
      <c r="M7" s="1" t="s">
        <v>207</v>
      </c>
      <c r="N7" s="1" t="s">
        <v>743</v>
      </c>
      <c r="O7" s="31">
        <v>126</v>
      </c>
      <c r="P7" s="20">
        <v>124</v>
      </c>
      <c r="Q7" s="30">
        <v>2</v>
      </c>
      <c r="R7" s="29" t="s">
        <v>101</v>
      </c>
      <c r="S7" s="28" t="s">
        <v>234</v>
      </c>
    </row>
    <row r="8" spans="1:20" x14ac:dyDescent="0.3">
      <c r="A8" s="32" t="s">
        <v>28</v>
      </c>
      <c r="B8" s="1">
        <v>38</v>
      </c>
      <c r="C8" s="1">
        <v>20</v>
      </c>
      <c r="D8" s="1">
        <v>14</v>
      </c>
      <c r="E8" s="20">
        <v>4</v>
      </c>
      <c r="F8" s="30">
        <v>44</v>
      </c>
      <c r="G8" s="31">
        <v>11</v>
      </c>
      <c r="H8" s="20">
        <v>17</v>
      </c>
      <c r="I8" s="20">
        <v>3</v>
      </c>
      <c r="J8" s="30">
        <v>0</v>
      </c>
      <c r="K8" s="29" t="s">
        <v>698</v>
      </c>
      <c r="L8" s="1" t="s">
        <v>551</v>
      </c>
      <c r="M8" s="1" t="s">
        <v>407</v>
      </c>
      <c r="N8" s="1" t="s">
        <v>699</v>
      </c>
      <c r="O8" s="31">
        <v>120</v>
      </c>
      <c r="P8" s="20">
        <v>120</v>
      </c>
      <c r="Q8" s="30">
        <v>0</v>
      </c>
      <c r="R8" s="29" t="s">
        <v>367</v>
      </c>
      <c r="S8" s="28" t="s">
        <v>280</v>
      </c>
    </row>
    <row r="9" spans="1:20" x14ac:dyDescent="0.3">
      <c r="A9" s="32" t="s">
        <v>29</v>
      </c>
      <c r="B9" s="1">
        <v>40</v>
      </c>
      <c r="C9" s="1">
        <v>20</v>
      </c>
      <c r="D9" s="1">
        <v>18</v>
      </c>
      <c r="E9" s="20">
        <v>2</v>
      </c>
      <c r="F9" s="30">
        <v>42</v>
      </c>
      <c r="G9" s="31">
        <v>12</v>
      </c>
      <c r="H9" s="20">
        <v>18</v>
      </c>
      <c r="I9" s="20">
        <v>2</v>
      </c>
      <c r="J9" s="30">
        <v>1</v>
      </c>
      <c r="K9" s="29" t="s">
        <v>673</v>
      </c>
      <c r="L9" s="1" t="s">
        <v>456</v>
      </c>
      <c r="M9" s="1" t="s">
        <v>494</v>
      </c>
      <c r="N9" s="1" t="s">
        <v>697</v>
      </c>
      <c r="O9" s="31">
        <v>124</v>
      </c>
      <c r="P9" s="20">
        <v>132</v>
      </c>
      <c r="Q9" s="30">
        <v>-8</v>
      </c>
      <c r="R9" s="29" t="s">
        <v>167</v>
      </c>
      <c r="S9" s="28" t="s">
        <v>215</v>
      </c>
    </row>
    <row r="10" spans="1:20" x14ac:dyDescent="0.3">
      <c r="A10" s="32" t="s">
        <v>4</v>
      </c>
      <c r="B10" s="1">
        <v>39</v>
      </c>
      <c r="C10" s="1">
        <v>18</v>
      </c>
      <c r="D10" s="1">
        <v>15</v>
      </c>
      <c r="E10" s="20">
        <v>6</v>
      </c>
      <c r="F10" s="30">
        <v>42</v>
      </c>
      <c r="G10" s="31">
        <v>14</v>
      </c>
      <c r="H10" s="20">
        <v>18</v>
      </c>
      <c r="I10" s="20">
        <v>0</v>
      </c>
      <c r="J10" s="30">
        <v>1</v>
      </c>
      <c r="K10" s="29" t="s">
        <v>746</v>
      </c>
      <c r="L10" s="1" t="s">
        <v>422</v>
      </c>
      <c r="M10" s="1" t="s">
        <v>312</v>
      </c>
      <c r="N10" s="1" t="s">
        <v>747</v>
      </c>
      <c r="O10" s="31">
        <v>128</v>
      </c>
      <c r="P10" s="20">
        <v>129</v>
      </c>
      <c r="Q10" s="30">
        <v>-1</v>
      </c>
      <c r="R10" s="29" t="s">
        <v>99</v>
      </c>
      <c r="S10" s="28" t="s">
        <v>218</v>
      </c>
    </row>
    <row r="11" spans="1:20" ht="15" thickBot="1" x14ac:dyDescent="0.35">
      <c r="A11" s="32" t="s">
        <v>11</v>
      </c>
      <c r="B11" s="1">
        <v>38</v>
      </c>
      <c r="C11" s="1">
        <v>18</v>
      </c>
      <c r="D11" s="1">
        <v>15</v>
      </c>
      <c r="E11" s="24">
        <v>5</v>
      </c>
      <c r="F11" s="23">
        <v>41</v>
      </c>
      <c r="G11" s="25">
        <v>10</v>
      </c>
      <c r="H11" s="24">
        <v>15</v>
      </c>
      <c r="I11" s="24">
        <v>3</v>
      </c>
      <c r="J11" s="23">
        <v>0</v>
      </c>
      <c r="K11" s="29" t="s">
        <v>587</v>
      </c>
      <c r="L11" s="1" t="s">
        <v>500</v>
      </c>
      <c r="M11" s="1" t="s">
        <v>246</v>
      </c>
      <c r="N11" s="1" t="s">
        <v>546</v>
      </c>
      <c r="O11" s="31">
        <v>125</v>
      </c>
      <c r="P11" s="20">
        <v>124</v>
      </c>
      <c r="Q11" s="30">
        <v>1</v>
      </c>
      <c r="R11" s="29" t="s">
        <v>113</v>
      </c>
      <c r="S11" s="28" t="s">
        <v>225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39</v>
      </c>
      <c r="C14" s="1">
        <v>24</v>
      </c>
      <c r="D14" s="1">
        <v>12</v>
      </c>
      <c r="E14" s="20">
        <v>3</v>
      </c>
      <c r="F14" s="33">
        <v>51</v>
      </c>
      <c r="G14" s="20">
        <v>11</v>
      </c>
      <c r="H14" s="20">
        <v>20</v>
      </c>
      <c r="I14" s="20">
        <v>4</v>
      </c>
      <c r="J14" s="20">
        <v>2</v>
      </c>
      <c r="K14" s="29" t="s">
        <v>659</v>
      </c>
      <c r="L14" s="1" t="s">
        <v>604</v>
      </c>
      <c r="M14" s="1" t="s">
        <v>286</v>
      </c>
      <c r="N14" s="1" t="s">
        <v>748</v>
      </c>
      <c r="O14" s="31">
        <v>130</v>
      </c>
      <c r="P14" s="20">
        <v>115</v>
      </c>
      <c r="Q14" s="30">
        <v>15</v>
      </c>
      <c r="R14" s="29" t="s">
        <v>101</v>
      </c>
      <c r="S14" s="28" t="s">
        <v>234</v>
      </c>
    </row>
    <row r="15" spans="1:20" x14ac:dyDescent="0.3">
      <c r="A15" s="32" t="s">
        <v>13</v>
      </c>
      <c r="B15" s="1">
        <v>40</v>
      </c>
      <c r="C15" s="1">
        <v>22</v>
      </c>
      <c r="D15" s="1">
        <v>14</v>
      </c>
      <c r="E15" s="20">
        <v>4</v>
      </c>
      <c r="F15" s="30">
        <v>48</v>
      </c>
      <c r="G15" s="20">
        <v>11</v>
      </c>
      <c r="H15" s="20">
        <v>18</v>
      </c>
      <c r="I15" s="20">
        <v>4</v>
      </c>
      <c r="J15" s="20">
        <v>4</v>
      </c>
      <c r="K15" s="29" t="s">
        <v>636</v>
      </c>
      <c r="L15" s="1" t="s">
        <v>488</v>
      </c>
      <c r="M15" s="1" t="s">
        <v>351</v>
      </c>
      <c r="N15" s="1" t="s">
        <v>706</v>
      </c>
      <c r="O15" s="31">
        <v>114</v>
      </c>
      <c r="P15" s="20">
        <v>110</v>
      </c>
      <c r="Q15" s="30">
        <v>4</v>
      </c>
      <c r="R15" s="29" t="s">
        <v>99</v>
      </c>
      <c r="S15" s="28" t="s">
        <v>234</v>
      </c>
    </row>
    <row r="16" spans="1:20" x14ac:dyDescent="0.3">
      <c r="A16" s="32" t="s">
        <v>10</v>
      </c>
      <c r="B16" s="1">
        <v>38</v>
      </c>
      <c r="C16" s="1">
        <v>20</v>
      </c>
      <c r="D16" s="1">
        <v>11</v>
      </c>
      <c r="E16" s="20">
        <v>7</v>
      </c>
      <c r="F16" s="30">
        <v>47</v>
      </c>
      <c r="G16" s="20">
        <v>8</v>
      </c>
      <c r="H16" s="20">
        <v>15</v>
      </c>
      <c r="I16" s="20">
        <v>5</v>
      </c>
      <c r="J16" s="20">
        <v>3</v>
      </c>
      <c r="K16" s="29" t="s">
        <v>669</v>
      </c>
      <c r="L16" s="1" t="s">
        <v>496</v>
      </c>
      <c r="M16" s="1" t="s">
        <v>216</v>
      </c>
      <c r="N16" s="1" t="s">
        <v>643</v>
      </c>
      <c r="O16" s="31">
        <v>118</v>
      </c>
      <c r="P16" s="20">
        <v>109</v>
      </c>
      <c r="Q16" s="30">
        <v>9</v>
      </c>
      <c r="R16" s="29" t="s">
        <v>99</v>
      </c>
      <c r="S16" s="28" t="s">
        <v>245</v>
      </c>
    </row>
    <row r="17" spans="1:19" x14ac:dyDescent="0.3">
      <c r="A17" s="32" t="s">
        <v>1</v>
      </c>
      <c r="B17" s="1">
        <v>39</v>
      </c>
      <c r="C17" s="1">
        <v>20</v>
      </c>
      <c r="D17" s="1">
        <v>14</v>
      </c>
      <c r="E17" s="20">
        <v>5</v>
      </c>
      <c r="F17" s="30">
        <v>45</v>
      </c>
      <c r="G17" s="20">
        <v>18</v>
      </c>
      <c r="H17" s="20">
        <v>20</v>
      </c>
      <c r="I17" s="20">
        <v>0</v>
      </c>
      <c r="J17" s="20">
        <v>4</v>
      </c>
      <c r="K17" s="29" t="s">
        <v>652</v>
      </c>
      <c r="L17" s="1" t="s">
        <v>507</v>
      </c>
      <c r="M17" s="1" t="s">
        <v>354</v>
      </c>
      <c r="N17" s="1" t="s">
        <v>731</v>
      </c>
      <c r="O17" s="31">
        <v>124</v>
      </c>
      <c r="P17" s="20">
        <v>111</v>
      </c>
      <c r="Q17" s="30">
        <v>13</v>
      </c>
      <c r="R17" s="29" t="s">
        <v>101</v>
      </c>
      <c r="S17" s="28" t="s">
        <v>215</v>
      </c>
    </row>
    <row r="18" spans="1:19" x14ac:dyDescent="0.3">
      <c r="A18" s="32" t="s">
        <v>12</v>
      </c>
      <c r="B18" s="1">
        <v>41</v>
      </c>
      <c r="C18" s="1">
        <v>19</v>
      </c>
      <c r="D18" s="1">
        <v>17</v>
      </c>
      <c r="E18" s="20">
        <v>5</v>
      </c>
      <c r="F18" s="30">
        <v>43</v>
      </c>
      <c r="G18" s="20">
        <v>10</v>
      </c>
      <c r="H18" s="20">
        <v>17</v>
      </c>
      <c r="I18" s="20">
        <v>2</v>
      </c>
      <c r="J18" s="20">
        <v>0</v>
      </c>
      <c r="K18" s="29" t="s">
        <v>642</v>
      </c>
      <c r="L18" s="1" t="s">
        <v>730</v>
      </c>
      <c r="M18" s="1" t="s">
        <v>288</v>
      </c>
      <c r="N18" s="1" t="s">
        <v>636</v>
      </c>
      <c r="O18" s="31">
        <v>106</v>
      </c>
      <c r="P18" s="20">
        <v>110</v>
      </c>
      <c r="Q18" s="30">
        <v>-4</v>
      </c>
      <c r="R18" s="29" t="s">
        <v>107</v>
      </c>
      <c r="S18" s="28" t="s">
        <v>228</v>
      </c>
    </row>
    <row r="19" spans="1:19" x14ac:dyDescent="0.3">
      <c r="A19" s="32" t="s">
        <v>9</v>
      </c>
      <c r="B19" s="1">
        <v>38</v>
      </c>
      <c r="C19" s="1">
        <v>17</v>
      </c>
      <c r="D19" s="1">
        <v>12</v>
      </c>
      <c r="E19" s="20">
        <v>9</v>
      </c>
      <c r="F19" s="30">
        <v>43</v>
      </c>
      <c r="G19" s="20">
        <v>14</v>
      </c>
      <c r="H19" s="20">
        <v>16</v>
      </c>
      <c r="I19" s="20">
        <v>1</v>
      </c>
      <c r="J19" s="20">
        <v>5</v>
      </c>
      <c r="K19" s="29" t="s">
        <v>750</v>
      </c>
      <c r="L19" s="1" t="s">
        <v>496</v>
      </c>
      <c r="M19" s="1" t="s">
        <v>241</v>
      </c>
      <c r="N19" s="1" t="s">
        <v>546</v>
      </c>
      <c r="O19" s="31">
        <v>122</v>
      </c>
      <c r="P19" s="20">
        <v>123</v>
      </c>
      <c r="Q19" s="30">
        <v>-1</v>
      </c>
      <c r="R19" s="29" t="s">
        <v>104</v>
      </c>
      <c r="S19" s="28" t="s">
        <v>215</v>
      </c>
    </row>
    <row r="20" spans="1:19" x14ac:dyDescent="0.3">
      <c r="A20" s="32" t="s">
        <v>14</v>
      </c>
      <c r="B20" s="1">
        <v>39</v>
      </c>
      <c r="C20" s="1">
        <v>20</v>
      </c>
      <c r="D20" s="1">
        <v>17</v>
      </c>
      <c r="E20" s="20">
        <v>2</v>
      </c>
      <c r="F20" s="30">
        <v>42</v>
      </c>
      <c r="G20" s="20">
        <v>10</v>
      </c>
      <c r="H20" s="20">
        <v>17</v>
      </c>
      <c r="I20" s="20">
        <v>3</v>
      </c>
      <c r="J20" s="20">
        <v>0</v>
      </c>
      <c r="K20" s="29" t="s">
        <v>488</v>
      </c>
      <c r="L20" s="1" t="s">
        <v>749</v>
      </c>
      <c r="M20" s="1" t="s">
        <v>215</v>
      </c>
      <c r="N20" s="1" t="s">
        <v>611</v>
      </c>
      <c r="O20" s="31">
        <v>106</v>
      </c>
      <c r="P20" s="20">
        <v>118</v>
      </c>
      <c r="Q20" s="30">
        <v>-12</v>
      </c>
      <c r="R20" s="29" t="s">
        <v>133</v>
      </c>
      <c r="S20" s="28" t="s">
        <v>228</v>
      </c>
    </row>
    <row r="21" spans="1:19" ht="15" thickBot="1" x14ac:dyDescent="0.35">
      <c r="A21" s="27" t="s">
        <v>23</v>
      </c>
      <c r="B21" s="26">
        <v>38</v>
      </c>
      <c r="C21" s="26">
        <v>17</v>
      </c>
      <c r="D21" s="26">
        <v>15</v>
      </c>
      <c r="E21" s="24">
        <v>6</v>
      </c>
      <c r="F21" s="23">
        <v>40</v>
      </c>
      <c r="G21" s="24">
        <v>6</v>
      </c>
      <c r="H21" s="24">
        <v>13</v>
      </c>
      <c r="I21" s="24">
        <v>4</v>
      </c>
      <c r="J21" s="24">
        <v>1</v>
      </c>
      <c r="K21" s="22" t="s">
        <v>457</v>
      </c>
      <c r="L21" s="26" t="s">
        <v>622</v>
      </c>
      <c r="M21" s="26" t="s">
        <v>305</v>
      </c>
      <c r="N21" s="26" t="s">
        <v>729</v>
      </c>
      <c r="O21" s="25">
        <v>116</v>
      </c>
      <c r="P21" s="24">
        <v>128</v>
      </c>
      <c r="Q21" s="23">
        <v>-12</v>
      </c>
      <c r="R21" s="22" t="s">
        <v>109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38</v>
      </c>
      <c r="C25" s="1">
        <v>29</v>
      </c>
      <c r="D25" s="1">
        <v>2</v>
      </c>
      <c r="E25" s="20">
        <v>7</v>
      </c>
      <c r="F25" s="30">
        <v>65</v>
      </c>
      <c r="G25" s="20">
        <v>25</v>
      </c>
      <c r="H25" s="20">
        <v>28</v>
      </c>
      <c r="I25" s="20">
        <v>1</v>
      </c>
      <c r="J25" s="20">
        <v>4</v>
      </c>
      <c r="K25" s="29" t="s">
        <v>732</v>
      </c>
      <c r="L25" s="1" t="s">
        <v>684</v>
      </c>
      <c r="M25" s="1" t="s">
        <v>682</v>
      </c>
      <c r="N25" s="1" t="s">
        <v>733</v>
      </c>
      <c r="O25" s="31">
        <v>153</v>
      </c>
      <c r="P25" s="20">
        <v>87</v>
      </c>
      <c r="Q25" s="30">
        <v>66</v>
      </c>
      <c r="R25" s="29" t="s">
        <v>213</v>
      </c>
      <c r="S25" s="28" t="s">
        <v>342</v>
      </c>
    </row>
    <row r="26" spans="1:19" x14ac:dyDescent="0.3">
      <c r="A26" s="32" t="s">
        <v>22</v>
      </c>
      <c r="B26" s="1">
        <v>39</v>
      </c>
      <c r="C26" s="1">
        <v>25</v>
      </c>
      <c r="D26" s="1">
        <v>7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698</v>
      </c>
      <c r="L26" s="1" t="s">
        <v>684</v>
      </c>
      <c r="M26" s="1" t="s">
        <v>226</v>
      </c>
      <c r="N26" s="1" t="s">
        <v>710</v>
      </c>
      <c r="O26" s="31">
        <v>139</v>
      </c>
      <c r="P26" s="20">
        <v>105</v>
      </c>
      <c r="Q26" s="30">
        <v>34</v>
      </c>
      <c r="R26" s="29" t="s">
        <v>107</v>
      </c>
      <c r="S26" s="28" t="s">
        <v>231</v>
      </c>
    </row>
    <row r="27" spans="1:19" x14ac:dyDescent="0.3">
      <c r="A27" s="32" t="s">
        <v>17</v>
      </c>
      <c r="B27" s="1">
        <v>40</v>
      </c>
      <c r="C27" s="1">
        <v>24</v>
      </c>
      <c r="D27" s="1">
        <v>10</v>
      </c>
      <c r="E27" s="20">
        <v>6</v>
      </c>
      <c r="F27" s="30">
        <v>54</v>
      </c>
      <c r="G27" s="20">
        <v>14</v>
      </c>
      <c r="H27" s="20">
        <v>21</v>
      </c>
      <c r="I27" s="20">
        <v>3</v>
      </c>
      <c r="J27" s="20">
        <v>1</v>
      </c>
      <c r="K27" s="29" t="s">
        <v>685</v>
      </c>
      <c r="L27" s="1" t="s">
        <v>640</v>
      </c>
      <c r="M27" s="1" t="s">
        <v>330</v>
      </c>
      <c r="N27" s="1" t="s">
        <v>734</v>
      </c>
      <c r="O27" s="31">
        <v>126</v>
      </c>
      <c r="P27" s="20">
        <v>104</v>
      </c>
      <c r="Q27" s="30">
        <v>22</v>
      </c>
      <c r="R27" s="29" t="s">
        <v>104</v>
      </c>
      <c r="S27" s="28" t="s">
        <v>276</v>
      </c>
    </row>
    <row r="28" spans="1:19" x14ac:dyDescent="0.3">
      <c r="A28" s="32" t="s">
        <v>95</v>
      </c>
      <c r="B28" s="1">
        <v>40</v>
      </c>
      <c r="C28" s="1">
        <v>18</v>
      </c>
      <c r="D28" s="1">
        <v>19</v>
      </c>
      <c r="E28" s="20">
        <v>3</v>
      </c>
      <c r="F28" s="30">
        <v>39</v>
      </c>
      <c r="G28" s="20">
        <v>13</v>
      </c>
      <c r="H28" s="20">
        <v>18</v>
      </c>
      <c r="I28" s="20">
        <v>0</v>
      </c>
      <c r="J28" s="20">
        <v>0</v>
      </c>
      <c r="K28" s="29" t="s">
        <v>495</v>
      </c>
      <c r="L28" s="1" t="s">
        <v>687</v>
      </c>
      <c r="M28" s="1" t="s">
        <v>279</v>
      </c>
      <c r="N28" s="1" t="s">
        <v>703</v>
      </c>
      <c r="O28" s="31">
        <v>119</v>
      </c>
      <c r="P28" s="20">
        <v>116</v>
      </c>
      <c r="Q28" s="30">
        <v>3</v>
      </c>
      <c r="R28" s="29" t="s">
        <v>107</v>
      </c>
      <c r="S28" s="28" t="s">
        <v>200</v>
      </c>
    </row>
    <row r="29" spans="1:19" x14ac:dyDescent="0.3">
      <c r="A29" s="32" t="s">
        <v>15</v>
      </c>
      <c r="B29" s="1">
        <v>38</v>
      </c>
      <c r="C29" s="1">
        <v>17</v>
      </c>
      <c r="D29" s="1">
        <v>17</v>
      </c>
      <c r="E29" s="20">
        <v>4</v>
      </c>
      <c r="F29" s="30">
        <v>38</v>
      </c>
      <c r="G29" s="20">
        <v>10</v>
      </c>
      <c r="H29" s="20">
        <v>15</v>
      </c>
      <c r="I29" s="20">
        <v>2</v>
      </c>
      <c r="J29" s="20">
        <v>0</v>
      </c>
      <c r="K29" s="29" t="s">
        <v>518</v>
      </c>
      <c r="L29" s="1" t="s">
        <v>377</v>
      </c>
      <c r="M29" s="1" t="s">
        <v>355</v>
      </c>
      <c r="N29" s="1" t="s">
        <v>563</v>
      </c>
      <c r="O29" s="31">
        <v>109</v>
      </c>
      <c r="P29" s="20">
        <v>127</v>
      </c>
      <c r="Q29" s="30">
        <v>-18</v>
      </c>
      <c r="R29" s="29" t="s">
        <v>99</v>
      </c>
      <c r="S29" s="28" t="s">
        <v>203</v>
      </c>
    </row>
    <row r="30" spans="1:19" x14ac:dyDescent="0.3">
      <c r="A30" s="32" t="s">
        <v>6</v>
      </c>
      <c r="B30" s="1">
        <v>40</v>
      </c>
      <c r="C30" s="1">
        <v>15</v>
      </c>
      <c r="D30" s="1">
        <v>17</v>
      </c>
      <c r="E30" s="20">
        <v>8</v>
      </c>
      <c r="F30" s="30">
        <v>38</v>
      </c>
      <c r="G30" s="20">
        <v>15</v>
      </c>
      <c r="H30" s="20">
        <v>15</v>
      </c>
      <c r="I30" s="20">
        <v>0</v>
      </c>
      <c r="J30" s="20">
        <v>2</v>
      </c>
      <c r="K30" s="29" t="s">
        <v>735</v>
      </c>
      <c r="L30" s="1" t="s">
        <v>525</v>
      </c>
      <c r="M30" s="1" t="s">
        <v>202</v>
      </c>
      <c r="N30" s="1" t="s">
        <v>507</v>
      </c>
      <c r="O30" s="31">
        <v>100</v>
      </c>
      <c r="P30" s="20">
        <v>137</v>
      </c>
      <c r="Q30" s="30">
        <v>-37</v>
      </c>
      <c r="R30" s="29" t="s">
        <v>101</v>
      </c>
      <c r="S30" s="28" t="s">
        <v>228</v>
      </c>
    </row>
    <row r="31" spans="1:19" x14ac:dyDescent="0.3">
      <c r="A31" s="32" t="s">
        <v>25</v>
      </c>
      <c r="B31" s="1">
        <v>39</v>
      </c>
      <c r="C31" s="1">
        <v>14</v>
      </c>
      <c r="D31" s="1">
        <v>18</v>
      </c>
      <c r="E31" s="20">
        <v>7</v>
      </c>
      <c r="F31" s="30">
        <v>35</v>
      </c>
      <c r="G31" s="20">
        <v>11</v>
      </c>
      <c r="H31" s="20">
        <v>13</v>
      </c>
      <c r="I31" s="20">
        <v>1</v>
      </c>
      <c r="J31" s="20">
        <v>3</v>
      </c>
      <c r="K31" s="29" t="s">
        <v>605</v>
      </c>
      <c r="L31" s="1" t="s">
        <v>707</v>
      </c>
      <c r="M31" s="1" t="s">
        <v>165</v>
      </c>
      <c r="N31" s="1" t="s">
        <v>708</v>
      </c>
      <c r="O31" s="31">
        <v>108</v>
      </c>
      <c r="P31" s="20">
        <v>127</v>
      </c>
      <c r="Q31" s="30">
        <v>-19</v>
      </c>
      <c r="R31" s="29" t="s">
        <v>107</v>
      </c>
      <c r="S31" s="28" t="s">
        <v>220</v>
      </c>
    </row>
    <row r="32" spans="1:19" ht="15" thickBot="1" x14ac:dyDescent="0.35">
      <c r="A32" s="32" t="s">
        <v>0</v>
      </c>
      <c r="B32" s="1">
        <v>37</v>
      </c>
      <c r="C32" s="1">
        <v>15</v>
      </c>
      <c r="D32" s="1">
        <v>18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468</v>
      </c>
      <c r="M32" s="1" t="s">
        <v>122</v>
      </c>
      <c r="N32" s="1" t="s">
        <v>736</v>
      </c>
      <c r="O32" s="31">
        <v>107</v>
      </c>
      <c r="P32" s="20">
        <v>114</v>
      </c>
      <c r="Q32" s="30">
        <v>-7</v>
      </c>
      <c r="R32" s="29" t="s">
        <v>167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40</v>
      </c>
      <c r="C35" s="1">
        <v>20</v>
      </c>
      <c r="D35" s="1">
        <v>14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691</v>
      </c>
      <c r="L35" s="1" t="s">
        <v>738</v>
      </c>
      <c r="M35" s="1" t="s">
        <v>211</v>
      </c>
      <c r="N35" s="1" t="s">
        <v>507</v>
      </c>
      <c r="O35" s="31">
        <v>135</v>
      </c>
      <c r="P35" s="20">
        <v>132</v>
      </c>
      <c r="Q35" s="30">
        <v>3</v>
      </c>
      <c r="R35" s="29" t="s">
        <v>99</v>
      </c>
      <c r="S35" s="28" t="s">
        <v>203</v>
      </c>
    </row>
    <row r="36" spans="1:19" x14ac:dyDescent="0.3">
      <c r="A36" s="32" t="s">
        <v>2</v>
      </c>
      <c r="B36" s="1">
        <v>37</v>
      </c>
      <c r="C36" s="1">
        <v>17</v>
      </c>
      <c r="D36" s="1">
        <v>9</v>
      </c>
      <c r="E36" s="20">
        <v>11</v>
      </c>
      <c r="F36" s="30">
        <v>45</v>
      </c>
      <c r="G36" s="20">
        <v>12</v>
      </c>
      <c r="H36" s="20">
        <v>16</v>
      </c>
      <c r="I36" s="20">
        <v>1</v>
      </c>
      <c r="J36" s="20">
        <v>5</v>
      </c>
      <c r="K36" s="29" t="s">
        <v>741</v>
      </c>
      <c r="L36" s="1" t="s">
        <v>541</v>
      </c>
      <c r="M36" s="1" t="s">
        <v>379</v>
      </c>
      <c r="N36" s="1" t="s">
        <v>741</v>
      </c>
      <c r="O36" s="31">
        <v>117</v>
      </c>
      <c r="P36" s="20">
        <v>115</v>
      </c>
      <c r="Q36" s="30">
        <v>2</v>
      </c>
      <c r="R36" s="29" t="s">
        <v>107</v>
      </c>
      <c r="S36" s="28" t="s">
        <v>222</v>
      </c>
    </row>
    <row r="37" spans="1:19" x14ac:dyDescent="0.3">
      <c r="A37" s="32" t="s">
        <v>31</v>
      </c>
      <c r="B37" s="1">
        <v>39</v>
      </c>
      <c r="C37" s="1">
        <v>21</v>
      </c>
      <c r="D37" s="1">
        <v>16</v>
      </c>
      <c r="E37" s="20">
        <v>2</v>
      </c>
      <c r="F37" s="30">
        <v>44</v>
      </c>
      <c r="G37" s="20">
        <v>9</v>
      </c>
      <c r="H37" s="20">
        <v>17</v>
      </c>
      <c r="I37" s="20">
        <v>4</v>
      </c>
      <c r="J37" s="20">
        <v>0</v>
      </c>
      <c r="K37" s="29" t="s">
        <v>455</v>
      </c>
      <c r="L37" s="1" t="s">
        <v>714</v>
      </c>
      <c r="M37" s="1" t="s">
        <v>184</v>
      </c>
      <c r="N37" s="1" t="s">
        <v>677</v>
      </c>
      <c r="O37" s="31">
        <v>134</v>
      </c>
      <c r="P37" s="20">
        <v>137</v>
      </c>
      <c r="Q37" s="30">
        <v>-3</v>
      </c>
      <c r="R37" s="29" t="s">
        <v>113</v>
      </c>
      <c r="S37" s="28" t="s">
        <v>237</v>
      </c>
    </row>
    <row r="38" spans="1:19" x14ac:dyDescent="0.3">
      <c r="A38" s="32" t="s">
        <v>18</v>
      </c>
      <c r="B38" s="1">
        <v>38</v>
      </c>
      <c r="C38" s="1">
        <v>16</v>
      </c>
      <c r="D38" s="1">
        <v>13</v>
      </c>
      <c r="E38" s="20">
        <v>9</v>
      </c>
      <c r="F38" s="30">
        <v>41</v>
      </c>
      <c r="G38" s="20">
        <v>10</v>
      </c>
      <c r="H38" s="20">
        <v>15</v>
      </c>
      <c r="I38" s="20">
        <v>1</v>
      </c>
      <c r="J38" s="20">
        <v>5</v>
      </c>
      <c r="K38" s="29" t="s">
        <v>717</v>
      </c>
      <c r="L38" s="1" t="s">
        <v>675</v>
      </c>
      <c r="M38" s="1" t="s">
        <v>319</v>
      </c>
      <c r="N38" s="1" t="s">
        <v>739</v>
      </c>
      <c r="O38" s="31">
        <v>99</v>
      </c>
      <c r="P38" s="20">
        <v>102</v>
      </c>
      <c r="Q38" s="30">
        <v>-3</v>
      </c>
      <c r="R38" s="29" t="s">
        <v>101</v>
      </c>
      <c r="S38" s="28" t="s">
        <v>215</v>
      </c>
    </row>
    <row r="39" spans="1:19" x14ac:dyDescent="0.3">
      <c r="A39" s="32" t="s">
        <v>8</v>
      </c>
      <c r="B39" s="1">
        <v>39</v>
      </c>
      <c r="C39" s="1">
        <v>19</v>
      </c>
      <c r="D39" s="1">
        <v>17</v>
      </c>
      <c r="E39" s="20">
        <v>3</v>
      </c>
      <c r="F39" s="30">
        <v>41</v>
      </c>
      <c r="G39" s="20">
        <v>10</v>
      </c>
      <c r="H39" s="20">
        <v>18</v>
      </c>
      <c r="I39" s="20">
        <v>1</v>
      </c>
      <c r="J39" s="20">
        <v>1</v>
      </c>
      <c r="K39" s="29" t="s">
        <v>546</v>
      </c>
      <c r="L39" s="1" t="s">
        <v>534</v>
      </c>
      <c r="M39" s="1" t="s">
        <v>341</v>
      </c>
      <c r="N39" s="1" t="s">
        <v>688</v>
      </c>
      <c r="O39" s="31">
        <v>120</v>
      </c>
      <c r="P39" s="20">
        <v>136</v>
      </c>
      <c r="Q39" s="30">
        <v>-16</v>
      </c>
      <c r="R39" s="29" t="s">
        <v>104</v>
      </c>
      <c r="S39" s="28" t="s">
        <v>232</v>
      </c>
    </row>
    <row r="40" spans="1:19" x14ac:dyDescent="0.3">
      <c r="A40" s="32" t="s">
        <v>7</v>
      </c>
      <c r="B40" s="1">
        <v>37</v>
      </c>
      <c r="C40" s="1">
        <v>16</v>
      </c>
      <c r="D40" s="1">
        <v>14</v>
      </c>
      <c r="E40" s="20">
        <v>7</v>
      </c>
      <c r="F40" s="30">
        <v>39</v>
      </c>
      <c r="G40" s="20">
        <v>11</v>
      </c>
      <c r="H40" s="20">
        <v>16</v>
      </c>
      <c r="I40" s="20">
        <v>0</v>
      </c>
      <c r="J40" s="20">
        <v>4</v>
      </c>
      <c r="K40" s="29" t="s">
        <v>498</v>
      </c>
      <c r="L40" s="1" t="s">
        <v>587</v>
      </c>
      <c r="M40" s="1" t="s">
        <v>339</v>
      </c>
      <c r="N40" s="1" t="s">
        <v>740</v>
      </c>
      <c r="O40" s="31">
        <v>95</v>
      </c>
      <c r="P40" s="20">
        <v>111</v>
      </c>
      <c r="Q40" s="30">
        <v>-16</v>
      </c>
      <c r="R40" s="29" t="s">
        <v>101</v>
      </c>
      <c r="S40" s="28" t="s">
        <v>225</v>
      </c>
    </row>
    <row r="41" spans="1:19" x14ac:dyDescent="0.3">
      <c r="A41" s="32" t="s">
        <v>27</v>
      </c>
      <c r="B41" s="1">
        <v>39</v>
      </c>
      <c r="C41" s="1">
        <v>17</v>
      </c>
      <c r="D41" s="1">
        <v>18</v>
      </c>
      <c r="E41" s="20">
        <v>4</v>
      </c>
      <c r="F41" s="30">
        <v>38</v>
      </c>
      <c r="G41" s="20">
        <v>11</v>
      </c>
      <c r="H41" s="20">
        <v>15</v>
      </c>
      <c r="I41" s="20">
        <v>2</v>
      </c>
      <c r="J41" s="20">
        <v>2</v>
      </c>
      <c r="K41" s="29" t="s">
        <v>615</v>
      </c>
      <c r="L41" s="1" t="s">
        <v>689</v>
      </c>
      <c r="M41" s="1" t="s">
        <v>374</v>
      </c>
      <c r="N41" s="1" t="s">
        <v>715</v>
      </c>
      <c r="O41" s="31">
        <v>103</v>
      </c>
      <c r="P41" s="20">
        <v>116</v>
      </c>
      <c r="Q41" s="30">
        <v>-13</v>
      </c>
      <c r="R41" s="29" t="s">
        <v>104</v>
      </c>
      <c r="S41" s="28" t="s">
        <v>203</v>
      </c>
    </row>
    <row r="42" spans="1:19" ht="15" thickBot="1" x14ac:dyDescent="0.35">
      <c r="A42" s="27" t="s">
        <v>3</v>
      </c>
      <c r="B42" s="26">
        <v>39</v>
      </c>
      <c r="C42" s="26">
        <v>16</v>
      </c>
      <c r="D42" s="26">
        <v>20</v>
      </c>
      <c r="E42" s="24">
        <v>3</v>
      </c>
      <c r="F42" s="23">
        <v>35</v>
      </c>
      <c r="G42" s="24">
        <v>6</v>
      </c>
      <c r="H42" s="24">
        <v>12</v>
      </c>
      <c r="I42" s="24">
        <v>4</v>
      </c>
      <c r="J42" s="24">
        <v>0</v>
      </c>
      <c r="K42" s="22" t="s">
        <v>371</v>
      </c>
      <c r="L42" s="26" t="s">
        <v>700</v>
      </c>
      <c r="M42" s="26" t="s">
        <v>201</v>
      </c>
      <c r="N42" s="26" t="s">
        <v>687</v>
      </c>
      <c r="O42" s="25">
        <v>112</v>
      </c>
      <c r="P42" s="24">
        <v>136</v>
      </c>
      <c r="Q42" s="23">
        <v>-24</v>
      </c>
      <c r="R42" s="22" t="s">
        <v>101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D9F3B4F-EC19-4FD1-8875-A825F2A090FB}"/>
  </hyperlinks>
  <pageMargins left="0.7" right="0.7" top="0.75" bottom="0.75" header="0.3" footer="0.3"/>
  <pageSetup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7762-BE91-4E4C-8840-3C9308C32868}">
  <dimension ref="A1:T47"/>
  <sheetViews>
    <sheetView workbookViewId="0">
      <selection activeCell="A3" sqref="A3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41</v>
      </c>
      <c r="C4" s="40">
        <v>24</v>
      </c>
      <c r="D4" s="40">
        <v>14</v>
      </c>
      <c r="E4" s="38">
        <v>3</v>
      </c>
      <c r="F4" s="33">
        <v>51</v>
      </c>
      <c r="G4" s="39">
        <v>15</v>
      </c>
      <c r="H4" s="38">
        <v>22</v>
      </c>
      <c r="I4" s="38">
        <v>2</v>
      </c>
      <c r="J4" s="33">
        <v>2</v>
      </c>
      <c r="K4" s="37" t="s">
        <v>705</v>
      </c>
      <c r="L4" s="40" t="s">
        <v>488</v>
      </c>
      <c r="M4" s="40" t="s">
        <v>295</v>
      </c>
      <c r="N4" s="40" t="s">
        <v>644</v>
      </c>
      <c r="O4" s="39">
        <v>127</v>
      </c>
      <c r="P4" s="38">
        <v>130</v>
      </c>
      <c r="Q4" s="33">
        <v>-3</v>
      </c>
      <c r="R4" s="37" t="s">
        <v>104</v>
      </c>
      <c r="S4" s="36" t="s">
        <v>203</v>
      </c>
    </row>
    <row r="5" spans="1:20" x14ac:dyDescent="0.3">
      <c r="A5" s="32" t="s">
        <v>5</v>
      </c>
      <c r="B5" s="1">
        <v>39</v>
      </c>
      <c r="C5" s="1">
        <v>23</v>
      </c>
      <c r="D5" s="1">
        <v>13</v>
      </c>
      <c r="E5" s="20">
        <v>3</v>
      </c>
      <c r="F5" s="30">
        <v>49</v>
      </c>
      <c r="G5" s="31">
        <v>17</v>
      </c>
      <c r="H5" s="20">
        <v>22</v>
      </c>
      <c r="I5" s="20">
        <v>1</v>
      </c>
      <c r="J5" s="30">
        <v>1</v>
      </c>
      <c r="K5" s="29" t="s">
        <v>650</v>
      </c>
      <c r="L5" s="1" t="s">
        <v>519</v>
      </c>
      <c r="M5" s="1" t="s">
        <v>234</v>
      </c>
      <c r="N5" s="1" t="s">
        <v>725</v>
      </c>
      <c r="O5" s="31">
        <v>130</v>
      </c>
      <c r="P5" s="20">
        <v>104</v>
      </c>
      <c r="Q5" s="30">
        <v>26</v>
      </c>
      <c r="R5" s="29" t="s">
        <v>154</v>
      </c>
      <c r="S5" s="28" t="s">
        <v>226</v>
      </c>
    </row>
    <row r="6" spans="1:20" x14ac:dyDescent="0.3">
      <c r="A6" s="32" t="s">
        <v>16</v>
      </c>
      <c r="B6" s="1">
        <v>39</v>
      </c>
      <c r="C6" s="1">
        <v>21</v>
      </c>
      <c r="D6" s="1">
        <v>12</v>
      </c>
      <c r="E6" s="20">
        <v>6</v>
      </c>
      <c r="F6" s="30">
        <v>48</v>
      </c>
      <c r="G6" s="31">
        <v>11</v>
      </c>
      <c r="H6" s="20">
        <v>19</v>
      </c>
      <c r="I6" s="20">
        <v>2</v>
      </c>
      <c r="J6" s="30">
        <v>4</v>
      </c>
      <c r="K6" s="29" t="s">
        <v>637</v>
      </c>
      <c r="L6" s="1" t="s">
        <v>744</v>
      </c>
      <c r="M6" s="1" t="s">
        <v>277</v>
      </c>
      <c r="N6" s="1" t="s">
        <v>745</v>
      </c>
      <c r="O6" s="31">
        <v>130</v>
      </c>
      <c r="P6" s="20">
        <v>131</v>
      </c>
      <c r="Q6" s="30">
        <v>-1</v>
      </c>
      <c r="R6" s="29" t="s">
        <v>99</v>
      </c>
      <c r="S6" s="28" t="s">
        <v>241</v>
      </c>
    </row>
    <row r="7" spans="1:20" x14ac:dyDescent="0.3">
      <c r="A7" s="32" t="s">
        <v>28</v>
      </c>
      <c r="B7" s="1">
        <v>39</v>
      </c>
      <c r="C7" s="1">
        <v>21</v>
      </c>
      <c r="D7" s="1">
        <v>14</v>
      </c>
      <c r="E7" s="20">
        <v>4</v>
      </c>
      <c r="F7" s="30">
        <v>46</v>
      </c>
      <c r="G7" s="31">
        <v>12</v>
      </c>
      <c r="H7" s="20">
        <v>18</v>
      </c>
      <c r="I7" s="20">
        <v>3</v>
      </c>
      <c r="J7" s="30">
        <v>0</v>
      </c>
      <c r="K7" s="29" t="s">
        <v>698</v>
      </c>
      <c r="L7" s="1" t="s">
        <v>714</v>
      </c>
      <c r="M7" s="1" t="s">
        <v>407</v>
      </c>
      <c r="N7" s="1" t="s">
        <v>699</v>
      </c>
      <c r="O7" s="31">
        <v>124</v>
      </c>
      <c r="P7" s="20">
        <v>121</v>
      </c>
      <c r="Q7" s="30">
        <v>3</v>
      </c>
      <c r="R7" s="29" t="s">
        <v>394</v>
      </c>
      <c r="S7" s="28" t="s">
        <v>395</v>
      </c>
    </row>
    <row r="8" spans="1:20" x14ac:dyDescent="0.3">
      <c r="A8" s="32" t="s">
        <v>19</v>
      </c>
      <c r="B8" s="1">
        <v>39</v>
      </c>
      <c r="C8" s="1">
        <v>21</v>
      </c>
      <c r="D8" s="1">
        <v>15</v>
      </c>
      <c r="E8" s="20">
        <v>3</v>
      </c>
      <c r="F8" s="30">
        <v>45</v>
      </c>
      <c r="G8" s="31">
        <v>16</v>
      </c>
      <c r="H8" s="20">
        <v>19</v>
      </c>
      <c r="I8" s="20">
        <v>2</v>
      </c>
      <c r="J8" s="30">
        <v>1</v>
      </c>
      <c r="K8" s="29" t="s">
        <v>742</v>
      </c>
      <c r="L8" s="1" t="s">
        <v>315</v>
      </c>
      <c r="M8" s="1" t="s">
        <v>207</v>
      </c>
      <c r="N8" s="1" t="s">
        <v>743</v>
      </c>
      <c r="O8" s="31">
        <v>126</v>
      </c>
      <c r="P8" s="20">
        <v>124</v>
      </c>
      <c r="Q8" s="30">
        <v>2</v>
      </c>
      <c r="R8" s="29" t="s">
        <v>101</v>
      </c>
      <c r="S8" s="28" t="s">
        <v>234</v>
      </c>
    </row>
    <row r="9" spans="1:20" x14ac:dyDescent="0.3">
      <c r="A9" s="32" t="s">
        <v>29</v>
      </c>
      <c r="B9" s="1">
        <v>41</v>
      </c>
      <c r="C9" s="1">
        <v>21</v>
      </c>
      <c r="D9" s="1">
        <v>18</v>
      </c>
      <c r="E9" s="20">
        <v>2</v>
      </c>
      <c r="F9" s="30">
        <v>44</v>
      </c>
      <c r="G9" s="31">
        <v>13</v>
      </c>
      <c r="H9" s="20">
        <v>19</v>
      </c>
      <c r="I9" s="20">
        <v>2</v>
      </c>
      <c r="J9" s="30">
        <v>1</v>
      </c>
      <c r="K9" s="29" t="s">
        <v>673</v>
      </c>
      <c r="L9" s="1" t="s">
        <v>477</v>
      </c>
      <c r="M9" s="1" t="s">
        <v>494</v>
      </c>
      <c r="N9" s="1" t="s">
        <v>697</v>
      </c>
      <c r="O9" s="31">
        <v>130</v>
      </c>
      <c r="P9" s="20">
        <v>134</v>
      </c>
      <c r="Q9" s="30">
        <v>-4</v>
      </c>
      <c r="R9" s="29" t="s">
        <v>99</v>
      </c>
      <c r="S9" s="28" t="s">
        <v>215</v>
      </c>
    </row>
    <row r="10" spans="1:20" x14ac:dyDescent="0.3">
      <c r="A10" s="32" t="s">
        <v>4</v>
      </c>
      <c r="B10" s="1">
        <v>39</v>
      </c>
      <c r="C10" s="1">
        <v>18</v>
      </c>
      <c r="D10" s="1">
        <v>15</v>
      </c>
      <c r="E10" s="20">
        <v>6</v>
      </c>
      <c r="F10" s="30">
        <v>42</v>
      </c>
      <c r="G10" s="31">
        <v>14</v>
      </c>
      <c r="H10" s="20">
        <v>18</v>
      </c>
      <c r="I10" s="20">
        <v>0</v>
      </c>
      <c r="J10" s="30">
        <v>1</v>
      </c>
      <c r="K10" s="29" t="s">
        <v>746</v>
      </c>
      <c r="L10" s="1" t="s">
        <v>422</v>
      </c>
      <c r="M10" s="1" t="s">
        <v>312</v>
      </c>
      <c r="N10" s="1" t="s">
        <v>747</v>
      </c>
      <c r="O10" s="31">
        <v>128</v>
      </c>
      <c r="P10" s="20">
        <v>129</v>
      </c>
      <c r="Q10" s="30">
        <v>-1</v>
      </c>
      <c r="R10" s="29" t="s">
        <v>99</v>
      </c>
      <c r="S10" s="28" t="s">
        <v>218</v>
      </c>
    </row>
    <row r="11" spans="1:20" ht="15" thickBot="1" x14ac:dyDescent="0.35">
      <c r="A11" s="32" t="s">
        <v>11</v>
      </c>
      <c r="B11" s="1">
        <v>38</v>
      </c>
      <c r="C11" s="1">
        <v>18</v>
      </c>
      <c r="D11" s="1">
        <v>15</v>
      </c>
      <c r="E11" s="24">
        <v>5</v>
      </c>
      <c r="F11" s="23">
        <v>41</v>
      </c>
      <c r="G11" s="25">
        <v>10</v>
      </c>
      <c r="H11" s="24">
        <v>15</v>
      </c>
      <c r="I11" s="24">
        <v>3</v>
      </c>
      <c r="J11" s="23">
        <v>0</v>
      </c>
      <c r="K11" s="29" t="s">
        <v>587</v>
      </c>
      <c r="L11" s="1" t="s">
        <v>500</v>
      </c>
      <c r="M11" s="1" t="s">
        <v>246</v>
      </c>
      <c r="N11" s="1" t="s">
        <v>546</v>
      </c>
      <c r="O11" s="31">
        <v>125</v>
      </c>
      <c r="P11" s="20">
        <v>124</v>
      </c>
      <c r="Q11" s="30">
        <v>1</v>
      </c>
      <c r="R11" s="29" t="s">
        <v>113</v>
      </c>
      <c r="S11" s="28" t="s">
        <v>225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39</v>
      </c>
      <c r="C14" s="1">
        <v>24</v>
      </c>
      <c r="D14" s="1">
        <v>12</v>
      </c>
      <c r="E14" s="20">
        <v>3</v>
      </c>
      <c r="F14" s="33">
        <v>51</v>
      </c>
      <c r="G14" s="20">
        <v>11</v>
      </c>
      <c r="H14" s="20">
        <v>20</v>
      </c>
      <c r="I14" s="20">
        <v>4</v>
      </c>
      <c r="J14" s="20">
        <v>2</v>
      </c>
      <c r="K14" s="29" t="s">
        <v>659</v>
      </c>
      <c r="L14" s="1" t="s">
        <v>604</v>
      </c>
      <c r="M14" s="1" t="s">
        <v>286</v>
      </c>
      <c r="N14" s="1" t="s">
        <v>748</v>
      </c>
      <c r="O14" s="31">
        <v>130</v>
      </c>
      <c r="P14" s="20">
        <v>115</v>
      </c>
      <c r="Q14" s="30">
        <v>15</v>
      </c>
      <c r="R14" s="29" t="s">
        <v>101</v>
      </c>
      <c r="S14" s="28" t="s">
        <v>234</v>
      </c>
    </row>
    <row r="15" spans="1:20" x14ac:dyDescent="0.3">
      <c r="A15" s="32" t="s">
        <v>13</v>
      </c>
      <c r="B15" s="1">
        <v>40</v>
      </c>
      <c r="C15" s="1">
        <v>22</v>
      </c>
      <c r="D15" s="1">
        <v>14</v>
      </c>
      <c r="E15" s="20">
        <v>4</v>
      </c>
      <c r="F15" s="30">
        <v>48</v>
      </c>
      <c r="G15" s="20">
        <v>11</v>
      </c>
      <c r="H15" s="20">
        <v>18</v>
      </c>
      <c r="I15" s="20">
        <v>4</v>
      </c>
      <c r="J15" s="20">
        <v>4</v>
      </c>
      <c r="K15" s="29" t="s">
        <v>636</v>
      </c>
      <c r="L15" s="1" t="s">
        <v>488</v>
      </c>
      <c r="M15" s="1" t="s">
        <v>351</v>
      </c>
      <c r="N15" s="1" t="s">
        <v>706</v>
      </c>
      <c r="O15" s="31">
        <v>114</v>
      </c>
      <c r="P15" s="20">
        <v>110</v>
      </c>
      <c r="Q15" s="30">
        <v>4</v>
      </c>
      <c r="R15" s="29" t="s">
        <v>99</v>
      </c>
      <c r="S15" s="28" t="s">
        <v>234</v>
      </c>
    </row>
    <row r="16" spans="1:20" x14ac:dyDescent="0.3">
      <c r="A16" s="32" t="s">
        <v>10</v>
      </c>
      <c r="B16" s="1">
        <v>39</v>
      </c>
      <c r="C16" s="1">
        <v>20</v>
      </c>
      <c r="D16" s="1">
        <v>12</v>
      </c>
      <c r="E16" s="20">
        <v>7</v>
      </c>
      <c r="F16" s="30">
        <v>47</v>
      </c>
      <c r="G16" s="20">
        <v>8</v>
      </c>
      <c r="H16" s="20">
        <v>15</v>
      </c>
      <c r="I16" s="20">
        <v>5</v>
      </c>
      <c r="J16" s="20">
        <v>3</v>
      </c>
      <c r="K16" s="29" t="s">
        <v>669</v>
      </c>
      <c r="L16" s="1" t="s">
        <v>507</v>
      </c>
      <c r="M16" s="1" t="s">
        <v>216</v>
      </c>
      <c r="N16" s="1" t="s">
        <v>643</v>
      </c>
      <c r="O16" s="31">
        <v>119</v>
      </c>
      <c r="P16" s="20">
        <v>114</v>
      </c>
      <c r="Q16" s="30">
        <v>5</v>
      </c>
      <c r="R16" s="29" t="s">
        <v>101</v>
      </c>
      <c r="S16" s="28" t="s">
        <v>222</v>
      </c>
    </row>
    <row r="17" spans="1:19" x14ac:dyDescent="0.3">
      <c r="A17" s="32" t="s">
        <v>1</v>
      </c>
      <c r="B17" s="1">
        <v>40</v>
      </c>
      <c r="C17" s="1">
        <v>21</v>
      </c>
      <c r="D17" s="1">
        <v>14</v>
      </c>
      <c r="E17" s="20">
        <v>5</v>
      </c>
      <c r="F17" s="30">
        <v>47</v>
      </c>
      <c r="G17" s="20">
        <v>19</v>
      </c>
      <c r="H17" s="20">
        <v>21</v>
      </c>
      <c r="I17" s="20">
        <v>0</v>
      </c>
      <c r="J17" s="20">
        <v>4</v>
      </c>
      <c r="K17" s="29" t="s">
        <v>636</v>
      </c>
      <c r="L17" s="1" t="s">
        <v>507</v>
      </c>
      <c r="M17" s="1" t="s">
        <v>381</v>
      </c>
      <c r="N17" s="1" t="s">
        <v>755</v>
      </c>
      <c r="O17" s="31">
        <v>130</v>
      </c>
      <c r="P17" s="20">
        <v>114</v>
      </c>
      <c r="Q17" s="30">
        <v>16</v>
      </c>
      <c r="R17" s="29" t="s">
        <v>99</v>
      </c>
      <c r="S17" s="28" t="s">
        <v>215</v>
      </c>
    </row>
    <row r="18" spans="1:19" x14ac:dyDescent="0.3">
      <c r="A18" s="32" t="s">
        <v>14</v>
      </c>
      <c r="B18" s="1">
        <v>40</v>
      </c>
      <c r="C18" s="1">
        <v>21</v>
      </c>
      <c r="D18" s="1">
        <v>17</v>
      </c>
      <c r="E18" s="20">
        <v>2</v>
      </c>
      <c r="F18" s="30">
        <v>44</v>
      </c>
      <c r="G18" s="20">
        <v>11</v>
      </c>
      <c r="H18" s="20">
        <v>18</v>
      </c>
      <c r="I18" s="20">
        <v>3</v>
      </c>
      <c r="J18" s="20">
        <v>0</v>
      </c>
      <c r="K18" s="29" t="s">
        <v>488</v>
      </c>
      <c r="L18" s="1" t="s">
        <v>753</v>
      </c>
      <c r="M18" s="1" t="s">
        <v>274</v>
      </c>
      <c r="N18" s="1" t="s">
        <v>676</v>
      </c>
      <c r="O18" s="31">
        <v>109</v>
      </c>
      <c r="P18" s="20">
        <v>120</v>
      </c>
      <c r="Q18" s="30">
        <v>-11</v>
      </c>
      <c r="R18" s="29" t="s">
        <v>99</v>
      </c>
      <c r="S18" s="28" t="s">
        <v>228</v>
      </c>
    </row>
    <row r="19" spans="1:19" x14ac:dyDescent="0.3">
      <c r="A19" s="32" t="s">
        <v>12</v>
      </c>
      <c r="B19" s="1">
        <v>42</v>
      </c>
      <c r="C19" s="1">
        <v>19</v>
      </c>
      <c r="D19" s="1">
        <v>18</v>
      </c>
      <c r="E19" s="20">
        <v>5</v>
      </c>
      <c r="F19" s="30">
        <v>43</v>
      </c>
      <c r="G19" s="20">
        <v>10</v>
      </c>
      <c r="H19" s="20">
        <v>17</v>
      </c>
      <c r="I19" s="20">
        <v>2</v>
      </c>
      <c r="J19" s="20">
        <v>0</v>
      </c>
      <c r="K19" s="29" t="s">
        <v>642</v>
      </c>
      <c r="L19" s="1" t="s">
        <v>754</v>
      </c>
      <c r="M19" s="1" t="s">
        <v>300</v>
      </c>
      <c r="N19" s="1" t="s">
        <v>700</v>
      </c>
      <c r="O19" s="31">
        <v>109</v>
      </c>
      <c r="P19" s="20">
        <v>116</v>
      </c>
      <c r="Q19" s="30">
        <v>-7</v>
      </c>
      <c r="R19" s="29" t="s">
        <v>113</v>
      </c>
      <c r="S19" s="28" t="s">
        <v>228</v>
      </c>
    </row>
    <row r="20" spans="1:19" x14ac:dyDescent="0.3">
      <c r="A20" s="32" t="s">
        <v>9</v>
      </c>
      <c r="B20" s="1">
        <v>38</v>
      </c>
      <c r="C20" s="1">
        <v>17</v>
      </c>
      <c r="D20" s="1">
        <v>12</v>
      </c>
      <c r="E20" s="20">
        <v>9</v>
      </c>
      <c r="F20" s="30">
        <v>43</v>
      </c>
      <c r="G20" s="20">
        <v>14</v>
      </c>
      <c r="H20" s="20">
        <v>16</v>
      </c>
      <c r="I20" s="20">
        <v>1</v>
      </c>
      <c r="J20" s="20">
        <v>5</v>
      </c>
      <c r="K20" s="29" t="s">
        <v>750</v>
      </c>
      <c r="L20" s="1" t="s">
        <v>496</v>
      </c>
      <c r="M20" s="1" t="s">
        <v>241</v>
      </c>
      <c r="N20" s="1" t="s">
        <v>546</v>
      </c>
      <c r="O20" s="31">
        <v>122</v>
      </c>
      <c r="P20" s="20">
        <v>123</v>
      </c>
      <c r="Q20" s="30">
        <v>-1</v>
      </c>
      <c r="R20" s="29" t="s">
        <v>104</v>
      </c>
      <c r="S20" s="28" t="s">
        <v>215</v>
      </c>
    </row>
    <row r="21" spans="1:19" ht="15" thickBot="1" x14ac:dyDescent="0.35">
      <c r="A21" s="27" t="s">
        <v>23</v>
      </c>
      <c r="B21" s="26">
        <v>39</v>
      </c>
      <c r="C21" s="26">
        <v>17</v>
      </c>
      <c r="D21" s="26">
        <v>16</v>
      </c>
      <c r="E21" s="24">
        <v>6</v>
      </c>
      <c r="F21" s="23">
        <v>40</v>
      </c>
      <c r="G21" s="24">
        <v>6</v>
      </c>
      <c r="H21" s="24">
        <v>13</v>
      </c>
      <c r="I21" s="24">
        <v>4</v>
      </c>
      <c r="J21" s="24">
        <v>1</v>
      </c>
      <c r="K21" s="22" t="s">
        <v>587</v>
      </c>
      <c r="L21" s="26" t="s">
        <v>622</v>
      </c>
      <c r="M21" s="26" t="s">
        <v>751</v>
      </c>
      <c r="N21" s="26" t="s">
        <v>752</v>
      </c>
      <c r="O21" s="25">
        <v>118</v>
      </c>
      <c r="P21" s="24">
        <v>131</v>
      </c>
      <c r="Q21" s="23">
        <v>-13</v>
      </c>
      <c r="R21" s="22" t="s">
        <v>101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39</v>
      </c>
      <c r="C25" s="1">
        <v>30</v>
      </c>
      <c r="D25" s="1">
        <v>2</v>
      </c>
      <c r="E25" s="20">
        <v>7</v>
      </c>
      <c r="F25" s="30">
        <v>67</v>
      </c>
      <c r="G25" s="20">
        <v>26</v>
      </c>
      <c r="H25" s="20">
        <v>29</v>
      </c>
      <c r="I25" s="20">
        <v>1</v>
      </c>
      <c r="J25" s="20">
        <v>4</v>
      </c>
      <c r="K25" s="29" t="s">
        <v>756</v>
      </c>
      <c r="L25" s="1" t="s">
        <v>684</v>
      </c>
      <c r="M25" s="1" t="s">
        <v>757</v>
      </c>
      <c r="N25" s="1" t="s">
        <v>758</v>
      </c>
      <c r="O25" s="31">
        <v>159</v>
      </c>
      <c r="P25" s="20">
        <v>88</v>
      </c>
      <c r="Q25" s="30">
        <v>71</v>
      </c>
      <c r="R25" s="29" t="s">
        <v>367</v>
      </c>
      <c r="S25" s="28" t="s">
        <v>342</v>
      </c>
    </row>
    <row r="26" spans="1:19" x14ac:dyDescent="0.3">
      <c r="A26" s="32" t="s">
        <v>22</v>
      </c>
      <c r="B26" s="1">
        <v>40</v>
      </c>
      <c r="C26" s="1">
        <v>25</v>
      </c>
      <c r="D26" s="1">
        <v>8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627</v>
      </c>
      <c r="L26" s="1" t="s">
        <v>684</v>
      </c>
      <c r="M26" s="1" t="s">
        <v>226</v>
      </c>
      <c r="N26" s="1" t="s">
        <v>710</v>
      </c>
      <c r="O26" s="31">
        <v>140</v>
      </c>
      <c r="P26" s="20">
        <v>109</v>
      </c>
      <c r="Q26" s="30">
        <v>31</v>
      </c>
      <c r="R26" s="29" t="s">
        <v>113</v>
      </c>
      <c r="S26" s="28" t="s">
        <v>233</v>
      </c>
    </row>
    <row r="27" spans="1:19" x14ac:dyDescent="0.3">
      <c r="A27" s="32" t="s">
        <v>17</v>
      </c>
      <c r="B27" s="1">
        <v>41</v>
      </c>
      <c r="C27" s="1">
        <v>24</v>
      </c>
      <c r="D27" s="1">
        <v>10</v>
      </c>
      <c r="E27" s="20">
        <v>7</v>
      </c>
      <c r="F27" s="30">
        <v>55</v>
      </c>
      <c r="G27" s="20">
        <v>14</v>
      </c>
      <c r="H27" s="20">
        <v>21</v>
      </c>
      <c r="I27" s="20">
        <v>3</v>
      </c>
      <c r="J27" s="20">
        <v>2</v>
      </c>
      <c r="K27" s="29" t="s">
        <v>685</v>
      </c>
      <c r="L27" s="1" t="s">
        <v>604</v>
      </c>
      <c r="M27" s="1" t="s">
        <v>330</v>
      </c>
      <c r="N27" s="1" t="s">
        <v>759</v>
      </c>
      <c r="O27" s="31">
        <v>129</v>
      </c>
      <c r="P27" s="20">
        <v>108</v>
      </c>
      <c r="Q27" s="30">
        <v>21</v>
      </c>
      <c r="R27" s="29" t="s">
        <v>101</v>
      </c>
      <c r="S27" s="28" t="s">
        <v>290</v>
      </c>
    </row>
    <row r="28" spans="1:19" x14ac:dyDescent="0.3">
      <c r="A28" s="32" t="s">
        <v>15</v>
      </c>
      <c r="B28" s="1">
        <v>39</v>
      </c>
      <c r="C28" s="1">
        <v>18</v>
      </c>
      <c r="D28" s="1">
        <v>17</v>
      </c>
      <c r="E28" s="20">
        <v>4</v>
      </c>
      <c r="F28" s="30">
        <v>40</v>
      </c>
      <c r="G28" s="20">
        <v>11</v>
      </c>
      <c r="H28" s="20">
        <v>16</v>
      </c>
      <c r="I28" s="20">
        <v>2</v>
      </c>
      <c r="J28" s="20">
        <v>0</v>
      </c>
      <c r="K28" s="29" t="s">
        <v>518</v>
      </c>
      <c r="L28" s="1" t="s">
        <v>413</v>
      </c>
      <c r="M28" s="1" t="s">
        <v>355</v>
      </c>
      <c r="N28" s="1" t="s">
        <v>644</v>
      </c>
      <c r="O28" s="31">
        <v>113</v>
      </c>
      <c r="P28" s="20">
        <v>129</v>
      </c>
      <c r="Q28" s="30">
        <v>-16</v>
      </c>
      <c r="R28" s="29" t="s">
        <v>104</v>
      </c>
      <c r="S28" s="28" t="s">
        <v>203</v>
      </c>
    </row>
    <row r="29" spans="1:19" x14ac:dyDescent="0.3">
      <c r="A29" s="32" t="s">
        <v>95</v>
      </c>
      <c r="B29" s="1">
        <v>40</v>
      </c>
      <c r="C29" s="1">
        <v>18</v>
      </c>
      <c r="D29" s="1">
        <v>19</v>
      </c>
      <c r="E29" s="20">
        <v>3</v>
      </c>
      <c r="F29" s="30">
        <v>39</v>
      </c>
      <c r="G29" s="20">
        <v>13</v>
      </c>
      <c r="H29" s="20">
        <v>18</v>
      </c>
      <c r="I29" s="20">
        <v>0</v>
      </c>
      <c r="J29" s="20">
        <v>0</v>
      </c>
      <c r="K29" s="29" t="s">
        <v>495</v>
      </c>
      <c r="L29" s="1" t="s">
        <v>687</v>
      </c>
      <c r="M29" s="1" t="s">
        <v>279</v>
      </c>
      <c r="N29" s="1" t="s">
        <v>703</v>
      </c>
      <c r="O29" s="31">
        <v>119</v>
      </c>
      <c r="P29" s="20">
        <v>116</v>
      </c>
      <c r="Q29" s="30">
        <v>3</v>
      </c>
      <c r="R29" s="29" t="s">
        <v>107</v>
      </c>
      <c r="S29" s="28" t="s">
        <v>200</v>
      </c>
    </row>
    <row r="30" spans="1:19" x14ac:dyDescent="0.3">
      <c r="A30" s="32" t="s">
        <v>6</v>
      </c>
      <c r="B30" s="1">
        <v>41</v>
      </c>
      <c r="C30" s="1">
        <v>15</v>
      </c>
      <c r="D30" s="1">
        <v>18</v>
      </c>
      <c r="E30" s="20">
        <v>8</v>
      </c>
      <c r="F30" s="30">
        <v>38</v>
      </c>
      <c r="G30" s="20">
        <v>15</v>
      </c>
      <c r="H30" s="20">
        <v>15</v>
      </c>
      <c r="I30" s="20">
        <v>0</v>
      </c>
      <c r="J30" s="20">
        <v>2</v>
      </c>
      <c r="K30" s="29" t="s">
        <v>735</v>
      </c>
      <c r="L30" s="1" t="s">
        <v>583</v>
      </c>
      <c r="M30" s="1" t="s">
        <v>267</v>
      </c>
      <c r="N30" s="1" t="s">
        <v>712</v>
      </c>
      <c r="O30" s="31">
        <v>101</v>
      </c>
      <c r="P30" s="20">
        <v>143</v>
      </c>
      <c r="Q30" s="30">
        <v>-42</v>
      </c>
      <c r="R30" s="29" t="s">
        <v>107</v>
      </c>
      <c r="S30" s="28" t="s">
        <v>228</v>
      </c>
    </row>
    <row r="31" spans="1:19" x14ac:dyDescent="0.3">
      <c r="A31" s="32" t="s">
        <v>25</v>
      </c>
      <c r="B31" s="1">
        <v>39</v>
      </c>
      <c r="C31" s="1">
        <v>14</v>
      </c>
      <c r="D31" s="1">
        <v>18</v>
      </c>
      <c r="E31" s="20">
        <v>7</v>
      </c>
      <c r="F31" s="30">
        <v>35</v>
      </c>
      <c r="G31" s="20">
        <v>11</v>
      </c>
      <c r="H31" s="20">
        <v>13</v>
      </c>
      <c r="I31" s="20">
        <v>1</v>
      </c>
      <c r="J31" s="20">
        <v>3</v>
      </c>
      <c r="K31" s="29" t="s">
        <v>605</v>
      </c>
      <c r="L31" s="1" t="s">
        <v>707</v>
      </c>
      <c r="M31" s="1" t="s">
        <v>165</v>
      </c>
      <c r="N31" s="1" t="s">
        <v>708</v>
      </c>
      <c r="O31" s="31">
        <v>108</v>
      </c>
      <c r="P31" s="20">
        <v>127</v>
      </c>
      <c r="Q31" s="30">
        <v>-19</v>
      </c>
      <c r="R31" s="29" t="s">
        <v>107</v>
      </c>
      <c r="S31" s="28" t="s">
        <v>220</v>
      </c>
    </row>
    <row r="32" spans="1:19" ht="15" thickBot="1" x14ac:dyDescent="0.35">
      <c r="A32" s="32" t="s">
        <v>0</v>
      </c>
      <c r="B32" s="1">
        <v>38</v>
      </c>
      <c r="C32" s="1">
        <v>15</v>
      </c>
      <c r="D32" s="1">
        <v>19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490</v>
      </c>
      <c r="M32" s="1" t="s">
        <v>122</v>
      </c>
      <c r="N32" s="1" t="s">
        <v>736</v>
      </c>
      <c r="O32" s="31">
        <v>108</v>
      </c>
      <c r="P32" s="20">
        <v>116</v>
      </c>
      <c r="Q32" s="30">
        <v>-8</v>
      </c>
      <c r="R32" s="29" t="s">
        <v>180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41</v>
      </c>
      <c r="C35" s="1">
        <v>20</v>
      </c>
      <c r="D35" s="1">
        <v>15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562</v>
      </c>
      <c r="L35" s="1" t="s">
        <v>738</v>
      </c>
      <c r="M35" s="1" t="s">
        <v>211</v>
      </c>
      <c r="N35" s="1" t="s">
        <v>507</v>
      </c>
      <c r="O35" s="31">
        <v>137</v>
      </c>
      <c r="P35" s="20">
        <v>138</v>
      </c>
      <c r="Q35" s="30">
        <v>-1</v>
      </c>
      <c r="R35" s="29" t="s">
        <v>101</v>
      </c>
      <c r="S35" s="28" t="s">
        <v>232</v>
      </c>
    </row>
    <row r="36" spans="1:19" x14ac:dyDescent="0.3">
      <c r="A36" s="32" t="s">
        <v>31</v>
      </c>
      <c r="B36" s="1">
        <v>40</v>
      </c>
      <c r="C36" s="1">
        <v>21</v>
      </c>
      <c r="D36" s="1">
        <v>16</v>
      </c>
      <c r="E36" s="20">
        <v>3</v>
      </c>
      <c r="F36" s="30">
        <v>45</v>
      </c>
      <c r="G36" s="20">
        <v>9</v>
      </c>
      <c r="H36" s="20">
        <v>17</v>
      </c>
      <c r="I36" s="20">
        <v>4</v>
      </c>
      <c r="J36" s="20">
        <v>0</v>
      </c>
      <c r="K36" s="29" t="s">
        <v>654</v>
      </c>
      <c r="L36" s="1" t="s">
        <v>714</v>
      </c>
      <c r="M36" s="1" t="s">
        <v>184</v>
      </c>
      <c r="N36" s="1" t="s">
        <v>677</v>
      </c>
      <c r="O36" s="31">
        <v>137</v>
      </c>
      <c r="P36" s="20">
        <v>141</v>
      </c>
      <c r="Q36" s="30">
        <v>-4</v>
      </c>
      <c r="R36" s="29" t="s">
        <v>133</v>
      </c>
      <c r="S36" s="28" t="s">
        <v>240</v>
      </c>
    </row>
    <row r="37" spans="1:19" x14ac:dyDescent="0.3">
      <c r="A37" s="32" t="s">
        <v>2</v>
      </c>
      <c r="B37" s="1">
        <v>38</v>
      </c>
      <c r="C37" s="1">
        <v>17</v>
      </c>
      <c r="D37" s="1">
        <v>10</v>
      </c>
      <c r="E37" s="20">
        <v>11</v>
      </c>
      <c r="F37" s="30">
        <v>45</v>
      </c>
      <c r="G37" s="20">
        <v>12</v>
      </c>
      <c r="H37" s="20">
        <v>16</v>
      </c>
      <c r="I37" s="20">
        <v>1</v>
      </c>
      <c r="J37" s="20">
        <v>5</v>
      </c>
      <c r="K37" s="29" t="s">
        <v>750</v>
      </c>
      <c r="L37" s="1" t="s">
        <v>541</v>
      </c>
      <c r="M37" s="1" t="s">
        <v>379</v>
      </c>
      <c r="N37" s="1" t="s">
        <v>750</v>
      </c>
      <c r="O37" s="31">
        <v>119</v>
      </c>
      <c r="P37" s="20">
        <v>119</v>
      </c>
      <c r="Q37" s="30">
        <v>0</v>
      </c>
      <c r="R37" s="29" t="s">
        <v>113</v>
      </c>
      <c r="S37" s="28" t="s">
        <v>255</v>
      </c>
    </row>
    <row r="38" spans="1:19" x14ac:dyDescent="0.3">
      <c r="A38" s="32" t="s">
        <v>8</v>
      </c>
      <c r="B38" s="1">
        <v>40</v>
      </c>
      <c r="C38" s="1">
        <v>20</v>
      </c>
      <c r="D38" s="1">
        <v>17</v>
      </c>
      <c r="E38" s="20">
        <v>3</v>
      </c>
      <c r="F38" s="30">
        <v>43</v>
      </c>
      <c r="G38" s="20">
        <v>9</v>
      </c>
      <c r="H38" s="20">
        <v>18</v>
      </c>
      <c r="I38" s="20">
        <v>2</v>
      </c>
      <c r="J38" s="20">
        <v>1</v>
      </c>
      <c r="K38" s="29" t="s">
        <v>616</v>
      </c>
      <c r="L38" s="1" t="s">
        <v>534</v>
      </c>
      <c r="M38" s="1" t="s">
        <v>341</v>
      </c>
      <c r="N38" s="1" t="s">
        <v>760</v>
      </c>
      <c r="O38" s="31">
        <v>124</v>
      </c>
      <c r="P38" s="20">
        <v>139</v>
      </c>
      <c r="Q38" s="30">
        <v>-15</v>
      </c>
      <c r="R38" s="29" t="s">
        <v>109</v>
      </c>
      <c r="S38" s="28" t="s">
        <v>232</v>
      </c>
    </row>
    <row r="39" spans="1:19" x14ac:dyDescent="0.3">
      <c r="A39" s="32" t="s">
        <v>18</v>
      </c>
      <c r="B39" s="1">
        <v>38</v>
      </c>
      <c r="C39" s="1">
        <v>16</v>
      </c>
      <c r="D39" s="1">
        <v>13</v>
      </c>
      <c r="E39" s="20">
        <v>9</v>
      </c>
      <c r="F39" s="30">
        <v>41</v>
      </c>
      <c r="G39" s="20">
        <v>10</v>
      </c>
      <c r="H39" s="20">
        <v>15</v>
      </c>
      <c r="I39" s="20">
        <v>1</v>
      </c>
      <c r="J39" s="20">
        <v>5</v>
      </c>
      <c r="K39" s="29" t="s">
        <v>717</v>
      </c>
      <c r="L39" s="1" t="s">
        <v>675</v>
      </c>
      <c r="M39" s="1" t="s">
        <v>319</v>
      </c>
      <c r="N39" s="1" t="s">
        <v>739</v>
      </c>
      <c r="O39" s="31">
        <v>99</v>
      </c>
      <c r="P39" s="20">
        <v>102</v>
      </c>
      <c r="Q39" s="30">
        <v>-3</v>
      </c>
      <c r="R39" s="29" t="s">
        <v>101</v>
      </c>
      <c r="S39" s="28" t="s">
        <v>215</v>
      </c>
    </row>
    <row r="40" spans="1:19" x14ac:dyDescent="0.3">
      <c r="A40" s="32" t="s">
        <v>27</v>
      </c>
      <c r="B40" s="1">
        <v>40</v>
      </c>
      <c r="C40" s="1">
        <v>18</v>
      </c>
      <c r="D40" s="1">
        <v>18</v>
      </c>
      <c r="E40" s="20">
        <v>4</v>
      </c>
      <c r="F40" s="30">
        <v>40</v>
      </c>
      <c r="G40" s="20">
        <v>12</v>
      </c>
      <c r="H40" s="20">
        <v>16</v>
      </c>
      <c r="I40" s="20">
        <v>2</v>
      </c>
      <c r="J40" s="20">
        <v>2</v>
      </c>
      <c r="K40" s="29" t="s">
        <v>698</v>
      </c>
      <c r="L40" s="1" t="s">
        <v>689</v>
      </c>
      <c r="M40" s="1" t="s">
        <v>374</v>
      </c>
      <c r="N40" s="1" t="s">
        <v>715</v>
      </c>
      <c r="O40" s="31">
        <v>108</v>
      </c>
      <c r="P40" s="20">
        <v>117</v>
      </c>
      <c r="Q40" s="30">
        <v>-9</v>
      </c>
      <c r="R40" s="29" t="s">
        <v>109</v>
      </c>
      <c r="S40" s="28" t="s">
        <v>203</v>
      </c>
    </row>
    <row r="41" spans="1:19" x14ac:dyDescent="0.3">
      <c r="A41" s="32" t="s">
        <v>7</v>
      </c>
      <c r="B41" s="1">
        <v>37</v>
      </c>
      <c r="C41" s="1">
        <v>16</v>
      </c>
      <c r="D41" s="1">
        <v>14</v>
      </c>
      <c r="E41" s="20">
        <v>7</v>
      </c>
      <c r="F41" s="30">
        <v>39</v>
      </c>
      <c r="G41" s="20">
        <v>11</v>
      </c>
      <c r="H41" s="20">
        <v>16</v>
      </c>
      <c r="I41" s="20">
        <v>0</v>
      </c>
      <c r="J41" s="20">
        <v>4</v>
      </c>
      <c r="K41" s="29" t="s">
        <v>498</v>
      </c>
      <c r="L41" s="1" t="s">
        <v>587</v>
      </c>
      <c r="M41" s="1" t="s">
        <v>339</v>
      </c>
      <c r="N41" s="1" t="s">
        <v>740</v>
      </c>
      <c r="O41" s="31">
        <v>95</v>
      </c>
      <c r="P41" s="20">
        <v>111</v>
      </c>
      <c r="Q41" s="30">
        <v>-16</v>
      </c>
      <c r="R41" s="29" t="s">
        <v>101</v>
      </c>
      <c r="S41" s="28" t="s">
        <v>225</v>
      </c>
    </row>
    <row r="42" spans="1:19" ht="15" thickBot="1" x14ac:dyDescent="0.35">
      <c r="A42" s="27" t="s">
        <v>3</v>
      </c>
      <c r="B42" s="26">
        <v>39</v>
      </c>
      <c r="C42" s="26">
        <v>16</v>
      </c>
      <c r="D42" s="26">
        <v>20</v>
      </c>
      <c r="E42" s="24">
        <v>3</v>
      </c>
      <c r="F42" s="23">
        <v>35</v>
      </c>
      <c r="G42" s="24">
        <v>6</v>
      </c>
      <c r="H42" s="24">
        <v>12</v>
      </c>
      <c r="I42" s="24">
        <v>4</v>
      </c>
      <c r="J42" s="24">
        <v>0</v>
      </c>
      <c r="K42" s="22" t="s">
        <v>371</v>
      </c>
      <c r="L42" s="26" t="s">
        <v>700</v>
      </c>
      <c r="M42" s="26" t="s">
        <v>201</v>
      </c>
      <c r="N42" s="26" t="s">
        <v>687</v>
      </c>
      <c r="O42" s="25">
        <v>112</v>
      </c>
      <c r="P42" s="24">
        <v>136</v>
      </c>
      <c r="Q42" s="23">
        <v>-24</v>
      </c>
      <c r="R42" s="22" t="s">
        <v>101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2D3C5CA-3BF8-4582-8D6E-E33F1BE74432}"/>
  </hyperlinks>
  <pageMargins left="0.7" right="0.7" top="0.75" bottom="0.75" header="0.3" footer="0.3"/>
  <pageSetup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9439-2BD4-4271-B864-4AF27EA9260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42</v>
      </c>
      <c r="C4" s="40">
        <v>24</v>
      </c>
      <c r="D4" s="40">
        <v>14</v>
      </c>
      <c r="E4" s="38">
        <v>4</v>
      </c>
      <c r="F4" s="33">
        <v>52</v>
      </c>
      <c r="G4" s="39">
        <v>15</v>
      </c>
      <c r="H4" s="38">
        <v>22</v>
      </c>
      <c r="I4" s="38">
        <v>2</v>
      </c>
      <c r="J4" s="33">
        <v>2</v>
      </c>
      <c r="K4" s="37" t="s">
        <v>705</v>
      </c>
      <c r="L4" s="40" t="s">
        <v>546</v>
      </c>
      <c r="M4" s="40" t="s">
        <v>295</v>
      </c>
      <c r="N4" s="40" t="s">
        <v>661</v>
      </c>
      <c r="O4" s="39">
        <v>130</v>
      </c>
      <c r="P4" s="38">
        <v>134</v>
      </c>
      <c r="Q4" s="33">
        <v>-4</v>
      </c>
      <c r="R4" s="37" t="s">
        <v>101</v>
      </c>
      <c r="S4" s="36" t="s">
        <v>226</v>
      </c>
    </row>
    <row r="5" spans="1:20" x14ac:dyDescent="0.3">
      <c r="A5" s="32" t="s">
        <v>5</v>
      </c>
      <c r="B5" s="1">
        <v>40</v>
      </c>
      <c r="C5" s="1">
        <v>24</v>
      </c>
      <c r="D5" s="1">
        <v>13</v>
      </c>
      <c r="E5" s="20">
        <v>3</v>
      </c>
      <c r="F5" s="30">
        <v>51</v>
      </c>
      <c r="G5" s="31">
        <v>18</v>
      </c>
      <c r="H5" s="20">
        <v>23</v>
      </c>
      <c r="I5" s="20">
        <v>1</v>
      </c>
      <c r="J5" s="30">
        <v>1</v>
      </c>
      <c r="K5" s="29" t="s">
        <v>650</v>
      </c>
      <c r="L5" s="1" t="s">
        <v>550</v>
      </c>
      <c r="M5" s="1" t="s">
        <v>234</v>
      </c>
      <c r="N5" s="1" t="s">
        <v>725</v>
      </c>
      <c r="O5" s="31">
        <v>135</v>
      </c>
      <c r="P5" s="20">
        <v>107</v>
      </c>
      <c r="Q5" s="30">
        <v>28</v>
      </c>
      <c r="R5" s="29" t="s">
        <v>177</v>
      </c>
      <c r="S5" s="28" t="s">
        <v>226</v>
      </c>
    </row>
    <row r="6" spans="1:20" x14ac:dyDescent="0.3">
      <c r="A6" s="32" t="s">
        <v>16</v>
      </c>
      <c r="B6" s="1">
        <v>40</v>
      </c>
      <c r="C6" s="1">
        <v>22</v>
      </c>
      <c r="D6" s="1">
        <v>12</v>
      </c>
      <c r="E6" s="20">
        <v>6</v>
      </c>
      <c r="F6" s="30">
        <v>50</v>
      </c>
      <c r="G6" s="31">
        <v>12</v>
      </c>
      <c r="H6" s="20">
        <v>20</v>
      </c>
      <c r="I6" s="20">
        <v>2</v>
      </c>
      <c r="J6" s="30">
        <v>4</v>
      </c>
      <c r="K6" s="29" t="s">
        <v>637</v>
      </c>
      <c r="L6" s="1" t="s">
        <v>761</v>
      </c>
      <c r="M6" s="1" t="s">
        <v>277</v>
      </c>
      <c r="N6" s="1" t="s">
        <v>762</v>
      </c>
      <c r="O6" s="31">
        <v>137</v>
      </c>
      <c r="P6" s="20">
        <v>136</v>
      </c>
      <c r="Q6" s="30">
        <v>1</v>
      </c>
      <c r="R6" s="29" t="s">
        <v>104</v>
      </c>
      <c r="S6" s="28" t="s">
        <v>241</v>
      </c>
    </row>
    <row r="7" spans="1:20" x14ac:dyDescent="0.3">
      <c r="A7" s="32" t="s">
        <v>28</v>
      </c>
      <c r="B7" s="1">
        <v>39</v>
      </c>
      <c r="C7" s="1">
        <v>21</v>
      </c>
      <c r="D7" s="1">
        <v>14</v>
      </c>
      <c r="E7" s="20">
        <v>4</v>
      </c>
      <c r="F7" s="30">
        <v>46</v>
      </c>
      <c r="G7" s="31">
        <v>12</v>
      </c>
      <c r="H7" s="20">
        <v>18</v>
      </c>
      <c r="I7" s="20">
        <v>3</v>
      </c>
      <c r="J7" s="30">
        <v>0</v>
      </c>
      <c r="K7" s="29" t="s">
        <v>698</v>
      </c>
      <c r="L7" s="1" t="s">
        <v>714</v>
      </c>
      <c r="M7" s="1" t="s">
        <v>407</v>
      </c>
      <c r="N7" s="1" t="s">
        <v>699</v>
      </c>
      <c r="O7" s="31">
        <v>124</v>
      </c>
      <c r="P7" s="20">
        <v>121</v>
      </c>
      <c r="Q7" s="30">
        <v>3</v>
      </c>
      <c r="R7" s="29" t="s">
        <v>394</v>
      </c>
      <c r="S7" s="28" t="s">
        <v>395</v>
      </c>
    </row>
    <row r="8" spans="1:20" x14ac:dyDescent="0.3">
      <c r="A8" s="32" t="s">
        <v>19</v>
      </c>
      <c r="B8" s="1">
        <v>39</v>
      </c>
      <c r="C8" s="1">
        <v>21</v>
      </c>
      <c r="D8" s="1">
        <v>15</v>
      </c>
      <c r="E8" s="20">
        <v>3</v>
      </c>
      <c r="F8" s="30">
        <v>45</v>
      </c>
      <c r="G8" s="31">
        <v>16</v>
      </c>
      <c r="H8" s="20">
        <v>19</v>
      </c>
      <c r="I8" s="20">
        <v>2</v>
      </c>
      <c r="J8" s="30">
        <v>1</v>
      </c>
      <c r="K8" s="29" t="s">
        <v>742</v>
      </c>
      <c r="L8" s="1" t="s">
        <v>315</v>
      </c>
      <c r="M8" s="1" t="s">
        <v>207</v>
      </c>
      <c r="N8" s="1" t="s">
        <v>743</v>
      </c>
      <c r="O8" s="31">
        <v>126</v>
      </c>
      <c r="P8" s="20">
        <v>124</v>
      </c>
      <c r="Q8" s="30">
        <v>2</v>
      </c>
      <c r="R8" s="29" t="s">
        <v>101</v>
      </c>
      <c r="S8" s="28" t="s">
        <v>234</v>
      </c>
    </row>
    <row r="9" spans="1:20" x14ac:dyDescent="0.3">
      <c r="A9" s="32" t="s">
        <v>29</v>
      </c>
      <c r="B9" s="1">
        <v>41</v>
      </c>
      <c r="C9" s="1">
        <v>21</v>
      </c>
      <c r="D9" s="1">
        <v>18</v>
      </c>
      <c r="E9" s="20">
        <v>2</v>
      </c>
      <c r="F9" s="30">
        <v>44</v>
      </c>
      <c r="G9" s="31">
        <v>13</v>
      </c>
      <c r="H9" s="20">
        <v>19</v>
      </c>
      <c r="I9" s="20">
        <v>2</v>
      </c>
      <c r="J9" s="30">
        <v>1</v>
      </c>
      <c r="K9" s="29" t="s">
        <v>673</v>
      </c>
      <c r="L9" s="1" t="s">
        <v>477</v>
      </c>
      <c r="M9" s="1" t="s">
        <v>494</v>
      </c>
      <c r="N9" s="1" t="s">
        <v>697</v>
      </c>
      <c r="O9" s="31">
        <v>130</v>
      </c>
      <c r="P9" s="20">
        <v>134</v>
      </c>
      <c r="Q9" s="30">
        <v>-4</v>
      </c>
      <c r="R9" s="29" t="s">
        <v>99</v>
      </c>
      <c r="S9" s="28" t="s">
        <v>215</v>
      </c>
    </row>
    <row r="10" spans="1:20" x14ac:dyDescent="0.3">
      <c r="A10" s="32" t="s">
        <v>4</v>
      </c>
      <c r="B10" s="1">
        <v>40</v>
      </c>
      <c r="C10" s="1">
        <v>19</v>
      </c>
      <c r="D10" s="1">
        <v>15</v>
      </c>
      <c r="E10" s="20">
        <v>6</v>
      </c>
      <c r="F10" s="30">
        <v>44</v>
      </c>
      <c r="G10" s="31">
        <v>15</v>
      </c>
      <c r="H10" s="20">
        <v>19</v>
      </c>
      <c r="I10" s="20">
        <v>0</v>
      </c>
      <c r="J10" s="30">
        <v>1</v>
      </c>
      <c r="K10" s="29" t="s">
        <v>763</v>
      </c>
      <c r="L10" s="1" t="s">
        <v>422</v>
      </c>
      <c r="M10" s="1" t="s">
        <v>312</v>
      </c>
      <c r="N10" s="1" t="s">
        <v>747</v>
      </c>
      <c r="O10" s="31">
        <v>134</v>
      </c>
      <c r="P10" s="20">
        <v>134</v>
      </c>
      <c r="Q10" s="30">
        <v>0</v>
      </c>
      <c r="R10" s="29" t="s">
        <v>104</v>
      </c>
      <c r="S10" s="28" t="s">
        <v>225</v>
      </c>
    </row>
    <row r="11" spans="1:20" ht="15" thickBot="1" x14ac:dyDescent="0.35">
      <c r="A11" s="32" t="s">
        <v>11</v>
      </c>
      <c r="B11" s="1">
        <v>39</v>
      </c>
      <c r="C11" s="1">
        <v>19</v>
      </c>
      <c r="D11" s="1">
        <v>15</v>
      </c>
      <c r="E11" s="24">
        <v>5</v>
      </c>
      <c r="F11" s="23">
        <v>43</v>
      </c>
      <c r="G11" s="25">
        <v>11</v>
      </c>
      <c r="H11" s="24">
        <v>16</v>
      </c>
      <c r="I11" s="24">
        <v>3</v>
      </c>
      <c r="J11" s="23">
        <v>0</v>
      </c>
      <c r="K11" s="29" t="s">
        <v>507</v>
      </c>
      <c r="L11" s="1" t="s">
        <v>500</v>
      </c>
      <c r="M11" s="1" t="s">
        <v>246</v>
      </c>
      <c r="N11" s="1" t="s">
        <v>616</v>
      </c>
      <c r="O11" s="31">
        <v>129</v>
      </c>
      <c r="P11" s="20">
        <v>127</v>
      </c>
      <c r="Q11" s="30">
        <v>2</v>
      </c>
      <c r="R11" s="29" t="s">
        <v>99</v>
      </c>
      <c r="S11" s="28" t="s">
        <v>234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40</v>
      </c>
      <c r="C14" s="1">
        <v>24</v>
      </c>
      <c r="D14" s="1">
        <v>13</v>
      </c>
      <c r="E14" s="20">
        <v>3</v>
      </c>
      <c r="F14" s="33">
        <v>51</v>
      </c>
      <c r="G14" s="20">
        <v>11</v>
      </c>
      <c r="H14" s="20">
        <v>20</v>
      </c>
      <c r="I14" s="20">
        <v>4</v>
      </c>
      <c r="J14" s="20">
        <v>2</v>
      </c>
      <c r="K14" s="29" t="s">
        <v>723</v>
      </c>
      <c r="L14" s="1" t="s">
        <v>604</v>
      </c>
      <c r="M14" s="1" t="s">
        <v>286</v>
      </c>
      <c r="N14" s="1" t="s">
        <v>740</v>
      </c>
      <c r="O14" s="31">
        <v>135</v>
      </c>
      <c r="P14" s="20">
        <v>122</v>
      </c>
      <c r="Q14" s="30">
        <v>13</v>
      </c>
      <c r="R14" s="29" t="s">
        <v>107</v>
      </c>
      <c r="S14" s="28" t="s">
        <v>225</v>
      </c>
    </row>
    <row r="15" spans="1:20" x14ac:dyDescent="0.3">
      <c r="A15" s="32" t="s">
        <v>13</v>
      </c>
      <c r="B15" s="1">
        <v>41</v>
      </c>
      <c r="C15" s="1">
        <v>22</v>
      </c>
      <c r="D15" s="1">
        <v>15</v>
      </c>
      <c r="E15" s="20">
        <v>4</v>
      </c>
      <c r="F15" s="30">
        <v>48</v>
      </c>
      <c r="G15" s="20">
        <v>11</v>
      </c>
      <c r="H15" s="20">
        <v>18</v>
      </c>
      <c r="I15" s="20">
        <v>4</v>
      </c>
      <c r="J15" s="20">
        <v>4</v>
      </c>
      <c r="K15" s="29" t="s">
        <v>700</v>
      </c>
      <c r="L15" s="1" t="s">
        <v>488</v>
      </c>
      <c r="M15" s="1" t="s">
        <v>351</v>
      </c>
      <c r="N15" s="1" t="s">
        <v>706</v>
      </c>
      <c r="O15" s="31">
        <v>116</v>
      </c>
      <c r="P15" s="20">
        <v>117</v>
      </c>
      <c r="Q15" s="30">
        <v>-1</v>
      </c>
      <c r="R15" s="29" t="s">
        <v>101</v>
      </c>
      <c r="S15" s="28" t="s">
        <v>225</v>
      </c>
    </row>
    <row r="16" spans="1:20" x14ac:dyDescent="0.3">
      <c r="A16" s="32" t="s">
        <v>10</v>
      </c>
      <c r="B16" s="1">
        <v>39</v>
      </c>
      <c r="C16" s="1">
        <v>20</v>
      </c>
      <c r="D16" s="1">
        <v>12</v>
      </c>
      <c r="E16" s="20">
        <v>7</v>
      </c>
      <c r="F16" s="30">
        <v>47</v>
      </c>
      <c r="G16" s="20">
        <v>8</v>
      </c>
      <c r="H16" s="20">
        <v>15</v>
      </c>
      <c r="I16" s="20">
        <v>5</v>
      </c>
      <c r="J16" s="20">
        <v>3</v>
      </c>
      <c r="K16" s="29" t="s">
        <v>669</v>
      </c>
      <c r="L16" s="1" t="s">
        <v>507</v>
      </c>
      <c r="M16" s="1" t="s">
        <v>216</v>
      </c>
      <c r="N16" s="1" t="s">
        <v>643</v>
      </c>
      <c r="O16" s="31">
        <v>119</v>
      </c>
      <c r="P16" s="20">
        <v>114</v>
      </c>
      <c r="Q16" s="30">
        <v>5</v>
      </c>
      <c r="R16" s="29" t="s">
        <v>101</v>
      </c>
      <c r="S16" s="28" t="s">
        <v>222</v>
      </c>
    </row>
    <row r="17" spans="1:19" x14ac:dyDescent="0.3">
      <c r="A17" s="32" t="s">
        <v>1</v>
      </c>
      <c r="B17" s="1">
        <v>41</v>
      </c>
      <c r="C17" s="1">
        <v>21</v>
      </c>
      <c r="D17" s="1">
        <v>15</v>
      </c>
      <c r="E17" s="20">
        <v>5</v>
      </c>
      <c r="F17" s="30">
        <v>47</v>
      </c>
      <c r="G17" s="20">
        <v>19</v>
      </c>
      <c r="H17" s="20">
        <v>21</v>
      </c>
      <c r="I17" s="20">
        <v>0</v>
      </c>
      <c r="J17" s="20">
        <v>4</v>
      </c>
      <c r="K17" s="29" t="s">
        <v>636</v>
      </c>
      <c r="L17" s="1" t="s">
        <v>712</v>
      </c>
      <c r="M17" s="1" t="s">
        <v>381</v>
      </c>
      <c r="N17" s="1" t="s">
        <v>765</v>
      </c>
      <c r="O17" s="31">
        <v>133</v>
      </c>
      <c r="P17" s="20">
        <v>118</v>
      </c>
      <c r="Q17" s="30">
        <v>15</v>
      </c>
      <c r="R17" s="29" t="s">
        <v>101</v>
      </c>
      <c r="S17" s="28" t="s">
        <v>237</v>
      </c>
    </row>
    <row r="18" spans="1:19" x14ac:dyDescent="0.3">
      <c r="A18" s="32" t="s">
        <v>9</v>
      </c>
      <c r="B18" s="1">
        <v>39</v>
      </c>
      <c r="C18" s="1">
        <v>18</v>
      </c>
      <c r="D18" s="1">
        <v>12</v>
      </c>
      <c r="E18" s="20">
        <v>9</v>
      </c>
      <c r="F18" s="30">
        <v>45</v>
      </c>
      <c r="G18" s="20">
        <v>14</v>
      </c>
      <c r="H18" s="20">
        <v>17</v>
      </c>
      <c r="I18" s="20">
        <v>1</v>
      </c>
      <c r="J18" s="20">
        <v>5</v>
      </c>
      <c r="K18" s="29" t="s">
        <v>764</v>
      </c>
      <c r="L18" s="1" t="s">
        <v>496</v>
      </c>
      <c r="M18" s="1" t="s">
        <v>241</v>
      </c>
      <c r="N18" s="1" t="s">
        <v>616</v>
      </c>
      <c r="O18" s="31">
        <v>126</v>
      </c>
      <c r="P18" s="20">
        <v>126</v>
      </c>
      <c r="Q18" s="30">
        <v>0</v>
      </c>
      <c r="R18" s="29" t="s">
        <v>109</v>
      </c>
      <c r="S18" s="28" t="s">
        <v>218</v>
      </c>
    </row>
    <row r="19" spans="1:19" x14ac:dyDescent="0.3">
      <c r="A19" s="32" t="s">
        <v>14</v>
      </c>
      <c r="B19" s="1">
        <v>40</v>
      </c>
      <c r="C19" s="1">
        <v>21</v>
      </c>
      <c r="D19" s="1">
        <v>17</v>
      </c>
      <c r="E19" s="20">
        <v>2</v>
      </c>
      <c r="F19" s="30">
        <v>44</v>
      </c>
      <c r="G19" s="20">
        <v>11</v>
      </c>
      <c r="H19" s="20">
        <v>18</v>
      </c>
      <c r="I19" s="20">
        <v>3</v>
      </c>
      <c r="J19" s="20">
        <v>0</v>
      </c>
      <c r="K19" s="29" t="s">
        <v>488</v>
      </c>
      <c r="L19" s="1" t="s">
        <v>753</v>
      </c>
      <c r="M19" s="1" t="s">
        <v>274</v>
      </c>
      <c r="N19" s="1" t="s">
        <v>676</v>
      </c>
      <c r="O19" s="31">
        <v>109</v>
      </c>
      <c r="P19" s="20">
        <v>120</v>
      </c>
      <c r="Q19" s="30">
        <v>-11</v>
      </c>
      <c r="R19" s="29" t="s">
        <v>99</v>
      </c>
      <c r="S19" s="28" t="s">
        <v>228</v>
      </c>
    </row>
    <row r="20" spans="1:19" x14ac:dyDescent="0.3">
      <c r="A20" s="32" t="s">
        <v>12</v>
      </c>
      <c r="B20" s="1">
        <v>42</v>
      </c>
      <c r="C20" s="1">
        <v>19</v>
      </c>
      <c r="D20" s="1">
        <v>18</v>
      </c>
      <c r="E20" s="20">
        <v>5</v>
      </c>
      <c r="F20" s="30">
        <v>43</v>
      </c>
      <c r="G20" s="20">
        <v>10</v>
      </c>
      <c r="H20" s="20">
        <v>17</v>
      </c>
      <c r="I20" s="20">
        <v>2</v>
      </c>
      <c r="J20" s="20">
        <v>0</v>
      </c>
      <c r="K20" s="29" t="s">
        <v>642</v>
      </c>
      <c r="L20" s="1" t="s">
        <v>754</v>
      </c>
      <c r="M20" s="1" t="s">
        <v>300</v>
      </c>
      <c r="N20" s="1" t="s">
        <v>700</v>
      </c>
      <c r="O20" s="31">
        <v>109</v>
      </c>
      <c r="P20" s="20">
        <v>116</v>
      </c>
      <c r="Q20" s="30">
        <v>-7</v>
      </c>
      <c r="R20" s="29" t="s">
        <v>113</v>
      </c>
      <c r="S20" s="28" t="s">
        <v>228</v>
      </c>
    </row>
    <row r="21" spans="1:19" ht="15" thickBot="1" x14ac:dyDescent="0.35">
      <c r="A21" s="27" t="s">
        <v>23</v>
      </c>
      <c r="B21" s="26">
        <v>39</v>
      </c>
      <c r="C21" s="26">
        <v>17</v>
      </c>
      <c r="D21" s="26">
        <v>16</v>
      </c>
      <c r="E21" s="24">
        <v>6</v>
      </c>
      <c r="F21" s="23">
        <v>40</v>
      </c>
      <c r="G21" s="24">
        <v>6</v>
      </c>
      <c r="H21" s="24">
        <v>13</v>
      </c>
      <c r="I21" s="24">
        <v>4</v>
      </c>
      <c r="J21" s="24">
        <v>1</v>
      </c>
      <c r="K21" s="22" t="s">
        <v>587</v>
      </c>
      <c r="L21" s="26" t="s">
        <v>622</v>
      </c>
      <c r="M21" s="26" t="s">
        <v>751</v>
      </c>
      <c r="N21" s="26" t="s">
        <v>752</v>
      </c>
      <c r="O21" s="25">
        <v>118</v>
      </c>
      <c r="P21" s="24">
        <v>131</v>
      </c>
      <c r="Q21" s="23">
        <v>-13</v>
      </c>
      <c r="R21" s="22" t="s">
        <v>101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39</v>
      </c>
      <c r="C25" s="1">
        <v>30</v>
      </c>
      <c r="D25" s="1">
        <v>2</v>
      </c>
      <c r="E25" s="20">
        <v>7</v>
      </c>
      <c r="F25" s="30">
        <v>67</v>
      </c>
      <c r="G25" s="20">
        <v>26</v>
      </c>
      <c r="H25" s="20">
        <v>29</v>
      </c>
      <c r="I25" s="20">
        <v>1</v>
      </c>
      <c r="J25" s="20">
        <v>4</v>
      </c>
      <c r="K25" s="29" t="s">
        <v>756</v>
      </c>
      <c r="L25" s="1" t="s">
        <v>684</v>
      </c>
      <c r="M25" s="1" t="s">
        <v>757</v>
      </c>
      <c r="N25" s="1" t="s">
        <v>758</v>
      </c>
      <c r="O25" s="31">
        <v>159</v>
      </c>
      <c r="P25" s="20">
        <v>88</v>
      </c>
      <c r="Q25" s="30">
        <v>71</v>
      </c>
      <c r="R25" s="29" t="s">
        <v>367</v>
      </c>
      <c r="S25" s="28" t="s">
        <v>342</v>
      </c>
    </row>
    <row r="26" spans="1:19" x14ac:dyDescent="0.3">
      <c r="A26" s="32" t="s">
        <v>22</v>
      </c>
      <c r="B26" s="1">
        <v>41</v>
      </c>
      <c r="C26" s="1">
        <v>25</v>
      </c>
      <c r="D26" s="1">
        <v>9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627</v>
      </c>
      <c r="L26" s="1" t="s">
        <v>767</v>
      </c>
      <c r="M26" s="1" t="s">
        <v>266</v>
      </c>
      <c r="N26" s="1" t="s">
        <v>768</v>
      </c>
      <c r="O26" s="31">
        <v>143</v>
      </c>
      <c r="P26" s="20">
        <v>113</v>
      </c>
      <c r="Q26" s="30">
        <v>30</v>
      </c>
      <c r="R26" s="29" t="s">
        <v>133</v>
      </c>
      <c r="S26" s="28" t="s">
        <v>218</v>
      </c>
    </row>
    <row r="27" spans="1:19" x14ac:dyDescent="0.3">
      <c r="A27" s="32" t="s">
        <v>17</v>
      </c>
      <c r="B27" s="1">
        <v>41</v>
      </c>
      <c r="C27" s="1">
        <v>24</v>
      </c>
      <c r="D27" s="1">
        <v>10</v>
      </c>
      <c r="E27" s="20">
        <v>7</v>
      </c>
      <c r="F27" s="30">
        <v>55</v>
      </c>
      <c r="G27" s="20">
        <v>14</v>
      </c>
      <c r="H27" s="20">
        <v>21</v>
      </c>
      <c r="I27" s="20">
        <v>3</v>
      </c>
      <c r="J27" s="20">
        <v>2</v>
      </c>
      <c r="K27" s="29" t="s">
        <v>685</v>
      </c>
      <c r="L27" s="1" t="s">
        <v>604</v>
      </c>
      <c r="M27" s="1" t="s">
        <v>330</v>
      </c>
      <c r="N27" s="1" t="s">
        <v>759</v>
      </c>
      <c r="O27" s="31">
        <v>129</v>
      </c>
      <c r="P27" s="20">
        <v>108</v>
      </c>
      <c r="Q27" s="30">
        <v>21</v>
      </c>
      <c r="R27" s="29" t="s">
        <v>101</v>
      </c>
      <c r="S27" s="28" t="s">
        <v>290</v>
      </c>
    </row>
    <row r="28" spans="1:19" x14ac:dyDescent="0.3">
      <c r="A28" s="32" t="s">
        <v>95</v>
      </c>
      <c r="B28" s="1">
        <v>41</v>
      </c>
      <c r="C28" s="1">
        <v>19</v>
      </c>
      <c r="D28" s="1">
        <v>19</v>
      </c>
      <c r="E28" s="20">
        <v>3</v>
      </c>
      <c r="F28" s="30">
        <v>41</v>
      </c>
      <c r="G28" s="20">
        <v>14</v>
      </c>
      <c r="H28" s="20">
        <v>19</v>
      </c>
      <c r="I28" s="20">
        <v>0</v>
      </c>
      <c r="J28" s="20">
        <v>0</v>
      </c>
      <c r="K28" s="29" t="s">
        <v>495</v>
      </c>
      <c r="L28" s="1" t="s">
        <v>769</v>
      </c>
      <c r="M28" s="1" t="s">
        <v>279</v>
      </c>
      <c r="N28" s="1" t="s">
        <v>703</v>
      </c>
      <c r="O28" s="31">
        <v>126</v>
      </c>
      <c r="P28" s="20">
        <v>118</v>
      </c>
      <c r="Q28" s="30">
        <v>8</v>
      </c>
      <c r="R28" s="29" t="s">
        <v>99</v>
      </c>
      <c r="S28" s="28" t="s">
        <v>202</v>
      </c>
    </row>
    <row r="29" spans="1:19" x14ac:dyDescent="0.3">
      <c r="A29" s="32" t="s">
        <v>15</v>
      </c>
      <c r="B29" s="1">
        <v>40</v>
      </c>
      <c r="C29" s="1">
        <v>18</v>
      </c>
      <c r="D29" s="1">
        <v>18</v>
      </c>
      <c r="E29" s="20">
        <v>4</v>
      </c>
      <c r="F29" s="30">
        <v>40</v>
      </c>
      <c r="G29" s="20">
        <v>11</v>
      </c>
      <c r="H29" s="20">
        <v>16</v>
      </c>
      <c r="I29" s="20">
        <v>2</v>
      </c>
      <c r="J29" s="20">
        <v>0</v>
      </c>
      <c r="K29" s="29" t="s">
        <v>518</v>
      </c>
      <c r="L29" s="1" t="s">
        <v>515</v>
      </c>
      <c r="M29" s="1" t="s">
        <v>355</v>
      </c>
      <c r="N29" s="1" t="s">
        <v>639</v>
      </c>
      <c r="O29" s="31">
        <v>114</v>
      </c>
      <c r="P29" s="20">
        <v>133</v>
      </c>
      <c r="Q29" s="30">
        <v>-19</v>
      </c>
      <c r="R29" s="29" t="s">
        <v>101</v>
      </c>
      <c r="S29" s="28" t="s">
        <v>232</v>
      </c>
    </row>
    <row r="30" spans="1:19" x14ac:dyDescent="0.3">
      <c r="A30" s="32" t="s">
        <v>6</v>
      </c>
      <c r="B30" s="1">
        <v>41</v>
      </c>
      <c r="C30" s="1">
        <v>15</v>
      </c>
      <c r="D30" s="1">
        <v>18</v>
      </c>
      <c r="E30" s="20">
        <v>8</v>
      </c>
      <c r="F30" s="30">
        <v>38</v>
      </c>
      <c r="G30" s="20">
        <v>15</v>
      </c>
      <c r="H30" s="20">
        <v>15</v>
      </c>
      <c r="I30" s="20">
        <v>0</v>
      </c>
      <c r="J30" s="20">
        <v>2</v>
      </c>
      <c r="K30" s="29" t="s">
        <v>735</v>
      </c>
      <c r="L30" s="1" t="s">
        <v>583</v>
      </c>
      <c r="M30" s="1" t="s">
        <v>267</v>
      </c>
      <c r="N30" s="1" t="s">
        <v>712</v>
      </c>
      <c r="O30" s="31">
        <v>101</v>
      </c>
      <c r="P30" s="20">
        <v>143</v>
      </c>
      <c r="Q30" s="30">
        <v>-42</v>
      </c>
      <c r="R30" s="29" t="s">
        <v>107</v>
      </c>
      <c r="S30" s="28" t="s">
        <v>228</v>
      </c>
    </row>
    <row r="31" spans="1:19" x14ac:dyDescent="0.3">
      <c r="A31" s="32" t="s">
        <v>25</v>
      </c>
      <c r="B31" s="1">
        <v>40</v>
      </c>
      <c r="C31" s="1">
        <v>15</v>
      </c>
      <c r="D31" s="1">
        <v>18</v>
      </c>
      <c r="E31" s="20">
        <v>7</v>
      </c>
      <c r="F31" s="30">
        <v>37</v>
      </c>
      <c r="G31" s="20">
        <v>12</v>
      </c>
      <c r="H31" s="20">
        <v>14</v>
      </c>
      <c r="I31" s="20">
        <v>1</v>
      </c>
      <c r="J31" s="20">
        <v>3</v>
      </c>
      <c r="K31" s="29" t="s">
        <v>510</v>
      </c>
      <c r="L31" s="1" t="s">
        <v>707</v>
      </c>
      <c r="M31" s="1" t="s">
        <v>201</v>
      </c>
      <c r="N31" s="1" t="s">
        <v>766</v>
      </c>
      <c r="O31" s="31">
        <v>112</v>
      </c>
      <c r="P31" s="20">
        <v>130</v>
      </c>
      <c r="Q31" s="30">
        <v>-18</v>
      </c>
      <c r="R31" s="29" t="s">
        <v>99</v>
      </c>
      <c r="S31" s="28" t="s">
        <v>220</v>
      </c>
    </row>
    <row r="32" spans="1:19" ht="15" thickBot="1" x14ac:dyDescent="0.35">
      <c r="A32" s="32" t="s">
        <v>0</v>
      </c>
      <c r="B32" s="1">
        <v>39</v>
      </c>
      <c r="C32" s="1">
        <v>15</v>
      </c>
      <c r="D32" s="1">
        <v>20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770</v>
      </c>
      <c r="M32" s="1" t="s">
        <v>122</v>
      </c>
      <c r="N32" s="1" t="s">
        <v>736</v>
      </c>
      <c r="O32" s="31">
        <v>113</v>
      </c>
      <c r="P32" s="20">
        <v>122</v>
      </c>
      <c r="Q32" s="30">
        <v>-9</v>
      </c>
      <c r="R32" s="29" t="s">
        <v>197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41</v>
      </c>
      <c r="C35" s="1">
        <v>20</v>
      </c>
      <c r="D35" s="1">
        <v>15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562</v>
      </c>
      <c r="L35" s="1" t="s">
        <v>738</v>
      </c>
      <c r="M35" s="1" t="s">
        <v>211</v>
      </c>
      <c r="N35" s="1" t="s">
        <v>507</v>
      </c>
      <c r="O35" s="31">
        <v>137</v>
      </c>
      <c r="P35" s="20">
        <v>138</v>
      </c>
      <c r="Q35" s="30">
        <v>-1</v>
      </c>
      <c r="R35" s="29" t="s">
        <v>101</v>
      </c>
      <c r="S35" s="28" t="s">
        <v>232</v>
      </c>
    </row>
    <row r="36" spans="1:19" x14ac:dyDescent="0.3">
      <c r="A36" s="32" t="s">
        <v>31</v>
      </c>
      <c r="B36" s="1">
        <v>40</v>
      </c>
      <c r="C36" s="1">
        <v>21</v>
      </c>
      <c r="D36" s="1">
        <v>16</v>
      </c>
      <c r="E36" s="20">
        <v>3</v>
      </c>
      <c r="F36" s="30">
        <v>45</v>
      </c>
      <c r="G36" s="20">
        <v>9</v>
      </c>
      <c r="H36" s="20">
        <v>17</v>
      </c>
      <c r="I36" s="20">
        <v>4</v>
      </c>
      <c r="J36" s="20">
        <v>0</v>
      </c>
      <c r="K36" s="29" t="s">
        <v>654</v>
      </c>
      <c r="L36" s="1" t="s">
        <v>714</v>
      </c>
      <c r="M36" s="1" t="s">
        <v>184</v>
      </c>
      <c r="N36" s="1" t="s">
        <v>677</v>
      </c>
      <c r="O36" s="31">
        <v>137</v>
      </c>
      <c r="P36" s="20">
        <v>141</v>
      </c>
      <c r="Q36" s="30">
        <v>-4</v>
      </c>
      <c r="R36" s="29" t="s">
        <v>133</v>
      </c>
      <c r="S36" s="28" t="s">
        <v>240</v>
      </c>
    </row>
    <row r="37" spans="1:19" x14ac:dyDescent="0.3">
      <c r="A37" s="32" t="s">
        <v>2</v>
      </c>
      <c r="B37" s="1">
        <v>38</v>
      </c>
      <c r="C37" s="1">
        <v>17</v>
      </c>
      <c r="D37" s="1">
        <v>10</v>
      </c>
      <c r="E37" s="20">
        <v>11</v>
      </c>
      <c r="F37" s="30">
        <v>45</v>
      </c>
      <c r="G37" s="20">
        <v>12</v>
      </c>
      <c r="H37" s="20">
        <v>16</v>
      </c>
      <c r="I37" s="20">
        <v>1</v>
      </c>
      <c r="J37" s="20">
        <v>5</v>
      </c>
      <c r="K37" s="29" t="s">
        <v>750</v>
      </c>
      <c r="L37" s="1" t="s">
        <v>541</v>
      </c>
      <c r="M37" s="1" t="s">
        <v>379</v>
      </c>
      <c r="N37" s="1" t="s">
        <v>750</v>
      </c>
      <c r="O37" s="31">
        <v>119</v>
      </c>
      <c r="P37" s="20">
        <v>119</v>
      </c>
      <c r="Q37" s="30">
        <v>0</v>
      </c>
      <c r="R37" s="29" t="s">
        <v>113</v>
      </c>
      <c r="S37" s="28" t="s">
        <v>255</v>
      </c>
    </row>
    <row r="38" spans="1:19" x14ac:dyDescent="0.3">
      <c r="A38" s="32" t="s">
        <v>8</v>
      </c>
      <c r="B38" s="1">
        <v>40</v>
      </c>
      <c r="C38" s="1">
        <v>20</v>
      </c>
      <c r="D38" s="1">
        <v>17</v>
      </c>
      <c r="E38" s="20">
        <v>3</v>
      </c>
      <c r="F38" s="30">
        <v>43</v>
      </c>
      <c r="G38" s="20">
        <v>9</v>
      </c>
      <c r="H38" s="20">
        <v>18</v>
      </c>
      <c r="I38" s="20">
        <v>2</v>
      </c>
      <c r="J38" s="20">
        <v>1</v>
      </c>
      <c r="K38" s="29" t="s">
        <v>616</v>
      </c>
      <c r="L38" s="1" t="s">
        <v>534</v>
      </c>
      <c r="M38" s="1" t="s">
        <v>341</v>
      </c>
      <c r="N38" s="1" t="s">
        <v>760</v>
      </c>
      <c r="O38" s="31">
        <v>124</v>
      </c>
      <c r="P38" s="20">
        <v>139</v>
      </c>
      <c r="Q38" s="30">
        <v>-15</v>
      </c>
      <c r="R38" s="29" t="s">
        <v>109</v>
      </c>
      <c r="S38" s="28" t="s">
        <v>232</v>
      </c>
    </row>
    <row r="39" spans="1:19" x14ac:dyDescent="0.3">
      <c r="A39" s="32" t="s">
        <v>18</v>
      </c>
      <c r="B39" s="1">
        <v>39</v>
      </c>
      <c r="C39" s="1">
        <v>16</v>
      </c>
      <c r="D39" s="1">
        <v>14</v>
      </c>
      <c r="E39" s="20">
        <v>9</v>
      </c>
      <c r="F39" s="30">
        <v>41</v>
      </c>
      <c r="G39" s="20">
        <v>10</v>
      </c>
      <c r="H39" s="20">
        <v>15</v>
      </c>
      <c r="I39" s="20">
        <v>1</v>
      </c>
      <c r="J39" s="20">
        <v>5</v>
      </c>
      <c r="K39" s="29" t="s">
        <v>771</v>
      </c>
      <c r="L39" s="1" t="s">
        <v>675</v>
      </c>
      <c r="M39" s="1" t="s">
        <v>319</v>
      </c>
      <c r="N39" s="1" t="s">
        <v>739</v>
      </c>
      <c r="O39" s="31">
        <v>102</v>
      </c>
      <c r="P39" s="20">
        <v>107</v>
      </c>
      <c r="Q39" s="30">
        <v>-5</v>
      </c>
      <c r="R39" s="29" t="s">
        <v>107</v>
      </c>
      <c r="S39" s="28" t="s">
        <v>240</v>
      </c>
    </row>
    <row r="40" spans="1:19" x14ac:dyDescent="0.3">
      <c r="A40" s="32" t="s">
        <v>7</v>
      </c>
      <c r="B40" s="1">
        <v>38</v>
      </c>
      <c r="C40" s="1">
        <v>17</v>
      </c>
      <c r="D40" s="1">
        <v>14</v>
      </c>
      <c r="E40" s="20">
        <v>7</v>
      </c>
      <c r="F40" s="30">
        <v>41</v>
      </c>
      <c r="G40" s="20">
        <v>12</v>
      </c>
      <c r="H40" s="20">
        <v>17</v>
      </c>
      <c r="I40" s="20">
        <v>0</v>
      </c>
      <c r="J40" s="20">
        <v>4</v>
      </c>
      <c r="K40" s="29" t="s">
        <v>772</v>
      </c>
      <c r="L40" s="1" t="s">
        <v>587</v>
      </c>
      <c r="M40" s="1" t="s">
        <v>339</v>
      </c>
      <c r="N40" s="1" t="s">
        <v>773</v>
      </c>
      <c r="O40" s="31">
        <v>99</v>
      </c>
      <c r="P40" s="20">
        <v>112</v>
      </c>
      <c r="Q40" s="30">
        <v>-13</v>
      </c>
      <c r="R40" s="29" t="s">
        <v>99</v>
      </c>
      <c r="S40" s="28" t="s">
        <v>225</v>
      </c>
    </row>
    <row r="41" spans="1:19" x14ac:dyDescent="0.3">
      <c r="A41" s="32" t="s">
        <v>27</v>
      </c>
      <c r="B41" s="1">
        <v>40</v>
      </c>
      <c r="C41" s="1">
        <v>18</v>
      </c>
      <c r="D41" s="1">
        <v>18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698</v>
      </c>
      <c r="L41" s="1" t="s">
        <v>689</v>
      </c>
      <c r="M41" s="1" t="s">
        <v>374</v>
      </c>
      <c r="N41" s="1" t="s">
        <v>715</v>
      </c>
      <c r="O41" s="31">
        <v>108</v>
      </c>
      <c r="P41" s="20">
        <v>117</v>
      </c>
      <c r="Q41" s="30">
        <v>-9</v>
      </c>
      <c r="R41" s="29" t="s">
        <v>109</v>
      </c>
      <c r="S41" s="28" t="s">
        <v>203</v>
      </c>
    </row>
    <row r="42" spans="1:19" ht="15" thickBot="1" x14ac:dyDescent="0.35">
      <c r="A42" s="27" t="s">
        <v>3</v>
      </c>
      <c r="B42" s="26">
        <v>39</v>
      </c>
      <c r="C42" s="26">
        <v>16</v>
      </c>
      <c r="D42" s="26">
        <v>20</v>
      </c>
      <c r="E42" s="24">
        <v>3</v>
      </c>
      <c r="F42" s="23">
        <v>35</v>
      </c>
      <c r="G42" s="24">
        <v>6</v>
      </c>
      <c r="H42" s="24">
        <v>12</v>
      </c>
      <c r="I42" s="24">
        <v>4</v>
      </c>
      <c r="J42" s="24">
        <v>0</v>
      </c>
      <c r="K42" s="22" t="s">
        <v>371</v>
      </c>
      <c r="L42" s="26" t="s">
        <v>700</v>
      </c>
      <c r="M42" s="26" t="s">
        <v>201</v>
      </c>
      <c r="N42" s="26" t="s">
        <v>687</v>
      </c>
      <c r="O42" s="25">
        <v>112</v>
      </c>
      <c r="P42" s="24">
        <v>136</v>
      </c>
      <c r="Q42" s="23">
        <v>-24</v>
      </c>
      <c r="R42" s="22" t="s">
        <v>101</v>
      </c>
      <c r="S42" s="21" t="s">
        <v>202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314E30D-700D-433F-9245-DFBBE504CB35}"/>
  </hyperlinks>
  <pageMargins left="0.7" right="0.7" top="0.75" bottom="0.75" header="0.3" footer="0.3"/>
  <pageSetup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58AC-4545-4BDC-BF6F-5E1BABF1FB84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42</v>
      </c>
      <c r="C4" s="40">
        <v>24</v>
      </c>
      <c r="D4" s="40">
        <v>14</v>
      </c>
      <c r="E4" s="38">
        <v>4</v>
      </c>
      <c r="F4" s="33">
        <v>52</v>
      </c>
      <c r="G4" s="39">
        <v>15</v>
      </c>
      <c r="H4" s="38">
        <v>22</v>
      </c>
      <c r="I4" s="38">
        <v>2</v>
      </c>
      <c r="J4" s="33">
        <v>2</v>
      </c>
      <c r="K4" s="37" t="s">
        <v>705</v>
      </c>
      <c r="L4" s="40" t="s">
        <v>546</v>
      </c>
      <c r="M4" s="40" t="s">
        <v>295</v>
      </c>
      <c r="N4" s="40" t="s">
        <v>661</v>
      </c>
      <c r="O4" s="39">
        <v>130</v>
      </c>
      <c r="P4" s="38">
        <v>134</v>
      </c>
      <c r="Q4" s="33">
        <v>-4</v>
      </c>
      <c r="R4" s="37" t="s">
        <v>101</v>
      </c>
      <c r="S4" s="36" t="s">
        <v>226</v>
      </c>
    </row>
    <row r="5" spans="1:20" x14ac:dyDescent="0.3">
      <c r="A5" s="32" t="s">
        <v>5</v>
      </c>
      <c r="B5" s="1">
        <v>40</v>
      </c>
      <c r="C5" s="1">
        <v>24</v>
      </c>
      <c r="D5" s="1">
        <v>13</v>
      </c>
      <c r="E5" s="20">
        <v>3</v>
      </c>
      <c r="F5" s="30">
        <v>51</v>
      </c>
      <c r="G5" s="31">
        <v>18</v>
      </c>
      <c r="H5" s="20">
        <v>23</v>
      </c>
      <c r="I5" s="20">
        <v>1</v>
      </c>
      <c r="J5" s="30">
        <v>1</v>
      </c>
      <c r="K5" s="29" t="s">
        <v>650</v>
      </c>
      <c r="L5" s="1" t="s">
        <v>550</v>
      </c>
      <c r="M5" s="1" t="s">
        <v>234</v>
      </c>
      <c r="N5" s="1" t="s">
        <v>725</v>
      </c>
      <c r="O5" s="31">
        <v>135</v>
      </c>
      <c r="P5" s="20">
        <v>107</v>
      </c>
      <c r="Q5" s="30">
        <v>28</v>
      </c>
      <c r="R5" s="29" t="s">
        <v>177</v>
      </c>
      <c r="S5" s="28" t="s">
        <v>226</v>
      </c>
    </row>
    <row r="6" spans="1:20" x14ac:dyDescent="0.3">
      <c r="A6" s="32" t="s">
        <v>16</v>
      </c>
      <c r="B6" s="1">
        <v>40</v>
      </c>
      <c r="C6" s="1">
        <v>22</v>
      </c>
      <c r="D6" s="1">
        <v>12</v>
      </c>
      <c r="E6" s="20">
        <v>6</v>
      </c>
      <c r="F6" s="30">
        <v>50</v>
      </c>
      <c r="G6" s="31">
        <v>12</v>
      </c>
      <c r="H6" s="20">
        <v>20</v>
      </c>
      <c r="I6" s="20">
        <v>2</v>
      </c>
      <c r="J6" s="30">
        <v>4</v>
      </c>
      <c r="K6" s="29" t="s">
        <v>637</v>
      </c>
      <c r="L6" s="1" t="s">
        <v>761</v>
      </c>
      <c r="M6" s="1" t="s">
        <v>277</v>
      </c>
      <c r="N6" s="1" t="s">
        <v>762</v>
      </c>
      <c r="O6" s="31">
        <v>137</v>
      </c>
      <c r="P6" s="20">
        <v>136</v>
      </c>
      <c r="Q6" s="30">
        <v>1</v>
      </c>
      <c r="R6" s="29" t="s">
        <v>104</v>
      </c>
      <c r="S6" s="28" t="s">
        <v>241</v>
      </c>
    </row>
    <row r="7" spans="1:20" x14ac:dyDescent="0.3">
      <c r="A7" s="32" t="s">
        <v>28</v>
      </c>
      <c r="B7" s="1">
        <v>39</v>
      </c>
      <c r="C7" s="1">
        <v>21</v>
      </c>
      <c r="D7" s="1">
        <v>14</v>
      </c>
      <c r="E7" s="20">
        <v>4</v>
      </c>
      <c r="F7" s="30">
        <v>46</v>
      </c>
      <c r="G7" s="31">
        <v>12</v>
      </c>
      <c r="H7" s="20">
        <v>18</v>
      </c>
      <c r="I7" s="20">
        <v>3</v>
      </c>
      <c r="J7" s="30">
        <v>0</v>
      </c>
      <c r="K7" s="29" t="s">
        <v>698</v>
      </c>
      <c r="L7" s="1" t="s">
        <v>714</v>
      </c>
      <c r="M7" s="1" t="s">
        <v>407</v>
      </c>
      <c r="N7" s="1" t="s">
        <v>699</v>
      </c>
      <c r="O7" s="31">
        <v>124</v>
      </c>
      <c r="P7" s="20">
        <v>121</v>
      </c>
      <c r="Q7" s="30">
        <v>3</v>
      </c>
      <c r="R7" s="29" t="s">
        <v>394</v>
      </c>
      <c r="S7" s="28" t="s">
        <v>395</v>
      </c>
    </row>
    <row r="8" spans="1:20" x14ac:dyDescent="0.3">
      <c r="A8" s="32" t="s">
        <v>19</v>
      </c>
      <c r="B8" s="1">
        <v>40</v>
      </c>
      <c r="C8" s="1">
        <v>21</v>
      </c>
      <c r="D8" s="1">
        <v>16</v>
      </c>
      <c r="E8" s="20">
        <v>3</v>
      </c>
      <c r="F8" s="30">
        <v>45</v>
      </c>
      <c r="G8" s="31">
        <v>16</v>
      </c>
      <c r="H8" s="20">
        <v>19</v>
      </c>
      <c r="I8" s="20">
        <v>2</v>
      </c>
      <c r="J8" s="30">
        <v>1</v>
      </c>
      <c r="K8" s="29" t="s">
        <v>725</v>
      </c>
      <c r="L8" s="1" t="s">
        <v>315</v>
      </c>
      <c r="M8" s="1" t="s">
        <v>207</v>
      </c>
      <c r="N8" s="1" t="s">
        <v>774</v>
      </c>
      <c r="O8" s="31">
        <v>127</v>
      </c>
      <c r="P8" s="20">
        <v>129</v>
      </c>
      <c r="Q8" s="30">
        <v>-2</v>
      </c>
      <c r="R8" s="29" t="s">
        <v>107</v>
      </c>
      <c r="S8" s="28" t="s">
        <v>234</v>
      </c>
    </row>
    <row r="9" spans="1:20" x14ac:dyDescent="0.3">
      <c r="A9" s="32" t="s">
        <v>29</v>
      </c>
      <c r="B9" s="1">
        <v>41</v>
      </c>
      <c r="C9" s="1">
        <v>21</v>
      </c>
      <c r="D9" s="1">
        <v>18</v>
      </c>
      <c r="E9" s="20">
        <v>2</v>
      </c>
      <c r="F9" s="30">
        <v>44</v>
      </c>
      <c r="G9" s="31">
        <v>13</v>
      </c>
      <c r="H9" s="20">
        <v>19</v>
      </c>
      <c r="I9" s="20">
        <v>2</v>
      </c>
      <c r="J9" s="30">
        <v>1</v>
      </c>
      <c r="K9" s="29" t="s">
        <v>673</v>
      </c>
      <c r="L9" s="1" t="s">
        <v>477</v>
      </c>
      <c r="M9" s="1" t="s">
        <v>494</v>
      </c>
      <c r="N9" s="1" t="s">
        <v>697</v>
      </c>
      <c r="O9" s="31">
        <v>130</v>
      </c>
      <c r="P9" s="20">
        <v>134</v>
      </c>
      <c r="Q9" s="30">
        <v>-4</v>
      </c>
      <c r="R9" s="29" t="s">
        <v>99</v>
      </c>
      <c r="S9" s="28" t="s">
        <v>215</v>
      </c>
    </row>
    <row r="10" spans="1:20" x14ac:dyDescent="0.3">
      <c r="A10" s="32" t="s">
        <v>4</v>
      </c>
      <c r="B10" s="1">
        <v>40</v>
      </c>
      <c r="C10" s="1">
        <v>19</v>
      </c>
      <c r="D10" s="1">
        <v>15</v>
      </c>
      <c r="E10" s="20">
        <v>6</v>
      </c>
      <c r="F10" s="30">
        <v>44</v>
      </c>
      <c r="G10" s="31">
        <v>15</v>
      </c>
      <c r="H10" s="20">
        <v>19</v>
      </c>
      <c r="I10" s="20">
        <v>0</v>
      </c>
      <c r="J10" s="30">
        <v>1</v>
      </c>
      <c r="K10" s="29" t="s">
        <v>763</v>
      </c>
      <c r="L10" s="1" t="s">
        <v>422</v>
      </c>
      <c r="M10" s="1" t="s">
        <v>312</v>
      </c>
      <c r="N10" s="1" t="s">
        <v>747</v>
      </c>
      <c r="O10" s="31">
        <v>134</v>
      </c>
      <c r="P10" s="20">
        <v>134</v>
      </c>
      <c r="Q10" s="30">
        <v>0</v>
      </c>
      <c r="R10" s="29" t="s">
        <v>104</v>
      </c>
      <c r="S10" s="28" t="s">
        <v>225</v>
      </c>
    </row>
    <row r="11" spans="1:20" ht="15" thickBot="1" x14ac:dyDescent="0.35">
      <c r="A11" s="32" t="s">
        <v>11</v>
      </c>
      <c r="B11" s="1">
        <v>39</v>
      </c>
      <c r="C11" s="1">
        <v>19</v>
      </c>
      <c r="D11" s="1">
        <v>15</v>
      </c>
      <c r="E11" s="24">
        <v>5</v>
      </c>
      <c r="F11" s="23">
        <v>43</v>
      </c>
      <c r="G11" s="25">
        <v>11</v>
      </c>
      <c r="H11" s="24">
        <v>16</v>
      </c>
      <c r="I11" s="24">
        <v>3</v>
      </c>
      <c r="J11" s="23">
        <v>0</v>
      </c>
      <c r="K11" s="29" t="s">
        <v>507</v>
      </c>
      <c r="L11" s="1" t="s">
        <v>500</v>
      </c>
      <c r="M11" s="1" t="s">
        <v>246</v>
      </c>
      <c r="N11" s="1" t="s">
        <v>616</v>
      </c>
      <c r="O11" s="31">
        <v>129</v>
      </c>
      <c r="P11" s="20">
        <v>127</v>
      </c>
      <c r="Q11" s="30">
        <v>2</v>
      </c>
      <c r="R11" s="29" t="s">
        <v>99</v>
      </c>
      <c r="S11" s="28" t="s">
        <v>234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40</v>
      </c>
      <c r="C14" s="1">
        <v>24</v>
      </c>
      <c r="D14" s="1">
        <v>13</v>
      </c>
      <c r="E14" s="20">
        <v>3</v>
      </c>
      <c r="F14" s="33">
        <v>51</v>
      </c>
      <c r="G14" s="20">
        <v>11</v>
      </c>
      <c r="H14" s="20">
        <v>20</v>
      </c>
      <c r="I14" s="20">
        <v>4</v>
      </c>
      <c r="J14" s="20">
        <v>2</v>
      </c>
      <c r="K14" s="29" t="s">
        <v>723</v>
      </c>
      <c r="L14" s="1" t="s">
        <v>604</v>
      </c>
      <c r="M14" s="1" t="s">
        <v>286</v>
      </c>
      <c r="N14" s="1" t="s">
        <v>740</v>
      </c>
      <c r="O14" s="31">
        <v>135</v>
      </c>
      <c r="P14" s="20">
        <v>122</v>
      </c>
      <c r="Q14" s="30">
        <v>13</v>
      </c>
      <c r="R14" s="29" t="s">
        <v>107</v>
      </c>
      <c r="S14" s="28" t="s">
        <v>225</v>
      </c>
    </row>
    <row r="15" spans="1:20" x14ac:dyDescent="0.3">
      <c r="A15" s="32" t="s">
        <v>13</v>
      </c>
      <c r="B15" s="1">
        <v>41</v>
      </c>
      <c r="C15" s="1">
        <v>22</v>
      </c>
      <c r="D15" s="1">
        <v>15</v>
      </c>
      <c r="E15" s="20">
        <v>4</v>
      </c>
      <c r="F15" s="30">
        <v>48</v>
      </c>
      <c r="G15" s="20">
        <v>11</v>
      </c>
      <c r="H15" s="20">
        <v>18</v>
      </c>
      <c r="I15" s="20">
        <v>4</v>
      </c>
      <c r="J15" s="20">
        <v>4</v>
      </c>
      <c r="K15" s="29" t="s">
        <v>700</v>
      </c>
      <c r="L15" s="1" t="s">
        <v>488</v>
      </c>
      <c r="M15" s="1" t="s">
        <v>351</v>
      </c>
      <c r="N15" s="1" t="s">
        <v>706</v>
      </c>
      <c r="O15" s="31">
        <v>116</v>
      </c>
      <c r="P15" s="20">
        <v>117</v>
      </c>
      <c r="Q15" s="30">
        <v>-1</v>
      </c>
      <c r="R15" s="29" t="s">
        <v>101</v>
      </c>
      <c r="S15" s="28" t="s">
        <v>225</v>
      </c>
    </row>
    <row r="16" spans="1:20" x14ac:dyDescent="0.3">
      <c r="A16" s="32" t="s">
        <v>10</v>
      </c>
      <c r="B16" s="1">
        <v>39</v>
      </c>
      <c r="C16" s="1">
        <v>20</v>
      </c>
      <c r="D16" s="1">
        <v>12</v>
      </c>
      <c r="E16" s="20">
        <v>7</v>
      </c>
      <c r="F16" s="30">
        <v>47</v>
      </c>
      <c r="G16" s="20">
        <v>8</v>
      </c>
      <c r="H16" s="20">
        <v>15</v>
      </c>
      <c r="I16" s="20">
        <v>5</v>
      </c>
      <c r="J16" s="20">
        <v>3</v>
      </c>
      <c r="K16" s="29" t="s">
        <v>669</v>
      </c>
      <c r="L16" s="1" t="s">
        <v>507</v>
      </c>
      <c r="M16" s="1" t="s">
        <v>216</v>
      </c>
      <c r="N16" s="1" t="s">
        <v>643</v>
      </c>
      <c r="O16" s="31">
        <v>119</v>
      </c>
      <c r="P16" s="20">
        <v>114</v>
      </c>
      <c r="Q16" s="30">
        <v>5</v>
      </c>
      <c r="R16" s="29" t="s">
        <v>101</v>
      </c>
      <c r="S16" s="28" t="s">
        <v>222</v>
      </c>
    </row>
    <row r="17" spans="1:19" x14ac:dyDescent="0.3">
      <c r="A17" s="32" t="s">
        <v>1</v>
      </c>
      <c r="B17" s="1">
        <v>41</v>
      </c>
      <c r="C17" s="1">
        <v>21</v>
      </c>
      <c r="D17" s="1">
        <v>15</v>
      </c>
      <c r="E17" s="20">
        <v>5</v>
      </c>
      <c r="F17" s="30">
        <v>47</v>
      </c>
      <c r="G17" s="20">
        <v>19</v>
      </c>
      <c r="H17" s="20">
        <v>21</v>
      </c>
      <c r="I17" s="20">
        <v>0</v>
      </c>
      <c r="J17" s="20">
        <v>4</v>
      </c>
      <c r="K17" s="29" t="s">
        <v>636</v>
      </c>
      <c r="L17" s="1" t="s">
        <v>712</v>
      </c>
      <c r="M17" s="1" t="s">
        <v>381</v>
      </c>
      <c r="N17" s="1" t="s">
        <v>765</v>
      </c>
      <c r="O17" s="31">
        <v>133</v>
      </c>
      <c r="P17" s="20">
        <v>118</v>
      </c>
      <c r="Q17" s="30">
        <v>15</v>
      </c>
      <c r="R17" s="29" t="s">
        <v>101</v>
      </c>
      <c r="S17" s="28" t="s">
        <v>237</v>
      </c>
    </row>
    <row r="18" spans="1:19" x14ac:dyDescent="0.3">
      <c r="A18" s="32" t="s">
        <v>12</v>
      </c>
      <c r="B18" s="1">
        <v>43</v>
      </c>
      <c r="C18" s="1">
        <v>20</v>
      </c>
      <c r="D18" s="1">
        <v>18</v>
      </c>
      <c r="E18" s="20">
        <v>5</v>
      </c>
      <c r="F18" s="30">
        <v>45</v>
      </c>
      <c r="G18" s="20">
        <v>11</v>
      </c>
      <c r="H18" s="20">
        <v>18</v>
      </c>
      <c r="I18" s="20">
        <v>2</v>
      </c>
      <c r="J18" s="20">
        <v>0</v>
      </c>
      <c r="K18" s="29" t="s">
        <v>645</v>
      </c>
      <c r="L18" s="1" t="s">
        <v>754</v>
      </c>
      <c r="M18" s="1" t="s">
        <v>300</v>
      </c>
      <c r="N18" s="1" t="s">
        <v>728</v>
      </c>
      <c r="O18" s="31">
        <v>114</v>
      </c>
      <c r="P18" s="20">
        <v>117</v>
      </c>
      <c r="Q18" s="30">
        <v>-3</v>
      </c>
      <c r="R18" s="29" t="s">
        <v>99</v>
      </c>
      <c r="S18" s="28" t="s">
        <v>228</v>
      </c>
    </row>
    <row r="19" spans="1:19" x14ac:dyDescent="0.3">
      <c r="A19" s="32" t="s">
        <v>9</v>
      </c>
      <c r="B19" s="1">
        <v>39</v>
      </c>
      <c r="C19" s="1">
        <v>18</v>
      </c>
      <c r="D19" s="1">
        <v>12</v>
      </c>
      <c r="E19" s="20">
        <v>9</v>
      </c>
      <c r="F19" s="30">
        <v>45</v>
      </c>
      <c r="G19" s="20">
        <v>14</v>
      </c>
      <c r="H19" s="20">
        <v>17</v>
      </c>
      <c r="I19" s="20">
        <v>1</v>
      </c>
      <c r="J19" s="20">
        <v>5</v>
      </c>
      <c r="K19" s="29" t="s">
        <v>764</v>
      </c>
      <c r="L19" s="1" t="s">
        <v>496</v>
      </c>
      <c r="M19" s="1" t="s">
        <v>241</v>
      </c>
      <c r="N19" s="1" t="s">
        <v>616</v>
      </c>
      <c r="O19" s="31">
        <v>126</v>
      </c>
      <c r="P19" s="20">
        <v>126</v>
      </c>
      <c r="Q19" s="30">
        <v>0</v>
      </c>
      <c r="R19" s="29" t="s">
        <v>109</v>
      </c>
      <c r="S19" s="28" t="s">
        <v>218</v>
      </c>
    </row>
    <row r="20" spans="1:19" x14ac:dyDescent="0.3">
      <c r="A20" s="32" t="s">
        <v>14</v>
      </c>
      <c r="B20" s="1">
        <v>40</v>
      </c>
      <c r="C20" s="1">
        <v>21</v>
      </c>
      <c r="D20" s="1">
        <v>17</v>
      </c>
      <c r="E20" s="20">
        <v>2</v>
      </c>
      <c r="F20" s="30">
        <v>44</v>
      </c>
      <c r="G20" s="20">
        <v>11</v>
      </c>
      <c r="H20" s="20">
        <v>18</v>
      </c>
      <c r="I20" s="20">
        <v>3</v>
      </c>
      <c r="J20" s="20">
        <v>0</v>
      </c>
      <c r="K20" s="29" t="s">
        <v>488</v>
      </c>
      <c r="L20" s="1" t="s">
        <v>753</v>
      </c>
      <c r="M20" s="1" t="s">
        <v>274</v>
      </c>
      <c r="N20" s="1" t="s">
        <v>676</v>
      </c>
      <c r="O20" s="31">
        <v>109</v>
      </c>
      <c r="P20" s="20">
        <v>120</v>
      </c>
      <c r="Q20" s="30">
        <v>-11</v>
      </c>
      <c r="R20" s="29" t="s">
        <v>99</v>
      </c>
      <c r="S20" s="28" t="s">
        <v>228</v>
      </c>
    </row>
    <row r="21" spans="1:19" ht="15" thickBot="1" x14ac:dyDescent="0.35">
      <c r="A21" s="27" t="s">
        <v>23</v>
      </c>
      <c r="B21" s="26">
        <v>39</v>
      </c>
      <c r="C21" s="26">
        <v>17</v>
      </c>
      <c r="D21" s="26">
        <v>16</v>
      </c>
      <c r="E21" s="24">
        <v>6</v>
      </c>
      <c r="F21" s="23">
        <v>40</v>
      </c>
      <c r="G21" s="24">
        <v>6</v>
      </c>
      <c r="H21" s="24">
        <v>13</v>
      </c>
      <c r="I21" s="24">
        <v>4</v>
      </c>
      <c r="J21" s="24">
        <v>1</v>
      </c>
      <c r="K21" s="22" t="s">
        <v>587</v>
      </c>
      <c r="L21" s="26" t="s">
        <v>622</v>
      </c>
      <c r="M21" s="26" t="s">
        <v>751</v>
      </c>
      <c r="N21" s="26" t="s">
        <v>752</v>
      </c>
      <c r="O21" s="25">
        <v>118</v>
      </c>
      <c r="P21" s="24">
        <v>131</v>
      </c>
      <c r="Q21" s="23">
        <v>-13</v>
      </c>
      <c r="R21" s="22" t="s">
        <v>101</v>
      </c>
      <c r="S21" s="21" t="s">
        <v>200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39</v>
      </c>
      <c r="C25" s="1">
        <v>30</v>
      </c>
      <c r="D25" s="1">
        <v>2</v>
      </c>
      <c r="E25" s="20">
        <v>7</v>
      </c>
      <c r="F25" s="30">
        <v>67</v>
      </c>
      <c r="G25" s="20">
        <v>26</v>
      </c>
      <c r="H25" s="20">
        <v>29</v>
      </c>
      <c r="I25" s="20">
        <v>1</v>
      </c>
      <c r="J25" s="20">
        <v>4</v>
      </c>
      <c r="K25" s="29" t="s">
        <v>756</v>
      </c>
      <c r="L25" s="1" t="s">
        <v>684</v>
      </c>
      <c r="M25" s="1" t="s">
        <v>757</v>
      </c>
      <c r="N25" s="1" t="s">
        <v>758</v>
      </c>
      <c r="O25" s="31">
        <v>159</v>
      </c>
      <c r="P25" s="20">
        <v>88</v>
      </c>
      <c r="Q25" s="30">
        <v>71</v>
      </c>
      <c r="R25" s="29" t="s">
        <v>367</v>
      </c>
      <c r="S25" s="28" t="s">
        <v>342</v>
      </c>
    </row>
    <row r="26" spans="1:19" x14ac:dyDescent="0.3">
      <c r="A26" s="32" t="s">
        <v>22</v>
      </c>
      <c r="B26" s="1">
        <v>41</v>
      </c>
      <c r="C26" s="1">
        <v>25</v>
      </c>
      <c r="D26" s="1">
        <v>9</v>
      </c>
      <c r="E26" s="20">
        <v>7</v>
      </c>
      <c r="F26" s="30">
        <v>57</v>
      </c>
      <c r="G26" s="20">
        <v>18</v>
      </c>
      <c r="H26" s="20">
        <v>22</v>
      </c>
      <c r="I26" s="20">
        <v>3</v>
      </c>
      <c r="J26" s="20">
        <v>3</v>
      </c>
      <c r="K26" s="29" t="s">
        <v>627</v>
      </c>
      <c r="L26" s="1" t="s">
        <v>767</v>
      </c>
      <c r="M26" s="1" t="s">
        <v>266</v>
      </c>
      <c r="N26" s="1" t="s">
        <v>768</v>
      </c>
      <c r="O26" s="31">
        <v>143</v>
      </c>
      <c r="P26" s="20">
        <v>113</v>
      </c>
      <c r="Q26" s="30">
        <v>30</v>
      </c>
      <c r="R26" s="29" t="s">
        <v>133</v>
      </c>
      <c r="S26" s="28" t="s">
        <v>218</v>
      </c>
    </row>
    <row r="27" spans="1:19" x14ac:dyDescent="0.3">
      <c r="A27" s="32" t="s">
        <v>17</v>
      </c>
      <c r="B27" s="1">
        <v>42</v>
      </c>
      <c r="C27" s="1">
        <v>25</v>
      </c>
      <c r="D27" s="1">
        <v>10</v>
      </c>
      <c r="E27" s="20">
        <v>7</v>
      </c>
      <c r="F27" s="30">
        <v>57</v>
      </c>
      <c r="G27" s="20">
        <v>15</v>
      </c>
      <c r="H27" s="20">
        <v>22</v>
      </c>
      <c r="I27" s="20">
        <v>3</v>
      </c>
      <c r="J27" s="20">
        <v>2</v>
      </c>
      <c r="K27" s="29" t="s">
        <v>685</v>
      </c>
      <c r="L27" s="1" t="s">
        <v>627</v>
      </c>
      <c r="M27" s="1" t="s">
        <v>330</v>
      </c>
      <c r="N27" s="1" t="s">
        <v>775</v>
      </c>
      <c r="O27" s="31">
        <v>134</v>
      </c>
      <c r="P27" s="20">
        <v>110</v>
      </c>
      <c r="Q27" s="30">
        <v>24</v>
      </c>
      <c r="R27" s="29" t="s">
        <v>99</v>
      </c>
      <c r="S27" s="28" t="s">
        <v>290</v>
      </c>
    </row>
    <row r="28" spans="1:19" x14ac:dyDescent="0.3">
      <c r="A28" s="32" t="s">
        <v>95</v>
      </c>
      <c r="B28" s="1">
        <v>41</v>
      </c>
      <c r="C28" s="1">
        <v>19</v>
      </c>
      <c r="D28" s="1">
        <v>19</v>
      </c>
      <c r="E28" s="20">
        <v>3</v>
      </c>
      <c r="F28" s="30">
        <v>41</v>
      </c>
      <c r="G28" s="20">
        <v>14</v>
      </c>
      <c r="H28" s="20">
        <v>19</v>
      </c>
      <c r="I28" s="20">
        <v>0</v>
      </c>
      <c r="J28" s="20">
        <v>0</v>
      </c>
      <c r="K28" s="29" t="s">
        <v>495</v>
      </c>
      <c r="L28" s="1" t="s">
        <v>769</v>
      </c>
      <c r="M28" s="1" t="s">
        <v>279</v>
      </c>
      <c r="N28" s="1" t="s">
        <v>703</v>
      </c>
      <c r="O28" s="31">
        <v>126</v>
      </c>
      <c r="P28" s="20">
        <v>118</v>
      </c>
      <c r="Q28" s="30">
        <v>8</v>
      </c>
      <c r="R28" s="29" t="s">
        <v>99</v>
      </c>
      <c r="S28" s="28" t="s">
        <v>202</v>
      </c>
    </row>
    <row r="29" spans="1:19" x14ac:dyDescent="0.3">
      <c r="A29" s="32" t="s">
        <v>15</v>
      </c>
      <c r="B29" s="1">
        <v>40</v>
      </c>
      <c r="C29" s="1">
        <v>18</v>
      </c>
      <c r="D29" s="1">
        <v>18</v>
      </c>
      <c r="E29" s="20">
        <v>4</v>
      </c>
      <c r="F29" s="30">
        <v>40</v>
      </c>
      <c r="G29" s="20">
        <v>11</v>
      </c>
      <c r="H29" s="20">
        <v>16</v>
      </c>
      <c r="I29" s="20">
        <v>2</v>
      </c>
      <c r="J29" s="20">
        <v>0</v>
      </c>
      <c r="K29" s="29" t="s">
        <v>518</v>
      </c>
      <c r="L29" s="1" t="s">
        <v>515</v>
      </c>
      <c r="M29" s="1" t="s">
        <v>355</v>
      </c>
      <c r="N29" s="1" t="s">
        <v>639</v>
      </c>
      <c r="O29" s="31">
        <v>114</v>
      </c>
      <c r="P29" s="20">
        <v>133</v>
      </c>
      <c r="Q29" s="30">
        <v>-19</v>
      </c>
      <c r="R29" s="29" t="s">
        <v>101</v>
      </c>
      <c r="S29" s="28" t="s">
        <v>232</v>
      </c>
    </row>
    <row r="30" spans="1:19" x14ac:dyDescent="0.3">
      <c r="A30" s="32" t="s">
        <v>6</v>
      </c>
      <c r="B30" s="1">
        <v>42</v>
      </c>
      <c r="C30" s="1">
        <v>16</v>
      </c>
      <c r="D30" s="1">
        <v>18</v>
      </c>
      <c r="E30" s="20">
        <v>8</v>
      </c>
      <c r="F30" s="30">
        <v>40</v>
      </c>
      <c r="G30" s="20">
        <v>16</v>
      </c>
      <c r="H30" s="20">
        <v>16</v>
      </c>
      <c r="I30" s="20">
        <v>0</v>
      </c>
      <c r="J30" s="20">
        <v>2</v>
      </c>
      <c r="K30" s="29" t="s">
        <v>776</v>
      </c>
      <c r="L30" s="1" t="s">
        <v>583</v>
      </c>
      <c r="M30" s="1" t="s">
        <v>267</v>
      </c>
      <c r="N30" s="1" t="s">
        <v>563</v>
      </c>
      <c r="O30" s="31">
        <v>105</v>
      </c>
      <c r="P30" s="20">
        <v>146</v>
      </c>
      <c r="Q30" s="30">
        <v>-41</v>
      </c>
      <c r="R30" s="29" t="s">
        <v>99</v>
      </c>
      <c r="S30" s="28" t="s">
        <v>225</v>
      </c>
    </row>
    <row r="31" spans="1:19" x14ac:dyDescent="0.3">
      <c r="A31" s="32" t="s">
        <v>25</v>
      </c>
      <c r="B31" s="1">
        <v>40</v>
      </c>
      <c r="C31" s="1">
        <v>15</v>
      </c>
      <c r="D31" s="1">
        <v>18</v>
      </c>
      <c r="E31" s="20">
        <v>7</v>
      </c>
      <c r="F31" s="30">
        <v>37</v>
      </c>
      <c r="G31" s="20">
        <v>12</v>
      </c>
      <c r="H31" s="20">
        <v>14</v>
      </c>
      <c r="I31" s="20">
        <v>1</v>
      </c>
      <c r="J31" s="20">
        <v>3</v>
      </c>
      <c r="K31" s="29" t="s">
        <v>510</v>
      </c>
      <c r="L31" s="1" t="s">
        <v>707</v>
      </c>
      <c r="M31" s="1" t="s">
        <v>201</v>
      </c>
      <c r="N31" s="1" t="s">
        <v>766</v>
      </c>
      <c r="O31" s="31">
        <v>112</v>
      </c>
      <c r="P31" s="20">
        <v>130</v>
      </c>
      <c r="Q31" s="30">
        <v>-18</v>
      </c>
      <c r="R31" s="29" t="s">
        <v>99</v>
      </c>
      <c r="S31" s="28" t="s">
        <v>220</v>
      </c>
    </row>
    <row r="32" spans="1:19" ht="15" thickBot="1" x14ac:dyDescent="0.35">
      <c r="A32" s="32" t="s">
        <v>0</v>
      </c>
      <c r="B32" s="1">
        <v>39</v>
      </c>
      <c r="C32" s="1">
        <v>15</v>
      </c>
      <c r="D32" s="1">
        <v>20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770</v>
      </c>
      <c r="M32" s="1" t="s">
        <v>122</v>
      </c>
      <c r="N32" s="1" t="s">
        <v>736</v>
      </c>
      <c r="O32" s="31">
        <v>113</v>
      </c>
      <c r="P32" s="20">
        <v>122</v>
      </c>
      <c r="Q32" s="30">
        <v>-9</v>
      </c>
      <c r="R32" s="29" t="s">
        <v>197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41</v>
      </c>
      <c r="C35" s="1">
        <v>20</v>
      </c>
      <c r="D35" s="1">
        <v>15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562</v>
      </c>
      <c r="L35" s="1" t="s">
        <v>738</v>
      </c>
      <c r="M35" s="1" t="s">
        <v>211</v>
      </c>
      <c r="N35" s="1" t="s">
        <v>507</v>
      </c>
      <c r="O35" s="31">
        <v>137</v>
      </c>
      <c r="P35" s="20">
        <v>138</v>
      </c>
      <c r="Q35" s="30">
        <v>-1</v>
      </c>
      <c r="R35" s="29" t="s">
        <v>101</v>
      </c>
      <c r="S35" s="28" t="s">
        <v>232</v>
      </c>
    </row>
    <row r="36" spans="1:19" x14ac:dyDescent="0.3">
      <c r="A36" s="32" t="s">
        <v>31</v>
      </c>
      <c r="B36" s="1">
        <v>41</v>
      </c>
      <c r="C36" s="1">
        <v>21</v>
      </c>
      <c r="D36" s="1">
        <v>17</v>
      </c>
      <c r="E36" s="20">
        <v>3</v>
      </c>
      <c r="F36" s="30">
        <v>45</v>
      </c>
      <c r="G36" s="20">
        <v>9</v>
      </c>
      <c r="H36" s="20">
        <v>17</v>
      </c>
      <c r="I36" s="20">
        <v>4</v>
      </c>
      <c r="J36" s="20">
        <v>0</v>
      </c>
      <c r="K36" s="29" t="s">
        <v>673</v>
      </c>
      <c r="L36" s="1" t="s">
        <v>714</v>
      </c>
      <c r="M36" s="1" t="s">
        <v>184</v>
      </c>
      <c r="N36" s="1" t="s">
        <v>777</v>
      </c>
      <c r="O36" s="31">
        <v>139</v>
      </c>
      <c r="P36" s="20">
        <v>146</v>
      </c>
      <c r="Q36" s="30">
        <v>-7</v>
      </c>
      <c r="R36" s="29" t="s">
        <v>159</v>
      </c>
      <c r="S36" s="28" t="s">
        <v>240</v>
      </c>
    </row>
    <row r="37" spans="1:19" x14ac:dyDescent="0.3">
      <c r="A37" s="32" t="s">
        <v>2</v>
      </c>
      <c r="B37" s="1">
        <v>39</v>
      </c>
      <c r="C37" s="1">
        <v>17</v>
      </c>
      <c r="D37" s="1">
        <v>11</v>
      </c>
      <c r="E37" s="20">
        <v>11</v>
      </c>
      <c r="F37" s="30">
        <v>45</v>
      </c>
      <c r="G37" s="20">
        <v>12</v>
      </c>
      <c r="H37" s="20">
        <v>16</v>
      </c>
      <c r="I37" s="20">
        <v>1</v>
      </c>
      <c r="J37" s="20">
        <v>5</v>
      </c>
      <c r="K37" s="29" t="s">
        <v>750</v>
      </c>
      <c r="L37" s="1" t="s">
        <v>564</v>
      </c>
      <c r="M37" s="1" t="s">
        <v>379</v>
      </c>
      <c r="N37" s="1" t="s">
        <v>724</v>
      </c>
      <c r="O37" s="31">
        <v>122</v>
      </c>
      <c r="P37" s="20">
        <v>123</v>
      </c>
      <c r="Q37" s="30">
        <v>-1</v>
      </c>
      <c r="R37" s="29" t="s">
        <v>133</v>
      </c>
      <c r="S37" s="28" t="s">
        <v>215</v>
      </c>
    </row>
    <row r="38" spans="1:19" x14ac:dyDescent="0.3">
      <c r="A38" s="32" t="s">
        <v>8</v>
      </c>
      <c r="B38" s="1">
        <v>40</v>
      </c>
      <c r="C38" s="1">
        <v>20</v>
      </c>
      <c r="D38" s="1">
        <v>17</v>
      </c>
      <c r="E38" s="20">
        <v>3</v>
      </c>
      <c r="F38" s="30">
        <v>43</v>
      </c>
      <c r="G38" s="20">
        <v>9</v>
      </c>
      <c r="H38" s="20">
        <v>18</v>
      </c>
      <c r="I38" s="20">
        <v>2</v>
      </c>
      <c r="J38" s="20">
        <v>1</v>
      </c>
      <c r="K38" s="29" t="s">
        <v>616</v>
      </c>
      <c r="L38" s="1" t="s">
        <v>534</v>
      </c>
      <c r="M38" s="1" t="s">
        <v>341</v>
      </c>
      <c r="N38" s="1" t="s">
        <v>760</v>
      </c>
      <c r="O38" s="31">
        <v>124</v>
      </c>
      <c r="P38" s="20">
        <v>139</v>
      </c>
      <c r="Q38" s="30">
        <v>-15</v>
      </c>
      <c r="R38" s="29" t="s">
        <v>109</v>
      </c>
      <c r="S38" s="28" t="s">
        <v>232</v>
      </c>
    </row>
    <row r="39" spans="1:19" x14ac:dyDescent="0.3">
      <c r="A39" s="32" t="s">
        <v>7</v>
      </c>
      <c r="B39" s="1">
        <v>39</v>
      </c>
      <c r="C39" s="1">
        <v>18</v>
      </c>
      <c r="D39" s="1">
        <v>14</v>
      </c>
      <c r="E39" s="20">
        <v>7</v>
      </c>
      <c r="F39" s="30">
        <v>43</v>
      </c>
      <c r="G39" s="20">
        <v>11</v>
      </c>
      <c r="H39" s="20">
        <v>17</v>
      </c>
      <c r="I39" s="20">
        <v>1</v>
      </c>
      <c r="J39" s="20">
        <v>4</v>
      </c>
      <c r="K39" s="29" t="s">
        <v>772</v>
      </c>
      <c r="L39" s="1" t="s">
        <v>507</v>
      </c>
      <c r="M39" s="1" t="s">
        <v>353</v>
      </c>
      <c r="N39" s="1" t="s">
        <v>778</v>
      </c>
      <c r="O39" s="31">
        <v>103</v>
      </c>
      <c r="P39" s="20">
        <v>115</v>
      </c>
      <c r="Q39" s="30">
        <v>-12</v>
      </c>
      <c r="R39" s="29" t="s">
        <v>104</v>
      </c>
      <c r="S39" s="28" t="s">
        <v>234</v>
      </c>
    </row>
    <row r="40" spans="1:19" x14ac:dyDescent="0.3">
      <c r="A40" s="32" t="s">
        <v>18</v>
      </c>
      <c r="B40" s="1">
        <v>39</v>
      </c>
      <c r="C40" s="1">
        <v>16</v>
      </c>
      <c r="D40" s="1">
        <v>14</v>
      </c>
      <c r="E40" s="20">
        <v>9</v>
      </c>
      <c r="F40" s="30">
        <v>41</v>
      </c>
      <c r="G40" s="20">
        <v>10</v>
      </c>
      <c r="H40" s="20">
        <v>15</v>
      </c>
      <c r="I40" s="20">
        <v>1</v>
      </c>
      <c r="J40" s="20">
        <v>5</v>
      </c>
      <c r="K40" s="29" t="s">
        <v>771</v>
      </c>
      <c r="L40" s="1" t="s">
        <v>675</v>
      </c>
      <c r="M40" s="1" t="s">
        <v>319</v>
      </c>
      <c r="N40" s="1" t="s">
        <v>739</v>
      </c>
      <c r="O40" s="31">
        <v>102</v>
      </c>
      <c r="P40" s="20">
        <v>107</v>
      </c>
      <c r="Q40" s="30">
        <v>-5</v>
      </c>
      <c r="R40" s="29" t="s">
        <v>107</v>
      </c>
      <c r="S40" s="28" t="s">
        <v>240</v>
      </c>
    </row>
    <row r="41" spans="1:19" x14ac:dyDescent="0.3">
      <c r="A41" s="32" t="s">
        <v>27</v>
      </c>
      <c r="B41" s="1">
        <v>40</v>
      </c>
      <c r="C41" s="1">
        <v>18</v>
      </c>
      <c r="D41" s="1">
        <v>18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698</v>
      </c>
      <c r="L41" s="1" t="s">
        <v>689</v>
      </c>
      <c r="M41" s="1" t="s">
        <v>374</v>
      </c>
      <c r="N41" s="1" t="s">
        <v>715</v>
      </c>
      <c r="O41" s="31">
        <v>108</v>
      </c>
      <c r="P41" s="20">
        <v>117</v>
      </c>
      <c r="Q41" s="30">
        <v>-9</v>
      </c>
      <c r="R41" s="29" t="s">
        <v>109</v>
      </c>
      <c r="S41" s="28" t="s">
        <v>203</v>
      </c>
    </row>
    <row r="42" spans="1:19" ht="15" thickBot="1" x14ac:dyDescent="0.35">
      <c r="A42" s="27" t="s">
        <v>3</v>
      </c>
      <c r="B42" s="26">
        <v>40</v>
      </c>
      <c r="C42" s="26">
        <v>16</v>
      </c>
      <c r="D42" s="26">
        <v>20</v>
      </c>
      <c r="E42" s="24">
        <v>4</v>
      </c>
      <c r="F42" s="23">
        <v>36</v>
      </c>
      <c r="G42" s="24">
        <v>6</v>
      </c>
      <c r="H42" s="24">
        <v>12</v>
      </c>
      <c r="I42" s="24">
        <v>4</v>
      </c>
      <c r="J42" s="24">
        <v>1</v>
      </c>
      <c r="K42" s="22" t="s">
        <v>779</v>
      </c>
      <c r="L42" s="26" t="s">
        <v>700</v>
      </c>
      <c r="M42" s="26" t="s">
        <v>218</v>
      </c>
      <c r="N42" s="26" t="s">
        <v>780</v>
      </c>
      <c r="O42" s="25">
        <v>115</v>
      </c>
      <c r="P42" s="24">
        <v>140</v>
      </c>
      <c r="Q42" s="23">
        <v>-25</v>
      </c>
      <c r="R42" s="22" t="s">
        <v>107</v>
      </c>
      <c r="S42" s="21" t="s">
        <v>225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A29F31F-184F-4E67-BFCE-25F768F11A12}"/>
  </hyperlinks>
  <pageMargins left="0.7" right="0.7" top="0.75" bottom="0.75" header="0.3" footer="0.3"/>
  <pageSetup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4482-8D33-4676-8AC2-559C9767D7E4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41</v>
      </c>
      <c r="C4" s="40">
        <v>25</v>
      </c>
      <c r="D4" s="40">
        <v>13</v>
      </c>
      <c r="E4" s="38">
        <v>3</v>
      </c>
      <c r="F4" s="33">
        <v>53</v>
      </c>
      <c r="G4" s="39">
        <v>19</v>
      </c>
      <c r="H4" s="38">
        <v>24</v>
      </c>
      <c r="I4" s="38">
        <v>1</v>
      </c>
      <c r="J4" s="33">
        <v>1</v>
      </c>
      <c r="K4" s="37" t="s">
        <v>650</v>
      </c>
      <c r="L4" s="40" t="s">
        <v>647</v>
      </c>
      <c r="M4" s="40" t="s">
        <v>234</v>
      </c>
      <c r="N4" s="40" t="s">
        <v>725</v>
      </c>
      <c r="O4" s="39">
        <v>142</v>
      </c>
      <c r="P4" s="38">
        <v>110</v>
      </c>
      <c r="Q4" s="33">
        <v>32</v>
      </c>
      <c r="R4" s="37" t="s">
        <v>194</v>
      </c>
      <c r="S4" s="36" t="s">
        <v>226</v>
      </c>
    </row>
    <row r="5" spans="1:20" x14ac:dyDescent="0.3">
      <c r="A5" s="32" t="s">
        <v>21</v>
      </c>
      <c r="B5" s="1">
        <v>43</v>
      </c>
      <c r="C5" s="1">
        <v>24</v>
      </c>
      <c r="D5" s="1">
        <v>15</v>
      </c>
      <c r="E5" s="20">
        <v>4</v>
      </c>
      <c r="F5" s="30">
        <v>52</v>
      </c>
      <c r="G5" s="31">
        <v>15</v>
      </c>
      <c r="H5" s="20">
        <v>22</v>
      </c>
      <c r="I5" s="20">
        <v>2</v>
      </c>
      <c r="J5" s="30">
        <v>2</v>
      </c>
      <c r="K5" s="29" t="s">
        <v>782</v>
      </c>
      <c r="L5" s="1" t="s">
        <v>546</v>
      </c>
      <c r="M5" s="1" t="s">
        <v>295</v>
      </c>
      <c r="N5" s="1" t="s">
        <v>680</v>
      </c>
      <c r="O5" s="31">
        <v>131</v>
      </c>
      <c r="P5" s="20">
        <v>138</v>
      </c>
      <c r="Q5" s="30">
        <v>-7</v>
      </c>
      <c r="R5" s="29" t="s">
        <v>107</v>
      </c>
      <c r="S5" s="28" t="s">
        <v>234</v>
      </c>
    </row>
    <row r="6" spans="1:20" x14ac:dyDescent="0.3">
      <c r="A6" s="32" t="s">
        <v>16</v>
      </c>
      <c r="B6" s="1">
        <v>41</v>
      </c>
      <c r="C6" s="1">
        <v>22</v>
      </c>
      <c r="D6" s="1">
        <v>13</v>
      </c>
      <c r="E6" s="20">
        <v>6</v>
      </c>
      <c r="F6" s="30">
        <v>50</v>
      </c>
      <c r="G6" s="31">
        <v>12</v>
      </c>
      <c r="H6" s="20">
        <v>20</v>
      </c>
      <c r="I6" s="20">
        <v>2</v>
      </c>
      <c r="J6" s="30">
        <v>4</v>
      </c>
      <c r="K6" s="29" t="s">
        <v>637</v>
      </c>
      <c r="L6" s="1" t="s">
        <v>783</v>
      </c>
      <c r="M6" s="1" t="s">
        <v>277</v>
      </c>
      <c r="N6" s="1" t="s">
        <v>762</v>
      </c>
      <c r="O6" s="31">
        <v>137</v>
      </c>
      <c r="P6" s="20">
        <v>138</v>
      </c>
      <c r="Q6" s="30">
        <v>-1</v>
      </c>
      <c r="R6" s="29" t="s">
        <v>101</v>
      </c>
      <c r="S6" s="28" t="s">
        <v>231</v>
      </c>
    </row>
    <row r="7" spans="1:20" x14ac:dyDescent="0.3">
      <c r="A7" s="32" t="s">
        <v>29</v>
      </c>
      <c r="B7" s="1">
        <v>42</v>
      </c>
      <c r="C7" s="1">
        <v>22</v>
      </c>
      <c r="D7" s="1">
        <v>18</v>
      </c>
      <c r="E7" s="20">
        <v>2</v>
      </c>
      <c r="F7" s="30">
        <v>46</v>
      </c>
      <c r="G7" s="31">
        <v>13</v>
      </c>
      <c r="H7" s="20">
        <v>20</v>
      </c>
      <c r="I7" s="20">
        <v>2</v>
      </c>
      <c r="J7" s="30">
        <v>1</v>
      </c>
      <c r="K7" s="29" t="s">
        <v>673</v>
      </c>
      <c r="L7" s="1" t="s">
        <v>677</v>
      </c>
      <c r="M7" s="1" t="s">
        <v>494</v>
      </c>
      <c r="N7" s="1" t="s">
        <v>697</v>
      </c>
      <c r="O7" s="31">
        <v>133</v>
      </c>
      <c r="P7" s="20">
        <v>136</v>
      </c>
      <c r="Q7" s="30">
        <v>-3</v>
      </c>
      <c r="R7" s="29" t="s">
        <v>104</v>
      </c>
      <c r="S7" s="28" t="s">
        <v>215</v>
      </c>
    </row>
    <row r="8" spans="1:20" x14ac:dyDescent="0.3">
      <c r="A8" s="32" t="s">
        <v>28</v>
      </c>
      <c r="B8" s="1">
        <v>40</v>
      </c>
      <c r="C8" s="1">
        <v>21</v>
      </c>
      <c r="D8" s="1">
        <v>15</v>
      </c>
      <c r="E8" s="20">
        <v>4</v>
      </c>
      <c r="F8" s="30">
        <v>46</v>
      </c>
      <c r="G8" s="31">
        <v>12</v>
      </c>
      <c r="H8" s="20">
        <v>18</v>
      </c>
      <c r="I8" s="20">
        <v>3</v>
      </c>
      <c r="J8" s="30">
        <v>0</v>
      </c>
      <c r="K8" s="29" t="s">
        <v>698</v>
      </c>
      <c r="L8" s="1" t="s">
        <v>492</v>
      </c>
      <c r="M8" s="1" t="s">
        <v>407</v>
      </c>
      <c r="N8" s="1" t="s">
        <v>781</v>
      </c>
      <c r="O8" s="31">
        <v>125</v>
      </c>
      <c r="P8" s="20">
        <v>126</v>
      </c>
      <c r="Q8" s="30">
        <v>-1</v>
      </c>
      <c r="R8" s="29" t="s">
        <v>101</v>
      </c>
      <c r="S8" s="28" t="s">
        <v>280</v>
      </c>
    </row>
    <row r="9" spans="1:20" x14ac:dyDescent="0.3">
      <c r="A9" s="32" t="s">
        <v>19</v>
      </c>
      <c r="B9" s="1">
        <v>40</v>
      </c>
      <c r="C9" s="1">
        <v>21</v>
      </c>
      <c r="D9" s="1">
        <v>16</v>
      </c>
      <c r="E9" s="20">
        <v>3</v>
      </c>
      <c r="F9" s="30">
        <v>45</v>
      </c>
      <c r="G9" s="31">
        <v>16</v>
      </c>
      <c r="H9" s="20">
        <v>19</v>
      </c>
      <c r="I9" s="20">
        <v>2</v>
      </c>
      <c r="J9" s="30">
        <v>1</v>
      </c>
      <c r="K9" s="29" t="s">
        <v>725</v>
      </c>
      <c r="L9" s="1" t="s">
        <v>315</v>
      </c>
      <c r="M9" s="1" t="s">
        <v>207</v>
      </c>
      <c r="N9" s="1" t="s">
        <v>774</v>
      </c>
      <c r="O9" s="31">
        <v>127</v>
      </c>
      <c r="P9" s="20">
        <v>129</v>
      </c>
      <c r="Q9" s="30">
        <v>-2</v>
      </c>
      <c r="R9" s="29" t="s">
        <v>107</v>
      </c>
      <c r="S9" s="28" t="s">
        <v>234</v>
      </c>
    </row>
    <row r="10" spans="1:20" x14ac:dyDescent="0.3">
      <c r="A10" s="32" t="s">
        <v>11</v>
      </c>
      <c r="B10" s="1">
        <v>40</v>
      </c>
      <c r="C10" s="1">
        <v>20</v>
      </c>
      <c r="D10" s="1">
        <v>15</v>
      </c>
      <c r="E10" s="20">
        <v>5</v>
      </c>
      <c r="F10" s="30">
        <v>45</v>
      </c>
      <c r="G10" s="31">
        <v>12</v>
      </c>
      <c r="H10" s="20">
        <v>17</v>
      </c>
      <c r="I10" s="20">
        <v>3</v>
      </c>
      <c r="J10" s="30">
        <v>0</v>
      </c>
      <c r="K10" s="29" t="s">
        <v>546</v>
      </c>
      <c r="L10" s="1" t="s">
        <v>500</v>
      </c>
      <c r="M10" s="1" t="s">
        <v>246</v>
      </c>
      <c r="N10" s="1" t="s">
        <v>616</v>
      </c>
      <c r="O10" s="31">
        <v>133</v>
      </c>
      <c r="P10" s="20">
        <v>129</v>
      </c>
      <c r="Q10" s="30">
        <v>4</v>
      </c>
      <c r="R10" s="29" t="s">
        <v>104</v>
      </c>
      <c r="S10" s="28" t="s">
        <v>234</v>
      </c>
    </row>
    <row r="11" spans="1:20" ht="15" thickBot="1" x14ac:dyDescent="0.35">
      <c r="A11" s="32" t="s">
        <v>4</v>
      </c>
      <c r="B11" s="1">
        <v>41</v>
      </c>
      <c r="C11" s="1">
        <v>19</v>
      </c>
      <c r="D11" s="1">
        <v>15</v>
      </c>
      <c r="E11" s="24">
        <v>7</v>
      </c>
      <c r="F11" s="23">
        <v>45</v>
      </c>
      <c r="G11" s="25">
        <v>15</v>
      </c>
      <c r="H11" s="24">
        <v>19</v>
      </c>
      <c r="I11" s="24">
        <v>0</v>
      </c>
      <c r="J11" s="23">
        <v>1</v>
      </c>
      <c r="K11" s="29" t="s">
        <v>763</v>
      </c>
      <c r="L11" s="1" t="s">
        <v>447</v>
      </c>
      <c r="M11" s="1" t="s">
        <v>312</v>
      </c>
      <c r="N11" s="1" t="s">
        <v>765</v>
      </c>
      <c r="O11" s="31">
        <v>137</v>
      </c>
      <c r="P11" s="20">
        <v>138</v>
      </c>
      <c r="Q11" s="30">
        <v>-1</v>
      </c>
      <c r="R11" s="29" t="s">
        <v>101</v>
      </c>
      <c r="S11" s="28" t="s">
        <v>233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41</v>
      </c>
      <c r="C14" s="1">
        <v>24</v>
      </c>
      <c r="D14" s="1">
        <v>14</v>
      </c>
      <c r="E14" s="20">
        <v>3</v>
      </c>
      <c r="F14" s="33">
        <v>51</v>
      </c>
      <c r="G14" s="20">
        <v>11</v>
      </c>
      <c r="H14" s="20">
        <v>20</v>
      </c>
      <c r="I14" s="20">
        <v>4</v>
      </c>
      <c r="J14" s="20">
        <v>2</v>
      </c>
      <c r="K14" s="29" t="s">
        <v>748</v>
      </c>
      <c r="L14" s="1" t="s">
        <v>604</v>
      </c>
      <c r="M14" s="1" t="s">
        <v>286</v>
      </c>
      <c r="N14" s="1" t="s">
        <v>740</v>
      </c>
      <c r="O14" s="31">
        <v>138</v>
      </c>
      <c r="P14" s="20">
        <v>127</v>
      </c>
      <c r="Q14" s="30">
        <v>11</v>
      </c>
      <c r="R14" s="29" t="s">
        <v>113</v>
      </c>
      <c r="S14" s="28" t="s">
        <v>228</v>
      </c>
    </row>
    <row r="15" spans="1:20" x14ac:dyDescent="0.3">
      <c r="A15" s="32" t="s">
        <v>13</v>
      </c>
      <c r="B15" s="1">
        <v>42</v>
      </c>
      <c r="C15" s="1">
        <v>23</v>
      </c>
      <c r="D15" s="1">
        <v>15</v>
      </c>
      <c r="E15" s="20">
        <v>4</v>
      </c>
      <c r="F15" s="30">
        <v>50</v>
      </c>
      <c r="G15" s="20">
        <v>11</v>
      </c>
      <c r="H15" s="20">
        <v>19</v>
      </c>
      <c r="I15" s="20">
        <v>4</v>
      </c>
      <c r="J15" s="20">
        <v>4</v>
      </c>
      <c r="K15" s="29" t="s">
        <v>728</v>
      </c>
      <c r="L15" s="1" t="s">
        <v>488</v>
      </c>
      <c r="M15" s="1" t="s">
        <v>351</v>
      </c>
      <c r="N15" s="1" t="s">
        <v>785</v>
      </c>
      <c r="O15" s="31">
        <v>120</v>
      </c>
      <c r="P15" s="20">
        <v>120</v>
      </c>
      <c r="Q15" s="30">
        <v>0</v>
      </c>
      <c r="R15" s="29" t="s">
        <v>99</v>
      </c>
      <c r="S15" s="28" t="s">
        <v>225</v>
      </c>
    </row>
    <row r="16" spans="1:20" x14ac:dyDescent="0.3">
      <c r="A16" s="32" t="s">
        <v>10</v>
      </c>
      <c r="B16" s="1">
        <v>40</v>
      </c>
      <c r="C16" s="1">
        <v>21</v>
      </c>
      <c r="D16" s="1">
        <v>12</v>
      </c>
      <c r="E16" s="20">
        <v>7</v>
      </c>
      <c r="F16" s="30">
        <v>49</v>
      </c>
      <c r="G16" s="20">
        <v>9</v>
      </c>
      <c r="H16" s="20">
        <v>16</v>
      </c>
      <c r="I16" s="20">
        <v>5</v>
      </c>
      <c r="J16" s="20">
        <v>3</v>
      </c>
      <c r="K16" s="29" t="s">
        <v>669</v>
      </c>
      <c r="L16" s="1" t="s">
        <v>546</v>
      </c>
      <c r="M16" s="1" t="s">
        <v>216</v>
      </c>
      <c r="N16" s="1" t="s">
        <v>643</v>
      </c>
      <c r="O16" s="31">
        <v>124</v>
      </c>
      <c r="P16" s="20">
        <v>116</v>
      </c>
      <c r="Q16" s="30">
        <v>8</v>
      </c>
      <c r="R16" s="29" t="s">
        <v>99</v>
      </c>
      <c r="S16" s="28" t="s">
        <v>233</v>
      </c>
    </row>
    <row r="17" spans="1:19" x14ac:dyDescent="0.3">
      <c r="A17" s="32" t="s">
        <v>1</v>
      </c>
      <c r="B17" s="1">
        <v>42</v>
      </c>
      <c r="C17" s="1">
        <v>21</v>
      </c>
      <c r="D17" s="1">
        <v>15</v>
      </c>
      <c r="E17" s="20">
        <v>6</v>
      </c>
      <c r="F17" s="30">
        <v>48</v>
      </c>
      <c r="G17" s="20">
        <v>19</v>
      </c>
      <c r="H17" s="20">
        <v>21</v>
      </c>
      <c r="I17" s="20">
        <v>0</v>
      </c>
      <c r="J17" s="20">
        <v>5</v>
      </c>
      <c r="K17" s="29" t="s">
        <v>699</v>
      </c>
      <c r="L17" s="1" t="s">
        <v>712</v>
      </c>
      <c r="M17" s="1" t="s">
        <v>381</v>
      </c>
      <c r="N17" s="1" t="s">
        <v>765</v>
      </c>
      <c r="O17" s="31">
        <v>135</v>
      </c>
      <c r="P17" s="20">
        <v>121</v>
      </c>
      <c r="Q17" s="30">
        <v>14</v>
      </c>
      <c r="R17" s="29" t="s">
        <v>107</v>
      </c>
      <c r="S17" s="28" t="s">
        <v>215</v>
      </c>
    </row>
    <row r="18" spans="1:19" x14ac:dyDescent="0.3">
      <c r="A18" s="32" t="s">
        <v>9</v>
      </c>
      <c r="B18" s="1">
        <v>40</v>
      </c>
      <c r="C18" s="1">
        <v>19</v>
      </c>
      <c r="D18" s="1">
        <v>12</v>
      </c>
      <c r="E18" s="20">
        <v>9</v>
      </c>
      <c r="F18" s="30">
        <v>47</v>
      </c>
      <c r="G18" s="20">
        <v>15</v>
      </c>
      <c r="H18" s="20">
        <v>18</v>
      </c>
      <c r="I18" s="20">
        <v>1</v>
      </c>
      <c r="J18" s="20">
        <v>5</v>
      </c>
      <c r="K18" s="29" t="s">
        <v>764</v>
      </c>
      <c r="L18" s="1" t="s">
        <v>624</v>
      </c>
      <c r="M18" s="1" t="s">
        <v>241</v>
      </c>
      <c r="N18" s="1" t="s">
        <v>699</v>
      </c>
      <c r="O18" s="31">
        <v>130</v>
      </c>
      <c r="P18" s="20">
        <v>127</v>
      </c>
      <c r="Q18" s="30">
        <v>3</v>
      </c>
      <c r="R18" s="29" t="s">
        <v>135</v>
      </c>
      <c r="S18" s="28" t="s">
        <v>225</v>
      </c>
    </row>
    <row r="19" spans="1:19" x14ac:dyDescent="0.3">
      <c r="A19" s="32" t="s">
        <v>14</v>
      </c>
      <c r="B19" s="1">
        <v>41</v>
      </c>
      <c r="C19" s="1">
        <v>22</v>
      </c>
      <c r="D19" s="1">
        <v>17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652</v>
      </c>
      <c r="L19" s="1" t="s">
        <v>753</v>
      </c>
      <c r="M19" s="1" t="s">
        <v>274</v>
      </c>
      <c r="N19" s="1" t="s">
        <v>676</v>
      </c>
      <c r="O19" s="31">
        <v>113</v>
      </c>
      <c r="P19" s="20">
        <v>121</v>
      </c>
      <c r="Q19" s="30">
        <v>-8</v>
      </c>
      <c r="R19" s="29" t="s">
        <v>104</v>
      </c>
      <c r="S19" s="28" t="s">
        <v>225</v>
      </c>
    </row>
    <row r="20" spans="1:19" x14ac:dyDescent="0.3">
      <c r="A20" s="32" t="s">
        <v>12</v>
      </c>
      <c r="B20" s="1">
        <v>43</v>
      </c>
      <c r="C20" s="1">
        <v>20</v>
      </c>
      <c r="D20" s="1">
        <v>18</v>
      </c>
      <c r="E20" s="20">
        <v>5</v>
      </c>
      <c r="F20" s="30">
        <v>45</v>
      </c>
      <c r="G20" s="20">
        <v>11</v>
      </c>
      <c r="H20" s="20">
        <v>18</v>
      </c>
      <c r="I20" s="20">
        <v>2</v>
      </c>
      <c r="J20" s="20">
        <v>0</v>
      </c>
      <c r="K20" s="29" t="s">
        <v>645</v>
      </c>
      <c r="L20" s="1" t="s">
        <v>754</v>
      </c>
      <c r="M20" s="1" t="s">
        <v>300</v>
      </c>
      <c r="N20" s="1" t="s">
        <v>728</v>
      </c>
      <c r="O20" s="31">
        <v>114</v>
      </c>
      <c r="P20" s="20">
        <v>117</v>
      </c>
      <c r="Q20" s="30">
        <v>-3</v>
      </c>
      <c r="R20" s="29" t="s">
        <v>99</v>
      </c>
      <c r="S20" s="28" t="s">
        <v>228</v>
      </c>
    </row>
    <row r="21" spans="1:19" ht="15" thickBot="1" x14ac:dyDescent="0.35">
      <c r="A21" s="27" t="s">
        <v>23</v>
      </c>
      <c r="B21" s="26">
        <v>40</v>
      </c>
      <c r="C21" s="26">
        <v>18</v>
      </c>
      <c r="D21" s="26">
        <v>16</v>
      </c>
      <c r="E21" s="24">
        <v>6</v>
      </c>
      <c r="F21" s="23">
        <v>42</v>
      </c>
      <c r="G21" s="24">
        <v>7</v>
      </c>
      <c r="H21" s="24">
        <v>14</v>
      </c>
      <c r="I21" s="24">
        <v>4</v>
      </c>
      <c r="J21" s="24">
        <v>1</v>
      </c>
      <c r="K21" s="22" t="s">
        <v>507</v>
      </c>
      <c r="L21" s="26" t="s">
        <v>622</v>
      </c>
      <c r="M21" s="26" t="s">
        <v>751</v>
      </c>
      <c r="N21" s="26" t="s">
        <v>784</v>
      </c>
      <c r="O21" s="25">
        <v>123</v>
      </c>
      <c r="P21" s="24">
        <v>132</v>
      </c>
      <c r="Q21" s="23">
        <v>-9</v>
      </c>
      <c r="R21" s="22" t="s">
        <v>99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40</v>
      </c>
      <c r="C25" s="1">
        <v>31</v>
      </c>
      <c r="D25" s="1">
        <v>2</v>
      </c>
      <c r="E25" s="20">
        <v>7</v>
      </c>
      <c r="F25" s="30">
        <v>69</v>
      </c>
      <c r="G25" s="20">
        <v>27</v>
      </c>
      <c r="H25" s="20">
        <v>30</v>
      </c>
      <c r="I25" s="20">
        <v>1</v>
      </c>
      <c r="J25" s="20">
        <v>4</v>
      </c>
      <c r="K25" s="29" t="s">
        <v>756</v>
      </c>
      <c r="L25" s="1" t="s">
        <v>787</v>
      </c>
      <c r="M25" s="1" t="s">
        <v>757</v>
      </c>
      <c r="N25" s="1" t="s">
        <v>758</v>
      </c>
      <c r="O25" s="31">
        <v>164</v>
      </c>
      <c r="P25" s="20">
        <v>91</v>
      </c>
      <c r="Q25" s="30">
        <v>73</v>
      </c>
      <c r="R25" s="29" t="s">
        <v>394</v>
      </c>
      <c r="S25" s="28" t="s">
        <v>395</v>
      </c>
    </row>
    <row r="26" spans="1:19" x14ac:dyDescent="0.3">
      <c r="A26" s="32" t="s">
        <v>17</v>
      </c>
      <c r="B26" s="1">
        <v>43</v>
      </c>
      <c r="C26" s="1">
        <v>25</v>
      </c>
      <c r="D26" s="1">
        <v>10</v>
      </c>
      <c r="E26" s="20">
        <v>8</v>
      </c>
      <c r="F26" s="30">
        <v>58</v>
      </c>
      <c r="G26" s="20">
        <v>15</v>
      </c>
      <c r="H26" s="20">
        <v>22</v>
      </c>
      <c r="I26" s="20">
        <v>3</v>
      </c>
      <c r="J26" s="20">
        <v>3</v>
      </c>
      <c r="K26" s="29" t="s">
        <v>685</v>
      </c>
      <c r="L26" s="1" t="s">
        <v>788</v>
      </c>
      <c r="M26" s="1" t="s">
        <v>330</v>
      </c>
      <c r="N26" s="1" t="s">
        <v>789</v>
      </c>
      <c r="O26" s="31">
        <v>138</v>
      </c>
      <c r="P26" s="20">
        <v>115</v>
      </c>
      <c r="Q26" s="30">
        <v>23</v>
      </c>
      <c r="R26" s="29" t="s">
        <v>101</v>
      </c>
      <c r="S26" s="28" t="s">
        <v>241</v>
      </c>
    </row>
    <row r="27" spans="1:19" x14ac:dyDescent="0.3">
      <c r="A27" s="32" t="s">
        <v>22</v>
      </c>
      <c r="B27" s="1">
        <v>41</v>
      </c>
      <c r="C27" s="1">
        <v>25</v>
      </c>
      <c r="D27" s="1">
        <v>9</v>
      </c>
      <c r="E27" s="20">
        <v>7</v>
      </c>
      <c r="F27" s="30">
        <v>57</v>
      </c>
      <c r="G27" s="20">
        <v>18</v>
      </c>
      <c r="H27" s="20">
        <v>22</v>
      </c>
      <c r="I27" s="20">
        <v>3</v>
      </c>
      <c r="J27" s="20">
        <v>3</v>
      </c>
      <c r="K27" s="29" t="s">
        <v>627</v>
      </c>
      <c r="L27" s="1" t="s">
        <v>767</v>
      </c>
      <c r="M27" s="1" t="s">
        <v>266</v>
      </c>
      <c r="N27" s="1" t="s">
        <v>768</v>
      </c>
      <c r="O27" s="31">
        <v>143</v>
      </c>
      <c r="P27" s="20">
        <v>113</v>
      </c>
      <c r="Q27" s="30">
        <v>30</v>
      </c>
      <c r="R27" s="29" t="s">
        <v>133</v>
      </c>
      <c r="S27" s="28" t="s">
        <v>218</v>
      </c>
    </row>
    <row r="28" spans="1:19" x14ac:dyDescent="0.3">
      <c r="A28" s="32" t="s">
        <v>15</v>
      </c>
      <c r="B28" s="1">
        <v>41</v>
      </c>
      <c r="C28" s="1">
        <v>19</v>
      </c>
      <c r="D28" s="1">
        <v>18</v>
      </c>
      <c r="E28" s="20">
        <v>4</v>
      </c>
      <c r="F28" s="30">
        <v>42</v>
      </c>
      <c r="G28" s="20">
        <v>12</v>
      </c>
      <c r="H28" s="20">
        <v>17</v>
      </c>
      <c r="I28" s="20">
        <v>2</v>
      </c>
      <c r="J28" s="20">
        <v>0</v>
      </c>
      <c r="K28" s="29" t="s">
        <v>518</v>
      </c>
      <c r="L28" s="1" t="s">
        <v>524</v>
      </c>
      <c r="M28" s="1" t="s">
        <v>355</v>
      </c>
      <c r="N28" s="1" t="s">
        <v>701</v>
      </c>
      <c r="O28" s="31">
        <v>118</v>
      </c>
      <c r="P28" s="20">
        <v>136</v>
      </c>
      <c r="Q28" s="30">
        <v>-18</v>
      </c>
      <c r="R28" s="29" t="s">
        <v>99</v>
      </c>
      <c r="S28" s="28" t="s">
        <v>203</v>
      </c>
    </row>
    <row r="29" spans="1:19" x14ac:dyDescent="0.3">
      <c r="A29" s="32" t="s">
        <v>6</v>
      </c>
      <c r="B29" s="1">
        <v>43</v>
      </c>
      <c r="C29" s="1">
        <v>17</v>
      </c>
      <c r="D29" s="1">
        <v>18</v>
      </c>
      <c r="E29" s="20">
        <v>8</v>
      </c>
      <c r="F29" s="30">
        <v>42</v>
      </c>
      <c r="G29" s="20">
        <v>17</v>
      </c>
      <c r="H29" s="20">
        <v>17</v>
      </c>
      <c r="I29" s="20">
        <v>0</v>
      </c>
      <c r="J29" s="20">
        <v>2</v>
      </c>
      <c r="K29" s="29" t="s">
        <v>790</v>
      </c>
      <c r="L29" s="1" t="s">
        <v>583</v>
      </c>
      <c r="M29" s="1" t="s">
        <v>267</v>
      </c>
      <c r="N29" s="1" t="s">
        <v>563</v>
      </c>
      <c r="O29" s="31">
        <v>107</v>
      </c>
      <c r="P29" s="20">
        <v>146</v>
      </c>
      <c r="Q29" s="30">
        <v>-39</v>
      </c>
      <c r="R29" s="29" t="s">
        <v>104</v>
      </c>
      <c r="S29" s="28" t="s">
        <v>225</v>
      </c>
    </row>
    <row r="30" spans="1:19" x14ac:dyDescent="0.3">
      <c r="A30" s="32" t="s">
        <v>95</v>
      </c>
      <c r="B30" s="1">
        <v>42</v>
      </c>
      <c r="C30" s="1">
        <v>19</v>
      </c>
      <c r="D30" s="1">
        <v>20</v>
      </c>
      <c r="E30" s="20">
        <v>3</v>
      </c>
      <c r="F30" s="30">
        <v>41</v>
      </c>
      <c r="G30" s="20">
        <v>14</v>
      </c>
      <c r="H30" s="20">
        <v>19</v>
      </c>
      <c r="I30" s="20">
        <v>0</v>
      </c>
      <c r="J30" s="20">
        <v>0</v>
      </c>
      <c r="K30" s="29" t="s">
        <v>495</v>
      </c>
      <c r="L30" s="1" t="s">
        <v>791</v>
      </c>
      <c r="M30" s="1" t="s">
        <v>279</v>
      </c>
      <c r="N30" s="1" t="s">
        <v>703</v>
      </c>
      <c r="O30" s="31">
        <v>127</v>
      </c>
      <c r="P30" s="20">
        <v>122</v>
      </c>
      <c r="Q30" s="30">
        <v>5</v>
      </c>
      <c r="R30" s="29" t="s">
        <v>101</v>
      </c>
      <c r="S30" s="28" t="s">
        <v>202</v>
      </c>
    </row>
    <row r="31" spans="1:19" x14ac:dyDescent="0.3">
      <c r="A31" s="32" t="s">
        <v>25</v>
      </c>
      <c r="B31" s="1">
        <v>41</v>
      </c>
      <c r="C31" s="1">
        <v>16</v>
      </c>
      <c r="D31" s="1">
        <v>18</v>
      </c>
      <c r="E31" s="20">
        <v>7</v>
      </c>
      <c r="F31" s="30">
        <v>39</v>
      </c>
      <c r="G31" s="20">
        <v>11</v>
      </c>
      <c r="H31" s="20">
        <v>14</v>
      </c>
      <c r="I31" s="20">
        <v>2</v>
      </c>
      <c r="J31" s="20">
        <v>3</v>
      </c>
      <c r="K31" s="29" t="s">
        <v>510</v>
      </c>
      <c r="L31" s="1" t="s">
        <v>786</v>
      </c>
      <c r="M31" s="1" t="s">
        <v>201</v>
      </c>
      <c r="N31" s="1" t="s">
        <v>766</v>
      </c>
      <c r="O31" s="31">
        <v>115</v>
      </c>
      <c r="P31" s="20">
        <v>132</v>
      </c>
      <c r="Q31" s="30">
        <v>-17</v>
      </c>
      <c r="R31" s="29" t="s">
        <v>104</v>
      </c>
      <c r="S31" s="28" t="s">
        <v>237</v>
      </c>
    </row>
    <row r="32" spans="1:19" ht="15" thickBot="1" x14ac:dyDescent="0.35">
      <c r="A32" s="32" t="s">
        <v>0</v>
      </c>
      <c r="B32" s="1">
        <v>40</v>
      </c>
      <c r="C32" s="1">
        <v>15</v>
      </c>
      <c r="D32" s="1">
        <v>21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792</v>
      </c>
      <c r="M32" s="1" t="s">
        <v>122</v>
      </c>
      <c r="N32" s="1" t="s">
        <v>736</v>
      </c>
      <c r="O32" s="31">
        <v>115</v>
      </c>
      <c r="P32" s="20">
        <v>126</v>
      </c>
      <c r="Q32" s="30">
        <v>-11</v>
      </c>
      <c r="R32" s="29" t="s">
        <v>793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42</v>
      </c>
      <c r="C35" s="1">
        <v>20</v>
      </c>
      <c r="D35" s="1">
        <v>16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544</v>
      </c>
      <c r="L35" s="1" t="s">
        <v>738</v>
      </c>
      <c r="M35" s="1" t="s">
        <v>211</v>
      </c>
      <c r="N35" s="1" t="s">
        <v>507</v>
      </c>
      <c r="O35" s="31">
        <v>139</v>
      </c>
      <c r="P35" s="20">
        <v>143</v>
      </c>
      <c r="Q35" s="30">
        <v>-4</v>
      </c>
      <c r="R35" s="29" t="s">
        <v>107</v>
      </c>
      <c r="S35" s="28" t="s">
        <v>202</v>
      </c>
    </row>
    <row r="36" spans="1:19" x14ac:dyDescent="0.3">
      <c r="A36" s="32" t="s">
        <v>31</v>
      </c>
      <c r="B36" s="1">
        <v>41</v>
      </c>
      <c r="C36" s="1">
        <v>21</v>
      </c>
      <c r="D36" s="1">
        <v>17</v>
      </c>
      <c r="E36" s="20">
        <v>3</v>
      </c>
      <c r="F36" s="30">
        <v>45</v>
      </c>
      <c r="G36" s="20">
        <v>9</v>
      </c>
      <c r="H36" s="20">
        <v>17</v>
      </c>
      <c r="I36" s="20">
        <v>4</v>
      </c>
      <c r="J36" s="20">
        <v>0</v>
      </c>
      <c r="K36" s="29" t="s">
        <v>673</v>
      </c>
      <c r="L36" s="1" t="s">
        <v>714</v>
      </c>
      <c r="M36" s="1" t="s">
        <v>184</v>
      </c>
      <c r="N36" s="1" t="s">
        <v>777</v>
      </c>
      <c r="O36" s="31">
        <v>139</v>
      </c>
      <c r="P36" s="20">
        <v>146</v>
      </c>
      <c r="Q36" s="30">
        <v>-7</v>
      </c>
      <c r="R36" s="29" t="s">
        <v>159</v>
      </c>
      <c r="S36" s="28" t="s">
        <v>240</v>
      </c>
    </row>
    <row r="37" spans="1:19" x14ac:dyDescent="0.3">
      <c r="A37" s="32" t="s">
        <v>2</v>
      </c>
      <c r="B37" s="1">
        <v>39</v>
      </c>
      <c r="C37" s="1">
        <v>17</v>
      </c>
      <c r="D37" s="1">
        <v>11</v>
      </c>
      <c r="E37" s="20">
        <v>11</v>
      </c>
      <c r="F37" s="30">
        <v>45</v>
      </c>
      <c r="G37" s="20">
        <v>12</v>
      </c>
      <c r="H37" s="20">
        <v>16</v>
      </c>
      <c r="I37" s="20">
        <v>1</v>
      </c>
      <c r="J37" s="20">
        <v>5</v>
      </c>
      <c r="K37" s="29" t="s">
        <v>750</v>
      </c>
      <c r="L37" s="1" t="s">
        <v>564</v>
      </c>
      <c r="M37" s="1" t="s">
        <v>379</v>
      </c>
      <c r="N37" s="1" t="s">
        <v>724</v>
      </c>
      <c r="O37" s="31">
        <v>122</v>
      </c>
      <c r="P37" s="20">
        <v>123</v>
      </c>
      <c r="Q37" s="30">
        <v>-1</v>
      </c>
      <c r="R37" s="29" t="s">
        <v>133</v>
      </c>
      <c r="S37" s="28" t="s">
        <v>215</v>
      </c>
    </row>
    <row r="38" spans="1:19" x14ac:dyDescent="0.3">
      <c r="A38" s="32" t="s">
        <v>18</v>
      </c>
      <c r="B38" s="1">
        <v>40</v>
      </c>
      <c r="C38" s="1">
        <v>17</v>
      </c>
      <c r="D38" s="1">
        <v>14</v>
      </c>
      <c r="E38" s="20">
        <v>9</v>
      </c>
      <c r="F38" s="30">
        <v>43</v>
      </c>
      <c r="G38" s="20">
        <v>9</v>
      </c>
      <c r="H38" s="20">
        <v>15</v>
      </c>
      <c r="I38" s="20">
        <v>2</v>
      </c>
      <c r="J38" s="20">
        <v>5</v>
      </c>
      <c r="K38" s="29" t="s">
        <v>795</v>
      </c>
      <c r="L38" s="1" t="s">
        <v>675</v>
      </c>
      <c r="M38" s="1" t="s">
        <v>319</v>
      </c>
      <c r="N38" s="1" t="s">
        <v>796</v>
      </c>
      <c r="O38" s="31">
        <v>107</v>
      </c>
      <c r="P38" s="20">
        <v>111</v>
      </c>
      <c r="Q38" s="30">
        <v>-4</v>
      </c>
      <c r="R38" s="29" t="s">
        <v>99</v>
      </c>
      <c r="S38" s="28" t="s">
        <v>237</v>
      </c>
    </row>
    <row r="39" spans="1:19" x14ac:dyDescent="0.3">
      <c r="A39" s="32" t="s">
        <v>8</v>
      </c>
      <c r="B39" s="1">
        <v>41</v>
      </c>
      <c r="C39" s="1">
        <v>20</v>
      </c>
      <c r="D39" s="1">
        <v>18</v>
      </c>
      <c r="E39" s="20">
        <v>3</v>
      </c>
      <c r="F39" s="30">
        <v>43</v>
      </c>
      <c r="G39" s="20">
        <v>9</v>
      </c>
      <c r="H39" s="20">
        <v>18</v>
      </c>
      <c r="I39" s="20">
        <v>2</v>
      </c>
      <c r="J39" s="20">
        <v>1</v>
      </c>
      <c r="K39" s="29" t="s">
        <v>644</v>
      </c>
      <c r="L39" s="1" t="s">
        <v>534</v>
      </c>
      <c r="M39" s="1" t="s">
        <v>341</v>
      </c>
      <c r="N39" s="1" t="s">
        <v>760</v>
      </c>
      <c r="O39" s="31">
        <v>127</v>
      </c>
      <c r="P39" s="20">
        <v>146</v>
      </c>
      <c r="Q39" s="30">
        <v>-19</v>
      </c>
      <c r="R39" s="29" t="s">
        <v>101</v>
      </c>
      <c r="S39" s="28" t="s">
        <v>232</v>
      </c>
    </row>
    <row r="40" spans="1:19" x14ac:dyDescent="0.3">
      <c r="A40" s="32" t="s">
        <v>7</v>
      </c>
      <c r="B40" s="1">
        <v>39</v>
      </c>
      <c r="C40" s="1">
        <v>18</v>
      </c>
      <c r="D40" s="1">
        <v>14</v>
      </c>
      <c r="E40" s="20">
        <v>7</v>
      </c>
      <c r="F40" s="30">
        <v>43</v>
      </c>
      <c r="G40" s="20">
        <v>11</v>
      </c>
      <c r="H40" s="20">
        <v>17</v>
      </c>
      <c r="I40" s="20">
        <v>1</v>
      </c>
      <c r="J40" s="20">
        <v>4</v>
      </c>
      <c r="K40" s="29" t="s">
        <v>772</v>
      </c>
      <c r="L40" s="1" t="s">
        <v>507</v>
      </c>
      <c r="M40" s="1" t="s">
        <v>353</v>
      </c>
      <c r="N40" s="1" t="s">
        <v>778</v>
      </c>
      <c r="O40" s="31">
        <v>103</v>
      </c>
      <c r="P40" s="20">
        <v>115</v>
      </c>
      <c r="Q40" s="30">
        <v>-12</v>
      </c>
      <c r="R40" s="29" t="s">
        <v>104</v>
      </c>
      <c r="S40" s="28" t="s">
        <v>234</v>
      </c>
    </row>
    <row r="41" spans="1:19" x14ac:dyDescent="0.3">
      <c r="A41" s="32" t="s">
        <v>27</v>
      </c>
      <c r="B41" s="1">
        <v>41</v>
      </c>
      <c r="C41" s="1">
        <v>18</v>
      </c>
      <c r="D41" s="1">
        <v>19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627</v>
      </c>
      <c r="L41" s="1" t="s">
        <v>689</v>
      </c>
      <c r="M41" s="1" t="s">
        <v>374</v>
      </c>
      <c r="N41" s="1" t="s">
        <v>794</v>
      </c>
      <c r="O41" s="31">
        <v>111</v>
      </c>
      <c r="P41" s="20">
        <v>121</v>
      </c>
      <c r="Q41" s="30">
        <v>-10</v>
      </c>
      <c r="R41" s="29" t="s">
        <v>101</v>
      </c>
      <c r="S41" s="28" t="s">
        <v>232</v>
      </c>
    </row>
    <row r="42" spans="1:19" ht="15" thickBot="1" x14ac:dyDescent="0.35">
      <c r="A42" s="27" t="s">
        <v>3</v>
      </c>
      <c r="B42" s="26">
        <v>41</v>
      </c>
      <c r="C42" s="26">
        <v>16</v>
      </c>
      <c r="D42" s="26">
        <v>20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700</v>
      </c>
      <c r="M42" s="26" t="s">
        <v>218</v>
      </c>
      <c r="N42" s="26" t="s">
        <v>780</v>
      </c>
      <c r="O42" s="25">
        <v>117</v>
      </c>
      <c r="P42" s="24">
        <v>143</v>
      </c>
      <c r="Q42" s="23">
        <v>-26</v>
      </c>
      <c r="R42" s="22" t="s">
        <v>113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7E651CC-F675-40DB-A889-22F75E6FF15F}"/>
  </hyperlinks>
  <pageMargins left="0.7" right="0.7" top="0.75" bottom="0.75" header="0.3" footer="0.3"/>
  <pageSetup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ED15-6D1C-4D10-B84D-D3E3EC477AA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41</v>
      </c>
      <c r="C4" s="40">
        <v>25</v>
      </c>
      <c r="D4" s="40">
        <v>13</v>
      </c>
      <c r="E4" s="38">
        <v>3</v>
      </c>
      <c r="F4" s="33">
        <v>53</v>
      </c>
      <c r="G4" s="39">
        <v>19</v>
      </c>
      <c r="H4" s="38">
        <v>24</v>
      </c>
      <c r="I4" s="38">
        <v>1</v>
      </c>
      <c r="J4" s="33">
        <v>1</v>
      </c>
      <c r="K4" s="37" t="s">
        <v>650</v>
      </c>
      <c r="L4" s="40" t="s">
        <v>647</v>
      </c>
      <c r="M4" s="40" t="s">
        <v>234</v>
      </c>
      <c r="N4" s="40" t="s">
        <v>725</v>
      </c>
      <c r="O4" s="39">
        <v>142</v>
      </c>
      <c r="P4" s="38">
        <v>110</v>
      </c>
      <c r="Q4" s="33">
        <v>32</v>
      </c>
      <c r="R4" s="37" t="s">
        <v>194</v>
      </c>
      <c r="S4" s="36" t="s">
        <v>226</v>
      </c>
    </row>
    <row r="5" spans="1:20" x14ac:dyDescent="0.3">
      <c r="A5" s="32" t="s">
        <v>21</v>
      </c>
      <c r="B5" s="1">
        <v>43</v>
      </c>
      <c r="C5" s="1">
        <v>24</v>
      </c>
      <c r="D5" s="1">
        <v>15</v>
      </c>
      <c r="E5" s="20">
        <v>4</v>
      </c>
      <c r="F5" s="30">
        <v>52</v>
      </c>
      <c r="G5" s="31">
        <v>15</v>
      </c>
      <c r="H5" s="20">
        <v>22</v>
      </c>
      <c r="I5" s="20">
        <v>2</v>
      </c>
      <c r="J5" s="30">
        <v>2</v>
      </c>
      <c r="K5" s="29" t="s">
        <v>782</v>
      </c>
      <c r="L5" s="1" t="s">
        <v>546</v>
      </c>
      <c r="M5" s="1" t="s">
        <v>295</v>
      </c>
      <c r="N5" s="1" t="s">
        <v>680</v>
      </c>
      <c r="O5" s="31">
        <v>131</v>
      </c>
      <c r="P5" s="20">
        <v>138</v>
      </c>
      <c r="Q5" s="30">
        <v>-7</v>
      </c>
      <c r="R5" s="29" t="s">
        <v>107</v>
      </c>
      <c r="S5" s="28" t="s">
        <v>234</v>
      </c>
    </row>
    <row r="6" spans="1:20" x14ac:dyDescent="0.3">
      <c r="A6" s="32" t="s">
        <v>16</v>
      </c>
      <c r="B6" s="1">
        <v>42</v>
      </c>
      <c r="C6" s="1">
        <v>23</v>
      </c>
      <c r="D6" s="1">
        <v>13</v>
      </c>
      <c r="E6" s="20">
        <v>6</v>
      </c>
      <c r="F6" s="30">
        <v>52</v>
      </c>
      <c r="G6" s="31">
        <v>12</v>
      </c>
      <c r="H6" s="20">
        <v>21</v>
      </c>
      <c r="I6" s="20">
        <v>2</v>
      </c>
      <c r="J6" s="30">
        <v>4</v>
      </c>
      <c r="K6" s="29" t="s">
        <v>637</v>
      </c>
      <c r="L6" s="1" t="s">
        <v>685</v>
      </c>
      <c r="M6" s="1" t="s">
        <v>277</v>
      </c>
      <c r="N6" s="1" t="s">
        <v>762</v>
      </c>
      <c r="O6" s="31">
        <v>141</v>
      </c>
      <c r="P6" s="20">
        <v>141</v>
      </c>
      <c r="Q6" s="30">
        <v>0</v>
      </c>
      <c r="R6" s="29" t="s">
        <v>99</v>
      </c>
      <c r="S6" s="28" t="s">
        <v>231</v>
      </c>
    </row>
    <row r="7" spans="1:20" x14ac:dyDescent="0.3">
      <c r="A7" s="32" t="s">
        <v>19</v>
      </c>
      <c r="B7" s="1">
        <v>41</v>
      </c>
      <c r="C7" s="1">
        <v>22</v>
      </c>
      <c r="D7" s="1">
        <v>16</v>
      </c>
      <c r="E7" s="20">
        <v>3</v>
      </c>
      <c r="F7" s="30">
        <v>47</v>
      </c>
      <c r="G7" s="31">
        <v>17</v>
      </c>
      <c r="H7" s="20">
        <v>20</v>
      </c>
      <c r="I7" s="20">
        <v>2</v>
      </c>
      <c r="J7" s="30">
        <v>1</v>
      </c>
      <c r="K7" s="29" t="s">
        <v>798</v>
      </c>
      <c r="L7" s="1" t="s">
        <v>315</v>
      </c>
      <c r="M7" s="1" t="s">
        <v>207</v>
      </c>
      <c r="N7" s="1" t="s">
        <v>774</v>
      </c>
      <c r="O7" s="31">
        <v>129</v>
      </c>
      <c r="P7" s="20">
        <v>130</v>
      </c>
      <c r="Q7" s="30">
        <v>-1</v>
      </c>
      <c r="R7" s="29" t="s">
        <v>99</v>
      </c>
      <c r="S7" s="28" t="s">
        <v>234</v>
      </c>
    </row>
    <row r="8" spans="1:20" x14ac:dyDescent="0.3">
      <c r="A8" s="32" t="s">
        <v>29</v>
      </c>
      <c r="B8" s="1">
        <v>42</v>
      </c>
      <c r="C8" s="1">
        <v>22</v>
      </c>
      <c r="D8" s="1">
        <v>18</v>
      </c>
      <c r="E8" s="20">
        <v>2</v>
      </c>
      <c r="F8" s="30">
        <v>46</v>
      </c>
      <c r="G8" s="31">
        <v>13</v>
      </c>
      <c r="H8" s="20">
        <v>20</v>
      </c>
      <c r="I8" s="20">
        <v>2</v>
      </c>
      <c r="J8" s="30">
        <v>1</v>
      </c>
      <c r="K8" s="29" t="s">
        <v>673</v>
      </c>
      <c r="L8" s="1" t="s">
        <v>677</v>
      </c>
      <c r="M8" s="1" t="s">
        <v>494</v>
      </c>
      <c r="N8" s="1" t="s">
        <v>697</v>
      </c>
      <c r="O8" s="31">
        <v>133</v>
      </c>
      <c r="P8" s="20">
        <v>136</v>
      </c>
      <c r="Q8" s="30">
        <v>-3</v>
      </c>
      <c r="R8" s="29" t="s">
        <v>104</v>
      </c>
      <c r="S8" s="28" t="s">
        <v>215</v>
      </c>
    </row>
    <row r="9" spans="1:20" x14ac:dyDescent="0.3">
      <c r="A9" s="32" t="s">
        <v>28</v>
      </c>
      <c r="B9" s="1">
        <v>40</v>
      </c>
      <c r="C9" s="1">
        <v>21</v>
      </c>
      <c r="D9" s="1">
        <v>15</v>
      </c>
      <c r="E9" s="20">
        <v>4</v>
      </c>
      <c r="F9" s="30">
        <v>46</v>
      </c>
      <c r="G9" s="31">
        <v>12</v>
      </c>
      <c r="H9" s="20">
        <v>18</v>
      </c>
      <c r="I9" s="20">
        <v>3</v>
      </c>
      <c r="J9" s="30">
        <v>0</v>
      </c>
      <c r="K9" s="29" t="s">
        <v>698</v>
      </c>
      <c r="L9" s="1" t="s">
        <v>492</v>
      </c>
      <c r="M9" s="1" t="s">
        <v>407</v>
      </c>
      <c r="N9" s="1" t="s">
        <v>781</v>
      </c>
      <c r="O9" s="31">
        <v>125</v>
      </c>
      <c r="P9" s="20">
        <v>126</v>
      </c>
      <c r="Q9" s="30">
        <v>-1</v>
      </c>
      <c r="R9" s="29" t="s">
        <v>101</v>
      </c>
      <c r="S9" s="28" t="s">
        <v>280</v>
      </c>
    </row>
    <row r="10" spans="1:20" x14ac:dyDescent="0.3">
      <c r="A10" s="32" t="s">
        <v>11</v>
      </c>
      <c r="B10" s="1">
        <v>40</v>
      </c>
      <c r="C10" s="1">
        <v>20</v>
      </c>
      <c r="D10" s="1">
        <v>15</v>
      </c>
      <c r="E10" s="20">
        <v>5</v>
      </c>
      <c r="F10" s="30">
        <v>45</v>
      </c>
      <c r="G10" s="31">
        <v>12</v>
      </c>
      <c r="H10" s="20">
        <v>17</v>
      </c>
      <c r="I10" s="20">
        <v>3</v>
      </c>
      <c r="J10" s="30">
        <v>0</v>
      </c>
      <c r="K10" s="29" t="s">
        <v>546</v>
      </c>
      <c r="L10" s="1" t="s">
        <v>500</v>
      </c>
      <c r="M10" s="1" t="s">
        <v>246</v>
      </c>
      <c r="N10" s="1" t="s">
        <v>616</v>
      </c>
      <c r="O10" s="31">
        <v>133</v>
      </c>
      <c r="P10" s="20">
        <v>129</v>
      </c>
      <c r="Q10" s="30">
        <v>4</v>
      </c>
      <c r="R10" s="29" t="s">
        <v>104</v>
      </c>
      <c r="S10" s="28" t="s">
        <v>234</v>
      </c>
    </row>
    <row r="11" spans="1:20" ht="15" thickBot="1" x14ac:dyDescent="0.35">
      <c r="A11" s="32" t="s">
        <v>4</v>
      </c>
      <c r="B11" s="1">
        <v>41</v>
      </c>
      <c r="C11" s="1">
        <v>19</v>
      </c>
      <c r="D11" s="1">
        <v>15</v>
      </c>
      <c r="E11" s="24">
        <v>7</v>
      </c>
      <c r="F11" s="23">
        <v>45</v>
      </c>
      <c r="G11" s="25">
        <v>15</v>
      </c>
      <c r="H11" s="24">
        <v>19</v>
      </c>
      <c r="I11" s="24">
        <v>0</v>
      </c>
      <c r="J11" s="23">
        <v>1</v>
      </c>
      <c r="K11" s="29" t="s">
        <v>763</v>
      </c>
      <c r="L11" s="1" t="s">
        <v>447</v>
      </c>
      <c r="M11" s="1" t="s">
        <v>312</v>
      </c>
      <c r="N11" s="1" t="s">
        <v>765</v>
      </c>
      <c r="O11" s="31">
        <v>137</v>
      </c>
      <c r="P11" s="20">
        <v>138</v>
      </c>
      <c r="Q11" s="30">
        <v>-1</v>
      </c>
      <c r="R11" s="29" t="s">
        <v>101</v>
      </c>
      <c r="S11" s="28" t="s">
        <v>233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42</v>
      </c>
      <c r="C14" s="1">
        <v>25</v>
      </c>
      <c r="D14" s="1">
        <v>14</v>
      </c>
      <c r="E14" s="20">
        <v>3</v>
      </c>
      <c r="F14" s="33">
        <v>53</v>
      </c>
      <c r="G14" s="20">
        <v>12</v>
      </c>
      <c r="H14" s="20">
        <v>21</v>
      </c>
      <c r="I14" s="20">
        <v>4</v>
      </c>
      <c r="J14" s="20">
        <v>2</v>
      </c>
      <c r="K14" s="29" t="s">
        <v>748</v>
      </c>
      <c r="L14" s="1" t="s">
        <v>627</v>
      </c>
      <c r="M14" s="1" t="s">
        <v>799</v>
      </c>
      <c r="N14" s="1" t="s">
        <v>773</v>
      </c>
      <c r="O14" s="31">
        <v>141</v>
      </c>
      <c r="P14" s="20">
        <v>128</v>
      </c>
      <c r="Q14" s="30">
        <v>13</v>
      </c>
      <c r="R14" s="29" t="s">
        <v>99</v>
      </c>
      <c r="S14" s="28" t="s">
        <v>228</v>
      </c>
    </row>
    <row r="15" spans="1:20" x14ac:dyDescent="0.3">
      <c r="A15" s="32" t="s">
        <v>13</v>
      </c>
      <c r="B15" s="1">
        <v>42</v>
      </c>
      <c r="C15" s="1">
        <v>23</v>
      </c>
      <c r="D15" s="1">
        <v>15</v>
      </c>
      <c r="E15" s="20">
        <v>4</v>
      </c>
      <c r="F15" s="30">
        <v>50</v>
      </c>
      <c r="G15" s="20">
        <v>11</v>
      </c>
      <c r="H15" s="20">
        <v>19</v>
      </c>
      <c r="I15" s="20">
        <v>4</v>
      </c>
      <c r="J15" s="20">
        <v>4</v>
      </c>
      <c r="K15" s="29" t="s">
        <v>728</v>
      </c>
      <c r="L15" s="1" t="s">
        <v>488</v>
      </c>
      <c r="M15" s="1" t="s">
        <v>351</v>
      </c>
      <c r="N15" s="1" t="s">
        <v>785</v>
      </c>
      <c r="O15" s="31">
        <v>120</v>
      </c>
      <c r="P15" s="20">
        <v>120</v>
      </c>
      <c r="Q15" s="30">
        <v>0</v>
      </c>
      <c r="R15" s="29" t="s">
        <v>99</v>
      </c>
      <c r="S15" s="28" t="s">
        <v>225</v>
      </c>
    </row>
    <row r="16" spans="1:20" x14ac:dyDescent="0.3">
      <c r="A16" s="32" t="s">
        <v>10</v>
      </c>
      <c r="B16" s="1">
        <v>40</v>
      </c>
      <c r="C16" s="1">
        <v>21</v>
      </c>
      <c r="D16" s="1">
        <v>12</v>
      </c>
      <c r="E16" s="20">
        <v>7</v>
      </c>
      <c r="F16" s="30">
        <v>49</v>
      </c>
      <c r="G16" s="20">
        <v>9</v>
      </c>
      <c r="H16" s="20">
        <v>16</v>
      </c>
      <c r="I16" s="20">
        <v>5</v>
      </c>
      <c r="J16" s="20">
        <v>3</v>
      </c>
      <c r="K16" s="29" t="s">
        <v>669</v>
      </c>
      <c r="L16" s="1" t="s">
        <v>546</v>
      </c>
      <c r="M16" s="1" t="s">
        <v>216</v>
      </c>
      <c r="N16" s="1" t="s">
        <v>643</v>
      </c>
      <c r="O16" s="31">
        <v>124</v>
      </c>
      <c r="P16" s="20">
        <v>116</v>
      </c>
      <c r="Q16" s="30">
        <v>8</v>
      </c>
      <c r="R16" s="29" t="s">
        <v>99</v>
      </c>
      <c r="S16" s="28" t="s">
        <v>233</v>
      </c>
    </row>
    <row r="17" spans="1:19" x14ac:dyDescent="0.3">
      <c r="A17" s="32" t="s">
        <v>9</v>
      </c>
      <c r="B17" s="1">
        <v>41</v>
      </c>
      <c r="C17" s="1">
        <v>20</v>
      </c>
      <c r="D17" s="1">
        <v>12</v>
      </c>
      <c r="E17" s="20">
        <v>9</v>
      </c>
      <c r="F17" s="30">
        <v>49</v>
      </c>
      <c r="G17" s="20">
        <v>15</v>
      </c>
      <c r="H17" s="20">
        <v>19</v>
      </c>
      <c r="I17" s="20">
        <v>1</v>
      </c>
      <c r="J17" s="20">
        <v>5</v>
      </c>
      <c r="K17" s="29" t="s">
        <v>764</v>
      </c>
      <c r="L17" s="1" t="s">
        <v>803</v>
      </c>
      <c r="M17" s="1" t="s">
        <v>356</v>
      </c>
      <c r="N17" s="1" t="s">
        <v>804</v>
      </c>
      <c r="O17" s="31">
        <v>135</v>
      </c>
      <c r="P17" s="20">
        <v>131</v>
      </c>
      <c r="Q17" s="30">
        <v>4</v>
      </c>
      <c r="R17" s="29" t="s">
        <v>154</v>
      </c>
      <c r="S17" s="28" t="s">
        <v>232</v>
      </c>
    </row>
    <row r="18" spans="1:19" x14ac:dyDescent="0.3">
      <c r="A18" s="32" t="s">
        <v>1</v>
      </c>
      <c r="B18" s="1">
        <v>42</v>
      </c>
      <c r="C18" s="1">
        <v>21</v>
      </c>
      <c r="D18" s="1">
        <v>15</v>
      </c>
      <c r="E18" s="20">
        <v>6</v>
      </c>
      <c r="F18" s="30">
        <v>48</v>
      </c>
      <c r="G18" s="20">
        <v>19</v>
      </c>
      <c r="H18" s="20">
        <v>21</v>
      </c>
      <c r="I18" s="20">
        <v>0</v>
      </c>
      <c r="J18" s="20">
        <v>5</v>
      </c>
      <c r="K18" s="29" t="s">
        <v>699</v>
      </c>
      <c r="L18" s="1" t="s">
        <v>712</v>
      </c>
      <c r="M18" s="1" t="s">
        <v>381</v>
      </c>
      <c r="N18" s="1" t="s">
        <v>765</v>
      </c>
      <c r="O18" s="31">
        <v>135</v>
      </c>
      <c r="P18" s="20">
        <v>121</v>
      </c>
      <c r="Q18" s="30">
        <v>14</v>
      </c>
      <c r="R18" s="29" t="s">
        <v>107</v>
      </c>
      <c r="S18" s="28" t="s">
        <v>215</v>
      </c>
    </row>
    <row r="19" spans="1:19" x14ac:dyDescent="0.3">
      <c r="A19" s="32" t="s">
        <v>14</v>
      </c>
      <c r="B19" s="1">
        <v>42</v>
      </c>
      <c r="C19" s="1">
        <v>22</v>
      </c>
      <c r="D19" s="1">
        <v>18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753</v>
      </c>
      <c r="M19" s="1" t="s">
        <v>317</v>
      </c>
      <c r="N19" s="1" t="s">
        <v>802</v>
      </c>
      <c r="O19" s="31">
        <v>114</v>
      </c>
      <c r="P19" s="20">
        <v>124</v>
      </c>
      <c r="Q19" s="30">
        <v>-10</v>
      </c>
      <c r="R19" s="29" t="s">
        <v>101</v>
      </c>
      <c r="S19" s="28" t="s">
        <v>228</v>
      </c>
    </row>
    <row r="20" spans="1:19" x14ac:dyDescent="0.3">
      <c r="A20" s="32" t="s">
        <v>12</v>
      </c>
      <c r="B20" s="1">
        <v>43</v>
      </c>
      <c r="C20" s="1">
        <v>20</v>
      </c>
      <c r="D20" s="1">
        <v>18</v>
      </c>
      <c r="E20" s="20">
        <v>5</v>
      </c>
      <c r="F20" s="30">
        <v>45</v>
      </c>
      <c r="G20" s="20">
        <v>11</v>
      </c>
      <c r="H20" s="20">
        <v>18</v>
      </c>
      <c r="I20" s="20">
        <v>2</v>
      </c>
      <c r="J20" s="20">
        <v>0</v>
      </c>
      <c r="K20" s="29" t="s">
        <v>645</v>
      </c>
      <c r="L20" s="1" t="s">
        <v>754</v>
      </c>
      <c r="M20" s="1" t="s">
        <v>300</v>
      </c>
      <c r="N20" s="1" t="s">
        <v>728</v>
      </c>
      <c r="O20" s="31">
        <v>114</v>
      </c>
      <c r="P20" s="20">
        <v>117</v>
      </c>
      <c r="Q20" s="30">
        <v>-3</v>
      </c>
      <c r="R20" s="29" t="s">
        <v>99</v>
      </c>
      <c r="S20" s="28" t="s">
        <v>228</v>
      </c>
    </row>
    <row r="21" spans="1:19" ht="15" thickBot="1" x14ac:dyDescent="0.35">
      <c r="A21" s="27" t="s">
        <v>23</v>
      </c>
      <c r="B21" s="26">
        <v>41</v>
      </c>
      <c r="C21" s="26">
        <v>18</v>
      </c>
      <c r="D21" s="26">
        <v>16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622</v>
      </c>
      <c r="M21" s="26" t="s">
        <v>800</v>
      </c>
      <c r="N21" s="26" t="s">
        <v>801</v>
      </c>
      <c r="O21" s="25">
        <v>127</v>
      </c>
      <c r="P21" s="24">
        <v>137</v>
      </c>
      <c r="Q21" s="23">
        <v>-10</v>
      </c>
      <c r="R21" s="22" t="s">
        <v>101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41</v>
      </c>
      <c r="C25" s="1">
        <v>31</v>
      </c>
      <c r="D25" s="1">
        <v>3</v>
      </c>
      <c r="E25" s="20">
        <v>7</v>
      </c>
      <c r="F25" s="30">
        <v>69</v>
      </c>
      <c r="G25" s="20">
        <v>27</v>
      </c>
      <c r="H25" s="20">
        <v>30</v>
      </c>
      <c r="I25" s="20">
        <v>1</v>
      </c>
      <c r="J25" s="20">
        <v>4</v>
      </c>
      <c r="K25" s="29" t="s">
        <v>756</v>
      </c>
      <c r="L25" s="1" t="s">
        <v>806</v>
      </c>
      <c r="M25" s="1" t="s">
        <v>757</v>
      </c>
      <c r="N25" s="1" t="s">
        <v>758</v>
      </c>
      <c r="O25" s="31">
        <v>165</v>
      </c>
      <c r="P25" s="20">
        <v>93</v>
      </c>
      <c r="Q25" s="30">
        <v>72</v>
      </c>
      <c r="R25" s="29" t="s">
        <v>101</v>
      </c>
      <c r="S25" s="28" t="s">
        <v>280</v>
      </c>
    </row>
    <row r="26" spans="1:19" x14ac:dyDescent="0.3">
      <c r="A26" s="32" t="s">
        <v>22</v>
      </c>
      <c r="B26" s="1">
        <v>42</v>
      </c>
      <c r="C26" s="1">
        <v>25</v>
      </c>
      <c r="D26" s="1">
        <v>9</v>
      </c>
      <c r="E26" s="20">
        <v>8</v>
      </c>
      <c r="F26" s="30">
        <v>58</v>
      </c>
      <c r="G26" s="20">
        <v>18</v>
      </c>
      <c r="H26" s="20">
        <v>22</v>
      </c>
      <c r="I26" s="20">
        <v>3</v>
      </c>
      <c r="J26" s="20">
        <v>3</v>
      </c>
      <c r="K26" s="29" t="s">
        <v>788</v>
      </c>
      <c r="L26" s="1" t="s">
        <v>767</v>
      </c>
      <c r="M26" s="1" t="s">
        <v>266</v>
      </c>
      <c r="N26" s="1" t="s">
        <v>768</v>
      </c>
      <c r="O26" s="31">
        <v>146</v>
      </c>
      <c r="P26" s="20">
        <v>117</v>
      </c>
      <c r="Q26" s="30">
        <v>29</v>
      </c>
      <c r="R26" s="29" t="s">
        <v>159</v>
      </c>
      <c r="S26" s="28" t="s">
        <v>222</v>
      </c>
    </row>
    <row r="27" spans="1:19" x14ac:dyDescent="0.3">
      <c r="A27" s="32" t="s">
        <v>17</v>
      </c>
      <c r="B27" s="1">
        <v>43</v>
      </c>
      <c r="C27" s="1">
        <v>25</v>
      </c>
      <c r="D27" s="1">
        <v>10</v>
      </c>
      <c r="E27" s="20">
        <v>8</v>
      </c>
      <c r="F27" s="30">
        <v>58</v>
      </c>
      <c r="G27" s="20">
        <v>15</v>
      </c>
      <c r="H27" s="20">
        <v>22</v>
      </c>
      <c r="I27" s="20">
        <v>3</v>
      </c>
      <c r="J27" s="20">
        <v>3</v>
      </c>
      <c r="K27" s="29" t="s">
        <v>685</v>
      </c>
      <c r="L27" s="1" t="s">
        <v>788</v>
      </c>
      <c r="M27" s="1" t="s">
        <v>330</v>
      </c>
      <c r="N27" s="1" t="s">
        <v>789</v>
      </c>
      <c r="O27" s="31">
        <v>138</v>
      </c>
      <c r="P27" s="20">
        <v>115</v>
      </c>
      <c r="Q27" s="30">
        <v>23</v>
      </c>
      <c r="R27" s="29" t="s">
        <v>101</v>
      </c>
      <c r="S27" s="28" t="s">
        <v>241</v>
      </c>
    </row>
    <row r="28" spans="1:19" x14ac:dyDescent="0.3">
      <c r="A28" s="32" t="s">
        <v>15</v>
      </c>
      <c r="B28" s="1">
        <v>41</v>
      </c>
      <c r="C28" s="1">
        <v>19</v>
      </c>
      <c r="D28" s="1">
        <v>18</v>
      </c>
      <c r="E28" s="20">
        <v>4</v>
      </c>
      <c r="F28" s="30">
        <v>42</v>
      </c>
      <c r="G28" s="20">
        <v>12</v>
      </c>
      <c r="H28" s="20">
        <v>17</v>
      </c>
      <c r="I28" s="20">
        <v>2</v>
      </c>
      <c r="J28" s="20">
        <v>0</v>
      </c>
      <c r="K28" s="29" t="s">
        <v>518</v>
      </c>
      <c r="L28" s="1" t="s">
        <v>524</v>
      </c>
      <c r="M28" s="1" t="s">
        <v>355</v>
      </c>
      <c r="N28" s="1" t="s">
        <v>701</v>
      </c>
      <c r="O28" s="31">
        <v>118</v>
      </c>
      <c r="P28" s="20">
        <v>136</v>
      </c>
      <c r="Q28" s="30">
        <v>-18</v>
      </c>
      <c r="R28" s="29" t="s">
        <v>99</v>
      </c>
      <c r="S28" s="28" t="s">
        <v>203</v>
      </c>
    </row>
    <row r="29" spans="1:19" x14ac:dyDescent="0.3">
      <c r="A29" s="32" t="s">
        <v>6</v>
      </c>
      <c r="B29" s="1">
        <v>43</v>
      </c>
      <c r="C29" s="1">
        <v>17</v>
      </c>
      <c r="D29" s="1">
        <v>18</v>
      </c>
      <c r="E29" s="20">
        <v>8</v>
      </c>
      <c r="F29" s="30">
        <v>42</v>
      </c>
      <c r="G29" s="20">
        <v>17</v>
      </c>
      <c r="H29" s="20">
        <v>17</v>
      </c>
      <c r="I29" s="20">
        <v>0</v>
      </c>
      <c r="J29" s="20">
        <v>2</v>
      </c>
      <c r="K29" s="29" t="s">
        <v>790</v>
      </c>
      <c r="L29" s="1" t="s">
        <v>583</v>
      </c>
      <c r="M29" s="1" t="s">
        <v>267</v>
      </c>
      <c r="N29" s="1" t="s">
        <v>563</v>
      </c>
      <c r="O29" s="31">
        <v>107</v>
      </c>
      <c r="P29" s="20">
        <v>146</v>
      </c>
      <c r="Q29" s="30">
        <v>-39</v>
      </c>
      <c r="R29" s="29" t="s">
        <v>104</v>
      </c>
      <c r="S29" s="28" t="s">
        <v>225</v>
      </c>
    </row>
    <row r="30" spans="1:19" x14ac:dyDescent="0.3">
      <c r="A30" s="32" t="s">
        <v>25</v>
      </c>
      <c r="B30" s="1">
        <v>42</v>
      </c>
      <c r="C30" s="1">
        <v>17</v>
      </c>
      <c r="D30" s="1">
        <v>18</v>
      </c>
      <c r="E30" s="20">
        <v>7</v>
      </c>
      <c r="F30" s="30">
        <v>41</v>
      </c>
      <c r="G30" s="20">
        <v>11</v>
      </c>
      <c r="H30" s="20">
        <v>15</v>
      </c>
      <c r="I30" s="20">
        <v>2</v>
      </c>
      <c r="J30" s="20">
        <v>3</v>
      </c>
      <c r="K30" s="29" t="s">
        <v>805</v>
      </c>
      <c r="L30" s="1" t="s">
        <v>786</v>
      </c>
      <c r="M30" s="1" t="s">
        <v>201</v>
      </c>
      <c r="N30" s="1" t="s">
        <v>680</v>
      </c>
      <c r="O30" s="31">
        <v>118</v>
      </c>
      <c r="P30" s="20">
        <v>134</v>
      </c>
      <c r="Q30" s="30">
        <v>-16</v>
      </c>
      <c r="R30" s="29" t="s">
        <v>109</v>
      </c>
      <c r="S30" s="28" t="s">
        <v>228</v>
      </c>
    </row>
    <row r="31" spans="1:19" x14ac:dyDescent="0.3">
      <c r="A31" s="32" t="s">
        <v>95</v>
      </c>
      <c r="B31" s="1">
        <v>42</v>
      </c>
      <c r="C31" s="1">
        <v>19</v>
      </c>
      <c r="D31" s="1">
        <v>20</v>
      </c>
      <c r="E31" s="20">
        <v>3</v>
      </c>
      <c r="F31" s="30">
        <v>41</v>
      </c>
      <c r="G31" s="20">
        <v>14</v>
      </c>
      <c r="H31" s="20">
        <v>19</v>
      </c>
      <c r="I31" s="20">
        <v>0</v>
      </c>
      <c r="J31" s="20">
        <v>0</v>
      </c>
      <c r="K31" s="29" t="s">
        <v>495</v>
      </c>
      <c r="L31" s="1" t="s">
        <v>791</v>
      </c>
      <c r="M31" s="1" t="s">
        <v>279</v>
      </c>
      <c r="N31" s="1" t="s">
        <v>703</v>
      </c>
      <c r="O31" s="31">
        <v>127</v>
      </c>
      <c r="P31" s="20">
        <v>122</v>
      </c>
      <c r="Q31" s="30">
        <v>5</v>
      </c>
      <c r="R31" s="29" t="s">
        <v>101</v>
      </c>
      <c r="S31" s="28" t="s">
        <v>202</v>
      </c>
    </row>
    <row r="32" spans="1:19" ht="15" thickBot="1" x14ac:dyDescent="0.35">
      <c r="A32" s="32" t="s">
        <v>0</v>
      </c>
      <c r="B32" s="1">
        <v>40</v>
      </c>
      <c r="C32" s="1">
        <v>15</v>
      </c>
      <c r="D32" s="1">
        <v>21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792</v>
      </c>
      <c r="M32" s="1" t="s">
        <v>122</v>
      </c>
      <c r="N32" s="1" t="s">
        <v>736</v>
      </c>
      <c r="O32" s="31">
        <v>115</v>
      </c>
      <c r="P32" s="20">
        <v>126</v>
      </c>
      <c r="Q32" s="30">
        <v>-11</v>
      </c>
      <c r="R32" s="29" t="s">
        <v>793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42</v>
      </c>
      <c r="C35" s="1">
        <v>20</v>
      </c>
      <c r="D35" s="1">
        <v>16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544</v>
      </c>
      <c r="L35" s="1" t="s">
        <v>738</v>
      </c>
      <c r="M35" s="1" t="s">
        <v>211</v>
      </c>
      <c r="N35" s="1" t="s">
        <v>507</v>
      </c>
      <c r="O35" s="31">
        <v>139</v>
      </c>
      <c r="P35" s="20">
        <v>143</v>
      </c>
      <c r="Q35" s="30">
        <v>-4</v>
      </c>
      <c r="R35" s="29" t="s">
        <v>107</v>
      </c>
      <c r="S35" s="28" t="s">
        <v>202</v>
      </c>
    </row>
    <row r="36" spans="1:19" x14ac:dyDescent="0.3">
      <c r="A36" s="32" t="s">
        <v>2</v>
      </c>
      <c r="B36" s="1">
        <v>40</v>
      </c>
      <c r="C36" s="1">
        <v>17</v>
      </c>
      <c r="D36" s="1">
        <v>11</v>
      </c>
      <c r="E36" s="20">
        <v>12</v>
      </c>
      <c r="F36" s="30">
        <v>46</v>
      </c>
      <c r="G36" s="20">
        <v>12</v>
      </c>
      <c r="H36" s="20">
        <v>16</v>
      </c>
      <c r="I36" s="20">
        <v>1</v>
      </c>
      <c r="J36" s="20">
        <v>5</v>
      </c>
      <c r="K36" s="29" t="s">
        <v>750</v>
      </c>
      <c r="L36" s="1" t="s">
        <v>694</v>
      </c>
      <c r="M36" s="1" t="s">
        <v>379</v>
      </c>
      <c r="N36" s="1" t="s">
        <v>807</v>
      </c>
      <c r="O36" s="31">
        <v>124</v>
      </c>
      <c r="P36" s="20">
        <v>126</v>
      </c>
      <c r="Q36" s="30">
        <v>-2</v>
      </c>
      <c r="R36" s="29" t="s">
        <v>159</v>
      </c>
      <c r="S36" s="28" t="s">
        <v>235</v>
      </c>
    </row>
    <row r="37" spans="1:19" x14ac:dyDescent="0.3">
      <c r="A37" s="32" t="s">
        <v>31</v>
      </c>
      <c r="B37" s="1">
        <v>41</v>
      </c>
      <c r="C37" s="1">
        <v>21</v>
      </c>
      <c r="D37" s="1">
        <v>17</v>
      </c>
      <c r="E37" s="20">
        <v>3</v>
      </c>
      <c r="F37" s="30">
        <v>45</v>
      </c>
      <c r="G37" s="20">
        <v>9</v>
      </c>
      <c r="H37" s="20">
        <v>17</v>
      </c>
      <c r="I37" s="20">
        <v>4</v>
      </c>
      <c r="J37" s="20">
        <v>0</v>
      </c>
      <c r="K37" s="29" t="s">
        <v>673</v>
      </c>
      <c r="L37" s="1" t="s">
        <v>714</v>
      </c>
      <c r="M37" s="1" t="s">
        <v>184</v>
      </c>
      <c r="N37" s="1" t="s">
        <v>777</v>
      </c>
      <c r="O37" s="31">
        <v>139</v>
      </c>
      <c r="P37" s="20">
        <v>146</v>
      </c>
      <c r="Q37" s="30">
        <v>-7</v>
      </c>
      <c r="R37" s="29" t="s">
        <v>159</v>
      </c>
      <c r="S37" s="28" t="s">
        <v>240</v>
      </c>
    </row>
    <row r="38" spans="1:19" x14ac:dyDescent="0.3">
      <c r="A38" s="32" t="s">
        <v>18</v>
      </c>
      <c r="B38" s="1">
        <v>40</v>
      </c>
      <c r="C38" s="1">
        <v>17</v>
      </c>
      <c r="D38" s="1">
        <v>14</v>
      </c>
      <c r="E38" s="20">
        <v>9</v>
      </c>
      <c r="F38" s="30">
        <v>43</v>
      </c>
      <c r="G38" s="20">
        <v>9</v>
      </c>
      <c r="H38" s="20">
        <v>15</v>
      </c>
      <c r="I38" s="20">
        <v>2</v>
      </c>
      <c r="J38" s="20">
        <v>5</v>
      </c>
      <c r="K38" s="29" t="s">
        <v>795</v>
      </c>
      <c r="L38" s="1" t="s">
        <v>675</v>
      </c>
      <c r="M38" s="1" t="s">
        <v>319</v>
      </c>
      <c r="N38" s="1" t="s">
        <v>796</v>
      </c>
      <c r="O38" s="31">
        <v>107</v>
      </c>
      <c r="P38" s="20">
        <v>111</v>
      </c>
      <c r="Q38" s="30">
        <v>-4</v>
      </c>
      <c r="R38" s="29" t="s">
        <v>99</v>
      </c>
      <c r="S38" s="28" t="s">
        <v>237</v>
      </c>
    </row>
    <row r="39" spans="1:19" x14ac:dyDescent="0.3">
      <c r="A39" s="32" t="s">
        <v>8</v>
      </c>
      <c r="B39" s="1">
        <v>41</v>
      </c>
      <c r="C39" s="1">
        <v>20</v>
      </c>
      <c r="D39" s="1">
        <v>18</v>
      </c>
      <c r="E39" s="20">
        <v>3</v>
      </c>
      <c r="F39" s="30">
        <v>43</v>
      </c>
      <c r="G39" s="20">
        <v>9</v>
      </c>
      <c r="H39" s="20">
        <v>18</v>
      </c>
      <c r="I39" s="20">
        <v>2</v>
      </c>
      <c r="J39" s="20">
        <v>1</v>
      </c>
      <c r="K39" s="29" t="s">
        <v>644</v>
      </c>
      <c r="L39" s="1" t="s">
        <v>534</v>
      </c>
      <c r="M39" s="1" t="s">
        <v>341</v>
      </c>
      <c r="N39" s="1" t="s">
        <v>760</v>
      </c>
      <c r="O39" s="31">
        <v>127</v>
      </c>
      <c r="P39" s="20">
        <v>146</v>
      </c>
      <c r="Q39" s="30">
        <v>-19</v>
      </c>
      <c r="R39" s="29" t="s">
        <v>101</v>
      </c>
      <c r="S39" s="28" t="s">
        <v>232</v>
      </c>
    </row>
    <row r="40" spans="1:19" x14ac:dyDescent="0.3">
      <c r="A40" s="32" t="s">
        <v>7</v>
      </c>
      <c r="B40" s="1">
        <v>39</v>
      </c>
      <c r="C40" s="1">
        <v>18</v>
      </c>
      <c r="D40" s="1">
        <v>14</v>
      </c>
      <c r="E40" s="20">
        <v>7</v>
      </c>
      <c r="F40" s="30">
        <v>43</v>
      </c>
      <c r="G40" s="20">
        <v>11</v>
      </c>
      <c r="H40" s="20">
        <v>17</v>
      </c>
      <c r="I40" s="20">
        <v>1</v>
      </c>
      <c r="J40" s="20">
        <v>4</v>
      </c>
      <c r="K40" s="29" t="s">
        <v>772</v>
      </c>
      <c r="L40" s="1" t="s">
        <v>507</v>
      </c>
      <c r="M40" s="1" t="s">
        <v>353</v>
      </c>
      <c r="N40" s="1" t="s">
        <v>778</v>
      </c>
      <c r="O40" s="31">
        <v>103</v>
      </c>
      <c r="P40" s="20">
        <v>115</v>
      </c>
      <c r="Q40" s="30">
        <v>-12</v>
      </c>
      <c r="R40" s="29" t="s">
        <v>104</v>
      </c>
      <c r="S40" s="28" t="s">
        <v>234</v>
      </c>
    </row>
    <row r="41" spans="1:19" x14ac:dyDescent="0.3">
      <c r="A41" s="32" t="s">
        <v>27</v>
      </c>
      <c r="B41" s="1">
        <v>41</v>
      </c>
      <c r="C41" s="1">
        <v>18</v>
      </c>
      <c r="D41" s="1">
        <v>19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627</v>
      </c>
      <c r="L41" s="1" t="s">
        <v>689</v>
      </c>
      <c r="M41" s="1" t="s">
        <v>374</v>
      </c>
      <c r="N41" s="1" t="s">
        <v>794</v>
      </c>
      <c r="O41" s="31">
        <v>111</v>
      </c>
      <c r="P41" s="20">
        <v>121</v>
      </c>
      <c r="Q41" s="30">
        <v>-10</v>
      </c>
      <c r="R41" s="29" t="s">
        <v>101</v>
      </c>
      <c r="S41" s="28" t="s">
        <v>232</v>
      </c>
    </row>
    <row r="42" spans="1:19" ht="15" thickBot="1" x14ac:dyDescent="0.35">
      <c r="A42" s="27" t="s">
        <v>3</v>
      </c>
      <c r="B42" s="26">
        <v>41</v>
      </c>
      <c r="C42" s="26">
        <v>16</v>
      </c>
      <c r="D42" s="26">
        <v>20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700</v>
      </c>
      <c r="M42" s="26" t="s">
        <v>218</v>
      </c>
      <c r="N42" s="26" t="s">
        <v>780</v>
      </c>
      <c r="O42" s="25">
        <v>117</v>
      </c>
      <c r="P42" s="24">
        <v>143</v>
      </c>
      <c r="Q42" s="23">
        <v>-26</v>
      </c>
      <c r="R42" s="22" t="s">
        <v>113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0946C53-F2AB-44F5-B145-68EFFE13809B}"/>
  </hyperlinks>
  <pageMargins left="0.7" right="0.7" top="0.75" bottom="0.75" header="0.3" footer="0.3"/>
  <pageSetup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7968-77DE-48E2-86AD-6F50ECB71BD0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44</v>
      </c>
      <c r="C4" s="40">
        <v>25</v>
      </c>
      <c r="D4" s="40">
        <v>15</v>
      </c>
      <c r="E4" s="38">
        <v>4</v>
      </c>
      <c r="F4" s="33">
        <v>54</v>
      </c>
      <c r="G4" s="39">
        <v>16</v>
      </c>
      <c r="H4" s="38">
        <v>23</v>
      </c>
      <c r="I4" s="38">
        <v>2</v>
      </c>
      <c r="J4" s="33">
        <v>2</v>
      </c>
      <c r="K4" s="37" t="s">
        <v>782</v>
      </c>
      <c r="L4" s="40" t="s">
        <v>616</v>
      </c>
      <c r="M4" s="40" t="s">
        <v>330</v>
      </c>
      <c r="N4" s="40" t="s">
        <v>706</v>
      </c>
      <c r="O4" s="39">
        <v>136</v>
      </c>
      <c r="P4" s="38">
        <v>141</v>
      </c>
      <c r="Q4" s="33">
        <v>-5</v>
      </c>
      <c r="R4" s="37" t="s">
        <v>99</v>
      </c>
      <c r="S4" s="36" t="s">
        <v>234</v>
      </c>
    </row>
    <row r="5" spans="1:20" x14ac:dyDescent="0.3">
      <c r="A5" s="32" t="s">
        <v>5</v>
      </c>
      <c r="B5" s="1">
        <v>41</v>
      </c>
      <c r="C5" s="1">
        <v>25</v>
      </c>
      <c r="D5" s="1">
        <v>13</v>
      </c>
      <c r="E5" s="20">
        <v>3</v>
      </c>
      <c r="F5" s="30">
        <v>53</v>
      </c>
      <c r="G5" s="31">
        <v>19</v>
      </c>
      <c r="H5" s="20">
        <v>24</v>
      </c>
      <c r="I5" s="20">
        <v>1</v>
      </c>
      <c r="J5" s="30">
        <v>1</v>
      </c>
      <c r="K5" s="29" t="s">
        <v>650</v>
      </c>
      <c r="L5" s="1" t="s">
        <v>647</v>
      </c>
      <c r="M5" s="1" t="s">
        <v>234</v>
      </c>
      <c r="N5" s="1" t="s">
        <v>725</v>
      </c>
      <c r="O5" s="31">
        <v>142</v>
      </c>
      <c r="P5" s="20">
        <v>110</v>
      </c>
      <c r="Q5" s="30">
        <v>32</v>
      </c>
      <c r="R5" s="29" t="s">
        <v>194</v>
      </c>
      <c r="S5" s="28" t="s">
        <v>226</v>
      </c>
    </row>
    <row r="6" spans="1:20" x14ac:dyDescent="0.3">
      <c r="A6" s="32" t="s">
        <v>16</v>
      </c>
      <c r="B6" s="1">
        <v>42</v>
      </c>
      <c r="C6" s="1">
        <v>23</v>
      </c>
      <c r="D6" s="1">
        <v>13</v>
      </c>
      <c r="E6" s="20">
        <v>6</v>
      </c>
      <c r="F6" s="30">
        <v>52</v>
      </c>
      <c r="G6" s="31">
        <v>12</v>
      </c>
      <c r="H6" s="20">
        <v>21</v>
      </c>
      <c r="I6" s="20">
        <v>2</v>
      </c>
      <c r="J6" s="30">
        <v>4</v>
      </c>
      <c r="K6" s="29" t="s">
        <v>637</v>
      </c>
      <c r="L6" s="1" t="s">
        <v>685</v>
      </c>
      <c r="M6" s="1" t="s">
        <v>277</v>
      </c>
      <c r="N6" s="1" t="s">
        <v>762</v>
      </c>
      <c r="O6" s="31">
        <v>141</v>
      </c>
      <c r="P6" s="20">
        <v>141</v>
      </c>
      <c r="Q6" s="30">
        <v>0</v>
      </c>
      <c r="R6" s="29" t="s">
        <v>99</v>
      </c>
      <c r="S6" s="28" t="s">
        <v>231</v>
      </c>
    </row>
    <row r="7" spans="1:20" x14ac:dyDescent="0.3">
      <c r="A7" s="32" t="s">
        <v>19</v>
      </c>
      <c r="B7" s="1">
        <v>41</v>
      </c>
      <c r="C7" s="1">
        <v>22</v>
      </c>
      <c r="D7" s="1">
        <v>16</v>
      </c>
      <c r="E7" s="20">
        <v>3</v>
      </c>
      <c r="F7" s="30">
        <v>47</v>
      </c>
      <c r="G7" s="31">
        <v>17</v>
      </c>
      <c r="H7" s="20">
        <v>20</v>
      </c>
      <c r="I7" s="20">
        <v>2</v>
      </c>
      <c r="J7" s="30">
        <v>1</v>
      </c>
      <c r="K7" s="29" t="s">
        <v>798</v>
      </c>
      <c r="L7" s="1" t="s">
        <v>315</v>
      </c>
      <c r="M7" s="1" t="s">
        <v>207</v>
      </c>
      <c r="N7" s="1" t="s">
        <v>774</v>
      </c>
      <c r="O7" s="31">
        <v>129</v>
      </c>
      <c r="P7" s="20">
        <v>130</v>
      </c>
      <c r="Q7" s="30">
        <v>-1</v>
      </c>
      <c r="R7" s="29" t="s">
        <v>99</v>
      </c>
      <c r="S7" s="28" t="s">
        <v>234</v>
      </c>
    </row>
    <row r="8" spans="1:20" x14ac:dyDescent="0.3">
      <c r="A8" s="32" t="s">
        <v>29</v>
      </c>
      <c r="B8" s="1">
        <v>42</v>
      </c>
      <c r="C8" s="1">
        <v>22</v>
      </c>
      <c r="D8" s="1">
        <v>18</v>
      </c>
      <c r="E8" s="20">
        <v>2</v>
      </c>
      <c r="F8" s="30">
        <v>46</v>
      </c>
      <c r="G8" s="31">
        <v>13</v>
      </c>
      <c r="H8" s="20">
        <v>20</v>
      </c>
      <c r="I8" s="20">
        <v>2</v>
      </c>
      <c r="J8" s="30">
        <v>1</v>
      </c>
      <c r="K8" s="29" t="s">
        <v>673</v>
      </c>
      <c r="L8" s="1" t="s">
        <v>677</v>
      </c>
      <c r="M8" s="1" t="s">
        <v>494</v>
      </c>
      <c r="N8" s="1" t="s">
        <v>697</v>
      </c>
      <c r="O8" s="31">
        <v>133</v>
      </c>
      <c r="P8" s="20">
        <v>136</v>
      </c>
      <c r="Q8" s="30">
        <v>-3</v>
      </c>
      <c r="R8" s="29" t="s">
        <v>104</v>
      </c>
      <c r="S8" s="28" t="s">
        <v>215</v>
      </c>
    </row>
    <row r="9" spans="1:20" x14ac:dyDescent="0.3">
      <c r="A9" s="32" t="s">
        <v>28</v>
      </c>
      <c r="B9" s="1">
        <v>40</v>
      </c>
      <c r="C9" s="1">
        <v>21</v>
      </c>
      <c r="D9" s="1">
        <v>15</v>
      </c>
      <c r="E9" s="20">
        <v>4</v>
      </c>
      <c r="F9" s="30">
        <v>46</v>
      </c>
      <c r="G9" s="31">
        <v>12</v>
      </c>
      <c r="H9" s="20">
        <v>18</v>
      </c>
      <c r="I9" s="20">
        <v>3</v>
      </c>
      <c r="J9" s="30">
        <v>0</v>
      </c>
      <c r="K9" s="29" t="s">
        <v>698</v>
      </c>
      <c r="L9" s="1" t="s">
        <v>492</v>
      </c>
      <c r="M9" s="1" t="s">
        <v>407</v>
      </c>
      <c r="N9" s="1" t="s">
        <v>781</v>
      </c>
      <c r="O9" s="31">
        <v>125</v>
      </c>
      <c r="P9" s="20">
        <v>126</v>
      </c>
      <c r="Q9" s="30">
        <v>-1</v>
      </c>
      <c r="R9" s="29" t="s">
        <v>101</v>
      </c>
      <c r="S9" s="28" t="s">
        <v>280</v>
      </c>
    </row>
    <row r="10" spans="1:20" x14ac:dyDescent="0.3">
      <c r="A10" s="32" t="s">
        <v>11</v>
      </c>
      <c r="B10" s="1">
        <v>41</v>
      </c>
      <c r="C10" s="1">
        <v>20</v>
      </c>
      <c r="D10" s="1">
        <v>16</v>
      </c>
      <c r="E10" s="20">
        <v>5</v>
      </c>
      <c r="F10" s="30">
        <v>45</v>
      </c>
      <c r="G10" s="31">
        <v>12</v>
      </c>
      <c r="H10" s="20">
        <v>17</v>
      </c>
      <c r="I10" s="20">
        <v>3</v>
      </c>
      <c r="J10" s="30">
        <v>0</v>
      </c>
      <c r="K10" s="29" t="s">
        <v>563</v>
      </c>
      <c r="L10" s="1" t="s">
        <v>500</v>
      </c>
      <c r="M10" s="1" t="s">
        <v>263</v>
      </c>
      <c r="N10" s="1" t="s">
        <v>644</v>
      </c>
      <c r="O10" s="31">
        <v>136</v>
      </c>
      <c r="P10" s="20">
        <v>134</v>
      </c>
      <c r="Q10" s="30">
        <v>2</v>
      </c>
      <c r="R10" s="29" t="s">
        <v>101</v>
      </c>
      <c r="S10" s="28" t="s">
        <v>234</v>
      </c>
    </row>
    <row r="11" spans="1:20" ht="15" thickBot="1" x14ac:dyDescent="0.35">
      <c r="A11" s="32" t="s">
        <v>4</v>
      </c>
      <c r="B11" s="1">
        <v>41</v>
      </c>
      <c r="C11" s="1">
        <v>19</v>
      </c>
      <c r="D11" s="1">
        <v>15</v>
      </c>
      <c r="E11" s="24">
        <v>7</v>
      </c>
      <c r="F11" s="23">
        <v>45</v>
      </c>
      <c r="G11" s="25">
        <v>15</v>
      </c>
      <c r="H11" s="24">
        <v>19</v>
      </c>
      <c r="I11" s="24">
        <v>0</v>
      </c>
      <c r="J11" s="23">
        <v>1</v>
      </c>
      <c r="K11" s="29" t="s">
        <v>763</v>
      </c>
      <c r="L11" s="1" t="s">
        <v>447</v>
      </c>
      <c r="M11" s="1" t="s">
        <v>312</v>
      </c>
      <c r="N11" s="1" t="s">
        <v>765</v>
      </c>
      <c r="O11" s="31">
        <v>137</v>
      </c>
      <c r="P11" s="20">
        <v>138</v>
      </c>
      <c r="Q11" s="30">
        <v>-1</v>
      </c>
      <c r="R11" s="29" t="s">
        <v>101</v>
      </c>
      <c r="S11" s="28" t="s">
        <v>233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42</v>
      </c>
      <c r="C14" s="1">
        <v>25</v>
      </c>
      <c r="D14" s="1">
        <v>14</v>
      </c>
      <c r="E14" s="20">
        <v>3</v>
      </c>
      <c r="F14" s="33">
        <v>53</v>
      </c>
      <c r="G14" s="20">
        <v>12</v>
      </c>
      <c r="H14" s="20">
        <v>21</v>
      </c>
      <c r="I14" s="20">
        <v>4</v>
      </c>
      <c r="J14" s="20">
        <v>2</v>
      </c>
      <c r="K14" s="29" t="s">
        <v>748</v>
      </c>
      <c r="L14" s="1" t="s">
        <v>627</v>
      </c>
      <c r="M14" s="1" t="s">
        <v>799</v>
      </c>
      <c r="N14" s="1" t="s">
        <v>773</v>
      </c>
      <c r="O14" s="31">
        <v>141</v>
      </c>
      <c r="P14" s="20">
        <v>128</v>
      </c>
      <c r="Q14" s="30">
        <v>13</v>
      </c>
      <c r="R14" s="29" t="s">
        <v>99</v>
      </c>
      <c r="S14" s="28" t="s">
        <v>228</v>
      </c>
    </row>
    <row r="15" spans="1:20" x14ac:dyDescent="0.3">
      <c r="A15" s="32" t="s">
        <v>13</v>
      </c>
      <c r="B15" s="1">
        <v>42</v>
      </c>
      <c r="C15" s="1">
        <v>23</v>
      </c>
      <c r="D15" s="1">
        <v>15</v>
      </c>
      <c r="E15" s="20">
        <v>4</v>
      </c>
      <c r="F15" s="30">
        <v>50</v>
      </c>
      <c r="G15" s="20">
        <v>11</v>
      </c>
      <c r="H15" s="20">
        <v>19</v>
      </c>
      <c r="I15" s="20">
        <v>4</v>
      </c>
      <c r="J15" s="20">
        <v>4</v>
      </c>
      <c r="K15" s="29" t="s">
        <v>728</v>
      </c>
      <c r="L15" s="1" t="s">
        <v>488</v>
      </c>
      <c r="M15" s="1" t="s">
        <v>351</v>
      </c>
      <c r="N15" s="1" t="s">
        <v>785</v>
      </c>
      <c r="O15" s="31">
        <v>120</v>
      </c>
      <c r="P15" s="20">
        <v>120</v>
      </c>
      <c r="Q15" s="30">
        <v>0</v>
      </c>
      <c r="R15" s="29" t="s">
        <v>99</v>
      </c>
      <c r="S15" s="28" t="s">
        <v>225</v>
      </c>
    </row>
    <row r="16" spans="1:20" x14ac:dyDescent="0.3">
      <c r="A16" s="32" t="s">
        <v>1</v>
      </c>
      <c r="B16" s="1">
        <v>43</v>
      </c>
      <c r="C16" s="1">
        <v>22</v>
      </c>
      <c r="D16" s="1">
        <v>15</v>
      </c>
      <c r="E16" s="20">
        <v>6</v>
      </c>
      <c r="F16" s="30">
        <v>50</v>
      </c>
      <c r="G16" s="20">
        <v>20</v>
      </c>
      <c r="H16" s="20">
        <v>22</v>
      </c>
      <c r="I16" s="20">
        <v>0</v>
      </c>
      <c r="J16" s="20">
        <v>5</v>
      </c>
      <c r="K16" s="29" t="s">
        <v>804</v>
      </c>
      <c r="L16" s="1" t="s">
        <v>712</v>
      </c>
      <c r="M16" s="1" t="s">
        <v>381</v>
      </c>
      <c r="N16" s="1" t="s">
        <v>765</v>
      </c>
      <c r="O16" s="31">
        <v>142</v>
      </c>
      <c r="P16" s="20">
        <v>125</v>
      </c>
      <c r="Q16" s="30">
        <v>17</v>
      </c>
      <c r="R16" s="29" t="s">
        <v>99</v>
      </c>
      <c r="S16" s="28" t="s">
        <v>218</v>
      </c>
    </row>
    <row r="17" spans="1:19" x14ac:dyDescent="0.3">
      <c r="A17" s="32" t="s">
        <v>10</v>
      </c>
      <c r="B17" s="1">
        <v>40</v>
      </c>
      <c r="C17" s="1">
        <v>21</v>
      </c>
      <c r="D17" s="1">
        <v>12</v>
      </c>
      <c r="E17" s="20">
        <v>7</v>
      </c>
      <c r="F17" s="30">
        <v>49</v>
      </c>
      <c r="G17" s="20">
        <v>9</v>
      </c>
      <c r="H17" s="20">
        <v>16</v>
      </c>
      <c r="I17" s="20">
        <v>5</v>
      </c>
      <c r="J17" s="20">
        <v>3</v>
      </c>
      <c r="K17" s="29" t="s">
        <v>669</v>
      </c>
      <c r="L17" s="1" t="s">
        <v>546</v>
      </c>
      <c r="M17" s="1" t="s">
        <v>216</v>
      </c>
      <c r="N17" s="1" t="s">
        <v>643</v>
      </c>
      <c r="O17" s="31">
        <v>124</v>
      </c>
      <c r="P17" s="20">
        <v>116</v>
      </c>
      <c r="Q17" s="30">
        <v>8</v>
      </c>
      <c r="R17" s="29" t="s">
        <v>99</v>
      </c>
      <c r="S17" s="28" t="s">
        <v>233</v>
      </c>
    </row>
    <row r="18" spans="1:19" x14ac:dyDescent="0.3">
      <c r="A18" s="32" t="s">
        <v>9</v>
      </c>
      <c r="B18" s="1">
        <v>41</v>
      </c>
      <c r="C18" s="1">
        <v>20</v>
      </c>
      <c r="D18" s="1">
        <v>12</v>
      </c>
      <c r="E18" s="20">
        <v>9</v>
      </c>
      <c r="F18" s="30">
        <v>49</v>
      </c>
      <c r="G18" s="20">
        <v>15</v>
      </c>
      <c r="H18" s="20">
        <v>19</v>
      </c>
      <c r="I18" s="20">
        <v>1</v>
      </c>
      <c r="J18" s="20">
        <v>5</v>
      </c>
      <c r="K18" s="29" t="s">
        <v>764</v>
      </c>
      <c r="L18" s="1" t="s">
        <v>803</v>
      </c>
      <c r="M18" s="1" t="s">
        <v>356</v>
      </c>
      <c r="N18" s="1" t="s">
        <v>804</v>
      </c>
      <c r="O18" s="31">
        <v>135</v>
      </c>
      <c r="P18" s="20">
        <v>131</v>
      </c>
      <c r="Q18" s="30">
        <v>4</v>
      </c>
      <c r="R18" s="29" t="s">
        <v>154</v>
      </c>
      <c r="S18" s="28" t="s">
        <v>232</v>
      </c>
    </row>
    <row r="19" spans="1:19" x14ac:dyDescent="0.3">
      <c r="A19" s="32" t="s">
        <v>14</v>
      </c>
      <c r="B19" s="1">
        <v>42</v>
      </c>
      <c r="C19" s="1">
        <v>22</v>
      </c>
      <c r="D19" s="1">
        <v>18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753</v>
      </c>
      <c r="M19" s="1" t="s">
        <v>317</v>
      </c>
      <c r="N19" s="1" t="s">
        <v>802</v>
      </c>
      <c r="O19" s="31">
        <v>114</v>
      </c>
      <c r="P19" s="20">
        <v>124</v>
      </c>
      <c r="Q19" s="30">
        <v>-10</v>
      </c>
      <c r="R19" s="29" t="s">
        <v>101</v>
      </c>
      <c r="S19" s="28" t="s">
        <v>228</v>
      </c>
    </row>
    <row r="20" spans="1:19" x14ac:dyDescent="0.3">
      <c r="A20" s="32" t="s">
        <v>12</v>
      </c>
      <c r="B20" s="1">
        <v>44</v>
      </c>
      <c r="C20" s="1">
        <v>20</v>
      </c>
      <c r="D20" s="1">
        <v>18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808</v>
      </c>
      <c r="L20" s="1" t="s">
        <v>754</v>
      </c>
      <c r="M20" s="1" t="s">
        <v>300</v>
      </c>
      <c r="N20" s="1" t="s">
        <v>728</v>
      </c>
      <c r="O20" s="31">
        <v>116</v>
      </c>
      <c r="P20" s="20">
        <v>120</v>
      </c>
      <c r="Q20" s="30">
        <v>-4</v>
      </c>
      <c r="R20" s="29" t="s">
        <v>101</v>
      </c>
      <c r="S20" s="28" t="s">
        <v>218</v>
      </c>
    </row>
    <row r="21" spans="1:19" ht="15" thickBot="1" x14ac:dyDescent="0.35">
      <c r="A21" s="27" t="s">
        <v>23</v>
      </c>
      <c r="B21" s="26">
        <v>41</v>
      </c>
      <c r="C21" s="26">
        <v>18</v>
      </c>
      <c r="D21" s="26">
        <v>16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622</v>
      </c>
      <c r="M21" s="26" t="s">
        <v>800</v>
      </c>
      <c r="N21" s="26" t="s">
        <v>801</v>
      </c>
      <c r="O21" s="25">
        <v>127</v>
      </c>
      <c r="P21" s="24">
        <v>137</v>
      </c>
      <c r="Q21" s="23">
        <v>-10</v>
      </c>
      <c r="R21" s="22" t="s">
        <v>101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41</v>
      </c>
      <c r="C25" s="1">
        <v>31</v>
      </c>
      <c r="D25" s="1">
        <v>3</v>
      </c>
      <c r="E25" s="20">
        <v>7</v>
      </c>
      <c r="F25" s="30">
        <v>69</v>
      </c>
      <c r="G25" s="20">
        <v>27</v>
      </c>
      <c r="H25" s="20">
        <v>30</v>
      </c>
      <c r="I25" s="20">
        <v>1</v>
      </c>
      <c r="J25" s="20">
        <v>4</v>
      </c>
      <c r="K25" s="29" t="s">
        <v>756</v>
      </c>
      <c r="L25" s="1" t="s">
        <v>806</v>
      </c>
      <c r="M25" s="1" t="s">
        <v>757</v>
      </c>
      <c r="N25" s="1" t="s">
        <v>758</v>
      </c>
      <c r="O25" s="31">
        <v>165</v>
      </c>
      <c r="P25" s="20">
        <v>93</v>
      </c>
      <c r="Q25" s="30">
        <v>72</v>
      </c>
      <c r="R25" s="29" t="s">
        <v>101</v>
      </c>
      <c r="S25" s="28" t="s">
        <v>280</v>
      </c>
    </row>
    <row r="26" spans="1:19" x14ac:dyDescent="0.3">
      <c r="A26" s="32" t="s">
        <v>22</v>
      </c>
      <c r="B26" s="1">
        <v>42</v>
      </c>
      <c r="C26" s="1">
        <v>25</v>
      </c>
      <c r="D26" s="1">
        <v>9</v>
      </c>
      <c r="E26" s="20">
        <v>8</v>
      </c>
      <c r="F26" s="30">
        <v>58</v>
      </c>
      <c r="G26" s="20">
        <v>18</v>
      </c>
      <c r="H26" s="20">
        <v>22</v>
      </c>
      <c r="I26" s="20">
        <v>3</v>
      </c>
      <c r="J26" s="20">
        <v>3</v>
      </c>
      <c r="K26" s="29" t="s">
        <v>788</v>
      </c>
      <c r="L26" s="1" t="s">
        <v>767</v>
      </c>
      <c r="M26" s="1" t="s">
        <v>266</v>
      </c>
      <c r="N26" s="1" t="s">
        <v>768</v>
      </c>
      <c r="O26" s="31">
        <v>146</v>
      </c>
      <c r="P26" s="20">
        <v>117</v>
      </c>
      <c r="Q26" s="30">
        <v>29</v>
      </c>
      <c r="R26" s="29" t="s">
        <v>159</v>
      </c>
      <c r="S26" s="28" t="s">
        <v>222</v>
      </c>
    </row>
    <row r="27" spans="1:19" x14ac:dyDescent="0.3">
      <c r="A27" s="32" t="s">
        <v>17</v>
      </c>
      <c r="B27" s="1">
        <v>44</v>
      </c>
      <c r="C27" s="1">
        <v>25</v>
      </c>
      <c r="D27" s="1">
        <v>11</v>
      </c>
      <c r="E27" s="20">
        <v>8</v>
      </c>
      <c r="F27" s="30">
        <v>58</v>
      </c>
      <c r="G27" s="20">
        <v>15</v>
      </c>
      <c r="H27" s="20">
        <v>22</v>
      </c>
      <c r="I27" s="20">
        <v>3</v>
      </c>
      <c r="J27" s="20">
        <v>3</v>
      </c>
      <c r="K27" s="29" t="s">
        <v>685</v>
      </c>
      <c r="L27" s="1" t="s">
        <v>699</v>
      </c>
      <c r="M27" s="1" t="s">
        <v>330</v>
      </c>
      <c r="N27" s="1" t="s">
        <v>809</v>
      </c>
      <c r="O27" s="31">
        <v>140</v>
      </c>
      <c r="P27" s="20">
        <v>119</v>
      </c>
      <c r="Q27" s="30">
        <v>21</v>
      </c>
      <c r="R27" s="29" t="s">
        <v>107</v>
      </c>
      <c r="S27" s="28" t="s">
        <v>239</v>
      </c>
    </row>
    <row r="28" spans="1:19" x14ac:dyDescent="0.3">
      <c r="A28" s="32" t="s">
        <v>95</v>
      </c>
      <c r="B28" s="1">
        <v>43</v>
      </c>
      <c r="C28" s="1">
        <v>20</v>
      </c>
      <c r="D28" s="1">
        <v>20</v>
      </c>
      <c r="E28" s="20">
        <v>3</v>
      </c>
      <c r="F28" s="30">
        <v>43</v>
      </c>
      <c r="G28" s="20">
        <v>14</v>
      </c>
      <c r="H28" s="20">
        <v>20</v>
      </c>
      <c r="I28" s="20">
        <v>0</v>
      </c>
      <c r="J28" s="20">
        <v>0</v>
      </c>
      <c r="K28" s="29" t="s">
        <v>495</v>
      </c>
      <c r="L28" s="1" t="s">
        <v>810</v>
      </c>
      <c r="M28" s="1" t="s">
        <v>279</v>
      </c>
      <c r="N28" s="1" t="s">
        <v>703</v>
      </c>
      <c r="O28" s="31">
        <v>130</v>
      </c>
      <c r="P28" s="20">
        <v>124</v>
      </c>
      <c r="Q28" s="30">
        <v>6</v>
      </c>
      <c r="R28" s="29" t="s">
        <v>99</v>
      </c>
      <c r="S28" s="28" t="s">
        <v>202</v>
      </c>
    </row>
    <row r="29" spans="1:19" x14ac:dyDescent="0.3">
      <c r="A29" s="32" t="s">
        <v>15</v>
      </c>
      <c r="B29" s="1">
        <v>41</v>
      </c>
      <c r="C29" s="1">
        <v>19</v>
      </c>
      <c r="D29" s="1">
        <v>18</v>
      </c>
      <c r="E29" s="20">
        <v>4</v>
      </c>
      <c r="F29" s="30">
        <v>42</v>
      </c>
      <c r="G29" s="20">
        <v>12</v>
      </c>
      <c r="H29" s="20">
        <v>17</v>
      </c>
      <c r="I29" s="20">
        <v>2</v>
      </c>
      <c r="J29" s="20">
        <v>0</v>
      </c>
      <c r="K29" s="29" t="s">
        <v>518</v>
      </c>
      <c r="L29" s="1" t="s">
        <v>524</v>
      </c>
      <c r="M29" s="1" t="s">
        <v>355</v>
      </c>
      <c r="N29" s="1" t="s">
        <v>701</v>
      </c>
      <c r="O29" s="31">
        <v>118</v>
      </c>
      <c r="P29" s="20">
        <v>136</v>
      </c>
      <c r="Q29" s="30">
        <v>-18</v>
      </c>
      <c r="R29" s="29" t="s">
        <v>99</v>
      </c>
      <c r="S29" s="28" t="s">
        <v>203</v>
      </c>
    </row>
    <row r="30" spans="1:19" x14ac:dyDescent="0.3">
      <c r="A30" s="32" t="s">
        <v>6</v>
      </c>
      <c r="B30" s="1">
        <v>43</v>
      </c>
      <c r="C30" s="1">
        <v>17</v>
      </c>
      <c r="D30" s="1">
        <v>18</v>
      </c>
      <c r="E30" s="20">
        <v>8</v>
      </c>
      <c r="F30" s="30">
        <v>42</v>
      </c>
      <c r="G30" s="20">
        <v>17</v>
      </c>
      <c r="H30" s="20">
        <v>17</v>
      </c>
      <c r="I30" s="20">
        <v>0</v>
      </c>
      <c r="J30" s="20">
        <v>2</v>
      </c>
      <c r="K30" s="29" t="s">
        <v>790</v>
      </c>
      <c r="L30" s="1" t="s">
        <v>583</v>
      </c>
      <c r="M30" s="1" t="s">
        <v>267</v>
      </c>
      <c r="N30" s="1" t="s">
        <v>563</v>
      </c>
      <c r="O30" s="31">
        <v>107</v>
      </c>
      <c r="P30" s="20">
        <v>146</v>
      </c>
      <c r="Q30" s="30">
        <v>-39</v>
      </c>
      <c r="R30" s="29" t="s">
        <v>104</v>
      </c>
      <c r="S30" s="28" t="s">
        <v>225</v>
      </c>
    </row>
    <row r="31" spans="1:19" x14ac:dyDescent="0.3">
      <c r="A31" s="32" t="s">
        <v>25</v>
      </c>
      <c r="B31" s="1">
        <v>42</v>
      </c>
      <c r="C31" s="1">
        <v>17</v>
      </c>
      <c r="D31" s="1">
        <v>18</v>
      </c>
      <c r="E31" s="20">
        <v>7</v>
      </c>
      <c r="F31" s="30">
        <v>41</v>
      </c>
      <c r="G31" s="20">
        <v>11</v>
      </c>
      <c r="H31" s="20">
        <v>15</v>
      </c>
      <c r="I31" s="20">
        <v>2</v>
      </c>
      <c r="J31" s="20">
        <v>3</v>
      </c>
      <c r="K31" s="29" t="s">
        <v>805</v>
      </c>
      <c r="L31" s="1" t="s">
        <v>786</v>
      </c>
      <c r="M31" s="1" t="s">
        <v>201</v>
      </c>
      <c r="N31" s="1" t="s">
        <v>680</v>
      </c>
      <c r="O31" s="31">
        <v>118</v>
      </c>
      <c r="P31" s="20">
        <v>134</v>
      </c>
      <c r="Q31" s="30">
        <v>-16</v>
      </c>
      <c r="R31" s="29" t="s">
        <v>109</v>
      </c>
      <c r="S31" s="28" t="s">
        <v>228</v>
      </c>
    </row>
    <row r="32" spans="1:19" ht="15" thickBot="1" x14ac:dyDescent="0.35">
      <c r="A32" s="32" t="s">
        <v>0</v>
      </c>
      <c r="B32" s="1">
        <v>40</v>
      </c>
      <c r="C32" s="1">
        <v>15</v>
      </c>
      <c r="D32" s="1">
        <v>21</v>
      </c>
      <c r="E32" s="20">
        <v>4</v>
      </c>
      <c r="F32" s="23">
        <v>34</v>
      </c>
      <c r="G32" s="20">
        <v>12</v>
      </c>
      <c r="H32" s="20">
        <v>14</v>
      </c>
      <c r="I32" s="20">
        <v>1</v>
      </c>
      <c r="J32" s="20">
        <v>1</v>
      </c>
      <c r="K32" s="29" t="s">
        <v>515</v>
      </c>
      <c r="L32" s="1" t="s">
        <v>792</v>
      </c>
      <c r="M32" s="1" t="s">
        <v>122</v>
      </c>
      <c r="N32" s="1" t="s">
        <v>736</v>
      </c>
      <c r="O32" s="31">
        <v>115</v>
      </c>
      <c r="P32" s="20">
        <v>126</v>
      </c>
      <c r="Q32" s="30">
        <v>-11</v>
      </c>
      <c r="R32" s="29" t="s">
        <v>793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42</v>
      </c>
      <c r="C35" s="1">
        <v>20</v>
      </c>
      <c r="D35" s="1">
        <v>16</v>
      </c>
      <c r="E35" s="20">
        <v>6</v>
      </c>
      <c r="F35" s="33">
        <v>46</v>
      </c>
      <c r="G35" s="20">
        <v>15</v>
      </c>
      <c r="H35" s="20">
        <v>20</v>
      </c>
      <c r="I35" s="20">
        <v>0</v>
      </c>
      <c r="J35" s="20">
        <v>2</v>
      </c>
      <c r="K35" s="29" t="s">
        <v>544</v>
      </c>
      <c r="L35" s="1" t="s">
        <v>738</v>
      </c>
      <c r="M35" s="1" t="s">
        <v>211</v>
      </c>
      <c r="N35" s="1" t="s">
        <v>507</v>
      </c>
      <c r="O35" s="31">
        <v>139</v>
      </c>
      <c r="P35" s="20">
        <v>143</v>
      </c>
      <c r="Q35" s="30">
        <v>-4</v>
      </c>
      <c r="R35" s="29" t="s">
        <v>107</v>
      </c>
      <c r="S35" s="28" t="s">
        <v>202</v>
      </c>
    </row>
    <row r="36" spans="1:19" x14ac:dyDescent="0.3">
      <c r="A36" s="32" t="s">
        <v>2</v>
      </c>
      <c r="B36" s="1">
        <v>40</v>
      </c>
      <c r="C36" s="1">
        <v>17</v>
      </c>
      <c r="D36" s="1">
        <v>11</v>
      </c>
      <c r="E36" s="20">
        <v>12</v>
      </c>
      <c r="F36" s="30">
        <v>46</v>
      </c>
      <c r="G36" s="20">
        <v>12</v>
      </c>
      <c r="H36" s="20">
        <v>16</v>
      </c>
      <c r="I36" s="20">
        <v>1</v>
      </c>
      <c r="J36" s="20">
        <v>5</v>
      </c>
      <c r="K36" s="29" t="s">
        <v>750</v>
      </c>
      <c r="L36" s="1" t="s">
        <v>694</v>
      </c>
      <c r="M36" s="1" t="s">
        <v>379</v>
      </c>
      <c r="N36" s="1" t="s">
        <v>807</v>
      </c>
      <c r="O36" s="31">
        <v>124</v>
      </c>
      <c r="P36" s="20">
        <v>126</v>
      </c>
      <c r="Q36" s="30">
        <v>-2</v>
      </c>
      <c r="R36" s="29" t="s">
        <v>159</v>
      </c>
      <c r="S36" s="28" t="s">
        <v>235</v>
      </c>
    </row>
    <row r="37" spans="1:19" x14ac:dyDescent="0.3">
      <c r="A37" s="32" t="s">
        <v>31</v>
      </c>
      <c r="B37" s="1">
        <v>42</v>
      </c>
      <c r="C37" s="1">
        <v>21</v>
      </c>
      <c r="D37" s="1">
        <v>18</v>
      </c>
      <c r="E37" s="20">
        <v>3</v>
      </c>
      <c r="F37" s="30">
        <v>45</v>
      </c>
      <c r="G37" s="20">
        <v>9</v>
      </c>
      <c r="H37" s="20">
        <v>17</v>
      </c>
      <c r="I37" s="20">
        <v>4</v>
      </c>
      <c r="J37" s="20">
        <v>0</v>
      </c>
      <c r="K37" s="29" t="s">
        <v>673</v>
      </c>
      <c r="L37" s="1" t="s">
        <v>492</v>
      </c>
      <c r="M37" s="1" t="s">
        <v>184</v>
      </c>
      <c r="N37" s="1" t="s">
        <v>777</v>
      </c>
      <c r="O37" s="31">
        <v>143</v>
      </c>
      <c r="P37" s="20">
        <v>153</v>
      </c>
      <c r="Q37" s="30">
        <v>-10</v>
      </c>
      <c r="R37" s="29" t="s">
        <v>167</v>
      </c>
      <c r="S37" s="28" t="s">
        <v>240</v>
      </c>
    </row>
    <row r="38" spans="1:19" x14ac:dyDescent="0.3">
      <c r="A38" s="32" t="s">
        <v>18</v>
      </c>
      <c r="B38" s="1">
        <v>41</v>
      </c>
      <c r="C38" s="1">
        <v>18</v>
      </c>
      <c r="D38" s="1">
        <v>14</v>
      </c>
      <c r="E38" s="20">
        <v>9</v>
      </c>
      <c r="F38" s="30">
        <v>45</v>
      </c>
      <c r="G38" s="20">
        <v>10</v>
      </c>
      <c r="H38" s="20">
        <v>16</v>
      </c>
      <c r="I38" s="20">
        <v>2</v>
      </c>
      <c r="J38" s="20">
        <v>5</v>
      </c>
      <c r="K38" s="29" t="s">
        <v>812</v>
      </c>
      <c r="L38" s="1" t="s">
        <v>675</v>
      </c>
      <c r="M38" s="1" t="s">
        <v>319</v>
      </c>
      <c r="N38" s="1" t="s">
        <v>813</v>
      </c>
      <c r="O38" s="31">
        <v>111</v>
      </c>
      <c r="P38" s="20">
        <v>113</v>
      </c>
      <c r="Q38" s="30">
        <v>-2</v>
      </c>
      <c r="R38" s="29" t="s">
        <v>104</v>
      </c>
      <c r="S38" s="28" t="s">
        <v>200</v>
      </c>
    </row>
    <row r="39" spans="1:19" x14ac:dyDescent="0.3">
      <c r="A39" s="32" t="s">
        <v>7</v>
      </c>
      <c r="B39" s="1">
        <v>40</v>
      </c>
      <c r="C39" s="1">
        <v>19</v>
      </c>
      <c r="D39" s="1">
        <v>14</v>
      </c>
      <c r="E39" s="20">
        <v>7</v>
      </c>
      <c r="F39" s="30">
        <v>45</v>
      </c>
      <c r="G39" s="20">
        <v>12</v>
      </c>
      <c r="H39" s="20">
        <v>18</v>
      </c>
      <c r="I39" s="20">
        <v>1</v>
      </c>
      <c r="J39" s="20">
        <v>4</v>
      </c>
      <c r="K39" s="29" t="s">
        <v>772</v>
      </c>
      <c r="L39" s="1" t="s">
        <v>546</v>
      </c>
      <c r="M39" s="1" t="s">
        <v>390</v>
      </c>
      <c r="N39" s="1" t="s">
        <v>814</v>
      </c>
      <c r="O39" s="31">
        <v>108</v>
      </c>
      <c r="P39" s="20">
        <v>116</v>
      </c>
      <c r="Q39" s="30">
        <v>-8</v>
      </c>
      <c r="R39" s="29" t="s">
        <v>109</v>
      </c>
      <c r="S39" s="28" t="s">
        <v>226</v>
      </c>
    </row>
    <row r="40" spans="1:19" x14ac:dyDescent="0.3">
      <c r="A40" s="32" t="s">
        <v>8</v>
      </c>
      <c r="B40" s="1">
        <v>41</v>
      </c>
      <c r="C40" s="1">
        <v>20</v>
      </c>
      <c r="D40" s="1">
        <v>18</v>
      </c>
      <c r="E40" s="20">
        <v>3</v>
      </c>
      <c r="F40" s="30">
        <v>43</v>
      </c>
      <c r="G40" s="20">
        <v>9</v>
      </c>
      <c r="H40" s="20">
        <v>18</v>
      </c>
      <c r="I40" s="20">
        <v>2</v>
      </c>
      <c r="J40" s="20">
        <v>1</v>
      </c>
      <c r="K40" s="29" t="s">
        <v>644</v>
      </c>
      <c r="L40" s="1" t="s">
        <v>534</v>
      </c>
      <c r="M40" s="1" t="s">
        <v>341</v>
      </c>
      <c r="N40" s="1" t="s">
        <v>760</v>
      </c>
      <c r="O40" s="31">
        <v>127</v>
      </c>
      <c r="P40" s="20">
        <v>146</v>
      </c>
      <c r="Q40" s="30">
        <v>-19</v>
      </c>
      <c r="R40" s="29" t="s">
        <v>101</v>
      </c>
      <c r="S40" s="28" t="s">
        <v>232</v>
      </c>
    </row>
    <row r="41" spans="1:19" x14ac:dyDescent="0.3">
      <c r="A41" s="32" t="s">
        <v>27</v>
      </c>
      <c r="B41" s="1">
        <v>42</v>
      </c>
      <c r="C41" s="1">
        <v>18</v>
      </c>
      <c r="D41" s="1">
        <v>20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636</v>
      </c>
      <c r="L41" s="1" t="s">
        <v>689</v>
      </c>
      <c r="M41" s="1" t="s">
        <v>291</v>
      </c>
      <c r="N41" s="1" t="s">
        <v>811</v>
      </c>
      <c r="O41" s="31">
        <v>112</v>
      </c>
      <c r="P41" s="20">
        <v>126</v>
      </c>
      <c r="Q41" s="30">
        <v>-14</v>
      </c>
      <c r="R41" s="29" t="s">
        <v>107</v>
      </c>
      <c r="S41" s="28" t="s">
        <v>232</v>
      </c>
    </row>
    <row r="42" spans="1:19" ht="15" thickBot="1" x14ac:dyDescent="0.35">
      <c r="A42" s="27" t="s">
        <v>3</v>
      </c>
      <c r="B42" s="26">
        <v>41</v>
      </c>
      <c r="C42" s="26">
        <v>16</v>
      </c>
      <c r="D42" s="26">
        <v>20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700</v>
      </c>
      <c r="M42" s="26" t="s">
        <v>218</v>
      </c>
      <c r="N42" s="26" t="s">
        <v>780</v>
      </c>
      <c r="O42" s="25">
        <v>117</v>
      </c>
      <c r="P42" s="24">
        <v>143</v>
      </c>
      <c r="Q42" s="23">
        <v>-26</v>
      </c>
      <c r="R42" s="22" t="s">
        <v>113</v>
      </c>
      <c r="S42" s="21" t="s">
        <v>233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0697B90-D32D-4E88-B318-F3D585F562D4}"/>
  </hyperlinks>
  <pageMargins left="0.7" right="0.7" top="0.75" bottom="0.75" header="0.3" footer="0.3"/>
  <pageSetup orientation="portrait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B9B4-A4EB-4E1C-B7F9-D082CCD63B0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42</v>
      </c>
      <c r="C4" s="40">
        <v>26</v>
      </c>
      <c r="D4" s="40">
        <v>13</v>
      </c>
      <c r="E4" s="38">
        <v>3</v>
      </c>
      <c r="F4" s="33">
        <v>55</v>
      </c>
      <c r="G4" s="39">
        <v>20</v>
      </c>
      <c r="H4" s="38">
        <v>25</v>
      </c>
      <c r="I4" s="38">
        <v>1</v>
      </c>
      <c r="J4" s="33">
        <v>1</v>
      </c>
      <c r="K4" s="37" t="s">
        <v>671</v>
      </c>
      <c r="L4" s="40" t="s">
        <v>647</v>
      </c>
      <c r="M4" s="40" t="s">
        <v>234</v>
      </c>
      <c r="N4" s="40" t="s">
        <v>725</v>
      </c>
      <c r="O4" s="39">
        <v>146</v>
      </c>
      <c r="P4" s="38">
        <v>112</v>
      </c>
      <c r="Q4" s="33">
        <v>34</v>
      </c>
      <c r="R4" s="37" t="s">
        <v>213</v>
      </c>
      <c r="S4" s="36" t="s">
        <v>219</v>
      </c>
    </row>
    <row r="5" spans="1:20" x14ac:dyDescent="0.3">
      <c r="A5" s="32" t="s">
        <v>21</v>
      </c>
      <c r="B5" s="1">
        <v>44</v>
      </c>
      <c r="C5" s="1">
        <v>25</v>
      </c>
      <c r="D5" s="1">
        <v>15</v>
      </c>
      <c r="E5" s="20">
        <v>4</v>
      </c>
      <c r="F5" s="30">
        <v>54</v>
      </c>
      <c r="G5" s="31">
        <v>16</v>
      </c>
      <c r="H5" s="20">
        <v>23</v>
      </c>
      <c r="I5" s="20">
        <v>2</v>
      </c>
      <c r="J5" s="30">
        <v>2</v>
      </c>
      <c r="K5" s="29" t="s">
        <v>782</v>
      </c>
      <c r="L5" s="1" t="s">
        <v>616</v>
      </c>
      <c r="M5" s="1" t="s">
        <v>330</v>
      </c>
      <c r="N5" s="1" t="s">
        <v>706</v>
      </c>
      <c r="O5" s="31">
        <v>136</v>
      </c>
      <c r="P5" s="20">
        <v>141</v>
      </c>
      <c r="Q5" s="30">
        <v>-5</v>
      </c>
      <c r="R5" s="29" t="s">
        <v>99</v>
      </c>
      <c r="S5" s="28" t="s">
        <v>234</v>
      </c>
    </row>
    <row r="6" spans="1:20" x14ac:dyDescent="0.3">
      <c r="A6" s="32" t="s">
        <v>16</v>
      </c>
      <c r="B6" s="1">
        <v>42</v>
      </c>
      <c r="C6" s="1">
        <v>23</v>
      </c>
      <c r="D6" s="1">
        <v>13</v>
      </c>
      <c r="E6" s="20">
        <v>6</v>
      </c>
      <c r="F6" s="30">
        <v>52</v>
      </c>
      <c r="G6" s="31">
        <v>12</v>
      </c>
      <c r="H6" s="20">
        <v>21</v>
      </c>
      <c r="I6" s="20">
        <v>2</v>
      </c>
      <c r="J6" s="30">
        <v>4</v>
      </c>
      <c r="K6" s="29" t="s">
        <v>637</v>
      </c>
      <c r="L6" s="1" t="s">
        <v>685</v>
      </c>
      <c r="M6" s="1" t="s">
        <v>277</v>
      </c>
      <c r="N6" s="1" t="s">
        <v>762</v>
      </c>
      <c r="O6" s="31">
        <v>141</v>
      </c>
      <c r="P6" s="20">
        <v>141</v>
      </c>
      <c r="Q6" s="30">
        <v>0</v>
      </c>
      <c r="R6" s="29" t="s">
        <v>99</v>
      </c>
      <c r="S6" s="28" t="s">
        <v>231</v>
      </c>
    </row>
    <row r="7" spans="1:20" x14ac:dyDescent="0.3">
      <c r="A7" s="32" t="s">
        <v>28</v>
      </c>
      <c r="B7" s="1">
        <v>41</v>
      </c>
      <c r="C7" s="1">
        <v>22</v>
      </c>
      <c r="D7" s="1">
        <v>15</v>
      </c>
      <c r="E7" s="20">
        <v>4</v>
      </c>
      <c r="F7" s="30">
        <v>48</v>
      </c>
      <c r="G7" s="31">
        <v>13</v>
      </c>
      <c r="H7" s="20">
        <v>19</v>
      </c>
      <c r="I7" s="20">
        <v>3</v>
      </c>
      <c r="J7" s="30">
        <v>0</v>
      </c>
      <c r="K7" s="29" t="s">
        <v>815</v>
      </c>
      <c r="L7" s="1" t="s">
        <v>492</v>
      </c>
      <c r="M7" s="1" t="s">
        <v>407</v>
      </c>
      <c r="N7" s="1" t="s">
        <v>781</v>
      </c>
      <c r="O7" s="31">
        <v>130</v>
      </c>
      <c r="P7" s="20">
        <v>129</v>
      </c>
      <c r="Q7" s="30">
        <v>1</v>
      </c>
      <c r="R7" s="29" t="s">
        <v>99</v>
      </c>
      <c r="S7" s="28" t="s">
        <v>280</v>
      </c>
    </row>
    <row r="8" spans="1:20" x14ac:dyDescent="0.3">
      <c r="A8" s="32" t="s">
        <v>19</v>
      </c>
      <c r="B8" s="1">
        <v>42</v>
      </c>
      <c r="C8" s="1">
        <v>22</v>
      </c>
      <c r="D8" s="1">
        <v>17</v>
      </c>
      <c r="E8" s="20">
        <v>3</v>
      </c>
      <c r="F8" s="30">
        <v>47</v>
      </c>
      <c r="G8" s="31">
        <v>17</v>
      </c>
      <c r="H8" s="20">
        <v>20</v>
      </c>
      <c r="I8" s="20">
        <v>2</v>
      </c>
      <c r="J8" s="30">
        <v>1</v>
      </c>
      <c r="K8" s="29" t="s">
        <v>798</v>
      </c>
      <c r="L8" s="1" t="s">
        <v>369</v>
      </c>
      <c r="M8" s="1" t="s">
        <v>237</v>
      </c>
      <c r="N8" s="1" t="s">
        <v>816</v>
      </c>
      <c r="O8" s="31">
        <v>130</v>
      </c>
      <c r="P8" s="20">
        <v>134</v>
      </c>
      <c r="Q8" s="30">
        <v>-4</v>
      </c>
      <c r="R8" s="29" t="s">
        <v>101</v>
      </c>
      <c r="S8" s="28" t="s">
        <v>225</v>
      </c>
    </row>
    <row r="9" spans="1:20" x14ac:dyDescent="0.3">
      <c r="A9" s="32" t="s">
        <v>4</v>
      </c>
      <c r="B9" s="1">
        <v>42</v>
      </c>
      <c r="C9" s="1">
        <v>20</v>
      </c>
      <c r="D9" s="1">
        <v>15</v>
      </c>
      <c r="E9" s="20">
        <v>7</v>
      </c>
      <c r="F9" s="30">
        <v>47</v>
      </c>
      <c r="G9" s="31">
        <v>16</v>
      </c>
      <c r="H9" s="20">
        <v>20</v>
      </c>
      <c r="I9" s="20">
        <v>0</v>
      </c>
      <c r="J9" s="30">
        <v>1</v>
      </c>
      <c r="K9" s="29" t="s">
        <v>817</v>
      </c>
      <c r="L9" s="1" t="s">
        <v>447</v>
      </c>
      <c r="M9" s="1" t="s">
        <v>341</v>
      </c>
      <c r="N9" s="1" t="s">
        <v>818</v>
      </c>
      <c r="O9" s="31">
        <v>141</v>
      </c>
      <c r="P9" s="20">
        <v>139</v>
      </c>
      <c r="Q9" s="30">
        <v>2</v>
      </c>
      <c r="R9" s="29" t="s">
        <v>99</v>
      </c>
      <c r="S9" s="28" t="s">
        <v>233</v>
      </c>
    </row>
    <row r="10" spans="1:20" x14ac:dyDescent="0.3">
      <c r="A10" s="32" t="s">
        <v>29</v>
      </c>
      <c r="B10" s="1">
        <v>43</v>
      </c>
      <c r="C10" s="1">
        <v>22</v>
      </c>
      <c r="D10" s="1">
        <v>19</v>
      </c>
      <c r="E10" s="20">
        <v>2</v>
      </c>
      <c r="F10" s="30">
        <v>46</v>
      </c>
      <c r="G10" s="31">
        <v>13</v>
      </c>
      <c r="H10" s="20">
        <v>20</v>
      </c>
      <c r="I10" s="20">
        <v>2</v>
      </c>
      <c r="J10" s="30">
        <v>1</v>
      </c>
      <c r="K10" s="29" t="s">
        <v>673</v>
      </c>
      <c r="L10" s="1" t="s">
        <v>777</v>
      </c>
      <c r="M10" s="1" t="s">
        <v>494</v>
      </c>
      <c r="N10" s="1" t="s">
        <v>697</v>
      </c>
      <c r="O10" s="31">
        <v>137</v>
      </c>
      <c r="P10" s="20">
        <v>143</v>
      </c>
      <c r="Q10" s="30">
        <v>-6</v>
      </c>
      <c r="R10" s="29" t="s">
        <v>101</v>
      </c>
      <c r="S10" s="28" t="s">
        <v>215</v>
      </c>
    </row>
    <row r="11" spans="1:20" ht="15" thickBot="1" x14ac:dyDescent="0.35">
      <c r="A11" s="32" t="s">
        <v>11</v>
      </c>
      <c r="B11" s="1">
        <v>41</v>
      </c>
      <c r="C11" s="1">
        <v>20</v>
      </c>
      <c r="D11" s="1">
        <v>16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563</v>
      </c>
      <c r="L11" s="1" t="s">
        <v>500</v>
      </c>
      <c r="M11" s="1" t="s">
        <v>263</v>
      </c>
      <c r="N11" s="1" t="s">
        <v>644</v>
      </c>
      <c r="O11" s="31">
        <v>136</v>
      </c>
      <c r="P11" s="20">
        <v>134</v>
      </c>
      <c r="Q11" s="30">
        <v>2</v>
      </c>
      <c r="R11" s="29" t="s">
        <v>101</v>
      </c>
      <c r="S11" s="28" t="s">
        <v>234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43</v>
      </c>
      <c r="C14" s="1">
        <v>26</v>
      </c>
      <c r="D14" s="1">
        <v>14</v>
      </c>
      <c r="E14" s="20">
        <v>3</v>
      </c>
      <c r="F14" s="33">
        <v>55</v>
      </c>
      <c r="G14" s="20">
        <v>13</v>
      </c>
      <c r="H14" s="20">
        <v>22</v>
      </c>
      <c r="I14" s="20">
        <v>4</v>
      </c>
      <c r="J14" s="20">
        <v>2</v>
      </c>
      <c r="K14" s="29" t="s">
        <v>782</v>
      </c>
      <c r="L14" s="1" t="s">
        <v>627</v>
      </c>
      <c r="M14" s="1" t="s">
        <v>799</v>
      </c>
      <c r="N14" s="1" t="s">
        <v>773</v>
      </c>
      <c r="O14" s="31">
        <v>147</v>
      </c>
      <c r="P14" s="20">
        <v>131</v>
      </c>
      <c r="Q14" s="30">
        <v>16</v>
      </c>
      <c r="R14" s="29" t="s">
        <v>104</v>
      </c>
      <c r="S14" s="28" t="s">
        <v>228</v>
      </c>
    </row>
    <row r="15" spans="1:20" x14ac:dyDescent="0.3">
      <c r="A15" s="32" t="s">
        <v>13</v>
      </c>
      <c r="B15" s="1">
        <v>43</v>
      </c>
      <c r="C15" s="1">
        <v>24</v>
      </c>
      <c r="D15" s="1">
        <v>15</v>
      </c>
      <c r="E15" s="20">
        <v>4</v>
      </c>
      <c r="F15" s="30">
        <v>52</v>
      </c>
      <c r="G15" s="20">
        <v>12</v>
      </c>
      <c r="H15" s="20">
        <v>20</v>
      </c>
      <c r="I15" s="20">
        <v>4</v>
      </c>
      <c r="J15" s="20">
        <v>4</v>
      </c>
      <c r="K15" s="29" t="s">
        <v>754</v>
      </c>
      <c r="L15" s="1" t="s">
        <v>488</v>
      </c>
      <c r="M15" s="1" t="s">
        <v>389</v>
      </c>
      <c r="N15" s="1" t="s">
        <v>820</v>
      </c>
      <c r="O15" s="31">
        <v>129</v>
      </c>
      <c r="P15" s="20">
        <v>120</v>
      </c>
      <c r="Q15" s="30">
        <v>9</v>
      </c>
      <c r="R15" s="29" t="s">
        <v>104</v>
      </c>
      <c r="S15" s="28" t="s">
        <v>225</v>
      </c>
    </row>
    <row r="16" spans="1:20" x14ac:dyDescent="0.3">
      <c r="A16" s="32" t="s">
        <v>10</v>
      </c>
      <c r="B16" s="1">
        <v>41</v>
      </c>
      <c r="C16" s="1">
        <v>22</v>
      </c>
      <c r="D16" s="1">
        <v>12</v>
      </c>
      <c r="E16" s="20">
        <v>7</v>
      </c>
      <c r="F16" s="30">
        <v>51</v>
      </c>
      <c r="G16" s="20">
        <v>10</v>
      </c>
      <c r="H16" s="20">
        <v>17</v>
      </c>
      <c r="I16" s="20">
        <v>5</v>
      </c>
      <c r="J16" s="20">
        <v>3</v>
      </c>
      <c r="K16" s="29" t="s">
        <v>821</v>
      </c>
      <c r="L16" s="1" t="s">
        <v>546</v>
      </c>
      <c r="M16" s="1" t="s">
        <v>216</v>
      </c>
      <c r="N16" s="1" t="s">
        <v>643</v>
      </c>
      <c r="O16" s="31">
        <v>129</v>
      </c>
      <c r="P16" s="20">
        <v>118</v>
      </c>
      <c r="Q16" s="30">
        <v>11</v>
      </c>
      <c r="R16" s="29" t="s">
        <v>104</v>
      </c>
      <c r="S16" s="28" t="s">
        <v>234</v>
      </c>
    </row>
    <row r="17" spans="1:19" x14ac:dyDescent="0.3">
      <c r="A17" s="32" t="s">
        <v>1</v>
      </c>
      <c r="B17" s="1">
        <v>43</v>
      </c>
      <c r="C17" s="1">
        <v>22</v>
      </c>
      <c r="D17" s="1">
        <v>15</v>
      </c>
      <c r="E17" s="20">
        <v>6</v>
      </c>
      <c r="F17" s="30">
        <v>50</v>
      </c>
      <c r="G17" s="20">
        <v>20</v>
      </c>
      <c r="H17" s="20">
        <v>22</v>
      </c>
      <c r="I17" s="20">
        <v>0</v>
      </c>
      <c r="J17" s="20">
        <v>5</v>
      </c>
      <c r="K17" s="29" t="s">
        <v>804</v>
      </c>
      <c r="L17" s="1" t="s">
        <v>712</v>
      </c>
      <c r="M17" s="1" t="s">
        <v>381</v>
      </c>
      <c r="N17" s="1" t="s">
        <v>765</v>
      </c>
      <c r="O17" s="31">
        <v>142</v>
      </c>
      <c r="P17" s="20">
        <v>125</v>
      </c>
      <c r="Q17" s="30">
        <v>17</v>
      </c>
      <c r="R17" s="29" t="s">
        <v>99</v>
      </c>
      <c r="S17" s="28" t="s">
        <v>218</v>
      </c>
    </row>
    <row r="18" spans="1:19" x14ac:dyDescent="0.3">
      <c r="A18" s="32" t="s">
        <v>9</v>
      </c>
      <c r="B18" s="1">
        <v>41</v>
      </c>
      <c r="C18" s="1">
        <v>20</v>
      </c>
      <c r="D18" s="1">
        <v>12</v>
      </c>
      <c r="E18" s="20">
        <v>9</v>
      </c>
      <c r="F18" s="30">
        <v>49</v>
      </c>
      <c r="G18" s="20">
        <v>15</v>
      </c>
      <c r="H18" s="20">
        <v>19</v>
      </c>
      <c r="I18" s="20">
        <v>1</v>
      </c>
      <c r="J18" s="20">
        <v>5</v>
      </c>
      <c r="K18" s="29" t="s">
        <v>764</v>
      </c>
      <c r="L18" s="1" t="s">
        <v>803</v>
      </c>
      <c r="M18" s="1" t="s">
        <v>356</v>
      </c>
      <c r="N18" s="1" t="s">
        <v>804</v>
      </c>
      <c r="O18" s="31">
        <v>135</v>
      </c>
      <c r="P18" s="20">
        <v>131</v>
      </c>
      <c r="Q18" s="30">
        <v>4</v>
      </c>
      <c r="R18" s="29" t="s">
        <v>154</v>
      </c>
      <c r="S18" s="28" t="s">
        <v>232</v>
      </c>
    </row>
    <row r="19" spans="1:19" x14ac:dyDescent="0.3">
      <c r="A19" s="32" t="s">
        <v>14</v>
      </c>
      <c r="B19" s="1">
        <v>43</v>
      </c>
      <c r="C19" s="1">
        <v>22</v>
      </c>
      <c r="D19" s="1">
        <v>19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819</v>
      </c>
      <c r="M19" s="1" t="s">
        <v>326</v>
      </c>
      <c r="N19" s="1" t="s">
        <v>810</v>
      </c>
      <c r="O19" s="31">
        <v>114</v>
      </c>
      <c r="P19" s="20">
        <v>133</v>
      </c>
      <c r="Q19" s="30">
        <v>-19</v>
      </c>
      <c r="R19" s="29" t="s">
        <v>107</v>
      </c>
      <c r="S19" s="28" t="s">
        <v>228</v>
      </c>
    </row>
    <row r="20" spans="1:19" x14ac:dyDescent="0.3">
      <c r="A20" s="32" t="s">
        <v>12</v>
      </c>
      <c r="B20" s="1">
        <v>44</v>
      </c>
      <c r="C20" s="1">
        <v>20</v>
      </c>
      <c r="D20" s="1">
        <v>18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808</v>
      </c>
      <c r="L20" s="1" t="s">
        <v>754</v>
      </c>
      <c r="M20" s="1" t="s">
        <v>300</v>
      </c>
      <c r="N20" s="1" t="s">
        <v>728</v>
      </c>
      <c r="O20" s="31">
        <v>116</v>
      </c>
      <c r="P20" s="20">
        <v>120</v>
      </c>
      <c r="Q20" s="30">
        <v>-4</v>
      </c>
      <c r="R20" s="29" t="s">
        <v>101</v>
      </c>
      <c r="S20" s="28" t="s">
        <v>218</v>
      </c>
    </row>
    <row r="21" spans="1:19" ht="15" thickBot="1" x14ac:dyDescent="0.35">
      <c r="A21" s="27" t="s">
        <v>23</v>
      </c>
      <c r="B21" s="26">
        <v>42</v>
      </c>
      <c r="C21" s="26">
        <v>18</v>
      </c>
      <c r="D21" s="26">
        <v>17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649</v>
      </c>
      <c r="M21" s="26" t="s">
        <v>800</v>
      </c>
      <c r="N21" s="26" t="s">
        <v>801</v>
      </c>
      <c r="O21" s="25">
        <v>129</v>
      </c>
      <c r="P21" s="24">
        <v>142</v>
      </c>
      <c r="Q21" s="23">
        <v>-13</v>
      </c>
      <c r="R21" s="22" t="s">
        <v>107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42</v>
      </c>
      <c r="C25" s="1">
        <v>31</v>
      </c>
      <c r="D25" s="1">
        <v>4</v>
      </c>
      <c r="E25" s="20">
        <v>7</v>
      </c>
      <c r="F25" s="30">
        <v>69</v>
      </c>
      <c r="G25" s="20">
        <v>27</v>
      </c>
      <c r="H25" s="20">
        <v>30</v>
      </c>
      <c r="I25" s="20">
        <v>1</v>
      </c>
      <c r="J25" s="20">
        <v>4</v>
      </c>
      <c r="K25" s="29" t="s">
        <v>756</v>
      </c>
      <c r="L25" s="1" t="s">
        <v>822</v>
      </c>
      <c r="M25" s="1" t="s">
        <v>757</v>
      </c>
      <c r="N25" s="1" t="s">
        <v>758</v>
      </c>
      <c r="O25" s="31">
        <v>167</v>
      </c>
      <c r="P25" s="20">
        <v>97</v>
      </c>
      <c r="Q25" s="30">
        <v>70</v>
      </c>
      <c r="R25" s="29" t="s">
        <v>107</v>
      </c>
      <c r="S25" s="28" t="s">
        <v>219</v>
      </c>
    </row>
    <row r="26" spans="1:19" x14ac:dyDescent="0.3">
      <c r="A26" s="32" t="s">
        <v>22</v>
      </c>
      <c r="B26" s="1">
        <v>43</v>
      </c>
      <c r="C26" s="1">
        <v>25</v>
      </c>
      <c r="D26" s="1">
        <v>10</v>
      </c>
      <c r="E26" s="20">
        <v>8</v>
      </c>
      <c r="F26" s="30">
        <v>58</v>
      </c>
      <c r="G26" s="20">
        <v>18</v>
      </c>
      <c r="H26" s="20">
        <v>22</v>
      </c>
      <c r="I26" s="20">
        <v>3</v>
      </c>
      <c r="J26" s="20">
        <v>3</v>
      </c>
      <c r="K26" s="29" t="s">
        <v>788</v>
      </c>
      <c r="L26" s="1" t="s">
        <v>685</v>
      </c>
      <c r="M26" s="1" t="s">
        <v>266</v>
      </c>
      <c r="N26" s="1" t="s">
        <v>768</v>
      </c>
      <c r="O26" s="31">
        <v>149</v>
      </c>
      <c r="P26" s="20">
        <v>123</v>
      </c>
      <c r="Q26" s="30">
        <v>26</v>
      </c>
      <c r="R26" s="29" t="s">
        <v>167</v>
      </c>
      <c r="S26" s="28" t="s">
        <v>222</v>
      </c>
    </row>
    <row r="27" spans="1:19" x14ac:dyDescent="0.3">
      <c r="A27" s="32" t="s">
        <v>17</v>
      </c>
      <c r="B27" s="1">
        <v>44</v>
      </c>
      <c r="C27" s="1">
        <v>25</v>
      </c>
      <c r="D27" s="1">
        <v>11</v>
      </c>
      <c r="E27" s="20">
        <v>8</v>
      </c>
      <c r="F27" s="30">
        <v>58</v>
      </c>
      <c r="G27" s="20">
        <v>15</v>
      </c>
      <c r="H27" s="20">
        <v>22</v>
      </c>
      <c r="I27" s="20">
        <v>3</v>
      </c>
      <c r="J27" s="20">
        <v>3</v>
      </c>
      <c r="K27" s="29" t="s">
        <v>685</v>
      </c>
      <c r="L27" s="1" t="s">
        <v>699</v>
      </c>
      <c r="M27" s="1" t="s">
        <v>330</v>
      </c>
      <c r="N27" s="1" t="s">
        <v>809</v>
      </c>
      <c r="O27" s="31">
        <v>140</v>
      </c>
      <c r="P27" s="20">
        <v>119</v>
      </c>
      <c r="Q27" s="30">
        <v>21</v>
      </c>
      <c r="R27" s="29" t="s">
        <v>107</v>
      </c>
      <c r="S27" s="28" t="s">
        <v>239</v>
      </c>
    </row>
    <row r="28" spans="1:19" x14ac:dyDescent="0.3">
      <c r="A28" s="32" t="s">
        <v>95</v>
      </c>
      <c r="B28" s="1">
        <v>43</v>
      </c>
      <c r="C28" s="1">
        <v>20</v>
      </c>
      <c r="D28" s="1">
        <v>20</v>
      </c>
      <c r="E28" s="20">
        <v>3</v>
      </c>
      <c r="F28" s="30">
        <v>43</v>
      </c>
      <c r="G28" s="20">
        <v>14</v>
      </c>
      <c r="H28" s="20">
        <v>20</v>
      </c>
      <c r="I28" s="20">
        <v>0</v>
      </c>
      <c r="J28" s="20">
        <v>0</v>
      </c>
      <c r="K28" s="29" t="s">
        <v>495</v>
      </c>
      <c r="L28" s="1" t="s">
        <v>810</v>
      </c>
      <c r="M28" s="1" t="s">
        <v>279</v>
      </c>
      <c r="N28" s="1" t="s">
        <v>703</v>
      </c>
      <c r="O28" s="31">
        <v>130</v>
      </c>
      <c r="P28" s="20">
        <v>124</v>
      </c>
      <c r="Q28" s="30">
        <v>6</v>
      </c>
      <c r="R28" s="29" t="s">
        <v>99</v>
      </c>
      <c r="S28" s="28" t="s">
        <v>202</v>
      </c>
    </row>
    <row r="29" spans="1:19" x14ac:dyDescent="0.3">
      <c r="A29" s="32" t="s">
        <v>15</v>
      </c>
      <c r="B29" s="1">
        <v>42</v>
      </c>
      <c r="C29" s="1">
        <v>19</v>
      </c>
      <c r="D29" s="1">
        <v>19</v>
      </c>
      <c r="E29" s="20">
        <v>4</v>
      </c>
      <c r="F29" s="30">
        <v>42</v>
      </c>
      <c r="G29" s="20">
        <v>12</v>
      </c>
      <c r="H29" s="20">
        <v>17</v>
      </c>
      <c r="I29" s="20">
        <v>2</v>
      </c>
      <c r="J29" s="20">
        <v>0</v>
      </c>
      <c r="K29" s="29" t="s">
        <v>518</v>
      </c>
      <c r="L29" s="1" t="s">
        <v>714</v>
      </c>
      <c r="M29" s="1" t="s">
        <v>355</v>
      </c>
      <c r="N29" s="1" t="s">
        <v>823</v>
      </c>
      <c r="O29" s="31">
        <v>120</v>
      </c>
      <c r="P29" s="20">
        <v>142</v>
      </c>
      <c r="Q29" s="30">
        <v>-22</v>
      </c>
      <c r="R29" s="29" t="s">
        <v>101</v>
      </c>
      <c r="S29" s="28" t="s">
        <v>232</v>
      </c>
    </row>
    <row r="30" spans="1:19" x14ac:dyDescent="0.3">
      <c r="A30" s="32" t="s">
        <v>6</v>
      </c>
      <c r="B30" s="1">
        <v>43</v>
      </c>
      <c r="C30" s="1">
        <v>17</v>
      </c>
      <c r="D30" s="1">
        <v>18</v>
      </c>
      <c r="E30" s="20">
        <v>8</v>
      </c>
      <c r="F30" s="30">
        <v>42</v>
      </c>
      <c r="G30" s="20">
        <v>17</v>
      </c>
      <c r="H30" s="20">
        <v>17</v>
      </c>
      <c r="I30" s="20">
        <v>0</v>
      </c>
      <c r="J30" s="20">
        <v>2</v>
      </c>
      <c r="K30" s="29" t="s">
        <v>790</v>
      </c>
      <c r="L30" s="1" t="s">
        <v>583</v>
      </c>
      <c r="M30" s="1" t="s">
        <v>267</v>
      </c>
      <c r="N30" s="1" t="s">
        <v>563</v>
      </c>
      <c r="O30" s="31">
        <v>107</v>
      </c>
      <c r="P30" s="20">
        <v>146</v>
      </c>
      <c r="Q30" s="30">
        <v>-39</v>
      </c>
      <c r="R30" s="29" t="s">
        <v>104</v>
      </c>
      <c r="S30" s="28" t="s">
        <v>225</v>
      </c>
    </row>
    <row r="31" spans="1:19" x14ac:dyDescent="0.3">
      <c r="A31" s="32" t="s">
        <v>25</v>
      </c>
      <c r="B31" s="1">
        <v>42</v>
      </c>
      <c r="C31" s="1">
        <v>17</v>
      </c>
      <c r="D31" s="1">
        <v>18</v>
      </c>
      <c r="E31" s="20">
        <v>7</v>
      </c>
      <c r="F31" s="30">
        <v>41</v>
      </c>
      <c r="G31" s="20">
        <v>11</v>
      </c>
      <c r="H31" s="20">
        <v>15</v>
      </c>
      <c r="I31" s="20">
        <v>2</v>
      </c>
      <c r="J31" s="20">
        <v>3</v>
      </c>
      <c r="K31" s="29" t="s">
        <v>805</v>
      </c>
      <c r="L31" s="1" t="s">
        <v>786</v>
      </c>
      <c r="M31" s="1" t="s">
        <v>201</v>
      </c>
      <c r="N31" s="1" t="s">
        <v>680</v>
      </c>
      <c r="O31" s="31">
        <v>118</v>
      </c>
      <c r="P31" s="20">
        <v>134</v>
      </c>
      <c r="Q31" s="30">
        <v>-16</v>
      </c>
      <c r="R31" s="29" t="s">
        <v>109</v>
      </c>
      <c r="S31" s="28" t="s">
        <v>228</v>
      </c>
    </row>
    <row r="32" spans="1:19" ht="15" thickBot="1" x14ac:dyDescent="0.35">
      <c r="A32" s="32" t="s">
        <v>0</v>
      </c>
      <c r="B32" s="1">
        <v>41</v>
      </c>
      <c r="C32" s="1">
        <v>15</v>
      </c>
      <c r="D32" s="1">
        <v>21</v>
      </c>
      <c r="E32" s="20">
        <v>5</v>
      </c>
      <c r="F32" s="23">
        <v>35</v>
      </c>
      <c r="G32" s="20">
        <v>12</v>
      </c>
      <c r="H32" s="20">
        <v>14</v>
      </c>
      <c r="I32" s="20">
        <v>1</v>
      </c>
      <c r="J32" s="20">
        <v>1</v>
      </c>
      <c r="K32" s="29" t="s">
        <v>824</v>
      </c>
      <c r="L32" s="1" t="s">
        <v>792</v>
      </c>
      <c r="M32" s="1" t="s">
        <v>122</v>
      </c>
      <c r="N32" s="1" t="s">
        <v>825</v>
      </c>
      <c r="O32" s="31">
        <v>118</v>
      </c>
      <c r="P32" s="20">
        <v>130</v>
      </c>
      <c r="Q32" s="30">
        <v>-12</v>
      </c>
      <c r="R32" s="29" t="s">
        <v>58</v>
      </c>
      <c r="S32" s="28" t="s">
        <v>826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43</v>
      </c>
      <c r="C35" s="1">
        <v>21</v>
      </c>
      <c r="D35" s="1">
        <v>16</v>
      </c>
      <c r="E35" s="20">
        <v>6</v>
      </c>
      <c r="F35" s="33">
        <v>48</v>
      </c>
      <c r="G35" s="20">
        <v>16</v>
      </c>
      <c r="H35" s="20">
        <v>21</v>
      </c>
      <c r="I35" s="20">
        <v>0</v>
      </c>
      <c r="J35" s="20">
        <v>2</v>
      </c>
      <c r="K35" s="29" t="s">
        <v>827</v>
      </c>
      <c r="L35" s="1" t="s">
        <v>738</v>
      </c>
      <c r="M35" s="1" t="s">
        <v>211</v>
      </c>
      <c r="N35" s="1" t="s">
        <v>546</v>
      </c>
      <c r="O35" s="31">
        <v>145</v>
      </c>
      <c r="P35" s="20">
        <v>145</v>
      </c>
      <c r="Q35" s="30">
        <v>0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41</v>
      </c>
      <c r="C36" s="1">
        <v>18</v>
      </c>
      <c r="D36" s="1">
        <v>11</v>
      </c>
      <c r="E36" s="20">
        <v>12</v>
      </c>
      <c r="F36" s="30">
        <v>48</v>
      </c>
      <c r="G36" s="20">
        <v>12</v>
      </c>
      <c r="H36" s="20">
        <v>17</v>
      </c>
      <c r="I36" s="20">
        <v>1</v>
      </c>
      <c r="J36" s="20">
        <v>5</v>
      </c>
      <c r="K36" s="29" t="s">
        <v>750</v>
      </c>
      <c r="L36" s="1" t="s">
        <v>718</v>
      </c>
      <c r="M36" s="1" t="s">
        <v>379</v>
      </c>
      <c r="N36" s="1" t="s">
        <v>829</v>
      </c>
      <c r="O36" s="31">
        <v>128</v>
      </c>
      <c r="P36" s="20">
        <v>129</v>
      </c>
      <c r="Q36" s="30">
        <v>-1</v>
      </c>
      <c r="R36" s="29" t="s">
        <v>99</v>
      </c>
      <c r="S36" s="28" t="s">
        <v>235</v>
      </c>
    </row>
    <row r="37" spans="1:19" x14ac:dyDescent="0.3">
      <c r="A37" s="32" t="s">
        <v>7</v>
      </c>
      <c r="B37" s="1">
        <v>41</v>
      </c>
      <c r="C37" s="1">
        <v>20</v>
      </c>
      <c r="D37" s="1">
        <v>14</v>
      </c>
      <c r="E37" s="20">
        <v>7</v>
      </c>
      <c r="F37" s="30">
        <v>47</v>
      </c>
      <c r="G37" s="20">
        <v>13</v>
      </c>
      <c r="H37" s="20">
        <v>19</v>
      </c>
      <c r="I37" s="20">
        <v>1</v>
      </c>
      <c r="J37" s="20">
        <v>4</v>
      </c>
      <c r="K37" s="29" t="s">
        <v>828</v>
      </c>
      <c r="L37" s="1" t="s">
        <v>546</v>
      </c>
      <c r="M37" s="1" t="s">
        <v>390</v>
      </c>
      <c r="N37" s="1" t="s">
        <v>814</v>
      </c>
      <c r="O37" s="31">
        <v>115</v>
      </c>
      <c r="P37" s="20">
        <v>120</v>
      </c>
      <c r="Q37" s="30">
        <v>-5</v>
      </c>
      <c r="R37" s="29" t="s">
        <v>135</v>
      </c>
      <c r="S37" s="28" t="s">
        <v>276</v>
      </c>
    </row>
    <row r="38" spans="1:19" x14ac:dyDescent="0.3">
      <c r="A38" s="32" t="s">
        <v>31</v>
      </c>
      <c r="B38" s="1">
        <v>43</v>
      </c>
      <c r="C38" s="1">
        <v>21</v>
      </c>
      <c r="D38" s="1">
        <v>19</v>
      </c>
      <c r="E38" s="20">
        <v>3</v>
      </c>
      <c r="F38" s="30">
        <v>45</v>
      </c>
      <c r="G38" s="20">
        <v>9</v>
      </c>
      <c r="H38" s="20">
        <v>17</v>
      </c>
      <c r="I38" s="20">
        <v>4</v>
      </c>
      <c r="J38" s="20">
        <v>0</v>
      </c>
      <c r="K38" s="29" t="s">
        <v>673</v>
      </c>
      <c r="L38" s="1" t="s">
        <v>606</v>
      </c>
      <c r="M38" s="1" t="s">
        <v>184</v>
      </c>
      <c r="N38" s="1" t="s">
        <v>777</v>
      </c>
      <c r="O38" s="31">
        <v>145</v>
      </c>
      <c r="P38" s="20">
        <v>158</v>
      </c>
      <c r="Q38" s="30">
        <v>-13</v>
      </c>
      <c r="R38" s="29" t="s">
        <v>180</v>
      </c>
      <c r="S38" s="28" t="s">
        <v>244</v>
      </c>
    </row>
    <row r="39" spans="1:19" x14ac:dyDescent="0.3">
      <c r="A39" s="32" t="s">
        <v>18</v>
      </c>
      <c r="B39" s="1">
        <v>41</v>
      </c>
      <c r="C39" s="1">
        <v>18</v>
      </c>
      <c r="D39" s="1">
        <v>14</v>
      </c>
      <c r="E39" s="20">
        <v>9</v>
      </c>
      <c r="F39" s="30">
        <v>45</v>
      </c>
      <c r="G39" s="20">
        <v>10</v>
      </c>
      <c r="H39" s="20">
        <v>16</v>
      </c>
      <c r="I39" s="20">
        <v>2</v>
      </c>
      <c r="J39" s="20">
        <v>5</v>
      </c>
      <c r="K39" s="29" t="s">
        <v>812</v>
      </c>
      <c r="L39" s="1" t="s">
        <v>675</v>
      </c>
      <c r="M39" s="1" t="s">
        <v>319</v>
      </c>
      <c r="N39" s="1" t="s">
        <v>813</v>
      </c>
      <c r="O39" s="31">
        <v>111</v>
      </c>
      <c r="P39" s="20">
        <v>113</v>
      </c>
      <c r="Q39" s="30">
        <v>-2</v>
      </c>
      <c r="R39" s="29" t="s">
        <v>104</v>
      </c>
      <c r="S39" s="28" t="s">
        <v>200</v>
      </c>
    </row>
    <row r="40" spans="1:19" x14ac:dyDescent="0.3">
      <c r="A40" s="32" t="s">
        <v>8</v>
      </c>
      <c r="B40" s="1">
        <v>42</v>
      </c>
      <c r="C40" s="1">
        <v>21</v>
      </c>
      <c r="D40" s="1">
        <v>18</v>
      </c>
      <c r="E40" s="20">
        <v>3</v>
      </c>
      <c r="F40" s="30">
        <v>45</v>
      </c>
      <c r="G40" s="20">
        <v>10</v>
      </c>
      <c r="H40" s="20">
        <v>19</v>
      </c>
      <c r="I40" s="20">
        <v>2</v>
      </c>
      <c r="J40" s="20">
        <v>1</v>
      </c>
      <c r="K40" s="29" t="s">
        <v>781</v>
      </c>
      <c r="L40" s="1" t="s">
        <v>534</v>
      </c>
      <c r="M40" s="1" t="s">
        <v>341</v>
      </c>
      <c r="N40" s="1" t="s">
        <v>760</v>
      </c>
      <c r="O40" s="31">
        <v>132</v>
      </c>
      <c r="P40" s="20">
        <v>148</v>
      </c>
      <c r="Q40" s="30">
        <v>-16</v>
      </c>
      <c r="R40" s="29" t="s">
        <v>99</v>
      </c>
      <c r="S40" s="28" t="s">
        <v>232</v>
      </c>
    </row>
    <row r="41" spans="1:19" x14ac:dyDescent="0.3">
      <c r="A41" s="32" t="s">
        <v>27</v>
      </c>
      <c r="B41" s="1">
        <v>42</v>
      </c>
      <c r="C41" s="1">
        <v>18</v>
      </c>
      <c r="D41" s="1">
        <v>20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636</v>
      </c>
      <c r="L41" s="1" t="s">
        <v>689</v>
      </c>
      <c r="M41" s="1" t="s">
        <v>291</v>
      </c>
      <c r="N41" s="1" t="s">
        <v>811</v>
      </c>
      <c r="O41" s="31">
        <v>112</v>
      </c>
      <c r="P41" s="20">
        <v>126</v>
      </c>
      <c r="Q41" s="30">
        <v>-14</v>
      </c>
      <c r="R41" s="29" t="s">
        <v>107</v>
      </c>
      <c r="S41" s="28" t="s">
        <v>232</v>
      </c>
    </row>
    <row r="42" spans="1:19" ht="15" thickBot="1" x14ac:dyDescent="0.35">
      <c r="A42" s="27" t="s">
        <v>3</v>
      </c>
      <c r="B42" s="26">
        <v>42</v>
      </c>
      <c r="C42" s="26">
        <v>16</v>
      </c>
      <c r="D42" s="26">
        <v>21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667</v>
      </c>
      <c r="M42" s="26" t="s">
        <v>218</v>
      </c>
      <c r="N42" s="26" t="s">
        <v>780</v>
      </c>
      <c r="O42" s="25">
        <v>120</v>
      </c>
      <c r="P42" s="24">
        <v>148</v>
      </c>
      <c r="Q42" s="23">
        <v>-28</v>
      </c>
      <c r="R42" s="22" t="s">
        <v>133</v>
      </c>
      <c r="S42" s="21" t="s">
        <v>218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5619B2E-DFFE-4A91-809C-95EA0E4F99A3}"/>
  </hyperlinks>
  <pageMargins left="0.7" right="0.7" top="0.75" bottom="0.75" header="0.3" footer="0.3"/>
  <pageSetup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6B20-3A83-480C-9A61-4A29ECACC92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42</v>
      </c>
      <c r="C4" s="40">
        <v>26</v>
      </c>
      <c r="D4" s="40">
        <v>13</v>
      </c>
      <c r="E4" s="38">
        <v>3</v>
      </c>
      <c r="F4" s="33">
        <v>55</v>
      </c>
      <c r="G4" s="39">
        <v>20</v>
      </c>
      <c r="H4" s="38">
        <v>25</v>
      </c>
      <c r="I4" s="38">
        <v>1</v>
      </c>
      <c r="J4" s="33">
        <v>1</v>
      </c>
      <c r="K4" s="37" t="s">
        <v>671</v>
      </c>
      <c r="L4" s="40" t="s">
        <v>647</v>
      </c>
      <c r="M4" s="40" t="s">
        <v>234</v>
      </c>
      <c r="N4" s="40" t="s">
        <v>725</v>
      </c>
      <c r="O4" s="39">
        <v>146</v>
      </c>
      <c r="P4" s="38">
        <v>112</v>
      </c>
      <c r="Q4" s="33">
        <v>34</v>
      </c>
      <c r="R4" s="37" t="s">
        <v>213</v>
      </c>
      <c r="S4" s="36" t="s">
        <v>219</v>
      </c>
    </row>
    <row r="5" spans="1:20" x14ac:dyDescent="0.3">
      <c r="A5" s="32" t="s">
        <v>21</v>
      </c>
      <c r="B5" s="1">
        <v>44</v>
      </c>
      <c r="C5" s="1">
        <v>25</v>
      </c>
      <c r="D5" s="1">
        <v>15</v>
      </c>
      <c r="E5" s="20">
        <v>4</v>
      </c>
      <c r="F5" s="30">
        <v>54</v>
      </c>
      <c r="G5" s="31">
        <v>16</v>
      </c>
      <c r="H5" s="20">
        <v>23</v>
      </c>
      <c r="I5" s="20">
        <v>2</v>
      </c>
      <c r="J5" s="30">
        <v>2</v>
      </c>
      <c r="K5" s="29" t="s">
        <v>782</v>
      </c>
      <c r="L5" s="1" t="s">
        <v>616</v>
      </c>
      <c r="M5" s="1" t="s">
        <v>330</v>
      </c>
      <c r="N5" s="1" t="s">
        <v>706</v>
      </c>
      <c r="O5" s="31">
        <v>136</v>
      </c>
      <c r="P5" s="20">
        <v>141</v>
      </c>
      <c r="Q5" s="30">
        <v>-5</v>
      </c>
      <c r="R5" s="29" t="s">
        <v>99</v>
      </c>
      <c r="S5" s="28" t="s">
        <v>234</v>
      </c>
    </row>
    <row r="6" spans="1:20" x14ac:dyDescent="0.3">
      <c r="A6" s="32" t="s">
        <v>16</v>
      </c>
      <c r="B6" s="1">
        <v>43</v>
      </c>
      <c r="C6" s="1">
        <v>24</v>
      </c>
      <c r="D6" s="1">
        <v>13</v>
      </c>
      <c r="E6" s="20">
        <v>6</v>
      </c>
      <c r="F6" s="30">
        <v>54</v>
      </c>
      <c r="G6" s="31">
        <v>13</v>
      </c>
      <c r="H6" s="20">
        <v>22</v>
      </c>
      <c r="I6" s="20">
        <v>2</v>
      </c>
      <c r="J6" s="30">
        <v>4</v>
      </c>
      <c r="K6" s="29" t="s">
        <v>743</v>
      </c>
      <c r="L6" s="1" t="s">
        <v>685</v>
      </c>
      <c r="M6" s="1" t="s">
        <v>277</v>
      </c>
      <c r="N6" s="1" t="s">
        <v>762</v>
      </c>
      <c r="O6" s="31">
        <v>145</v>
      </c>
      <c r="P6" s="20">
        <v>142</v>
      </c>
      <c r="Q6" s="30">
        <v>3</v>
      </c>
      <c r="R6" s="29" t="s">
        <v>104</v>
      </c>
      <c r="S6" s="28" t="s">
        <v>290</v>
      </c>
    </row>
    <row r="7" spans="1:20" x14ac:dyDescent="0.3">
      <c r="A7" s="32" t="s">
        <v>28</v>
      </c>
      <c r="B7" s="1">
        <v>41</v>
      </c>
      <c r="C7" s="1">
        <v>22</v>
      </c>
      <c r="D7" s="1">
        <v>15</v>
      </c>
      <c r="E7" s="20">
        <v>4</v>
      </c>
      <c r="F7" s="30">
        <v>48</v>
      </c>
      <c r="G7" s="31">
        <v>13</v>
      </c>
      <c r="H7" s="20">
        <v>19</v>
      </c>
      <c r="I7" s="20">
        <v>3</v>
      </c>
      <c r="J7" s="30">
        <v>0</v>
      </c>
      <c r="K7" s="29" t="s">
        <v>815</v>
      </c>
      <c r="L7" s="1" t="s">
        <v>492</v>
      </c>
      <c r="M7" s="1" t="s">
        <v>407</v>
      </c>
      <c r="N7" s="1" t="s">
        <v>781</v>
      </c>
      <c r="O7" s="31">
        <v>130</v>
      </c>
      <c r="P7" s="20">
        <v>129</v>
      </c>
      <c r="Q7" s="30">
        <v>1</v>
      </c>
      <c r="R7" s="29" t="s">
        <v>99</v>
      </c>
      <c r="S7" s="28" t="s">
        <v>280</v>
      </c>
    </row>
    <row r="8" spans="1:20" x14ac:dyDescent="0.3">
      <c r="A8" s="32" t="s">
        <v>19</v>
      </c>
      <c r="B8" s="1">
        <v>42</v>
      </c>
      <c r="C8" s="1">
        <v>22</v>
      </c>
      <c r="D8" s="1">
        <v>17</v>
      </c>
      <c r="E8" s="20">
        <v>3</v>
      </c>
      <c r="F8" s="30">
        <v>47</v>
      </c>
      <c r="G8" s="31">
        <v>17</v>
      </c>
      <c r="H8" s="20">
        <v>20</v>
      </c>
      <c r="I8" s="20">
        <v>2</v>
      </c>
      <c r="J8" s="30">
        <v>1</v>
      </c>
      <c r="K8" s="29" t="s">
        <v>798</v>
      </c>
      <c r="L8" s="1" t="s">
        <v>369</v>
      </c>
      <c r="M8" s="1" t="s">
        <v>237</v>
      </c>
      <c r="N8" s="1" t="s">
        <v>816</v>
      </c>
      <c r="O8" s="31">
        <v>130</v>
      </c>
      <c r="P8" s="20">
        <v>134</v>
      </c>
      <c r="Q8" s="30">
        <v>-4</v>
      </c>
      <c r="R8" s="29" t="s">
        <v>101</v>
      </c>
      <c r="S8" s="28" t="s">
        <v>225</v>
      </c>
    </row>
    <row r="9" spans="1:20" x14ac:dyDescent="0.3">
      <c r="A9" s="32" t="s">
        <v>4</v>
      </c>
      <c r="B9" s="1">
        <v>42</v>
      </c>
      <c r="C9" s="1">
        <v>20</v>
      </c>
      <c r="D9" s="1">
        <v>15</v>
      </c>
      <c r="E9" s="20">
        <v>7</v>
      </c>
      <c r="F9" s="30">
        <v>47</v>
      </c>
      <c r="G9" s="31">
        <v>16</v>
      </c>
      <c r="H9" s="20">
        <v>20</v>
      </c>
      <c r="I9" s="20">
        <v>0</v>
      </c>
      <c r="J9" s="30">
        <v>1</v>
      </c>
      <c r="K9" s="29" t="s">
        <v>817</v>
      </c>
      <c r="L9" s="1" t="s">
        <v>447</v>
      </c>
      <c r="M9" s="1" t="s">
        <v>341</v>
      </c>
      <c r="N9" s="1" t="s">
        <v>818</v>
      </c>
      <c r="O9" s="31">
        <v>141</v>
      </c>
      <c r="P9" s="20">
        <v>139</v>
      </c>
      <c r="Q9" s="30">
        <v>2</v>
      </c>
      <c r="R9" s="29" t="s">
        <v>99</v>
      </c>
      <c r="S9" s="28" t="s">
        <v>233</v>
      </c>
    </row>
    <row r="10" spans="1:20" x14ac:dyDescent="0.3">
      <c r="A10" s="32" t="s">
        <v>29</v>
      </c>
      <c r="B10" s="1">
        <v>43</v>
      </c>
      <c r="C10" s="1">
        <v>22</v>
      </c>
      <c r="D10" s="1">
        <v>19</v>
      </c>
      <c r="E10" s="20">
        <v>2</v>
      </c>
      <c r="F10" s="30">
        <v>46</v>
      </c>
      <c r="G10" s="31">
        <v>13</v>
      </c>
      <c r="H10" s="20">
        <v>20</v>
      </c>
      <c r="I10" s="20">
        <v>2</v>
      </c>
      <c r="J10" s="30">
        <v>1</v>
      </c>
      <c r="K10" s="29" t="s">
        <v>673</v>
      </c>
      <c r="L10" s="1" t="s">
        <v>777</v>
      </c>
      <c r="M10" s="1" t="s">
        <v>494</v>
      </c>
      <c r="N10" s="1" t="s">
        <v>697</v>
      </c>
      <c r="O10" s="31">
        <v>137</v>
      </c>
      <c r="P10" s="20">
        <v>143</v>
      </c>
      <c r="Q10" s="30">
        <v>-6</v>
      </c>
      <c r="R10" s="29" t="s">
        <v>101</v>
      </c>
      <c r="S10" s="28" t="s">
        <v>215</v>
      </c>
    </row>
    <row r="11" spans="1:20" ht="15" thickBot="1" x14ac:dyDescent="0.35">
      <c r="A11" s="32" t="s">
        <v>11</v>
      </c>
      <c r="B11" s="1">
        <v>42</v>
      </c>
      <c r="C11" s="1">
        <v>20</v>
      </c>
      <c r="D11" s="1">
        <v>17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563</v>
      </c>
      <c r="L11" s="1" t="s">
        <v>520</v>
      </c>
      <c r="M11" s="1" t="s">
        <v>263</v>
      </c>
      <c r="N11" s="1" t="s">
        <v>644</v>
      </c>
      <c r="O11" s="31">
        <v>137</v>
      </c>
      <c r="P11" s="20">
        <v>137</v>
      </c>
      <c r="Q11" s="30">
        <v>0</v>
      </c>
      <c r="R11" s="29" t="s">
        <v>107</v>
      </c>
      <c r="S11" s="28" t="s">
        <v>225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43</v>
      </c>
      <c r="C14" s="1">
        <v>26</v>
      </c>
      <c r="D14" s="1">
        <v>14</v>
      </c>
      <c r="E14" s="20">
        <v>3</v>
      </c>
      <c r="F14" s="33">
        <v>55</v>
      </c>
      <c r="G14" s="20">
        <v>13</v>
      </c>
      <c r="H14" s="20">
        <v>22</v>
      </c>
      <c r="I14" s="20">
        <v>4</v>
      </c>
      <c r="J14" s="20">
        <v>2</v>
      </c>
      <c r="K14" s="29" t="s">
        <v>782</v>
      </c>
      <c r="L14" s="1" t="s">
        <v>627</v>
      </c>
      <c r="M14" s="1" t="s">
        <v>799</v>
      </c>
      <c r="N14" s="1" t="s">
        <v>773</v>
      </c>
      <c r="O14" s="31">
        <v>147</v>
      </c>
      <c r="P14" s="20">
        <v>131</v>
      </c>
      <c r="Q14" s="30">
        <v>16</v>
      </c>
      <c r="R14" s="29" t="s">
        <v>104</v>
      </c>
      <c r="S14" s="28" t="s">
        <v>228</v>
      </c>
    </row>
    <row r="15" spans="1:20" x14ac:dyDescent="0.3">
      <c r="A15" s="32" t="s">
        <v>13</v>
      </c>
      <c r="B15" s="1">
        <v>43</v>
      </c>
      <c r="C15" s="1">
        <v>24</v>
      </c>
      <c r="D15" s="1">
        <v>15</v>
      </c>
      <c r="E15" s="20">
        <v>4</v>
      </c>
      <c r="F15" s="30">
        <v>52</v>
      </c>
      <c r="G15" s="20">
        <v>12</v>
      </c>
      <c r="H15" s="20">
        <v>20</v>
      </c>
      <c r="I15" s="20">
        <v>4</v>
      </c>
      <c r="J15" s="20">
        <v>4</v>
      </c>
      <c r="K15" s="29" t="s">
        <v>754</v>
      </c>
      <c r="L15" s="1" t="s">
        <v>488</v>
      </c>
      <c r="M15" s="1" t="s">
        <v>389</v>
      </c>
      <c r="N15" s="1" t="s">
        <v>820</v>
      </c>
      <c r="O15" s="31">
        <v>129</v>
      </c>
      <c r="P15" s="20">
        <v>120</v>
      </c>
      <c r="Q15" s="30">
        <v>9</v>
      </c>
      <c r="R15" s="29" t="s">
        <v>104</v>
      </c>
      <c r="S15" s="28" t="s">
        <v>225</v>
      </c>
    </row>
    <row r="16" spans="1:20" x14ac:dyDescent="0.3">
      <c r="A16" s="32" t="s">
        <v>10</v>
      </c>
      <c r="B16" s="1">
        <v>41</v>
      </c>
      <c r="C16" s="1">
        <v>22</v>
      </c>
      <c r="D16" s="1">
        <v>12</v>
      </c>
      <c r="E16" s="20">
        <v>7</v>
      </c>
      <c r="F16" s="30">
        <v>51</v>
      </c>
      <c r="G16" s="20">
        <v>10</v>
      </c>
      <c r="H16" s="20">
        <v>17</v>
      </c>
      <c r="I16" s="20">
        <v>5</v>
      </c>
      <c r="J16" s="20">
        <v>3</v>
      </c>
      <c r="K16" s="29" t="s">
        <v>821</v>
      </c>
      <c r="L16" s="1" t="s">
        <v>546</v>
      </c>
      <c r="M16" s="1" t="s">
        <v>216</v>
      </c>
      <c r="N16" s="1" t="s">
        <v>643</v>
      </c>
      <c r="O16" s="31">
        <v>129</v>
      </c>
      <c r="P16" s="20">
        <v>118</v>
      </c>
      <c r="Q16" s="30">
        <v>11</v>
      </c>
      <c r="R16" s="29" t="s">
        <v>104</v>
      </c>
      <c r="S16" s="28" t="s">
        <v>234</v>
      </c>
    </row>
    <row r="17" spans="1:19" x14ac:dyDescent="0.3">
      <c r="A17" s="32" t="s">
        <v>1</v>
      </c>
      <c r="B17" s="1">
        <v>44</v>
      </c>
      <c r="C17" s="1">
        <v>22</v>
      </c>
      <c r="D17" s="1">
        <v>16</v>
      </c>
      <c r="E17" s="20">
        <v>6</v>
      </c>
      <c r="F17" s="30">
        <v>50</v>
      </c>
      <c r="G17" s="20">
        <v>20</v>
      </c>
      <c r="H17" s="20">
        <v>22</v>
      </c>
      <c r="I17" s="20">
        <v>0</v>
      </c>
      <c r="J17" s="20">
        <v>5</v>
      </c>
      <c r="K17" s="29" t="s">
        <v>742</v>
      </c>
      <c r="L17" s="1" t="s">
        <v>712</v>
      </c>
      <c r="M17" s="1" t="s">
        <v>381</v>
      </c>
      <c r="N17" s="1" t="s">
        <v>765</v>
      </c>
      <c r="O17" s="31">
        <v>143</v>
      </c>
      <c r="P17" s="20">
        <v>129</v>
      </c>
      <c r="Q17" s="30">
        <v>14</v>
      </c>
      <c r="R17" s="29" t="s">
        <v>101</v>
      </c>
      <c r="S17" s="28" t="s">
        <v>215</v>
      </c>
    </row>
    <row r="18" spans="1:19" x14ac:dyDescent="0.3">
      <c r="A18" s="32" t="s">
        <v>9</v>
      </c>
      <c r="B18" s="1">
        <v>41</v>
      </c>
      <c r="C18" s="1">
        <v>20</v>
      </c>
      <c r="D18" s="1">
        <v>12</v>
      </c>
      <c r="E18" s="20">
        <v>9</v>
      </c>
      <c r="F18" s="30">
        <v>49</v>
      </c>
      <c r="G18" s="20">
        <v>15</v>
      </c>
      <c r="H18" s="20">
        <v>19</v>
      </c>
      <c r="I18" s="20">
        <v>1</v>
      </c>
      <c r="J18" s="20">
        <v>5</v>
      </c>
      <c r="K18" s="29" t="s">
        <v>764</v>
      </c>
      <c r="L18" s="1" t="s">
        <v>803</v>
      </c>
      <c r="M18" s="1" t="s">
        <v>356</v>
      </c>
      <c r="N18" s="1" t="s">
        <v>804</v>
      </c>
      <c r="O18" s="31">
        <v>135</v>
      </c>
      <c r="P18" s="20">
        <v>131</v>
      </c>
      <c r="Q18" s="30">
        <v>4</v>
      </c>
      <c r="R18" s="29" t="s">
        <v>154</v>
      </c>
      <c r="S18" s="28" t="s">
        <v>232</v>
      </c>
    </row>
    <row r="19" spans="1:19" x14ac:dyDescent="0.3">
      <c r="A19" s="32" t="s">
        <v>14</v>
      </c>
      <c r="B19" s="1">
        <v>43</v>
      </c>
      <c r="C19" s="1">
        <v>22</v>
      </c>
      <c r="D19" s="1">
        <v>19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819</v>
      </c>
      <c r="M19" s="1" t="s">
        <v>326</v>
      </c>
      <c r="N19" s="1" t="s">
        <v>810</v>
      </c>
      <c r="O19" s="31">
        <v>114</v>
      </c>
      <c r="P19" s="20">
        <v>133</v>
      </c>
      <c r="Q19" s="30">
        <v>-19</v>
      </c>
      <c r="R19" s="29" t="s">
        <v>107</v>
      </c>
      <c r="S19" s="28" t="s">
        <v>228</v>
      </c>
    </row>
    <row r="20" spans="1:19" x14ac:dyDescent="0.3">
      <c r="A20" s="32" t="s">
        <v>12</v>
      </c>
      <c r="B20" s="1">
        <v>44</v>
      </c>
      <c r="C20" s="1">
        <v>20</v>
      </c>
      <c r="D20" s="1">
        <v>18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808</v>
      </c>
      <c r="L20" s="1" t="s">
        <v>754</v>
      </c>
      <c r="M20" s="1" t="s">
        <v>300</v>
      </c>
      <c r="N20" s="1" t="s">
        <v>728</v>
      </c>
      <c r="O20" s="31">
        <v>116</v>
      </c>
      <c r="P20" s="20">
        <v>120</v>
      </c>
      <c r="Q20" s="30">
        <v>-4</v>
      </c>
      <c r="R20" s="29" t="s">
        <v>101</v>
      </c>
      <c r="S20" s="28" t="s">
        <v>218</v>
      </c>
    </row>
    <row r="21" spans="1:19" ht="15" thickBot="1" x14ac:dyDescent="0.35">
      <c r="A21" s="27" t="s">
        <v>23</v>
      </c>
      <c r="B21" s="26">
        <v>42</v>
      </c>
      <c r="C21" s="26">
        <v>18</v>
      </c>
      <c r="D21" s="26">
        <v>17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649</v>
      </c>
      <c r="M21" s="26" t="s">
        <v>800</v>
      </c>
      <c r="N21" s="26" t="s">
        <v>801</v>
      </c>
      <c r="O21" s="25">
        <v>129</v>
      </c>
      <c r="P21" s="24">
        <v>142</v>
      </c>
      <c r="Q21" s="23">
        <v>-13</v>
      </c>
      <c r="R21" s="22" t="s">
        <v>107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42</v>
      </c>
      <c r="C25" s="1">
        <v>31</v>
      </c>
      <c r="D25" s="1">
        <v>4</v>
      </c>
      <c r="E25" s="20">
        <v>7</v>
      </c>
      <c r="F25" s="30">
        <v>69</v>
      </c>
      <c r="G25" s="20">
        <v>27</v>
      </c>
      <c r="H25" s="20">
        <v>30</v>
      </c>
      <c r="I25" s="20">
        <v>1</v>
      </c>
      <c r="J25" s="20">
        <v>4</v>
      </c>
      <c r="K25" s="29" t="s">
        <v>756</v>
      </c>
      <c r="L25" s="1" t="s">
        <v>822</v>
      </c>
      <c r="M25" s="1" t="s">
        <v>757</v>
      </c>
      <c r="N25" s="1" t="s">
        <v>758</v>
      </c>
      <c r="O25" s="31">
        <v>167</v>
      </c>
      <c r="P25" s="20">
        <v>97</v>
      </c>
      <c r="Q25" s="30">
        <v>70</v>
      </c>
      <c r="R25" s="29" t="s">
        <v>107</v>
      </c>
      <c r="S25" s="28" t="s">
        <v>219</v>
      </c>
    </row>
    <row r="26" spans="1:19" x14ac:dyDescent="0.3">
      <c r="A26" s="32" t="s">
        <v>22</v>
      </c>
      <c r="B26" s="1">
        <v>44</v>
      </c>
      <c r="C26" s="1">
        <v>26</v>
      </c>
      <c r="D26" s="1">
        <v>10</v>
      </c>
      <c r="E26" s="20">
        <v>8</v>
      </c>
      <c r="F26" s="30">
        <v>60</v>
      </c>
      <c r="G26" s="20">
        <v>19</v>
      </c>
      <c r="H26" s="20">
        <v>23</v>
      </c>
      <c r="I26" s="20">
        <v>3</v>
      </c>
      <c r="J26" s="20">
        <v>3</v>
      </c>
      <c r="K26" s="29" t="s">
        <v>788</v>
      </c>
      <c r="L26" s="1" t="s">
        <v>822</v>
      </c>
      <c r="M26" s="1" t="s">
        <v>266</v>
      </c>
      <c r="N26" s="1" t="s">
        <v>768</v>
      </c>
      <c r="O26" s="31">
        <v>153</v>
      </c>
      <c r="P26" s="20">
        <v>124</v>
      </c>
      <c r="Q26" s="30">
        <v>29</v>
      </c>
      <c r="R26" s="29" t="s">
        <v>99</v>
      </c>
      <c r="S26" s="28" t="s">
        <v>222</v>
      </c>
    </row>
    <row r="27" spans="1:19" x14ac:dyDescent="0.3">
      <c r="A27" s="32" t="s">
        <v>17</v>
      </c>
      <c r="B27" s="1">
        <v>44</v>
      </c>
      <c r="C27" s="1">
        <v>25</v>
      </c>
      <c r="D27" s="1">
        <v>11</v>
      </c>
      <c r="E27" s="20">
        <v>8</v>
      </c>
      <c r="F27" s="30">
        <v>58</v>
      </c>
      <c r="G27" s="20">
        <v>15</v>
      </c>
      <c r="H27" s="20">
        <v>22</v>
      </c>
      <c r="I27" s="20">
        <v>3</v>
      </c>
      <c r="J27" s="20">
        <v>3</v>
      </c>
      <c r="K27" s="29" t="s">
        <v>685</v>
      </c>
      <c r="L27" s="1" t="s">
        <v>699</v>
      </c>
      <c r="M27" s="1" t="s">
        <v>330</v>
      </c>
      <c r="N27" s="1" t="s">
        <v>809</v>
      </c>
      <c r="O27" s="31">
        <v>140</v>
      </c>
      <c r="P27" s="20">
        <v>119</v>
      </c>
      <c r="Q27" s="30">
        <v>21</v>
      </c>
      <c r="R27" s="29" t="s">
        <v>107</v>
      </c>
      <c r="S27" s="28" t="s">
        <v>239</v>
      </c>
    </row>
    <row r="28" spans="1:19" x14ac:dyDescent="0.3">
      <c r="A28" s="32" t="s">
        <v>95</v>
      </c>
      <c r="B28" s="1">
        <v>44</v>
      </c>
      <c r="C28" s="1">
        <v>21</v>
      </c>
      <c r="D28" s="1">
        <v>20</v>
      </c>
      <c r="E28" s="20">
        <v>3</v>
      </c>
      <c r="F28" s="30">
        <v>45</v>
      </c>
      <c r="G28" s="20">
        <v>15</v>
      </c>
      <c r="H28" s="20">
        <v>21</v>
      </c>
      <c r="I28" s="20">
        <v>0</v>
      </c>
      <c r="J28" s="20">
        <v>0</v>
      </c>
      <c r="K28" s="29" t="s">
        <v>527</v>
      </c>
      <c r="L28" s="1" t="s">
        <v>810</v>
      </c>
      <c r="M28" s="1" t="s">
        <v>279</v>
      </c>
      <c r="N28" s="1" t="s">
        <v>703</v>
      </c>
      <c r="O28" s="31">
        <v>133</v>
      </c>
      <c r="P28" s="20">
        <v>125</v>
      </c>
      <c r="Q28" s="30">
        <v>8</v>
      </c>
      <c r="R28" s="29" t="s">
        <v>104</v>
      </c>
      <c r="S28" s="28" t="s">
        <v>202</v>
      </c>
    </row>
    <row r="29" spans="1:19" x14ac:dyDescent="0.3">
      <c r="A29" s="32" t="s">
        <v>25</v>
      </c>
      <c r="B29" s="1">
        <v>43</v>
      </c>
      <c r="C29" s="1">
        <v>18</v>
      </c>
      <c r="D29" s="1">
        <v>18</v>
      </c>
      <c r="E29" s="20">
        <v>7</v>
      </c>
      <c r="F29" s="30">
        <v>43</v>
      </c>
      <c r="G29" s="20">
        <v>12</v>
      </c>
      <c r="H29" s="20">
        <v>16</v>
      </c>
      <c r="I29" s="20">
        <v>2</v>
      </c>
      <c r="J29" s="20">
        <v>3</v>
      </c>
      <c r="K29" s="29" t="s">
        <v>641</v>
      </c>
      <c r="L29" s="1" t="s">
        <v>786</v>
      </c>
      <c r="M29" s="1" t="s">
        <v>225</v>
      </c>
      <c r="N29" s="1" t="s">
        <v>706</v>
      </c>
      <c r="O29" s="31">
        <v>125</v>
      </c>
      <c r="P29" s="20">
        <v>137</v>
      </c>
      <c r="Q29" s="30">
        <v>-12</v>
      </c>
      <c r="R29" s="29" t="s">
        <v>135</v>
      </c>
      <c r="S29" s="28" t="s">
        <v>225</v>
      </c>
    </row>
    <row r="30" spans="1:19" x14ac:dyDescent="0.3">
      <c r="A30" s="32" t="s">
        <v>15</v>
      </c>
      <c r="B30" s="1">
        <v>42</v>
      </c>
      <c r="C30" s="1">
        <v>19</v>
      </c>
      <c r="D30" s="1">
        <v>19</v>
      </c>
      <c r="E30" s="20">
        <v>4</v>
      </c>
      <c r="F30" s="30">
        <v>42</v>
      </c>
      <c r="G30" s="20">
        <v>12</v>
      </c>
      <c r="H30" s="20">
        <v>17</v>
      </c>
      <c r="I30" s="20">
        <v>2</v>
      </c>
      <c r="J30" s="20">
        <v>0</v>
      </c>
      <c r="K30" s="29" t="s">
        <v>518</v>
      </c>
      <c r="L30" s="1" t="s">
        <v>714</v>
      </c>
      <c r="M30" s="1" t="s">
        <v>355</v>
      </c>
      <c r="N30" s="1" t="s">
        <v>823</v>
      </c>
      <c r="O30" s="31">
        <v>120</v>
      </c>
      <c r="P30" s="20">
        <v>142</v>
      </c>
      <c r="Q30" s="30">
        <v>-22</v>
      </c>
      <c r="R30" s="29" t="s">
        <v>101</v>
      </c>
      <c r="S30" s="28" t="s">
        <v>232</v>
      </c>
    </row>
    <row r="31" spans="1:19" x14ac:dyDescent="0.3">
      <c r="A31" s="32" t="s">
        <v>6</v>
      </c>
      <c r="B31" s="1">
        <v>44</v>
      </c>
      <c r="C31" s="1">
        <v>17</v>
      </c>
      <c r="D31" s="1">
        <v>19</v>
      </c>
      <c r="E31" s="20">
        <v>8</v>
      </c>
      <c r="F31" s="30">
        <v>42</v>
      </c>
      <c r="G31" s="20">
        <v>17</v>
      </c>
      <c r="H31" s="20">
        <v>17</v>
      </c>
      <c r="I31" s="20">
        <v>0</v>
      </c>
      <c r="J31" s="20">
        <v>2</v>
      </c>
      <c r="K31" s="29" t="s">
        <v>790</v>
      </c>
      <c r="L31" s="1" t="s">
        <v>707</v>
      </c>
      <c r="M31" s="1" t="s">
        <v>278</v>
      </c>
      <c r="N31" s="1" t="s">
        <v>584</v>
      </c>
      <c r="O31" s="31">
        <v>110</v>
      </c>
      <c r="P31" s="20">
        <v>153</v>
      </c>
      <c r="Q31" s="30">
        <v>-43</v>
      </c>
      <c r="R31" s="29" t="s">
        <v>101</v>
      </c>
      <c r="S31" s="28" t="s">
        <v>225</v>
      </c>
    </row>
    <row r="32" spans="1:19" ht="15" thickBot="1" x14ac:dyDescent="0.35">
      <c r="A32" s="32" t="s">
        <v>0</v>
      </c>
      <c r="B32" s="1">
        <v>41</v>
      </c>
      <c r="C32" s="1">
        <v>15</v>
      </c>
      <c r="D32" s="1">
        <v>21</v>
      </c>
      <c r="E32" s="20">
        <v>5</v>
      </c>
      <c r="F32" s="23">
        <v>35</v>
      </c>
      <c r="G32" s="20">
        <v>12</v>
      </c>
      <c r="H32" s="20">
        <v>14</v>
      </c>
      <c r="I32" s="20">
        <v>1</v>
      </c>
      <c r="J32" s="20">
        <v>1</v>
      </c>
      <c r="K32" s="29" t="s">
        <v>824</v>
      </c>
      <c r="L32" s="1" t="s">
        <v>792</v>
      </c>
      <c r="M32" s="1" t="s">
        <v>122</v>
      </c>
      <c r="N32" s="1" t="s">
        <v>825</v>
      </c>
      <c r="O32" s="31">
        <v>118</v>
      </c>
      <c r="P32" s="20">
        <v>130</v>
      </c>
      <c r="Q32" s="30">
        <v>-12</v>
      </c>
      <c r="R32" s="29" t="s">
        <v>58</v>
      </c>
      <c r="S32" s="28" t="s">
        <v>826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43</v>
      </c>
      <c r="C35" s="1">
        <v>21</v>
      </c>
      <c r="D35" s="1">
        <v>16</v>
      </c>
      <c r="E35" s="20">
        <v>6</v>
      </c>
      <c r="F35" s="33">
        <v>48</v>
      </c>
      <c r="G35" s="20">
        <v>16</v>
      </c>
      <c r="H35" s="20">
        <v>21</v>
      </c>
      <c r="I35" s="20">
        <v>0</v>
      </c>
      <c r="J35" s="20">
        <v>2</v>
      </c>
      <c r="K35" s="29" t="s">
        <v>827</v>
      </c>
      <c r="L35" s="1" t="s">
        <v>738</v>
      </c>
      <c r="M35" s="1" t="s">
        <v>211</v>
      </c>
      <c r="N35" s="1" t="s">
        <v>546</v>
      </c>
      <c r="O35" s="31">
        <v>145</v>
      </c>
      <c r="P35" s="20">
        <v>145</v>
      </c>
      <c r="Q35" s="30">
        <v>0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41</v>
      </c>
      <c r="C36" s="1">
        <v>18</v>
      </c>
      <c r="D36" s="1">
        <v>11</v>
      </c>
      <c r="E36" s="20">
        <v>12</v>
      </c>
      <c r="F36" s="30">
        <v>48</v>
      </c>
      <c r="G36" s="20">
        <v>12</v>
      </c>
      <c r="H36" s="20">
        <v>17</v>
      </c>
      <c r="I36" s="20">
        <v>1</v>
      </c>
      <c r="J36" s="20">
        <v>5</v>
      </c>
      <c r="K36" s="29" t="s">
        <v>750</v>
      </c>
      <c r="L36" s="1" t="s">
        <v>718</v>
      </c>
      <c r="M36" s="1" t="s">
        <v>379</v>
      </c>
      <c r="N36" s="1" t="s">
        <v>829</v>
      </c>
      <c r="O36" s="31">
        <v>128</v>
      </c>
      <c r="P36" s="20">
        <v>129</v>
      </c>
      <c r="Q36" s="30">
        <v>-1</v>
      </c>
      <c r="R36" s="29" t="s">
        <v>99</v>
      </c>
      <c r="S36" s="28" t="s">
        <v>235</v>
      </c>
    </row>
    <row r="37" spans="1:19" x14ac:dyDescent="0.3">
      <c r="A37" s="32" t="s">
        <v>8</v>
      </c>
      <c r="B37" s="1">
        <v>43</v>
      </c>
      <c r="C37" s="1">
        <v>22</v>
      </c>
      <c r="D37" s="1">
        <v>18</v>
      </c>
      <c r="E37" s="20">
        <v>3</v>
      </c>
      <c r="F37" s="30">
        <v>47</v>
      </c>
      <c r="G37" s="20">
        <v>10</v>
      </c>
      <c r="H37" s="20">
        <v>20</v>
      </c>
      <c r="I37" s="20">
        <v>2</v>
      </c>
      <c r="J37" s="20">
        <v>1</v>
      </c>
      <c r="K37" s="29" t="s">
        <v>781</v>
      </c>
      <c r="L37" s="1" t="s">
        <v>749</v>
      </c>
      <c r="M37" s="1" t="s">
        <v>442</v>
      </c>
      <c r="N37" s="1" t="s">
        <v>834</v>
      </c>
      <c r="O37" s="31">
        <v>136</v>
      </c>
      <c r="P37" s="20">
        <v>151</v>
      </c>
      <c r="Q37" s="30">
        <v>-15</v>
      </c>
      <c r="R37" s="29" t="s">
        <v>104</v>
      </c>
      <c r="S37" s="28" t="s">
        <v>232</v>
      </c>
    </row>
    <row r="38" spans="1:19" x14ac:dyDescent="0.3">
      <c r="A38" s="32" t="s">
        <v>7</v>
      </c>
      <c r="B38" s="1">
        <v>41</v>
      </c>
      <c r="C38" s="1">
        <v>20</v>
      </c>
      <c r="D38" s="1">
        <v>14</v>
      </c>
      <c r="E38" s="20">
        <v>7</v>
      </c>
      <c r="F38" s="30">
        <v>47</v>
      </c>
      <c r="G38" s="20">
        <v>13</v>
      </c>
      <c r="H38" s="20">
        <v>19</v>
      </c>
      <c r="I38" s="20">
        <v>1</v>
      </c>
      <c r="J38" s="20">
        <v>4</v>
      </c>
      <c r="K38" s="29" t="s">
        <v>828</v>
      </c>
      <c r="L38" s="1" t="s">
        <v>546</v>
      </c>
      <c r="M38" s="1" t="s">
        <v>390</v>
      </c>
      <c r="N38" s="1" t="s">
        <v>814</v>
      </c>
      <c r="O38" s="31">
        <v>115</v>
      </c>
      <c r="P38" s="20">
        <v>120</v>
      </c>
      <c r="Q38" s="30">
        <v>-5</v>
      </c>
      <c r="R38" s="29" t="s">
        <v>135</v>
      </c>
      <c r="S38" s="28" t="s">
        <v>276</v>
      </c>
    </row>
    <row r="39" spans="1:19" x14ac:dyDescent="0.3">
      <c r="A39" s="32" t="s">
        <v>18</v>
      </c>
      <c r="B39" s="1">
        <v>42</v>
      </c>
      <c r="C39" s="1">
        <v>18</v>
      </c>
      <c r="D39" s="1">
        <v>14</v>
      </c>
      <c r="E39" s="20">
        <v>10</v>
      </c>
      <c r="F39" s="30">
        <v>46</v>
      </c>
      <c r="G39" s="20">
        <v>10</v>
      </c>
      <c r="H39" s="20">
        <v>16</v>
      </c>
      <c r="I39" s="20">
        <v>2</v>
      </c>
      <c r="J39" s="20">
        <v>5</v>
      </c>
      <c r="K39" s="29" t="s">
        <v>831</v>
      </c>
      <c r="L39" s="1" t="s">
        <v>675</v>
      </c>
      <c r="M39" s="1" t="s">
        <v>832</v>
      </c>
      <c r="N39" s="1" t="s">
        <v>833</v>
      </c>
      <c r="O39" s="31">
        <v>114</v>
      </c>
      <c r="P39" s="20">
        <v>117</v>
      </c>
      <c r="Q39" s="30">
        <v>-3</v>
      </c>
      <c r="R39" s="29" t="s">
        <v>101</v>
      </c>
      <c r="S39" s="28" t="s">
        <v>228</v>
      </c>
    </row>
    <row r="40" spans="1:19" x14ac:dyDescent="0.3">
      <c r="A40" s="32" t="s">
        <v>31</v>
      </c>
      <c r="B40" s="1">
        <v>43</v>
      </c>
      <c r="C40" s="1">
        <v>21</v>
      </c>
      <c r="D40" s="1">
        <v>19</v>
      </c>
      <c r="E40" s="20">
        <v>3</v>
      </c>
      <c r="F40" s="30">
        <v>45</v>
      </c>
      <c r="G40" s="20">
        <v>9</v>
      </c>
      <c r="H40" s="20">
        <v>17</v>
      </c>
      <c r="I40" s="20">
        <v>4</v>
      </c>
      <c r="J40" s="20">
        <v>0</v>
      </c>
      <c r="K40" s="29" t="s">
        <v>673</v>
      </c>
      <c r="L40" s="1" t="s">
        <v>606</v>
      </c>
      <c r="M40" s="1" t="s">
        <v>184</v>
      </c>
      <c r="N40" s="1" t="s">
        <v>777</v>
      </c>
      <c r="O40" s="31">
        <v>145</v>
      </c>
      <c r="P40" s="20">
        <v>158</v>
      </c>
      <c r="Q40" s="30">
        <v>-13</v>
      </c>
      <c r="R40" s="29" t="s">
        <v>180</v>
      </c>
      <c r="S40" s="28" t="s">
        <v>244</v>
      </c>
    </row>
    <row r="41" spans="1:19" x14ac:dyDescent="0.3">
      <c r="A41" s="32" t="s">
        <v>27</v>
      </c>
      <c r="B41" s="1">
        <v>43</v>
      </c>
      <c r="C41" s="1">
        <v>18</v>
      </c>
      <c r="D41" s="1">
        <v>21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636</v>
      </c>
      <c r="L41" s="1" t="s">
        <v>830</v>
      </c>
      <c r="M41" s="1" t="s">
        <v>291</v>
      </c>
      <c r="N41" s="1" t="s">
        <v>811</v>
      </c>
      <c r="O41" s="31">
        <v>113</v>
      </c>
      <c r="P41" s="20">
        <v>130</v>
      </c>
      <c r="Q41" s="30">
        <v>-17</v>
      </c>
      <c r="R41" s="29" t="s">
        <v>113</v>
      </c>
      <c r="S41" s="28" t="s">
        <v>202</v>
      </c>
    </row>
    <row r="42" spans="1:19" ht="15" thickBot="1" x14ac:dyDescent="0.35">
      <c r="A42" s="27" t="s">
        <v>3</v>
      </c>
      <c r="B42" s="26">
        <v>42</v>
      </c>
      <c r="C42" s="26">
        <v>16</v>
      </c>
      <c r="D42" s="26">
        <v>21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667</v>
      </c>
      <c r="M42" s="26" t="s">
        <v>218</v>
      </c>
      <c r="N42" s="26" t="s">
        <v>780</v>
      </c>
      <c r="O42" s="25">
        <v>120</v>
      </c>
      <c r="P42" s="24">
        <v>148</v>
      </c>
      <c r="Q42" s="23">
        <v>-28</v>
      </c>
      <c r="R42" s="22" t="s">
        <v>133</v>
      </c>
      <c r="S42" s="21" t="s">
        <v>218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7AC2844-2985-4E45-B67A-4507BE1F0205}"/>
  </hyperlinks>
  <pageMargins left="0.7" right="0.7" top="0.75" bottom="0.75" header="0.3" footer="0.3"/>
  <pageSetup orientation="portrait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F0C2-42CE-46E9-AC20-E3C86A409FB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45</v>
      </c>
      <c r="C4" s="40">
        <v>26</v>
      </c>
      <c r="D4" s="40">
        <v>15</v>
      </c>
      <c r="E4" s="38">
        <v>4</v>
      </c>
      <c r="F4" s="33">
        <v>56</v>
      </c>
      <c r="G4" s="39">
        <v>17</v>
      </c>
      <c r="H4" s="38">
        <v>24</v>
      </c>
      <c r="I4" s="38">
        <v>2</v>
      </c>
      <c r="J4" s="33">
        <v>2</v>
      </c>
      <c r="K4" s="37" t="s">
        <v>835</v>
      </c>
      <c r="L4" s="40" t="s">
        <v>616</v>
      </c>
      <c r="M4" s="40" t="s">
        <v>330</v>
      </c>
      <c r="N4" s="40" t="s">
        <v>706</v>
      </c>
      <c r="O4" s="39">
        <v>141</v>
      </c>
      <c r="P4" s="38">
        <v>142</v>
      </c>
      <c r="Q4" s="33">
        <v>-1</v>
      </c>
      <c r="R4" s="37" t="s">
        <v>104</v>
      </c>
      <c r="S4" s="36" t="s">
        <v>226</v>
      </c>
    </row>
    <row r="5" spans="1:20" x14ac:dyDescent="0.3">
      <c r="A5" s="32" t="s">
        <v>16</v>
      </c>
      <c r="B5" s="1">
        <v>44</v>
      </c>
      <c r="C5" s="1">
        <v>25</v>
      </c>
      <c r="D5" s="1">
        <v>13</v>
      </c>
      <c r="E5" s="20">
        <v>6</v>
      </c>
      <c r="F5" s="30">
        <v>56</v>
      </c>
      <c r="G5" s="31">
        <v>14</v>
      </c>
      <c r="H5" s="20">
        <v>23</v>
      </c>
      <c r="I5" s="20">
        <v>2</v>
      </c>
      <c r="J5" s="30">
        <v>4</v>
      </c>
      <c r="K5" s="29" t="s">
        <v>837</v>
      </c>
      <c r="L5" s="1" t="s">
        <v>685</v>
      </c>
      <c r="M5" s="1" t="s">
        <v>339</v>
      </c>
      <c r="N5" s="1" t="s">
        <v>838</v>
      </c>
      <c r="O5" s="31">
        <v>151</v>
      </c>
      <c r="P5" s="20">
        <v>144</v>
      </c>
      <c r="Q5" s="30">
        <v>7</v>
      </c>
      <c r="R5" s="29" t="s">
        <v>109</v>
      </c>
      <c r="S5" s="28" t="s">
        <v>290</v>
      </c>
    </row>
    <row r="6" spans="1:20" x14ac:dyDescent="0.3">
      <c r="A6" s="32" t="s">
        <v>5</v>
      </c>
      <c r="B6" s="1">
        <v>42</v>
      </c>
      <c r="C6" s="1">
        <v>26</v>
      </c>
      <c r="D6" s="1">
        <v>13</v>
      </c>
      <c r="E6" s="20">
        <v>3</v>
      </c>
      <c r="F6" s="30">
        <v>55</v>
      </c>
      <c r="G6" s="31">
        <v>20</v>
      </c>
      <c r="H6" s="20">
        <v>25</v>
      </c>
      <c r="I6" s="20">
        <v>1</v>
      </c>
      <c r="J6" s="30">
        <v>1</v>
      </c>
      <c r="K6" s="29" t="s">
        <v>671</v>
      </c>
      <c r="L6" s="1" t="s">
        <v>647</v>
      </c>
      <c r="M6" s="1" t="s">
        <v>234</v>
      </c>
      <c r="N6" s="1" t="s">
        <v>725</v>
      </c>
      <c r="O6" s="31">
        <v>146</v>
      </c>
      <c r="P6" s="20">
        <v>112</v>
      </c>
      <c r="Q6" s="30">
        <v>34</v>
      </c>
      <c r="R6" s="29" t="s">
        <v>213</v>
      </c>
      <c r="S6" s="28" t="s">
        <v>219</v>
      </c>
    </row>
    <row r="7" spans="1:20" x14ac:dyDescent="0.3">
      <c r="A7" s="32" t="s">
        <v>28</v>
      </c>
      <c r="B7" s="1">
        <v>42</v>
      </c>
      <c r="C7" s="1">
        <v>23</v>
      </c>
      <c r="D7" s="1">
        <v>15</v>
      </c>
      <c r="E7" s="20">
        <v>4</v>
      </c>
      <c r="F7" s="30">
        <v>50</v>
      </c>
      <c r="G7" s="31">
        <v>14</v>
      </c>
      <c r="H7" s="20">
        <v>20</v>
      </c>
      <c r="I7" s="20">
        <v>3</v>
      </c>
      <c r="J7" s="30">
        <v>0</v>
      </c>
      <c r="K7" s="29" t="s">
        <v>815</v>
      </c>
      <c r="L7" s="1" t="s">
        <v>518</v>
      </c>
      <c r="M7" s="1" t="s">
        <v>407</v>
      </c>
      <c r="N7" s="1" t="s">
        <v>742</v>
      </c>
      <c r="O7" s="31">
        <v>135</v>
      </c>
      <c r="P7" s="20">
        <v>131</v>
      </c>
      <c r="Q7" s="30">
        <v>4</v>
      </c>
      <c r="R7" s="29" t="s">
        <v>104</v>
      </c>
      <c r="S7" s="28" t="s">
        <v>280</v>
      </c>
    </row>
    <row r="8" spans="1:20" x14ac:dyDescent="0.3">
      <c r="A8" s="32" t="s">
        <v>4</v>
      </c>
      <c r="B8" s="1">
        <v>43</v>
      </c>
      <c r="C8" s="1">
        <v>21</v>
      </c>
      <c r="D8" s="1">
        <v>15</v>
      </c>
      <c r="E8" s="20">
        <v>7</v>
      </c>
      <c r="F8" s="30">
        <v>49</v>
      </c>
      <c r="G8" s="31">
        <v>16</v>
      </c>
      <c r="H8" s="20">
        <v>21</v>
      </c>
      <c r="I8" s="20">
        <v>0</v>
      </c>
      <c r="J8" s="30">
        <v>1</v>
      </c>
      <c r="K8" s="29" t="s">
        <v>817</v>
      </c>
      <c r="L8" s="1" t="s">
        <v>839</v>
      </c>
      <c r="M8" s="1" t="s">
        <v>341</v>
      </c>
      <c r="N8" s="1" t="s">
        <v>840</v>
      </c>
      <c r="O8" s="31">
        <v>143</v>
      </c>
      <c r="P8" s="20">
        <v>140</v>
      </c>
      <c r="Q8" s="30">
        <v>3</v>
      </c>
      <c r="R8" s="29" t="s">
        <v>104</v>
      </c>
      <c r="S8" s="28" t="s">
        <v>231</v>
      </c>
    </row>
    <row r="9" spans="1:20" x14ac:dyDescent="0.3">
      <c r="A9" s="32" t="s">
        <v>29</v>
      </c>
      <c r="B9" s="1">
        <v>44</v>
      </c>
      <c r="C9" s="1">
        <v>23</v>
      </c>
      <c r="D9" s="1">
        <v>19</v>
      </c>
      <c r="E9" s="20">
        <v>2</v>
      </c>
      <c r="F9" s="30">
        <v>48</v>
      </c>
      <c r="G9" s="31">
        <v>14</v>
      </c>
      <c r="H9" s="20">
        <v>21</v>
      </c>
      <c r="I9" s="20">
        <v>2</v>
      </c>
      <c r="J9" s="30">
        <v>1</v>
      </c>
      <c r="K9" s="29" t="s">
        <v>748</v>
      </c>
      <c r="L9" s="1" t="s">
        <v>777</v>
      </c>
      <c r="M9" s="1" t="s">
        <v>494</v>
      </c>
      <c r="N9" s="1" t="s">
        <v>697</v>
      </c>
      <c r="O9" s="31">
        <v>141</v>
      </c>
      <c r="P9" s="20">
        <v>144</v>
      </c>
      <c r="Q9" s="30">
        <v>-3</v>
      </c>
      <c r="R9" s="29" t="s">
        <v>99</v>
      </c>
      <c r="S9" s="28" t="s">
        <v>215</v>
      </c>
    </row>
    <row r="10" spans="1:20" x14ac:dyDescent="0.3">
      <c r="A10" s="32" t="s">
        <v>19</v>
      </c>
      <c r="B10" s="1">
        <v>43</v>
      </c>
      <c r="C10" s="1">
        <v>22</v>
      </c>
      <c r="D10" s="1">
        <v>18</v>
      </c>
      <c r="E10" s="20">
        <v>3</v>
      </c>
      <c r="F10" s="30">
        <v>47</v>
      </c>
      <c r="G10" s="31">
        <v>17</v>
      </c>
      <c r="H10" s="20">
        <v>20</v>
      </c>
      <c r="I10" s="20">
        <v>2</v>
      </c>
      <c r="J10" s="30">
        <v>1</v>
      </c>
      <c r="K10" s="29" t="s">
        <v>798</v>
      </c>
      <c r="L10" s="1" t="s">
        <v>577</v>
      </c>
      <c r="M10" s="1" t="s">
        <v>372</v>
      </c>
      <c r="N10" s="1" t="s">
        <v>836</v>
      </c>
      <c r="O10" s="31">
        <v>132</v>
      </c>
      <c r="P10" s="20">
        <v>140</v>
      </c>
      <c r="Q10" s="30">
        <v>-8</v>
      </c>
      <c r="R10" s="29" t="s">
        <v>107</v>
      </c>
      <c r="S10" s="28" t="s">
        <v>228</v>
      </c>
    </row>
    <row r="11" spans="1:20" ht="15" thickBot="1" x14ac:dyDescent="0.35">
      <c r="A11" s="32" t="s">
        <v>11</v>
      </c>
      <c r="B11" s="1">
        <v>43</v>
      </c>
      <c r="C11" s="1">
        <v>20</v>
      </c>
      <c r="D11" s="1">
        <v>18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563</v>
      </c>
      <c r="L11" s="1" t="s">
        <v>518</v>
      </c>
      <c r="M11" s="1" t="s">
        <v>263</v>
      </c>
      <c r="N11" s="1" t="s">
        <v>644</v>
      </c>
      <c r="O11" s="31">
        <v>139</v>
      </c>
      <c r="P11" s="20">
        <v>145</v>
      </c>
      <c r="Q11" s="30">
        <v>-6</v>
      </c>
      <c r="R11" s="29" t="s">
        <v>113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44</v>
      </c>
      <c r="C14" s="1">
        <v>27</v>
      </c>
      <c r="D14" s="1">
        <v>14</v>
      </c>
      <c r="E14" s="20">
        <v>3</v>
      </c>
      <c r="F14" s="33">
        <v>57</v>
      </c>
      <c r="G14" s="20">
        <v>14</v>
      </c>
      <c r="H14" s="20">
        <v>23</v>
      </c>
      <c r="I14" s="20">
        <v>4</v>
      </c>
      <c r="J14" s="20">
        <v>2</v>
      </c>
      <c r="K14" s="29" t="s">
        <v>835</v>
      </c>
      <c r="L14" s="1" t="s">
        <v>627</v>
      </c>
      <c r="M14" s="1" t="s">
        <v>799</v>
      </c>
      <c r="N14" s="1" t="s">
        <v>773</v>
      </c>
      <c r="O14" s="31">
        <v>152</v>
      </c>
      <c r="P14" s="20">
        <v>133</v>
      </c>
      <c r="Q14" s="30">
        <v>19</v>
      </c>
      <c r="R14" s="29" t="s">
        <v>109</v>
      </c>
      <c r="S14" s="28" t="s">
        <v>202</v>
      </c>
    </row>
    <row r="15" spans="1:20" x14ac:dyDescent="0.3">
      <c r="A15" s="32" t="s">
        <v>13</v>
      </c>
      <c r="B15" s="1">
        <v>44</v>
      </c>
      <c r="C15" s="1">
        <v>24</v>
      </c>
      <c r="D15" s="1">
        <v>15</v>
      </c>
      <c r="E15" s="20">
        <v>5</v>
      </c>
      <c r="F15" s="30">
        <v>53</v>
      </c>
      <c r="G15" s="20">
        <v>12</v>
      </c>
      <c r="H15" s="20">
        <v>20</v>
      </c>
      <c r="I15" s="20">
        <v>4</v>
      </c>
      <c r="J15" s="20">
        <v>5</v>
      </c>
      <c r="K15" s="29" t="s">
        <v>754</v>
      </c>
      <c r="L15" s="1" t="s">
        <v>546</v>
      </c>
      <c r="M15" s="1" t="s">
        <v>389</v>
      </c>
      <c r="N15" s="1" t="s">
        <v>820</v>
      </c>
      <c r="O15" s="31">
        <v>130</v>
      </c>
      <c r="P15" s="20">
        <v>122</v>
      </c>
      <c r="Q15" s="30">
        <v>8</v>
      </c>
      <c r="R15" s="29" t="s">
        <v>101</v>
      </c>
      <c r="S15" s="28" t="s">
        <v>233</v>
      </c>
    </row>
    <row r="16" spans="1:20" x14ac:dyDescent="0.3">
      <c r="A16" s="32" t="s">
        <v>10</v>
      </c>
      <c r="B16" s="1">
        <v>42</v>
      </c>
      <c r="C16" s="1">
        <v>22</v>
      </c>
      <c r="D16" s="1">
        <v>12</v>
      </c>
      <c r="E16" s="20">
        <v>8</v>
      </c>
      <c r="F16" s="30">
        <v>52</v>
      </c>
      <c r="G16" s="20">
        <v>10</v>
      </c>
      <c r="H16" s="20">
        <v>17</v>
      </c>
      <c r="I16" s="20">
        <v>5</v>
      </c>
      <c r="J16" s="20">
        <v>3</v>
      </c>
      <c r="K16" s="29" t="s">
        <v>702</v>
      </c>
      <c r="L16" s="1" t="s">
        <v>546</v>
      </c>
      <c r="M16" s="1" t="s">
        <v>216</v>
      </c>
      <c r="N16" s="1" t="s">
        <v>739</v>
      </c>
      <c r="O16" s="31">
        <v>130</v>
      </c>
      <c r="P16" s="20">
        <v>120</v>
      </c>
      <c r="Q16" s="30">
        <v>10</v>
      </c>
      <c r="R16" s="29" t="s">
        <v>101</v>
      </c>
      <c r="S16" s="28" t="s">
        <v>233</v>
      </c>
    </row>
    <row r="17" spans="1:19" x14ac:dyDescent="0.3">
      <c r="A17" s="32" t="s">
        <v>9</v>
      </c>
      <c r="B17" s="1">
        <v>42</v>
      </c>
      <c r="C17" s="1">
        <v>21</v>
      </c>
      <c r="D17" s="1">
        <v>12</v>
      </c>
      <c r="E17" s="20">
        <v>9</v>
      </c>
      <c r="F17" s="30">
        <v>51</v>
      </c>
      <c r="G17" s="20">
        <v>16</v>
      </c>
      <c r="H17" s="20">
        <v>20</v>
      </c>
      <c r="I17" s="20">
        <v>1</v>
      </c>
      <c r="J17" s="20">
        <v>5</v>
      </c>
      <c r="K17" s="29" t="s">
        <v>739</v>
      </c>
      <c r="L17" s="1" t="s">
        <v>803</v>
      </c>
      <c r="M17" s="1" t="s">
        <v>365</v>
      </c>
      <c r="N17" s="1" t="s">
        <v>845</v>
      </c>
      <c r="O17" s="31">
        <v>139</v>
      </c>
      <c r="P17" s="20">
        <v>132</v>
      </c>
      <c r="Q17" s="30">
        <v>7</v>
      </c>
      <c r="R17" s="29" t="s">
        <v>177</v>
      </c>
      <c r="S17" s="28" t="s">
        <v>203</v>
      </c>
    </row>
    <row r="18" spans="1:19" x14ac:dyDescent="0.3">
      <c r="A18" s="32" t="s">
        <v>1</v>
      </c>
      <c r="B18" s="1">
        <v>44</v>
      </c>
      <c r="C18" s="1">
        <v>22</v>
      </c>
      <c r="D18" s="1">
        <v>16</v>
      </c>
      <c r="E18" s="20">
        <v>6</v>
      </c>
      <c r="F18" s="30">
        <v>50</v>
      </c>
      <c r="G18" s="20">
        <v>20</v>
      </c>
      <c r="H18" s="20">
        <v>22</v>
      </c>
      <c r="I18" s="20">
        <v>0</v>
      </c>
      <c r="J18" s="20">
        <v>5</v>
      </c>
      <c r="K18" s="29" t="s">
        <v>742</v>
      </c>
      <c r="L18" s="1" t="s">
        <v>712</v>
      </c>
      <c r="M18" s="1" t="s">
        <v>381</v>
      </c>
      <c r="N18" s="1" t="s">
        <v>765</v>
      </c>
      <c r="O18" s="31">
        <v>143</v>
      </c>
      <c r="P18" s="20">
        <v>129</v>
      </c>
      <c r="Q18" s="30">
        <v>14</v>
      </c>
      <c r="R18" s="29" t="s">
        <v>101</v>
      </c>
      <c r="S18" s="28" t="s">
        <v>215</v>
      </c>
    </row>
    <row r="19" spans="1:19" x14ac:dyDescent="0.3">
      <c r="A19" s="32" t="s">
        <v>14</v>
      </c>
      <c r="B19" s="1">
        <v>44</v>
      </c>
      <c r="C19" s="1">
        <v>22</v>
      </c>
      <c r="D19" s="1">
        <v>20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841</v>
      </c>
      <c r="M19" s="1" t="s">
        <v>335</v>
      </c>
      <c r="N19" s="1" t="s">
        <v>842</v>
      </c>
      <c r="O19" s="31">
        <v>115</v>
      </c>
      <c r="P19" s="20">
        <v>137</v>
      </c>
      <c r="Q19" s="30">
        <v>-22</v>
      </c>
      <c r="R19" s="29" t="s">
        <v>113</v>
      </c>
      <c r="S19" s="28" t="s">
        <v>237</v>
      </c>
    </row>
    <row r="20" spans="1:19" x14ac:dyDescent="0.3">
      <c r="A20" s="32" t="s">
        <v>12</v>
      </c>
      <c r="B20" s="1">
        <v>45</v>
      </c>
      <c r="C20" s="1">
        <v>20</v>
      </c>
      <c r="D20" s="1">
        <v>19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843</v>
      </c>
      <c r="L20" s="1" t="s">
        <v>754</v>
      </c>
      <c r="M20" s="1" t="s">
        <v>300</v>
      </c>
      <c r="N20" s="1" t="s">
        <v>844</v>
      </c>
      <c r="O20" s="31">
        <v>118</v>
      </c>
      <c r="P20" s="20">
        <v>125</v>
      </c>
      <c r="Q20" s="30">
        <v>-7</v>
      </c>
      <c r="R20" s="29" t="s">
        <v>107</v>
      </c>
      <c r="S20" s="28" t="s">
        <v>218</v>
      </c>
    </row>
    <row r="21" spans="1:19" ht="15" thickBot="1" x14ac:dyDescent="0.35">
      <c r="A21" s="27" t="s">
        <v>23</v>
      </c>
      <c r="B21" s="26">
        <v>43</v>
      </c>
      <c r="C21" s="26">
        <v>18</v>
      </c>
      <c r="D21" s="26">
        <v>18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716</v>
      </c>
      <c r="M21" s="26" t="s">
        <v>800</v>
      </c>
      <c r="N21" s="26" t="s">
        <v>801</v>
      </c>
      <c r="O21" s="25">
        <v>132</v>
      </c>
      <c r="P21" s="24">
        <v>147</v>
      </c>
      <c r="Q21" s="23">
        <v>-15</v>
      </c>
      <c r="R21" s="22" t="s">
        <v>113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43</v>
      </c>
      <c r="C25" s="1">
        <v>32</v>
      </c>
      <c r="D25" s="1">
        <v>4</v>
      </c>
      <c r="E25" s="20">
        <v>7</v>
      </c>
      <c r="F25" s="30">
        <v>71</v>
      </c>
      <c r="G25" s="20">
        <v>28</v>
      </c>
      <c r="H25" s="20">
        <v>31</v>
      </c>
      <c r="I25" s="20">
        <v>1</v>
      </c>
      <c r="J25" s="20">
        <v>4</v>
      </c>
      <c r="K25" s="29" t="s">
        <v>846</v>
      </c>
      <c r="L25" s="1" t="s">
        <v>822</v>
      </c>
      <c r="M25" s="1" t="s">
        <v>757</v>
      </c>
      <c r="N25" s="1" t="s">
        <v>758</v>
      </c>
      <c r="O25" s="31">
        <v>175</v>
      </c>
      <c r="P25" s="20">
        <v>99</v>
      </c>
      <c r="Q25" s="30">
        <v>76</v>
      </c>
      <c r="R25" s="29" t="s">
        <v>99</v>
      </c>
      <c r="S25" s="28" t="s">
        <v>219</v>
      </c>
    </row>
    <row r="26" spans="1:19" x14ac:dyDescent="0.3">
      <c r="A26" s="32" t="s">
        <v>22</v>
      </c>
      <c r="B26" s="1">
        <v>44</v>
      </c>
      <c r="C26" s="1">
        <v>26</v>
      </c>
      <c r="D26" s="1">
        <v>10</v>
      </c>
      <c r="E26" s="20">
        <v>8</v>
      </c>
      <c r="F26" s="30">
        <v>60</v>
      </c>
      <c r="G26" s="20">
        <v>19</v>
      </c>
      <c r="H26" s="20">
        <v>23</v>
      </c>
      <c r="I26" s="20">
        <v>3</v>
      </c>
      <c r="J26" s="20">
        <v>3</v>
      </c>
      <c r="K26" s="29" t="s">
        <v>788</v>
      </c>
      <c r="L26" s="1" t="s">
        <v>822</v>
      </c>
      <c r="M26" s="1" t="s">
        <v>266</v>
      </c>
      <c r="N26" s="1" t="s">
        <v>768</v>
      </c>
      <c r="O26" s="31">
        <v>153</v>
      </c>
      <c r="P26" s="20">
        <v>124</v>
      </c>
      <c r="Q26" s="30">
        <v>29</v>
      </c>
      <c r="R26" s="29" t="s">
        <v>99</v>
      </c>
      <c r="S26" s="28" t="s">
        <v>222</v>
      </c>
    </row>
    <row r="27" spans="1:19" x14ac:dyDescent="0.3">
      <c r="A27" s="32" t="s">
        <v>17</v>
      </c>
      <c r="B27" s="1">
        <v>45</v>
      </c>
      <c r="C27" s="1">
        <v>26</v>
      </c>
      <c r="D27" s="1">
        <v>11</v>
      </c>
      <c r="E27" s="20">
        <v>8</v>
      </c>
      <c r="F27" s="30">
        <v>60</v>
      </c>
      <c r="G27" s="20">
        <v>15</v>
      </c>
      <c r="H27" s="20">
        <v>23</v>
      </c>
      <c r="I27" s="20">
        <v>3</v>
      </c>
      <c r="J27" s="20">
        <v>3</v>
      </c>
      <c r="K27" s="29" t="s">
        <v>685</v>
      </c>
      <c r="L27" s="1" t="s">
        <v>804</v>
      </c>
      <c r="M27" s="1" t="s">
        <v>330</v>
      </c>
      <c r="N27" s="1" t="s">
        <v>847</v>
      </c>
      <c r="O27" s="31">
        <v>143</v>
      </c>
      <c r="P27" s="20">
        <v>121</v>
      </c>
      <c r="Q27" s="30">
        <v>22</v>
      </c>
      <c r="R27" s="29" t="s">
        <v>99</v>
      </c>
      <c r="S27" s="28" t="s">
        <v>239</v>
      </c>
    </row>
    <row r="28" spans="1:19" x14ac:dyDescent="0.3">
      <c r="A28" s="32" t="s">
        <v>95</v>
      </c>
      <c r="B28" s="1">
        <v>44</v>
      </c>
      <c r="C28" s="1">
        <v>21</v>
      </c>
      <c r="D28" s="1">
        <v>20</v>
      </c>
      <c r="E28" s="20">
        <v>3</v>
      </c>
      <c r="F28" s="30">
        <v>45</v>
      </c>
      <c r="G28" s="20">
        <v>15</v>
      </c>
      <c r="H28" s="20">
        <v>21</v>
      </c>
      <c r="I28" s="20">
        <v>0</v>
      </c>
      <c r="J28" s="20">
        <v>0</v>
      </c>
      <c r="K28" s="29" t="s">
        <v>527</v>
      </c>
      <c r="L28" s="1" t="s">
        <v>810</v>
      </c>
      <c r="M28" s="1" t="s">
        <v>279</v>
      </c>
      <c r="N28" s="1" t="s">
        <v>703</v>
      </c>
      <c r="O28" s="31">
        <v>133</v>
      </c>
      <c r="P28" s="20">
        <v>125</v>
      </c>
      <c r="Q28" s="30">
        <v>8</v>
      </c>
      <c r="R28" s="29" t="s">
        <v>104</v>
      </c>
      <c r="S28" s="28" t="s">
        <v>202</v>
      </c>
    </row>
    <row r="29" spans="1:19" x14ac:dyDescent="0.3">
      <c r="A29" s="32" t="s">
        <v>15</v>
      </c>
      <c r="B29" s="1">
        <v>43</v>
      </c>
      <c r="C29" s="1">
        <v>20</v>
      </c>
      <c r="D29" s="1">
        <v>19</v>
      </c>
      <c r="E29" s="20">
        <v>4</v>
      </c>
      <c r="F29" s="30">
        <v>44</v>
      </c>
      <c r="G29" s="20">
        <v>11</v>
      </c>
      <c r="H29" s="20">
        <v>17</v>
      </c>
      <c r="I29" s="20">
        <v>3</v>
      </c>
      <c r="J29" s="20">
        <v>0</v>
      </c>
      <c r="K29" s="29" t="s">
        <v>719</v>
      </c>
      <c r="L29" s="1" t="s">
        <v>714</v>
      </c>
      <c r="M29" s="1" t="s">
        <v>355</v>
      </c>
      <c r="N29" s="1" t="s">
        <v>823</v>
      </c>
      <c r="O29" s="31">
        <v>122</v>
      </c>
      <c r="P29" s="20">
        <v>143</v>
      </c>
      <c r="Q29" s="30">
        <v>-21</v>
      </c>
      <c r="R29" s="29" t="s">
        <v>99</v>
      </c>
      <c r="S29" s="28" t="s">
        <v>203</v>
      </c>
    </row>
    <row r="30" spans="1:19" x14ac:dyDescent="0.3">
      <c r="A30" s="32" t="s">
        <v>25</v>
      </c>
      <c r="B30" s="1">
        <v>43</v>
      </c>
      <c r="C30" s="1">
        <v>18</v>
      </c>
      <c r="D30" s="1">
        <v>18</v>
      </c>
      <c r="E30" s="20">
        <v>7</v>
      </c>
      <c r="F30" s="30">
        <v>43</v>
      </c>
      <c r="G30" s="20">
        <v>12</v>
      </c>
      <c r="H30" s="20">
        <v>16</v>
      </c>
      <c r="I30" s="20">
        <v>2</v>
      </c>
      <c r="J30" s="20">
        <v>3</v>
      </c>
      <c r="K30" s="29" t="s">
        <v>641</v>
      </c>
      <c r="L30" s="1" t="s">
        <v>786</v>
      </c>
      <c r="M30" s="1" t="s">
        <v>225</v>
      </c>
      <c r="N30" s="1" t="s">
        <v>706</v>
      </c>
      <c r="O30" s="31">
        <v>125</v>
      </c>
      <c r="P30" s="20">
        <v>137</v>
      </c>
      <c r="Q30" s="30">
        <v>-12</v>
      </c>
      <c r="R30" s="29" t="s">
        <v>135</v>
      </c>
      <c r="S30" s="28" t="s">
        <v>225</v>
      </c>
    </row>
    <row r="31" spans="1:19" x14ac:dyDescent="0.3">
      <c r="A31" s="32" t="s">
        <v>6</v>
      </c>
      <c r="B31" s="1">
        <v>44</v>
      </c>
      <c r="C31" s="1">
        <v>17</v>
      </c>
      <c r="D31" s="1">
        <v>19</v>
      </c>
      <c r="E31" s="20">
        <v>8</v>
      </c>
      <c r="F31" s="30">
        <v>42</v>
      </c>
      <c r="G31" s="20">
        <v>17</v>
      </c>
      <c r="H31" s="20">
        <v>17</v>
      </c>
      <c r="I31" s="20">
        <v>0</v>
      </c>
      <c r="J31" s="20">
        <v>2</v>
      </c>
      <c r="K31" s="29" t="s">
        <v>790</v>
      </c>
      <c r="L31" s="1" t="s">
        <v>707</v>
      </c>
      <c r="M31" s="1" t="s">
        <v>278</v>
      </c>
      <c r="N31" s="1" t="s">
        <v>584</v>
      </c>
      <c r="O31" s="31">
        <v>110</v>
      </c>
      <c r="P31" s="20">
        <v>153</v>
      </c>
      <c r="Q31" s="30">
        <v>-43</v>
      </c>
      <c r="R31" s="29" t="s">
        <v>101</v>
      </c>
      <c r="S31" s="28" t="s">
        <v>225</v>
      </c>
    </row>
    <row r="32" spans="1:19" ht="15" thickBot="1" x14ac:dyDescent="0.35">
      <c r="A32" s="32" t="s">
        <v>0</v>
      </c>
      <c r="B32" s="1">
        <v>42</v>
      </c>
      <c r="C32" s="1">
        <v>15</v>
      </c>
      <c r="D32" s="1">
        <v>22</v>
      </c>
      <c r="E32" s="20">
        <v>5</v>
      </c>
      <c r="F32" s="23">
        <v>35</v>
      </c>
      <c r="G32" s="20">
        <v>12</v>
      </c>
      <c r="H32" s="20">
        <v>14</v>
      </c>
      <c r="I32" s="20">
        <v>1</v>
      </c>
      <c r="J32" s="20">
        <v>1</v>
      </c>
      <c r="K32" s="29" t="s">
        <v>602</v>
      </c>
      <c r="L32" s="1" t="s">
        <v>792</v>
      </c>
      <c r="M32" s="1" t="s">
        <v>122</v>
      </c>
      <c r="N32" s="1" t="s">
        <v>848</v>
      </c>
      <c r="O32" s="31">
        <v>121</v>
      </c>
      <c r="P32" s="20">
        <v>134</v>
      </c>
      <c r="Q32" s="30">
        <v>-13</v>
      </c>
      <c r="R32" s="29" t="s">
        <v>849</v>
      </c>
      <c r="S32" s="28" t="s">
        <v>850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44</v>
      </c>
      <c r="C35" s="1">
        <v>22</v>
      </c>
      <c r="D35" s="1">
        <v>16</v>
      </c>
      <c r="E35" s="20">
        <v>6</v>
      </c>
      <c r="F35" s="33">
        <v>50</v>
      </c>
      <c r="G35" s="20">
        <v>17</v>
      </c>
      <c r="H35" s="20">
        <v>22</v>
      </c>
      <c r="I35" s="20">
        <v>0</v>
      </c>
      <c r="J35" s="20">
        <v>2</v>
      </c>
      <c r="K35" s="29" t="s">
        <v>827</v>
      </c>
      <c r="L35" s="1" t="s">
        <v>852</v>
      </c>
      <c r="M35" s="1" t="s">
        <v>211</v>
      </c>
      <c r="N35" s="1" t="s">
        <v>616</v>
      </c>
      <c r="O35" s="31">
        <v>149</v>
      </c>
      <c r="P35" s="20">
        <v>148</v>
      </c>
      <c r="Q35" s="30">
        <v>1</v>
      </c>
      <c r="R35" s="29" t="s">
        <v>104</v>
      </c>
      <c r="S35" s="28" t="s">
        <v>232</v>
      </c>
    </row>
    <row r="36" spans="1:19" x14ac:dyDescent="0.3">
      <c r="A36" s="32" t="s">
        <v>2</v>
      </c>
      <c r="B36" s="1">
        <v>42</v>
      </c>
      <c r="C36" s="1">
        <v>19</v>
      </c>
      <c r="D36" s="1">
        <v>11</v>
      </c>
      <c r="E36" s="20">
        <v>12</v>
      </c>
      <c r="F36" s="30">
        <v>50</v>
      </c>
      <c r="G36" s="20">
        <v>13</v>
      </c>
      <c r="H36" s="20">
        <v>18</v>
      </c>
      <c r="I36" s="20">
        <v>1</v>
      </c>
      <c r="J36" s="20">
        <v>5</v>
      </c>
      <c r="K36" s="29" t="s">
        <v>764</v>
      </c>
      <c r="L36" s="1" t="s">
        <v>718</v>
      </c>
      <c r="M36" s="1" t="s">
        <v>379</v>
      </c>
      <c r="N36" s="1" t="s">
        <v>829</v>
      </c>
      <c r="O36" s="31">
        <v>133</v>
      </c>
      <c r="P36" s="20">
        <v>132</v>
      </c>
      <c r="Q36" s="30">
        <v>1</v>
      </c>
      <c r="R36" s="29" t="s">
        <v>104</v>
      </c>
      <c r="S36" s="28" t="s">
        <v>215</v>
      </c>
    </row>
    <row r="37" spans="1:19" x14ac:dyDescent="0.3">
      <c r="A37" s="32" t="s">
        <v>7</v>
      </c>
      <c r="B37" s="1">
        <v>42</v>
      </c>
      <c r="C37" s="1">
        <v>20</v>
      </c>
      <c r="D37" s="1">
        <v>14</v>
      </c>
      <c r="E37" s="20">
        <v>8</v>
      </c>
      <c r="F37" s="30">
        <v>48</v>
      </c>
      <c r="G37" s="20">
        <v>13</v>
      </c>
      <c r="H37" s="20">
        <v>19</v>
      </c>
      <c r="I37" s="20">
        <v>1</v>
      </c>
      <c r="J37" s="20">
        <v>4</v>
      </c>
      <c r="K37" s="29" t="s">
        <v>729</v>
      </c>
      <c r="L37" s="1" t="s">
        <v>546</v>
      </c>
      <c r="M37" s="1" t="s">
        <v>390</v>
      </c>
      <c r="N37" s="1" t="s">
        <v>853</v>
      </c>
      <c r="O37" s="31">
        <v>117</v>
      </c>
      <c r="P37" s="20">
        <v>123</v>
      </c>
      <c r="Q37" s="30">
        <v>-6</v>
      </c>
      <c r="R37" s="29" t="s">
        <v>101</v>
      </c>
      <c r="S37" s="28" t="s">
        <v>321</v>
      </c>
    </row>
    <row r="38" spans="1:19" x14ac:dyDescent="0.3">
      <c r="A38" s="32" t="s">
        <v>8</v>
      </c>
      <c r="B38" s="1">
        <v>43</v>
      </c>
      <c r="C38" s="1">
        <v>22</v>
      </c>
      <c r="D38" s="1">
        <v>18</v>
      </c>
      <c r="E38" s="20">
        <v>3</v>
      </c>
      <c r="F38" s="30">
        <v>47</v>
      </c>
      <c r="G38" s="20">
        <v>10</v>
      </c>
      <c r="H38" s="20">
        <v>20</v>
      </c>
      <c r="I38" s="20">
        <v>2</v>
      </c>
      <c r="J38" s="20">
        <v>1</v>
      </c>
      <c r="K38" s="29" t="s">
        <v>781</v>
      </c>
      <c r="L38" s="1" t="s">
        <v>749</v>
      </c>
      <c r="M38" s="1" t="s">
        <v>442</v>
      </c>
      <c r="N38" s="1" t="s">
        <v>834</v>
      </c>
      <c r="O38" s="31">
        <v>136</v>
      </c>
      <c r="P38" s="20">
        <v>151</v>
      </c>
      <c r="Q38" s="30">
        <v>-15</v>
      </c>
      <c r="R38" s="29" t="s">
        <v>104</v>
      </c>
      <c r="S38" s="28" t="s">
        <v>232</v>
      </c>
    </row>
    <row r="39" spans="1:19" x14ac:dyDescent="0.3">
      <c r="A39" s="32" t="s">
        <v>18</v>
      </c>
      <c r="B39" s="1">
        <v>42</v>
      </c>
      <c r="C39" s="1">
        <v>18</v>
      </c>
      <c r="D39" s="1">
        <v>14</v>
      </c>
      <c r="E39" s="20">
        <v>10</v>
      </c>
      <c r="F39" s="30">
        <v>46</v>
      </c>
      <c r="G39" s="20">
        <v>10</v>
      </c>
      <c r="H39" s="20">
        <v>16</v>
      </c>
      <c r="I39" s="20">
        <v>2</v>
      </c>
      <c r="J39" s="20">
        <v>5</v>
      </c>
      <c r="K39" s="29" t="s">
        <v>831</v>
      </c>
      <c r="L39" s="1" t="s">
        <v>675</v>
      </c>
      <c r="M39" s="1" t="s">
        <v>832</v>
      </c>
      <c r="N39" s="1" t="s">
        <v>833</v>
      </c>
      <c r="O39" s="31">
        <v>114</v>
      </c>
      <c r="P39" s="20">
        <v>117</v>
      </c>
      <c r="Q39" s="30">
        <v>-3</v>
      </c>
      <c r="R39" s="29" t="s">
        <v>101</v>
      </c>
      <c r="S39" s="28" t="s">
        <v>228</v>
      </c>
    </row>
    <row r="40" spans="1:19" x14ac:dyDescent="0.3">
      <c r="A40" s="32" t="s">
        <v>31</v>
      </c>
      <c r="B40" s="1">
        <v>44</v>
      </c>
      <c r="C40" s="1">
        <v>21</v>
      </c>
      <c r="D40" s="1">
        <v>20</v>
      </c>
      <c r="E40" s="20">
        <v>3</v>
      </c>
      <c r="F40" s="30">
        <v>45</v>
      </c>
      <c r="G40" s="20">
        <v>9</v>
      </c>
      <c r="H40" s="20">
        <v>17</v>
      </c>
      <c r="I40" s="20">
        <v>4</v>
      </c>
      <c r="J40" s="20">
        <v>0</v>
      </c>
      <c r="K40" s="29" t="s">
        <v>673</v>
      </c>
      <c r="L40" s="1" t="s">
        <v>687</v>
      </c>
      <c r="M40" s="1" t="s">
        <v>184</v>
      </c>
      <c r="N40" s="1" t="s">
        <v>777</v>
      </c>
      <c r="O40" s="31">
        <v>147</v>
      </c>
      <c r="P40" s="20">
        <v>163</v>
      </c>
      <c r="Q40" s="30">
        <v>-16</v>
      </c>
      <c r="R40" s="29" t="s">
        <v>197</v>
      </c>
      <c r="S40" s="28" t="s">
        <v>238</v>
      </c>
    </row>
    <row r="41" spans="1:19" x14ac:dyDescent="0.3">
      <c r="A41" s="32" t="s">
        <v>27</v>
      </c>
      <c r="B41" s="1">
        <v>44</v>
      </c>
      <c r="C41" s="1">
        <v>18</v>
      </c>
      <c r="D41" s="1">
        <v>22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636</v>
      </c>
      <c r="L41" s="1" t="s">
        <v>851</v>
      </c>
      <c r="M41" s="1" t="s">
        <v>291</v>
      </c>
      <c r="N41" s="1" t="s">
        <v>811</v>
      </c>
      <c r="O41" s="31">
        <v>114</v>
      </c>
      <c r="P41" s="20">
        <v>134</v>
      </c>
      <c r="Q41" s="30">
        <v>-20</v>
      </c>
      <c r="R41" s="29" t="s">
        <v>133</v>
      </c>
      <c r="S41" s="28" t="s">
        <v>202</v>
      </c>
    </row>
    <row r="42" spans="1:19" ht="15" thickBot="1" x14ac:dyDescent="0.35">
      <c r="A42" s="27" t="s">
        <v>3</v>
      </c>
      <c r="B42" s="26">
        <v>43</v>
      </c>
      <c r="C42" s="26">
        <v>16</v>
      </c>
      <c r="D42" s="26">
        <v>22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688</v>
      </c>
      <c r="M42" s="26" t="s">
        <v>218</v>
      </c>
      <c r="N42" s="26" t="s">
        <v>780</v>
      </c>
      <c r="O42" s="25">
        <v>121</v>
      </c>
      <c r="P42" s="24">
        <v>153</v>
      </c>
      <c r="Q42" s="23">
        <v>-32</v>
      </c>
      <c r="R42" s="22" t="s">
        <v>159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A634FEE-9C47-4EC9-9B6E-97F22EB8C942}"/>
  </hyperlinks>
  <pageMargins left="0.7" right="0.7" top="0.75" bottom="0.75" header="0.3" footer="0.3"/>
  <pageSetup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CD8C-DEE4-4AF1-884F-E5345919610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45</v>
      </c>
      <c r="C4" s="40">
        <v>26</v>
      </c>
      <c r="D4" s="40">
        <v>15</v>
      </c>
      <c r="E4" s="38">
        <v>4</v>
      </c>
      <c r="F4" s="33">
        <v>56</v>
      </c>
      <c r="G4" s="39">
        <v>17</v>
      </c>
      <c r="H4" s="38">
        <v>24</v>
      </c>
      <c r="I4" s="38">
        <v>2</v>
      </c>
      <c r="J4" s="33">
        <v>2</v>
      </c>
      <c r="K4" s="37" t="s">
        <v>835</v>
      </c>
      <c r="L4" s="40" t="s">
        <v>616</v>
      </c>
      <c r="M4" s="40" t="s">
        <v>330</v>
      </c>
      <c r="N4" s="40" t="s">
        <v>706</v>
      </c>
      <c r="O4" s="39">
        <v>141</v>
      </c>
      <c r="P4" s="38">
        <v>142</v>
      </c>
      <c r="Q4" s="33">
        <v>-1</v>
      </c>
      <c r="R4" s="37" t="s">
        <v>104</v>
      </c>
      <c r="S4" s="36" t="s">
        <v>226</v>
      </c>
    </row>
    <row r="5" spans="1:20" x14ac:dyDescent="0.3">
      <c r="A5" s="32" t="s">
        <v>16</v>
      </c>
      <c r="B5" s="1">
        <v>44</v>
      </c>
      <c r="C5" s="1">
        <v>25</v>
      </c>
      <c r="D5" s="1">
        <v>13</v>
      </c>
      <c r="E5" s="20">
        <v>6</v>
      </c>
      <c r="F5" s="30">
        <v>56</v>
      </c>
      <c r="G5" s="31">
        <v>14</v>
      </c>
      <c r="H5" s="20">
        <v>23</v>
      </c>
      <c r="I5" s="20">
        <v>2</v>
      </c>
      <c r="J5" s="30">
        <v>4</v>
      </c>
      <c r="K5" s="29" t="s">
        <v>837</v>
      </c>
      <c r="L5" s="1" t="s">
        <v>685</v>
      </c>
      <c r="M5" s="1" t="s">
        <v>339</v>
      </c>
      <c r="N5" s="1" t="s">
        <v>838</v>
      </c>
      <c r="O5" s="31">
        <v>151</v>
      </c>
      <c r="P5" s="20">
        <v>144</v>
      </c>
      <c r="Q5" s="30">
        <v>7</v>
      </c>
      <c r="R5" s="29" t="s">
        <v>109</v>
      </c>
      <c r="S5" s="28" t="s">
        <v>290</v>
      </c>
    </row>
    <row r="6" spans="1:20" x14ac:dyDescent="0.3">
      <c r="A6" s="32" t="s">
        <v>5</v>
      </c>
      <c r="B6" s="1">
        <v>42</v>
      </c>
      <c r="C6" s="1">
        <v>26</v>
      </c>
      <c r="D6" s="1">
        <v>13</v>
      </c>
      <c r="E6" s="20">
        <v>3</v>
      </c>
      <c r="F6" s="30">
        <v>55</v>
      </c>
      <c r="G6" s="31">
        <v>20</v>
      </c>
      <c r="H6" s="20">
        <v>25</v>
      </c>
      <c r="I6" s="20">
        <v>1</v>
      </c>
      <c r="J6" s="30">
        <v>1</v>
      </c>
      <c r="K6" s="29" t="s">
        <v>671</v>
      </c>
      <c r="L6" s="1" t="s">
        <v>647</v>
      </c>
      <c r="M6" s="1" t="s">
        <v>234</v>
      </c>
      <c r="N6" s="1" t="s">
        <v>725</v>
      </c>
      <c r="O6" s="31">
        <v>146</v>
      </c>
      <c r="P6" s="20">
        <v>112</v>
      </c>
      <c r="Q6" s="30">
        <v>34</v>
      </c>
      <c r="R6" s="29" t="s">
        <v>213</v>
      </c>
      <c r="S6" s="28" t="s">
        <v>219</v>
      </c>
    </row>
    <row r="7" spans="1:20" x14ac:dyDescent="0.3">
      <c r="A7" s="32" t="s">
        <v>28</v>
      </c>
      <c r="B7" s="1">
        <v>42</v>
      </c>
      <c r="C7" s="1">
        <v>23</v>
      </c>
      <c r="D7" s="1">
        <v>15</v>
      </c>
      <c r="E7" s="20">
        <v>4</v>
      </c>
      <c r="F7" s="30">
        <v>50</v>
      </c>
      <c r="G7" s="31">
        <v>14</v>
      </c>
      <c r="H7" s="20">
        <v>20</v>
      </c>
      <c r="I7" s="20">
        <v>3</v>
      </c>
      <c r="J7" s="30">
        <v>0</v>
      </c>
      <c r="K7" s="29" t="s">
        <v>815</v>
      </c>
      <c r="L7" s="1" t="s">
        <v>518</v>
      </c>
      <c r="M7" s="1" t="s">
        <v>407</v>
      </c>
      <c r="N7" s="1" t="s">
        <v>742</v>
      </c>
      <c r="O7" s="31">
        <v>135</v>
      </c>
      <c r="P7" s="20">
        <v>131</v>
      </c>
      <c r="Q7" s="30">
        <v>4</v>
      </c>
      <c r="R7" s="29" t="s">
        <v>104</v>
      </c>
      <c r="S7" s="28" t="s">
        <v>280</v>
      </c>
    </row>
    <row r="8" spans="1:20" x14ac:dyDescent="0.3">
      <c r="A8" s="32" t="s">
        <v>4</v>
      </c>
      <c r="B8" s="1">
        <v>43</v>
      </c>
      <c r="C8" s="1">
        <v>21</v>
      </c>
      <c r="D8" s="1">
        <v>15</v>
      </c>
      <c r="E8" s="20">
        <v>7</v>
      </c>
      <c r="F8" s="30">
        <v>49</v>
      </c>
      <c r="G8" s="31">
        <v>16</v>
      </c>
      <c r="H8" s="20">
        <v>21</v>
      </c>
      <c r="I8" s="20">
        <v>0</v>
      </c>
      <c r="J8" s="30">
        <v>1</v>
      </c>
      <c r="K8" s="29" t="s">
        <v>817</v>
      </c>
      <c r="L8" s="1" t="s">
        <v>839</v>
      </c>
      <c r="M8" s="1" t="s">
        <v>341</v>
      </c>
      <c r="N8" s="1" t="s">
        <v>840</v>
      </c>
      <c r="O8" s="31">
        <v>143</v>
      </c>
      <c r="P8" s="20">
        <v>140</v>
      </c>
      <c r="Q8" s="30">
        <v>3</v>
      </c>
      <c r="R8" s="29" t="s">
        <v>104</v>
      </c>
      <c r="S8" s="28" t="s">
        <v>231</v>
      </c>
    </row>
    <row r="9" spans="1:20" x14ac:dyDescent="0.3">
      <c r="A9" s="32" t="s">
        <v>29</v>
      </c>
      <c r="B9" s="1">
        <v>44</v>
      </c>
      <c r="C9" s="1">
        <v>23</v>
      </c>
      <c r="D9" s="1">
        <v>19</v>
      </c>
      <c r="E9" s="20">
        <v>2</v>
      </c>
      <c r="F9" s="30">
        <v>48</v>
      </c>
      <c r="G9" s="31">
        <v>14</v>
      </c>
      <c r="H9" s="20">
        <v>21</v>
      </c>
      <c r="I9" s="20">
        <v>2</v>
      </c>
      <c r="J9" s="30">
        <v>1</v>
      </c>
      <c r="K9" s="29" t="s">
        <v>748</v>
      </c>
      <c r="L9" s="1" t="s">
        <v>777</v>
      </c>
      <c r="M9" s="1" t="s">
        <v>494</v>
      </c>
      <c r="N9" s="1" t="s">
        <v>697</v>
      </c>
      <c r="O9" s="31">
        <v>141</v>
      </c>
      <c r="P9" s="20">
        <v>144</v>
      </c>
      <c r="Q9" s="30">
        <v>-3</v>
      </c>
      <c r="R9" s="29" t="s">
        <v>99</v>
      </c>
      <c r="S9" s="28" t="s">
        <v>215</v>
      </c>
    </row>
    <row r="10" spans="1:20" x14ac:dyDescent="0.3">
      <c r="A10" s="32" t="s">
        <v>19</v>
      </c>
      <c r="B10" s="1">
        <v>43</v>
      </c>
      <c r="C10" s="1">
        <v>22</v>
      </c>
      <c r="D10" s="1">
        <v>18</v>
      </c>
      <c r="E10" s="20">
        <v>3</v>
      </c>
      <c r="F10" s="30">
        <v>47</v>
      </c>
      <c r="G10" s="31">
        <v>17</v>
      </c>
      <c r="H10" s="20">
        <v>20</v>
      </c>
      <c r="I10" s="20">
        <v>2</v>
      </c>
      <c r="J10" s="30">
        <v>1</v>
      </c>
      <c r="K10" s="29" t="s">
        <v>798</v>
      </c>
      <c r="L10" s="1" t="s">
        <v>577</v>
      </c>
      <c r="M10" s="1" t="s">
        <v>372</v>
      </c>
      <c r="N10" s="1" t="s">
        <v>836</v>
      </c>
      <c r="O10" s="31">
        <v>132</v>
      </c>
      <c r="P10" s="20">
        <v>140</v>
      </c>
      <c r="Q10" s="30">
        <v>-8</v>
      </c>
      <c r="R10" s="29" t="s">
        <v>107</v>
      </c>
      <c r="S10" s="28" t="s">
        <v>228</v>
      </c>
    </row>
    <row r="11" spans="1:20" ht="15" thickBot="1" x14ac:dyDescent="0.35">
      <c r="A11" s="32" t="s">
        <v>11</v>
      </c>
      <c r="B11" s="1">
        <v>43</v>
      </c>
      <c r="C11" s="1">
        <v>20</v>
      </c>
      <c r="D11" s="1">
        <v>18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563</v>
      </c>
      <c r="L11" s="1" t="s">
        <v>518</v>
      </c>
      <c r="M11" s="1" t="s">
        <v>263</v>
      </c>
      <c r="N11" s="1" t="s">
        <v>644</v>
      </c>
      <c r="O11" s="31">
        <v>139</v>
      </c>
      <c r="P11" s="20">
        <v>145</v>
      </c>
      <c r="Q11" s="30">
        <v>-6</v>
      </c>
      <c r="R11" s="29" t="s">
        <v>113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44</v>
      </c>
      <c r="C14" s="1">
        <v>27</v>
      </c>
      <c r="D14" s="1">
        <v>14</v>
      </c>
      <c r="E14" s="20">
        <v>3</v>
      </c>
      <c r="F14" s="33">
        <v>57</v>
      </c>
      <c r="G14" s="20">
        <v>14</v>
      </c>
      <c r="H14" s="20">
        <v>23</v>
      </c>
      <c r="I14" s="20">
        <v>4</v>
      </c>
      <c r="J14" s="20">
        <v>2</v>
      </c>
      <c r="K14" s="29" t="s">
        <v>835</v>
      </c>
      <c r="L14" s="1" t="s">
        <v>627</v>
      </c>
      <c r="M14" s="1" t="s">
        <v>799</v>
      </c>
      <c r="N14" s="1" t="s">
        <v>773</v>
      </c>
      <c r="O14" s="31">
        <v>152</v>
      </c>
      <c r="P14" s="20">
        <v>133</v>
      </c>
      <c r="Q14" s="30">
        <v>19</v>
      </c>
      <c r="R14" s="29" t="s">
        <v>109</v>
      </c>
      <c r="S14" s="28" t="s">
        <v>202</v>
      </c>
    </row>
    <row r="15" spans="1:20" x14ac:dyDescent="0.3">
      <c r="A15" s="32" t="s">
        <v>13</v>
      </c>
      <c r="B15" s="1">
        <v>44</v>
      </c>
      <c r="C15" s="1">
        <v>24</v>
      </c>
      <c r="D15" s="1">
        <v>15</v>
      </c>
      <c r="E15" s="20">
        <v>5</v>
      </c>
      <c r="F15" s="30">
        <v>53</v>
      </c>
      <c r="G15" s="20">
        <v>12</v>
      </c>
      <c r="H15" s="20">
        <v>20</v>
      </c>
      <c r="I15" s="20">
        <v>4</v>
      </c>
      <c r="J15" s="20">
        <v>5</v>
      </c>
      <c r="K15" s="29" t="s">
        <v>754</v>
      </c>
      <c r="L15" s="1" t="s">
        <v>546</v>
      </c>
      <c r="M15" s="1" t="s">
        <v>389</v>
      </c>
      <c r="N15" s="1" t="s">
        <v>820</v>
      </c>
      <c r="O15" s="31">
        <v>130</v>
      </c>
      <c r="P15" s="20">
        <v>122</v>
      </c>
      <c r="Q15" s="30">
        <v>8</v>
      </c>
      <c r="R15" s="29" t="s">
        <v>101</v>
      </c>
      <c r="S15" s="28" t="s">
        <v>233</v>
      </c>
    </row>
    <row r="16" spans="1:20" x14ac:dyDescent="0.3">
      <c r="A16" s="32" t="s">
        <v>10</v>
      </c>
      <c r="B16" s="1">
        <v>42</v>
      </c>
      <c r="C16" s="1">
        <v>22</v>
      </c>
      <c r="D16" s="1">
        <v>12</v>
      </c>
      <c r="E16" s="20">
        <v>8</v>
      </c>
      <c r="F16" s="30">
        <v>52</v>
      </c>
      <c r="G16" s="20">
        <v>10</v>
      </c>
      <c r="H16" s="20">
        <v>17</v>
      </c>
      <c r="I16" s="20">
        <v>5</v>
      </c>
      <c r="J16" s="20">
        <v>3</v>
      </c>
      <c r="K16" s="29" t="s">
        <v>702</v>
      </c>
      <c r="L16" s="1" t="s">
        <v>546</v>
      </c>
      <c r="M16" s="1" t="s">
        <v>216</v>
      </c>
      <c r="N16" s="1" t="s">
        <v>739</v>
      </c>
      <c r="O16" s="31">
        <v>130</v>
      </c>
      <c r="P16" s="20">
        <v>120</v>
      </c>
      <c r="Q16" s="30">
        <v>10</v>
      </c>
      <c r="R16" s="29" t="s">
        <v>101</v>
      </c>
      <c r="S16" s="28" t="s">
        <v>233</v>
      </c>
    </row>
    <row r="17" spans="1:19" x14ac:dyDescent="0.3">
      <c r="A17" s="32" t="s">
        <v>1</v>
      </c>
      <c r="B17" s="1">
        <v>45</v>
      </c>
      <c r="C17" s="1">
        <v>23</v>
      </c>
      <c r="D17" s="1">
        <v>16</v>
      </c>
      <c r="E17" s="20">
        <v>6</v>
      </c>
      <c r="F17" s="30">
        <v>52</v>
      </c>
      <c r="G17" s="20">
        <v>21</v>
      </c>
      <c r="H17" s="20">
        <v>23</v>
      </c>
      <c r="I17" s="20">
        <v>0</v>
      </c>
      <c r="J17" s="20">
        <v>5</v>
      </c>
      <c r="K17" s="29" t="s">
        <v>742</v>
      </c>
      <c r="L17" s="1" t="s">
        <v>563</v>
      </c>
      <c r="M17" s="1" t="s">
        <v>381</v>
      </c>
      <c r="N17" s="1" t="s">
        <v>765</v>
      </c>
      <c r="O17" s="31">
        <v>148</v>
      </c>
      <c r="P17" s="20">
        <v>130</v>
      </c>
      <c r="Q17" s="30">
        <v>18</v>
      </c>
      <c r="R17" s="29" t="s">
        <v>99</v>
      </c>
      <c r="S17" s="28" t="s">
        <v>218</v>
      </c>
    </row>
    <row r="18" spans="1:19" x14ac:dyDescent="0.3">
      <c r="A18" s="32" t="s">
        <v>9</v>
      </c>
      <c r="B18" s="1">
        <v>42</v>
      </c>
      <c r="C18" s="1">
        <v>21</v>
      </c>
      <c r="D18" s="1">
        <v>12</v>
      </c>
      <c r="E18" s="20">
        <v>9</v>
      </c>
      <c r="F18" s="30">
        <v>51</v>
      </c>
      <c r="G18" s="20">
        <v>16</v>
      </c>
      <c r="H18" s="20">
        <v>20</v>
      </c>
      <c r="I18" s="20">
        <v>1</v>
      </c>
      <c r="J18" s="20">
        <v>5</v>
      </c>
      <c r="K18" s="29" t="s">
        <v>739</v>
      </c>
      <c r="L18" s="1" t="s">
        <v>803</v>
      </c>
      <c r="M18" s="1" t="s">
        <v>365</v>
      </c>
      <c r="N18" s="1" t="s">
        <v>845</v>
      </c>
      <c r="O18" s="31">
        <v>139</v>
      </c>
      <c r="P18" s="20">
        <v>132</v>
      </c>
      <c r="Q18" s="30">
        <v>7</v>
      </c>
      <c r="R18" s="29" t="s">
        <v>177</v>
      </c>
      <c r="S18" s="28" t="s">
        <v>203</v>
      </c>
    </row>
    <row r="19" spans="1:19" x14ac:dyDescent="0.3">
      <c r="A19" s="32" t="s">
        <v>14</v>
      </c>
      <c r="B19" s="1">
        <v>44</v>
      </c>
      <c r="C19" s="1">
        <v>22</v>
      </c>
      <c r="D19" s="1">
        <v>20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841</v>
      </c>
      <c r="M19" s="1" t="s">
        <v>335</v>
      </c>
      <c r="N19" s="1" t="s">
        <v>842</v>
      </c>
      <c r="O19" s="31">
        <v>115</v>
      </c>
      <c r="P19" s="20">
        <v>137</v>
      </c>
      <c r="Q19" s="30">
        <v>-22</v>
      </c>
      <c r="R19" s="29" t="s">
        <v>113</v>
      </c>
      <c r="S19" s="28" t="s">
        <v>237</v>
      </c>
    </row>
    <row r="20" spans="1:19" x14ac:dyDescent="0.3">
      <c r="A20" s="32" t="s">
        <v>12</v>
      </c>
      <c r="B20" s="1">
        <v>45</v>
      </c>
      <c r="C20" s="1">
        <v>20</v>
      </c>
      <c r="D20" s="1">
        <v>19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843</v>
      </c>
      <c r="L20" s="1" t="s">
        <v>754</v>
      </c>
      <c r="M20" s="1" t="s">
        <v>300</v>
      </c>
      <c r="N20" s="1" t="s">
        <v>844</v>
      </c>
      <c r="O20" s="31">
        <v>118</v>
      </c>
      <c r="P20" s="20">
        <v>125</v>
      </c>
      <c r="Q20" s="30">
        <v>-7</v>
      </c>
      <c r="R20" s="29" t="s">
        <v>107</v>
      </c>
      <c r="S20" s="28" t="s">
        <v>218</v>
      </c>
    </row>
    <row r="21" spans="1:19" ht="15" thickBot="1" x14ac:dyDescent="0.35">
      <c r="A21" s="27" t="s">
        <v>23</v>
      </c>
      <c r="B21" s="26">
        <v>43</v>
      </c>
      <c r="C21" s="26">
        <v>18</v>
      </c>
      <c r="D21" s="26">
        <v>18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716</v>
      </c>
      <c r="M21" s="26" t="s">
        <v>800</v>
      </c>
      <c r="N21" s="26" t="s">
        <v>801</v>
      </c>
      <c r="O21" s="25">
        <v>132</v>
      </c>
      <c r="P21" s="24">
        <v>147</v>
      </c>
      <c r="Q21" s="23">
        <v>-15</v>
      </c>
      <c r="R21" s="22" t="s">
        <v>113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43</v>
      </c>
      <c r="C25" s="1">
        <v>32</v>
      </c>
      <c r="D25" s="1">
        <v>4</v>
      </c>
      <c r="E25" s="20">
        <v>7</v>
      </c>
      <c r="F25" s="30">
        <v>71</v>
      </c>
      <c r="G25" s="20">
        <v>28</v>
      </c>
      <c r="H25" s="20">
        <v>31</v>
      </c>
      <c r="I25" s="20">
        <v>1</v>
      </c>
      <c r="J25" s="20">
        <v>4</v>
      </c>
      <c r="K25" s="29" t="s">
        <v>846</v>
      </c>
      <c r="L25" s="1" t="s">
        <v>822</v>
      </c>
      <c r="M25" s="1" t="s">
        <v>757</v>
      </c>
      <c r="N25" s="1" t="s">
        <v>758</v>
      </c>
      <c r="O25" s="31">
        <v>175</v>
      </c>
      <c r="P25" s="20">
        <v>99</v>
      </c>
      <c r="Q25" s="30">
        <v>76</v>
      </c>
      <c r="R25" s="29" t="s">
        <v>99</v>
      </c>
      <c r="S25" s="28" t="s">
        <v>219</v>
      </c>
    </row>
    <row r="26" spans="1:19" x14ac:dyDescent="0.3">
      <c r="A26" s="32" t="s">
        <v>22</v>
      </c>
      <c r="B26" s="1">
        <v>44</v>
      </c>
      <c r="C26" s="1">
        <v>26</v>
      </c>
      <c r="D26" s="1">
        <v>10</v>
      </c>
      <c r="E26" s="20">
        <v>8</v>
      </c>
      <c r="F26" s="30">
        <v>60</v>
      </c>
      <c r="G26" s="20">
        <v>19</v>
      </c>
      <c r="H26" s="20">
        <v>23</v>
      </c>
      <c r="I26" s="20">
        <v>3</v>
      </c>
      <c r="J26" s="20">
        <v>3</v>
      </c>
      <c r="K26" s="29" t="s">
        <v>788</v>
      </c>
      <c r="L26" s="1" t="s">
        <v>822</v>
      </c>
      <c r="M26" s="1" t="s">
        <v>266</v>
      </c>
      <c r="N26" s="1" t="s">
        <v>768</v>
      </c>
      <c r="O26" s="31">
        <v>153</v>
      </c>
      <c r="P26" s="20">
        <v>124</v>
      </c>
      <c r="Q26" s="30">
        <v>29</v>
      </c>
      <c r="R26" s="29" t="s">
        <v>99</v>
      </c>
      <c r="S26" s="28" t="s">
        <v>222</v>
      </c>
    </row>
    <row r="27" spans="1:19" x14ac:dyDescent="0.3">
      <c r="A27" s="32" t="s">
        <v>17</v>
      </c>
      <c r="B27" s="1">
        <v>45</v>
      </c>
      <c r="C27" s="1">
        <v>26</v>
      </c>
      <c r="D27" s="1">
        <v>11</v>
      </c>
      <c r="E27" s="20">
        <v>8</v>
      </c>
      <c r="F27" s="30">
        <v>60</v>
      </c>
      <c r="G27" s="20">
        <v>15</v>
      </c>
      <c r="H27" s="20">
        <v>23</v>
      </c>
      <c r="I27" s="20">
        <v>3</v>
      </c>
      <c r="J27" s="20">
        <v>3</v>
      </c>
      <c r="K27" s="29" t="s">
        <v>685</v>
      </c>
      <c r="L27" s="1" t="s">
        <v>804</v>
      </c>
      <c r="M27" s="1" t="s">
        <v>330</v>
      </c>
      <c r="N27" s="1" t="s">
        <v>847</v>
      </c>
      <c r="O27" s="31">
        <v>143</v>
      </c>
      <c r="P27" s="20">
        <v>121</v>
      </c>
      <c r="Q27" s="30">
        <v>22</v>
      </c>
      <c r="R27" s="29" t="s">
        <v>99</v>
      </c>
      <c r="S27" s="28" t="s">
        <v>239</v>
      </c>
    </row>
    <row r="28" spans="1:19" x14ac:dyDescent="0.3">
      <c r="A28" s="32" t="s">
        <v>95</v>
      </c>
      <c r="B28" s="1">
        <v>45</v>
      </c>
      <c r="C28" s="1">
        <v>22</v>
      </c>
      <c r="D28" s="1">
        <v>20</v>
      </c>
      <c r="E28" s="20">
        <v>3</v>
      </c>
      <c r="F28" s="30">
        <v>47</v>
      </c>
      <c r="G28" s="20">
        <v>16</v>
      </c>
      <c r="H28" s="20">
        <v>22</v>
      </c>
      <c r="I28" s="20">
        <v>0</v>
      </c>
      <c r="J28" s="20">
        <v>0</v>
      </c>
      <c r="K28" s="29" t="s">
        <v>656</v>
      </c>
      <c r="L28" s="1" t="s">
        <v>810</v>
      </c>
      <c r="M28" s="1" t="s">
        <v>291</v>
      </c>
      <c r="N28" s="1" t="s">
        <v>856</v>
      </c>
      <c r="O28" s="31">
        <v>137</v>
      </c>
      <c r="P28" s="20">
        <v>127</v>
      </c>
      <c r="Q28" s="30">
        <v>10</v>
      </c>
      <c r="R28" s="29" t="s">
        <v>109</v>
      </c>
      <c r="S28" s="28" t="s">
        <v>232</v>
      </c>
    </row>
    <row r="29" spans="1:19" x14ac:dyDescent="0.3">
      <c r="A29" s="32" t="s">
        <v>15</v>
      </c>
      <c r="B29" s="1">
        <v>43</v>
      </c>
      <c r="C29" s="1">
        <v>20</v>
      </c>
      <c r="D29" s="1">
        <v>19</v>
      </c>
      <c r="E29" s="20">
        <v>4</v>
      </c>
      <c r="F29" s="30">
        <v>44</v>
      </c>
      <c r="G29" s="20">
        <v>11</v>
      </c>
      <c r="H29" s="20">
        <v>17</v>
      </c>
      <c r="I29" s="20">
        <v>3</v>
      </c>
      <c r="J29" s="20">
        <v>0</v>
      </c>
      <c r="K29" s="29" t="s">
        <v>719</v>
      </c>
      <c r="L29" s="1" t="s">
        <v>714</v>
      </c>
      <c r="M29" s="1" t="s">
        <v>355</v>
      </c>
      <c r="N29" s="1" t="s">
        <v>823</v>
      </c>
      <c r="O29" s="31">
        <v>122</v>
      </c>
      <c r="P29" s="20">
        <v>143</v>
      </c>
      <c r="Q29" s="30">
        <v>-21</v>
      </c>
      <c r="R29" s="29" t="s">
        <v>99</v>
      </c>
      <c r="S29" s="28" t="s">
        <v>203</v>
      </c>
    </row>
    <row r="30" spans="1:19" x14ac:dyDescent="0.3">
      <c r="A30" s="32" t="s">
        <v>25</v>
      </c>
      <c r="B30" s="1">
        <v>44</v>
      </c>
      <c r="C30" s="1">
        <v>18</v>
      </c>
      <c r="D30" s="1">
        <v>19</v>
      </c>
      <c r="E30" s="20">
        <v>7</v>
      </c>
      <c r="F30" s="30">
        <v>43</v>
      </c>
      <c r="G30" s="20">
        <v>12</v>
      </c>
      <c r="H30" s="20">
        <v>16</v>
      </c>
      <c r="I30" s="20">
        <v>2</v>
      </c>
      <c r="J30" s="20">
        <v>3</v>
      </c>
      <c r="K30" s="29" t="s">
        <v>766</v>
      </c>
      <c r="L30" s="1" t="s">
        <v>786</v>
      </c>
      <c r="M30" s="1" t="s">
        <v>225</v>
      </c>
      <c r="N30" s="1" t="s">
        <v>706</v>
      </c>
      <c r="O30" s="31">
        <v>126</v>
      </c>
      <c r="P30" s="20">
        <v>142</v>
      </c>
      <c r="Q30" s="30">
        <v>-16</v>
      </c>
      <c r="R30" s="29" t="s">
        <v>101</v>
      </c>
      <c r="S30" s="28" t="s">
        <v>225</v>
      </c>
    </row>
    <row r="31" spans="1:19" x14ac:dyDescent="0.3">
      <c r="A31" s="32" t="s">
        <v>6</v>
      </c>
      <c r="B31" s="1">
        <v>45</v>
      </c>
      <c r="C31" s="1">
        <v>17</v>
      </c>
      <c r="D31" s="1">
        <v>20</v>
      </c>
      <c r="E31" s="20">
        <v>8</v>
      </c>
      <c r="F31" s="30">
        <v>42</v>
      </c>
      <c r="G31" s="20">
        <v>17</v>
      </c>
      <c r="H31" s="20">
        <v>17</v>
      </c>
      <c r="I31" s="20">
        <v>0</v>
      </c>
      <c r="J31" s="20">
        <v>2</v>
      </c>
      <c r="K31" s="29" t="s">
        <v>790</v>
      </c>
      <c r="L31" s="1" t="s">
        <v>854</v>
      </c>
      <c r="M31" s="1" t="s">
        <v>287</v>
      </c>
      <c r="N31" s="1" t="s">
        <v>855</v>
      </c>
      <c r="O31" s="31">
        <v>112</v>
      </c>
      <c r="P31" s="20">
        <v>157</v>
      </c>
      <c r="Q31" s="30">
        <v>-45</v>
      </c>
      <c r="R31" s="29" t="s">
        <v>107</v>
      </c>
      <c r="S31" s="28" t="s">
        <v>228</v>
      </c>
    </row>
    <row r="32" spans="1:19" ht="15" thickBot="1" x14ac:dyDescent="0.35">
      <c r="A32" s="32" t="s">
        <v>0</v>
      </c>
      <c r="B32" s="1">
        <v>43</v>
      </c>
      <c r="C32" s="1">
        <v>16</v>
      </c>
      <c r="D32" s="1">
        <v>22</v>
      </c>
      <c r="E32" s="20">
        <v>5</v>
      </c>
      <c r="F32" s="23">
        <v>37</v>
      </c>
      <c r="G32" s="20">
        <v>13</v>
      </c>
      <c r="H32" s="20">
        <v>15</v>
      </c>
      <c r="I32" s="20">
        <v>1</v>
      </c>
      <c r="J32" s="20">
        <v>1</v>
      </c>
      <c r="K32" s="29" t="s">
        <v>622</v>
      </c>
      <c r="L32" s="1" t="s">
        <v>792</v>
      </c>
      <c r="M32" s="1" t="s">
        <v>122</v>
      </c>
      <c r="N32" s="1" t="s">
        <v>857</v>
      </c>
      <c r="O32" s="31">
        <v>126</v>
      </c>
      <c r="P32" s="20">
        <v>135</v>
      </c>
      <c r="Q32" s="30">
        <v>-9</v>
      </c>
      <c r="R32" s="29" t="s">
        <v>99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44</v>
      </c>
      <c r="C35" s="1">
        <v>22</v>
      </c>
      <c r="D35" s="1">
        <v>16</v>
      </c>
      <c r="E35" s="20">
        <v>6</v>
      </c>
      <c r="F35" s="33">
        <v>50</v>
      </c>
      <c r="G35" s="20">
        <v>17</v>
      </c>
      <c r="H35" s="20">
        <v>22</v>
      </c>
      <c r="I35" s="20">
        <v>0</v>
      </c>
      <c r="J35" s="20">
        <v>2</v>
      </c>
      <c r="K35" s="29" t="s">
        <v>827</v>
      </c>
      <c r="L35" s="1" t="s">
        <v>852</v>
      </c>
      <c r="M35" s="1" t="s">
        <v>211</v>
      </c>
      <c r="N35" s="1" t="s">
        <v>616</v>
      </c>
      <c r="O35" s="31">
        <v>149</v>
      </c>
      <c r="P35" s="20">
        <v>148</v>
      </c>
      <c r="Q35" s="30">
        <v>1</v>
      </c>
      <c r="R35" s="29" t="s">
        <v>104</v>
      </c>
      <c r="S35" s="28" t="s">
        <v>232</v>
      </c>
    </row>
    <row r="36" spans="1:19" x14ac:dyDescent="0.3">
      <c r="A36" s="32" t="s">
        <v>2</v>
      </c>
      <c r="B36" s="1">
        <v>42</v>
      </c>
      <c r="C36" s="1">
        <v>19</v>
      </c>
      <c r="D36" s="1">
        <v>11</v>
      </c>
      <c r="E36" s="20">
        <v>12</v>
      </c>
      <c r="F36" s="30">
        <v>50</v>
      </c>
      <c r="G36" s="20">
        <v>13</v>
      </c>
      <c r="H36" s="20">
        <v>18</v>
      </c>
      <c r="I36" s="20">
        <v>1</v>
      </c>
      <c r="J36" s="20">
        <v>5</v>
      </c>
      <c r="K36" s="29" t="s">
        <v>764</v>
      </c>
      <c r="L36" s="1" t="s">
        <v>718</v>
      </c>
      <c r="M36" s="1" t="s">
        <v>379</v>
      </c>
      <c r="N36" s="1" t="s">
        <v>829</v>
      </c>
      <c r="O36" s="31">
        <v>133</v>
      </c>
      <c r="P36" s="20">
        <v>132</v>
      </c>
      <c r="Q36" s="30">
        <v>1</v>
      </c>
      <c r="R36" s="29" t="s">
        <v>104</v>
      </c>
      <c r="S36" s="28" t="s">
        <v>215</v>
      </c>
    </row>
    <row r="37" spans="1:19" x14ac:dyDescent="0.3">
      <c r="A37" s="32" t="s">
        <v>7</v>
      </c>
      <c r="B37" s="1">
        <v>42</v>
      </c>
      <c r="C37" s="1">
        <v>20</v>
      </c>
      <c r="D37" s="1">
        <v>14</v>
      </c>
      <c r="E37" s="20">
        <v>8</v>
      </c>
      <c r="F37" s="30">
        <v>48</v>
      </c>
      <c r="G37" s="20">
        <v>13</v>
      </c>
      <c r="H37" s="20">
        <v>19</v>
      </c>
      <c r="I37" s="20">
        <v>1</v>
      </c>
      <c r="J37" s="20">
        <v>4</v>
      </c>
      <c r="K37" s="29" t="s">
        <v>729</v>
      </c>
      <c r="L37" s="1" t="s">
        <v>546</v>
      </c>
      <c r="M37" s="1" t="s">
        <v>390</v>
      </c>
      <c r="N37" s="1" t="s">
        <v>853</v>
      </c>
      <c r="O37" s="31">
        <v>117</v>
      </c>
      <c r="P37" s="20">
        <v>123</v>
      </c>
      <c r="Q37" s="30">
        <v>-6</v>
      </c>
      <c r="R37" s="29" t="s">
        <v>101</v>
      </c>
      <c r="S37" s="28" t="s">
        <v>321</v>
      </c>
    </row>
    <row r="38" spans="1:19" x14ac:dyDescent="0.3">
      <c r="A38" s="32" t="s">
        <v>8</v>
      </c>
      <c r="B38" s="1">
        <v>43</v>
      </c>
      <c r="C38" s="1">
        <v>22</v>
      </c>
      <c r="D38" s="1">
        <v>18</v>
      </c>
      <c r="E38" s="20">
        <v>3</v>
      </c>
      <c r="F38" s="30">
        <v>47</v>
      </c>
      <c r="G38" s="20">
        <v>10</v>
      </c>
      <c r="H38" s="20">
        <v>20</v>
      </c>
      <c r="I38" s="20">
        <v>2</v>
      </c>
      <c r="J38" s="20">
        <v>1</v>
      </c>
      <c r="K38" s="29" t="s">
        <v>781</v>
      </c>
      <c r="L38" s="1" t="s">
        <v>749</v>
      </c>
      <c r="M38" s="1" t="s">
        <v>442</v>
      </c>
      <c r="N38" s="1" t="s">
        <v>834</v>
      </c>
      <c r="O38" s="31">
        <v>136</v>
      </c>
      <c r="P38" s="20">
        <v>151</v>
      </c>
      <c r="Q38" s="30">
        <v>-15</v>
      </c>
      <c r="R38" s="29" t="s">
        <v>104</v>
      </c>
      <c r="S38" s="28" t="s">
        <v>232</v>
      </c>
    </row>
    <row r="39" spans="1:19" x14ac:dyDescent="0.3">
      <c r="A39" s="32" t="s">
        <v>18</v>
      </c>
      <c r="B39" s="1">
        <v>43</v>
      </c>
      <c r="C39" s="1">
        <v>18</v>
      </c>
      <c r="D39" s="1">
        <v>15</v>
      </c>
      <c r="E39" s="20">
        <v>10</v>
      </c>
      <c r="F39" s="30">
        <v>46</v>
      </c>
      <c r="G39" s="20">
        <v>10</v>
      </c>
      <c r="H39" s="20">
        <v>16</v>
      </c>
      <c r="I39" s="20">
        <v>2</v>
      </c>
      <c r="J39" s="20">
        <v>5</v>
      </c>
      <c r="K39" s="29" t="s">
        <v>831</v>
      </c>
      <c r="L39" s="1" t="s">
        <v>858</v>
      </c>
      <c r="M39" s="1" t="s">
        <v>832</v>
      </c>
      <c r="N39" s="1" t="s">
        <v>859</v>
      </c>
      <c r="O39" s="31">
        <v>115</v>
      </c>
      <c r="P39" s="20">
        <v>122</v>
      </c>
      <c r="Q39" s="30">
        <v>-7</v>
      </c>
      <c r="R39" s="29" t="s">
        <v>107</v>
      </c>
      <c r="S39" s="28" t="s">
        <v>228</v>
      </c>
    </row>
    <row r="40" spans="1:19" x14ac:dyDescent="0.3">
      <c r="A40" s="32" t="s">
        <v>31</v>
      </c>
      <c r="B40" s="1">
        <v>44</v>
      </c>
      <c r="C40" s="1">
        <v>21</v>
      </c>
      <c r="D40" s="1">
        <v>20</v>
      </c>
      <c r="E40" s="20">
        <v>3</v>
      </c>
      <c r="F40" s="30">
        <v>45</v>
      </c>
      <c r="G40" s="20">
        <v>9</v>
      </c>
      <c r="H40" s="20">
        <v>17</v>
      </c>
      <c r="I40" s="20">
        <v>4</v>
      </c>
      <c r="J40" s="20">
        <v>0</v>
      </c>
      <c r="K40" s="29" t="s">
        <v>673</v>
      </c>
      <c r="L40" s="1" t="s">
        <v>687</v>
      </c>
      <c r="M40" s="1" t="s">
        <v>184</v>
      </c>
      <c r="N40" s="1" t="s">
        <v>777</v>
      </c>
      <c r="O40" s="31">
        <v>147</v>
      </c>
      <c r="P40" s="20">
        <v>163</v>
      </c>
      <c r="Q40" s="30">
        <v>-16</v>
      </c>
      <c r="R40" s="29" t="s">
        <v>197</v>
      </c>
      <c r="S40" s="28" t="s">
        <v>238</v>
      </c>
    </row>
    <row r="41" spans="1:19" x14ac:dyDescent="0.3">
      <c r="A41" s="32" t="s">
        <v>27</v>
      </c>
      <c r="B41" s="1">
        <v>44</v>
      </c>
      <c r="C41" s="1">
        <v>18</v>
      </c>
      <c r="D41" s="1">
        <v>22</v>
      </c>
      <c r="E41" s="20">
        <v>4</v>
      </c>
      <c r="F41" s="30">
        <v>40</v>
      </c>
      <c r="G41" s="20">
        <v>12</v>
      </c>
      <c r="H41" s="20">
        <v>16</v>
      </c>
      <c r="I41" s="20">
        <v>2</v>
      </c>
      <c r="J41" s="20">
        <v>2</v>
      </c>
      <c r="K41" s="29" t="s">
        <v>636</v>
      </c>
      <c r="L41" s="1" t="s">
        <v>851</v>
      </c>
      <c r="M41" s="1" t="s">
        <v>291</v>
      </c>
      <c r="N41" s="1" t="s">
        <v>811</v>
      </c>
      <c r="O41" s="31">
        <v>114</v>
      </c>
      <c r="P41" s="20">
        <v>134</v>
      </c>
      <c r="Q41" s="30">
        <v>-20</v>
      </c>
      <c r="R41" s="29" t="s">
        <v>133</v>
      </c>
      <c r="S41" s="28" t="s">
        <v>202</v>
      </c>
    </row>
    <row r="42" spans="1:19" ht="15" thickBot="1" x14ac:dyDescent="0.35">
      <c r="A42" s="27" t="s">
        <v>3</v>
      </c>
      <c r="B42" s="26">
        <v>43</v>
      </c>
      <c r="C42" s="26">
        <v>16</v>
      </c>
      <c r="D42" s="26">
        <v>22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688</v>
      </c>
      <c r="M42" s="26" t="s">
        <v>218</v>
      </c>
      <c r="N42" s="26" t="s">
        <v>780</v>
      </c>
      <c r="O42" s="25">
        <v>121</v>
      </c>
      <c r="P42" s="24">
        <v>153</v>
      </c>
      <c r="Q42" s="23">
        <v>-32</v>
      </c>
      <c r="R42" s="22" t="s">
        <v>159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35:S42">
    <sortCondition descending="1" ref="F35:F4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C02F338-A021-4903-BA3F-DEB418C04F8A}"/>
  </hyperlinks>
  <pageMargins left="0.7" right="0.7" top="0.75" bottom="0.75" header="0.3" footer="0.3"/>
  <pageSetup orientation="portrait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D0A9-376D-48FA-A1A4-7CBA54490CA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46</v>
      </c>
      <c r="C4" s="40">
        <v>27</v>
      </c>
      <c r="D4" s="40">
        <v>15</v>
      </c>
      <c r="E4" s="38">
        <v>4</v>
      </c>
      <c r="F4" s="33">
        <v>58</v>
      </c>
      <c r="G4" s="39">
        <v>18</v>
      </c>
      <c r="H4" s="38">
        <v>25</v>
      </c>
      <c r="I4" s="38">
        <v>2</v>
      </c>
      <c r="J4" s="33">
        <v>2</v>
      </c>
      <c r="K4" s="37" t="s">
        <v>835</v>
      </c>
      <c r="L4" s="40" t="s">
        <v>699</v>
      </c>
      <c r="M4" s="40" t="s">
        <v>354</v>
      </c>
      <c r="N4" s="40" t="s">
        <v>785</v>
      </c>
      <c r="O4" s="39">
        <v>145</v>
      </c>
      <c r="P4" s="38">
        <v>142</v>
      </c>
      <c r="Q4" s="33">
        <v>3</v>
      </c>
      <c r="R4" s="37" t="s">
        <v>109</v>
      </c>
      <c r="S4" s="36" t="s">
        <v>226</v>
      </c>
    </row>
    <row r="5" spans="1:20" x14ac:dyDescent="0.3">
      <c r="A5" s="32" t="s">
        <v>5</v>
      </c>
      <c r="B5" s="1">
        <v>43</v>
      </c>
      <c r="C5" s="1">
        <v>27</v>
      </c>
      <c r="D5" s="1">
        <v>13</v>
      </c>
      <c r="E5" s="20">
        <v>3</v>
      </c>
      <c r="F5" s="30">
        <v>57</v>
      </c>
      <c r="G5" s="31">
        <v>21</v>
      </c>
      <c r="H5" s="20">
        <v>26</v>
      </c>
      <c r="I5" s="20">
        <v>1</v>
      </c>
      <c r="J5" s="30">
        <v>1</v>
      </c>
      <c r="K5" s="29" t="s">
        <v>671</v>
      </c>
      <c r="L5" s="1" t="s">
        <v>865</v>
      </c>
      <c r="M5" s="1" t="s">
        <v>234</v>
      </c>
      <c r="N5" s="1" t="s">
        <v>798</v>
      </c>
      <c r="O5" s="31">
        <v>153</v>
      </c>
      <c r="P5" s="20">
        <v>114</v>
      </c>
      <c r="Q5" s="30">
        <v>39</v>
      </c>
      <c r="R5" s="29" t="s">
        <v>367</v>
      </c>
      <c r="S5" s="28" t="s">
        <v>280</v>
      </c>
    </row>
    <row r="6" spans="1:20" x14ac:dyDescent="0.3">
      <c r="A6" s="32" t="s">
        <v>16</v>
      </c>
      <c r="B6" s="1">
        <v>45</v>
      </c>
      <c r="C6" s="1">
        <v>25</v>
      </c>
      <c r="D6" s="1">
        <v>14</v>
      </c>
      <c r="E6" s="20">
        <v>6</v>
      </c>
      <c r="F6" s="30">
        <v>56</v>
      </c>
      <c r="G6" s="31">
        <v>14</v>
      </c>
      <c r="H6" s="20">
        <v>23</v>
      </c>
      <c r="I6" s="20">
        <v>2</v>
      </c>
      <c r="J6" s="30">
        <v>4</v>
      </c>
      <c r="K6" s="29" t="s">
        <v>864</v>
      </c>
      <c r="L6" s="1" t="s">
        <v>685</v>
      </c>
      <c r="M6" s="1" t="s">
        <v>385</v>
      </c>
      <c r="N6" s="1" t="s">
        <v>801</v>
      </c>
      <c r="O6" s="31">
        <v>151</v>
      </c>
      <c r="P6" s="20">
        <v>148</v>
      </c>
      <c r="Q6" s="30">
        <v>3</v>
      </c>
      <c r="R6" s="29" t="s">
        <v>101</v>
      </c>
      <c r="S6" s="28" t="s">
        <v>231</v>
      </c>
    </row>
    <row r="7" spans="1:20" x14ac:dyDescent="0.3">
      <c r="A7" s="32" t="s">
        <v>28</v>
      </c>
      <c r="B7" s="1">
        <v>43</v>
      </c>
      <c r="C7" s="1">
        <v>24</v>
      </c>
      <c r="D7" s="1">
        <v>15</v>
      </c>
      <c r="E7" s="20">
        <v>4</v>
      </c>
      <c r="F7" s="30">
        <v>52</v>
      </c>
      <c r="G7" s="31">
        <v>15</v>
      </c>
      <c r="H7" s="20">
        <v>21</v>
      </c>
      <c r="I7" s="20">
        <v>3</v>
      </c>
      <c r="J7" s="30">
        <v>0</v>
      </c>
      <c r="K7" s="29" t="s">
        <v>861</v>
      </c>
      <c r="L7" s="1" t="s">
        <v>518</v>
      </c>
      <c r="M7" s="1" t="s">
        <v>407</v>
      </c>
      <c r="N7" s="1" t="s">
        <v>742</v>
      </c>
      <c r="O7" s="31">
        <v>140</v>
      </c>
      <c r="P7" s="20">
        <v>134</v>
      </c>
      <c r="Q7" s="30">
        <v>6</v>
      </c>
      <c r="R7" s="29" t="s">
        <v>109</v>
      </c>
      <c r="S7" s="28" t="s">
        <v>280</v>
      </c>
    </row>
    <row r="8" spans="1:20" x14ac:dyDescent="0.3">
      <c r="A8" s="32" t="s">
        <v>4</v>
      </c>
      <c r="B8" s="1">
        <v>44</v>
      </c>
      <c r="C8" s="1">
        <v>22</v>
      </c>
      <c r="D8" s="1">
        <v>15</v>
      </c>
      <c r="E8" s="20">
        <v>7</v>
      </c>
      <c r="F8" s="30">
        <v>51</v>
      </c>
      <c r="G8" s="31">
        <v>17</v>
      </c>
      <c r="H8" s="20">
        <v>22</v>
      </c>
      <c r="I8" s="20">
        <v>0</v>
      </c>
      <c r="J8" s="30">
        <v>1</v>
      </c>
      <c r="K8" s="29" t="s">
        <v>759</v>
      </c>
      <c r="L8" s="1" t="s">
        <v>839</v>
      </c>
      <c r="M8" s="1" t="s">
        <v>341</v>
      </c>
      <c r="N8" s="1" t="s">
        <v>840</v>
      </c>
      <c r="O8" s="31">
        <v>148</v>
      </c>
      <c r="P8" s="20">
        <v>140</v>
      </c>
      <c r="Q8" s="30">
        <v>8</v>
      </c>
      <c r="R8" s="29" t="s">
        <v>109</v>
      </c>
      <c r="S8" s="28" t="s">
        <v>290</v>
      </c>
    </row>
    <row r="9" spans="1:20" x14ac:dyDescent="0.3">
      <c r="A9" s="32" t="s">
        <v>29</v>
      </c>
      <c r="B9" s="1">
        <v>45</v>
      </c>
      <c r="C9" s="1">
        <v>24</v>
      </c>
      <c r="D9" s="1">
        <v>19</v>
      </c>
      <c r="E9" s="20">
        <v>2</v>
      </c>
      <c r="F9" s="30">
        <v>50</v>
      </c>
      <c r="G9" s="31">
        <v>15</v>
      </c>
      <c r="H9" s="20">
        <v>22</v>
      </c>
      <c r="I9" s="20">
        <v>2</v>
      </c>
      <c r="J9" s="30">
        <v>1</v>
      </c>
      <c r="K9" s="29" t="s">
        <v>782</v>
      </c>
      <c r="L9" s="1" t="s">
        <v>777</v>
      </c>
      <c r="M9" s="1" t="s">
        <v>494</v>
      </c>
      <c r="N9" s="1" t="s">
        <v>860</v>
      </c>
      <c r="O9" s="31">
        <v>151</v>
      </c>
      <c r="P9" s="20">
        <v>146</v>
      </c>
      <c r="Q9" s="30">
        <v>5</v>
      </c>
      <c r="R9" s="29" t="s">
        <v>104</v>
      </c>
      <c r="S9" s="28" t="s">
        <v>218</v>
      </c>
    </row>
    <row r="10" spans="1:20" x14ac:dyDescent="0.3">
      <c r="A10" s="32" t="s">
        <v>19</v>
      </c>
      <c r="B10" s="1">
        <v>44</v>
      </c>
      <c r="C10" s="1">
        <v>23</v>
      </c>
      <c r="D10" s="1">
        <v>18</v>
      </c>
      <c r="E10" s="20">
        <v>3</v>
      </c>
      <c r="F10" s="30">
        <v>49</v>
      </c>
      <c r="G10" s="31">
        <v>18</v>
      </c>
      <c r="H10" s="20">
        <v>21</v>
      </c>
      <c r="I10" s="20">
        <v>2</v>
      </c>
      <c r="J10" s="30">
        <v>1</v>
      </c>
      <c r="K10" s="29" t="s">
        <v>798</v>
      </c>
      <c r="L10" s="1" t="s">
        <v>501</v>
      </c>
      <c r="M10" s="1" t="s">
        <v>862</v>
      </c>
      <c r="N10" s="1" t="s">
        <v>863</v>
      </c>
      <c r="O10" s="31">
        <v>135</v>
      </c>
      <c r="P10" s="20">
        <v>142</v>
      </c>
      <c r="Q10" s="30">
        <v>-7</v>
      </c>
      <c r="R10" s="29" t="s">
        <v>99</v>
      </c>
      <c r="S10" s="28" t="s">
        <v>228</v>
      </c>
    </row>
    <row r="11" spans="1:20" ht="15" thickBot="1" x14ac:dyDescent="0.35">
      <c r="A11" s="32" t="s">
        <v>11</v>
      </c>
      <c r="B11" s="1">
        <v>44</v>
      </c>
      <c r="C11" s="1">
        <v>20</v>
      </c>
      <c r="D11" s="1">
        <v>19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584</v>
      </c>
      <c r="L11" s="1" t="s">
        <v>518</v>
      </c>
      <c r="M11" s="1" t="s">
        <v>414</v>
      </c>
      <c r="N11" s="1" t="s">
        <v>639</v>
      </c>
      <c r="O11" s="31">
        <v>141</v>
      </c>
      <c r="P11" s="20">
        <v>148</v>
      </c>
      <c r="Q11" s="30">
        <v>-7</v>
      </c>
      <c r="R11" s="29" t="s">
        <v>133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45</v>
      </c>
      <c r="C14" s="1">
        <v>28</v>
      </c>
      <c r="D14" s="1">
        <v>14</v>
      </c>
      <c r="E14" s="20">
        <v>3</v>
      </c>
      <c r="F14" s="33">
        <v>59</v>
      </c>
      <c r="G14" s="20">
        <v>15</v>
      </c>
      <c r="H14" s="20">
        <v>24</v>
      </c>
      <c r="I14" s="20">
        <v>4</v>
      </c>
      <c r="J14" s="20">
        <v>2</v>
      </c>
      <c r="K14" s="29" t="s">
        <v>866</v>
      </c>
      <c r="L14" s="1" t="s">
        <v>627</v>
      </c>
      <c r="M14" s="1" t="s">
        <v>799</v>
      </c>
      <c r="N14" s="1" t="s">
        <v>773</v>
      </c>
      <c r="O14" s="31">
        <v>155</v>
      </c>
      <c r="P14" s="20">
        <v>135</v>
      </c>
      <c r="Q14" s="30">
        <v>20</v>
      </c>
      <c r="R14" s="29" t="s">
        <v>135</v>
      </c>
      <c r="S14" s="28" t="s">
        <v>232</v>
      </c>
    </row>
    <row r="15" spans="1:20" x14ac:dyDescent="0.3">
      <c r="A15" s="32" t="s">
        <v>13</v>
      </c>
      <c r="B15" s="1">
        <v>45</v>
      </c>
      <c r="C15" s="1">
        <v>25</v>
      </c>
      <c r="D15" s="1">
        <v>15</v>
      </c>
      <c r="E15" s="20">
        <v>5</v>
      </c>
      <c r="F15" s="30">
        <v>55</v>
      </c>
      <c r="G15" s="20">
        <v>12</v>
      </c>
      <c r="H15" s="20">
        <v>21</v>
      </c>
      <c r="I15" s="20">
        <v>4</v>
      </c>
      <c r="J15" s="20">
        <v>5</v>
      </c>
      <c r="K15" s="29" t="s">
        <v>754</v>
      </c>
      <c r="L15" s="1" t="s">
        <v>616</v>
      </c>
      <c r="M15" s="1" t="s">
        <v>389</v>
      </c>
      <c r="N15" s="1" t="s">
        <v>820</v>
      </c>
      <c r="O15" s="31">
        <v>134</v>
      </c>
      <c r="P15" s="20">
        <v>125</v>
      </c>
      <c r="Q15" s="30">
        <v>9</v>
      </c>
      <c r="R15" s="29" t="s">
        <v>99</v>
      </c>
      <c r="S15" s="28" t="s">
        <v>231</v>
      </c>
    </row>
    <row r="16" spans="1:20" x14ac:dyDescent="0.3">
      <c r="A16" s="32" t="s">
        <v>10</v>
      </c>
      <c r="B16" s="1">
        <v>43</v>
      </c>
      <c r="C16" s="1">
        <v>22</v>
      </c>
      <c r="D16" s="1">
        <v>13</v>
      </c>
      <c r="E16" s="20">
        <v>8</v>
      </c>
      <c r="F16" s="30">
        <v>52</v>
      </c>
      <c r="G16" s="20">
        <v>10</v>
      </c>
      <c r="H16" s="20">
        <v>17</v>
      </c>
      <c r="I16" s="20">
        <v>5</v>
      </c>
      <c r="J16" s="20">
        <v>3</v>
      </c>
      <c r="K16" s="29" t="s">
        <v>868</v>
      </c>
      <c r="L16" s="1" t="s">
        <v>546</v>
      </c>
      <c r="M16" s="1" t="s">
        <v>216</v>
      </c>
      <c r="N16" s="1" t="s">
        <v>762</v>
      </c>
      <c r="O16" s="31">
        <v>132</v>
      </c>
      <c r="P16" s="20">
        <v>127</v>
      </c>
      <c r="Q16" s="30">
        <v>5</v>
      </c>
      <c r="R16" s="29" t="s">
        <v>107</v>
      </c>
      <c r="S16" s="28" t="s">
        <v>233</v>
      </c>
    </row>
    <row r="17" spans="1:19" x14ac:dyDescent="0.3">
      <c r="A17" s="32" t="s">
        <v>1</v>
      </c>
      <c r="B17" s="1">
        <v>45</v>
      </c>
      <c r="C17" s="1">
        <v>23</v>
      </c>
      <c r="D17" s="1">
        <v>16</v>
      </c>
      <c r="E17" s="20">
        <v>6</v>
      </c>
      <c r="F17" s="30">
        <v>52</v>
      </c>
      <c r="G17" s="20">
        <v>21</v>
      </c>
      <c r="H17" s="20">
        <v>23</v>
      </c>
      <c r="I17" s="20">
        <v>0</v>
      </c>
      <c r="J17" s="20">
        <v>5</v>
      </c>
      <c r="K17" s="29" t="s">
        <v>742</v>
      </c>
      <c r="L17" s="1" t="s">
        <v>563</v>
      </c>
      <c r="M17" s="1" t="s">
        <v>381</v>
      </c>
      <c r="N17" s="1" t="s">
        <v>765</v>
      </c>
      <c r="O17" s="31">
        <v>148</v>
      </c>
      <c r="P17" s="20">
        <v>130</v>
      </c>
      <c r="Q17" s="30">
        <v>18</v>
      </c>
      <c r="R17" s="29" t="s">
        <v>99</v>
      </c>
      <c r="S17" s="28" t="s">
        <v>218</v>
      </c>
    </row>
    <row r="18" spans="1:19" x14ac:dyDescent="0.3">
      <c r="A18" s="32" t="s">
        <v>9</v>
      </c>
      <c r="B18" s="1">
        <v>43</v>
      </c>
      <c r="C18" s="1">
        <v>21</v>
      </c>
      <c r="D18" s="1">
        <v>13</v>
      </c>
      <c r="E18" s="20">
        <v>9</v>
      </c>
      <c r="F18" s="30">
        <v>51</v>
      </c>
      <c r="G18" s="20">
        <v>16</v>
      </c>
      <c r="H18" s="20">
        <v>20</v>
      </c>
      <c r="I18" s="20">
        <v>1</v>
      </c>
      <c r="J18" s="20">
        <v>5</v>
      </c>
      <c r="K18" s="29" t="s">
        <v>762</v>
      </c>
      <c r="L18" s="1" t="s">
        <v>803</v>
      </c>
      <c r="M18" s="1" t="s">
        <v>365</v>
      </c>
      <c r="N18" s="1" t="s">
        <v>845</v>
      </c>
      <c r="O18" s="31">
        <v>140</v>
      </c>
      <c r="P18" s="20">
        <v>134</v>
      </c>
      <c r="Q18" s="30">
        <v>6</v>
      </c>
      <c r="R18" s="29" t="s">
        <v>101</v>
      </c>
      <c r="S18" s="28" t="s">
        <v>203</v>
      </c>
    </row>
    <row r="19" spans="1:19" x14ac:dyDescent="0.3">
      <c r="A19" s="32" t="s">
        <v>14</v>
      </c>
      <c r="B19" s="1">
        <v>44</v>
      </c>
      <c r="C19" s="1">
        <v>22</v>
      </c>
      <c r="D19" s="1">
        <v>20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841</v>
      </c>
      <c r="M19" s="1" t="s">
        <v>335</v>
      </c>
      <c r="N19" s="1" t="s">
        <v>842</v>
      </c>
      <c r="O19" s="31">
        <v>115</v>
      </c>
      <c r="P19" s="20">
        <v>137</v>
      </c>
      <c r="Q19" s="30">
        <v>-22</v>
      </c>
      <c r="R19" s="29" t="s">
        <v>113</v>
      </c>
      <c r="S19" s="28" t="s">
        <v>237</v>
      </c>
    </row>
    <row r="20" spans="1:19" x14ac:dyDescent="0.3">
      <c r="A20" s="32" t="s">
        <v>12</v>
      </c>
      <c r="B20" s="1">
        <v>46</v>
      </c>
      <c r="C20" s="1">
        <v>20</v>
      </c>
      <c r="D20" s="1">
        <v>20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843</v>
      </c>
      <c r="L20" s="1" t="s">
        <v>867</v>
      </c>
      <c r="M20" s="1" t="s">
        <v>300</v>
      </c>
      <c r="N20" s="1" t="s">
        <v>760</v>
      </c>
      <c r="O20" s="31">
        <v>120</v>
      </c>
      <c r="P20" s="20">
        <v>135</v>
      </c>
      <c r="Q20" s="30">
        <v>-15</v>
      </c>
      <c r="R20" s="29" t="s">
        <v>113</v>
      </c>
      <c r="S20" s="28" t="s">
        <v>215</v>
      </c>
    </row>
    <row r="21" spans="1:19" ht="15" thickBot="1" x14ac:dyDescent="0.35">
      <c r="A21" s="27" t="s">
        <v>23</v>
      </c>
      <c r="B21" s="26">
        <v>44</v>
      </c>
      <c r="C21" s="26">
        <v>18</v>
      </c>
      <c r="D21" s="26">
        <v>19</v>
      </c>
      <c r="E21" s="24">
        <v>7</v>
      </c>
      <c r="F21" s="23">
        <v>43</v>
      </c>
      <c r="G21" s="24">
        <v>7</v>
      </c>
      <c r="H21" s="24">
        <v>14</v>
      </c>
      <c r="I21" s="24">
        <v>4</v>
      </c>
      <c r="J21" s="24">
        <v>1</v>
      </c>
      <c r="K21" s="22" t="s">
        <v>772</v>
      </c>
      <c r="L21" s="26" t="s">
        <v>780</v>
      </c>
      <c r="M21" s="26" t="s">
        <v>800</v>
      </c>
      <c r="N21" s="26" t="s">
        <v>801</v>
      </c>
      <c r="O21" s="25">
        <v>132</v>
      </c>
      <c r="P21" s="24">
        <v>151</v>
      </c>
      <c r="Q21" s="23">
        <v>-19</v>
      </c>
      <c r="R21" s="22" t="s">
        <v>133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44</v>
      </c>
      <c r="C25" s="1">
        <v>33</v>
      </c>
      <c r="D25" s="1">
        <v>4</v>
      </c>
      <c r="E25" s="20">
        <v>7</v>
      </c>
      <c r="F25" s="30">
        <v>73</v>
      </c>
      <c r="G25" s="20">
        <v>29</v>
      </c>
      <c r="H25" s="20">
        <v>32</v>
      </c>
      <c r="I25" s="20">
        <v>1</v>
      </c>
      <c r="J25" s="20">
        <v>4</v>
      </c>
      <c r="K25" s="29" t="s">
        <v>869</v>
      </c>
      <c r="L25" s="1" t="s">
        <v>822</v>
      </c>
      <c r="M25" s="1" t="s">
        <v>757</v>
      </c>
      <c r="N25" s="1" t="s">
        <v>758</v>
      </c>
      <c r="O25" s="31">
        <v>179</v>
      </c>
      <c r="P25" s="20">
        <v>99</v>
      </c>
      <c r="Q25" s="30">
        <v>80</v>
      </c>
      <c r="R25" s="29" t="s">
        <v>104</v>
      </c>
      <c r="S25" s="28" t="s">
        <v>219</v>
      </c>
    </row>
    <row r="26" spans="1:19" x14ac:dyDescent="0.3">
      <c r="A26" s="32" t="s">
        <v>22</v>
      </c>
      <c r="B26" s="1">
        <v>45</v>
      </c>
      <c r="C26" s="1">
        <v>26</v>
      </c>
      <c r="D26" s="1">
        <v>10</v>
      </c>
      <c r="E26" s="20">
        <v>9</v>
      </c>
      <c r="F26" s="30">
        <v>61</v>
      </c>
      <c r="G26" s="20">
        <v>19</v>
      </c>
      <c r="H26" s="20">
        <v>23</v>
      </c>
      <c r="I26" s="20">
        <v>3</v>
      </c>
      <c r="J26" s="20">
        <v>3</v>
      </c>
      <c r="K26" s="29" t="s">
        <v>788</v>
      </c>
      <c r="L26" s="1" t="s">
        <v>870</v>
      </c>
      <c r="M26" s="1" t="s">
        <v>266</v>
      </c>
      <c r="N26" s="1" t="s">
        <v>734</v>
      </c>
      <c r="O26" s="31">
        <v>157</v>
      </c>
      <c r="P26" s="20">
        <v>129</v>
      </c>
      <c r="Q26" s="30">
        <v>28</v>
      </c>
      <c r="R26" s="29" t="s">
        <v>101</v>
      </c>
      <c r="S26" s="28" t="s">
        <v>264</v>
      </c>
    </row>
    <row r="27" spans="1:19" x14ac:dyDescent="0.3">
      <c r="A27" s="32" t="s">
        <v>17</v>
      </c>
      <c r="B27" s="1">
        <v>46</v>
      </c>
      <c r="C27" s="1">
        <v>26</v>
      </c>
      <c r="D27" s="1">
        <v>11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871</v>
      </c>
      <c r="L27" s="1" t="s">
        <v>804</v>
      </c>
      <c r="M27" s="1" t="s">
        <v>330</v>
      </c>
      <c r="N27" s="1" t="s">
        <v>847</v>
      </c>
      <c r="O27" s="31">
        <v>146</v>
      </c>
      <c r="P27" s="20">
        <v>125</v>
      </c>
      <c r="Q27" s="30">
        <v>21</v>
      </c>
      <c r="R27" s="29" t="s">
        <v>101</v>
      </c>
      <c r="S27" s="28" t="s">
        <v>245</v>
      </c>
    </row>
    <row r="28" spans="1:19" x14ac:dyDescent="0.3">
      <c r="A28" s="32" t="s">
        <v>95</v>
      </c>
      <c r="B28" s="1">
        <v>45</v>
      </c>
      <c r="C28" s="1">
        <v>22</v>
      </c>
      <c r="D28" s="1">
        <v>20</v>
      </c>
      <c r="E28" s="20">
        <v>3</v>
      </c>
      <c r="F28" s="30">
        <v>47</v>
      </c>
      <c r="G28" s="20">
        <v>16</v>
      </c>
      <c r="H28" s="20">
        <v>22</v>
      </c>
      <c r="I28" s="20">
        <v>0</v>
      </c>
      <c r="J28" s="20">
        <v>0</v>
      </c>
      <c r="K28" s="29" t="s">
        <v>656</v>
      </c>
      <c r="L28" s="1" t="s">
        <v>810</v>
      </c>
      <c r="M28" s="1" t="s">
        <v>291</v>
      </c>
      <c r="N28" s="1" t="s">
        <v>856</v>
      </c>
      <c r="O28" s="31">
        <v>137</v>
      </c>
      <c r="P28" s="20">
        <v>127</v>
      </c>
      <c r="Q28" s="30">
        <v>10</v>
      </c>
      <c r="R28" s="29" t="s">
        <v>109</v>
      </c>
      <c r="S28" s="28" t="s">
        <v>232</v>
      </c>
    </row>
    <row r="29" spans="1:19" x14ac:dyDescent="0.3">
      <c r="A29" s="32" t="s">
        <v>25</v>
      </c>
      <c r="B29" s="1">
        <v>45</v>
      </c>
      <c r="C29" s="1">
        <v>19</v>
      </c>
      <c r="D29" s="1">
        <v>19</v>
      </c>
      <c r="E29" s="20">
        <v>7</v>
      </c>
      <c r="F29" s="30">
        <v>45</v>
      </c>
      <c r="G29" s="20">
        <v>13</v>
      </c>
      <c r="H29" s="20">
        <v>17</v>
      </c>
      <c r="I29" s="20">
        <v>2</v>
      </c>
      <c r="J29" s="20">
        <v>3</v>
      </c>
      <c r="K29" s="29" t="s">
        <v>766</v>
      </c>
      <c r="L29" s="1" t="s">
        <v>649</v>
      </c>
      <c r="M29" s="1" t="s">
        <v>303</v>
      </c>
      <c r="N29" s="1" t="s">
        <v>785</v>
      </c>
      <c r="O29" s="31">
        <v>129</v>
      </c>
      <c r="P29" s="20">
        <v>142</v>
      </c>
      <c r="Q29" s="30">
        <v>-13</v>
      </c>
      <c r="R29" s="29" t="s">
        <v>99</v>
      </c>
      <c r="S29" s="28" t="s">
        <v>234</v>
      </c>
    </row>
    <row r="30" spans="1:19" x14ac:dyDescent="0.3">
      <c r="A30" s="32" t="s">
        <v>15</v>
      </c>
      <c r="B30" s="1">
        <v>44</v>
      </c>
      <c r="C30" s="1">
        <v>20</v>
      </c>
      <c r="D30" s="1">
        <v>20</v>
      </c>
      <c r="E30" s="20">
        <v>4</v>
      </c>
      <c r="F30" s="30">
        <v>44</v>
      </c>
      <c r="G30" s="20">
        <v>11</v>
      </c>
      <c r="H30" s="20">
        <v>17</v>
      </c>
      <c r="I30" s="20">
        <v>3</v>
      </c>
      <c r="J30" s="20">
        <v>0</v>
      </c>
      <c r="K30" s="29" t="s">
        <v>676</v>
      </c>
      <c r="L30" s="1" t="s">
        <v>714</v>
      </c>
      <c r="M30" s="1" t="s">
        <v>872</v>
      </c>
      <c r="N30" s="1" t="s">
        <v>726</v>
      </c>
      <c r="O30" s="31">
        <v>122</v>
      </c>
      <c r="P30" s="20">
        <v>146</v>
      </c>
      <c r="Q30" s="30">
        <v>-24</v>
      </c>
      <c r="R30" s="29" t="s">
        <v>101</v>
      </c>
      <c r="S30" s="28" t="s">
        <v>232</v>
      </c>
    </row>
    <row r="31" spans="1:19" x14ac:dyDescent="0.3">
      <c r="A31" s="32" t="s">
        <v>6</v>
      </c>
      <c r="B31" s="1">
        <v>46</v>
      </c>
      <c r="C31" s="1">
        <v>17</v>
      </c>
      <c r="D31" s="1">
        <v>21</v>
      </c>
      <c r="E31" s="20">
        <v>8</v>
      </c>
      <c r="F31" s="30">
        <v>42</v>
      </c>
      <c r="G31" s="20">
        <v>17</v>
      </c>
      <c r="H31" s="20">
        <v>17</v>
      </c>
      <c r="I31" s="20">
        <v>0</v>
      </c>
      <c r="J31" s="20">
        <v>2</v>
      </c>
      <c r="K31" s="29" t="s">
        <v>790</v>
      </c>
      <c r="L31" s="1" t="s">
        <v>873</v>
      </c>
      <c r="M31" s="1" t="s">
        <v>287</v>
      </c>
      <c r="N31" s="1" t="s">
        <v>738</v>
      </c>
      <c r="O31" s="31">
        <v>114</v>
      </c>
      <c r="P31" s="20">
        <v>161</v>
      </c>
      <c r="Q31" s="30">
        <v>-47</v>
      </c>
      <c r="R31" s="29" t="s">
        <v>113</v>
      </c>
      <c r="S31" s="28" t="s">
        <v>200</v>
      </c>
    </row>
    <row r="32" spans="1:19" ht="15" thickBot="1" x14ac:dyDescent="0.35">
      <c r="A32" s="32" t="s">
        <v>0</v>
      </c>
      <c r="B32" s="1">
        <v>43</v>
      </c>
      <c r="C32" s="1">
        <v>16</v>
      </c>
      <c r="D32" s="1">
        <v>22</v>
      </c>
      <c r="E32" s="20">
        <v>5</v>
      </c>
      <c r="F32" s="23">
        <v>37</v>
      </c>
      <c r="G32" s="20">
        <v>13</v>
      </c>
      <c r="H32" s="20">
        <v>15</v>
      </c>
      <c r="I32" s="20">
        <v>1</v>
      </c>
      <c r="J32" s="20">
        <v>1</v>
      </c>
      <c r="K32" s="29" t="s">
        <v>622</v>
      </c>
      <c r="L32" s="1" t="s">
        <v>792</v>
      </c>
      <c r="M32" s="1" t="s">
        <v>122</v>
      </c>
      <c r="N32" s="1" t="s">
        <v>857</v>
      </c>
      <c r="O32" s="31">
        <v>126</v>
      </c>
      <c r="P32" s="20">
        <v>135</v>
      </c>
      <c r="Q32" s="30">
        <v>-9</v>
      </c>
      <c r="R32" s="29" t="s">
        <v>99</v>
      </c>
      <c r="S32" s="28" t="s">
        <v>737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43</v>
      </c>
      <c r="C35" s="1">
        <v>20</v>
      </c>
      <c r="D35" s="1">
        <v>11</v>
      </c>
      <c r="E35" s="20">
        <v>12</v>
      </c>
      <c r="F35" s="33">
        <v>52</v>
      </c>
      <c r="G35" s="20">
        <v>14</v>
      </c>
      <c r="H35" s="20">
        <v>19</v>
      </c>
      <c r="I35" s="20">
        <v>1</v>
      </c>
      <c r="J35" s="20">
        <v>5</v>
      </c>
      <c r="K35" s="29" t="s">
        <v>739</v>
      </c>
      <c r="L35" s="1" t="s">
        <v>718</v>
      </c>
      <c r="M35" s="1" t="s">
        <v>379</v>
      </c>
      <c r="N35" s="1" t="s">
        <v>878</v>
      </c>
      <c r="O35" s="31">
        <v>137</v>
      </c>
      <c r="P35" s="20">
        <v>134</v>
      </c>
      <c r="Q35" s="30">
        <v>3</v>
      </c>
      <c r="R35" s="29" t="s">
        <v>109</v>
      </c>
      <c r="S35" s="28" t="s">
        <v>218</v>
      </c>
    </row>
    <row r="36" spans="1:19" x14ac:dyDescent="0.3">
      <c r="A36" s="32" t="s">
        <v>20</v>
      </c>
      <c r="B36" s="1">
        <v>45</v>
      </c>
      <c r="C36" s="1">
        <v>22</v>
      </c>
      <c r="D36" s="1">
        <v>16</v>
      </c>
      <c r="E36" s="20">
        <v>7</v>
      </c>
      <c r="F36" s="30">
        <v>51</v>
      </c>
      <c r="G36" s="20">
        <v>17</v>
      </c>
      <c r="H36" s="20">
        <v>22</v>
      </c>
      <c r="I36" s="20">
        <v>0</v>
      </c>
      <c r="J36" s="20">
        <v>3</v>
      </c>
      <c r="K36" s="29" t="s">
        <v>669</v>
      </c>
      <c r="L36" s="1" t="s">
        <v>852</v>
      </c>
      <c r="M36" s="1" t="s">
        <v>239</v>
      </c>
      <c r="N36" s="1" t="s">
        <v>875</v>
      </c>
      <c r="O36" s="31">
        <v>152</v>
      </c>
      <c r="P36" s="20">
        <v>152</v>
      </c>
      <c r="Q36" s="30">
        <v>0</v>
      </c>
      <c r="R36" s="29" t="s">
        <v>101</v>
      </c>
      <c r="S36" s="28" t="s">
        <v>225</v>
      </c>
    </row>
    <row r="37" spans="1:19" x14ac:dyDescent="0.3">
      <c r="A37" s="32" t="s">
        <v>8</v>
      </c>
      <c r="B37" s="1">
        <v>44</v>
      </c>
      <c r="C37" s="1">
        <v>23</v>
      </c>
      <c r="D37" s="1">
        <v>18</v>
      </c>
      <c r="E37" s="20">
        <v>3</v>
      </c>
      <c r="F37" s="30">
        <v>49</v>
      </c>
      <c r="G37" s="20">
        <v>10</v>
      </c>
      <c r="H37" s="20">
        <v>21</v>
      </c>
      <c r="I37" s="20">
        <v>2</v>
      </c>
      <c r="J37" s="20">
        <v>1</v>
      </c>
      <c r="K37" s="29" t="s">
        <v>742</v>
      </c>
      <c r="L37" s="1" t="s">
        <v>749</v>
      </c>
      <c r="M37" s="1" t="s">
        <v>442</v>
      </c>
      <c r="N37" s="1" t="s">
        <v>877</v>
      </c>
      <c r="O37" s="31">
        <v>141</v>
      </c>
      <c r="P37" s="20">
        <v>155</v>
      </c>
      <c r="Q37" s="30">
        <v>-14</v>
      </c>
      <c r="R37" s="29" t="s">
        <v>109</v>
      </c>
      <c r="S37" s="28" t="s">
        <v>232</v>
      </c>
    </row>
    <row r="38" spans="1:19" x14ac:dyDescent="0.3">
      <c r="A38" s="32" t="s">
        <v>18</v>
      </c>
      <c r="B38" s="1">
        <v>44</v>
      </c>
      <c r="C38" s="1">
        <v>19</v>
      </c>
      <c r="D38" s="1">
        <v>15</v>
      </c>
      <c r="E38" s="20">
        <v>10</v>
      </c>
      <c r="F38" s="30">
        <v>48</v>
      </c>
      <c r="G38" s="20">
        <v>9</v>
      </c>
      <c r="H38" s="20">
        <v>16</v>
      </c>
      <c r="I38" s="20">
        <v>3</v>
      </c>
      <c r="J38" s="20">
        <v>5</v>
      </c>
      <c r="K38" s="29" t="s">
        <v>831</v>
      </c>
      <c r="L38" s="1" t="s">
        <v>868</v>
      </c>
      <c r="M38" s="1" t="s">
        <v>363</v>
      </c>
      <c r="N38" s="1" t="s">
        <v>876</v>
      </c>
      <c r="O38" s="31">
        <v>119</v>
      </c>
      <c r="P38" s="20">
        <v>125</v>
      </c>
      <c r="Q38" s="30">
        <v>-6</v>
      </c>
      <c r="R38" s="29" t="s">
        <v>99</v>
      </c>
      <c r="S38" s="28" t="s">
        <v>228</v>
      </c>
    </row>
    <row r="39" spans="1:19" x14ac:dyDescent="0.3">
      <c r="A39" s="32" t="s">
        <v>7</v>
      </c>
      <c r="B39" s="1">
        <v>43</v>
      </c>
      <c r="C39" s="1">
        <v>20</v>
      </c>
      <c r="D39" s="1">
        <v>15</v>
      </c>
      <c r="E39" s="20">
        <v>8</v>
      </c>
      <c r="F39" s="30">
        <v>48</v>
      </c>
      <c r="G39" s="20">
        <v>13</v>
      </c>
      <c r="H39" s="20">
        <v>19</v>
      </c>
      <c r="I39" s="20">
        <v>1</v>
      </c>
      <c r="J39" s="20">
        <v>4</v>
      </c>
      <c r="K39" s="29" t="s">
        <v>729</v>
      </c>
      <c r="L39" s="1" t="s">
        <v>563</v>
      </c>
      <c r="M39" s="1" t="s">
        <v>390</v>
      </c>
      <c r="N39" s="1" t="s">
        <v>853</v>
      </c>
      <c r="O39" s="31">
        <v>119</v>
      </c>
      <c r="P39" s="20">
        <v>126</v>
      </c>
      <c r="Q39" s="30">
        <v>-7</v>
      </c>
      <c r="R39" s="29" t="s">
        <v>107</v>
      </c>
      <c r="S39" s="28" t="s">
        <v>290</v>
      </c>
    </row>
    <row r="40" spans="1:19" x14ac:dyDescent="0.3">
      <c r="A40" s="32" t="s">
        <v>31</v>
      </c>
      <c r="B40" s="1">
        <v>45</v>
      </c>
      <c r="C40" s="1">
        <v>21</v>
      </c>
      <c r="D40" s="1">
        <v>21</v>
      </c>
      <c r="E40" s="20">
        <v>3</v>
      </c>
      <c r="F40" s="30">
        <v>45</v>
      </c>
      <c r="G40" s="20">
        <v>9</v>
      </c>
      <c r="H40" s="20">
        <v>17</v>
      </c>
      <c r="I40" s="20">
        <v>4</v>
      </c>
      <c r="J40" s="20">
        <v>0</v>
      </c>
      <c r="K40" s="29" t="s">
        <v>673</v>
      </c>
      <c r="L40" s="1" t="s">
        <v>736</v>
      </c>
      <c r="M40" s="1" t="s">
        <v>184</v>
      </c>
      <c r="N40" s="1" t="s">
        <v>777</v>
      </c>
      <c r="O40" s="31">
        <v>150</v>
      </c>
      <c r="P40" s="20">
        <v>168</v>
      </c>
      <c r="Q40" s="30">
        <v>-18</v>
      </c>
      <c r="R40" s="29" t="s">
        <v>793</v>
      </c>
      <c r="S40" s="28" t="s">
        <v>238</v>
      </c>
    </row>
    <row r="41" spans="1:19" x14ac:dyDescent="0.3">
      <c r="A41" s="32" t="s">
        <v>27</v>
      </c>
      <c r="B41" s="1">
        <v>45</v>
      </c>
      <c r="C41" s="1">
        <v>19</v>
      </c>
      <c r="D41" s="1">
        <v>22</v>
      </c>
      <c r="E41" s="20">
        <v>4</v>
      </c>
      <c r="F41" s="30">
        <v>42</v>
      </c>
      <c r="G41" s="20">
        <v>13</v>
      </c>
      <c r="H41" s="20">
        <v>17</v>
      </c>
      <c r="I41" s="20">
        <v>2</v>
      </c>
      <c r="J41" s="20">
        <v>2</v>
      </c>
      <c r="K41" s="29" t="s">
        <v>636</v>
      </c>
      <c r="L41" s="1" t="s">
        <v>874</v>
      </c>
      <c r="M41" s="1" t="s">
        <v>291</v>
      </c>
      <c r="N41" s="1" t="s">
        <v>811</v>
      </c>
      <c r="O41" s="31">
        <v>116</v>
      </c>
      <c r="P41" s="20">
        <v>135</v>
      </c>
      <c r="Q41" s="30">
        <v>-19</v>
      </c>
      <c r="R41" s="29" t="s">
        <v>99</v>
      </c>
      <c r="S41" s="28" t="s">
        <v>202</v>
      </c>
    </row>
    <row r="42" spans="1:19" ht="15" thickBot="1" x14ac:dyDescent="0.35">
      <c r="A42" s="27" t="s">
        <v>3</v>
      </c>
      <c r="B42" s="26">
        <v>44</v>
      </c>
      <c r="C42" s="26">
        <v>16</v>
      </c>
      <c r="D42" s="26">
        <v>23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703</v>
      </c>
      <c r="M42" s="26" t="s">
        <v>218</v>
      </c>
      <c r="N42" s="26" t="s">
        <v>780</v>
      </c>
      <c r="O42" s="25">
        <v>121</v>
      </c>
      <c r="P42" s="24">
        <v>158</v>
      </c>
      <c r="Q42" s="23">
        <v>-37</v>
      </c>
      <c r="R42" s="22" t="s">
        <v>167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F969E3F-5162-4277-84AA-1B19891042D5}"/>
  </hyperlinks>
  <pageMargins left="0.7" right="0.7" top="0.75" bottom="0.75" header="0.3" footer="0.3"/>
  <pageSetup orientation="portrait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2489-4576-482B-BBBD-1BF056F5DAB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46</v>
      </c>
      <c r="C4" s="40">
        <v>27</v>
      </c>
      <c r="D4" s="40">
        <v>15</v>
      </c>
      <c r="E4" s="38">
        <v>4</v>
      </c>
      <c r="F4" s="33">
        <v>58</v>
      </c>
      <c r="G4" s="39">
        <v>18</v>
      </c>
      <c r="H4" s="38">
        <v>25</v>
      </c>
      <c r="I4" s="38">
        <v>2</v>
      </c>
      <c r="J4" s="33">
        <v>2</v>
      </c>
      <c r="K4" s="37" t="s">
        <v>835</v>
      </c>
      <c r="L4" s="40" t="s">
        <v>699</v>
      </c>
      <c r="M4" s="40" t="s">
        <v>354</v>
      </c>
      <c r="N4" s="40" t="s">
        <v>785</v>
      </c>
      <c r="O4" s="39">
        <v>145</v>
      </c>
      <c r="P4" s="38">
        <v>142</v>
      </c>
      <c r="Q4" s="33">
        <v>3</v>
      </c>
      <c r="R4" s="37" t="s">
        <v>109</v>
      </c>
      <c r="S4" s="36" t="s">
        <v>226</v>
      </c>
    </row>
    <row r="5" spans="1:20" x14ac:dyDescent="0.3">
      <c r="A5" s="32" t="s">
        <v>5</v>
      </c>
      <c r="B5" s="1">
        <v>43</v>
      </c>
      <c r="C5" s="1">
        <v>27</v>
      </c>
      <c r="D5" s="1">
        <v>13</v>
      </c>
      <c r="E5" s="20">
        <v>3</v>
      </c>
      <c r="F5" s="30">
        <v>57</v>
      </c>
      <c r="G5" s="31">
        <v>21</v>
      </c>
      <c r="H5" s="20">
        <v>26</v>
      </c>
      <c r="I5" s="20">
        <v>1</v>
      </c>
      <c r="J5" s="30">
        <v>1</v>
      </c>
      <c r="K5" s="29" t="s">
        <v>671</v>
      </c>
      <c r="L5" s="1" t="s">
        <v>865</v>
      </c>
      <c r="M5" s="1" t="s">
        <v>234</v>
      </c>
      <c r="N5" s="1" t="s">
        <v>798</v>
      </c>
      <c r="O5" s="31">
        <v>153</v>
      </c>
      <c r="P5" s="20">
        <v>114</v>
      </c>
      <c r="Q5" s="30">
        <v>39</v>
      </c>
      <c r="R5" s="29" t="s">
        <v>367</v>
      </c>
      <c r="S5" s="28" t="s">
        <v>280</v>
      </c>
    </row>
    <row r="6" spans="1:20" x14ac:dyDescent="0.3">
      <c r="A6" s="32" t="s">
        <v>16</v>
      </c>
      <c r="B6" s="1">
        <v>45</v>
      </c>
      <c r="C6" s="1">
        <v>25</v>
      </c>
      <c r="D6" s="1">
        <v>14</v>
      </c>
      <c r="E6" s="20">
        <v>6</v>
      </c>
      <c r="F6" s="30">
        <v>56</v>
      </c>
      <c r="G6" s="31">
        <v>14</v>
      </c>
      <c r="H6" s="20">
        <v>23</v>
      </c>
      <c r="I6" s="20">
        <v>2</v>
      </c>
      <c r="J6" s="30">
        <v>4</v>
      </c>
      <c r="K6" s="29" t="s">
        <v>864</v>
      </c>
      <c r="L6" s="1" t="s">
        <v>685</v>
      </c>
      <c r="M6" s="1" t="s">
        <v>385</v>
      </c>
      <c r="N6" s="1" t="s">
        <v>801</v>
      </c>
      <c r="O6" s="31">
        <v>151</v>
      </c>
      <c r="P6" s="20">
        <v>148</v>
      </c>
      <c r="Q6" s="30">
        <v>3</v>
      </c>
      <c r="R6" s="29" t="s">
        <v>101</v>
      </c>
      <c r="S6" s="28" t="s">
        <v>231</v>
      </c>
    </row>
    <row r="7" spans="1:20" x14ac:dyDescent="0.3">
      <c r="A7" s="32" t="s">
        <v>29</v>
      </c>
      <c r="B7" s="1">
        <v>46</v>
      </c>
      <c r="C7" s="1">
        <v>25</v>
      </c>
      <c r="D7" s="1">
        <v>19</v>
      </c>
      <c r="E7" s="20">
        <v>2</v>
      </c>
      <c r="F7" s="30">
        <v>52</v>
      </c>
      <c r="G7" s="31">
        <v>16</v>
      </c>
      <c r="H7" s="20">
        <v>23</v>
      </c>
      <c r="I7" s="20">
        <v>2</v>
      </c>
      <c r="J7" s="30">
        <v>1</v>
      </c>
      <c r="K7" s="29" t="s">
        <v>835</v>
      </c>
      <c r="L7" s="1" t="s">
        <v>777</v>
      </c>
      <c r="M7" s="1" t="s">
        <v>494</v>
      </c>
      <c r="N7" s="1" t="s">
        <v>879</v>
      </c>
      <c r="O7" s="31">
        <v>152</v>
      </c>
      <c r="P7" s="20">
        <v>146</v>
      </c>
      <c r="Q7" s="30">
        <v>6</v>
      </c>
      <c r="R7" s="29" t="s">
        <v>109</v>
      </c>
      <c r="S7" s="28" t="s">
        <v>225</v>
      </c>
    </row>
    <row r="8" spans="1:20" x14ac:dyDescent="0.3">
      <c r="A8" s="32" t="s">
        <v>28</v>
      </c>
      <c r="B8" s="1">
        <v>43</v>
      </c>
      <c r="C8" s="1">
        <v>24</v>
      </c>
      <c r="D8" s="1">
        <v>15</v>
      </c>
      <c r="E8" s="20">
        <v>4</v>
      </c>
      <c r="F8" s="30">
        <v>52</v>
      </c>
      <c r="G8" s="31">
        <v>15</v>
      </c>
      <c r="H8" s="20">
        <v>21</v>
      </c>
      <c r="I8" s="20">
        <v>3</v>
      </c>
      <c r="J8" s="30">
        <v>0</v>
      </c>
      <c r="K8" s="29" t="s">
        <v>861</v>
      </c>
      <c r="L8" s="1" t="s">
        <v>518</v>
      </c>
      <c r="M8" s="1" t="s">
        <v>407</v>
      </c>
      <c r="N8" s="1" t="s">
        <v>742</v>
      </c>
      <c r="O8" s="31">
        <v>140</v>
      </c>
      <c r="P8" s="20">
        <v>134</v>
      </c>
      <c r="Q8" s="30">
        <v>6</v>
      </c>
      <c r="R8" s="29" t="s">
        <v>109</v>
      </c>
      <c r="S8" s="28" t="s">
        <v>280</v>
      </c>
    </row>
    <row r="9" spans="1:20" x14ac:dyDescent="0.3">
      <c r="A9" s="32" t="s">
        <v>4</v>
      </c>
      <c r="B9" s="1">
        <v>44</v>
      </c>
      <c r="C9" s="1">
        <v>22</v>
      </c>
      <c r="D9" s="1">
        <v>15</v>
      </c>
      <c r="E9" s="20">
        <v>7</v>
      </c>
      <c r="F9" s="30">
        <v>51</v>
      </c>
      <c r="G9" s="31">
        <v>17</v>
      </c>
      <c r="H9" s="20">
        <v>22</v>
      </c>
      <c r="I9" s="20">
        <v>0</v>
      </c>
      <c r="J9" s="30">
        <v>1</v>
      </c>
      <c r="K9" s="29" t="s">
        <v>759</v>
      </c>
      <c r="L9" s="1" t="s">
        <v>839</v>
      </c>
      <c r="M9" s="1" t="s">
        <v>341</v>
      </c>
      <c r="N9" s="1" t="s">
        <v>840</v>
      </c>
      <c r="O9" s="31">
        <v>148</v>
      </c>
      <c r="P9" s="20">
        <v>140</v>
      </c>
      <c r="Q9" s="30">
        <v>8</v>
      </c>
      <c r="R9" s="29" t="s">
        <v>109</v>
      </c>
      <c r="S9" s="28" t="s">
        <v>290</v>
      </c>
    </row>
    <row r="10" spans="1:20" x14ac:dyDescent="0.3">
      <c r="A10" s="32" t="s">
        <v>19</v>
      </c>
      <c r="B10" s="1">
        <v>44</v>
      </c>
      <c r="C10" s="1">
        <v>23</v>
      </c>
      <c r="D10" s="1">
        <v>18</v>
      </c>
      <c r="E10" s="20">
        <v>3</v>
      </c>
      <c r="F10" s="30">
        <v>49</v>
      </c>
      <c r="G10" s="31">
        <v>18</v>
      </c>
      <c r="H10" s="20">
        <v>21</v>
      </c>
      <c r="I10" s="20">
        <v>2</v>
      </c>
      <c r="J10" s="30">
        <v>1</v>
      </c>
      <c r="K10" s="29" t="s">
        <v>798</v>
      </c>
      <c r="L10" s="1" t="s">
        <v>501</v>
      </c>
      <c r="M10" s="1" t="s">
        <v>862</v>
      </c>
      <c r="N10" s="1" t="s">
        <v>863</v>
      </c>
      <c r="O10" s="31">
        <v>135</v>
      </c>
      <c r="P10" s="20">
        <v>142</v>
      </c>
      <c r="Q10" s="30">
        <v>-7</v>
      </c>
      <c r="R10" s="29" t="s">
        <v>99</v>
      </c>
      <c r="S10" s="28" t="s">
        <v>228</v>
      </c>
    </row>
    <row r="11" spans="1:20" ht="15" thickBot="1" x14ac:dyDescent="0.35">
      <c r="A11" s="32" t="s">
        <v>11</v>
      </c>
      <c r="B11" s="1">
        <v>44</v>
      </c>
      <c r="C11" s="1">
        <v>20</v>
      </c>
      <c r="D11" s="1">
        <v>19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584</v>
      </c>
      <c r="L11" s="1" t="s">
        <v>518</v>
      </c>
      <c r="M11" s="1" t="s">
        <v>414</v>
      </c>
      <c r="N11" s="1" t="s">
        <v>639</v>
      </c>
      <c r="O11" s="31">
        <v>141</v>
      </c>
      <c r="P11" s="20">
        <v>148</v>
      </c>
      <c r="Q11" s="30">
        <v>-7</v>
      </c>
      <c r="R11" s="29" t="s">
        <v>133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45</v>
      </c>
      <c r="C14" s="1">
        <v>28</v>
      </c>
      <c r="D14" s="1">
        <v>14</v>
      </c>
      <c r="E14" s="20">
        <v>3</v>
      </c>
      <c r="F14" s="33">
        <v>59</v>
      </c>
      <c r="G14" s="20">
        <v>15</v>
      </c>
      <c r="H14" s="20">
        <v>24</v>
      </c>
      <c r="I14" s="20">
        <v>4</v>
      </c>
      <c r="J14" s="20">
        <v>2</v>
      </c>
      <c r="K14" s="29" t="s">
        <v>866</v>
      </c>
      <c r="L14" s="1" t="s">
        <v>627</v>
      </c>
      <c r="M14" s="1" t="s">
        <v>799</v>
      </c>
      <c r="N14" s="1" t="s">
        <v>773</v>
      </c>
      <c r="O14" s="31">
        <v>155</v>
      </c>
      <c r="P14" s="20">
        <v>135</v>
      </c>
      <c r="Q14" s="30">
        <v>20</v>
      </c>
      <c r="R14" s="29" t="s">
        <v>135</v>
      </c>
      <c r="S14" s="28" t="s">
        <v>232</v>
      </c>
    </row>
    <row r="15" spans="1:20" x14ac:dyDescent="0.3">
      <c r="A15" s="32" t="s">
        <v>13</v>
      </c>
      <c r="B15" s="1">
        <v>45</v>
      </c>
      <c r="C15" s="1">
        <v>25</v>
      </c>
      <c r="D15" s="1">
        <v>15</v>
      </c>
      <c r="E15" s="20">
        <v>5</v>
      </c>
      <c r="F15" s="30">
        <v>55</v>
      </c>
      <c r="G15" s="20">
        <v>12</v>
      </c>
      <c r="H15" s="20">
        <v>21</v>
      </c>
      <c r="I15" s="20">
        <v>4</v>
      </c>
      <c r="J15" s="20">
        <v>5</v>
      </c>
      <c r="K15" s="29" t="s">
        <v>754</v>
      </c>
      <c r="L15" s="1" t="s">
        <v>616</v>
      </c>
      <c r="M15" s="1" t="s">
        <v>389</v>
      </c>
      <c r="N15" s="1" t="s">
        <v>820</v>
      </c>
      <c r="O15" s="31">
        <v>134</v>
      </c>
      <c r="P15" s="20">
        <v>125</v>
      </c>
      <c r="Q15" s="30">
        <v>9</v>
      </c>
      <c r="R15" s="29" t="s">
        <v>99</v>
      </c>
      <c r="S15" s="28" t="s">
        <v>231</v>
      </c>
    </row>
    <row r="16" spans="1:20" x14ac:dyDescent="0.3">
      <c r="A16" s="32" t="s">
        <v>10</v>
      </c>
      <c r="B16" s="1">
        <v>43</v>
      </c>
      <c r="C16" s="1">
        <v>22</v>
      </c>
      <c r="D16" s="1">
        <v>13</v>
      </c>
      <c r="E16" s="20">
        <v>8</v>
      </c>
      <c r="F16" s="30">
        <v>52</v>
      </c>
      <c r="G16" s="20">
        <v>10</v>
      </c>
      <c r="H16" s="20">
        <v>17</v>
      </c>
      <c r="I16" s="20">
        <v>5</v>
      </c>
      <c r="J16" s="20">
        <v>3</v>
      </c>
      <c r="K16" s="29" t="s">
        <v>868</v>
      </c>
      <c r="L16" s="1" t="s">
        <v>546</v>
      </c>
      <c r="M16" s="1" t="s">
        <v>216</v>
      </c>
      <c r="N16" s="1" t="s">
        <v>762</v>
      </c>
      <c r="O16" s="31">
        <v>132</v>
      </c>
      <c r="P16" s="20">
        <v>127</v>
      </c>
      <c r="Q16" s="30">
        <v>5</v>
      </c>
      <c r="R16" s="29" t="s">
        <v>107</v>
      </c>
      <c r="S16" s="28" t="s">
        <v>233</v>
      </c>
    </row>
    <row r="17" spans="1:19" x14ac:dyDescent="0.3">
      <c r="A17" s="32" t="s">
        <v>1</v>
      </c>
      <c r="B17" s="1">
        <v>46</v>
      </c>
      <c r="C17" s="1">
        <v>23</v>
      </c>
      <c r="D17" s="1">
        <v>17</v>
      </c>
      <c r="E17" s="20">
        <v>6</v>
      </c>
      <c r="F17" s="30">
        <v>52</v>
      </c>
      <c r="G17" s="20">
        <v>21</v>
      </c>
      <c r="H17" s="20">
        <v>23</v>
      </c>
      <c r="I17" s="20">
        <v>0</v>
      </c>
      <c r="J17" s="20">
        <v>5</v>
      </c>
      <c r="K17" s="29" t="s">
        <v>742</v>
      </c>
      <c r="L17" s="1" t="s">
        <v>584</v>
      </c>
      <c r="M17" s="1" t="s">
        <v>381</v>
      </c>
      <c r="N17" s="1" t="s">
        <v>765</v>
      </c>
      <c r="O17" s="31">
        <v>150</v>
      </c>
      <c r="P17" s="20">
        <v>133</v>
      </c>
      <c r="Q17" s="30">
        <v>17</v>
      </c>
      <c r="R17" s="29" t="s">
        <v>101</v>
      </c>
      <c r="S17" s="28" t="s">
        <v>228</v>
      </c>
    </row>
    <row r="18" spans="1:19" x14ac:dyDescent="0.3">
      <c r="A18" s="32" t="s">
        <v>9</v>
      </c>
      <c r="B18" s="1">
        <v>44</v>
      </c>
      <c r="C18" s="1">
        <v>21</v>
      </c>
      <c r="D18" s="1">
        <v>14</v>
      </c>
      <c r="E18" s="20">
        <v>9</v>
      </c>
      <c r="F18" s="30">
        <v>51</v>
      </c>
      <c r="G18" s="20">
        <v>16</v>
      </c>
      <c r="H18" s="20">
        <v>20</v>
      </c>
      <c r="I18" s="20">
        <v>1</v>
      </c>
      <c r="J18" s="20">
        <v>5</v>
      </c>
      <c r="K18" s="29" t="s">
        <v>762</v>
      </c>
      <c r="L18" s="1" t="s">
        <v>616</v>
      </c>
      <c r="M18" s="1" t="s">
        <v>365</v>
      </c>
      <c r="N18" s="1" t="s">
        <v>882</v>
      </c>
      <c r="O18" s="31">
        <v>140</v>
      </c>
      <c r="P18" s="20">
        <v>135</v>
      </c>
      <c r="Q18" s="30">
        <v>5</v>
      </c>
      <c r="R18" s="29" t="s">
        <v>107</v>
      </c>
      <c r="S18" s="28" t="s">
        <v>203</v>
      </c>
    </row>
    <row r="19" spans="1:19" x14ac:dyDescent="0.3">
      <c r="A19" s="32" t="s">
        <v>14</v>
      </c>
      <c r="B19" s="1">
        <v>45</v>
      </c>
      <c r="C19" s="1">
        <v>22</v>
      </c>
      <c r="D19" s="1">
        <v>21</v>
      </c>
      <c r="E19" s="20">
        <v>2</v>
      </c>
      <c r="F19" s="30">
        <v>46</v>
      </c>
      <c r="G19" s="20">
        <v>12</v>
      </c>
      <c r="H19" s="20">
        <v>19</v>
      </c>
      <c r="I19" s="20">
        <v>3</v>
      </c>
      <c r="J19" s="20">
        <v>0</v>
      </c>
      <c r="K19" s="29" t="s">
        <v>672</v>
      </c>
      <c r="L19" s="1" t="s">
        <v>881</v>
      </c>
      <c r="M19" s="1" t="s">
        <v>335</v>
      </c>
      <c r="N19" s="1" t="s">
        <v>842</v>
      </c>
      <c r="O19" s="31">
        <v>118</v>
      </c>
      <c r="P19" s="20">
        <v>141</v>
      </c>
      <c r="Q19" s="30">
        <v>-23</v>
      </c>
      <c r="R19" s="29" t="s">
        <v>133</v>
      </c>
      <c r="S19" s="28" t="s">
        <v>220</v>
      </c>
    </row>
    <row r="20" spans="1:19" x14ac:dyDescent="0.3">
      <c r="A20" s="32" t="s">
        <v>12</v>
      </c>
      <c r="B20" s="1">
        <v>46</v>
      </c>
      <c r="C20" s="1">
        <v>20</v>
      </c>
      <c r="D20" s="1">
        <v>20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843</v>
      </c>
      <c r="L20" s="1" t="s">
        <v>867</v>
      </c>
      <c r="M20" s="1" t="s">
        <v>300</v>
      </c>
      <c r="N20" s="1" t="s">
        <v>760</v>
      </c>
      <c r="O20" s="31">
        <v>120</v>
      </c>
      <c r="P20" s="20">
        <v>135</v>
      </c>
      <c r="Q20" s="30">
        <v>-15</v>
      </c>
      <c r="R20" s="29" t="s">
        <v>113</v>
      </c>
      <c r="S20" s="28" t="s">
        <v>215</v>
      </c>
    </row>
    <row r="21" spans="1:19" ht="15" thickBot="1" x14ac:dyDescent="0.35">
      <c r="A21" s="27" t="s">
        <v>23</v>
      </c>
      <c r="B21" s="26">
        <v>45</v>
      </c>
      <c r="C21" s="26">
        <v>19</v>
      </c>
      <c r="D21" s="26">
        <v>19</v>
      </c>
      <c r="E21" s="24">
        <v>7</v>
      </c>
      <c r="F21" s="23">
        <v>45</v>
      </c>
      <c r="G21" s="24">
        <v>7</v>
      </c>
      <c r="H21" s="24">
        <v>15</v>
      </c>
      <c r="I21" s="24">
        <v>4</v>
      </c>
      <c r="J21" s="24">
        <v>1</v>
      </c>
      <c r="K21" s="22" t="s">
        <v>772</v>
      </c>
      <c r="L21" s="26" t="s">
        <v>880</v>
      </c>
      <c r="M21" s="26" t="s">
        <v>800</v>
      </c>
      <c r="N21" s="26" t="s">
        <v>801</v>
      </c>
      <c r="O21" s="25">
        <v>135</v>
      </c>
      <c r="P21" s="24">
        <v>153</v>
      </c>
      <c r="Q21" s="23">
        <v>-18</v>
      </c>
      <c r="R21" s="22" t="s">
        <v>99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44</v>
      </c>
      <c r="C25" s="1">
        <v>33</v>
      </c>
      <c r="D25" s="1">
        <v>4</v>
      </c>
      <c r="E25" s="20">
        <v>7</v>
      </c>
      <c r="F25" s="30">
        <v>73</v>
      </c>
      <c r="G25" s="20">
        <v>29</v>
      </c>
      <c r="H25" s="20">
        <v>32</v>
      </c>
      <c r="I25" s="20">
        <v>1</v>
      </c>
      <c r="J25" s="20">
        <v>4</v>
      </c>
      <c r="K25" s="29" t="s">
        <v>869</v>
      </c>
      <c r="L25" s="1" t="s">
        <v>822</v>
      </c>
      <c r="M25" s="1" t="s">
        <v>757</v>
      </c>
      <c r="N25" s="1" t="s">
        <v>758</v>
      </c>
      <c r="O25" s="31">
        <v>179</v>
      </c>
      <c r="P25" s="20">
        <v>99</v>
      </c>
      <c r="Q25" s="30">
        <v>80</v>
      </c>
      <c r="R25" s="29" t="s">
        <v>104</v>
      </c>
      <c r="S25" s="28" t="s">
        <v>219</v>
      </c>
    </row>
    <row r="26" spans="1:19" x14ac:dyDescent="0.3">
      <c r="A26" s="32" t="s">
        <v>22</v>
      </c>
      <c r="B26" s="1">
        <v>45</v>
      </c>
      <c r="C26" s="1">
        <v>26</v>
      </c>
      <c r="D26" s="1">
        <v>10</v>
      </c>
      <c r="E26" s="20">
        <v>9</v>
      </c>
      <c r="F26" s="30">
        <v>61</v>
      </c>
      <c r="G26" s="20">
        <v>19</v>
      </c>
      <c r="H26" s="20">
        <v>23</v>
      </c>
      <c r="I26" s="20">
        <v>3</v>
      </c>
      <c r="J26" s="20">
        <v>3</v>
      </c>
      <c r="K26" s="29" t="s">
        <v>788</v>
      </c>
      <c r="L26" s="1" t="s">
        <v>870</v>
      </c>
      <c r="M26" s="1" t="s">
        <v>266</v>
      </c>
      <c r="N26" s="1" t="s">
        <v>734</v>
      </c>
      <c r="O26" s="31">
        <v>157</v>
      </c>
      <c r="P26" s="20">
        <v>129</v>
      </c>
      <c r="Q26" s="30">
        <v>28</v>
      </c>
      <c r="R26" s="29" t="s">
        <v>101</v>
      </c>
      <c r="S26" s="28" t="s">
        <v>264</v>
      </c>
    </row>
    <row r="27" spans="1:19" x14ac:dyDescent="0.3">
      <c r="A27" s="32" t="s">
        <v>17</v>
      </c>
      <c r="B27" s="1">
        <v>46</v>
      </c>
      <c r="C27" s="1">
        <v>26</v>
      </c>
      <c r="D27" s="1">
        <v>11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871</v>
      </c>
      <c r="L27" s="1" t="s">
        <v>804</v>
      </c>
      <c r="M27" s="1" t="s">
        <v>330</v>
      </c>
      <c r="N27" s="1" t="s">
        <v>847</v>
      </c>
      <c r="O27" s="31">
        <v>146</v>
      </c>
      <c r="P27" s="20">
        <v>125</v>
      </c>
      <c r="Q27" s="30">
        <v>21</v>
      </c>
      <c r="R27" s="29" t="s">
        <v>101</v>
      </c>
      <c r="S27" s="28" t="s">
        <v>245</v>
      </c>
    </row>
    <row r="28" spans="1:19" x14ac:dyDescent="0.3">
      <c r="A28" s="32" t="s">
        <v>95</v>
      </c>
      <c r="B28" s="1">
        <v>46</v>
      </c>
      <c r="C28" s="1">
        <v>22</v>
      </c>
      <c r="D28" s="1">
        <v>20</v>
      </c>
      <c r="E28" s="20">
        <v>4</v>
      </c>
      <c r="F28" s="30">
        <v>48</v>
      </c>
      <c r="G28" s="20">
        <v>16</v>
      </c>
      <c r="H28" s="20">
        <v>22</v>
      </c>
      <c r="I28" s="20">
        <v>0</v>
      </c>
      <c r="J28" s="20">
        <v>0</v>
      </c>
      <c r="K28" s="29" t="s">
        <v>652</v>
      </c>
      <c r="L28" s="1" t="s">
        <v>810</v>
      </c>
      <c r="M28" s="1" t="s">
        <v>291</v>
      </c>
      <c r="N28" s="1" t="s">
        <v>856</v>
      </c>
      <c r="O28" s="31">
        <v>139</v>
      </c>
      <c r="P28" s="20">
        <v>130</v>
      </c>
      <c r="Q28" s="30">
        <v>9</v>
      </c>
      <c r="R28" s="29" t="s">
        <v>101</v>
      </c>
      <c r="S28" s="28" t="s">
        <v>225</v>
      </c>
    </row>
    <row r="29" spans="1:19" x14ac:dyDescent="0.3">
      <c r="A29" s="32" t="s">
        <v>15</v>
      </c>
      <c r="B29" s="1">
        <v>45</v>
      </c>
      <c r="C29" s="1">
        <v>21</v>
      </c>
      <c r="D29" s="1">
        <v>20</v>
      </c>
      <c r="E29" s="20">
        <v>4</v>
      </c>
      <c r="F29" s="30">
        <v>46</v>
      </c>
      <c r="G29" s="20">
        <v>12</v>
      </c>
      <c r="H29" s="20">
        <v>18</v>
      </c>
      <c r="I29" s="20">
        <v>3</v>
      </c>
      <c r="J29" s="20">
        <v>0</v>
      </c>
      <c r="K29" s="29" t="s">
        <v>703</v>
      </c>
      <c r="L29" s="1" t="s">
        <v>714</v>
      </c>
      <c r="M29" s="1" t="s">
        <v>872</v>
      </c>
      <c r="N29" s="1" t="s">
        <v>726</v>
      </c>
      <c r="O29" s="31">
        <v>125</v>
      </c>
      <c r="P29" s="20">
        <v>148</v>
      </c>
      <c r="Q29" s="30">
        <v>-23</v>
      </c>
      <c r="R29" s="29" t="s">
        <v>99</v>
      </c>
      <c r="S29" s="28" t="s">
        <v>232</v>
      </c>
    </row>
    <row r="30" spans="1:19" x14ac:dyDescent="0.3">
      <c r="A30" s="32" t="s">
        <v>25</v>
      </c>
      <c r="B30" s="1">
        <v>45</v>
      </c>
      <c r="C30" s="1">
        <v>19</v>
      </c>
      <c r="D30" s="1">
        <v>19</v>
      </c>
      <c r="E30" s="20">
        <v>7</v>
      </c>
      <c r="F30" s="30">
        <v>45</v>
      </c>
      <c r="G30" s="20">
        <v>13</v>
      </c>
      <c r="H30" s="20">
        <v>17</v>
      </c>
      <c r="I30" s="20">
        <v>2</v>
      </c>
      <c r="J30" s="20">
        <v>3</v>
      </c>
      <c r="K30" s="29" t="s">
        <v>766</v>
      </c>
      <c r="L30" s="1" t="s">
        <v>649</v>
      </c>
      <c r="M30" s="1" t="s">
        <v>303</v>
      </c>
      <c r="N30" s="1" t="s">
        <v>785</v>
      </c>
      <c r="O30" s="31">
        <v>129</v>
      </c>
      <c r="P30" s="20">
        <v>142</v>
      </c>
      <c r="Q30" s="30">
        <v>-13</v>
      </c>
      <c r="R30" s="29" t="s">
        <v>99</v>
      </c>
      <c r="S30" s="28" t="s">
        <v>234</v>
      </c>
    </row>
    <row r="31" spans="1:19" x14ac:dyDescent="0.3">
      <c r="A31" s="32" t="s">
        <v>6</v>
      </c>
      <c r="B31" s="1">
        <v>46</v>
      </c>
      <c r="C31" s="1">
        <v>17</v>
      </c>
      <c r="D31" s="1">
        <v>21</v>
      </c>
      <c r="E31" s="20">
        <v>8</v>
      </c>
      <c r="F31" s="30">
        <v>42</v>
      </c>
      <c r="G31" s="20">
        <v>17</v>
      </c>
      <c r="H31" s="20">
        <v>17</v>
      </c>
      <c r="I31" s="20">
        <v>0</v>
      </c>
      <c r="J31" s="20">
        <v>2</v>
      </c>
      <c r="K31" s="29" t="s">
        <v>790</v>
      </c>
      <c r="L31" s="1" t="s">
        <v>873</v>
      </c>
      <c r="M31" s="1" t="s">
        <v>287</v>
      </c>
      <c r="N31" s="1" t="s">
        <v>738</v>
      </c>
      <c r="O31" s="31">
        <v>114</v>
      </c>
      <c r="P31" s="20">
        <v>161</v>
      </c>
      <c r="Q31" s="30">
        <v>-47</v>
      </c>
      <c r="R31" s="29" t="s">
        <v>113</v>
      </c>
      <c r="S31" s="28" t="s">
        <v>200</v>
      </c>
    </row>
    <row r="32" spans="1:19" ht="15" thickBot="1" x14ac:dyDescent="0.35">
      <c r="A32" s="32" t="s">
        <v>0</v>
      </c>
      <c r="B32" s="1">
        <v>44</v>
      </c>
      <c r="C32" s="1">
        <v>17</v>
      </c>
      <c r="D32" s="1">
        <v>22</v>
      </c>
      <c r="E32" s="20">
        <v>5</v>
      </c>
      <c r="F32" s="23">
        <v>39</v>
      </c>
      <c r="G32" s="20">
        <v>14</v>
      </c>
      <c r="H32" s="20">
        <v>16</v>
      </c>
      <c r="I32" s="20">
        <v>1</v>
      </c>
      <c r="J32" s="20">
        <v>1</v>
      </c>
      <c r="K32" s="29" t="s">
        <v>584</v>
      </c>
      <c r="L32" s="1" t="s">
        <v>792</v>
      </c>
      <c r="M32" s="1" t="s">
        <v>122</v>
      </c>
      <c r="N32" s="1" t="s">
        <v>857</v>
      </c>
      <c r="O32" s="31">
        <v>130</v>
      </c>
      <c r="P32" s="20">
        <v>138</v>
      </c>
      <c r="Q32" s="30">
        <v>-8</v>
      </c>
      <c r="R32" s="29" t="s">
        <v>104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44</v>
      </c>
      <c r="C35" s="1">
        <v>21</v>
      </c>
      <c r="D35" s="1">
        <v>11</v>
      </c>
      <c r="E35" s="20">
        <v>12</v>
      </c>
      <c r="F35" s="33">
        <v>54</v>
      </c>
      <c r="G35" s="20">
        <v>15</v>
      </c>
      <c r="H35" s="20">
        <v>20</v>
      </c>
      <c r="I35" s="20">
        <v>1</v>
      </c>
      <c r="J35" s="20">
        <v>5</v>
      </c>
      <c r="K35" s="29" t="s">
        <v>739</v>
      </c>
      <c r="L35" s="1" t="s">
        <v>884</v>
      </c>
      <c r="M35" s="1" t="s">
        <v>424</v>
      </c>
      <c r="N35" s="1" t="s">
        <v>885</v>
      </c>
      <c r="O35" s="31">
        <v>144</v>
      </c>
      <c r="P35" s="20">
        <v>136</v>
      </c>
      <c r="Q35" s="30">
        <v>8</v>
      </c>
      <c r="R35" s="29" t="s">
        <v>135</v>
      </c>
      <c r="S35" s="28" t="s">
        <v>233</v>
      </c>
    </row>
    <row r="36" spans="1:19" x14ac:dyDescent="0.3">
      <c r="A36" s="32" t="s">
        <v>20</v>
      </c>
      <c r="B36" s="1">
        <v>45</v>
      </c>
      <c r="C36" s="1">
        <v>22</v>
      </c>
      <c r="D36" s="1">
        <v>16</v>
      </c>
      <c r="E36" s="20">
        <v>7</v>
      </c>
      <c r="F36" s="30">
        <v>51</v>
      </c>
      <c r="G36" s="20">
        <v>17</v>
      </c>
      <c r="H36" s="20">
        <v>22</v>
      </c>
      <c r="I36" s="20">
        <v>0</v>
      </c>
      <c r="J36" s="20">
        <v>3</v>
      </c>
      <c r="K36" s="29" t="s">
        <v>669</v>
      </c>
      <c r="L36" s="1" t="s">
        <v>852</v>
      </c>
      <c r="M36" s="1" t="s">
        <v>239</v>
      </c>
      <c r="N36" s="1" t="s">
        <v>875</v>
      </c>
      <c r="O36" s="31">
        <v>152</v>
      </c>
      <c r="P36" s="20">
        <v>152</v>
      </c>
      <c r="Q36" s="30">
        <v>0</v>
      </c>
      <c r="R36" s="29" t="s">
        <v>101</v>
      </c>
      <c r="S36" s="28" t="s">
        <v>225</v>
      </c>
    </row>
    <row r="37" spans="1:19" x14ac:dyDescent="0.3">
      <c r="A37" s="32" t="s">
        <v>8</v>
      </c>
      <c r="B37" s="1">
        <v>45</v>
      </c>
      <c r="C37" s="1">
        <v>23</v>
      </c>
      <c r="D37" s="1">
        <v>19</v>
      </c>
      <c r="E37" s="20">
        <v>3</v>
      </c>
      <c r="F37" s="30">
        <v>49</v>
      </c>
      <c r="G37" s="20">
        <v>10</v>
      </c>
      <c r="H37" s="20">
        <v>21</v>
      </c>
      <c r="I37" s="20">
        <v>2</v>
      </c>
      <c r="J37" s="20">
        <v>1</v>
      </c>
      <c r="K37" s="29" t="s">
        <v>725</v>
      </c>
      <c r="L37" s="1" t="s">
        <v>749</v>
      </c>
      <c r="M37" s="1" t="s">
        <v>377</v>
      </c>
      <c r="N37" s="1" t="s">
        <v>883</v>
      </c>
      <c r="O37" s="31">
        <v>143</v>
      </c>
      <c r="P37" s="20">
        <v>162</v>
      </c>
      <c r="Q37" s="30">
        <v>-19</v>
      </c>
      <c r="R37" s="29" t="s">
        <v>101</v>
      </c>
      <c r="S37" s="28" t="s">
        <v>232</v>
      </c>
    </row>
    <row r="38" spans="1:19" x14ac:dyDescent="0.3">
      <c r="A38" s="32" t="s">
        <v>18</v>
      </c>
      <c r="B38" s="1">
        <v>44</v>
      </c>
      <c r="C38" s="1">
        <v>19</v>
      </c>
      <c r="D38" s="1">
        <v>15</v>
      </c>
      <c r="E38" s="20">
        <v>10</v>
      </c>
      <c r="F38" s="30">
        <v>48</v>
      </c>
      <c r="G38" s="20">
        <v>9</v>
      </c>
      <c r="H38" s="20">
        <v>16</v>
      </c>
      <c r="I38" s="20">
        <v>3</v>
      </c>
      <c r="J38" s="20">
        <v>5</v>
      </c>
      <c r="K38" s="29" t="s">
        <v>831</v>
      </c>
      <c r="L38" s="1" t="s">
        <v>868</v>
      </c>
      <c r="M38" s="1" t="s">
        <v>363</v>
      </c>
      <c r="N38" s="1" t="s">
        <v>876</v>
      </c>
      <c r="O38" s="31">
        <v>119</v>
      </c>
      <c r="P38" s="20">
        <v>125</v>
      </c>
      <c r="Q38" s="30">
        <v>-6</v>
      </c>
      <c r="R38" s="29" t="s">
        <v>99</v>
      </c>
      <c r="S38" s="28" t="s">
        <v>228</v>
      </c>
    </row>
    <row r="39" spans="1:19" x14ac:dyDescent="0.3">
      <c r="A39" s="32" t="s">
        <v>7</v>
      </c>
      <c r="B39" s="1">
        <v>43</v>
      </c>
      <c r="C39" s="1">
        <v>20</v>
      </c>
      <c r="D39" s="1">
        <v>15</v>
      </c>
      <c r="E39" s="20">
        <v>8</v>
      </c>
      <c r="F39" s="30">
        <v>48</v>
      </c>
      <c r="G39" s="20">
        <v>13</v>
      </c>
      <c r="H39" s="20">
        <v>19</v>
      </c>
      <c r="I39" s="20">
        <v>1</v>
      </c>
      <c r="J39" s="20">
        <v>4</v>
      </c>
      <c r="K39" s="29" t="s">
        <v>729</v>
      </c>
      <c r="L39" s="1" t="s">
        <v>563</v>
      </c>
      <c r="M39" s="1" t="s">
        <v>390</v>
      </c>
      <c r="N39" s="1" t="s">
        <v>853</v>
      </c>
      <c r="O39" s="31">
        <v>119</v>
      </c>
      <c r="P39" s="20">
        <v>126</v>
      </c>
      <c r="Q39" s="30">
        <v>-7</v>
      </c>
      <c r="R39" s="29" t="s">
        <v>107</v>
      </c>
      <c r="S39" s="28" t="s">
        <v>290</v>
      </c>
    </row>
    <row r="40" spans="1:19" x14ac:dyDescent="0.3">
      <c r="A40" s="32" t="s">
        <v>31</v>
      </c>
      <c r="B40" s="1">
        <v>45</v>
      </c>
      <c r="C40" s="1">
        <v>21</v>
      </c>
      <c r="D40" s="1">
        <v>21</v>
      </c>
      <c r="E40" s="20">
        <v>3</v>
      </c>
      <c r="F40" s="30">
        <v>45</v>
      </c>
      <c r="G40" s="20">
        <v>9</v>
      </c>
      <c r="H40" s="20">
        <v>17</v>
      </c>
      <c r="I40" s="20">
        <v>4</v>
      </c>
      <c r="J40" s="20">
        <v>0</v>
      </c>
      <c r="K40" s="29" t="s">
        <v>673</v>
      </c>
      <c r="L40" s="1" t="s">
        <v>736</v>
      </c>
      <c r="M40" s="1" t="s">
        <v>184</v>
      </c>
      <c r="N40" s="1" t="s">
        <v>777</v>
      </c>
      <c r="O40" s="31">
        <v>150</v>
      </c>
      <c r="P40" s="20">
        <v>168</v>
      </c>
      <c r="Q40" s="30">
        <v>-18</v>
      </c>
      <c r="R40" s="29" t="s">
        <v>793</v>
      </c>
      <c r="S40" s="28" t="s">
        <v>238</v>
      </c>
    </row>
    <row r="41" spans="1:19" x14ac:dyDescent="0.3">
      <c r="A41" s="32" t="s">
        <v>27</v>
      </c>
      <c r="B41" s="1">
        <v>45</v>
      </c>
      <c r="C41" s="1">
        <v>19</v>
      </c>
      <c r="D41" s="1">
        <v>22</v>
      </c>
      <c r="E41" s="20">
        <v>4</v>
      </c>
      <c r="F41" s="30">
        <v>42</v>
      </c>
      <c r="G41" s="20">
        <v>13</v>
      </c>
      <c r="H41" s="20">
        <v>17</v>
      </c>
      <c r="I41" s="20">
        <v>2</v>
      </c>
      <c r="J41" s="20">
        <v>2</v>
      </c>
      <c r="K41" s="29" t="s">
        <v>636</v>
      </c>
      <c r="L41" s="1" t="s">
        <v>874</v>
      </c>
      <c r="M41" s="1" t="s">
        <v>291</v>
      </c>
      <c r="N41" s="1" t="s">
        <v>811</v>
      </c>
      <c r="O41" s="31">
        <v>116</v>
      </c>
      <c r="P41" s="20">
        <v>135</v>
      </c>
      <c r="Q41" s="30">
        <v>-19</v>
      </c>
      <c r="R41" s="29" t="s">
        <v>99</v>
      </c>
      <c r="S41" s="28" t="s">
        <v>202</v>
      </c>
    </row>
    <row r="42" spans="1:19" ht="15" thickBot="1" x14ac:dyDescent="0.35">
      <c r="A42" s="27" t="s">
        <v>3</v>
      </c>
      <c r="B42" s="26">
        <v>44</v>
      </c>
      <c r="C42" s="26">
        <v>16</v>
      </c>
      <c r="D42" s="26">
        <v>23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703</v>
      </c>
      <c r="M42" s="26" t="s">
        <v>218</v>
      </c>
      <c r="N42" s="26" t="s">
        <v>780</v>
      </c>
      <c r="O42" s="25">
        <v>121</v>
      </c>
      <c r="P42" s="24">
        <v>158</v>
      </c>
      <c r="Q42" s="23">
        <v>-37</v>
      </c>
      <c r="R42" s="22" t="s">
        <v>167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D25E9A8-7A31-44F9-830B-42B938037545}"/>
  </hyperlinks>
  <pageMargins left="0.7" right="0.7" top="0.75" bottom="0.75" header="0.3" footer="0.3"/>
  <pageSetup orientation="portrait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931A-003F-488E-80A1-366AABA4B93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47</v>
      </c>
      <c r="C4" s="40">
        <v>28</v>
      </c>
      <c r="D4" s="40">
        <v>15</v>
      </c>
      <c r="E4" s="38">
        <v>4</v>
      </c>
      <c r="F4" s="33">
        <v>60</v>
      </c>
      <c r="G4" s="39">
        <v>18</v>
      </c>
      <c r="H4" s="38">
        <v>26</v>
      </c>
      <c r="I4" s="38">
        <v>2</v>
      </c>
      <c r="J4" s="33">
        <v>2</v>
      </c>
      <c r="K4" s="37" t="s">
        <v>866</v>
      </c>
      <c r="L4" s="40" t="s">
        <v>699</v>
      </c>
      <c r="M4" s="40" t="s">
        <v>354</v>
      </c>
      <c r="N4" s="40" t="s">
        <v>820</v>
      </c>
      <c r="O4" s="39">
        <v>149</v>
      </c>
      <c r="P4" s="38">
        <v>145</v>
      </c>
      <c r="Q4" s="33">
        <v>4</v>
      </c>
      <c r="R4" s="37" t="s">
        <v>135</v>
      </c>
      <c r="S4" s="36" t="s">
        <v>226</v>
      </c>
    </row>
    <row r="5" spans="1:20" x14ac:dyDescent="0.3">
      <c r="A5" s="32" t="s">
        <v>5</v>
      </c>
      <c r="B5" s="1">
        <v>44</v>
      </c>
      <c r="C5" s="1">
        <v>28</v>
      </c>
      <c r="D5" s="1">
        <v>13</v>
      </c>
      <c r="E5" s="20">
        <v>3</v>
      </c>
      <c r="F5" s="30">
        <v>59</v>
      </c>
      <c r="G5" s="31">
        <v>22</v>
      </c>
      <c r="H5" s="20">
        <v>27</v>
      </c>
      <c r="I5" s="20">
        <v>1</v>
      </c>
      <c r="J5" s="30">
        <v>1</v>
      </c>
      <c r="K5" s="29" t="s">
        <v>671</v>
      </c>
      <c r="L5" s="1" t="s">
        <v>710</v>
      </c>
      <c r="M5" s="1" t="s">
        <v>234</v>
      </c>
      <c r="N5" s="1" t="s">
        <v>890</v>
      </c>
      <c r="O5" s="31">
        <v>158</v>
      </c>
      <c r="P5" s="20">
        <v>115</v>
      </c>
      <c r="Q5" s="30">
        <v>43</v>
      </c>
      <c r="R5" s="29" t="s">
        <v>394</v>
      </c>
      <c r="S5" s="28" t="s">
        <v>395</v>
      </c>
    </row>
    <row r="6" spans="1:20" x14ac:dyDescent="0.3">
      <c r="A6" s="32" t="s">
        <v>16</v>
      </c>
      <c r="B6" s="1">
        <v>46</v>
      </c>
      <c r="C6" s="1">
        <v>26</v>
      </c>
      <c r="D6" s="1">
        <v>14</v>
      </c>
      <c r="E6" s="20">
        <v>6</v>
      </c>
      <c r="F6" s="30">
        <v>58</v>
      </c>
      <c r="G6" s="31">
        <v>15</v>
      </c>
      <c r="H6" s="20">
        <v>24</v>
      </c>
      <c r="I6" s="20">
        <v>2</v>
      </c>
      <c r="J6" s="30">
        <v>4</v>
      </c>
      <c r="K6" s="29" t="s">
        <v>889</v>
      </c>
      <c r="L6" s="1" t="s">
        <v>685</v>
      </c>
      <c r="M6" s="1" t="s">
        <v>385</v>
      </c>
      <c r="N6" s="1" t="s">
        <v>801</v>
      </c>
      <c r="O6" s="31">
        <v>157</v>
      </c>
      <c r="P6" s="20">
        <v>151</v>
      </c>
      <c r="Q6" s="30">
        <v>6</v>
      </c>
      <c r="R6" s="29" t="s">
        <v>99</v>
      </c>
      <c r="S6" s="28" t="s">
        <v>226</v>
      </c>
    </row>
    <row r="7" spans="1:20" x14ac:dyDescent="0.3">
      <c r="A7" s="32" t="s">
        <v>4</v>
      </c>
      <c r="B7" s="1">
        <v>45</v>
      </c>
      <c r="C7" s="1">
        <v>23</v>
      </c>
      <c r="D7" s="1">
        <v>15</v>
      </c>
      <c r="E7" s="20">
        <v>7</v>
      </c>
      <c r="F7" s="30">
        <v>53</v>
      </c>
      <c r="G7" s="31">
        <v>17</v>
      </c>
      <c r="H7" s="20">
        <v>23</v>
      </c>
      <c r="I7" s="20">
        <v>0</v>
      </c>
      <c r="J7" s="30">
        <v>1</v>
      </c>
      <c r="K7" s="29" t="s">
        <v>759</v>
      </c>
      <c r="L7" s="1" t="s">
        <v>468</v>
      </c>
      <c r="M7" s="1" t="s">
        <v>341</v>
      </c>
      <c r="N7" s="1" t="s">
        <v>840</v>
      </c>
      <c r="O7" s="31">
        <v>152</v>
      </c>
      <c r="P7" s="20">
        <v>143</v>
      </c>
      <c r="Q7" s="30">
        <v>9</v>
      </c>
      <c r="R7" s="29" t="s">
        <v>135</v>
      </c>
      <c r="S7" s="28" t="s">
        <v>321</v>
      </c>
    </row>
    <row r="8" spans="1:20" x14ac:dyDescent="0.3">
      <c r="A8" s="32" t="s">
        <v>29</v>
      </c>
      <c r="B8" s="1">
        <v>46</v>
      </c>
      <c r="C8" s="1">
        <v>25</v>
      </c>
      <c r="D8" s="1">
        <v>19</v>
      </c>
      <c r="E8" s="20">
        <v>2</v>
      </c>
      <c r="F8" s="30">
        <v>52</v>
      </c>
      <c r="G8" s="31">
        <v>16</v>
      </c>
      <c r="H8" s="20">
        <v>23</v>
      </c>
      <c r="I8" s="20">
        <v>2</v>
      </c>
      <c r="J8" s="30">
        <v>1</v>
      </c>
      <c r="K8" s="29" t="s">
        <v>835</v>
      </c>
      <c r="L8" s="1" t="s">
        <v>777</v>
      </c>
      <c r="M8" s="1" t="s">
        <v>494</v>
      </c>
      <c r="N8" s="1" t="s">
        <v>879</v>
      </c>
      <c r="O8" s="31">
        <v>152</v>
      </c>
      <c r="P8" s="20">
        <v>146</v>
      </c>
      <c r="Q8" s="30">
        <v>6</v>
      </c>
      <c r="R8" s="29" t="s">
        <v>109</v>
      </c>
      <c r="S8" s="28" t="s">
        <v>225</v>
      </c>
    </row>
    <row r="9" spans="1:20" x14ac:dyDescent="0.3">
      <c r="A9" s="32" t="s">
        <v>28</v>
      </c>
      <c r="B9" s="1">
        <v>44</v>
      </c>
      <c r="C9" s="1">
        <v>24</v>
      </c>
      <c r="D9" s="1">
        <v>16</v>
      </c>
      <c r="E9" s="20">
        <v>4</v>
      </c>
      <c r="F9" s="30">
        <v>52</v>
      </c>
      <c r="G9" s="31">
        <v>15</v>
      </c>
      <c r="H9" s="20">
        <v>21</v>
      </c>
      <c r="I9" s="20">
        <v>3</v>
      </c>
      <c r="J9" s="30">
        <v>0</v>
      </c>
      <c r="K9" s="29" t="s">
        <v>886</v>
      </c>
      <c r="L9" s="1" t="s">
        <v>518</v>
      </c>
      <c r="M9" s="1" t="s">
        <v>330</v>
      </c>
      <c r="N9" s="1" t="s">
        <v>725</v>
      </c>
      <c r="O9" s="31">
        <v>143</v>
      </c>
      <c r="P9" s="20">
        <v>138</v>
      </c>
      <c r="Q9" s="30">
        <v>5</v>
      </c>
      <c r="R9" s="29" t="s">
        <v>101</v>
      </c>
      <c r="S9" s="28" t="s">
        <v>219</v>
      </c>
    </row>
    <row r="10" spans="1:20" x14ac:dyDescent="0.3">
      <c r="A10" s="32" t="s">
        <v>19</v>
      </c>
      <c r="B10" s="1">
        <v>45</v>
      </c>
      <c r="C10" s="1">
        <v>24</v>
      </c>
      <c r="D10" s="1">
        <v>18</v>
      </c>
      <c r="E10" s="20">
        <v>3</v>
      </c>
      <c r="F10" s="30">
        <v>51</v>
      </c>
      <c r="G10" s="31">
        <v>19</v>
      </c>
      <c r="H10" s="20">
        <v>22</v>
      </c>
      <c r="I10" s="20">
        <v>2</v>
      </c>
      <c r="J10" s="30">
        <v>1</v>
      </c>
      <c r="K10" s="29" t="s">
        <v>798</v>
      </c>
      <c r="L10" s="1" t="s">
        <v>626</v>
      </c>
      <c r="M10" s="1" t="s">
        <v>887</v>
      </c>
      <c r="N10" s="1" t="s">
        <v>888</v>
      </c>
      <c r="O10" s="31">
        <v>139</v>
      </c>
      <c r="P10" s="20">
        <v>145</v>
      </c>
      <c r="Q10" s="30">
        <v>-6</v>
      </c>
      <c r="R10" s="29" t="s">
        <v>104</v>
      </c>
      <c r="S10" s="28" t="s">
        <v>225</v>
      </c>
    </row>
    <row r="11" spans="1:20" ht="15" thickBot="1" x14ac:dyDescent="0.35">
      <c r="A11" s="32" t="s">
        <v>11</v>
      </c>
      <c r="B11" s="1">
        <v>44</v>
      </c>
      <c r="C11" s="1">
        <v>20</v>
      </c>
      <c r="D11" s="1">
        <v>19</v>
      </c>
      <c r="E11" s="24">
        <v>5</v>
      </c>
      <c r="F11" s="23">
        <v>45</v>
      </c>
      <c r="G11" s="25">
        <v>12</v>
      </c>
      <c r="H11" s="24">
        <v>17</v>
      </c>
      <c r="I11" s="24">
        <v>3</v>
      </c>
      <c r="J11" s="23">
        <v>0</v>
      </c>
      <c r="K11" s="29" t="s">
        <v>584</v>
      </c>
      <c r="L11" s="1" t="s">
        <v>518</v>
      </c>
      <c r="M11" s="1" t="s">
        <v>414</v>
      </c>
      <c r="N11" s="1" t="s">
        <v>639</v>
      </c>
      <c r="O11" s="31">
        <v>141</v>
      </c>
      <c r="P11" s="20">
        <v>148</v>
      </c>
      <c r="Q11" s="30">
        <v>-7</v>
      </c>
      <c r="R11" s="29" t="s">
        <v>133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46</v>
      </c>
      <c r="C14" s="1">
        <v>28</v>
      </c>
      <c r="D14" s="1">
        <v>14</v>
      </c>
      <c r="E14" s="20">
        <v>4</v>
      </c>
      <c r="F14" s="33">
        <v>60</v>
      </c>
      <c r="G14" s="20">
        <v>15</v>
      </c>
      <c r="H14" s="20">
        <v>24</v>
      </c>
      <c r="I14" s="20">
        <v>4</v>
      </c>
      <c r="J14" s="20">
        <v>2</v>
      </c>
      <c r="K14" s="29" t="s">
        <v>866</v>
      </c>
      <c r="L14" s="1" t="s">
        <v>788</v>
      </c>
      <c r="M14" s="1" t="s">
        <v>799</v>
      </c>
      <c r="N14" s="1" t="s">
        <v>867</v>
      </c>
      <c r="O14" s="31">
        <v>158</v>
      </c>
      <c r="P14" s="20">
        <v>139</v>
      </c>
      <c r="Q14" s="30">
        <v>19</v>
      </c>
      <c r="R14" s="29" t="s">
        <v>101</v>
      </c>
      <c r="S14" s="28" t="s">
        <v>234</v>
      </c>
    </row>
    <row r="15" spans="1:20" x14ac:dyDescent="0.3">
      <c r="A15" s="32" t="s">
        <v>13</v>
      </c>
      <c r="B15" s="1">
        <v>45</v>
      </c>
      <c r="C15" s="1">
        <v>25</v>
      </c>
      <c r="D15" s="1">
        <v>15</v>
      </c>
      <c r="E15" s="20">
        <v>5</v>
      </c>
      <c r="F15" s="30">
        <v>55</v>
      </c>
      <c r="G15" s="20">
        <v>12</v>
      </c>
      <c r="H15" s="20">
        <v>21</v>
      </c>
      <c r="I15" s="20">
        <v>4</v>
      </c>
      <c r="J15" s="20">
        <v>5</v>
      </c>
      <c r="K15" s="29" t="s">
        <v>754</v>
      </c>
      <c r="L15" s="1" t="s">
        <v>616</v>
      </c>
      <c r="M15" s="1" t="s">
        <v>389</v>
      </c>
      <c r="N15" s="1" t="s">
        <v>820</v>
      </c>
      <c r="O15" s="31">
        <v>134</v>
      </c>
      <c r="P15" s="20">
        <v>125</v>
      </c>
      <c r="Q15" s="30">
        <v>9</v>
      </c>
      <c r="R15" s="29" t="s">
        <v>99</v>
      </c>
      <c r="S15" s="28" t="s">
        <v>231</v>
      </c>
    </row>
    <row r="16" spans="1:20" x14ac:dyDescent="0.3">
      <c r="A16" s="32" t="s">
        <v>10</v>
      </c>
      <c r="B16" s="1">
        <v>44</v>
      </c>
      <c r="C16" s="1">
        <v>22</v>
      </c>
      <c r="D16" s="1">
        <v>14</v>
      </c>
      <c r="E16" s="20">
        <v>8</v>
      </c>
      <c r="F16" s="30">
        <v>52</v>
      </c>
      <c r="G16" s="20">
        <v>10</v>
      </c>
      <c r="H16" s="20">
        <v>17</v>
      </c>
      <c r="I16" s="20">
        <v>5</v>
      </c>
      <c r="J16" s="20">
        <v>3</v>
      </c>
      <c r="K16" s="29" t="s">
        <v>893</v>
      </c>
      <c r="L16" s="1" t="s">
        <v>546</v>
      </c>
      <c r="M16" s="1" t="s">
        <v>216</v>
      </c>
      <c r="N16" s="1" t="s">
        <v>894</v>
      </c>
      <c r="O16" s="31">
        <v>133</v>
      </c>
      <c r="P16" s="20">
        <v>132</v>
      </c>
      <c r="Q16" s="30">
        <v>1</v>
      </c>
      <c r="R16" s="29" t="s">
        <v>113</v>
      </c>
      <c r="S16" s="28" t="s">
        <v>225</v>
      </c>
    </row>
    <row r="17" spans="1:19" x14ac:dyDescent="0.3">
      <c r="A17" s="32" t="s">
        <v>1</v>
      </c>
      <c r="B17" s="1">
        <v>46</v>
      </c>
      <c r="C17" s="1">
        <v>23</v>
      </c>
      <c r="D17" s="1">
        <v>17</v>
      </c>
      <c r="E17" s="20">
        <v>6</v>
      </c>
      <c r="F17" s="30">
        <v>52</v>
      </c>
      <c r="G17" s="20">
        <v>21</v>
      </c>
      <c r="H17" s="20">
        <v>23</v>
      </c>
      <c r="I17" s="20">
        <v>0</v>
      </c>
      <c r="J17" s="20">
        <v>5</v>
      </c>
      <c r="K17" s="29" t="s">
        <v>742</v>
      </c>
      <c r="L17" s="1" t="s">
        <v>584</v>
      </c>
      <c r="M17" s="1" t="s">
        <v>381</v>
      </c>
      <c r="N17" s="1" t="s">
        <v>765</v>
      </c>
      <c r="O17" s="31">
        <v>150</v>
      </c>
      <c r="P17" s="20">
        <v>133</v>
      </c>
      <c r="Q17" s="30">
        <v>17</v>
      </c>
      <c r="R17" s="29" t="s">
        <v>101</v>
      </c>
      <c r="S17" s="28" t="s">
        <v>228</v>
      </c>
    </row>
    <row r="18" spans="1:19" x14ac:dyDescent="0.3">
      <c r="A18" s="32" t="s">
        <v>9</v>
      </c>
      <c r="B18" s="1">
        <v>44</v>
      </c>
      <c r="C18" s="1">
        <v>21</v>
      </c>
      <c r="D18" s="1">
        <v>14</v>
      </c>
      <c r="E18" s="20">
        <v>9</v>
      </c>
      <c r="F18" s="30">
        <v>51</v>
      </c>
      <c r="G18" s="20">
        <v>16</v>
      </c>
      <c r="H18" s="20">
        <v>20</v>
      </c>
      <c r="I18" s="20">
        <v>1</v>
      </c>
      <c r="J18" s="20">
        <v>5</v>
      </c>
      <c r="K18" s="29" t="s">
        <v>762</v>
      </c>
      <c r="L18" s="1" t="s">
        <v>616</v>
      </c>
      <c r="M18" s="1" t="s">
        <v>365</v>
      </c>
      <c r="N18" s="1" t="s">
        <v>882</v>
      </c>
      <c r="O18" s="31">
        <v>140</v>
      </c>
      <c r="P18" s="20">
        <v>135</v>
      </c>
      <c r="Q18" s="30">
        <v>5</v>
      </c>
      <c r="R18" s="29" t="s">
        <v>107</v>
      </c>
      <c r="S18" s="28" t="s">
        <v>203</v>
      </c>
    </row>
    <row r="19" spans="1:19" x14ac:dyDescent="0.3">
      <c r="A19" s="32" t="s">
        <v>14</v>
      </c>
      <c r="B19" s="1">
        <v>46</v>
      </c>
      <c r="C19" s="1">
        <v>23</v>
      </c>
      <c r="D19" s="1">
        <v>21</v>
      </c>
      <c r="E19" s="20">
        <v>2</v>
      </c>
      <c r="F19" s="30">
        <v>48</v>
      </c>
      <c r="G19" s="20">
        <v>13</v>
      </c>
      <c r="H19" s="20">
        <v>20</v>
      </c>
      <c r="I19" s="20">
        <v>3</v>
      </c>
      <c r="J19" s="20">
        <v>0</v>
      </c>
      <c r="K19" s="29" t="s">
        <v>672</v>
      </c>
      <c r="L19" s="1" t="s">
        <v>891</v>
      </c>
      <c r="M19" s="1" t="s">
        <v>335</v>
      </c>
      <c r="N19" s="1" t="s">
        <v>842</v>
      </c>
      <c r="O19" s="31">
        <v>123</v>
      </c>
      <c r="P19" s="20">
        <v>143</v>
      </c>
      <c r="Q19" s="30">
        <v>-20</v>
      </c>
      <c r="R19" s="29" t="s">
        <v>99</v>
      </c>
      <c r="S19" s="28" t="s">
        <v>237</v>
      </c>
    </row>
    <row r="20" spans="1:19" x14ac:dyDescent="0.3">
      <c r="A20" s="32" t="s">
        <v>12</v>
      </c>
      <c r="B20" s="1">
        <v>47</v>
      </c>
      <c r="C20" s="1">
        <v>20</v>
      </c>
      <c r="D20" s="1">
        <v>21</v>
      </c>
      <c r="E20" s="20">
        <v>6</v>
      </c>
      <c r="F20" s="30">
        <v>46</v>
      </c>
      <c r="G20" s="20">
        <v>11</v>
      </c>
      <c r="H20" s="20">
        <v>18</v>
      </c>
      <c r="I20" s="20">
        <v>2</v>
      </c>
      <c r="J20" s="20">
        <v>0</v>
      </c>
      <c r="K20" s="29" t="s">
        <v>892</v>
      </c>
      <c r="L20" s="1" t="s">
        <v>867</v>
      </c>
      <c r="M20" s="1" t="s">
        <v>300</v>
      </c>
      <c r="N20" s="1" t="s">
        <v>760</v>
      </c>
      <c r="O20" s="31">
        <v>122</v>
      </c>
      <c r="P20" s="20">
        <v>139</v>
      </c>
      <c r="Q20" s="30">
        <v>-17</v>
      </c>
      <c r="R20" s="29" t="s">
        <v>133</v>
      </c>
      <c r="S20" s="28" t="s">
        <v>240</v>
      </c>
    </row>
    <row r="21" spans="1:19" ht="15" thickBot="1" x14ac:dyDescent="0.35">
      <c r="A21" s="27" t="s">
        <v>23</v>
      </c>
      <c r="B21" s="26">
        <v>45</v>
      </c>
      <c r="C21" s="26">
        <v>19</v>
      </c>
      <c r="D21" s="26">
        <v>19</v>
      </c>
      <c r="E21" s="24">
        <v>7</v>
      </c>
      <c r="F21" s="23">
        <v>45</v>
      </c>
      <c r="G21" s="24">
        <v>7</v>
      </c>
      <c r="H21" s="24">
        <v>15</v>
      </c>
      <c r="I21" s="24">
        <v>4</v>
      </c>
      <c r="J21" s="24">
        <v>1</v>
      </c>
      <c r="K21" s="22" t="s">
        <v>772</v>
      </c>
      <c r="L21" s="26" t="s">
        <v>880</v>
      </c>
      <c r="M21" s="26" t="s">
        <v>800</v>
      </c>
      <c r="N21" s="26" t="s">
        <v>801</v>
      </c>
      <c r="O21" s="25">
        <v>135</v>
      </c>
      <c r="P21" s="24">
        <v>153</v>
      </c>
      <c r="Q21" s="23">
        <v>-18</v>
      </c>
      <c r="R21" s="22" t="s">
        <v>99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45</v>
      </c>
      <c r="C25" s="1">
        <v>33</v>
      </c>
      <c r="D25" s="1">
        <v>4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896</v>
      </c>
      <c r="L25" s="1" t="s">
        <v>822</v>
      </c>
      <c r="M25" s="1" t="s">
        <v>757</v>
      </c>
      <c r="N25" s="1" t="s">
        <v>758</v>
      </c>
      <c r="O25" s="31">
        <v>182</v>
      </c>
      <c r="P25" s="20">
        <v>103</v>
      </c>
      <c r="Q25" s="30">
        <v>79</v>
      </c>
      <c r="R25" s="29" t="s">
        <v>101</v>
      </c>
      <c r="S25" s="28" t="s">
        <v>226</v>
      </c>
    </row>
    <row r="26" spans="1:19" x14ac:dyDescent="0.3">
      <c r="A26" s="32" t="s">
        <v>22</v>
      </c>
      <c r="B26" s="1">
        <v>46</v>
      </c>
      <c r="C26" s="1">
        <v>27</v>
      </c>
      <c r="D26" s="1">
        <v>10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788</v>
      </c>
      <c r="L26" s="1" t="s">
        <v>897</v>
      </c>
      <c r="M26" s="1" t="s">
        <v>266</v>
      </c>
      <c r="N26" s="1" t="s">
        <v>898</v>
      </c>
      <c r="O26" s="31">
        <v>160</v>
      </c>
      <c r="P26" s="20">
        <v>130</v>
      </c>
      <c r="Q26" s="30">
        <v>30</v>
      </c>
      <c r="R26" s="29" t="s">
        <v>99</v>
      </c>
      <c r="S26" s="28" t="s">
        <v>264</v>
      </c>
    </row>
    <row r="27" spans="1:19" x14ac:dyDescent="0.3">
      <c r="A27" s="32" t="s">
        <v>17</v>
      </c>
      <c r="B27" s="1">
        <v>47</v>
      </c>
      <c r="C27" s="1">
        <v>26</v>
      </c>
      <c r="D27" s="1">
        <v>12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899</v>
      </c>
      <c r="L27" s="1" t="s">
        <v>804</v>
      </c>
      <c r="M27" s="1" t="s">
        <v>330</v>
      </c>
      <c r="N27" s="1" t="s">
        <v>847</v>
      </c>
      <c r="O27" s="31">
        <v>148</v>
      </c>
      <c r="P27" s="20">
        <v>130</v>
      </c>
      <c r="Q27" s="30">
        <v>18</v>
      </c>
      <c r="R27" s="29" t="s">
        <v>107</v>
      </c>
      <c r="S27" s="28" t="s">
        <v>245</v>
      </c>
    </row>
    <row r="28" spans="1:19" x14ac:dyDescent="0.3">
      <c r="A28" s="32" t="s">
        <v>95</v>
      </c>
      <c r="B28" s="1">
        <v>46</v>
      </c>
      <c r="C28" s="1">
        <v>22</v>
      </c>
      <c r="D28" s="1">
        <v>20</v>
      </c>
      <c r="E28" s="20">
        <v>4</v>
      </c>
      <c r="F28" s="30">
        <v>48</v>
      </c>
      <c r="G28" s="20">
        <v>16</v>
      </c>
      <c r="H28" s="20">
        <v>22</v>
      </c>
      <c r="I28" s="20">
        <v>0</v>
      </c>
      <c r="J28" s="20">
        <v>0</v>
      </c>
      <c r="K28" s="29" t="s">
        <v>652</v>
      </c>
      <c r="L28" s="1" t="s">
        <v>810</v>
      </c>
      <c r="M28" s="1" t="s">
        <v>291</v>
      </c>
      <c r="N28" s="1" t="s">
        <v>856</v>
      </c>
      <c r="O28" s="31">
        <v>139</v>
      </c>
      <c r="P28" s="20">
        <v>130</v>
      </c>
      <c r="Q28" s="30">
        <v>9</v>
      </c>
      <c r="R28" s="29" t="s">
        <v>101</v>
      </c>
      <c r="S28" s="28" t="s">
        <v>225</v>
      </c>
    </row>
    <row r="29" spans="1:19" x14ac:dyDescent="0.3">
      <c r="A29" s="32" t="s">
        <v>15</v>
      </c>
      <c r="B29" s="1">
        <v>45</v>
      </c>
      <c r="C29" s="1">
        <v>21</v>
      </c>
      <c r="D29" s="1">
        <v>20</v>
      </c>
      <c r="E29" s="20">
        <v>4</v>
      </c>
      <c r="F29" s="30">
        <v>46</v>
      </c>
      <c r="G29" s="20">
        <v>12</v>
      </c>
      <c r="H29" s="20">
        <v>18</v>
      </c>
      <c r="I29" s="20">
        <v>3</v>
      </c>
      <c r="J29" s="20">
        <v>0</v>
      </c>
      <c r="K29" s="29" t="s">
        <v>703</v>
      </c>
      <c r="L29" s="1" t="s">
        <v>714</v>
      </c>
      <c r="M29" s="1" t="s">
        <v>872</v>
      </c>
      <c r="N29" s="1" t="s">
        <v>726</v>
      </c>
      <c r="O29" s="31">
        <v>125</v>
      </c>
      <c r="P29" s="20">
        <v>148</v>
      </c>
      <c r="Q29" s="30">
        <v>-23</v>
      </c>
      <c r="R29" s="29" t="s">
        <v>99</v>
      </c>
      <c r="S29" s="28" t="s">
        <v>232</v>
      </c>
    </row>
    <row r="30" spans="1:19" x14ac:dyDescent="0.3">
      <c r="A30" s="32" t="s">
        <v>25</v>
      </c>
      <c r="B30" s="1">
        <v>46</v>
      </c>
      <c r="C30" s="1">
        <v>19</v>
      </c>
      <c r="D30" s="1">
        <v>20</v>
      </c>
      <c r="E30" s="20">
        <v>7</v>
      </c>
      <c r="F30" s="30">
        <v>45</v>
      </c>
      <c r="G30" s="20">
        <v>13</v>
      </c>
      <c r="H30" s="20">
        <v>17</v>
      </c>
      <c r="I30" s="20">
        <v>2</v>
      </c>
      <c r="J30" s="20">
        <v>3</v>
      </c>
      <c r="K30" s="29" t="s">
        <v>895</v>
      </c>
      <c r="L30" s="1" t="s">
        <v>649</v>
      </c>
      <c r="M30" s="1" t="s">
        <v>303</v>
      </c>
      <c r="N30" s="1" t="s">
        <v>755</v>
      </c>
      <c r="O30" s="31">
        <v>130</v>
      </c>
      <c r="P30" s="20">
        <v>146</v>
      </c>
      <c r="Q30" s="30">
        <v>-16</v>
      </c>
      <c r="R30" s="29" t="s">
        <v>101</v>
      </c>
      <c r="S30" s="28" t="s">
        <v>234</v>
      </c>
    </row>
    <row r="31" spans="1:19" x14ac:dyDescent="0.3">
      <c r="A31" s="32" t="s">
        <v>6</v>
      </c>
      <c r="B31" s="1">
        <v>46</v>
      </c>
      <c r="C31" s="1">
        <v>17</v>
      </c>
      <c r="D31" s="1">
        <v>21</v>
      </c>
      <c r="E31" s="20">
        <v>8</v>
      </c>
      <c r="F31" s="30">
        <v>42</v>
      </c>
      <c r="G31" s="20">
        <v>17</v>
      </c>
      <c r="H31" s="20">
        <v>17</v>
      </c>
      <c r="I31" s="20">
        <v>0</v>
      </c>
      <c r="J31" s="20">
        <v>2</v>
      </c>
      <c r="K31" s="29" t="s">
        <v>790</v>
      </c>
      <c r="L31" s="1" t="s">
        <v>873</v>
      </c>
      <c r="M31" s="1" t="s">
        <v>287</v>
      </c>
      <c r="N31" s="1" t="s">
        <v>738</v>
      </c>
      <c r="O31" s="31">
        <v>114</v>
      </c>
      <c r="P31" s="20">
        <v>161</v>
      </c>
      <c r="Q31" s="30">
        <v>-47</v>
      </c>
      <c r="R31" s="29" t="s">
        <v>113</v>
      </c>
      <c r="S31" s="28" t="s">
        <v>200</v>
      </c>
    </row>
    <row r="32" spans="1:19" ht="15" thickBot="1" x14ac:dyDescent="0.35">
      <c r="A32" s="32" t="s">
        <v>0</v>
      </c>
      <c r="B32" s="1">
        <v>44</v>
      </c>
      <c r="C32" s="1">
        <v>17</v>
      </c>
      <c r="D32" s="1">
        <v>22</v>
      </c>
      <c r="E32" s="20">
        <v>5</v>
      </c>
      <c r="F32" s="23">
        <v>39</v>
      </c>
      <c r="G32" s="20">
        <v>14</v>
      </c>
      <c r="H32" s="20">
        <v>16</v>
      </c>
      <c r="I32" s="20">
        <v>1</v>
      </c>
      <c r="J32" s="20">
        <v>1</v>
      </c>
      <c r="K32" s="29" t="s">
        <v>584</v>
      </c>
      <c r="L32" s="1" t="s">
        <v>792</v>
      </c>
      <c r="M32" s="1" t="s">
        <v>122</v>
      </c>
      <c r="N32" s="1" t="s">
        <v>857</v>
      </c>
      <c r="O32" s="31">
        <v>130</v>
      </c>
      <c r="P32" s="20">
        <v>138</v>
      </c>
      <c r="Q32" s="30">
        <v>-8</v>
      </c>
      <c r="R32" s="29" t="s">
        <v>104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44</v>
      </c>
      <c r="C35" s="1">
        <v>21</v>
      </c>
      <c r="D35" s="1">
        <v>11</v>
      </c>
      <c r="E35" s="20">
        <v>12</v>
      </c>
      <c r="F35" s="33">
        <v>54</v>
      </c>
      <c r="G35" s="20">
        <v>15</v>
      </c>
      <c r="H35" s="20">
        <v>20</v>
      </c>
      <c r="I35" s="20">
        <v>1</v>
      </c>
      <c r="J35" s="20">
        <v>5</v>
      </c>
      <c r="K35" s="29" t="s">
        <v>739</v>
      </c>
      <c r="L35" s="1" t="s">
        <v>884</v>
      </c>
      <c r="M35" s="1" t="s">
        <v>424</v>
      </c>
      <c r="N35" s="1" t="s">
        <v>885</v>
      </c>
      <c r="O35" s="31">
        <v>144</v>
      </c>
      <c r="P35" s="20">
        <v>136</v>
      </c>
      <c r="Q35" s="30">
        <v>8</v>
      </c>
      <c r="R35" s="29" t="s">
        <v>135</v>
      </c>
      <c r="S35" s="28" t="s">
        <v>233</v>
      </c>
    </row>
    <row r="36" spans="1:19" x14ac:dyDescent="0.3">
      <c r="A36" s="32" t="s">
        <v>20</v>
      </c>
      <c r="B36" s="1">
        <v>46</v>
      </c>
      <c r="C36" s="1">
        <v>23</v>
      </c>
      <c r="D36" s="1">
        <v>16</v>
      </c>
      <c r="E36" s="20">
        <v>7</v>
      </c>
      <c r="F36" s="30">
        <v>53</v>
      </c>
      <c r="G36" s="20">
        <v>18</v>
      </c>
      <c r="H36" s="20">
        <v>23</v>
      </c>
      <c r="I36" s="20">
        <v>0</v>
      </c>
      <c r="J36" s="20">
        <v>3</v>
      </c>
      <c r="K36" s="29" t="s">
        <v>669</v>
      </c>
      <c r="L36" s="1" t="s">
        <v>726</v>
      </c>
      <c r="M36" s="1" t="s">
        <v>239</v>
      </c>
      <c r="N36" s="1" t="s">
        <v>900</v>
      </c>
      <c r="O36" s="31">
        <v>156</v>
      </c>
      <c r="P36" s="20">
        <v>153</v>
      </c>
      <c r="Q36" s="30">
        <v>3</v>
      </c>
      <c r="R36" s="29" t="s">
        <v>99</v>
      </c>
      <c r="S36" s="28" t="s">
        <v>234</v>
      </c>
    </row>
    <row r="37" spans="1:19" x14ac:dyDescent="0.3">
      <c r="A37" s="32" t="s">
        <v>7</v>
      </c>
      <c r="B37" s="1">
        <v>44</v>
      </c>
      <c r="C37" s="1">
        <v>21</v>
      </c>
      <c r="D37" s="1">
        <v>15</v>
      </c>
      <c r="E37" s="20">
        <v>8</v>
      </c>
      <c r="F37" s="30">
        <v>50</v>
      </c>
      <c r="G37" s="20">
        <v>14</v>
      </c>
      <c r="H37" s="20">
        <v>20</v>
      </c>
      <c r="I37" s="20">
        <v>1</v>
      </c>
      <c r="J37" s="20">
        <v>4</v>
      </c>
      <c r="K37" s="29" t="s">
        <v>729</v>
      </c>
      <c r="L37" s="1" t="s">
        <v>644</v>
      </c>
      <c r="M37" s="1" t="s">
        <v>390</v>
      </c>
      <c r="N37" s="1" t="s">
        <v>853</v>
      </c>
      <c r="O37" s="31">
        <v>123</v>
      </c>
      <c r="P37" s="20">
        <v>128</v>
      </c>
      <c r="Q37" s="30">
        <v>-5</v>
      </c>
      <c r="R37" s="29" t="s">
        <v>99</v>
      </c>
      <c r="S37" s="28" t="s">
        <v>290</v>
      </c>
    </row>
    <row r="38" spans="1:19" x14ac:dyDescent="0.3">
      <c r="A38" s="32" t="s">
        <v>8</v>
      </c>
      <c r="B38" s="1">
        <v>45</v>
      </c>
      <c r="C38" s="1">
        <v>23</v>
      </c>
      <c r="D38" s="1">
        <v>19</v>
      </c>
      <c r="E38" s="20">
        <v>3</v>
      </c>
      <c r="F38" s="30">
        <v>49</v>
      </c>
      <c r="G38" s="20">
        <v>10</v>
      </c>
      <c r="H38" s="20">
        <v>21</v>
      </c>
      <c r="I38" s="20">
        <v>2</v>
      </c>
      <c r="J38" s="20">
        <v>1</v>
      </c>
      <c r="K38" s="29" t="s">
        <v>725</v>
      </c>
      <c r="L38" s="1" t="s">
        <v>749</v>
      </c>
      <c r="M38" s="1" t="s">
        <v>377</v>
      </c>
      <c r="N38" s="1" t="s">
        <v>883</v>
      </c>
      <c r="O38" s="31">
        <v>143</v>
      </c>
      <c r="P38" s="20">
        <v>162</v>
      </c>
      <c r="Q38" s="30">
        <v>-19</v>
      </c>
      <c r="R38" s="29" t="s">
        <v>101</v>
      </c>
      <c r="S38" s="28" t="s">
        <v>232</v>
      </c>
    </row>
    <row r="39" spans="1:19" x14ac:dyDescent="0.3">
      <c r="A39" s="32" t="s">
        <v>18</v>
      </c>
      <c r="B39" s="1">
        <v>45</v>
      </c>
      <c r="C39" s="1">
        <v>19</v>
      </c>
      <c r="D39" s="1">
        <v>16</v>
      </c>
      <c r="E39" s="20">
        <v>10</v>
      </c>
      <c r="F39" s="30">
        <v>48</v>
      </c>
      <c r="G39" s="20">
        <v>9</v>
      </c>
      <c r="H39" s="20">
        <v>16</v>
      </c>
      <c r="I39" s="20">
        <v>3</v>
      </c>
      <c r="J39" s="20">
        <v>5</v>
      </c>
      <c r="K39" s="29" t="s">
        <v>901</v>
      </c>
      <c r="L39" s="1" t="s">
        <v>868</v>
      </c>
      <c r="M39" s="1" t="s">
        <v>363</v>
      </c>
      <c r="N39" s="1" t="s">
        <v>902</v>
      </c>
      <c r="O39" s="31">
        <v>120</v>
      </c>
      <c r="P39" s="20">
        <v>128</v>
      </c>
      <c r="Q39" s="30">
        <v>-8</v>
      </c>
      <c r="R39" s="29" t="s">
        <v>101</v>
      </c>
      <c r="S39" s="28" t="s">
        <v>228</v>
      </c>
    </row>
    <row r="40" spans="1:19" x14ac:dyDescent="0.3">
      <c r="A40" s="32" t="s">
        <v>31</v>
      </c>
      <c r="B40" s="1">
        <v>45</v>
      </c>
      <c r="C40" s="1">
        <v>21</v>
      </c>
      <c r="D40" s="1">
        <v>21</v>
      </c>
      <c r="E40" s="20">
        <v>3</v>
      </c>
      <c r="F40" s="30">
        <v>45</v>
      </c>
      <c r="G40" s="20">
        <v>9</v>
      </c>
      <c r="H40" s="20">
        <v>17</v>
      </c>
      <c r="I40" s="20">
        <v>4</v>
      </c>
      <c r="J40" s="20">
        <v>0</v>
      </c>
      <c r="K40" s="29" t="s">
        <v>673</v>
      </c>
      <c r="L40" s="1" t="s">
        <v>736</v>
      </c>
      <c r="M40" s="1" t="s">
        <v>184</v>
      </c>
      <c r="N40" s="1" t="s">
        <v>777</v>
      </c>
      <c r="O40" s="31">
        <v>150</v>
      </c>
      <c r="P40" s="20">
        <v>168</v>
      </c>
      <c r="Q40" s="30">
        <v>-18</v>
      </c>
      <c r="R40" s="29" t="s">
        <v>793</v>
      </c>
      <c r="S40" s="28" t="s">
        <v>238</v>
      </c>
    </row>
    <row r="41" spans="1:19" x14ac:dyDescent="0.3">
      <c r="A41" s="32" t="s">
        <v>27</v>
      </c>
      <c r="B41" s="1">
        <v>45</v>
      </c>
      <c r="C41" s="1">
        <v>19</v>
      </c>
      <c r="D41" s="1">
        <v>22</v>
      </c>
      <c r="E41" s="20">
        <v>4</v>
      </c>
      <c r="F41" s="30">
        <v>42</v>
      </c>
      <c r="G41" s="20">
        <v>13</v>
      </c>
      <c r="H41" s="20">
        <v>17</v>
      </c>
      <c r="I41" s="20">
        <v>2</v>
      </c>
      <c r="J41" s="20">
        <v>2</v>
      </c>
      <c r="K41" s="29" t="s">
        <v>636</v>
      </c>
      <c r="L41" s="1" t="s">
        <v>874</v>
      </c>
      <c r="M41" s="1" t="s">
        <v>291</v>
      </c>
      <c r="N41" s="1" t="s">
        <v>811</v>
      </c>
      <c r="O41" s="31">
        <v>116</v>
      </c>
      <c r="P41" s="20">
        <v>135</v>
      </c>
      <c r="Q41" s="30">
        <v>-19</v>
      </c>
      <c r="R41" s="29" t="s">
        <v>99</v>
      </c>
      <c r="S41" s="28" t="s">
        <v>202</v>
      </c>
    </row>
    <row r="42" spans="1:19" ht="15" thickBot="1" x14ac:dyDescent="0.35">
      <c r="A42" s="27" t="s">
        <v>3</v>
      </c>
      <c r="B42" s="26">
        <v>45</v>
      </c>
      <c r="C42" s="26">
        <v>16</v>
      </c>
      <c r="D42" s="26">
        <v>24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903</v>
      </c>
      <c r="M42" s="26" t="s">
        <v>218</v>
      </c>
      <c r="N42" s="26" t="s">
        <v>780</v>
      </c>
      <c r="O42" s="25">
        <v>124</v>
      </c>
      <c r="P42" s="24">
        <v>164</v>
      </c>
      <c r="Q42" s="23">
        <v>-40</v>
      </c>
      <c r="R42" s="22" t="s">
        <v>180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7226F0B-4B6B-4B56-9D59-722247659B03}"/>
  </hyperlinks>
  <pageMargins left="0.7" right="0.7" top="0.75" bottom="0.75" header="0.3" footer="0.3"/>
  <pageSetup orientation="portrait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2A3A-56D4-4DDD-ACCC-6AB1473F7C64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45</v>
      </c>
      <c r="C4" s="40">
        <v>29</v>
      </c>
      <c r="D4" s="40">
        <v>13</v>
      </c>
      <c r="E4" s="38">
        <v>3</v>
      </c>
      <c r="F4" s="33">
        <v>61</v>
      </c>
      <c r="G4" s="39">
        <v>21</v>
      </c>
      <c r="H4" s="38">
        <v>27</v>
      </c>
      <c r="I4" s="38">
        <v>2</v>
      </c>
      <c r="J4" s="33">
        <v>1</v>
      </c>
      <c r="K4" s="37" t="s">
        <v>671</v>
      </c>
      <c r="L4" s="40" t="s">
        <v>907</v>
      </c>
      <c r="M4" s="40" t="s">
        <v>234</v>
      </c>
      <c r="N4" s="40" t="s">
        <v>908</v>
      </c>
      <c r="O4" s="39">
        <v>160</v>
      </c>
      <c r="P4" s="38">
        <v>116</v>
      </c>
      <c r="Q4" s="33">
        <v>44</v>
      </c>
      <c r="R4" s="37" t="s">
        <v>909</v>
      </c>
      <c r="S4" s="36" t="s">
        <v>395</v>
      </c>
    </row>
    <row r="5" spans="1:20" x14ac:dyDescent="0.3">
      <c r="A5" s="32" t="s">
        <v>21</v>
      </c>
      <c r="B5" s="1">
        <v>48</v>
      </c>
      <c r="C5" s="1">
        <v>28</v>
      </c>
      <c r="D5" s="1">
        <v>16</v>
      </c>
      <c r="E5" s="20">
        <v>4</v>
      </c>
      <c r="F5" s="30">
        <v>60</v>
      </c>
      <c r="G5" s="31">
        <v>18</v>
      </c>
      <c r="H5" s="20">
        <v>26</v>
      </c>
      <c r="I5" s="20">
        <v>2</v>
      </c>
      <c r="J5" s="30">
        <v>2</v>
      </c>
      <c r="K5" s="29" t="s">
        <v>866</v>
      </c>
      <c r="L5" s="1" t="s">
        <v>781</v>
      </c>
      <c r="M5" s="1" t="s">
        <v>328</v>
      </c>
      <c r="N5" s="1" t="s">
        <v>905</v>
      </c>
      <c r="O5" s="31">
        <v>149</v>
      </c>
      <c r="P5" s="20">
        <v>148</v>
      </c>
      <c r="Q5" s="30">
        <v>1</v>
      </c>
      <c r="R5" s="29" t="s">
        <v>101</v>
      </c>
      <c r="S5" s="28" t="s">
        <v>234</v>
      </c>
    </row>
    <row r="6" spans="1:20" x14ac:dyDescent="0.3">
      <c r="A6" s="32" t="s">
        <v>16</v>
      </c>
      <c r="B6" s="1">
        <v>47</v>
      </c>
      <c r="C6" s="1">
        <v>26</v>
      </c>
      <c r="D6" s="1">
        <v>14</v>
      </c>
      <c r="E6" s="20">
        <v>7</v>
      </c>
      <c r="F6" s="30">
        <v>59</v>
      </c>
      <c r="G6" s="31">
        <v>15</v>
      </c>
      <c r="H6" s="20">
        <v>24</v>
      </c>
      <c r="I6" s="20">
        <v>2</v>
      </c>
      <c r="J6" s="30">
        <v>4</v>
      </c>
      <c r="K6" s="29" t="s">
        <v>889</v>
      </c>
      <c r="L6" s="1" t="s">
        <v>871</v>
      </c>
      <c r="M6" s="1" t="s">
        <v>385</v>
      </c>
      <c r="N6" s="1" t="s">
        <v>906</v>
      </c>
      <c r="O6" s="31">
        <v>159</v>
      </c>
      <c r="P6" s="20">
        <v>154</v>
      </c>
      <c r="Q6" s="30">
        <v>5</v>
      </c>
      <c r="R6" s="29" t="s">
        <v>101</v>
      </c>
      <c r="S6" s="28" t="s">
        <v>231</v>
      </c>
    </row>
    <row r="7" spans="1:20" x14ac:dyDescent="0.3">
      <c r="A7" s="32" t="s">
        <v>29</v>
      </c>
      <c r="B7" s="1">
        <v>47</v>
      </c>
      <c r="C7" s="1">
        <v>26</v>
      </c>
      <c r="D7" s="1">
        <v>19</v>
      </c>
      <c r="E7" s="20">
        <v>2</v>
      </c>
      <c r="F7" s="30">
        <v>54</v>
      </c>
      <c r="G7" s="31">
        <v>17</v>
      </c>
      <c r="H7" s="20">
        <v>24</v>
      </c>
      <c r="I7" s="20">
        <v>2</v>
      </c>
      <c r="J7" s="30">
        <v>1</v>
      </c>
      <c r="K7" s="29" t="s">
        <v>866</v>
      </c>
      <c r="L7" s="1" t="s">
        <v>777</v>
      </c>
      <c r="M7" s="1" t="s">
        <v>369</v>
      </c>
      <c r="N7" s="1" t="s">
        <v>904</v>
      </c>
      <c r="O7" s="31">
        <v>155</v>
      </c>
      <c r="P7" s="20">
        <v>146</v>
      </c>
      <c r="Q7" s="30">
        <v>9</v>
      </c>
      <c r="R7" s="29" t="s">
        <v>135</v>
      </c>
      <c r="S7" s="28" t="s">
        <v>234</v>
      </c>
    </row>
    <row r="8" spans="1:20" x14ac:dyDescent="0.3">
      <c r="A8" s="32" t="s">
        <v>4</v>
      </c>
      <c r="B8" s="1">
        <v>46</v>
      </c>
      <c r="C8" s="1">
        <v>23</v>
      </c>
      <c r="D8" s="1">
        <v>16</v>
      </c>
      <c r="E8" s="20">
        <v>7</v>
      </c>
      <c r="F8" s="30">
        <v>53</v>
      </c>
      <c r="G8" s="31">
        <v>17</v>
      </c>
      <c r="H8" s="20">
        <v>23</v>
      </c>
      <c r="I8" s="20">
        <v>0</v>
      </c>
      <c r="J8" s="30">
        <v>1</v>
      </c>
      <c r="K8" s="29" t="s">
        <v>759</v>
      </c>
      <c r="L8" s="1" t="s">
        <v>490</v>
      </c>
      <c r="M8" s="1" t="s">
        <v>341</v>
      </c>
      <c r="N8" s="1" t="s">
        <v>840</v>
      </c>
      <c r="O8" s="31">
        <v>153</v>
      </c>
      <c r="P8" s="20">
        <v>149</v>
      </c>
      <c r="Q8" s="30">
        <v>4</v>
      </c>
      <c r="R8" s="29" t="s">
        <v>101</v>
      </c>
      <c r="S8" s="28" t="s">
        <v>290</v>
      </c>
    </row>
    <row r="9" spans="1:20" x14ac:dyDescent="0.3">
      <c r="A9" s="32" t="s">
        <v>28</v>
      </c>
      <c r="B9" s="1">
        <v>44</v>
      </c>
      <c r="C9" s="1">
        <v>24</v>
      </c>
      <c r="D9" s="1">
        <v>16</v>
      </c>
      <c r="E9" s="20">
        <v>4</v>
      </c>
      <c r="F9" s="30">
        <v>52</v>
      </c>
      <c r="G9" s="31">
        <v>15</v>
      </c>
      <c r="H9" s="20">
        <v>21</v>
      </c>
      <c r="I9" s="20">
        <v>3</v>
      </c>
      <c r="J9" s="30">
        <v>0</v>
      </c>
      <c r="K9" s="29" t="s">
        <v>886</v>
      </c>
      <c r="L9" s="1" t="s">
        <v>518</v>
      </c>
      <c r="M9" s="1" t="s">
        <v>330</v>
      </c>
      <c r="N9" s="1" t="s">
        <v>725</v>
      </c>
      <c r="O9" s="31">
        <v>143</v>
      </c>
      <c r="P9" s="20">
        <v>138</v>
      </c>
      <c r="Q9" s="30">
        <v>5</v>
      </c>
      <c r="R9" s="29" t="s">
        <v>101</v>
      </c>
      <c r="S9" s="28" t="s">
        <v>219</v>
      </c>
    </row>
    <row r="10" spans="1:20" x14ac:dyDescent="0.3">
      <c r="A10" s="32" t="s">
        <v>19</v>
      </c>
      <c r="B10" s="1">
        <v>45</v>
      </c>
      <c r="C10" s="1">
        <v>24</v>
      </c>
      <c r="D10" s="1">
        <v>18</v>
      </c>
      <c r="E10" s="20">
        <v>3</v>
      </c>
      <c r="F10" s="30">
        <v>51</v>
      </c>
      <c r="G10" s="31">
        <v>19</v>
      </c>
      <c r="H10" s="20">
        <v>22</v>
      </c>
      <c r="I10" s="20">
        <v>2</v>
      </c>
      <c r="J10" s="30">
        <v>1</v>
      </c>
      <c r="K10" s="29" t="s">
        <v>798</v>
      </c>
      <c r="L10" s="1" t="s">
        <v>626</v>
      </c>
      <c r="M10" s="1" t="s">
        <v>887</v>
      </c>
      <c r="N10" s="1" t="s">
        <v>888</v>
      </c>
      <c r="O10" s="31">
        <v>139</v>
      </c>
      <c r="P10" s="20">
        <v>145</v>
      </c>
      <c r="Q10" s="30">
        <v>-6</v>
      </c>
      <c r="R10" s="29" t="s">
        <v>104</v>
      </c>
      <c r="S10" s="28" t="s">
        <v>225</v>
      </c>
    </row>
    <row r="11" spans="1:20" ht="15" thickBot="1" x14ac:dyDescent="0.35">
      <c r="A11" s="32" t="s">
        <v>11</v>
      </c>
      <c r="B11" s="1">
        <v>45</v>
      </c>
      <c r="C11" s="1">
        <v>21</v>
      </c>
      <c r="D11" s="1">
        <v>19</v>
      </c>
      <c r="E11" s="24">
        <v>5</v>
      </c>
      <c r="F11" s="23">
        <v>47</v>
      </c>
      <c r="G11" s="25">
        <v>13</v>
      </c>
      <c r="H11" s="24">
        <v>18</v>
      </c>
      <c r="I11" s="24">
        <v>3</v>
      </c>
      <c r="J11" s="23">
        <v>0</v>
      </c>
      <c r="K11" s="29" t="s">
        <v>639</v>
      </c>
      <c r="L11" s="1" t="s">
        <v>518</v>
      </c>
      <c r="M11" s="1" t="s">
        <v>414</v>
      </c>
      <c r="N11" s="1" t="s">
        <v>639</v>
      </c>
      <c r="O11" s="31">
        <v>143</v>
      </c>
      <c r="P11" s="20">
        <v>149</v>
      </c>
      <c r="Q11" s="30">
        <v>-6</v>
      </c>
      <c r="R11" s="29" t="s">
        <v>99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47</v>
      </c>
      <c r="C14" s="1">
        <v>28</v>
      </c>
      <c r="D14" s="1">
        <v>15</v>
      </c>
      <c r="E14" s="20">
        <v>4</v>
      </c>
      <c r="F14" s="33">
        <v>60</v>
      </c>
      <c r="G14" s="20">
        <v>15</v>
      </c>
      <c r="H14" s="20">
        <v>24</v>
      </c>
      <c r="I14" s="20">
        <v>4</v>
      </c>
      <c r="J14" s="20">
        <v>2</v>
      </c>
      <c r="K14" s="29" t="s">
        <v>866</v>
      </c>
      <c r="L14" s="1" t="s">
        <v>699</v>
      </c>
      <c r="M14" s="1" t="s">
        <v>799</v>
      </c>
      <c r="N14" s="1" t="s">
        <v>867</v>
      </c>
      <c r="O14" s="31">
        <v>158</v>
      </c>
      <c r="P14" s="20">
        <v>142</v>
      </c>
      <c r="Q14" s="30">
        <v>16</v>
      </c>
      <c r="R14" s="29" t="s">
        <v>107</v>
      </c>
      <c r="S14" s="28" t="s">
        <v>225</v>
      </c>
    </row>
    <row r="15" spans="1:20" x14ac:dyDescent="0.3">
      <c r="A15" s="32" t="s">
        <v>13</v>
      </c>
      <c r="B15" s="1">
        <v>46</v>
      </c>
      <c r="C15" s="1">
        <v>25</v>
      </c>
      <c r="D15" s="1">
        <v>16</v>
      </c>
      <c r="E15" s="20">
        <v>5</v>
      </c>
      <c r="F15" s="30">
        <v>55</v>
      </c>
      <c r="G15" s="20">
        <v>12</v>
      </c>
      <c r="H15" s="20">
        <v>21</v>
      </c>
      <c r="I15" s="20">
        <v>4</v>
      </c>
      <c r="J15" s="20">
        <v>5</v>
      </c>
      <c r="K15" s="29" t="s">
        <v>754</v>
      </c>
      <c r="L15" s="1" t="s">
        <v>644</v>
      </c>
      <c r="M15" s="1" t="s">
        <v>389</v>
      </c>
      <c r="N15" s="1" t="s">
        <v>820</v>
      </c>
      <c r="O15" s="31">
        <v>138</v>
      </c>
      <c r="P15" s="20">
        <v>130</v>
      </c>
      <c r="Q15" s="30">
        <v>8</v>
      </c>
      <c r="R15" s="29" t="s">
        <v>101</v>
      </c>
      <c r="S15" s="28" t="s">
        <v>234</v>
      </c>
    </row>
    <row r="16" spans="1:20" x14ac:dyDescent="0.3">
      <c r="A16" s="32" t="s">
        <v>1</v>
      </c>
      <c r="B16" s="1">
        <v>47</v>
      </c>
      <c r="C16" s="1">
        <v>24</v>
      </c>
      <c r="D16" s="1">
        <v>17</v>
      </c>
      <c r="E16" s="20">
        <v>6</v>
      </c>
      <c r="F16" s="30">
        <v>54</v>
      </c>
      <c r="G16" s="20">
        <v>21</v>
      </c>
      <c r="H16" s="20">
        <v>24</v>
      </c>
      <c r="I16" s="20">
        <v>0</v>
      </c>
      <c r="J16" s="20">
        <v>5</v>
      </c>
      <c r="K16" s="29" t="s">
        <v>882</v>
      </c>
      <c r="L16" s="1" t="s">
        <v>584</v>
      </c>
      <c r="M16" s="1" t="s">
        <v>381</v>
      </c>
      <c r="N16" s="1" t="s">
        <v>818</v>
      </c>
      <c r="O16" s="31">
        <v>153</v>
      </c>
      <c r="P16" s="20">
        <v>135</v>
      </c>
      <c r="Q16" s="30">
        <v>18</v>
      </c>
      <c r="R16" s="29" t="s">
        <v>99</v>
      </c>
      <c r="S16" s="28" t="s">
        <v>225</v>
      </c>
    </row>
    <row r="17" spans="1:19" x14ac:dyDescent="0.3">
      <c r="A17" s="32" t="s">
        <v>10</v>
      </c>
      <c r="B17" s="1">
        <v>44</v>
      </c>
      <c r="C17" s="1">
        <v>22</v>
      </c>
      <c r="D17" s="1">
        <v>14</v>
      </c>
      <c r="E17" s="20">
        <v>8</v>
      </c>
      <c r="F17" s="30">
        <v>52</v>
      </c>
      <c r="G17" s="20">
        <v>10</v>
      </c>
      <c r="H17" s="20">
        <v>17</v>
      </c>
      <c r="I17" s="20">
        <v>5</v>
      </c>
      <c r="J17" s="20">
        <v>3</v>
      </c>
      <c r="K17" s="29" t="s">
        <v>893</v>
      </c>
      <c r="L17" s="1" t="s">
        <v>546</v>
      </c>
      <c r="M17" s="1" t="s">
        <v>216</v>
      </c>
      <c r="N17" s="1" t="s">
        <v>894</v>
      </c>
      <c r="O17" s="31">
        <v>133</v>
      </c>
      <c r="P17" s="20">
        <v>132</v>
      </c>
      <c r="Q17" s="30">
        <v>1</v>
      </c>
      <c r="R17" s="29" t="s">
        <v>113</v>
      </c>
      <c r="S17" s="28" t="s">
        <v>225</v>
      </c>
    </row>
    <row r="18" spans="1:19" x14ac:dyDescent="0.3">
      <c r="A18" s="32" t="s">
        <v>9</v>
      </c>
      <c r="B18" s="1">
        <v>45</v>
      </c>
      <c r="C18" s="1">
        <v>21</v>
      </c>
      <c r="D18" s="1">
        <v>14</v>
      </c>
      <c r="E18" s="20">
        <v>10</v>
      </c>
      <c r="F18" s="30">
        <v>52</v>
      </c>
      <c r="G18" s="20">
        <v>16</v>
      </c>
      <c r="H18" s="20">
        <v>20</v>
      </c>
      <c r="I18" s="20">
        <v>1</v>
      </c>
      <c r="J18" s="20">
        <v>6</v>
      </c>
      <c r="K18" s="29" t="s">
        <v>878</v>
      </c>
      <c r="L18" s="1" t="s">
        <v>616</v>
      </c>
      <c r="M18" s="1" t="s">
        <v>365</v>
      </c>
      <c r="N18" s="1" t="s">
        <v>910</v>
      </c>
      <c r="O18" s="31">
        <v>141</v>
      </c>
      <c r="P18" s="20">
        <v>137</v>
      </c>
      <c r="Q18" s="30">
        <v>4</v>
      </c>
      <c r="R18" s="29" t="s">
        <v>113</v>
      </c>
      <c r="S18" s="28" t="s">
        <v>234</v>
      </c>
    </row>
    <row r="19" spans="1:19" x14ac:dyDescent="0.3">
      <c r="A19" s="32" t="s">
        <v>14</v>
      </c>
      <c r="B19" s="1">
        <v>46</v>
      </c>
      <c r="C19" s="1">
        <v>23</v>
      </c>
      <c r="D19" s="1">
        <v>21</v>
      </c>
      <c r="E19" s="20">
        <v>2</v>
      </c>
      <c r="F19" s="30">
        <v>48</v>
      </c>
      <c r="G19" s="20">
        <v>13</v>
      </c>
      <c r="H19" s="20">
        <v>20</v>
      </c>
      <c r="I19" s="20">
        <v>3</v>
      </c>
      <c r="J19" s="20">
        <v>0</v>
      </c>
      <c r="K19" s="29" t="s">
        <v>672</v>
      </c>
      <c r="L19" s="1" t="s">
        <v>891</v>
      </c>
      <c r="M19" s="1" t="s">
        <v>335</v>
      </c>
      <c r="N19" s="1" t="s">
        <v>842</v>
      </c>
      <c r="O19" s="31">
        <v>123</v>
      </c>
      <c r="P19" s="20">
        <v>143</v>
      </c>
      <c r="Q19" s="30">
        <v>-20</v>
      </c>
      <c r="R19" s="29" t="s">
        <v>99</v>
      </c>
      <c r="S19" s="28" t="s">
        <v>237</v>
      </c>
    </row>
    <row r="20" spans="1:19" x14ac:dyDescent="0.3">
      <c r="A20" s="32" t="s">
        <v>23</v>
      </c>
      <c r="B20" s="1">
        <v>46</v>
      </c>
      <c r="C20" s="1">
        <v>20</v>
      </c>
      <c r="D20" s="1">
        <v>19</v>
      </c>
      <c r="E20" s="20">
        <v>7</v>
      </c>
      <c r="F20" s="30">
        <v>47</v>
      </c>
      <c r="G20" s="20">
        <v>8</v>
      </c>
      <c r="H20" s="20">
        <v>16</v>
      </c>
      <c r="I20" s="20">
        <v>4</v>
      </c>
      <c r="J20" s="20">
        <v>1</v>
      </c>
      <c r="K20" s="29" t="s">
        <v>828</v>
      </c>
      <c r="L20" s="1" t="s">
        <v>880</v>
      </c>
      <c r="M20" s="1" t="s">
        <v>800</v>
      </c>
      <c r="N20" s="1" t="s">
        <v>801</v>
      </c>
      <c r="O20" s="31">
        <v>140</v>
      </c>
      <c r="P20" s="20">
        <v>156</v>
      </c>
      <c r="Q20" s="30">
        <v>-16</v>
      </c>
      <c r="R20" s="29" t="s">
        <v>104</v>
      </c>
      <c r="S20" s="28" t="s">
        <v>225</v>
      </c>
    </row>
    <row r="21" spans="1:19" ht="15" thickBot="1" x14ac:dyDescent="0.35">
      <c r="A21" s="27" t="s">
        <v>12</v>
      </c>
      <c r="B21" s="26">
        <v>47</v>
      </c>
      <c r="C21" s="26">
        <v>20</v>
      </c>
      <c r="D21" s="26">
        <v>21</v>
      </c>
      <c r="E21" s="24">
        <v>6</v>
      </c>
      <c r="F21" s="23">
        <v>46</v>
      </c>
      <c r="G21" s="24">
        <v>11</v>
      </c>
      <c r="H21" s="24">
        <v>18</v>
      </c>
      <c r="I21" s="24">
        <v>2</v>
      </c>
      <c r="J21" s="24">
        <v>0</v>
      </c>
      <c r="K21" s="22" t="s">
        <v>892</v>
      </c>
      <c r="L21" s="26" t="s">
        <v>867</v>
      </c>
      <c r="M21" s="26" t="s">
        <v>300</v>
      </c>
      <c r="N21" s="26" t="s">
        <v>760</v>
      </c>
      <c r="O21" s="25">
        <v>122</v>
      </c>
      <c r="P21" s="24">
        <v>139</v>
      </c>
      <c r="Q21" s="23">
        <v>-17</v>
      </c>
      <c r="R21" s="22" t="s">
        <v>133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45</v>
      </c>
      <c r="C25" s="1">
        <v>33</v>
      </c>
      <c r="D25" s="1">
        <v>4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896</v>
      </c>
      <c r="L25" s="1" t="s">
        <v>822</v>
      </c>
      <c r="M25" s="1" t="s">
        <v>757</v>
      </c>
      <c r="N25" s="1" t="s">
        <v>758</v>
      </c>
      <c r="O25" s="31">
        <v>182</v>
      </c>
      <c r="P25" s="20">
        <v>103</v>
      </c>
      <c r="Q25" s="30">
        <v>79</v>
      </c>
      <c r="R25" s="29" t="s">
        <v>101</v>
      </c>
      <c r="S25" s="28" t="s">
        <v>226</v>
      </c>
    </row>
    <row r="26" spans="1:19" x14ac:dyDescent="0.3">
      <c r="A26" s="32" t="s">
        <v>22</v>
      </c>
      <c r="B26" s="1">
        <v>47</v>
      </c>
      <c r="C26" s="1">
        <v>27</v>
      </c>
      <c r="D26" s="1">
        <v>11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788</v>
      </c>
      <c r="L26" s="1" t="s">
        <v>911</v>
      </c>
      <c r="M26" s="1" t="s">
        <v>266</v>
      </c>
      <c r="N26" s="1" t="s">
        <v>912</v>
      </c>
      <c r="O26" s="31">
        <v>161</v>
      </c>
      <c r="P26" s="20">
        <v>133</v>
      </c>
      <c r="Q26" s="30">
        <v>28</v>
      </c>
      <c r="R26" s="29" t="s">
        <v>101</v>
      </c>
      <c r="S26" s="28" t="s">
        <v>298</v>
      </c>
    </row>
    <row r="27" spans="1:19" x14ac:dyDescent="0.3">
      <c r="A27" s="32" t="s">
        <v>17</v>
      </c>
      <c r="B27" s="1">
        <v>47</v>
      </c>
      <c r="C27" s="1">
        <v>26</v>
      </c>
      <c r="D27" s="1">
        <v>12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899</v>
      </c>
      <c r="L27" s="1" t="s">
        <v>804</v>
      </c>
      <c r="M27" s="1" t="s">
        <v>330</v>
      </c>
      <c r="N27" s="1" t="s">
        <v>847</v>
      </c>
      <c r="O27" s="31">
        <v>148</v>
      </c>
      <c r="P27" s="20">
        <v>130</v>
      </c>
      <c r="Q27" s="30">
        <v>18</v>
      </c>
      <c r="R27" s="29" t="s">
        <v>107</v>
      </c>
      <c r="S27" s="28" t="s">
        <v>245</v>
      </c>
    </row>
    <row r="28" spans="1:19" x14ac:dyDescent="0.3">
      <c r="A28" s="32" t="s">
        <v>95</v>
      </c>
      <c r="B28" s="1">
        <v>47</v>
      </c>
      <c r="C28" s="1">
        <v>23</v>
      </c>
      <c r="D28" s="1">
        <v>20</v>
      </c>
      <c r="E28" s="20">
        <v>4</v>
      </c>
      <c r="F28" s="30">
        <v>50</v>
      </c>
      <c r="G28" s="20">
        <v>17</v>
      </c>
      <c r="H28" s="20">
        <v>23</v>
      </c>
      <c r="I28" s="20">
        <v>0</v>
      </c>
      <c r="J28" s="20">
        <v>0</v>
      </c>
      <c r="K28" s="29" t="s">
        <v>636</v>
      </c>
      <c r="L28" s="1" t="s">
        <v>810</v>
      </c>
      <c r="M28" s="1" t="s">
        <v>291</v>
      </c>
      <c r="N28" s="1" t="s">
        <v>856</v>
      </c>
      <c r="O28" s="31">
        <v>145</v>
      </c>
      <c r="P28" s="20">
        <v>131</v>
      </c>
      <c r="Q28" s="30">
        <v>14</v>
      </c>
      <c r="R28" s="29" t="s">
        <v>99</v>
      </c>
      <c r="S28" s="28" t="s">
        <v>234</v>
      </c>
    </row>
    <row r="29" spans="1:19" x14ac:dyDescent="0.3">
      <c r="A29" s="32" t="s">
        <v>15</v>
      </c>
      <c r="B29" s="1">
        <v>46</v>
      </c>
      <c r="C29" s="1">
        <v>22</v>
      </c>
      <c r="D29" s="1">
        <v>20</v>
      </c>
      <c r="E29" s="20">
        <v>4</v>
      </c>
      <c r="F29" s="30">
        <v>48</v>
      </c>
      <c r="G29" s="20">
        <v>12</v>
      </c>
      <c r="H29" s="20">
        <v>19</v>
      </c>
      <c r="I29" s="20">
        <v>3</v>
      </c>
      <c r="J29" s="20">
        <v>0</v>
      </c>
      <c r="K29" s="29" t="s">
        <v>856</v>
      </c>
      <c r="L29" s="1" t="s">
        <v>714</v>
      </c>
      <c r="M29" s="1" t="s">
        <v>872</v>
      </c>
      <c r="N29" s="1" t="s">
        <v>747</v>
      </c>
      <c r="O29" s="31">
        <v>129</v>
      </c>
      <c r="P29" s="20">
        <v>151</v>
      </c>
      <c r="Q29" s="30">
        <v>-22</v>
      </c>
      <c r="R29" s="29" t="s">
        <v>104</v>
      </c>
      <c r="S29" s="28" t="s">
        <v>232</v>
      </c>
    </row>
    <row r="30" spans="1:19" x14ac:dyDescent="0.3">
      <c r="A30" s="32" t="s">
        <v>25</v>
      </c>
      <c r="B30" s="1">
        <v>46</v>
      </c>
      <c r="C30" s="1">
        <v>19</v>
      </c>
      <c r="D30" s="1">
        <v>20</v>
      </c>
      <c r="E30" s="20">
        <v>7</v>
      </c>
      <c r="F30" s="30">
        <v>45</v>
      </c>
      <c r="G30" s="20">
        <v>13</v>
      </c>
      <c r="H30" s="20">
        <v>17</v>
      </c>
      <c r="I30" s="20">
        <v>2</v>
      </c>
      <c r="J30" s="20">
        <v>3</v>
      </c>
      <c r="K30" s="29" t="s">
        <v>895</v>
      </c>
      <c r="L30" s="1" t="s">
        <v>649</v>
      </c>
      <c r="M30" s="1" t="s">
        <v>303</v>
      </c>
      <c r="N30" s="1" t="s">
        <v>755</v>
      </c>
      <c r="O30" s="31">
        <v>130</v>
      </c>
      <c r="P30" s="20">
        <v>146</v>
      </c>
      <c r="Q30" s="30">
        <v>-16</v>
      </c>
      <c r="R30" s="29" t="s">
        <v>101</v>
      </c>
      <c r="S30" s="28" t="s">
        <v>234</v>
      </c>
    </row>
    <row r="31" spans="1:19" x14ac:dyDescent="0.3">
      <c r="A31" s="32" t="s">
        <v>6</v>
      </c>
      <c r="B31" s="1">
        <v>47</v>
      </c>
      <c r="C31" s="1">
        <v>18</v>
      </c>
      <c r="D31" s="1">
        <v>21</v>
      </c>
      <c r="E31" s="20">
        <v>8</v>
      </c>
      <c r="F31" s="30">
        <v>44</v>
      </c>
      <c r="G31" s="20">
        <v>18</v>
      </c>
      <c r="H31" s="20">
        <v>18</v>
      </c>
      <c r="I31" s="20">
        <v>0</v>
      </c>
      <c r="J31" s="20">
        <v>2</v>
      </c>
      <c r="K31" s="29" t="s">
        <v>913</v>
      </c>
      <c r="L31" s="1" t="s">
        <v>873</v>
      </c>
      <c r="M31" s="1" t="s">
        <v>287</v>
      </c>
      <c r="N31" s="1" t="s">
        <v>738</v>
      </c>
      <c r="O31" s="31">
        <v>117</v>
      </c>
      <c r="P31" s="20">
        <v>161</v>
      </c>
      <c r="Q31" s="30">
        <v>-44</v>
      </c>
      <c r="R31" s="29" t="s">
        <v>99</v>
      </c>
      <c r="S31" s="28" t="s">
        <v>200</v>
      </c>
    </row>
    <row r="32" spans="1:19" ht="15" thickBot="1" x14ac:dyDescent="0.35">
      <c r="A32" s="32" t="s">
        <v>0</v>
      </c>
      <c r="B32" s="1">
        <v>45</v>
      </c>
      <c r="C32" s="1">
        <v>18</v>
      </c>
      <c r="D32" s="1">
        <v>22</v>
      </c>
      <c r="E32" s="20">
        <v>5</v>
      </c>
      <c r="F32" s="23">
        <v>41</v>
      </c>
      <c r="G32" s="20">
        <v>15</v>
      </c>
      <c r="H32" s="20">
        <v>17</v>
      </c>
      <c r="I32" s="20">
        <v>1</v>
      </c>
      <c r="J32" s="20">
        <v>1</v>
      </c>
      <c r="K32" s="29" t="s">
        <v>639</v>
      </c>
      <c r="L32" s="1" t="s">
        <v>792</v>
      </c>
      <c r="M32" s="1" t="s">
        <v>122</v>
      </c>
      <c r="N32" s="1" t="s">
        <v>857</v>
      </c>
      <c r="O32" s="31">
        <v>135</v>
      </c>
      <c r="P32" s="20">
        <v>142</v>
      </c>
      <c r="Q32" s="30">
        <v>-7</v>
      </c>
      <c r="R32" s="29" t="s">
        <v>109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47</v>
      </c>
      <c r="C35" s="1">
        <v>23</v>
      </c>
      <c r="D35" s="1">
        <v>16</v>
      </c>
      <c r="E35" s="20">
        <v>8</v>
      </c>
      <c r="F35" s="33">
        <v>54</v>
      </c>
      <c r="G35" s="20">
        <v>18</v>
      </c>
      <c r="H35" s="20">
        <v>23</v>
      </c>
      <c r="I35" s="20">
        <v>0</v>
      </c>
      <c r="J35" s="20">
        <v>3</v>
      </c>
      <c r="K35" s="29" t="s">
        <v>669</v>
      </c>
      <c r="L35" s="1" t="s">
        <v>915</v>
      </c>
      <c r="M35" s="1" t="s">
        <v>239</v>
      </c>
      <c r="N35" s="1" t="s">
        <v>893</v>
      </c>
      <c r="O35" s="31">
        <v>159</v>
      </c>
      <c r="P35" s="20">
        <v>157</v>
      </c>
      <c r="Q35" s="30">
        <v>2</v>
      </c>
      <c r="R35" s="29" t="s">
        <v>101</v>
      </c>
      <c r="S35" s="28" t="s">
        <v>233</v>
      </c>
    </row>
    <row r="36" spans="1:19" x14ac:dyDescent="0.3">
      <c r="A36" s="32" t="s">
        <v>2</v>
      </c>
      <c r="B36" s="1">
        <v>44</v>
      </c>
      <c r="C36" s="1">
        <v>21</v>
      </c>
      <c r="D36" s="1">
        <v>11</v>
      </c>
      <c r="E36" s="20">
        <v>12</v>
      </c>
      <c r="F36" s="30">
        <v>54</v>
      </c>
      <c r="G36" s="20">
        <v>15</v>
      </c>
      <c r="H36" s="20">
        <v>20</v>
      </c>
      <c r="I36" s="20">
        <v>1</v>
      </c>
      <c r="J36" s="20">
        <v>5</v>
      </c>
      <c r="K36" s="29" t="s">
        <v>739</v>
      </c>
      <c r="L36" s="1" t="s">
        <v>884</v>
      </c>
      <c r="M36" s="1" t="s">
        <v>424</v>
      </c>
      <c r="N36" s="1" t="s">
        <v>885</v>
      </c>
      <c r="O36" s="31">
        <v>144</v>
      </c>
      <c r="P36" s="20">
        <v>136</v>
      </c>
      <c r="Q36" s="30">
        <v>8</v>
      </c>
      <c r="R36" s="29" t="s">
        <v>135</v>
      </c>
      <c r="S36" s="28" t="s">
        <v>233</v>
      </c>
    </row>
    <row r="37" spans="1:19" x14ac:dyDescent="0.3">
      <c r="A37" s="32" t="s">
        <v>7</v>
      </c>
      <c r="B37" s="1">
        <v>44</v>
      </c>
      <c r="C37" s="1">
        <v>21</v>
      </c>
      <c r="D37" s="1">
        <v>15</v>
      </c>
      <c r="E37" s="20">
        <v>8</v>
      </c>
      <c r="F37" s="30">
        <v>50</v>
      </c>
      <c r="G37" s="20">
        <v>14</v>
      </c>
      <c r="H37" s="20">
        <v>20</v>
      </c>
      <c r="I37" s="20">
        <v>1</v>
      </c>
      <c r="J37" s="20">
        <v>4</v>
      </c>
      <c r="K37" s="29" t="s">
        <v>729</v>
      </c>
      <c r="L37" s="1" t="s">
        <v>644</v>
      </c>
      <c r="M37" s="1" t="s">
        <v>390</v>
      </c>
      <c r="N37" s="1" t="s">
        <v>853</v>
      </c>
      <c r="O37" s="31">
        <v>123</v>
      </c>
      <c r="P37" s="20">
        <v>128</v>
      </c>
      <c r="Q37" s="30">
        <v>-5</v>
      </c>
      <c r="R37" s="29" t="s">
        <v>99</v>
      </c>
      <c r="S37" s="28" t="s">
        <v>290</v>
      </c>
    </row>
    <row r="38" spans="1:19" x14ac:dyDescent="0.3">
      <c r="A38" s="32" t="s">
        <v>8</v>
      </c>
      <c r="B38" s="1">
        <v>45</v>
      </c>
      <c r="C38" s="1">
        <v>23</v>
      </c>
      <c r="D38" s="1">
        <v>19</v>
      </c>
      <c r="E38" s="20">
        <v>3</v>
      </c>
      <c r="F38" s="30">
        <v>49</v>
      </c>
      <c r="G38" s="20">
        <v>10</v>
      </c>
      <c r="H38" s="20">
        <v>21</v>
      </c>
      <c r="I38" s="20">
        <v>2</v>
      </c>
      <c r="J38" s="20">
        <v>1</v>
      </c>
      <c r="K38" s="29" t="s">
        <v>725</v>
      </c>
      <c r="L38" s="1" t="s">
        <v>749</v>
      </c>
      <c r="M38" s="1" t="s">
        <v>377</v>
      </c>
      <c r="N38" s="1" t="s">
        <v>883</v>
      </c>
      <c r="O38" s="31">
        <v>143</v>
      </c>
      <c r="P38" s="20">
        <v>162</v>
      </c>
      <c r="Q38" s="30">
        <v>-19</v>
      </c>
      <c r="R38" s="29" t="s">
        <v>101</v>
      </c>
      <c r="S38" s="28" t="s">
        <v>232</v>
      </c>
    </row>
    <row r="39" spans="1:19" x14ac:dyDescent="0.3">
      <c r="A39" s="32" t="s">
        <v>18</v>
      </c>
      <c r="B39" s="1">
        <v>45</v>
      </c>
      <c r="C39" s="1">
        <v>19</v>
      </c>
      <c r="D39" s="1">
        <v>16</v>
      </c>
      <c r="E39" s="20">
        <v>10</v>
      </c>
      <c r="F39" s="30">
        <v>48</v>
      </c>
      <c r="G39" s="20">
        <v>9</v>
      </c>
      <c r="H39" s="20">
        <v>16</v>
      </c>
      <c r="I39" s="20">
        <v>3</v>
      </c>
      <c r="J39" s="20">
        <v>5</v>
      </c>
      <c r="K39" s="29" t="s">
        <v>901</v>
      </c>
      <c r="L39" s="1" t="s">
        <v>868</v>
      </c>
      <c r="M39" s="1" t="s">
        <v>363</v>
      </c>
      <c r="N39" s="1" t="s">
        <v>902</v>
      </c>
      <c r="O39" s="31">
        <v>120</v>
      </c>
      <c r="P39" s="20">
        <v>128</v>
      </c>
      <c r="Q39" s="30">
        <v>-8</v>
      </c>
      <c r="R39" s="29" t="s">
        <v>101</v>
      </c>
      <c r="S39" s="28" t="s">
        <v>228</v>
      </c>
    </row>
    <row r="40" spans="1:19" x14ac:dyDescent="0.3">
      <c r="A40" s="32" t="s">
        <v>31</v>
      </c>
      <c r="B40" s="1">
        <v>46</v>
      </c>
      <c r="C40" s="1">
        <v>22</v>
      </c>
      <c r="D40" s="1">
        <v>21</v>
      </c>
      <c r="E40" s="20">
        <v>3</v>
      </c>
      <c r="F40" s="30">
        <v>47</v>
      </c>
      <c r="G40" s="20">
        <v>10</v>
      </c>
      <c r="H40" s="20">
        <v>18</v>
      </c>
      <c r="I40" s="20">
        <v>4</v>
      </c>
      <c r="J40" s="20">
        <v>0</v>
      </c>
      <c r="K40" s="29" t="s">
        <v>748</v>
      </c>
      <c r="L40" s="1" t="s">
        <v>736</v>
      </c>
      <c r="M40" s="1" t="s">
        <v>184</v>
      </c>
      <c r="N40" s="1" t="s">
        <v>816</v>
      </c>
      <c r="O40" s="31">
        <v>153</v>
      </c>
      <c r="P40" s="20">
        <v>169</v>
      </c>
      <c r="Q40" s="30">
        <v>-16</v>
      </c>
      <c r="R40" s="29" t="s">
        <v>99</v>
      </c>
      <c r="S40" s="28" t="s">
        <v>238</v>
      </c>
    </row>
    <row r="41" spans="1:19" x14ac:dyDescent="0.3">
      <c r="A41" s="32" t="s">
        <v>27</v>
      </c>
      <c r="B41" s="1">
        <v>46</v>
      </c>
      <c r="C41" s="1">
        <v>19</v>
      </c>
      <c r="D41" s="1">
        <v>23</v>
      </c>
      <c r="E41" s="20">
        <v>4</v>
      </c>
      <c r="F41" s="30">
        <v>42</v>
      </c>
      <c r="G41" s="20">
        <v>13</v>
      </c>
      <c r="H41" s="20">
        <v>17</v>
      </c>
      <c r="I41" s="20">
        <v>2</v>
      </c>
      <c r="J41" s="20">
        <v>2</v>
      </c>
      <c r="K41" s="29" t="s">
        <v>636</v>
      </c>
      <c r="L41" s="1" t="s">
        <v>914</v>
      </c>
      <c r="M41" s="1" t="s">
        <v>291</v>
      </c>
      <c r="N41" s="1" t="s">
        <v>811</v>
      </c>
      <c r="O41" s="31">
        <v>119</v>
      </c>
      <c r="P41" s="20">
        <v>140</v>
      </c>
      <c r="Q41" s="30">
        <v>-21</v>
      </c>
      <c r="R41" s="29" t="s">
        <v>101</v>
      </c>
      <c r="S41" s="28" t="s">
        <v>200</v>
      </c>
    </row>
    <row r="42" spans="1:19" ht="15" thickBot="1" x14ac:dyDescent="0.35">
      <c r="A42" s="27" t="s">
        <v>3</v>
      </c>
      <c r="B42" s="26">
        <v>46</v>
      </c>
      <c r="C42" s="26">
        <v>16</v>
      </c>
      <c r="D42" s="26">
        <v>25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916</v>
      </c>
      <c r="M42" s="26" t="s">
        <v>218</v>
      </c>
      <c r="N42" s="26" t="s">
        <v>780</v>
      </c>
      <c r="O42" s="25">
        <v>125</v>
      </c>
      <c r="P42" s="24">
        <v>166</v>
      </c>
      <c r="Q42" s="23">
        <v>-41</v>
      </c>
      <c r="R42" s="22" t="s">
        <v>197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80F8885-2FA9-4514-966B-1239F8D9F718}"/>
  </hyperlinks>
  <pageMargins left="0.7" right="0.7" top="0.75" bottom="0.75" header="0.3" footer="0.3"/>
  <pageSetup orientation="portrait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F1B5-4F48-45A7-8ABB-52D381A05F0B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45</v>
      </c>
      <c r="C4" s="40">
        <v>29</v>
      </c>
      <c r="D4" s="40">
        <v>13</v>
      </c>
      <c r="E4" s="38">
        <v>3</v>
      </c>
      <c r="F4" s="33">
        <v>61</v>
      </c>
      <c r="G4" s="39">
        <v>21</v>
      </c>
      <c r="H4" s="38">
        <v>27</v>
      </c>
      <c r="I4" s="38">
        <v>2</v>
      </c>
      <c r="J4" s="33">
        <v>1</v>
      </c>
      <c r="K4" s="37" t="s">
        <v>671</v>
      </c>
      <c r="L4" s="40" t="s">
        <v>907</v>
      </c>
      <c r="M4" s="40" t="s">
        <v>234</v>
      </c>
      <c r="N4" s="40" t="s">
        <v>908</v>
      </c>
      <c r="O4" s="39">
        <v>160</v>
      </c>
      <c r="P4" s="38">
        <v>116</v>
      </c>
      <c r="Q4" s="33">
        <v>44</v>
      </c>
      <c r="R4" s="37" t="s">
        <v>909</v>
      </c>
      <c r="S4" s="36" t="s">
        <v>395</v>
      </c>
    </row>
    <row r="5" spans="1:20" x14ac:dyDescent="0.3">
      <c r="A5" s="32" t="s">
        <v>21</v>
      </c>
      <c r="B5" s="1">
        <v>48</v>
      </c>
      <c r="C5" s="1">
        <v>28</v>
      </c>
      <c r="D5" s="1">
        <v>16</v>
      </c>
      <c r="E5" s="20">
        <v>4</v>
      </c>
      <c r="F5" s="30">
        <v>60</v>
      </c>
      <c r="G5" s="31">
        <v>18</v>
      </c>
      <c r="H5" s="20">
        <v>26</v>
      </c>
      <c r="I5" s="20">
        <v>2</v>
      </c>
      <c r="J5" s="30">
        <v>2</v>
      </c>
      <c r="K5" s="29" t="s">
        <v>866</v>
      </c>
      <c r="L5" s="1" t="s">
        <v>781</v>
      </c>
      <c r="M5" s="1" t="s">
        <v>328</v>
      </c>
      <c r="N5" s="1" t="s">
        <v>905</v>
      </c>
      <c r="O5" s="31">
        <v>149</v>
      </c>
      <c r="P5" s="20">
        <v>148</v>
      </c>
      <c r="Q5" s="30">
        <v>1</v>
      </c>
      <c r="R5" s="29" t="s">
        <v>101</v>
      </c>
      <c r="S5" s="28" t="s">
        <v>234</v>
      </c>
    </row>
    <row r="6" spans="1:20" x14ac:dyDescent="0.3">
      <c r="A6" s="32" t="s">
        <v>16</v>
      </c>
      <c r="B6" s="1">
        <v>47</v>
      </c>
      <c r="C6" s="1">
        <v>26</v>
      </c>
      <c r="D6" s="1">
        <v>14</v>
      </c>
      <c r="E6" s="20">
        <v>7</v>
      </c>
      <c r="F6" s="30">
        <v>59</v>
      </c>
      <c r="G6" s="31">
        <v>15</v>
      </c>
      <c r="H6" s="20">
        <v>24</v>
      </c>
      <c r="I6" s="20">
        <v>2</v>
      </c>
      <c r="J6" s="30">
        <v>4</v>
      </c>
      <c r="K6" s="29" t="s">
        <v>889</v>
      </c>
      <c r="L6" s="1" t="s">
        <v>871</v>
      </c>
      <c r="M6" s="1" t="s">
        <v>385</v>
      </c>
      <c r="N6" s="1" t="s">
        <v>906</v>
      </c>
      <c r="O6" s="31">
        <v>159</v>
      </c>
      <c r="P6" s="20">
        <v>154</v>
      </c>
      <c r="Q6" s="30">
        <v>5</v>
      </c>
      <c r="R6" s="29" t="s">
        <v>101</v>
      </c>
      <c r="S6" s="28" t="s">
        <v>231</v>
      </c>
    </row>
    <row r="7" spans="1:20" x14ac:dyDescent="0.3">
      <c r="A7" s="32" t="s">
        <v>29</v>
      </c>
      <c r="B7" s="1">
        <v>47</v>
      </c>
      <c r="C7" s="1">
        <v>26</v>
      </c>
      <c r="D7" s="1">
        <v>19</v>
      </c>
      <c r="E7" s="20">
        <v>2</v>
      </c>
      <c r="F7" s="30">
        <v>54</v>
      </c>
      <c r="G7" s="31">
        <v>17</v>
      </c>
      <c r="H7" s="20">
        <v>24</v>
      </c>
      <c r="I7" s="20">
        <v>2</v>
      </c>
      <c r="J7" s="30">
        <v>1</v>
      </c>
      <c r="K7" s="29" t="s">
        <v>866</v>
      </c>
      <c r="L7" s="1" t="s">
        <v>777</v>
      </c>
      <c r="M7" s="1" t="s">
        <v>369</v>
      </c>
      <c r="N7" s="1" t="s">
        <v>904</v>
      </c>
      <c r="O7" s="31">
        <v>155</v>
      </c>
      <c r="P7" s="20">
        <v>146</v>
      </c>
      <c r="Q7" s="30">
        <v>9</v>
      </c>
      <c r="R7" s="29" t="s">
        <v>135</v>
      </c>
      <c r="S7" s="28" t="s">
        <v>234</v>
      </c>
    </row>
    <row r="8" spans="1:20" x14ac:dyDescent="0.3">
      <c r="A8" s="32" t="s">
        <v>28</v>
      </c>
      <c r="B8" s="1">
        <v>45</v>
      </c>
      <c r="C8" s="1">
        <v>25</v>
      </c>
      <c r="D8" s="1">
        <v>16</v>
      </c>
      <c r="E8" s="20">
        <v>4</v>
      </c>
      <c r="F8" s="30">
        <v>54</v>
      </c>
      <c r="G8" s="31">
        <v>16</v>
      </c>
      <c r="H8" s="20">
        <v>22</v>
      </c>
      <c r="I8" s="20">
        <v>3</v>
      </c>
      <c r="J8" s="30">
        <v>0</v>
      </c>
      <c r="K8" s="29" t="s">
        <v>917</v>
      </c>
      <c r="L8" s="1" t="s">
        <v>518</v>
      </c>
      <c r="M8" s="1" t="s">
        <v>330</v>
      </c>
      <c r="N8" s="1" t="s">
        <v>798</v>
      </c>
      <c r="O8" s="31">
        <v>148</v>
      </c>
      <c r="P8" s="20">
        <v>140</v>
      </c>
      <c r="Q8" s="30">
        <v>8</v>
      </c>
      <c r="R8" s="29" t="s">
        <v>99</v>
      </c>
      <c r="S8" s="28" t="s">
        <v>219</v>
      </c>
    </row>
    <row r="9" spans="1:20" x14ac:dyDescent="0.3">
      <c r="A9" s="32" t="s">
        <v>4</v>
      </c>
      <c r="B9" s="1">
        <v>46</v>
      </c>
      <c r="C9" s="1">
        <v>23</v>
      </c>
      <c r="D9" s="1">
        <v>16</v>
      </c>
      <c r="E9" s="20">
        <v>7</v>
      </c>
      <c r="F9" s="30">
        <v>53</v>
      </c>
      <c r="G9" s="31">
        <v>17</v>
      </c>
      <c r="H9" s="20">
        <v>23</v>
      </c>
      <c r="I9" s="20">
        <v>0</v>
      </c>
      <c r="J9" s="30">
        <v>1</v>
      </c>
      <c r="K9" s="29" t="s">
        <v>759</v>
      </c>
      <c r="L9" s="1" t="s">
        <v>490</v>
      </c>
      <c r="M9" s="1" t="s">
        <v>341</v>
      </c>
      <c r="N9" s="1" t="s">
        <v>840</v>
      </c>
      <c r="O9" s="31">
        <v>153</v>
      </c>
      <c r="P9" s="20">
        <v>149</v>
      </c>
      <c r="Q9" s="30">
        <v>4</v>
      </c>
      <c r="R9" s="29" t="s">
        <v>101</v>
      </c>
      <c r="S9" s="28" t="s">
        <v>290</v>
      </c>
    </row>
    <row r="10" spans="1:20" x14ac:dyDescent="0.3">
      <c r="A10" s="32" t="s">
        <v>19</v>
      </c>
      <c r="B10" s="1">
        <v>45</v>
      </c>
      <c r="C10" s="1">
        <v>24</v>
      </c>
      <c r="D10" s="1">
        <v>18</v>
      </c>
      <c r="E10" s="20">
        <v>3</v>
      </c>
      <c r="F10" s="30">
        <v>51</v>
      </c>
      <c r="G10" s="31">
        <v>19</v>
      </c>
      <c r="H10" s="20">
        <v>22</v>
      </c>
      <c r="I10" s="20">
        <v>2</v>
      </c>
      <c r="J10" s="30">
        <v>1</v>
      </c>
      <c r="K10" s="29" t="s">
        <v>798</v>
      </c>
      <c r="L10" s="1" t="s">
        <v>626</v>
      </c>
      <c r="M10" s="1" t="s">
        <v>887</v>
      </c>
      <c r="N10" s="1" t="s">
        <v>888</v>
      </c>
      <c r="O10" s="31">
        <v>139</v>
      </c>
      <c r="P10" s="20">
        <v>145</v>
      </c>
      <c r="Q10" s="30">
        <v>-6</v>
      </c>
      <c r="R10" s="29" t="s">
        <v>104</v>
      </c>
      <c r="S10" s="28" t="s">
        <v>225</v>
      </c>
    </row>
    <row r="11" spans="1:20" ht="15" thickBot="1" x14ac:dyDescent="0.35">
      <c r="A11" s="32" t="s">
        <v>11</v>
      </c>
      <c r="B11" s="1">
        <v>46</v>
      </c>
      <c r="C11" s="1">
        <v>22</v>
      </c>
      <c r="D11" s="1">
        <v>19</v>
      </c>
      <c r="E11" s="24">
        <v>5</v>
      </c>
      <c r="F11" s="23">
        <v>49</v>
      </c>
      <c r="G11" s="25">
        <v>14</v>
      </c>
      <c r="H11" s="24">
        <v>19</v>
      </c>
      <c r="I11" s="24">
        <v>3</v>
      </c>
      <c r="J11" s="23">
        <v>0</v>
      </c>
      <c r="K11" s="29" t="s">
        <v>639</v>
      </c>
      <c r="L11" s="1" t="s">
        <v>719</v>
      </c>
      <c r="M11" s="1" t="s">
        <v>414</v>
      </c>
      <c r="N11" s="1" t="s">
        <v>701</v>
      </c>
      <c r="O11" s="31">
        <v>151</v>
      </c>
      <c r="P11" s="20">
        <v>153</v>
      </c>
      <c r="Q11" s="30">
        <v>-2</v>
      </c>
      <c r="R11" s="29" t="s">
        <v>104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47</v>
      </c>
      <c r="C14" s="1">
        <v>28</v>
      </c>
      <c r="D14" s="1">
        <v>15</v>
      </c>
      <c r="E14" s="20">
        <v>4</v>
      </c>
      <c r="F14" s="33">
        <v>60</v>
      </c>
      <c r="G14" s="20">
        <v>15</v>
      </c>
      <c r="H14" s="20">
        <v>24</v>
      </c>
      <c r="I14" s="20">
        <v>4</v>
      </c>
      <c r="J14" s="20">
        <v>2</v>
      </c>
      <c r="K14" s="29" t="s">
        <v>866</v>
      </c>
      <c r="L14" s="1" t="s">
        <v>699</v>
      </c>
      <c r="M14" s="1" t="s">
        <v>799</v>
      </c>
      <c r="N14" s="1" t="s">
        <v>867</v>
      </c>
      <c r="O14" s="31">
        <v>158</v>
      </c>
      <c r="P14" s="20">
        <v>142</v>
      </c>
      <c r="Q14" s="30">
        <v>16</v>
      </c>
      <c r="R14" s="29" t="s">
        <v>107</v>
      </c>
      <c r="S14" s="28" t="s">
        <v>225</v>
      </c>
    </row>
    <row r="15" spans="1:20" x14ac:dyDescent="0.3">
      <c r="A15" s="32" t="s">
        <v>13</v>
      </c>
      <c r="B15" s="1">
        <v>46</v>
      </c>
      <c r="C15" s="1">
        <v>25</v>
      </c>
      <c r="D15" s="1">
        <v>16</v>
      </c>
      <c r="E15" s="20">
        <v>5</v>
      </c>
      <c r="F15" s="30">
        <v>55</v>
      </c>
      <c r="G15" s="20">
        <v>12</v>
      </c>
      <c r="H15" s="20">
        <v>21</v>
      </c>
      <c r="I15" s="20">
        <v>4</v>
      </c>
      <c r="J15" s="20">
        <v>5</v>
      </c>
      <c r="K15" s="29" t="s">
        <v>754</v>
      </c>
      <c r="L15" s="1" t="s">
        <v>644</v>
      </c>
      <c r="M15" s="1" t="s">
        <v>389</v>
      </c>
      <c r="N15" s="1" t="s">
        <v>820</v>
      </c>
      <c r="O15" s="31">
        <v>138</v>
      </c>
      <c r="P15" s="20">
        <v>130</v>
      </c>
      <c r="Q15" s="30">
        <v>8</v>
      </c>
      <c r="R15" s="29" t="s">
        <v>101</v>
      </c>
      <c r="S15" s="28" t="s">
        <v>234</v>
      </c>
    </row>
    <row r="16" spans="1:20" x14ac:dyDescent="0.3">
      <c r="A16" s="32" t="s">
        <v>1</v>
      </c>
      <c r="B16" s="1">
        <v>47</v>
      </c>
      <c r="C16" s="1">
        <v>24</v>
      </c>
      <c r="D16" s="1">
        <v>17</v>
      </c>
      <c r="E16" s="20">
        <v>6</v>
      </c>
      <c r="F16" s="30">
        <v>54</v>
      </c>
      <c r="G16" s="20">
        <v>21</v>
      </c>
      <c r="H16" s="20">
        <v>24</v>
      </c>
      <c r="I16" s="20">
        <v>0</v>
      </c>
      <c r="J16" s="20">
        <v>5</v>
      </c>
      <c r="K16" s="29" t="s">
        <v>882</v>
      </c>
      <c r="L16" s="1" t="s">
        <v>584</v>
      </c>
      <c r="M16" s="1" t="s">
        <v>381</v>
      </c>
      <c r="N16" s="1" t="s">
        <v>818</v>
      </c>
      <c r="O16" s="31">
        <v>153</v>
      </c>
      <c r="P16" s="20">
        <v>135</v>
      </c>
      <c r="Q16" s="30">
        <v>18</v>
      </c>
      <c r="R16" s="29" t="s">
        <v>99</v>
      </c>
      <c r="S16" s="28" t="s">
        <v>225</v>
      </c>
    </row>
    <row r="17" spans="1:19" x14ac:dyDescent="0.3">
      <c r="A17" s="32" t="s">
        <v>10</v>
      </c>
      <c r="B17" s="1">
        <v>45</v>
      </c>
      <c r="C17" s="1">
        <v>22</v>
      </c>
      <c r="D17" s="1">
        <v>15</v>
      </c>
      <c r="E17" s="20">
        <v>8</v>
      </c>
      <c r="F17" s="30">
        <v>52</v>
      </c>
      <c r="G17" s="20">
        <v>10</v>
      </c>
      <c r="H17" s="20">
        <v>17</v>
      </c>
      <c r="I17" s="20">
        <v>5</v>
      </c>
      <c r="J17" s="20">
        <v>3</v>
      </c>
      <c r="K17" s="29" t="s">
        <v>893</v>
      </c>
      <c r="L17" s="1" t="s">
        <v>563</v>
      </c>
      <c r="M17" s="1" t="s">
        <v>216</v>
      </c>
      <c r="N17" s="1" t="s">
        <v>919</v>
      </c>
      <c r="O17" s="31">
        <v>135</v>
      </c>
      <c r="P17" s="20">
        <v>137</v>
      </c>
      <c r="Q17" s="30">
        <v>-2</v>
      </c>
      <c r="R17" s="29" t="s">
        <v>133</v>
      </c>
      <c r="S17" s="28" t="s">
        <v>228</v>
      </c>
    </row>
    <row r="18" spans="1:19" x14ac:dyDescent="0.3">
      <c r="A18" s="32" t="s">
        <v>9</v>
      </c>
      <c r="B18" s="1">
        <v>45</v>
      </c>
      <c r="C18" s="1">
        <v>21</v>
      </c>
      <c r="D18" s="1">
        <v>14</v>
      </c>
      <c r="E18" s="20">
        <v>10</v>
      </c>
      <c r="F18" s="30">
        <v>52</v>
      </c>
      <c r="G18" s="20">
        <v>16</v>
      </c>
      <c r="H18" s="20">
        <v>20</v>
      </c>
      <c r="I18" s="20">
        <v>1</v>
      </c>
      <c r="J18" s="20">
        <v>6</v>
      </c>
      <c r="K18" s="29" t="s">
        <v>878</v>
      </c>
      <c r="L18" s="1" t="s">
        <v>616</v>
      </c>
      <c r="M18" s="1" t="s">
        <v>365</v>
      </c>
      <c r="N18" s="1" t="s">
        <v>910</v>
      </c>
      <c r="O18" s="31">
        <v>141</v>
      </c>
      <c r="P18" s="20">
        <v>137</v>
      </c>
      <c r="Q18" s="30">
        <v>4</v>
      </c>
      <c r="R18" s="29" t="s">
        <v>113</v>
      </c>
      <c r="S18" s="28" t="s">
        <v>234</v>
      </c>
    </row>
    <row r="19" spans="1:19" x14ac:dyDescent="0.3">
      <c r="A19" s="32" t="s">
        <v>14</v>
      </c>
      <c r="B19" s="1">
        <v>47</v>
      </c>
      <c r="C19" s="1">
        <v>24</v>
      </c>
      <c r="D19" s="1">
        <v>21</v>
      </c>
      <c r="E19" s="20">
        <v>2</v>
      </c>
      <c r="F19" s="30">
        <v>50</v>
      </c>
      <c r="G19" s="20">
        <v>13</v>
      </c>
      <c r="H19" s="20">
        <v>21</v>
      </c>
      <c r="I19" s="20">
        <v>3</v>
      </c>
      <c r="J19" s="20">
        <v>0</v>
      </c>
      <c r="K19" s="29" t="s">
        <v>700</v>
      </c>
      <c r="L19" s="1" t="s">
        <v>891</v>
      </c>
      <c r="M19" s="1" t="s">
        <v>335</v>
      </c>
      <c r="N19" s="1" t="s">
        <v>842</v>
      </c>
      <c r="O19" s="31">
        <v>126</v>
      </c>
      <c r="P19" s="20">
        <v>145</v>
      </c>
      <c r="Q19" s="30">
        <v>-19</v>
      </c>
      <c r="R19" s="29" t="s">
        <v>104</v>
      </c>
      <c r="S19" s="28" t="s">
        <v>228</v>
      </c>
    </row>
    <row r="20" spans="1:19" x14ac:dyDescent="0.3">
      <c r="A20" s="32" t="s">
        <v>23</v>
      </c>
      <c r="B20" s="1">
        <v>46</v>
      </c>
      <c r="C20" s="1">
        <v>20</v>
      </c>
      <c r="D20" s="1">
        <v>19</v>
      </c>
      <c r="E20" s="20">
        <v>7</v>
      </c>
      <c r="F20" s="30">
        <v>47</v>
      </c>
      <c r="G20" s="20">
        <v>8</v>
      </c>
      <c r="H20" s="20">
        <v>16</v>
      </c>
      <c r="I20" s="20">
        <v>4</v>
      </c>
      <c r="J20" s="20">
        <v>1</v>
      </c>
      <c r="K20" s="29" t="s">
        <v>828</v>
      </c>
      <c r="L20" s="1" t="s">
        <v>880</v>
      </c>
      <c r="M20" s="1" t="s">
        <v>800</v>
      </c>
      <c r="N20" s="1" t="s">
        <v>801</v>
      </c>
      <c r="O20" s="31">
        <v>140</v>
      </c>
      <c r="P20" s="20">
        <v>156</v>
      </c>
      <c r="Q20" s="30">
        <v>-16</v>
      </c>
      <c r="R20" s="29" t="s">
        <v>104</v>
      </c>
      <c r="S20" s="28" t="s">
        <v>225</v>
      </c>
    </row>
    <row r="21" spans="1:19" ht="15" thickBot="1" x14ac:dyDescent="0.35">
      <c r="A21" s="27" t="s">
        <v>12</v>
      </c>
      <c r="B21" s="26">
        <v>48</v>
      </c>
      <c r="C21" s="26">
        <v>20</v>
      </c>
      <c r="D21" s="26">
        <v>22</v>
      </c>
      <c r="E21" s="24">
        <v>6</v>
      </c>
      <c r="F21" s="23">
        <v>46</v>
      </c>
      <c r="G21" s="24">
        <v>11</v>
      </c>
      <c r="H21" s="24">
        <v>18</v>
      </c>
      <c r="I21" s="24">
        <v>2</v>
      </c>
      <c r="J21" s="24">
        <v>0</v>
      </c>
      <c r="K21" s="22" t="s">
        <v>918</v>
      </c>
      <c r="L21" s="26" t="s">
        <v>867</v>
      </c>
      <c r="M21" s="26" t="s">
        <v>300</v>
      </c>
      <c r="N21" s="26" t="s">
        <v>856</v>
      </c>
      <c r="O21" s="25">
        <v>126</v>
      </c>
      <c r="P21" s="24">
        <v>147</v>
      </c>
      <c r="Q21" s="23">
        <v>-21</v>
      </c>
      <c r="R21" s="22" t="s">
        <v>159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45</v>
      </c>
      <c r="C25" s="1">
        <v>33</v>
      </c>
      <c r="D25" s="1">
        <v>4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896</v>
      </c>
      <c r="L25" s="1" t="s">
        <v>822</v>
      </c>
      <c r="M25" s="1" t="s">
        <v>757</v>
      </c>
      <c r="N25" s="1" t="s">
        <v>758</v>
      </c>
      <c r="O25" s="31">
        <v>182</v>
      </c>
      <c r="P25" s="20">
        <v>103</v>
      </c>
      <c r="Q25" s="30">
        <v>79</v>
      </c>
      <c r="R25" s="29" t="s">
        <v>101</v>
      </c>
      <c r="S25" s="28" t="s">
        <v>226</v>
      </c>
    </row>
    <row r="26" spans="1:19" x14ac:dyDescent="0.3">
      <c r="A26" s="32" t="s">
        <v>22</v>
      </c>
      <c r="B26" s="1">
        <v>47</v>
      </c>
      <c r="C26" s="1">
        <v>27</v>
      </c>
      <c r="D26" s="1">
        <v>11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788</v>
      </c>
      <c r="L26" s="1" t="s">
        <v>911</v>
      </c>
      <c r="M26" s="1" t="s">
        <v>266</v>
      </c>
      <c r="N26" s="1" t="s">
        <v>912</v>
      </c>
      <c r="O26" s="31">
        <v>161</v>
      </c>
      <c r="P26" s="20">
        <v>133</v>
      </c>
      <c r="Q26" s="30">
        <v>28</v>
      </c>
      <c r="R26" s="29" t="s">
        <v>101</v>
      </c>
      <c r="S26" s="28" t="s">
        <v>298</v>
      </c>
    </row>
    <row r="27" spans="1:19" x14ac:dyDescent="0.3">
      <c r="A27" s="32" t="s">
        <v>17</v>
      </c>
      <c r="B27" s="1">
        <v>47</v>
      </c>
      <c r="C27" s="1">
        <v>26</v>
      </c>
      <c r="D27" s="1">
        <v>12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899</v>
      </c>
      <c r="L27" s="1" t="s">
        <v>804</v>
      </c>
      <c r="M27" s="1" t="s">
        <v>330</v>
      </c>
      <c r="N27" s="1" t="s">
        <v>847</v>
      </c>
      <c r="O27" s="31">
        <v>148</v>
      </c>
      <c r="P27" s="20">
        <v>130</v>
      </c>
      <c r="Q27" s="30">
        <v>18</v>
      </c>
      <c r="R27" s="29" t="s">
        <v>107</v>
      </c>
      <c r="S27" s="28" t="s">
        <v>245</v>
      </c>
    </row>
    <row r="28" spans="1:19" x14ac:dyDescent="0.3">
      <c r="A28" s="32" t="s">
        <v>95</v>
      </c>
      <c r="B28" s="1">
        <v>47</v>
      </c>
      <c r="C28" s="1">
        <v>23</v>
      </c>
      <c r="D28" s="1">
        <v>20</v>
      </c>
      <c r="E28" s="20">
        <v>4</v>
      </c>
      <c r="F28" s="30">
        <v>50</v>
      </c>
      <c r="G28" s="20">
        <v>17</v>
      </c>
      <c r="H28" s="20">
        <v>23</v>
      </c>
      <c r="I28" s="20">
        <v>0</v>
      </c>
      <c r="J28" s="20">
        <v>0</v>
      </c>
      <c r="K28" s="29" t="s">
        <v>636</v>
      </c>
      <c r="L28" s="1" t="s">
        <v>810</v>
      </c>
      <c r="M28" s="1" t="s">
        <v>291</v>
      </c>
      <c r="N28" s="1" t="s">
        <v>856</v>
      </c>
      <c r="O28" s="31">
        <v>145</v>
      </c>
      <c r="P28" s="20">
        <v>131</v>
      </c>
      <c r="Q28" s="30">
        <v>14</v>
      </c>
      <c r="R28" s="29" t="s">
        <v>99</v>
      </c>
      <c r="S28" s="28" t="s">
        <v>234</v>
      </c>
    </row>
    <row r="29" spans="1:19" x14ac:dyDescent="0.3">
      <c r="A29" s="32" t="s">
        <v>15</v>
      </c>
      <c r="B29" s="1">
        <v>46</v>
      </c>
      <c r="C29" s="1">
        <v>22</v>
      </c>
      <c r="D29" s="1">
        <v>20</v>
      </c>
      <c r="E29" s="20">
        <v>4</v>
      </c>
      <c r="F29" s="30">
        <v>48</v>
      </c>
      <c r="G29" s="20">
        <v>12</v>
      </c>
      <c r="H29" s="20">
        <v>19</v>
      </c>
      <c r="I29" s="20">
        <v>3</v>
      </c>
      <c r="J29" s="20">
        <v>0</v>
      </c>
      <c r="K29" s="29" t="s">
        <v>856</v>
      </c>
      <c r="L29" s="1" t="s">
        <v>714</v>
      </c>
      <c r="M29" s="1" t="s">
        <v>872</v>
      </c>
      <c r="N29" s="1" t="s">
        <v>747</v>
      </c>
      <c r="O29" s="31">
        <v>129</v>
      </c>
      <c r="P29" s="20">
        <v>151</v>
      </c>
      <c r="Q29" s="30">
        <v>-22</v>
      </c>
      <c r="R29" s="29" t="s">
        <v>104</v>
      </c>
      <c r="S29" s="28" t="s">
        <v>232</v>
      </c>
    </row>
    <row r="30" spans="1:19" x14ac:dyDescent="0.3">
      <c r="A30" s="32" t="s">
        <v>25</v>
      </c>
      <c r="B30" s="1">
        <v>46</v>
      </c>
      <c r="C30" s="1">
        <v>19</v>
      </c>
      <c r="D30" s="1">
        <v>20</v>
      </c>
      <c r="E30" s="20">
        <v>7</v>
      </c>
      <c r="F30" s="30">
        <v>45</v>
      </c>
      <c r="G30" s="20">
        <v>13</v>
      </c>
      <c r="H30" s="20">
        <v>17</v>
      </c>
      <c r="I30" s="20">
        <v>2</v>
      </c>
      <c r="J30" s="20">
        <v>3</v>
      </c>
      <c r="K30" s="29" t="s">
        <v>895</v>
      </c>
      <c r="L30" s="1" t="s">
        <v>649</v>
      </c>
      <c r="M30" s="1" t="s">
        <v>303</v>
      </c>
      <c r="N30" s="1" t="s">
        <v>755</v>
      </c>
      <c r="O30" s="31">
        <v>130</v>
      </c>
      <c r="P30" s="20">
        <v>146</v>
      </c>
      <c r="Q30" s="30">
        <v>-16</v>
      </c>
      <c r="R30" s="29" t="s">
        <v>101</v>
      </c>
      <c r="S30" s="28" t="s">
        <v>234</v>
      </c>
    </row>
    <row r="31" spans="1:19" x14ac:dyDescent="0.3">
      <c r="A31" s="32" t="s">
        <v>6</v>
      </c>
      <c r="B31" s="1">
        <v>47</v>
      </c>
      <c r="C31" s="1">
        <v>18</v>
      </c>
      <c r="D31" s="1">
        <v>21</v>
      </c>
      <c r="E31" s="20">
        <v>8</v>
      </c>
      <c r="F31" s="30">
        <v>44</v>
      </c>
      <c r="G31" s="20">
        <v>18</v>
      </c>
      <c r="H31" s="20">
        <v>18</v>
      </c>
      <c r="I31" s="20">
        <v>0</v>
      </c>
      <c r="J31" s="20">
        <v>2</v>
      </c>
      <c r="K31" s="29" t="s">
        <v>913</v>
      </c>
      <c r="L31" s="1" t="s">
        <v>873</v>
      </c>
      <c r="M31" s="1" t="s">
        <v>287</v>
      </c>
      <c r="N31" s="1" t="s">
        <v>738</v>
      </c>
      <c r="O31" s="31">
        <v>117</v>
      </c>
      <c r="P31" s="20">
        <v>161</v>
      </c>
      <c r="Q31" s="30">
        <v>-44</v>
      </c>
      <c r="R31" s="29" t="s">
        <v>99</v>
      </c>
      <c r="S31" s="28" t="s">
        <v>200</v>
      </c>
    </row>
    <row r="32" spans="1:19" ht="15" thickBot="1" x14ac:dyDescent="0.35">
      <c r="A32" s="32" t="s">
        <v>0</v>
      </c>
      <c r="B32" s="1">
        <v>45</v>
      </c>
      <c r="C32" s="1">
        <v>18</v>
      </c>
      <c r="D32" s="1">
        <v>22</v>
      </c>
      <c r="E32" s="20">
        <v>5</v>
      </c>
      <c r="F32" s="23">
        <v>41</v>
      </c>
      <c r="G32" s="20">
        <v>15</v>
      </c>
      <c r="H32" s="20">
        <v>17</v>
      </c>
      <c r="I32" s="20">
        <v>1</v>
      </c>
      <c r="J32" s="20">
        <v>1</v>
      </c>
      <c r="K32" s="29" t="s">
        <v>639</v>
      </c>
      <c r="L32" s="1" t="s">
        <v>792</v>
      </c>
      <c r="M32" s="1" t="s">
        <v>122</v>
      </c>
      <c r="N32" s="1" t="s">
        <v>857</v>
      </c>
      <c r="O32" s="31">
        <v>135</v>
      </c>
      <c r="P32" s="20">
        <v>142</v>
      </c>
      <c r="Q32" s="30">
        <v>-7</v>
      </c>
      <c r="R32" s="29" t="s">
        <v>109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45</v>
      </c>
      <c r="C35" s="1">
        <v>22</v>
      </c>
      <c r="D35" s="1">
        <v>11</v>
      </c>
      <c r="E35" s="20">
        <v>12</v>
      </c>
      <c r="F35" s="33">
        <v>56</v>
      </c>
      <c r="G35" s="20">
        <v>15</v>
      </c>
      <c r="H35" s="20">
        <v>21</v>
      </c>
      <c r="I35" s="20">
        <v>1</v>
      </c>
      <c r="J35" s="20">
        <v>5</v>
      </c>
      <c r="K35" s="29" t="s">
        <v>739</v>
      </c>
      <c r="L35" s="1" t="s">
        <v>923</v>
      </c>
      <c r="M35" s="1" t="s">
        <v>440</v>
      </c>
      <c r="N35" s="1" t="s">
        <v>859</v>
      </c>
      <c r="O35" s="31">
        <v>147</v>
      </c>
      <c r="P35" s="20">
        <v>138</v>
      </c>
      <c r="Q35" s="30">
        <v>9</v>
      </c>
      <c r="R35" s="29" t="s">
        <v>154</v>
      </c>
      <c r="S35" s="28" t="s">
        <v>233</v>
      </c>
    </row>
    <row r="36" spans="1:19" x14ac:dyDescent="0.3">
      <c r="A36" s="32" t="s">
        <v>20</v>
      </c>
      <c r="B36" s="1">
        <v>47</v>
      </c>
      <c r="C36" s="1">
        <v>23</v>
      </c>
      <c r="D36" s="1">
        <v>16</v>
      </c>
      <c r="E36" s="20">
        <v>8</v>
      </c>
      <c r="F36" s="30">
        <v>54</v>
      </c>
      <c r="G36" s="20">
        <v>18</v>
      </c>
      <c r="H36" s="20">
        <v>23</v>
      </c>
      <c r="I36" s="20">
        <v>0</v>
      </c>
      <c r="J36" s="20">
        <v>3</v>
      </c>
      <c r="K36" s="29" t="s">
        <v>669</v>
      </c>
      <c r="L36" s="1" t="s">
        <v>915</v>
      </c>
      <c r="M36" s="1" t="s">
        <v>239</v>
      </c>
      <c r="N36" s="1" t="s">
        <v>893</v>
      </c>
      <c r="O36" s="31">
        <v>159</v>
      </c>
      <c r="P36" s="20">
        <v>157</v>
      </c>
      <c r="Q36" s="30">
        <v>2</v>
      </c>
      <c r="R36" s="29" t="s">
        <v>101</v>
      </c>
      <c r="S36" s="28" t="s">
        <v>233</v>
      </c>
    </row>
    <row r="37" spans="1:19" x14ac:dyDescent="0.3">
      <c r="A37" s="32" t="s">
        <v>7</v>
      </c>
      <c r="B37" s="1">
        <v>45</v>
      </c>
      <c r="C37" s="1">
        <v>21</v>
      </c>
      <c r="D37" s="1">
        <v>15</v>
      </c>
      <c r="E37" s="20">
        <v>9</v>
      </c>
      <c r="F37" s="30">
        <v>51</v>
      </c>
      <c r="G37" s="20">
        <v>14</v>
      </c>
      <c r="H37" s="20">
        <v>20</v>
      </c>
      <c r="I37" s="20">
        <v>1</v>
      </c>
      <c r="J37" s="20">
        <v>4</v>
      </c>
      <c r="K37" s="29" t="s">
        <v>729</v>
      </c>
      <c r="L37" s="1" t="s">
        <v>661</v>
      </c>
      <c r="M37" s="1" t="s">
        <v>390</v>
      </c>
      <c r="N37" s="1" t="s">
        <v>853</v>
      </c>
      <c r="O37" s="31">
        <v>125</v>
      </c>
      <c r="P37" s="20">
        <v>131</v>
      </c>
      <c r="Q37" s="30">
        <v>-6</v>
      </c>
      <c r="R37" s="29" t="s">
        <v>101</v>
      </c>
      <c r="S37" s="28" t="s">
        <v>241</v>
      </c>
    </row>
    <row r="38" spans="1:19" x14ac:dyDescent="0.3">
      <c r="A38" s="32" t="s">
        <v>18</v>
      </c>
      <c r="B38" s="1">
        <v>46</v>
      </c>
      <c r="C38" s="1">
        <v>19</v>
      </c>
      <c r="D38" s="1">
        <v>16</v>
      </c>
      <c r="E38" s="20">
        <v>11</v>
      </c>
      <c r="F38" s="30">
        <v>49</v>
      </c>
      <c r="G38" s="20">
        <v>9</v>
      </c>
      <c r="H38" s="20">
        <v>16</v>
      </c>
      <c r="I38" s="20">
        <v>3</v>
      </c>
      <c r="J38" s="20">
        <v>5</v>
      </c>
      <c r="K38" s="29" t="s">
        <v>920</v>
      </c>
      <c r="L38" s="1" t="s">
        <v>868</v>
      </c>
      <c r="M38" s="1" t="s">
        <v>921</v>
      </c>
      <c r="N38" s="1" t="s">
        <v>922</v>
      </c>
      <c r="O38" s="31">
        <v>122</v>
      </c>
      <c r="P38" s="20">
        <v>131</v>
      </c>
      <c r="Q38" s="30">
        <v>-9</v>
      </c>
      <c r="R38" s="29" t="s">
        <v>107</v>
      </c>
      <c r="S38" s="28" t="s">
        <v>218</v>
      </c>
    </row>
    <row r="39" spans="1:19" x14ac:dyDescent="0.3">
      <c r="A39" s="32" t="s">
        <v>8</v>
      </c>
      <c r="B39" s="1">
        <v>45</v>
      </c>
      <c r="C39" s="1">
        <v>23</v>
      </c>
      <c r="D39" s="1">
        <v>19</v>
      </c>
      <c r="E39" s="20">
        <v>3</v>
      </c>
      <c r="F39" s="30">
        <v>49</v>
      </c>
      <c r="G39" s="20">
        <v>10</v>
      </c>
      <c r="H39" s="20">
        <v>21</v>
      </c>
      <c r="I39" s="20">
        <v>2</v>
      </c>
      <c r="J39" s="20">
        <v>1</v>
      </c>
      <c r="K39" s="29" t="s">
        <v>725</v>
      </c>
      <c r="L39" s="1" t="s">
        <v>749</v>
      </c>
      <c r="M39" s="1" t="s">
        <v>377</v>
      </c>
      <c r="N39" s="1" t="s">
        <v>883</v>
      </c>
      <c r="O39" s="31">
        <v>143</v>
      </c>
      <c r="P39" s="20">
        <v>162</v>
      </c>
      <c r="Q39" s="30">
        <v>-19</v>
      </c>
      <c r="R39" s="29" t="s">
        <v>101</v>
      </c>
      <c r="S39" s="28" t="s">
        <v>232</v>
      </c>
    </row>
    <row r="40" spans="1:19" x14ac:dyDescent="0.3">
      <c r="A40" s="32" t="s">
        <v>31</v>
      </c>
      <c r="B40" s="1">
        <v>46</v>
      </c>
      <c r="C40" s="1">
        <v>22</v>
      </c>
      <c r="D40" s="1">
        <v>21</v>
      </c>
      <c r="E40" s="20">
        <v>3</v>
      </c>
      <c r="F40" s="30">
        <v>47</v>
      </c>
      <c r="G40" s="20">
        <v>10</v>
      </c>
      <c r="H40" s="20">
        <v>18</v>
      </c>
      <c r="I40" s="20">
        <v>4</v>
      </c>
      <c r="J40" s="20">
        <v>0</v>
      </c>
      <c r="K40" s="29" t="s">
        <v>748</v>
      </c>
      <c r="L40" s="1" t="s">
        <v>736</v>
      </c>
      <c r="M40" s="1" t="s">
        <v>184</v>
      </c>
      <c r="N40" s="1" t="s">
        <v>816</v>
      </c>
      <c r="O40" s="31">
        <v>153</v>
      </c>
      <c r="P40" s="20">
        <v>169</v>
      </c>
      <c r="Q40" s="30">
        <v>-16</v>
      </c>
      <c r="R40" s="29" t="s">
        <v>99</v>
      </c>
      <c r="S40" s="28" t="s">
        <v>238</v>
      </c>
    </row>
    <row r="41" spans="1:19" x14ac:dyDescent="0.3">
      <c r="A41" s="32" t="s">
        <v>27</v>
      </c>
      <c r="B41" s="1">
        <v>46</v>
      </c>
      <c r="C41" s="1">
        <v>19</v>
      </c>
      <c r="D41" s="1">
        <v>23</v>
      </c>
      <c r="E41" s="20">
        <v>4</v>
      </c>
      <c r="F41" s="30">
        <v>42</v>
      </c>
      <c r="G41" s="20">
        <v>13</v>
      </c>
      <c r="H41" s="20">
        <v>17</v>
      </c>
      <c r="I41" s="20">
        <v>2</v>
      </c>
      <c r="J41" s="20">
        <v>2</v>
      </c>
      <c r="K41" s="29" t="s">
        <v>636</v>
      </c>
      <c r="L41" s="1" t="s">
        <v>914</v>
      </c>
      <c r="M41" s="1" t="s">
        <v>291</v>
      </c>
      <c r="N41" s="1" t="s">
        <v>811</v>
      </c>
      <c r="O41" s="31">
        <v>119</v>
      </c>
      <c r="P41" s="20">
        <v>140</v>
      </c>
      <c r="Q41" s="30">
        <v>-21</v>
      </c>
      <c r="R41" s="29" t="s">
        <v>101</v>
      </c>
      <c r="S41" s="28" t="s">
        <v>200</v>
      </c>
    </row>
    <row r="42" spans="1:19" ht="15" thickBot="1" x14ac:dyDescent="0.35">
      <c r="A42" s="27" t="s">
        <v>3</v>
      </c>
      <c r="B42" s="26">
        <v>46</v>
      </c>
      <c r="C42" s="26">
        <v>16</v>
      </c>
      <c r="D42" s="26">
        <v>25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916</v>
      </c>
      <c r="M42" s="26" t="s">
        <v>218</v>
      </c>
      <c r="N42" s="26" t="s">
        <v>780</v>
      </c>
      <c r="O42" s="25">
        <v>125</v>
      </c>
      <c r="P42" s="24">
        <v>166</v>
      </c>
      <c r="Q42" s="23">
        <v>-41</v>
      </c>
      <c r="R42" s="22" t="s">
        <v>197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FA23E03-7C02-4685-BAE8-87E5C573A955}"/>
  </hyperlinks>
  <pageMargins left="0.7" right="0.7" top="0.75" bottom="0.75" header="0.3" footer="0.3"/>
  <pageSetup orientation="portrait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CBB9-3A52-4815-9D10-804196A7298B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45</v>
      </c>
      <c r="C4" s="40">
        <v>29</v>
      </c>
      <c r="D4" s="40">
        <v>13</v>
      </c>
      <c r="E4" s="38">
        <v>3</v>
      </c>
      <c r="F4" s="33">
        <v>61</v>
      </c>
      <c r="G4" s="39">
        <v>21</v>
      </c>
      <c r="H4" s="38">
        <v>27</v>
      </c>
      <c r="I4" s="38">
        <v>2</v>
      </c>
      <c r="J4" s="33">
        <v>1</v>
      </c>
      <c r="K4" s="37" t="s">
        <v>671</v>
      </c>
      <c r="L4" s="40" t="s">
        <v>907</v>
      </c>
      <c r="M4" s="40" t="s">
        <v>234</v>
      </c>
      <c r="N4" s="40" t="s">
        <v>908</v>
      </c>
      <c r="O4" s="39">
        <v>160</v>
      </c>
      <c r="P4" s="38">
        <v>116</v>
      </c>
      <c r="Q4" s="33">
        <v>44</v>
      </c>
      <c r="R4" s="37" t="s">
        <v>909</v>
      </c>
      <c r="S4" s="36" t="s">
        <v>395</v>
      </c>
    </row>
    <row r="5" spans="1:20" x14ac:dyDescent="0.3">
      <c r="A5" s="32" t="s">
        <v>21</v>
      </c>
      <c r="B5" s="1">
        <v>48</v>
      </c>
      <c r="C5" s="1">
        <v>28</v>
      </c>
      <c r="D5" s="1">
        <v>16</v>
      </c>
      <c r="E5" s="20">
        <v>4</v>
      </c>
      <c r="F5" s="30">
        <v>60</v>
      </c>
      <c r="G5" s="31">
        <v>18</v>
      </c>
      <c r="H5" s="20">
        <v>26</v>
      </c>
      <c r="I5" s="20">
        <v>2</v>
      </c>
      <c r="J5" s="30">
        <v>2</v>
      </c>
      <c r="K5" s="29" t="s">
        <v>866</v>
      </c>
      <c r="L5" s="1" t="s">
        <v>781</v>
      </c>
      <c r="M5" s="1" t="s">
        <v>328</v>
      </c>
      <c r="N5" s="1" t="s">
        <v>905</v>
      </c>
      <c r="O5" s="31">
        <v>149</v>
      </c>
      <c r="P5" s="20">
        <v>148</v>
      </c>
      <c r="Q5" s="30">
        <v>1</v>
      </c>
      <c r="R5" s="29" t="s">
        <v>101</v>
      </c>
      <c r="S5" s="28" t="s">
        <v>234</v>
      </c>
    </row>
    <row r="6" spans="1:20" x14ac:dyDescent="0.3">
      <c r="A6" s="32" t="s">
        <v>16</v>
      </c>
      <c r="B6" s="1">
        <v>48</v>
      </c>
      <c r="C6" s="1">
        <v>26</v>
      </c>
      <c r="D6" s="1">
        <v>15</v>
      </c>
      <c r="E6" s="20">
        <v>7</v>
      </c>
      <c r="F6" s="30">
        <v>59</v>
      </c>
      <c r="G6" s="31">
        <v>15</v>
      </c>
      <c r="H6" s="20">
        <v>24</v>
      </c>
      <c r="I6" s="20">
        <v>2</v>
      </c>
      <c r="J6" s="30">
        <v>4</v>
      </c>
      <c r="K6" s="29" t="s">
        <v>889</v>
      </c>
      <c r="L6" s="1" t="s">
        <v>899</v>
      </c>
      <c r="M6" s="1" t="s">
        <v>406</v>
      </c>
      <c r="N6" s="1" t="s">
        <v>926</v>
      </c>
      <c r="O6" s="31">
        <v>162</v>
      </c>
      <c r="P6" s="20">
        <v>159</v>
      </c>
      <c r="Q6" s="30">
        <v>3</v>
      </c>
      <c r="R6" s="29" t="s">
        <v>107</v>
      </c>
      <c r="S6" s="28" t="s">
        <v>234</v>
      </c>
    </row>
    <row r="7" spans="1:20" x14ac:dyDescent="0.3">
      <c r="A7" s="32" t="s">
        <v>29</v>
      </c>
      <c r="B7" s="1">
        <v>48</v>
      </c>
      <c r="C7" s="1">
        <v>27</v>
      </c>
      <c r="D7" s="1">
        <v>19</v>
      </c>
      <c r="E7" s="20">
        <v>2</v>
      </c>
      <c r="F7" s="30">
        <v>56</v>
      </c>
      <c r="G7" s="31">
        <v>18</v>
      </c>
      <c r="H7" s="20">
        <v>25</v>
      </c>
      <c r="I7" s="20">
        <v>2</v>
      </c>
      <c r="J7" s="30">
        <v>1</v>
      </c>
      <c r="K7" s="29" t="s">
        <v>924</v>
      </c>
      <c r="L7" s="1" t="s">
        <v>777</v>
      </c>
      <c r="M7" s="1" t="s">
        <v>369</v>
      </c>
      <c r="N7" s="1" t="s">
        <v>904</v>
      </c>
      <c r="O7" s="31">
        <v>159</v>
      </c>
      <c r="P7" s="20">
        <v>148</v>
      </c>
      <c r="Q7" s="30">
        <v>11</v>
      </c>
      <c r="R7" s="29" t="s">
        <v>154</v>
      </c>
      <c r="S7" s="28" t="s">
        <v>226</v>
      </c>
    </row>
    <row r="8" spans="1:20" x14ac:dyDescent="0.3">
      <c r="A8" s="32" t="s">
        <v>28</v>
      </c>
      <c r="B8" s="1">
        <v>46</v>
      </c>
      <c r="C8" s="1">
        <v>26</v>
      </c>
      <c r="D8" s="1">
        <v>16</v>
      </c>
      <c r="E8" s="20">
        <v>4</v>
      </c>
      <c r="F8" s="30">
        <v>56</v>
      </c>
      <c r="G8" s="31">
        <v>17</v>
      </c>
      <c r="H8" s="20">
        <v>23</v>
      </c>
      <c r="I8" s="20">
        <v>3</v>
      </c>
      <c r="J8" s="30">
        <v>0</v>
      </c>
      <c r="K8" s="29" t="s">
        <v>925</v>
      </c>
      <c r="L8" s="1" t="s">
        <v>518</v>
      </c>
      <c r="M8" s="1" t="s">
        <v>354</v>
      </c>
      <c r="N8" s="1" t="s">
        <v>890</v>
      </c>
      <c r="O8" s="31">
        <v>153</v>
      </c>
      <c r="P8" s="20">
        <v>143</v>
      </c>
      <c r="Q8" s="30">
        <v>10</v>
      </c>
      <c r="R8" s="29" t="s">
        <v>104</v>
      </c>
      <c r="S8" s="28" t="s">
        <v>219</v>
      </c>
    </row>
    <row r="9" spans="1:20" x14ac:dyDescent="0.3">
      <c r="A9" s="32" t="s">
        <v>4</v>
      </c>
      <c r="B9" s="1">
        <v>47</v>
      </c>
      <c r="C9" s="1">
        <v>23</v>
      </c>
      <c r="D9" s="1">
        <v>16</v>
      </c>
      <c r="E9" s="20">
        <v>8</v>
      </c>
      <c r="F9" s="30">
        <v>54</v>
      </c>
      <c r="G9" s="31">
        <v>17</v>
      </c>
      <c r="H9" s="20">
        <v>23</v>
      </c>
      <c r="I9" s="20">
        <v>0</v>
      </c>
      <c r="J9" s="30">
        <v>1</v>
      </c>
      <c r="K9" s="29" t="s">
        <v>759</v>
      </c>
      <c r="L9" s="1" t="s">
        <v>854</v>
      </c>
      <c r="M9" s="1" t="s">
        <v>341</v>
      </c>
      <c r="N9" s="1" t="s">
        <v>840</v>
      </c>
      <c r="O9" s="31">
        <v>158</v>
      </c>
      <c r="P9" s="20">
        <v>155</v>
      </c>
      <c r="Q9" s="30">
        <v>3</v>
      </c>
      <c r="R9" s="29" t="s">
        <v>107</v>
      </c>
      <c r="S9" s="28" t="s">
        <v>241</v>
      </c>
    </row>
    <row r="10" spans="1:20" x14ac:dyDescent="0.3">
      <c r="A10" s="32" t="s">
        <v>19</v>
      </c>
      <c r="B10" s="1">
        <v>45</v>
      </c>
      <c r="C10" s="1">
        <v>24</v>
      </c>
      <c r="D10" s="1">
        <v>18</v>
      </c>
      <c r="E10" s="20">
        <v>3</v>
      </c>
      <c r="F10" s="30">
        <v>51</v>
      </c>
      <c r="G10" s="31">
        <v>19</v>
      </c>
      <c r="H10" s="20">
        <v>22</v>
      </c>
      <c r="I10" s="20">
        <v>2</v>
      </c>
      <c r="J10" s="30">
        <v>1</v>
      </c>
      <c r="K10" s="29" t="s">
        <v>798</v>
      </c>
      <c r="L10" s="1" t="s">
        <v>626</v>
      </c>
      <c r="M10" s="1" t="s">
        <v>887</v>
      </c>
      <c r="N10" s="1" t="s">
        <v>888</v>
      </c>
      <c r="O10" s="31">
        <v>139</v>
      </c>
      <c r="P10" s="20">
        <v>145</v>
      </c>
      <c r="Q10" s="30">
        <v>-6</v>
      </c>
      <c r="R10" s="29" t="s">
        <v>104</v>
      </c>
      <c r="S10" s="28" t="s">
        <v>225</v>
      </c>
    </row>
    <row r="11" spans="1:20" ht="15" thickBot="1" x14ac:dyDescent="0.35">
      <c r="A11" s="32" t="s">
        <v>11</v>
      </c>
      <c r="B11" s="1">
        <v>46</v>
      </c>
      <c r="C11" s="1">
        <v>22</v>
      </c>
      <c r="D11" s="1">
        <v>19</v>
      </c>
      <c r="E11" s="24">
        <v>5</v>
      </c>
      <c r="F11" s="23">
        <v>49</v>
      </c>
      <c r="G11" s="25">
        <v>14</v>
      </c>
      <c r="H11" s="24">
        <v>19</v>
      </c>
      <c r="I11" s="24">
        <v>3</v>
      </c>
      <c r="J11" s="23">
        <v>0</v>
      </c>
      <c r="K11" s="29" t="s">
        <v>639</v>
      </c>
      <c r="L11" s="1" t="s">
        <v>719</v>
      </c>
      <c r="M11" s="1" t="s">
        <v>414</v>
      </c>
      <c r="N11" s="1" t="s">
        <v>701</v>
      </c>
      <c r="O11" s="31">
        <v>151</v>
      </c>
      <c r="P11" s="20">
        <v>153</v>
      </c>
      <c r="Q11" s="30">
        <v>-2</v>
      </c>
      <c r="R11" s="29" t="s">
        <v>104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47</v>
      </c>
      <c r="C14" s="1">
        <v>28</v>
      </c>
      <c r="D14" s="1">
        <v>15</v>
      </c>
      <c r="E14" s="20">
        <v>4</v>
      </c>
      <c r="F14" s="33">
        <v>60</v>
      </c>
      <c r="G14" s="20">
        <v>15</v>
      </c>
      <c r="H14" s="20">
        <v>24</v>
      </c>
      <c r="I14" s="20">
        <v>4</v>
      </c>
      <c r="J14" s="20">
        <v>2</v>
      </c>
      <c r="K14" s="29" t="s">
        <v>866</v>
      </c>
      <c r="L14" s="1" t="s">
        <v>699</v>
      </c>
      <c r="M14" s="1" t="s">
        <v>799</v>
      </c>
      <c r="N14" s="1" t="s">
        <v>867</v>
      </c>
      <c r="O14" s="31">
        <v>158</v>
      </c>
      <c r="P14" s="20">
        <v>142</v>
      </c>
      <c r="Q14" s="30">
        <v>16</v>
      </c>
      <c r="R14" s="29" t="s">
        <v>107</v>
      </c>
      <c r="S14" s="28" t="s">
        <v>225</v>
      </c>
    </row>
    <row r="15" spans="1:20" x14ac:dyDescent="0.3">
      <c r="A15" s="32" t="s">
        <v>13</v>
      </c>
      <c r="B15" s="1">
        <v>47</v>
      </c>
      <c r="C15" s="1">
        <v>26</v>
      </c>
      <c r="D15" s="1">
        <v>16</v>
      </c>
      <c r="E15" s="20">
        <v>5</v>
      </c>
      <c r="F15" s="30">
        <v>57</v>
      </c>
      <c r="G15" s="20">
        <v>13</v>
      </c>
      <c r="H15" s="20">
        <v>22</v>
      </c>
      <c r="I15" s="20">
        <v>4</v>
      </c>
      <c r="J15" s="20">
        <v>5</v>
      </c>
      <c r="K15" s="29" t="s">
        <v>754</v>
      </c>
      <c r="L15" s="1" t="s">
        <v>781</v>
      </c>
      <c r="M15" s="1" t="s">
        <v>389</v>
      </c>
      <c r="N15" s="1" t="s">
        <v>820</v>
      </c>
      <c r="O15" s="31">
        <v>139</v>
      </c>
      <c r="P15" s="20">
        <v>130</v>
      </c>
      <c r="Q15" s="30">
        <v>9</v>
      </c>
      <c r="R15" s="29" t="s">
        <v>99</v>
      </c>
      <c r="S15" s="28" t="s">
        <v>234</v>
      </c>
    </row>
    <row r="16" spans="1:20" x14ac:dyDescent="0.3">
      <c r="A16" s="32" t="s">
        <v>9</v>
      </c>
      <c r="B16" s="1">
        <v>46</v>
      </c>
      <c r="C16" s="1">
        <v>22</v>
      </c>
      <c r="D16" s="1">
        <v>14</v>
      </c>
      <c r="E16" s="20">
        <v>10</v>
      </c>
      <c r="F16" s="30">
        <v>54</v>
      </c>
      <c r="G16" s="20">
        <v>17</v>
      </c>
      <c r="H16" s="20">
        <v>21</v>
      </c>
      <c r="I16" s="20">
        <v>1</v>
      </c>
      <c r="J16" s="20">
        <v>6</v>
      </c>
      <c r="K16" s="29" t="s">
        <v>885</v>
      </c>
      <c r="L16" s="1" t="s">
        <v>616</v>
      </c>
      <c r="M16" s="1" t="s">
        <v>396</v>
      </c>
      <c r="N16" s="1" t="s">
        <v>928</v>
      </c>
      <c r="O16" s="31">
        <v>147</v>
      </c>
      <c r="P16" s="20">
        <v>140</v>
      </c>
      <c r="Q16" s="30">
        <v>7</v>
      </c>
      <c r="R16" s="29" t="s">
        <v>99</v>
      </c>
      <c r="S16" s="28" t="s">
        <v>226</v>
      </c>
    </row>
    <row r="17" spans="1:19" x14ac:dyDescent="0.3">
      <c r="A17" s="32" t="s">
        <v>1</v>
      </c>
      <c r="B17" s="1">
        <v>48</v>
      </c>
      <c r="C17" s="1">
        <v>24</v>
      </c>
      <c r="D17" s="1">
        <v>18</v>
      </c>
      <c r="E17" s="20">
        <v>6</v>
      </c>
      <c r="F17" s="30">
        <v>54</v>
      </c>
      <c r="G17" s="20">
        <v>21</v>
      </c>
      <c r="H17" s="20">
        <v>24</v>
      </c>
      <c r="I17" s="20">
        <v>0</v>
      </c>
      <c r="J17" s="20">
        <v>5</v>
      </c>
      <c r="K17" s="29" t="s">
        <v>798</v>
      </c>
      <c r="L17" s="1" t="s">
        <v>584</v>
      </c>
      <c r="M17" s="1" t="s">
        <v>381</v>
      </c>
      <c r="N17" s="1" t="s">
        <v>818</v>
      </c>
      <c r="O17" s="31">
        <v>155</v>
      </c>
      <c r="P17" s="20">
        <v>138</v>
      </c>
      <c r="Q17" s="30">
        <v>17</v>
      </c>
      <c r="R17" s="29" t="s">
        <v>101</v>
      </c>
      <c r="S17" s="28" t="s">
        <v>228</v>
      </c>
    </row>
    <row r="18" spans="1:19" x14ac:dyDescent="0.3">
      <c r="A18" s="32" t="s">
        <v>10</v>
      </c>
      <c r="B18" s="1">
        <v>46</v>
      </c>
      <c r="C18" s="1">
        <v>22</v>
      </c>
      <c r="D18" s="1">
        <v>16</v>
      </c>
      <c r="E18" s="20">
        <v>8</v>
      </c>
      <c r="F18" s="30">
        <v>52</v>
      </c>
      <c r="G18" s="20">
        <v>10</v>
      </c>
      <c r="H18" s="20">
        <v>17</v>
      </c>
      <c r="I18" s="20">
        <v>5</v>
      </c>
      <c r="J18" s="20">
        <v>3</v>
      </c>
      <c r="K18" s="29" t="s">
        <v>893</v>
      </c>
      <c r="L18" s="1" t="s">
        <v>584</v>
      </c>
      <c r="M18" s="1" t="s">
        <v>379</v>
      </c>
      <c r="N18" s="1" t="s">
        <v>927</v>
      </c>
      <c r="O18" s="31">
        <v>138</v>
      </c>
      <c r="P18" s="20">
        <v>143</v>
      </c>
      <c r="Q18" s="30">
        <v>-5</v>
      </c>
      <c r="R18" s="29" t="s">
        <v>159</v>
      </c>
      <c r="S18" s="28" t="s">
        <v>237</v>
      </c>
    </row>
    <row r="19" spans="1:19" x14ac:dyDescent="0.3">
      <c r="A19" s="32" t="s">
        <v>14</v>
      </c>
      <c r="B19" s="1">
        <v>47</v>
      </c>
      <c r="C19" s="1">
        <v>24</v>
      </c>
      <c r="D19" s="1">
        <v>21</v>
      </c>
      <c r="E19" s="20">
        <v>2</v>
      </c>
      <c r="F19" s="30">
        <v>50</v>
      </c>
      <c r="G19" s="20">
        <v>13</v>
      </c>
      <c r="H19" s="20">
        <v>21</v>
      </c>
      <c r="I19" s="20">
        <v>3</v>
      </c>
      <c r="J19" s="20">
        <v>0</v>
      </c>
      <c r="K19" s="29" t="s">
        <v>700</v>
      </c>
      <c r="L19" s="1" t="s">
        <v>891</v>
      </c>
      <c r="M19" s="1" t="s">
        <v>335</v>
      </c>
      <c r="N19" s="1" t="s">
        <v>842</v>
      </c>
      <c r="O19" s="31">
        <v>126</v>
      </c>
      <c r="P19" s="20">
        <v>145</v>
      </c>
      <c r="Q19" s="30">
        <v>-19</v>
      </c>
      <c r="R19" s="29" t="s">
        <v>104</v>
      </c>
      <c r="S19" s="28" t="s">
        <v>228</v>
      </c>
    </row>
    <row r="20" spans="1:19" x14ac:dyDescent="0.3">
      <c r="A20" s="32" t="s">
        <v>23</v>
      </c>
      <c r="B20" s="1">
        <v>47</v>
      </c>
      <c r="C20" s="1">
        <v>21</v>
      </c>
      <c r="D20" s="1">
        <v>19</v>
      </c>
      <c r="E20" s="20">
        <v>7</v>
      </c>
      <c r="F20" s="30">
        <v>49</v>
      </c>
      <c r="G20" s="20">
        <v>9</v>
      </c>
      <c r="H20" s="20">
        <v>17</v>
      </c>
      <c r="I20" s="20">
        <v>4</v>
      </c>
      <c r="J20" s="20">
        <v>1</v>
      </c>
      <c r="K20" s="29" t="s">
        <v>875</v>
      </c>
      <c r="L20" s="1" t="s">
        <v>880</v>
      </c>
      <c r="M20" s="1" t="s">
        <v>800</v>
      </c>
      <c r="N20" s="1" t="s">
        <v>801</v>
      </c>
      <c r="O20" s="31">
        <v>144</v>
      </c>
      <c r="P20" s="20">
        <v>157</v>
      </c>
      <c r="Q20" s="30">
        <v>-13</v>
      </c>
      <c r="R20" s="29" t="s">
        <v>109</v>
      </c>
      <c r="S20" s="28" t="s">
        <v>225</v>
      </c>
    </row>
    <row r="21" spans="1:19" ht="15" thickBot="1" x14ac:dyDescent="0.35">
      <c r="A21" s="27" t="s">
        <v>12</v>
      </c>
      <c r="B21" s="26">
        <v>48</v>
      </c>
      <c r="C21" s="26">
        <v>20</v>
      </c>
      <c r="D21" s="26">
        <v>22</v>
      </c>
      <c r="E21" s="24">
        <v>6</v>
      </c>
      <c r="F21" s="23">
        <v>46</v>
      </c>
      <c r="G21" s="24">
        <v>11</v>
      </c>
      <c r="H21" s="24">
        <v>18</v>
      </c>
      <c r="I21" s="24">
        <v>2</v>
      </c>
      <c r="J21" s="24">
        <v>0</v>
      </c>
      <c r="K21" s="22" t="s">
        <v>918</v>
      </c>
      <c r="L21" s="26" t="s">
        <v>867</v>
      </c>
      <c r="M21" s="26" t="s">
        <v>300</v>
      </c>
      <c r="N21" s="26" t="s">
        <v>856</v>
      </c>
      <c r="O21" s="25">
        <v>126</v>
      </c>
      <c r="P21" s="24">
        <v>147</v>
      </c>
      <c r="Q21" s="23">
        <v>-21</v>
      </c>
      <c r="R21" s="22" t="s">
        <v>159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45</v>
      </c>
      <c r="C25" s="1">
        <v>33</v>
      </c>
      <c r="D25" s="1">
        <v>4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896</v>
      </c>
      <c r="L25" s="1" t="s">
        <v>822</v>
      </c>
      <c r="M25" s="1" t="s">
        <v>757</v>
      </c>
      <c r="N25" s="1" t="s">
        <v>758</v>
      </c>
      <c r="O25" s="31">
        <v>182</v>
      </c>
      <c r="P25" s="20">
        <v>103</v>
      </c>
      <c r="Q25" s="30">
        <v>79</v>
      </c>
      <c r="R25" s="29" t="s">
        <v>101</v>
      </c>
      <c r="S25" s="28" t="s">
        <v>226</v>
      </c>
    </row>
    <row r="26" spans="1:19" x14ac:dyDescent="0.3">
      <c r="A26" s="32" t="s">
        <v>22</v>
      </c>
      <c r="B26" s="1">
        <v>48</v>
      </c>
      <c r="C26" s="1">
        <v>27</v>
      </c>
      <c r="D26" s="1">
        <v>12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788</v>
      </c>
      <c r="L26" s="1" t="s">
        <v>930</v>
      </c>
      <c r="M26" s="1" t="s">
        <v>277</v>
      </c>
      <c r="N26" s="1" t="s">
        <v>931</v>
      </c>
      <c r="O26" s="31">
        <v>162</v>
      </c>
      <c r="P26" s="20">
        <v>135</v>
      </c>
      <c r="Q26" s="30">
        <v>27</v>
      </c>
      <c r="R26" s="29" t="s">
        <v>107</v>
      </c>
      <c r="S26" s="28" t="s">
        <v>235</v>
      </c>
    </row>
    <row r="27" spans="1:19" x14ac:dyDescent="0.3">
      <c r="A27" s="32" t="s">
        <v>17</v>
      </c>
      <c r="B27" s="1">
        <v>48</v>
      </c>
      <c r="C27" s="1">
        <v>26</v>
      </c>
      <c r="D27" s="1">
        <v>13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932</v>
      </c>
      <c r="L27" s="1" t="s">
        <v>804</v>
      </c>
      <c r="M27" s="1" t="s">
        <v>299</v>
      </c>
      <c r="N27" s="1" t="s">
        <v>933</v>
      </c>
      <c r="O27" s="31">
        <v>150</v>
      </c>
      <c r="P27" s="20">
        <v>136</v>
      </c>
      <c r="Q27" s="30">
        <v>14</v>
      </c>
      <c r="R27" s="29" t="s">
        <v>113</v>
      </c>
      <c r="S27" s="28" t="s">
        <v>222</v>
      </c>
    </row>
    <row r="28" spans="1:19" x14ac:dyDescent="0.3">
      <c r="A28" s="32" t="s">
        <v>95</v>
      </c>
      <c r="B28" s="1">
        <v>48</v>
      </c>
      <c r="C28" s="1">
        <v>24</v>
      </c>
      <c r="D28" s="1">
        <v>20</v>
      </c>
      <c r="E28" s="20">
        <v>4</v>
      </c>
      <c r="F28" s="30">
        <v>52</v>
      </c>
      <c r="G28" s="20">
        <v>18</v>
      </c>
      <c r="H28" s="20">
        <v>24</v>
      </c>
      <c r="I28" s="20">
        <v>0</v>
      </c>
      <c r="J28" s="20">
        <v>0</v>
      </c>
      <c r="K28" s="29" t="s">
        <v>934</v>
      </c>
      <c r="L28" s="1" t="s">
        <v>810</v>
      </c>
      <c r="M28" s="1" t="s">
        <v>476</v>
      </c>
      <c r="N28" s="1" t="s">
        <v>935</v>
      </c>
      <c r="O28" s="31">
        <v>147</v>
      </c>
      <c r="P28" s="20">
        <v>132</v>
      </c>
      <c r="Q28" s="30">
        <v>15</v>
      </c>
      <c r="R28" s="29" t="s">
        <v>104</v>
      </c>
      <c r="S28" s="28" t="s">
        <v>234</v>
      </c>
    </row>
    <row r="29" spans="1:19" x14ac:dyDescent="0.3">
      <c r="A29" s="32" t="s">
        <v>15</v>
      </c>
      <c r="B29" s="1">
        <v>46</v>
      </c>
      <c r="C29" s="1">
        <v>22</v>
      </c>
      <c r="D29" s="1">
        <v>20</v>
      </c>
      <c r="E29" s="20">
        <v>4</v>
      </c>
      <c r="F29" s="30">
        <v>48</v>
      </c>
      <c r="G29" s="20">
        <v>12</v>
      </c>
      <c r="H29" s="20">
        <v>19</v>
      </c>
      <c r="I29" s="20">
        <v>3</v>
      </c>
      <c r="J29" s="20">
        <v>0</v>
      </c>
      <c r="K29" s="29" t="s">
        <v>856</v>
      </c>
      <c r="L29" s="1" t="s">
        <v>714</v>
      </c>
      <c r="M29" s="1" t="s">
        <v>872</v>
      </c>
      <c r="N29" s="1" t="s">
        <v>747</v>
      </c>
      <c r="O29" s="31">
        <v>129</v>
      </c>
      <c r="P29" s="20">
        <v>151</v>
      </c>
      <c r="Q29" s="30">
        <v>-22</v>
      </c>
      <c r="R29" s="29" t="s">
        <v>104</v>
      </c>
      <c r="S29" s="28" t="s">
        <v>232</v>
      </c>
    </row>
    <row r="30" spans="1:19" x14ac:dyDescent="0.3">
      <c r="A30" s="32" t="s">
        <v>25</v>
      </c>
      <c r="B30" s="1">
        <v>47</v>
      </c>
      <c r="C30" s="1">
        <v>19</v>
      </c>
      <c r="D30" s="1">
        <v>21</v>
      </c>
      <c r="E30" s="20">
        <v>7</v>
      </c>
      <c r="F30" s="30">
        <v>45</v>
      </c>
      <c r="G30" s="20">
        <v>13</v>
      </c>
      <c r="H30" s="20">
        <v>17</v>
      </c>
      <c r="I30" s="20">
        <v>2</v>
      </c>
      <c r="J30" s="20">
        <v>3</v>
      </c>
      <c r="K30" s="29" t="s">
        <v>929</v>
      </c>
      <c r="L30" s="1" t="s">
        <v>649</v>
      </c>
      <c r="M30" s="1" t="s">
        <v>303</v>
      </c>
      <c r="N30" s="1" t="s">
        <v>765</v>
      </c>
      <c r="O30" s="31">
        <v>131</v>
      </c>
      <c r="P30" s="20">
        <v>149</v>
      </c>
      <c r="Q30" s="30">
        <v>-18</v>
      </c>
      <c r="R30" s="29" t="s">
        <v>107</v>
      </c>
      <c r="S30" s="28" t="s">
        <v>225</v>
      </c>
    </row>
    <row r="31" spans="1:19" x14ac:dyDescent="0.3">
      <c r="A31" s="32" t="s">
        <v>6</v>
      </c>
      <c r="B31" s="1">
        <v>47</v>
      </c>
      <c r="C31" s="1">
        <v>18</v>
      </c>
      <c r="D31" s="1">
        <v>21</v>
      </c>
      <c r="E31" s="20">
        <v>8</v>
      </c>
      <c r="F31" s="30">
        <v>44</v>
      </c>
      <c r="G31" s="20">
        <v>18</v>
      </c>
      <c r="H31" s="20">
        <v>18</v>
      </c>
      <c r="I31" s="20">
        <v>0</v>
      </c>
      <c r="J31" s="20">
        <v>2</v>
      </c>
      <c r="K31" s="29" t="s">
        <v>913</v>
      </c>
      <c r="L31" s="1" t="s">
        <v>873</v>
      </c>
      <c r="M31" s="1" t="s">
        <v>287</v>
      </c>
      <c r="N31" s="1" t="s">
        <v>738</v>
      </c>
      <c r="O31" s="31">
        <v>117</v>
      </c>
      <c r="P31" s="20">
        <v>161</v>
      </c>
      <c r="Q31" s="30">
        <v>-44</v>
      </c>
      <c r="R31" s="29" t="s">
        <v>99</v>
      </c>
      <c r="S31" s="28" t="s">
        <v>200</v>
      </c>
    </row>
    <row r="32" spans="1:19" ht="15" thickBot="1" x14ac:dyDescent="0.35">
      <c r="A32" s="32" t="s">
        <v>0</v>
      </c>
      <c r="B32" s="1">
        <v>46</v>
      </c>
      <c r="C32" s="1">
        <v>19</v>
      </c>
      <c r="D32" s="1">
        <v>22</v>
      </c>
      <c r="E32" s="20">
        <v>5</v>
      </c>
      <c r="F32" s="23">
        <v>43</v>
      </c>
      <c r="G32" s="20">
        <v>16</v>
      </c>
      <c r="H32" s="20">
        <v>18</v>
      </c>
      <c r="I32" s="20">
        <v>1</v>
      </c>
      <c r="J32" s="20">
        <v>1</v>
      </c>
      <c r="K32" s="29" t="s">
        <v>639</v>
      </c>
      <c r="L32" s="1" t="s">
        <v>936</v>
      </c>
      <c r="M32" s="1" t="s">
        <v>122</v>
      </c>
      <c r="N32" s="1" t="s">
        <v>937</v>
      </c>
      <c r="O32" s="31">
        <v>141</v>
      </c>
      <c r="P32" s="20">
        <v>144</v>
      </c>
      <c r="Q32" s="30">
        <v>-3</v>
      </c>
      <c r="R32" s="29" t="s">
        <v>135</v>
      </c>
      <c r="S32" s="28" t="s">
        <v>228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46</v>
      </c>
      <c r="C35" s="1">
        <v>23</v>
      </c>
      <c r="D35" s="1">
        <v>11</v>
      </c>
      <c r="E35" s="20">
        <v>12</v>
      </c>
      <c r="F35" s="33">
        <v>58</v>
      </c>
      <c r="G35" s="20">
        <v>15</v>
      </c>
      <c r="H35" s="20">
        <v>22</v>
      </c>
      <c r="I35" s="20">
        <v>1</v>
      </c>
      <c r="J35" s="20">
        <v>5</v>
      </c>
      <c r="K35" s="29" t="s">
        <v>796</v>
      </c>
      <c r="L35" s="1" t="s">
        <v>923</v>
      </c>
      <c r="M35" s="1" t="s">
        <v>440</v>
      </c>
      <c r="N35" s="1" t="s">
        <v>859</v>
      </c>
      <c r="O35" s="31">
        <v>153</v>
      </c>
      <c r="P35" s="20">
        <v>143</v>
      </c>
      <c r="Q35" s="30">
        <v>10</v>
      </c>
      <c r="R35" s="29" t="s">
        <v>177</v>
      </c>
      <c r="S35" s="28" t="s">
        <v>234</v>
      </c>
    </row>
    <row r="36" spans="1:19" x14ac:dyDescent="0.3">
      <c r="A36" s="32" t="s">
        <v>20</v>
      </c>
      <c r="B36" s="1">
        <v>48</v>
      </c>
      <c r="C36" s="1">
        <v>23</v>
      </c>
      <c r="D36" s="1">
        <v>17</v>
      </c>
      <c r="E36" s="20">
        <v>8</v>
      </c>
      <c r="F36" s="30">
        <v>54</v>
      </c>
      <c r="G36" s="20">
        <v>18</v>
      </c>
      <c r="H36" s="20">
        <v>23</v>
      </c>
      <c r="I36" s="20">
        <v>0</v>
      </c>
      <c r="J36" s="20">
        <v>3</v>
      </c>
      <c r="K36" s="29" t="s">
        <v>940</v>
      </c>
      <c r="L36" s="1" t="s">
        <v>915</v>
      </c>
      <c r="M36" s="1" t="s">
        <v>239</v>
      </c>
      <c r="N36" s="1" t="s">
        <v>893</v>
      </c>
      <c r="O36" s="31">
        <v>159</v>
      </c>
      <c r="P36" s="20">
        <v>158</v>
      </c>
      <c r="Q36" s="30">
        <v>1</v>
      </c>
      <c r="R36" s="29" t="s">
        <v>107</v>
      </c>
      <c r="S36" s="28" t="s">
        <v>218</v>
      </c>
    </row>
    <row r="37" spans="1:19" x14ac:dyDescent="0.3">
      <c r="A37" s="32" t="s">
        <v>8</v>
      </c>
      <c r="B37" s="1">
        <v>46</v>
      </c>
      <c r="C37" s="1">
        <v>24</v>
      </c>
      <c r="D37" s="1">
        <v>19</v>
      </c>
      <c r="E37" s="20">
        <v>3</v>
      </c>
      <c r="F37" s="30">
        <v>51</v>
      </c>
      <c r="G37" s="20">
        <v>11</v>
      </c>
      <c r="H37" s="20">
        <v>22</v>
      </c>
      <c r="I37" s="20">
        <v>2</v>
      </c>
      <c r="J37" s="20">
        <v>1</v>
      </c>
      <c r="K37" s="29" t="s">
        <v>725</v>
      </c>
      <c r="L37" s="1" t="s">
        <v>753</v>
      </c>
      <c r="M37" s="1" t="s">
        <v>377</v>
      </c>
      <c r="N37" s="1" t="s">
        <v>883</v>
      </c>
      <c r="O37" s="31">
        <v>146</v>
      </c>
      <c r="P37" s="20">
        <v>164</v>
      </c>
      <c r="Q37" s="30">
        <v>-18</v>
      </c>
      <c r="R37" s="29" t="s">
        <v>99</v>
      </c>
      <c r="S37" s="28" t="s">
        <v>203</v>
      </c>
    </row>
    <row r="38" spans="1:19" x14ac:dyDescent="0.3">
      <c r="A38" s="32" t="s">
        <v>7</v>
      </c>
      <c r="B38" s="1">
        <v>46</v>
      </c>
      <c r="C38" s="1">
        <v>21</v>
      </c>
      <c r="D38" s="1">
        <v>16</v>
      </c>
      <c r="E38" s="20">
        <v>9</v>
      </c>
      <c r="F38" s="30">
        <v>51</v>
      </c>
      <c r="G38" s="20">
        <v>14</v>
      </c>
      <c r="H38" s="20">
        <v>20</v>
      </c>
      <c r="I38" s="20">
        <v>1</v>
      </c>
      <c r="J38" s="20">
        <v>4</v>
      </c>
      <c r="K38" s="29" t="s">
        <v>729</v>
      </c>
      <c r="L38" s="1" t="s">
        <v>680</v>
      </c>
      <c r="M38" s="1" t="s">
        <v>390</v>
      </c>
      <c r="N38" s="1" t="s">
        <v>853</v>
      </c>
      <c r="O38" s="31">
        <v>127</v>
      </c>
      <c r="P38" s="20">
        <v>135</v>
      </c>
      <c r="Q38" s="30">
        <v>-8</v>
      </c>
      <c r="R38" s="29" t="s">
        <v>107</v>
      </c>
      <c r="S38" s="28" t="s">
        <v>239</v>
      </c>
    </row>
    <row r="39" spans="1:19" x14ac:dyDescent="0.3">
      <c r="A39" s="32" t="s">
        <v>18</v>
      </c>
      <c r="B39" s="1">
        <v>46</v>
      </c>
      <c r="C39" s="1">
        <v>19</v>
      </c>
      <c r="D39" s="1">
        <v>16</v>
      </c>
      <c r="E39" s="20">
        <v>11</v>
      </c>
      <c r="F39" s="30">
        <v>49</v>
      </c>
      <c r="G39" s="20">
        <v>9</v>
      </c>
      <c r="H39" s="20">
        <v>16</v>
      </c>
      <c r="I39" s="20">
        <v>3</v>
      </c>
      <c r="J39" s="20">
        <v>5</v>
      </c>
      <c r="K39" s="29" t="s">
        <v>920</v>
      </c>
      <c r="L39" s="1" t="s">
        <v>868</v>
      </c>
      <c r="M39" s="1" t="s">
        <v>921</v>
      </c>
      <c r="N39" s="1" t="s">
        <v>922</v>
      </c>
      <c r="O39" s="31">
        <v>122</v>
      </c>
      <c r="P39" s="20">
        <v>131</v>
      </c>
      <c r="Q39" s="30">
        <v>-9</v>
      </c>
      <c r="R39" s="29" t="s">
        <v>107</v>
      </c>
      <c r="S39" s="28" t="s">
        <v>218</v>
      </c>
    </row>
    <row r="40" spans="1:19" x14ac:dyDescent="0.3">
      <c r="A40" s="32" t="s">
        <v>31</v>
      </c>
      <c r="B40" s="1">
        <v>46</v>
      </c>
      <c r="C40" s="1">
        <v>22</v>
      </c>
      <c r="D40" s="1">
        <v>21</v>
      </c>
      <c r="E40" s="20">
        <v>3</v>
      </c>
      <c r="F40" s="30">
        <v>47</v>
      </c>
      <c r="G40" s="20">
        <v>10</v>
      </c>
      <c r="H40" s="20">
        <v>18</v>
      </c>
      <c r="I40" s="20">
        <v>4</v>
      </c>
      <c r="J40" s="20">
        <v>0</v>
      </c>
      <c r="K40" s="29" t="s">
        <v>748</v>
      </c>
      <c r="L40" s="1" t="s">
        <v>736</v>
      </c>
      <c r="M40" s="1" t="s">
        <v>184</v>
      </c>
      <c r="N40" s="1" t="s">
        <v>816</v>
      </c>
      <c r="O40" s="31">
        <v>153</v>
      </c>
      <c r="P40" s="20">
        <v>169</v>
      </c>
      <c r="Q40" s="30">
        <v>-16</v>
      </c>
      <c r="R40" s="29" t="s">
        <v>99</v>
      </c>
      <c r="S40" s="28" t="s">
        <v>238</v>
      </c>
    </row>
    <row r="41" spans="1:19" x14ac:dyDescent="0.3">
      <c r="A41" s="32" t="s">
        <v>27</v>
      </c>
      <c r="B41" s="1">
        <v>47</v>
      </c>
      <c r="C41" s="1">
        <v>20</v>
      </c>
      <c r="D41" s="1">
        <v>23</v>
      </c>
      <c r="E41" s="20">
        <v>4</v>
      </c>
      <c r="F41" s="30">
        <v>44</v>
      </c>
      <c r="G41" s="20">
        <v>14</v>
      </c>
      <c r="H41" s="20">
        <v>18</v>
      </c>
      <c r="I41" s="20">
        <v>2</v>
      </c>
      <c r="J41" s="20">
        <v>2</v>
      </c>
      <c r="K41" s="29" t="s">
        <v>636</v>
      </c>
      <c r="L41" s="1" t="s">
        <v>938</v>
      </c>
      <c r="M41" s="1" t="s">
        <v>291</v>
      </c>
      <c r="N41" s="1" t="s">
        <v>939</v>
      </c>
      <c r="O41" s="31">
        <v>122</v>
      </c>
      <c r="P41" s="20">
        <v>141</v>
      </c>
      <c r="Q41" s="30">
        <v>-19</v>
      </c>
      <c r="R41" s="29" t="s">
        <v>99</v>
      </c>
      <c r="S41" s="28" t="s">
        <v>202</v>
      </c>
    </row>
    <row r="42" spans="1:19" ht="15" thickBot="1" x14ac:dyDescent="0.35">
      <c r="A42" s="27" t="s">
        <v>3</v>
      </c>
      <c r="B42" s="26">
        <v>47</v>
      </c>
      <c r="C42" s="26">
        <v>16</v>
      </c>
      <c r="D42" s="26">
        <v>26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941</v>
      </c>
      <c r="M42" s="26" t="s">
        <v>218</v>
      </c>
      <c r="N42" s="26" t="s">
        <v>780</v>
      </c>
      <c r="O42" s="25">
        <v>126</v>
      </c>
      <c r="P42" s="24">
        <v>170</v>
      </c>
      <c r="Q42" s="23">
        <v>-44</v>
      </c>
      <c r="R42" s="22" t="s">
        <v>793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203B8E5-7B29-488B-9C55-26F0AC17AAA3}"/>
  </hyperlinks>
  <pageMargins left="0.7" right="0.7" top="0.75" bottom="0.75" header="0.3" footer="0.3"/>
  <pageSetup orientation="portrait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3D48-3932-4390-AB5B-FC5692BB453F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49</v>
      </c>
      <c r="C4" s="40">
        <v>29</v>
      </c>
      <c r="D4" s="40">
        <v>16</v>
      </c>
      <c r="E4" s="38">
        <v>4</v>
      </c>
      <c r="F4" s="33">
        <v>62</v>
      </c>
      <c r="G4" s="39">
        <v>19</v>
      </c>
      <c r="H4" s="38">
        <v>27</v>
      </c>
      <c r="I4" s="38">
        <v>2</v>
      </c>
      <c r="J4" s="33">
        <v>2</v>
      </c>
      <c r="K4" s="37" t="s">
        <v>924</v>
      </c>
      <c r="L4" s="40" t="s">
        <v>781</v>
      </c>
      <c r="M4" s="40" t="s">
        <v>328</v>
      </c>
      <c r="N4" s="40" t="s">
        <v>905</v>
      </c>
      <c r="O4" s="39">
        <v>153</v>
      </c>
      <c r="P4" s="38">
        <v>150</v>
      </c>
      <c r="Q4" s="33">
        <v>3</v>
      </c>
      <c r="R4" s="37" t="s">
        <v>99</v>
      </c>
      <c r="S4" s="36" t="s">
        <v>226</v>
      </c>
    </row>
    <row r="5" spans="1:20" x14ac:dyDescent="0.3">
      <c r="A5" s="32" t="s">
        <v>5</v>
      </c>
      <c r="B5" s="1">
        <v>46</v>
      </c>
      <c r="C5" s="1">
        <v>29</v>
      </c>
      <c r="D5" s="1">
        <v>13</v>
      </c>
      <c r="E5" s="20">
        <v>4</v>
      </c>
      <c r="F5" s="30">
        <v>62</v>
      </c>
      <c r="G5" s="31">
        <v>21</v>
      </c>
      <c r="H5" s="20">
        <v>27</v>
      </c>
      <c r="I5" s="20">
        <v>2</v>
      </c>
      <c r="J5" s="30">
        <v>2</v>
      </c>
      <c r="K5" s="29" t="s">
        <v>671</v>
      </c>
      <c r="L5" s="1" t="s">
        <v>943</v>
      </c>
      <c r="M5" s="1" t="s">
        <v>234</v>
      </c>
      <c r="N5" s="1" t="s">
        <v>908</v>
      </c>
      <c r="O5" s="31">
        <v>162</v>
      </c>
      <c r="P5" s="20">
        <v>119</v>
      </c>
      <c r="Q5" s="30">
        <v>43</v>
      </c>
      <c r="R5" s="29" t="s">
        <v>101</v>
      </c>
      <c r="S5" s="28" t="s">
        <v>342</v>
      </c>
    </row>
    <row r="6" spans="1:20" x14ac:dyDescent="0.3">
      <c r="A6" s="32" t="s">
        <v>16</v>
      </c>
      <c r="B6" s="1">
        <v>48</v>
      </c>
      <c r="C6" s="1">
        <v>26</v>
      </c>
      <c r="D6" s="1">
        <v>15</v>
      </c>
      <c r="E6" s="20">
        <v>7</v>
      </c>
      <c r="F6" s="30">
        <v>59</v>
      </c>
      <c r="G6" s="31">
        <v>15</v>
      </c>
      <c r="H6" s="20">
        <v>24</v>
      </c>
      <c r="I6" s="20">
        <v>2</v>
      </c>
      <c r="J6" s="30">
        <v>4</v>
      </c>
      <c r="K6" s="29" t="s">
        <v>889</v>
      </c>
      <c r="L6" s="1" t="s">
        <v>899</v>
      </c>
      <c r="M6" s="1" t="s">
        <v>406</v>
      </c>
      <c r="N6" s="1" t="s">
        <v>926</v>
      </c>
      <c r="O6" s="31">
        <v>162</v>
      </c>
      <c r="P6" s="20">
        <v>159</v>
      </c>
      <c r="Q6" s="30">
        <v>3</v>
      </c>
      <c r="R6" s="29" t="s">
        <v>107</v>
      </c>
      <c r="S6" s="28" t="s">
        <v>234</v>
      </c>
    </row>
    <row r="7" spans="1:20" x14ac:dyDescent="0.3">
      <c r="A7" s="32" t="s">
        <v>29</v>
      </c>
      <c r="B7" s="1">
        <v>48</v>
      </c>
      <c r="C7" s="1">
        <v>27</v>
      </c>
      <c r="D7" s="1">
        <v>19</v>
      </c>
      <c r="E7" s="20">
        <v>2</v>
      </c>
      <c r="F7" s="30">
        <v>56</v>
      </c>
      <c r="G7" s="31">
        <v>18</v>
      </c>
      <c r="H7" s="20">
        <v>25</v>
      </c>
      <c r="I7" s="20">
        <v>2</v>
      </c>
      <c r="J7" s="30">
        <v>1</v>
      </c>
      <c r="K7" s="29" t="s">
        <v>924</v>
      </c>
      <c r="L7" s="1" t="s">
        <v>777</v>
      </c>
      <c r="M7" s="1" t="s">
        <v>369</v>
      </c>
      <c r="N7" s="1" t="s">
        <v>904</v>
      </c>
      <c r="O7" s="31">
        <v>159</v>
      </c>
      <c r="P7" s="20">
        <v>148</v>
      </c>
      <c r="Q7" s="30">
        <v>11</v>
      </c>
      <c r="R7" s="29" t="s">
        <v>154</v>
      </c>
      <c r="S7" s="28" t="s">
        <v>226</v>
      </c>
    </row>
    <row r="8" spans="1:20" x14ac:dyDescent="0.3">
      <c r="A8" s="32" t="s">
        <v>28</v>
      </c>
      <c r="B8" s="1">
        <v>46</v>
      </c>
      <c r="C8" s="1">
        <v>26</v>
      </c>
      <c r="D8" s="1">
        <v>16</v>
      </c>
      <c r="E8" s="20">
        <v>4</v>
      </c>
      <c r="F8" s="30">
        <v>56</v>
      </c>
      <c r="G8" s="31">
        <v>17</v>
      </c>
      <c r="H8" s="20">
        <v>23</v>
      </c>
      <c r="I8" s="20">
        <v>3</v>
      </c>
      <c r="J8" s="30">
        <v>0</v>
      </c>
      <c r="K8" s="29" t="s">
        <v>925</v>
      </c>
      <c r="L8" s="1" t="s">
        <v>518</v>
      </c>
      <c r="M8" s="1" t="s">
        <v>354</v>
      </c>
      <c r="N8" s="1" t="s">
        <v>890</v>
      </c>
      <c r="O8" s="31">
        <v>153</v>
      </c>
      <c r="P8" s="20">
        <v>143</v>
      </c>
      <c r="Q8" s="30">
        <v>10</v>
      </c>
      <c r="R8" s="29" t="s">
        <v>104</v>
      </c>
      <c r="S8" s="28" t="s">
        <v>219</v>
      </c>
    </row>
    <row r="9" spans="1:20" x14ac:dyDescent="0.3">
      <c r="A9" s="32" t="s">
        <v>4</v>
      </c>
      <c r="B9" s="1">
        <v>47</v>
      </c>
      <c r="C9" s="1">
        <v>23</v>
      </c>
      <c r="D9" s="1">
        <v>16</v>
      </c>
      <c r="E9" s="20">
        <v>8</v>
      </c>
      <c r="F9" s="30">
        <v>54</v>
      </c>
      <c r="G9" s="31">
        <v>17</v>
      </c>
      <c r="H9" s="20">
        <v>23</v>
      </c>
      <c r="I9" s="20">
        <v>0</v>
      </c>
      <c r="J9" s="30">
        <v>1</v>
      </c>
      <c r="K9" s="29" t="s">
        <v>759</v>
      </c>
      <c r="L9" s="1" t="s">
        <v>854</v>
      </c>
      <c r="M9" s="1" t="s">
        <v>341</v>
      </c>
      <c r="N9" s="1" t="s">
        <v>840</v>
      </c>
      <c r="O9" s="31">
        <v>158</v>
      </c>
      <c r="P9" s="20">
        <v>155</v>
      </c>
      <c r="Q9" s="30">
        <v>3</v>
      </c>
      <c r="R9" s="29" t="s">
        <v>107</v>
      </c>
      <c r="S9" s="28" t="s">
        <v>241</v>
      </c>
    </row>
    <row r="10" spans="1:20" x14ac:dyDescent="0.3">
      <c r="A10" s="32" t="s">
        <v>19</v>
      </c>
      <c r="B10" s="1">
        <v>46</v>
      </c>
      <c r="C10" s="1">
        <v>24</v>
      </c>
      <c r="D10" s="1">
        <v>19</v>
      </c>
      <c r="E10" s="20">
        <v>3</v>
      </c>
      <c r="F10" s="30">
        <v>51</v>
      </c>
      <c r="G10" s="31">
        <v>19</v>
      </c>
      <c r="H10" s="20">
        <v>22</v>
      </c>
      <c r="I10" s="20">
        <v>2</v>
      </c>
      <c r="J10" s="30">
        <v>1</v>
      </c>
      <c r="K10" s="29" t="s">
        <v>798</v>
      </c>
      <c r="L10" s="1" t="s">
        <v>749</v>
      </c>
      <c r="M10" s="1" t="s">
        <v>887</v>
      </c>
      <c r="N10" s="1" t="s">
        <v>942</v>
      </c>
      <c r="O10" s="31">
        <v>140</v>
      </c>
      <c r="P10" s="20">
        <v>154</v>
      </c>
      <c r="Q10" s="30">
        <v>-14</v>
      </c>
      <c r="R10" s="29" t="s">
        <v>101</v>
      </c>
      <c r="S10" s="28" t="s">
        <v>228</v>
      </c>
    </row>
    <row r="11" spans="1:20" ht="15" thickBot="1" x14ac:dyDescent="0.35">
      <c r="A11" s="32" t="s">
        <v>11</v>
      </c>
      <c r="B11" s="1">
        <v>46</v>
      </c>
      <c r="C11" s="1">
        <v>22</v>
      </c>
      <c r="D11" s="1">
        <v>19</v>
      </c>
      <c r="E11" s="24">
        <v>5</v>
      </c>
      <c r="F11" s="23">
        <v>49</v>
      </c>
      <c r="G11" s="25">
        <v>14</v>
      </c>
      <c r="H11" s="24">
        <v>19</v>
      </c>
      <c r="I11" s="24">
        <v>3</v>
      </c>
      <c r="J11" s="23">
        <v>0</v>
      </c>
      <c r="K11" s="29" t="s">
        <v>639</v>
      </c>
      <c r="L11" s="1" t="s">
        <v>719</v>
      </c>
      <c r="M11" s="1" t="s">
        <v>414</v>
      </c>
      <c r="N11" s="1" t="s">
        <v>701</v>
      </c>
      <c r="O11" s="31">
        <v>151</v>
      </c>
      <c r="P11" s="20">
        <v>153</v>
      </c>
      <c r="Q11" s="30">
        <v>-2</v>
      </c>
      <c r="R11" s="29" t="s">
        <v>104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48</v>
      </c>
      <c r="C14" s="1">
        <v>29</v>
      </c>
      <c r="D14" s="1">
        <v>15</v>
      </c>
      <c r="E14" s="20">
        <v>4</v>
      </c>
      <c r="F14" s="33">
        <v>62</v>
      </c>
      <c r="G14" s="20">
        <v>16</v>
      </c>
      <c r="H14" s="20">
        <v>25</v>
      </c>
      <c r="I14" s="20">
        <v>4</v>
      </c>
      <c r="J14" s="20">
        <v>2</v>
      </c>
      <c r="K14" s="29" t="s">
        <v>924</v>
      </c>
      <c r="L14" s="1" t="s">
        <v>699</v>
      </c>
      <c r="M14" s="1" t="s">
        <v>799</v>
      </c>
      <c r="N14" s="1" t="s">
        <v>944</v>
      </c>
      <c r="O14" s="31">
        <v>167</v>
      </c>
      <c r="P14" s="20">
        <v>143</v>
      </c>
      <c r="Q14" s="30">
        <v>24</v>
      </c>
      <c r="R14" s="29" t="s">
        <v>99</v>
      </c>
      <c r="S14" s="28" t="s">
        <v>225</v>
      </c>
    </row>
    <row r="15" spans="1:20" x14ac:dyDescent="0.3">
      <c r="A15" s="32" t="s">
        <v>13</v>
      </c>
      <c r="B15" s="1">
        <v>47</v>
      </c>
      <c r="C15" s="1">
        <v>26</v>
      </c>
      <c r="D15" s="1">
        <v>16</v>
      </c>
      <c r="E15" s="20">
        <v>5</v>
      </c>
      <c r="F15" s="30">
        <v>57</v>
      </c>
      <c r="G15" s="20">
        <v>13</v>
      </c>
      <c r="H15" s="20">
        <v>22</v>
      </c>
      <c r="I15" s="20">
        <v>4</v>
      </c>
      <c r="J15" s="20">
        <v>5</v>
      </c>
      <c r="K15" s="29" t="s">
        <v>754</v>
      </c>
      <c r="L15" s="1" t="s">
        <v>781</v>
      </c>
      <c r="M15" s="1" t="s">
        <v>389</v>
      </c>
      <c r="N15" s="1" t="s">
        <v>820</v>
      </c>
      <c r="O15" s="31">
        <v>139</v>
      </c>
      <c r="P15" s="20">
        <v>130</v>
      </c>
      <c r="Q15" s="30">
        <v>9</v>
      </c>
      <c r="R15" s="29" t="s">
        <v>99</v>
      </c>
      <c r="S15" s="28" t="s">
        <v>234</v>
      </c>
    </row>
    <row r="16" spans="1:20" x14ac:dyDescent="0.3">
      <c r="A16" s="32" t="s">
        <v>9</v>
      </c>
      <c r="B16" s="1">
        <v>46</v>
      </c>
      <c r="C16" s="1">
        <v>22</v>
      </c>
      <c r="D16" s="1">
        <v>14</v>
      </c>
      <c r="E16" s="20">
        <v>10</v>
      </c>
      <c r="F16" s="30">
        <v>54</v>
      </c>
      <c r="G16" s="20">
        <v>17</v>
      </c>
      <c r="H16" s="20">
        <v>21</v>
      </c>
      <c r="I16" s="20">
        <v>1</v>
      </c>
      <c r="J16" s="20">
        <v>6</v>
      </c>
      <c r="K16" s="29" t="s">
        <v>885</v>
      </c>
      <c r="L16" s="1" t="s">
        <v>616</v>
      </c>
      <c r="M16" s="1" t="s">
        <v>396</v>
      </c>
      <c r="N16" s="1" t="s">
        <v>928</v>
      </c>
      <c r="O16" s="31">
        <v>147</v>
      </c>
      <c r="P16" s="20">
        <v>140</v>
      </c>
      <c r="Q16" s="30">
        <v>7</v>
      </c>
      <c r="R16" s="29" t="s">
        <v>99</v>
      </c>
      <c r="S16" s="28" t="s">
        <v>226</v>
      </c>
    </row>
    <row r="17" spans="1:19" x14ac:dyDescent="0.3">
      <c r="A17" s="32" t="s">
        <v>1</v>
      </c>
      <c r="B17" s="1">
        <v>48</v>
      </c>
      <c r="C17" s="1">
        <v>24</v>
      </c>
      <c r="D17" s="1">
        <v>18</v>
      </c>
      <c r="E17" s="20">
        <v>6</v>
      </c>
      <c r="F17" s="30">
        <v>54</v>
      </c>
      <c r="G17" s="20">
        <v>21</v>
      </c>
      <c r="H17" s="20">
        <v>24</v>
      </c>
      <c r="I17" s="20">
        <v>0</v>
      </c>
      <c r="J17" s="20">
        <v>5</v>
      </c>
      <c r="K17" s="29" t="s">
        <v>798</v>
      </c>
      <c r="L17" s="1" t="s">
        <v>584</v>
      </c>
      <c r="M17" s="1" t="s">
        <v>381</v>
      </c>
      <c r="N17" s="1" t="s">
        <v>818</v>
      </c>
      <c r="O17" s="31">
        <v>155</v>
      </c>
      <c r="P17" s="20">
        <v>138</v>
      </c>
      <c r="Q17" s="30">
        <v>17</v>
      </c>
      <c r="R17" s="29" t="s">
        <v>101</v>
      </c>
      <c r="S17" s="28" t="s">
        <v>228</v>
      </c>
    </row>
    <row r="18" spans="1:19" x14ac:dyDescent="0.3">
      <c r="A18" s="32" t="s">
        <v>10</v>
      </c>
      <c r="B18" s="1">
        <v>46</v>
      </c>
      <c r="C18" s="1">
        <v>22</v>
      </c>
      <c r="D18" s="1">
        <v>16</v>
      </c>
      <c r="E18" s="20">
        <v>8</v>
      </c>
      <c r="F18" s="30">
        <v>52</v>
      </c>
      <c r="G18" s="20">
        <v>10</v>
      </c>
      <c r="H18" s="20">
        <v>17</v>
      </c>
      <c r="I18" s="20">
        <v>5</v>
      </c>
      <c r="J18" s="20">
        <v>3</v>
      </c>
      <c r="K18" s="29" t="s">
        <v>893</v>
      </c>
      <c r="L18" s="1" t="s">
        <v>584</v>
      </c>
      <c r="M18" s="1" t="s">
        <v>379</v>
      </c>
      <c r="N18" s="1" t="s">
        <v>927</v>
      </c>
      <c r="O18" s="31">
        <v>138</v>
      </c>
      <c r="P18" s="20">
        <v>143</v>
      </c>
      <c r="Q18" s="30">
        <v>-5</v>
      </c>
      <c r="R18" s="29" t="s">
        <v>159</v>
      </c>
      <c r="S18" s="28" t="s">
        <v>237</v>
      </c>
    </row>
    <row r="19" spans="1:19" x14ac:dyDescent="0.3">
      <c r="A19" s="32" t="s">
        <v>14</v>
      </c>
      <c r="B19" s="1">
        <v>47</v>
      </c>
      <c r="C19" s="1">
        <v>24</v>
      </c>
      <c r="D19" s="1">
        <v>21</v>
      </c>
      <c r="E19" s="20">
        <v>2</v>
      </c>
      <c r="F19" s="30">
        <v>50</v>
      </c>
      <c r="G19" s="20">
        <v>13</v>
      </c>
      <c r="H19" s="20">
        <v>21</v>
      </c>
      <c r="I19" s="20">
        <v>3</v>
      </c>
      <c r="J19" s="20">
        <v>0</v>
      </c>
      <c r="K19" s="29" t="s">
        <v>700</v>
      </c>
      <c r="L19" s="1" t="s">
        <v>891</v>
      </c>
      <c r="M19" s="1" t="s">
        <v>335</v>
      </c>
      <c r="N19" s="1" t="s">
        <v>842</v>
      </c>
      <c r="O19" s="31">
        <v>126</v>
      </c>
      <c r="P19" s="20">
        <v>145</v>
      </c>
      <c r="Q19" s="30">
        <v>-19</v>
      </c>
      <c r="R19" s="29" t="s">
        <v>104</v>
      </c>
      <c r="S19" s="28" t="s">
        <v>228</v>
      </c>
    </row>
    <row r="20" spans="1:19" x14ac:dyDescent="0.3">
      <c r="A20" s="32" t="s">
        <v>23</v>
      </c>
      <c r="B20" s="1">
        <v>47</v>
      </c>
      <c r="C20" s="1">
        <v>21</v>
      </c>
      <c r="D20" s="1">
        <v>19</v>
      </c>
      <c r="E20" s="20">
        <v>7</v>
      </c>
      <c r="F20" s="30">
        <v>49</v>
      </c>
      <c r="G20" s="20">
        <v>9</v>
      </c>
      <c r="H20" s="20">
        <v>17</v>
      </c>
      <c r="I20" s="20">
        <v>4</v>
      </c>
      <c r="J20" s="20">
        <v>1</v>
      </c>
      <c r="K20" s="29" t="s">
        <v>875</v>
      </c>
      <c r="L20" s="1" t="s">
        <v>880</v>
      </c>
      <c r="M20" s="1" t="s">
        <v>800</v>
      </c>
      <c r="N20" s="1" t="s">
        <v>801</v>
      </c>
      <c r="O20" s="31">
        <v>144</v>
      </c>
      <c r="P20" s="20">
        <v>157</v>
      </c>
      <c r="Q20" s="30">
        <v>-13</v>
      </c>
      <c r="R20" s="29" t="s">
        <v>109</v>
      </c>
      <c r="S20" s="28" t="s">
        <v>225</v>
      </c>
    </row>
    <row r="21" spans="1:19" ht="15" thickBot="1" x14ac:dyDescent="0.35">
      <c r="A21" s="27" t="s">
        <v>12</v>
      </c>
      <c r="B21" s="26">
        <v>48</v>
      </c>
      <c r="C21" s="26">
        <v>20</v>
      </c>
      <c r="D21" s="26">
        <v>22</v>
      </c>
      <c r="E21" s="24">
        <v>6</v>
      </c>
      <c r="F21" s="23">
        <v>46</v>
      </c>
      <c r="G21" s="24">
        <v>11</v>
      </c>
      <c r="H21" s="24">
        <v>18</v>
      </c>
      <c r="I21" s="24">
        <v>2</v>
      </c>
      <c r="J21" s="24">
        <v>0</v>
      </c>
      <c r="K21" s="22" t="s">
        <v>918</v>
      </c>
      <c r="L21" s="26" t="s">
        <v>867</v>
      </c>
      <c r="M21" s="26" t="s">
        <v>300</v>
      </c>
      <c r="N21" s="26" t="s">
        <v>856</v>
      </c>
      <c r="O21" s="25">
        <v>126</v>
      </c>
      <c r="P21" s="24">
        <v>147</v>
      </c>
      <c r="Q21" s="23">
        <v>-21</v>
      </c>
      <c r="R21" s="22" t="s">
        <v>159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46</v>
      </c>
      <c r="C25" s="1">
        <v>33</v>
      </c>
      <c r="D25" s="1">
        <v>5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945</v>
      </c>
      <c r="L25" s="1" t="s">
        <v>822</v>
      </c>
      <c r="M25" s="1" t="s">
        <v>416</v>
      </c>
      <c r="N25" s="1" t="s">
        <v>946</v>
      </c>
      <c r="O25" s="31">
        <v>185</v>
      </c>
      <c r="P25" s="20">
        <v>110</v>
      </c>
      <c r="Q25" s="30">
        <v>75</v>
      </c>
      <c r="R25" s="29" t="s">
        <v>107</v>
      </c>
      <c r="S25" s="28" t="s">
        <v>234</v>
      </c>
    </row>
    <row r="26" spans="1:19" x14ac:dyDescent="0.3">
      <c r="A26" s="32" t="s">
        <v>22</v>
      </c>
      <c r="B26" s="1">
        <v>48</v>
      </c>
      <c r="C26" s="1">
        <v>27</v>
      </c>
      <c r="D26" s="1">
        <v>12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788</v>
      </c>
      <c r="L26" s="1" t="s">
        <v>930</v>
      </c>
      <c r="M26" s="1" t="s">
        <v>277</v>
      </c>
      <c r="N26" s="1" t="s">
        <v>931</v>
      </c>
      <c r="O26" s="31">
        <v>162</v>
      </c>
      <c r="P26" s="20">
        <v>135</v>
      </c>
      <c r="Q26" s="30">
        <v>27</v>
      </c>
      <c r="R26" s="29" t="s">
        <v>107</v>
      </c>
      <c r="S26" s="28" t="s">
        <v>235</v>
      </c>
    </row>
    <row r="27" spans="1:19" x14ac:dyDescent="0.3">
      <c r="A27" s="32" t="s">
        <v>17</v>
      </c>
      <c r="B27" s="1">
        <v>48</v>
      </c>
      <c r="C27" s="1">
        <v>26</v>
      </c>
      <c r="D27" s="1">
        <v>13</v>
      </c>
      <c r="E27" s="20">
        <v>9</v>
      </c>
      <c r="F27" s="30">
        <v>61</v>
      </c>
      <c r="G27" s="20">
        <v>15</v>
      </c>
      <c r="H27" s="20">
        <v>23</v>
      </c>
      <c r="I27" s="20">
        <v>3</v>
      </c>
      <c r="J27" s="20">
        <v>3</v>
      </c>
      <c r="K27" s="29" t="s">
        <v>932</v>
      </c>
      <c r="L27" s="1" t="s">
        <v>804</v>
      </c>
      <c r="M27" s="1" t="s">
        <v>299</v>
      </c>
      <c r="N27" s="1" t="s">
        <v>933</v>
      </c>
      <c r="O27" s="31">
        <v>150</v>
      </c>
      <c r="P27" s="20">
        <v>136</v>
      </c>
      <c r="Q27" s="30">
        <v>14</v>
      </c>
      <c r="R27" s="29" t="s">
        <v>113</v>
      </c>
      <c r="S27" s="28" t="s">
        <v>222</v>
      </c>
    </row>
    <row r="28" spans="1:19" x14ac:dyDescent="0.3">
      <c r="A28" s="32" t="s">
        <v>95</v>
      </c>
      <c r="B28" s="1">
        <v>48</v>
      </c>
      <c r="C28" s="1">
        <v>24</v>
      </c>
      <c r="D28" s="1">
        <v>20</v>
      </c>
      <c r="E28" s="20">
        <v>4</v>
      </c>
      <c r="F28" s="30">
        <v>52</v>
      </c>
      <c r="G28" s="20">
        <v>18</v>
      </c>
      <c r="H28" s="20">
        <v>24</v>
      </c>
      <c r="I28" s="20">
        <v>0</v>
      </c>
      <c r="J28" s="20">
        <v>0</v>
      </c>
      <c r="K28" s="29" t="s">
        <v>934</v>
      </c>
      <c r="L28" s="1" t="s">
        <v>810</v>
      </c>
      <c r="M28" s="1" t="s">
        <v>476</v>
      </c>
      <c r="N28" s="1" t="s">
        <v>935</v>
      </c>
      <c r="O28" s="31">
        <v>147</v>
      </c>
      <c r="P28" s="20">
        <v>132</v>
      </c>
      <c r="Q28" s="30">
        <v>15</v>
      </c>
      <c r="R28" s="29" t="s">
        <v>104</v>
      </c>
      <c r="S28" s="28" t="s">
        <v>234</v>
      </c>
    </row>
    <row r="29" spans="1:19" x14ac:dyDescent="0.3">
      <c r="A29" s="32" t="s">
        <v>15</v>
      </c>
      <c r="B29" s="1">
        <v>47</v>
      </c>
      <c r="C29" s="1">
        <v>23</v>
      </c>
      <c r="D29" s="1">
        <v>20</v>
      </c>
      <c r="E29" s="20">
        <v>4</v>
      </c>
      <c r="F29" s="30">
        <v>50</v>
      </c>
      <c r="G29" s="20">
        <v>13</v>
      </c>
      <c r="H29" s="20">
        <v>20</v>
      </c>
      <c r="I29" s="20">
        <v>3</v>
      </c>
      <c r="J29" s="20">
        <v>0</v>
      </c>
      <c r="K29" s="29" t="s">
        <v>856</v>
      </c>
      <c r="L29" s="1" t="s">
        <v>520</v>
      </c>
      <c r="M29" s="1" t="s">
        <v>947</v>
      </c>
      <c r="N29" s="1" t="s">
        <v>948</v>
      </c>
      <c r="O29" s="31">
        <v>136</v>
      </c>
      <c r="P29" s="20">
        <v>154</v>
      </c>
      <c r="Q29" s="30">
        <v>-18</v>
      </c>
      <c r="R29" s="29" t="s">
        <v>109</v>
      </c>
      <c r="S29" s="28" t="s">
        <v>203</v>
      </c>
    </row>
    <row r="30" spans="1:19" x14ac:dyDescent="0.3">
      <c r="A30" s="32" t="s">
        <v>6</v>
      </c>
      <c r="B30" s="1">
        <v>48</v>
      </c>
      <c r="C30" s="1">
        <v>19</v>
      </c>
      <c r="D30" s="1">
        <v>21</v>
      </c>
      <c r="E30" s="20">
        <v>8</v>
      </c>
      <c r="F30" s="30">
        <v>46</v>
      </c>
      <c r="G30" s="20">
        <v>17</v>
      </c>
      <c r="H30" s="20">
        <v>18</v>
      </c>
      <c r="I30" s="20">
        <v>1</v>
      </c>
      <c r="J30" s="20">
        <v>2</v>
      </c>
      <c r="K30" s="29" t="s">
        <v>949</v>
      </c>
      <c r="L30" s="1" t="s">
        <v>873</v>
      </c>
      <c r="M30" s="1" t="s">
        <v>287</v>
      </c>
      <c r="N30" s="1" t="s">
        <v>738</v>
      </c>
      <c r="O30" s="31">
        <v>120</v>
      </c>
      <c r="P30" s="20">
        <v>163</v>
      </c>
      <c r="Q30" s="30">
        <v>-43</v>
      </c>
      <c r="R30" s="29" t="s">
        <v>104</v>
      </c>
      <c r="S30" s="28" t="s">
        <v>202</v>
      </c>
    </row>
    <row r="31" spans="1:19" x14ac:dyDescent="0.3">
      <c r="A31" s="32" t="s">
        <v>25</v>
      </c>
      <c r="B31" s="1">
        <v>47</v>
      </c>
      <c r="C31" s="1">
        <v>19</v>
      </c>
      <c r="D31" s="1">
        <v>21</v>
      </c>
      <c r="E31" s="20">
        <v>7</v>
      </c>
      <c r="F31" s="30">
        <v>45</v>
      </c>
      <c r="G31" s="20">
        <v>13</v>
      </c>
      <c r="H31" s="20">
        <v>17</v>
      </c>
      <c r="I31" s="20">
        <v>2</v>
      </c>
      <c r="J31" s="20">
        <v>3</v>
      </c>
      <c r="K31" s="29" t="s">
        <v>929</v>
      </c>
      <c r="L31" s="1" t="s">
        <v>649</v>
      </c>
      <c r="M31" s="1" t="s">
        <v>303</v>
      </c>
      <c r="N31" s="1" t="s">
        <v>765</v>
      </c>
      <c r="O31" s="31">
        <v>131</v>
      </c>
      <c r="P31" s="20">
        <v>149</v>
      </c>
      <c r="Q31" s="30">
        <v>-18</v>
      </c>
      <c r="R31" s="29" t="s">
        <v>107</v>
      </c>
      <c r="S31" s="28" t="s">
        <v>225</v>
      </c>
    </row>
    <row r="32" spans="1:19" ht="15" thickBot="1" x14ac:dyDescent="0.35">
      <c r="A32" s="32" t="s">
        <v>0</v>
      </c>
      <c r="B32" s="1">
        <v>46</v>
      </c>
      <c r="C32" s="1">
        <v>19</v>
      </c>
      <c r="D32" s="1">
        <v>22</v>
      </c>
      <c r="E32" s="20">
        <v>5</v>
      </c>
      <c r="F32" s="23">
        <v>43</v>
      </c>
      <c r="G32" s="20">
        <v>16</v>
      </c>
      <c r="H32" s="20">
        <v>18</v>
      </c>
      <c r="I32" s="20">
        <v>1</v>
      </c>
      <c r="J32" s="20">
        <v>1</v>
      </c>
      <c r="K32" s="29" t="s">
        <v>639</v>
      </c>
      <c r="L32" s="1" t="s">
        <v>936</v>
      </c>
      <c r="M32" s="1" t="s">
        <v>122</v>
      </c>
      <c r="N32" s="1" t="s">
        <v>937</v>
      </c>
      <c r="O32" s="31">
        <v>141</v>
      </c>
      <c r="P32" s="20">
        <v>144</v>
      </c>
      <c r="Q32" s="30">
        <v>-3</v>
      </c>
      <c r="R32" s="29" t="s">
        <v>135</v>
      </c>
      <c r="S32" s="28" t="s">
        <v>228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46</v>
      </c>
      <c r="C35" s="1">
        <v>23</v>
      </c>
      <c r="D35" s="1">
        <v>11</v>
      </c>
      <c r="E35" s="20">
        <v>12</v>
      </c>
      <c r="F35" s="33">
        <v>58</v>
      </c>
      <c r="G35" s="20">
        <v>15</v>
      </c>
      <c r="H35" s="20">
        <v>22</v>
      </c>
      <c r="I35" s="20">
        <v>1</v>
      </c>
      <c r="J35" s="20">
        <v>5</v>
      </c>
      <c r="K35" s="29" t="s">
        <v>796</v>
      </c>
      <c r="L35" s="1" t="s">
        <v>923</v>
      </c>
      <c r="M35" s="1" t="s">
        <v>440</v>
      </c>
      <c r="N35" s="1" t="s">
        <v>859</v>
      </c>
      <c r="O35" s="31">
        <v>153</v>
      </c>
      <c r="P35" s="20">
        <v>143</v>
      </c>
      <c r="Q35" s="30">
        <v>10</v>
      </c>
      <c r="R35" s="29" t="s">
        <v>177</v>
      </c>
      <c r="S35" s="28" t="s">
        <v>234</v>
      </c>
    </row>
    <row r="36" spans="1:19" x14ac:dyDescent="0.3">
      <c r="A36" s="32" t="s">
        <v>20</v>
      </c>
      <c r="B36" s="1">
        <v>48</v>
      </c>
      <c r="C36" s="1">
        <v>23</v>
      </c>
      <c r="D36" s="1">
        <v>17</v>
      </c>
      <c r="E36" s="20">
        <v>8</v>
      </c>
      <c r="F36" s="30">
        <v>54</v>
      </c>
      <c r="G36" s="20">
        <v>18</v>
      </c>
      <c r="H36" s="20">
        <v>23</v>
      </c>
      <c r="I36" s="20">
        <v>0</v>
      </c>
      <c r="J36" s="20">
        <v>3</v>
      </c>
      <c r="K36" s="29" t="s">
        <v>940</v>
      </c>
      <c r="L36" s="1" t="s">
        <v>915</v>
      </c>
      <c r="M36" s="1" t="s">
        <v>239</v>
      </c>
      <c r="N36" s="1" t="s">
        <v>893</v>
      </c>
      <c r="O36" s="31">
        <v>159</v>
      </c>
      <c r="P36" s="20">
        <v>158</v>
      </c>
      <c r="Q36" s="30">
        <v>1</v>
      </c>
      <c r="R36" s="29" t="s">
        <v>107</v>
      </c>
      <c r="S36" s="28" t="s">
        <v>218</v>
      </c>
    </row>
    <row r="37" spans="1:19" x14ac:dyDescent="0.3">
      <c r="A37" s="32" t="s">
        <v>8</v>
      </c>
      <c r="B37" s="1">
        <v>47</v>
      </c>
      <c r="C37" s="1">
        <v>24</v>
      </c>
      <c r="D37" s="1">
        <v>20</v>
      </c>
      <c r="E37" s="20">
        <v>3</v>
      </c>
      <c r="F37" s="30">
        <v>51</v>
      </c>
      <c r="G37" s="20">
        <v>11</v>
      </c>
      <c r="H37" s="20">
        <v>22</v>
      </c>
      <c r="I37" s="20">
        <v>2</v>
      </c>
      <c r="J37" s="20">
        <v>1</v>
      </c>
      <c r="K37" s="29" t="s">
        <v>725</v>
      </c>
      <c r="L37" s="1" t="s">
        <v>819</v>
      </c>
      <c r="M37" s="1" t="s">
        <v>377</v>
      </c>
      <c r="N37" s="1" t="s">
        <v>883</v>
      </c>
      <c r="O37" s="31">
        <v>148</v>
      </c>
      <c r="P37" s="20">
        <v>168</v>
      </c>
      <c r="Q37" s="30">
        <v>-20</v>
      </c>
      <c r="R37" s="29" t="s">
        <v>101</v>
      </c>
      <c r="S37" s="28" t="s">
        <v>203</v>
      </c>
    </row>
    <row r="38" spans="1:19" x14ac:dyDescent="0.3">
      <c r="A38" s="32" t="s">
        <v>7</v>
      </c>
      <c r="B38" s="1">
        <v>46</v>
      </c>
      <c r="C38" s="1">
        <v>21</v>
      </c>
      <c r="D38" s="1">
        <v>16</v>
      </c>
      <c r="E38" s="20">
        <v>9</v>
      </c>
      <c r="F38" s="30">
        <v>51</v>
      </c>
      <c r="G38" s="20">
        <v>14</v>
      </c>
      <c r="H38" s="20">
        <v>20</v>
      </c>
      <c r="I38" s="20">
        <v>1</v>
      </c>
      <c r="J38" s="20">
        <v>4</v>
      </c>
      <c r="K38" s="29" t="s">
        <v>729</v>
      </c>
      <c r="L38" s="1" t="s">
        <v>680</v>
      </c>
      <c r="M38" s="1" t="s">
        <v>390</v>
      </c>
      <c r="N38" s="1" t="s">
        <v>853</v>
      </c>
      <c r="O38" s="31">
        <v>127</v>
      </c>
      <c r="P38" s="20">
        <v>135</v>
      </c>
      <c r="Q38" s="30">
        <v>-8</v>
      </c>
      <c r="R38" s="29" t="s">
        <v>107</v>
      </c>
      <c r="S38" s="28" t="s">
        <v>239</v>
      </c>
    </row>
    <row r="39" spans="1:19" x14ac:dyDescent="0.3">
      <c r="A39" s="32" t="s">
        <v>18</v>
      </c>
      <c r="B39" s="1">
        <v>47</v>
      </c>
      <c r="C39" s="1">
        <v>19</v>
      </c>
      <c r="D39" s="1">
        <v>16</v>
      </c>
      <c r="E39" s="20">
        <v>12</v>
      </c>
      <c r="F39" s="30">
        <v>50</v>
      </c>
      <c r="G39" s="20">
        <v>9</v>
      </c>
      <c r="H39" s="20">
        <v>16</v>
      </c>
      <c r="I39" s="20">
        <v>3</v>
      </c>
      <c r="J39" s="20">
        <v>6</v>
      </c>
      <c r="K39" s="29" t="s">
        <v>951</v>
      </c>
      <c r="L39" s="1" t="s">
        <v>868</v>
      </c>
      <c r="M39" s="1" t="s">
        <v>952</v>
      </c>
      <c r="N39" s="1" t="s">
        <v>953</v>
      </c>
      <c r="O39" s="31">
        <v>124</v>
      </c>
      <c r="P39" s="20">
        <v>134</v>
      </c>
      <c r="Q39" s="30">
        <v>-10</v>
      </c>
      <c r="R39" s="29" t="s">
        <v>113</v>
      </c>
      <c r="S39" s="28" t="s">
        <v>255</v>
      </c>
    </row>
    <row r="40" spans="1:19" x14ac:dyDescent="0.3">
      <c r="A40" s="32" t="s">
        <v>31</v>
      </c>
      <c r="B40" s="1">
        <v>47</v>
      </c>
      <c r="C40" s="1">
        <v>23</v>
      </c>
      <c r="D40" s="1">
        <v>21</v>
      </c>
      <c r="E40" s="20">
        <v>3</v>
      </c>
      <c r="F40" s="30">
        <v>49</v>
      </c>
      <c r="G40" s="20">
        <v>9</v>
      </c>
      <c r="H40" s="20">
        <v>18</v>
      </c>
      <c r="I40" s="20">
        <v>5</v>
      </c>
      <c r="J40" s="20">
        <v>0</v>
      </c>
      <c r="K40" s="29" t="s">
        <v>748</v>
      </c>
      <c r="L40" s="1" t="s">
        <v>791</v>
      </c>
      <c r="M40" s="1" t="s">
        <v>202</v>
      </c>
      <c r="N40" s="1" t="s">
        <v>950</v>
      </c>
      <c r="O40" s="31">
        <v>156</v>
      </c>
      <c r="P40" s="20">
        <v>171</v>
      </c>
      <c r="Q40" s="30">
        <v>-15</v>
      </c>
      <c r="R40" s="29" t="s">
        <v>104</v>
      </c>
      <c r="S40" s="28" t="s">
        <v>220</v>
      </c>
    </row>
    <row r="41" spans="1:19" x14ac:dyDescent="0.3">
      <c r="A41" s="32" t="s">
        <v>27</v>
      </c>
      <c r="B41" s="1">
        <v>47</v>
      </c>
      <c r="C41" s="1">
        <v>20</v>
      </c>
      <c r="D41" s="1">
        <v>23</v>
      </c>
      <c r="E41" s="20">
        <v>4</v>
      </c>
      <c r="F41" s="30">
        <v>44</v>
      </c>
      <c r="G41" s="20">
        <v>14</v>
      </c>
      <c r="H41" s="20">
        <v>18</v>
      </c>
      <c r="I41" s="20">
        <v>2</v>
      </c>
      <c r="J41" s="20">
        <v>2</v>
      </c>
      <c r="K41" s="29" t="s">
        <v>636</v>
      </c>
      <c r="L41" s="1" t="s">
        <v>938</v>
      </c>
      <c r="M41" s="1" t="s">
        <v>291</v>
      </c>
      <c r="N41" s="1" t="s">
        <v>939</v>
      </c>
      <c r="O41" s="31">
        <v>122</v>
      </c>
      <c r="P41" s="20">
        <v>141</v>
      </c>
      <c r="Q41" s="30">
        <v>-19</v>
      </c>
      <c r="R41" s="29" t="s">
        <v>99</v>
      </c>
      <c r="S41" s="28" t="s">
        <v>202</v>
      </c>
    </row>
    <row r="42" spans="1:19" ht="15" thickBot="1" x14ac:dyDescent="0.35">
      <c r="A42" s="27" t="s">
        <v>3</v>
      </c>
      <c r="B42" s="26">
        <v>47</v>
      </c>
      <c r="C42" s="26">
        <v>16</v>
      </c>
      <c r="D42" s="26">
        <v>26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797</v>
      </c>
      <c r="L42" s="26" t="s">
        <v>941</v>
      </c>
      <c r="M42" s="26" t="s">
        <v>218</v>
      </c>
      <c r="N42" s="26" t="s">
        <v>780</v>
      </c>
      <c r="O42" s="25">
        <v>126</v>
      </c>
      <c r="P42" s="24">
        <v>170</v>
      </c>
      <c r="Q42" s="23">
        <v>-44</v>
      </c>
      <c r="R42" s="22" t="s">
        <v>793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BB4ABBD-7F42-4771-BDB1-7F4B0FD05731}"/>
  </hyperlinks>
  <pageMargins left="0.7" right="0.7" top="0.75" bottom="0.75" header="0.3" footer="0.3"/>
  <pageSetup orientation="portrait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2EA8-E04E-4EFA-962D-D149D5A9079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49</v>
      </c>
      <c r="C4" s="40">
        <v>29</v>
      </c>
      <c r="D4" s="40">
        <v>16</v>
      </c>
      <c r="E4" s="38">
        <v>4</v>
      </c>
      <c r="F4" s="33">
        <v>62</v>
      </c>
      <c r="G4" s="39">
        <v>19</v>
      </c>
      <c r="H4" s="38">
        <v>27</v>
      </c>
      <c r="I4" s="38">
        <v>2</v>
      </c>
      <c r="J4" s="33">
        <v>2</v>
      </c>
      <c r="K4" s="37" t="s">
        <v>924</v>
      </c>
      <c r="L4" s="40" t="s">
        <v>781</v>
      </c>
      <c r="M4" s="40" t="s">
        <v>328</v>
      </c>
      <c r="N4" s="40" t="s">
        <v>905</v>
      </c>
      <c r="O4" s="39">
        <v>153</v>
      </c>
      <c r="P4" s="38">
        <v>150</v>
      </c>
      <c r="Q4" s="33">
        <v>3</v>
      </c>
      <c r="R4" s="37" t="s">
        <v>99</v>
      </c>
      <c r="S4" s="36" t="s">
        <v>226</v>
      </c>
    </row>
    <row r="5" spans="1:20" x14ac:dyDescent="0.3">
      <c r="A5" s="32" t="s">
        <v>5</v>
      </c>
      <c r="B5" s="1">
        <v>46</v>
      </c>
      <c r="C5" s="1">
        <v>29</v>
      </c>
      <c r="D5" s="1">
        <v>13</v>
      </c>
      <c r="E5" s="20">
        <v>4</v>
      </c>
      <c r="F5" s="30">
        <v>62</v>
      </c>
      <c r="G5" s="31">
        <v>21</v>
      </c>
      <c r="H5" s="20">
        <v>27</v>
      </c>
      <c r="I5" s="20">
        <v>2</v>
      </c>
      <c r="J5" s="30">
        <v>2</v>
      </c>
      <c r="K5" s="29" t="s">
        <v>671</v>
      </c>
      <c r="L5" s="1" t="s">
        <v>943</v>
      </c>
      <c r="M5" s="1" t="s">
        <v>234</v>
      </c>
      <c r="N5" s="1" t="s">
        <v>908</v>
      </c>
      <c r="O5" s="31">
        <v>162</v>
      </c>
      <c r="P5" s="20">
        <v>119</v>
      </c>
      <c r="Q5" s="30">
        <v>43</v>
      </c>
      <c r="R5" s="29" t="s">
        <v>101</v>
      </c>
      <c r="S5" s="28" t="s">
        <v>342</v>
      </c>
    </row>
    <row r="6" spans="1:20" x14ac:dyDescent="0.3">
      <c r="A6" s="32" t="s">
        <v>16</v>
      </c>
      <c r="B6" s="1">
        <v>49</v>
      </c>
      <c r="C6" s="1">
        <v>27</v>
      </c>
      <c r="D6" s="1">
        <v>15</v>
      </c>
      <c r="E6" s="20">
        <v>7</v>
      </c>
      <c r="F6" s="30">
        <v>61</v>
      </c>
      <c r="G6" s="31">
        <v>15</v>
      </c>
      <c r="H6" s="20">
        <v>25</v>
      </c>
      <c r="I6" s="20">
        <v>2</v>
      </c>
      <c r="J6" s="30">
        <v>4</v>
      </c>
      <c r="K6" s="29" t="s">
        <v>889</v>
      </c>
      <c r="L6" s="1" t="s">
        <v>956</v>
      </c>
      <c r="M6" s="1" t="s">
        <v>450</v>
      </c>
      <c r="N6" s="1" t="s">
        <v>957</v>
      </c>
      <c r="O6" s="31">
        <v>168</v>
      </c>
      <c r="P6" s="20">
        <v>164</v>
      </c>
      <c r="Q6" s="30">
        <v>4</v>
      </c>
      <c r="R6" s="29" t="s">
        <v>99</v>
      </c>
      <c r="S6" s="28" t="s">
        <v>234</v>
      </c>
    </row>
    <row r="7" spans="1:20" x14ac:dyDescent="0.3">
      <c r="A7" s="32" t="s">
        <v>29</v>
      </c>
      <c r="B7" s="1">
        <v>49</v>
      </c>
      <c r="C7" s="1">
        <v>28</v>
      </c>
      <c r="D7" s="1">
        <v>19</v>
      </c>
      <c r="E7" s="20">
        <v>2</v>
      </c>
      <c r="F7" s="30">
        <v>58</v>
      </c>
      <c r="G7" s="31">
        <v>19</v>
      </c>
      <c r="H7" s="20">
        <v>26</v>
      </c>
      <c r="I7" s="20">
        <v>2</v>
      </c>
      <c r="J7" s="30">
        <v>1</v>
      </c>
      <c r="K7" s="29" t="s">
        <v>924</v>
      </c>
      <c r="L7" s="1" t="s">
        <v>816</v>
      </c>
      <c r="M7" s="1" t="s">
        <v>369</v>
      </c>
      <c r="N7" s="1" t="s">
        <v>904</v>
      </c>
      <c r="O7" s="31">
        <v>164</v>
      </c>
      <c r="P7" s="20">
        <v>150</v>
      </c>
      <c r="Q7" s="30">
        <v>14</v>
      </c>
      <c r="R7" s="29" t="s">
        <v>177</v>
      </c>
      <c r="S7" s="28" t="s">
        <v>276</v>
      </c>
    </row>
    <row r="8" spans="1:20" x14ac:dyDescent="0.3">
      <c r="A8" s="32" t="s">
        <v>28</v>
      </c>
      <c r="B8" s="1">
        <v>47</v>
      </c>
      <c r="C8" s="1">
        <v>26</v>
      </c>
      <c r="D8" s="1">
        <v>16</v>
      </c>
      <c r="E8" s="20">
        <v>5</v>
      </c>
      <c r="F8" s="30">
        <v>57</v>
      </c>
      <c r="G8" s="31">
        <v>17</v>
      </c>
      <c r="H8" s="20">
        <v>23</v>
      </c>
      <c r="I8" s="20">
        <v>3</v>
      </c>
      <c r="J8" s="30">
        <v>0</v>
      </c>
      <c r="K8" s="29" t="s">
        <v>954</v>
      </c>
      <c r="L8" s="1" t="s">
        <v>518</v>
      </c>
      <c r="M8" s="1" t="s">
        <v>354</v>
      </c>
      <c r="N8" s="1" t="s">
        <v>890</v>
      </c>
      <c r="O8" s="31">
        <v>157</v>
      </c>
      <c r="P8" s="20">
        <v>148</v>
      </c>
      <c r="Q8" s="30">
        <v>9</v>
      </c>
      <c r="R8" s="29" t="s">
        <v>101</v>
      </c>
      <c r="S8" s="28" t="s">
        <v>226</v>
      </c>
    </row>
    <row r="9" spans="1:20" x14ac:dyDescent="0.3">
      <c r="A9" s="32" t="s">
        <v>4</v>
      </c>
      <c r="B9" s="1">
        <v>48</v>
      </c>
      <c r="C9" s="1">
        <v>24</v>
      </c>
      <c r="D9" s="1">
        <v>16</v>
      </c>
      <c r="E9" s="20">
        <v>8</v>
      </c>
      <c r="F9" s="30">
        <v>56</v>
      </c>
      <c r="G9" s="31">
        <v>17</v>
      </c>
      <c r="H9" s="20">
        <v>24</v>
      </c>
      <c r="I9" s="20">
        <v>0</v>
      </c>
      <c r="J9" s="30">
        <v>1</v>
      </c>
      <c r="K9" s="29" t="s">
        <v>759</v>
      </c>
      <c r="L9" s="1" t="s">
        <v>958</v>
      </c>
      <c r="M9" s="1" t="s">
        <v>341</v>
      </c>
      <c r="N9" s="1" t="s">
        <v>840</v>
      </c>
      <c r="O9" s="31">
        <v>162</v>
      </c>
      <c r="P9" s="20">
        <v>158</v>
      </c>
      <c r="Q9" s="30">
        <v>4</v>
      </c>
      <c r="R9" s="29" t="s">
        <v>99</v>
      </c>
      <c r="S9" s="28" t="s">
        <v>290</v>
      </c>
    </row>
    <row r="10" spans="1:20" x14ac:dyDescent="0.3">
      <c r="A10" s="32" t="s">
        <v>19</v>
      </c>
      <c r="B10" s="1">
        <v>47</v>
      </c>
      <c r="C10" s="1">
        <v>25</v>
      </c>
      <c r="D10" s="1">
        <v>19</v>
      </c>
      <c r="E10" s="20">
        <v>3</v>
      </c>
      <c r="F10" s="30">
        <v>53</v>
      </c>
      <c r="G10" s="31">
        <v>20</v>
      </c>
      <c r="H10" s="20">
        <v>23</v>
      </c>
      <c r="I10" s="20">
        <v>2</v>
      </c>
      <c r="J10" s="30">
        <v>1</v>
      </c>
      <c r="K10" s="29" t="s">
        <v>798</v>
      </c>
      <c r="L10" s="1" t="s">
        <v>753</v>
      </c>
      <c r="M10" s="1" t="s">
        <v>887</v>
      </c>
      <c r="N10" s="1" t="s">
        <v>955</v>
      </c>
      <c r="O10" s="31">
        <v>145</v>
      </c>
      <c r="P10" s="20">
        <v>156</v>
      </c>
      <c r="Q10" s="30">
        <v>-11</v>
      </c>
      <c r="R10" s="29" t="s">
        <v>99</v>
      </c>
      <c r="S10" s="28" t="s">
        <v>225</v>
      </c>
    </row>
    <row r="11" spans="1:20" ht="15" thickBot="1" x14ac:dyDescent="0.35">
      <c r="A11" s="32" t="s">
        <v>11</v>
      </c>
      <c r="B11" s="1">
        <v>47</v>
      </c>
      <c r="C11" s="1">
        <v>22</v>
      </c>
      <c r="D11" s="1">
        <v>19</v>
      </c>
      <c r="E11" s="24">
        <v>6</v>
      </c>
      <c r="F11" s="23">
        <v>50</v>
      </c>
      <c r="G11" s="25">
        <v>14</v>
      </c>
      <c r="H11" s="24">
        <v>19</v>
      </c>
      <c r="I11" s="24">
        <v>3</v>
      </c>
      <c r="J11" s="23">
        <v>0</v>
      </c>
      <c r="K11" s="29" t="s">
        <v>680</v>
      </c>
      <c r="L11" s="1" t="s">
        <v>719</v>
      </c>
      <c r="M11" s="1" t="s">
        <v>436</v>
      </c>
      <c r="N11" s="1" t="s">
        <v>706</v>
      </c>
      <c r="O11" s="31">
        <v>156</v>
      </c>
      <c r="P11" s="20">
        <v>159</v>
      </c>
      <c r="Q11" s="30">
        <v>-3</v>
      </c>
      <c r="R11" s="29" t="s">
        <v>101</v>
      </c>
      <c r="S11" s="28" t="s">
        <v>228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49</v>
      </c>
      <c r="C14" s="1">
        <v>30</v>
      </c>
      <c r="D14" s="1">
        <v>15</v>
      </c>
      <c r="E14" s="20">
        <v>4</v>
      </c>
      <c r="F14" s="33">
        <v>64</v>
      </c>
      <c r="G14" s="20">
        <v>17</v>
      </c>
      <c r="H14" s="20">
        <v>26</v>
      </c>
      <c r="I14" s="20">
        <v>4</v>
      </c>
      <c r="J14" s="20">
        <v>2</v>
      </c>
      <c r="K14" s="29" t="s">
        <v>924</v>
      </c>
      <c r="L14" s="1" t="s">
        <v>804</v>
      </c>
      <c r="M14" s="1" t="s">
        <v>959</v>
      </c>
      <c r="N14" s="1" t="s">
        <v>853</v>
      </c>
      <c r="O14" s="31">
        <v>171</v>
      </c>
      <c r="P14" s="20">
        <v>144</v>
      </c>
      <c r="Q14" s="30">
        <v>27</v>
      </c>
      <c r="R14" s="29" t="s">
        <v>104</v>
      </c>
      <c r="S14" s="28" t="s">
        <v>234</v>
      </c>
    </row>
    <row r="15" spans="1:20" x14ac:dyDescent="0.3">
      <c r="A15" s="32" t="s">
        <v>13</v>
      </c>
      <c r="B15" s="1">
        <v>48</v>
      </c>
      <c r="C15" s="1">
        <v>26</v>
      </c>
      <c r="D15" s="1">
        <v>17</v>
      </c>
      <c r="E15" s="20">
        <v>5</v>
      </c>
      <c r="F15" s="30">
        <v>57</v>
      </c>
      <c r="G15" s="20">
        <v>13</v>
      </c>
      <c r="H15" s="20">
        <v>22</v>
      </c>
      <c r="I15" s="20">
        <v>4</v>
      </c>
      <c r="J15" s="20">
        <v>5</v>
      </c>
      <c r="K15" s="29" t="s">
        <v>754</v>
      </c>
      <c r="L15" s="1" t="s">
        <v>701</v>
      </c>
      <c r="M15" s="1" t="s">
        <v>389</v>
      </c>
      <c r="N15" s="1" t="s">
        <v>820</v>
      </c>
      <c r="O15" s="31">
        <v>141</v>
      </c>
      <c r="P15" s="20">
        <v>134</v>
      </c>
      <c r="Q15" s="30">
        <v>7</v>
      </c>
      <c r="R15" s="29" t="s">
        <v>101</v>
      </c>
      <c r="S15" s="28" t="s">
        <v>225</v>
      </c>
    </row>
    <row r="16" spans="1:20" x14ac:dyDescent="0.3">
      <c r="A16" s="32" t="s">
        <v>9</v>
      </c>
      <c r="B16" s="1">
        <v>47</v>
      </c>
      <c r="C16" s="1">
        <v>22</v>
      </c>
      <c r="D16" s="1">
        <v>14</v>
      </c>
      <c r="E16" s="20">
        <v>11</v>
      </c>
      <c r="F16" s="30">
        <v>55</v>
      </c>
      <c r="G16" s="20">
        <v>17</v>
      </c>
      <c r="H16" s="20">
        <v>21</v>
      </c>
      <c r="I16" s="20">
        <v>1</v>
      </c>
      <c r="J16" s="20">
        <v>7</v>
      </c>
      <c r="K16" s="29" t="s">
        <v>966</v>
      </c>
      <c r="L16" s="1" t="s">
        <v>616</v>
      </c>
      <c r="M16" s="1" t="s">
        <v>462</v>
      </c>
      <c r="N16" s="1" t="s">
        <v>967</v>
      </c>
      <c r="O16" s="31">
        <v>150</v>
      </c>
      <c r="P16" s="20">
        <v>144</v>
      </c>
      <c r="Q16" s="30">
        <v>6</v>
      </c>
      <c r="R16" s="29" t="s">
        <v>101</v>
      </c>
      <c r="S16" s="28" t="s">
        <v>231</v>
      </c>
    </row>
    <row r="17" spans="1:19" x14ac:dyDescent="0.3">
      <c r="A17" s="32" t="s">
        <v>1</v>
      </c>
      <c r="B17" s="1">
        <v>49</v>
      </c>
      <c r="C17" s="1">
        <v>24</v>
      </c>
      <c r="D17" s="1">
        <v>19</v>
      </c>
      <c r="E17" s="20">
        <v>6</v>
      </c>
      <c r="F17" s="30">
        <v>54</v>
      </c>
      <c r="G17" s="20">
        <v>21</v>
      </c>
      <c r="H17" s="20">
        <v>24</v>
      </c>
      <c r="I17" s="20">
        <v>0</v>
      </c>
      <c r="J17" s="20">
        <v>5</v>
      </c>
      <c r="K17" s="29" t="s">
        <v>968</v>
      </c>
      <c r="L17" s="1" t="s">
        <v>584</v>
      </c>
      <c r="M17" s="1" t="s">
        <v>381</v>
      </c>
      <c r="N17" s="1" t="s">
        <v>969</v>
      </c>
      <c r="O17" s="31">
        <v>157</v>
      </c>
      <c r="P17" s="20">
        <v>143</v>
      </c>
      <c r="Q17" s="30">
        <v>14</v>
      </c>
      <c r="R17" s="29" t="s">
        <v>107</v>
      </c>
      <c r="S17" s="28" t="s">
        <v>228</v>
      </c>
    </row>
    <row r="18" spans="1:19" x14ac:dyDescent="0.3">
      <c r="A18" s="32" t="s">
        <v>10</v>
      </c>
      <c r="B18" s="1">
        <v>47</v>
      </c>
      <c r="C18" s="1">
        <v>22</v>
      </c>
      <c r="D18" s="1">
        <v>17</v>
      </c>
      <c r="E18" s="20">
        <v>8</v>
      </c>
      <c r="F18" s="30">
        <v>52</v>
      </c>
      <c r="G18" s="20">
        <v>10</v>
      </c>
      <c r="H18" s="20">
        <v>17</v>
      </c>
      <c r="I18" s="20">
        <v>5</v>
      </c>
      <c r="J18" s="20">
        <v>3</v>
      </c>
      <c r="K18" s="29" t="s">
        <v>964</v>
      </c>
      <c r="L18" s="1" t="s">
        <v>584</v>
      </c>
      <c r="M18" s="1" t="s">
        <v>402</v>
      </c>
      <c r="N18" s="1" t="s">
        <v>965</v>
      </c>
      <c r="O18" s="31">
        <v>141</v>
      </c>
      <c r="P18" s="20">
        <v>149</v>
      </c>
      <c r="Q18" s="30">
        <v>-8</v>
      </c>
      <c r="R18" s="29" t="s">
        <v>167</v>
      </c>
      <c r="S18" s="28" t="s">
        <v>237</v>
      </c>
    </row>
    <row r="19" spans="1:19" x14ac:dyDescent="0.3">
      <c r="A19" s="32" t="s">
        <v>23</v>
      </c>
      <c r="B19" s="1">
        <v>48</v>
      </c>
      <c r="C19" s="1">
        <v>22</v>
      </c>
      <c r="D19" s="1">
        <v>19</v>
      </c>
      <c r="E19" s="20">
        <v>7</v>
      </c>
      <c r="F19" s="30">
        <v>51</v>
      </c>
      <c r="G19" s="20">
        <v>8</v>
      </c>
      <c r="H19" s="20">
        <v>17</v>
      </c>
      <c r="I19" s="20">
        <v>5</v>
      </c>
      <c r="J19" s="20">
        <v>1</v>
      </c>
      <c r="K19" s="29" t="s">
        <v>875</v>
      </c>
      <c r="L19" s="1" t="s">
        <v>960</v>
      </c>
      <c r="M19" s="1" t="s">
        <v>961</v>
      </c>
      <c r="N19" s="1" t="s">
        <v>962</v>
      </c>
      <c r="O19" s="31">
        <v>148</v>
      </c>
      <c r="P19" s="20">
        <v>160</v>
      </c>
      <c r="Q19" s="30">
        <v>-12</v>
      </c>
      <c r="R19" s="29" t="s">
        <v>135</v>
      </c>
      <c r="S19" s="28" t="s">
        <v>225</v>
      </c>
    </row>
    <row r="20" spans="1:19" x14ac:dyDescent="0.3">
      <c r="A20" s="32" t="s">
        <v>14</v>
      </c>
      <c r="B20" s="1">
        <v>48</v>
      </c>
      <c r="C20" s="1">
        <v>24</v>
      </c>
      <c r="D20" s="1">
        <v>22</v>
      </c>
      <c r="E20" s="20">
        <v>2</v>
      </c>
      <c r="F20" s="30">
        <v>50</v>
      </c>
      <c r="G20" s="20">
        <v>13</v>
      </c>
      <c r="H20" s="20">
        <v>21</v>
      </c>
      <c r="I20" s="20">
        <v>3</v>
      </c>
      <c r="J20" s="20">
        <v>0</v>
      </c>
      <c r="K20" s="29" t="s">
        <v>667</v>
      </c>
      <c r="L20" s="1" t="s">
        <v>891</v>
      </c>
      <c r="M20" s="1" t="s">
        <v>539</v>
      </c>
      <c r="N20" s="1" t="s">
        <v>963</v>
      </c>
      <c r="O20" s="31">
        <v>127</v>
      </c>
      <c r="P20" s="20">
        <v>149</v>
      </c>
      <c r="Q20" s="30">
        <v>-22</v>
      </c>
      <c r="R20" s="29" t="s">
        <v>101</v>
      </c>
      <c r="S20" s="28" t="s">
        <v>200</v>
      </c>
    </row>
    <row r="21" spans="1:19" ht="15" thickBot="1" x14ac:dyDescent="0.35">
      <c r="A21" s="27" t="s">
        <v>12</v>
      </c>
      <c r="B21" s="26">
        <v>49</v>
      </c>
      <c r="C21" s="26">
        <v>21</v>
      </c>
      <c r="D21" s="26">
        <v>22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944</v>
      </c>
      <c r="M21" s="26" t="s">
        <v>294</v>
      </c>
      <c r="N21" s="26" t="s">
        <v>935</v>
      </c>
      <c r="O21" s="25">
        <v>132</v>
      </c>
      <c r="P21" s="24">
        <v>150</v>
      </c>
      <c r="Q21" s="23">
        <v>-18</v>
      </c>
      <c r="R21" s="22" t="s">
        <v>99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46</v>
      </c>
      <c r="C25" s="1">
        <v>33</v>
      </c>
      <c r="D25" s="1">
        <v>5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945</v>
      </c>
      <c r="L25" s="1" t="s">
        <v>822</v>
      </c>
      <c r="M25" s="1" t="s">
        <v>416</v>
      </c>
      <c r="N25" s="1" t="s">
        <v>946</v>
      </c>
      <c r="O25" s="31">
        <v>185</v>
      </c>
      <c r="P25" s="20">
        <v>110</v>
      </c>
      <c r="Q25" s="30">
        <v>75</v>
      </c>
      <c r="R25" s="29" t="s">
        <v>107</v>
      </c>
      <c r="S25" s="28" t="s">
        <v>234</v>
      </c>
    </row>
    <row r="26" spans="1:19" x14ac:dyDescent="0.3">
      <c r="A26" s="32" t="s">
        <v>22</v>
      </c>
      <c r="B26" s="1">
        <v>48</v>
      </c>
      <c r="C26" s="1">
        <v>27</v>
      </c>
      <c r="D26" s="1">
        <v>12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788</v>
      </c>
      <c r="L26" s="1" t="s">
        <v>930</v>
      </c>
      <c r="M26" s="1" t="s">
        <v>277</v>
      </c>
      <c r="N26" s="1" t="s">
        <v>931</v>
      </c>
      <c r="O26" s="31">
        <v>162</v>
      </c>
      <c r="P26" s="20">
        <v>135</v>
      </c>
      <c r="Q26" s="30">
        <v>27</v>
      </c>
      <c r="R26" s="29" t="s">
        <v>107</v>
      </c>
      <c r="S26" s="28" t="s">
        <v>235</v>
      </c>
    </row>
    <row r="27" spans="1:19" x14ac:dyDescent="0.3">
      <c r="A27" s="32" t="s">
        <v>17</v>
      </c>
      <c r="B27" s="1">
        <v>49</v>
      </c>
      <c r="C27" s="1">
        <v>27</v>
      </c>
      <c r="D27" s="1">
        <v>13</v>
      </c>
      <c r="E27" s="20">
        <v>9</v>
      </c>
      <c r="F27" s="30">
        <v>63</v>
      </c>
      <c r="G27" s="20">
        <v>15</v>
      </c>
      <c r="H27" s="20">
        <v>24</v>
      </c>
      <c r="I27" s="20">
        <v>3</v>
      </c>
      <c r="J27" s="20">
        <v>3</v>
      </c>
      <c r="K27" s="29" t="s">
        <v>932</v>
      </c>
      <c r="L27" s="1" t="s">
        <v>845</v>
      </c>
      <c r="M27" s="1" t="s">
        <v>299</v>
      </c>
      <c r="N27" s="1" t="s">
        <v>933</v>
      </c>
      <c r="O27" s="31">
        <v>155</v>
      </c>
      <c r="P27" s="20">
        <v>140</v>
      </c>
      <c r="Q27" s="30">
        <v>15</v>
      </c>
      <c r="R27" s="29" t="s">
        <v>99</v>
      </c>
      <c r="S27" s="28" t="s">
        <v>222</v>
      </c>
    </row>
    <row r="28" spans="1:19" x14ac:dyDescent="0.3">
      <c r="A28" s="32" t="s">
        <v>95</v>
      </c>
      <c r="B28" s="1">
        <v>49</v>
      </c>
      <c r="C28" s="1">
        <v>25</v>
      </c>
      <c r="D28" s="1">
        <v>20</v>
      </c>
      <c r="E28" s="20">
        <v>4</v>
      </c>
      <c r="F28" s="30">
        <v>54</v>
      </c>
      <c r="G28" s="20">
        <v>19</v>
      </c>
      <c r="H28" s="20">
        <v>25</v>
      </c>
      <c r="I28" s="20">
        <v>0</v>
      </c>
      <c r="J28" s="20">
        <v>0</v>
      </c>
      <c r="K28" s="29" t="s">
        <v>730</v>
      </c>
      <c r="L28" s="1" t="s">
        <v>810</v>
      </c>
      <c r="M28" s="1" t="s">
        <v>476</v>
      </c>
      <c r="N28" s="1" t="s">
        <v>883</v>
      </c>
      <c r="O28" s="31">
        <v>153</v>
      </c>
      <c r="P28" s="20">
        <v>135</v>
      </c>
      <c r="Q28" s="30">
        <v>18</v>
      </c>
      <c r="R28" s="29" t="s">
        <v>109</v>
      </c>
      <c r="S28" s="28" t="s">
        <v>226</v>
      </c>
    </row>
    <row r="29" spans="1:19" x14ac:dyDescent="0.3">
      <c r="A29" s="32" t="s">
        <v>15</v>
      </c>
      <c r="B29" s="1">
        <v>48</v>
      </c>
      <c r="C29" s="1">
        <v>23</v>
      </c>
      <c r="D29" s="1">
        <v>21</v>
      </c>
      <c r="E29" s="20">
        <v>4</v>
      </c>
      <c r="F29" s="30">
        <v>50</v>
      </c>
      <c r="G29" s="20">
        <v>13</v>
      </c>
      <c r="H29" s="20">
        <v>20</v>
      </c>
      <c r="I29" s="20">
        <v>3</v>
      </c>
      <c r="J29" s="20">
        <v>0</v>
      </c>
      <c r="K29" s="29" t="s">
        <v>856</v>
      </c>
      <c r="L29" s="1" t="s">
        <v>518</v>
      </c>
      <c r="M29" s="1" t="s">
        <v>947</v>
      </c>
      <c r="N29" s="1" t="s">
        <v>971</v>
      </c>
      <c r="O29" s="31">
        <v>138</v>
      </c>
      <c r="P29" s="20">
        <v>161</v>
      </c>
      <c r="Q29" s="30">
        <v>-23</v>
      </c>
      <c r="R29" s="29" t="s">
        <v>101</v>
      </c>
      <c r="S29" s="28" t="s">
        <v>232</v>
      </c>
    </row>
    <row r="30" spans="1:19" x14ac:dyDescent="0.3">
      <c r="A30" s="32" t="s">
        <v>6</v>
      </c>
      <c r="B30" s="1">
        <v>48</v>
      </c>
      <c r="C30" s="1">
        <v>19</v>
      </c>
      <c r="D30" s="1">
        <v>21</v>
      </c>
      <c r="E30" s="20">
        <v>8</v>
      </c>
      <c r="F30" s="30">
        <v>46</v>
      </c>
      <c r="G30" s="20">
        <v>17</v>
      </c>
      <c r="H30" s="20">
        <v>18</v>
      </c>
      <c r="I30" s="20">
        <v>1</v>
      </c>
      <c r="J30" s="20">
        <v>2</v>
      </c>
      <c r="K30" s="29" t="s">
        <v>949</v>
      </c>
      <c r="L30" s="1" t="s">
        <v>873</v>
      </c>
      <c r="M30" s="1" t="s">
        <v>287</v>
      </c>
      <c r="N30" s="1" t="s">
        <v>738</v>
      </c>
      <c r="O30" s="31">
        <v>120</v>
      </c>
      <c r="P30" s="20">
        <v>163</v>
      </c>
      <c r="Q30" s="30">
        <v>-43</v>
      </c>
      <c r="R30" s="29" t="s">
        <v>104</v>
      </c>
      <c r="S30" s="28" t="s">
        <v>202</v>
      </c>
    </row>
    <row r="31" spans="1:19" x14ac:dyDescent="0.3">
      <c r="A31" s="32" t="s">
        <v>25</v>
      </c>
      <c r="B31" s="1">
        <v>48</v>
      </c>
      <c r="C31" s="1">
        <v>19</v>
      </c>
      <c r="D31" s="1">
        <v>22</v>
      </c>
      <c r="E31" s="20">
        <v>7</v>
      </c>
      <c r="F31" s="30">
        <v>45</v>
      </c>
      <c r="G31" s="20">
        <v>13</v>
      </c>
      <c r="H31" s="20">
        <v>17</v>
      </c>
      <c r="I31" s="20">
        <v>2</v>
      </c>
      <c r="J31" s="20">
        <v>3</v>
      </c>
      <c r="K31" s="29" t="s">
        <v>970</v>
      </c>
      <c r="L31" s="1" t="s">
        <v>649</v>
      </c>
      <c r="M31" s="1" t="s">
        <v>303</v>
      </c>
      <c r="N31" s="1" t="s">
        <v>765</v>
      </c>
      <c r="O31" s="31">
        <v>133</v>
      </c>
      <c r="P31" s="20">
        <v>154</v>
      </c>
      <c r="Q31" s="30">
        <v>-21</v>
      </c>
      <c r="R31" s="29" t="s">
        <v>113</v>
      </c>
      <c r="S31" s="28" t="s">
        <v>225</v>
      </c>
    </row>
    <row r="32" spans="1:19" ht="15" thickBot="1" x14ac:dyDescent="0.35">
      <c r="A32" s="32" t="s">
        <v>0</v>
      </c>
      <c r="B32" s="1">
        <v>47</v>
      </c>
      <c r="C32" s="1">
        <v>19</v>
      </c>
      <c r="D32" s="1">
        <v>22</v>
      </c>
      <c r="E32" s="20">
        <v>6</v>
      </c>
      <c r="F32" s="23">
        <v>44</v>
      </c>
      <c r="G32" s="20">
        <v>16</v>
      </c>
      <c r="H32" s="20">
        <v>18</v>
      </c>
      <c r="I32" s="20">
        <v>1</v>
      </c>
      <c r="J32" s="20">
        <v>1</v>
      </c>
      <c r="K32" s="29" t="s">
        <v>680</v>
      </c>
      <c r="L32" s="1" t="s">
        <v>936</v>
      </c>
      <c r="M32" s="1" t="s">
        <v>122</v>
      </c>
      <c r="N32" s="1" t="s">
        <v>937</v>
      </c>
      <c r="O32" s="31">
        <v>144</v>
      </c>
      <c r="P32" s="20">
        <v>148</v>
      </c>
      <c r="Q32" s="30">
        <v>-4</v>
      </c>
      <c r="R32" s="29" t="s">
        <v>101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47</v>
      </c>
      <c r="C35" s="1">
        <v>24</v>
      </c>
      <c r="D35" s="1">
        <v>11</v>
      </c>
      <c r="E35" s="20">
        <v>12</v>
      </c>
      <c r="F35" s="33">
        <v>60</v>
      </c>
      <c r="G35" s="20">
        <v>16</v>
      </c>
      <c r="H35" s="20">
        <v>23</v>
      </c>
      <c r="I35" s="20">
        <v>1</v>
      </c>
      <c r="J35" s="20">
        <v>5</v>
      </c>
      <c r="K35" s="29" t="s">
        <v>813</v>
      </c>
      <c r="L35" s="1" t="s">
        <v>923</v>
      </c>
      <c r="M35" s="1" t="s">
        <v>440</v>
      </c>
      <c r="N35" s="1" t="s">
        <v>876</v>
      </c>
      <c r="O35" s="31">
        <v>160</v>
      </c>
      <c r="P35" s="20">
        <v>145</v>
      </c>
      <c r="Q35" s="30">
        <v>15</v>
      </c>
      <c r="R35" s="29" t="s">
        <v>194</v>
      </c>
      <c r="S35" s="28" t="s">
        <v>226</v>
      </c>
    </row>
    <row r="36" spans="1:19" x14ac:dyDescent="0.3">
      <c r="A36" s="32" t="s">
        <v>20</v>
      </c>
      <c r="B36" s="1">
        <v>49</v>
      </c>
      <c r="C36" s="1">
        <v>24</v>
      </c>
      <c r="D36" s="1">
        <v>17</v>
      </c>
      <c r="E36" s="20">
        <v>8</v>
      </c>
      <c r="F36" s="30">
        <v>56</v>
      </c>
      <c r="G36" s="20">
        <v>19</v>
      </c>
      <c r="H36" s="20">
        <v>24</v>
      </c>
      <c r="I36" s="20">
        <v>0</v>
      </c>
      <c r="J36" s="20">
        <v>3</v>
      </c>
      <c r="K36" s="29" t="s">
        <v>940</v>
      </c>
      <c r="L36" s="1" t="s">
        <v>765</v>
      </c>
      <c r="M36" s="1" t="s">
        <v>313</v>
      </c>
      <c r="N36" s="1" t="s">
        <v>973</v>
      </c>
      <c r="O36" s="31">
        <v>165</v>
      </c>
      <c r="P36" s="20">
        <v>158</v>
      </c>
      <c r="Q36" s="30">
        <v>7</v>
      </c>
      <c r="R36" s="29" t="s">
        <v>99</v>
      </c>
      <c r="S36" s="28" t="s">
        <v>233</v>
      </c>
    </row>
    <row r="37" spans="1:19" x14ac:dyDescent="0.3">
      <c r="A37" s="32" t="s">
        <v>31</v>
      </c>
      <c r="B37" s="1">
        <v>48</v>
      </c>
      <c r="C37" s="1">
        <v>24</v>
      </c>
      <c r="D37" s="1">
        <v>21</v>
      </c>
      <c r="E37" s="20">
        <v>3</v>
      </c>
      <c r="F37" s="30">
        <v>51</v>
      </c>
      <c r="G37" s="20">
        <v>9</v>
      </c>
      <c r="H37" s="20">
        <v>19</v>
      </c>
      <c r="I37" s="20">
        <v>5</v>
      </c>
      <c r="J37" s="20">
        <v>0</v>
      </c>
      <c r="K37" s="29" t="s">
        <v>782</v>
      </c>
      <c r="L37" s="1" t="s">
        <v>791</v>
      </c>
      <c r="M37" s="1" t="s">
        <v>257</v>
      </c>
      <c r="N37" s="1" t="s">
        <v>972</v>
      </c>
      <c r="O37" s="31">
        <v>158</v>
      </c>
      <c r="P37" s="20">
        <v>172</v>
      </c>
      <c r="Q37" s="30">
        <v>-14</v>
      </c>
      <c r="R37" s="29" t="s">
        <v>109</v>
      </c>
      <c r="S37" s="28" t="s">
        <v>237</v>
      </c>
    </row>
    <row r="38" spans="1:19" x14ac:dyDescent="0.3">
      <c r="A38" s="32" t="s">
        <v>18</v>
      </c>
      <c r="B38" s="1">
        <v>48</v>
      </c>
      <c r="C38" s="1">
        <v>19</v>
      </c>
      <c r="D38" s="1">
        <v>16</v>
      </c>
      <c r="E38" s="20">
        <v>13</v>
      </c>
      <c r="F38" s="30">
        <v>51</v>
      </c>
      <c r="G38" s="20">
        <v>9</v>
      </c>
      <c r="H38" s="20">
        <v>16</v>
      </c>
      <c r="I38" s="20">
        <v>3</v>
      </c>
      <c r="J38" s="20">
        <v>6</v>
      </c>
      <c r="K38" s="29" t="s">
        <v>951</v>
      </c>
      <c r="L38" s="1" t="s">
        <v>813</v>
      </c>
      <c r="M38" s="1" t="s">
        <v>974</v>
      </c>
      <c r="N38" s="1" t="s">
        <v>975</v>
      </c>
      <c r="O38" s="31">
        <v>125</v>
      </c>
      <c r="P38" s="20">
        <v>136</v>
      </c>
      <c r="Q38" s="30">
        <v>-11</v>
      </c>
      <c r="R38" s="29" t="s">
        <v>133</v>
      </c>
      <c r="S38" s="28" t="s">
        <v>264</v>
      </c>
    </row>
    <row r="39" spans="1:19" x14ac:dyDescent="0.3">
      <c r="A39" s="32" t="s">
        <v>8</v>
      </c>
      <c r="B39" s="1">
        <v>47</v>
      </c>
      <c r="C39" s="1">
        <v>24</v>
      </c>
      <c r="D39" s="1">
        <v>20</v>
      </c>
      <c r="E39" s="20">
        <v>3</v>
      </c>
      <c r="F39" s="30">
        <v>51</v>
      </c>
      <c r="G39" s="20">
        <v>11</v>
      </c>
      <c r="H39" s="20">
        <v>22</v>
      </c>
      <c r="I39" s="20">
        <v>2</v>
      </c>
      <c r="J39" s="20">
        <v>1</v>
      </c>
      <c r="K39" s="29" t="s">
        <v>725</v>
      </c>
      <c r="L39" s="1" t="s">
        <v>819</v>
      </c>
      <c r="M39" s="1" t="s">
        <v>377</v>
      </c>
      <c r="N39" s="1" t="s">
        <v>883</v>
      </c>
      <c r="O39" s="31">
        <v>148</v>
      </c>
      <c r="P39" s="20">
        <v>168</v>
      </c>
      <c r="Q39" s="30">
        <v>-20</v>
      </c>
      <c r="R39" s="29" t="s">
        <v>101</v>
      </c>
      <c r="S39" s="28" t="s">
        <v>203</v>
      </c>
    </row>
    <row r="40" spans="1:19" x14ac:dyDescent="0.3">
      <c r="A40" s="32" t="s">
        <v>7</v>
      </c>
      <c r="B40" s="1">
        <v>47</v>
      </c>
      <c r="C40" s="1">
        <v>21</v>
      </c>
      <c r="D40" s="1">
        <v>17</v>
      </c>
      <c r="E40" s="20">
        <v>9</v>
      </c>
      <c r="F40" s="30">
        <v>51</v>
      </c>
      <c r="G40" s="20">
        <v>14</v>
      </c>
      <c r="H40" s="20">
        <v>20</v>
      </c>
      <c r="I40" s="20">
        <v>1</v>
      </c>
      <c r="J40" s="20">
        <v>4</v>
      </c>
      <c r="K40" s="29" t="s">
        <v>729</v>
      </c>
      <c r="L40" s="1" t="s">
        <v>976</v>
      </c>
      <c r="M40" s="1" t="s">
        <v>390</v>
      </c>
      <c r="N40" s="1" t="s">
        <v>977</v>
      </c>
      <c r="O40" s="31">
        <v>130</v>
      </c>
      <c r="P40" s="20">
        <v>141</v>
      </c>
      <c r="Q40" s="30">
        <v>-11</v>
      </c>
      <c r="R40" s="29" t="s">
        <v>113</v>
      </c>
      <c r="S40" s="28" t="s">
        <v>233</v>
      </c>
    </row>
    <row r="41" spans="1:19" x14ac:dyDescent="0.3">
      <c r="A41" s="32" t="s">
        <v>27</v>
      </c>
      <c r="B41" s="1">
        <v>48</v>
      </c>
      <c r="C41" s="1">
        <v>21</v>
      </c>
      <c r="D41" s="1">
        <v>23</v>
      </c>
      <c r="E41" s="20">
        <v>4</v>
      </c>
      <c r="F41" s="30">
        <v>46</v>
      </c>
      <c r="G41" s="20">
        <v>15</v>
      </c>
      <c r="H41" s="20">
        <v>19</v>
      </c>
      <c r="I41" s="20">
        <v>2</v>
      </c>
      <c r="J41" s="20">
        <v>2</v>
      </c>
      <c r="K41" s="29" t="s">
        <v>934</v>
      </c>
      <c r="L41" s="1" t="s">
        <v>938</v>
      </c>
      <c r="M41" s="1" t="s">
        <v>291</v>
      </c>
      <c r="N41" s="1" t="s">
        <v>939</v>
      </c>
      <c r="O41" s="31">
        <v>126</v>
      </c>
      <c r="P41" s="20">
        <v>143</v>
      </c>
      <c r="Q41" s="30">
        <v>-17</v>
      </c>
      <c r="R41" s="29" t="s">
        <v>104</v>
      </c>
      <c r="S41" s="28" t="s">
        <v>202</v>
      </c>
    </row>
    <row r="42" spans="1:19" ht="15" thickBot="1" x14ac:dyDescent="0.35">
      <c r="A42" s="27" t="s">
        <v>3</v>
      </c>
      <c r="B42" s="26">
        <v>48</v>
      </c>
      <c r="C42" s="26">
        <v>16</v>
      </c>
      <c r="D42" s="26">
        <v>27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978</v>
      </c>
      <c r="L42" s="26" t="s">
        <v>941</v>
      </c>
      <c r="M42" s="26" t="s">
        <v>274</v>
      </c>
      <c r="N42" s="26" t="s">
        <v>825</v>
      </c>
      <c r="O42" s="25">
        <v>126</v>
      </c>
      <c r="P42" s="24">
        <v>176</v>
      </c>
      <c r="Q42" s="23">
        <v>-50</v>
      </c>
      <c r="R42" s="22" t="s">
        <v>58</v>
      </c>
      <c r="S42" s="21" t="s">
        <v>979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F96D0C2-D315-4648-9530-6D6E9F738BC3}"/>
  </hyperlinks>
  <pageMargins left="0.7" right="0.7" top="0.75" bottom="0.75" header="0.3" footer="0.3"/>
  <pageSetup orientation="portrait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104E-39CB-4233-B246-F227D0EC251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50</v>
      </c>
      <c r="C4" s="40">
        <v>30</v>
      </c>
      <c r="D4" s="40">
        <v>16</v>
      </c>
      <c r="E4" s="38">
        <v>4</v>
      </c>
      <c r="F4" s="33">
        <v>64</v>
      </c>
      <c r="G4" s="39">
        <v>19</v>
      </c>
      <c r="H4" s="38">
        <v>28</v>
      </c>
      <c r="I4" s="38">
        <v>2</v>
      </c>
      <c r="J4" s="33">
        <v>2</v>
      </c>
      <c r="K4" s="37" t="s">
        <v>980</v>
      </c>
      <c r="L4" s="40" t="s">
        <v>781</v>
      </c>
      <c r="M4" s="40" t="s">
        <v>472</v>
      </c>
      <c r="N4" s="40" t="s">
        <v>981</v>
      </c>
      <c r="O4" s="39">
        <v>157</v>
      </c>
      <c r="P4" s="38">
        <v>153</v>
      </c>
      <c r="Q4" s="33">
        <v>4</v>
      </c>
      <c r="R4" s="37" t="s">
        <v>104</v>
      </c>
      <c r="S4" s="36" t="s">
        <v>226</v>
      </c>
    </row>
    <row r="5" spans="1:20" x14ac:dyDescent="0.3">
      <c r="A5" s="32" t="s">
        <v>5</v>
      </c>
      <c r="B5" s="1">
        <v>47</v>
      </c>
      <c r="C5" s="1">
        <v>30</v>
      </c>
      <c r="D5" s="1">
        <v>13</v>
      </c>
      <c r="E5" s="20">
        <v>4</v>
      </c>
      <c r="F5" s="30">
        <v>64</v>
      </c>
      <c r="G5" s="31">
        <v>22</v>
      </c>
      <c r="H5" s="20">
        <v>28</v>
      </c>
      <c r="I5" s="20">
        <v>2</v>
      </c>
      <c r="J5" s="30">
        <v>2</v>
      </c>
      <c r="K5" s="29" t="s">
        <v>671</v>
      </c>
      <c r="L5" s="1" t="s">
        <v>984</v>
      </c>
      <c r="M5" s="1" t="s">
        <v>234</v>
      </c>
      <c r="N5" s="1" t="s">
        <v>908</v>
      </c>
      <c r="O5" s="31">
        <v>166</v>
      </c>
      <c r="P5" s="20">
        <v>120</v>
      </c>
      <c r="Q5" s="30">
        <v>46</v>
      </c>
      <c r="R5" s="29" t="s">
        <v>99</v>
      </c>
      <c r="S5" s="28" t="s">
        <v>342</v>
      </c>
    </row>
    <row r="6" spans="1:20" x14ac:dyDescent="0.3">
      <c r="A6" s="32" t="s">
        <v>16</v>
      </c>
      <c r="B6" s="1">
        <v>49</v>
      </c>
      <c r="C6" s="1">
        <v>27</v>
      </c>
      <c r="D6" s="1">
        <v>15</v>
      </c>
      <c r="E6" s="20">
        <v>7</v>
      </c>
      <c r="F6" s="30">
        <v>61</v>
      </c>
      <c r="G6" s="31">
        <v>15</v>
      </c>
      <c r="H6" s="20">
        <v>25</v>
      </c>
      <c r="I6" s="20">
        <v>2</v>
      </c>
      <c r="J6" s="30">
        <v>4</v>
      </c>
      <c r="K6" s="29" t="s">
        <v>889</v>
      </c>
      <c r="L6" s="1" t="s">
        <v>956</v>
      </c>
      <c r="M6" s="1" t="s">
        <v>450</v>
      </c>
      <c r="N6" s="1" t="s">
        <v>957</v>
      </c>
      <c r="O6" s="31">
        <v>168</v>
      </c>
      <c r="P6" s="20">
        <v>164</v>
      </c>
      <c r="Q6" s="30">
        <v>4</v>
      </c>
      <c r="R6" s="29" t="s">
        <v>99</v>
      </c>
      <c r="S6" s="28" t="s">
        <v>234</v>
      </c>
    </row>
    <row r="7" spans="1:20" x14ac:dyDescent="0.3">
      <c r="A7" s="32" t="s">
        <v>29</v>
      </c>
      <c r="B7" s="1">
        <v>49</v>
      </c>
      <c r="C7" s="1">
        <v>28</v>
      </c>
      <c r="D7" s="1">
        <v>19</v>
      </c>
      <c r="E7" s="20">
        <v>2</v>
      </c>
      <c r="F7" s="30">
        <v>58</v>
      </c>
      <c r="G7" s="31">
        <v>19</v>
      </c>
      <c r="H7" s="20">
        <v>26</v>
      </c>
      <c r="I7" s="20">
        <v>2</v>
      </c>
      <c r="J7" s="30">
        <v>1</v>
      </c>
      <c r="K7" s="29" t="s">
        <v>924</v>
      </c>
      <c r="L7" s="1" t="s">
        <v>816</v>
      </c>
      <c r="M7" s="1" t="s">
        <v>369</v>
      </c>
      <c r="N7" s="1" t="s">
        <v>904</v>
      </c>
      <c r="O7" s="31">
        <v>164</v>
      </c>
      <c r="P7" s="20">
        <v>150</v>
      </c>
      <c r="Q7" s="30">
        <v>14</v>
      </c>
      <c r="R7" s="29" t="s">
        <v>177</v>
      </c>
      <c r="S7" s="28" t="s">
        <v>276</v>
      </c>
    </row>
    <row r="8" spans="1:20" x14ac:dyDescent="0.3">
      <c r="A8" s="32" t="s">
        <v>28</v>
      </c>
      <c r="B8" s="1">
        <v>47</v>
      </c>
      <c r="C8" s="1">
        <v>26</v>
      </c>
      <c r="D8" s="1">
        <v>16</v>
      </c>
      <c r="E8" s="20">
        <v>5</v>
      </c>
      <c r="F8" s="30">
        <v>57</v>
      </c>
      <c r="G8" s="31">
        <v>17</v>
      </c>
      <c r="H8" s="20">
        <v>23</v>
      </c>
      <c r="I8" s="20">
        <v>3</v>
      </c>
      <c r="J8" s="30">
        <v>0</v>
      </c>
      <c r="K8" s="29" t="s">
        <v>954</v>
      </c>
      <c r="L8" s="1" t="s">
        <v>518</v>
      </c>
      <c r="M8" s="1" t="s">
        <v>354</v>
      </c>
      <c r="N8" s="1" t="s">
        <v>890</v>
      </c>
      <c r="O8" s="31">
        <v>157</v>
      </c>
      <c r="P8" s="20">
        <v>148</v>
      </c>
      <c r="Q8" s="30">
        <v>9</v>
      </c>
      <c r="R8" s="29" t="s">
        <v>101</v>
      </c>
      <c r="S8" s="28" t="s">
        <v>226</v>
      </c>
    </row>
    <row r="9" spans="1:20" x14ac:dyDescent="0.3">
      <c r="A9" s="32" t="s">
        <v>4</v>
      </c>
      <c r="B9" s="1">
        <v>48</v>
      </c>
      <c r="C9" s="1">
        <v>24</v>
      </c>
      <c r="D9" s="1">
        <v>16</v>
      </c>
      <c r="E9" s="20">
        <v>8</v>
      </c>
      <c r="F9" s="30">
        <v>56</v>
      </c>
      <c r="G9" s="31">
        <v>17</v>
      </c>
      <c r="H9" s="20">
        <v>24</v>
      </c>
      <c r="I9" s="20">
        <v>0</v>
      </c>
      <c r="J9" s="30">
        <v>1</v>
      </c>
      <c r="K9" s="29" t="s">
        <v>759</v>
      </c>
      <c r="L9" s="1" t="s">
        <v>958</v>
      </c>
      <c r="M9" s="1" t="s">
        <v>341</v>
      </c>
      <c r="N9" s="1" t="s">
        <v>840</v>
      </c>
      <c r="O9" s="31">
        <v>162</v>
      </c>
      <c r="P9" s="20">
        <v>158</v>
      </c>
      <c r="Q9" s="30">
        <v>4</v>
      </c>
      <c r="R9" s="29" t="s">
        <v>99</v>
      </c>
      <c r="S9" s="28" t="s">
        <v>290</v>
      </c>
    </row>
    <row r="10" spans="1:20" x14ac:dyDescent="0.3">
      <c r="A10" s="32" t="s">
        <v>19</v>
      </c>
      <c r="B10" s="1">
        <v>47</v>
      </c>
      <c r="C10" s="1">
        <v>25</v>
      </c>
      <c r="D10" s="1">
        <v>19</v>
      </c>
      <c r="E10" s="20">
        <v>3</v>
      </c>
      <c r="F10" s="30">
        <v>53</v>
      </c>
      <c r="G10" s="31">
        <v>20</v>
      </c>
      <c r="H10" s="20">
        <v>23</v>
      </c>
      <c r="I10" s="20">
        <v>2</v>
      </c>
      <c r="J10" s="30">
        <v>1</v>
      </c>
      <c r="K10" s="29" t="s">
        <v>798</v>
      </c>
      <c r="L10" s="1" t="s">
        <v>753</v>
      </c>
      <c r="M10" s="1" t="s">
        <v>887</v>
      </c>
      <c r="N10" s="1" t="s">
        <v>955</v>
      </c>
      <c r="O10" s="31">
        <v>145</v>
      </c>
      <c r="P10" s="20">
        <v>156</v>
      </c>
      <c r="Q10" s="30">
        <v>-11</v>
      </c>
      <c r="R10" s="29" t="s">
        <v>99</v>
      </c>
      <c r="S10" s="28" t="s">
        <v>225</v>
      </c>
    </row>
    <row r="11" spans="1:20" ht="15" thickBot="1" x14ac:dyDescent="0.35">
      <c r="A11" s="32" t="s">
        <v>11</v>
      </c>
      <c r="B11" s="1">
        <v>48</v>
      </c>
      <c r="C11" s="1">
        <v>22</v>
      </c>
      <c r="D11" s="1">
        <v>19</v>
      </c>
      <c r="E11" s="24">
        <v>7</v>
      </c>
      <c r="F11" s="23">
        <v>51</v>
      </c>
      <c r="G11" s="25">
        <v>14</v>
      </c>
      <c r="H11" s="24">
        <v>19</v>
      </c>
      <c r="I11" s="24">
        <v>3</v>
      </c>
      <c r="J11" s="23">
        <v>0</v>
      </c>
      <c r="K11" s="29" t="s">
        <v>680</v>
      </c>
      <c r="L11" s="1" t="s">
        <v>982</v>
      </c>
      <c r="M11" s="1" t="s">
        <v>983</v>
      </c>
      <c r="N11" s="1" t="s">
        <v>949</v>
      </c>
      <c r="O11" s="31">
        <v>159</v>
      </c>
      <c r="P11" s="20">
        <v>163</v>
      </c>
      <c r="Q11" s="30">
        <v>-4</v>
      </c>
      <c r="R11" s="29" t="s">
        <v>107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49</v>
      </c>
      <c r="C14" s="1">
        <v>30</v>
      </c>
      <c r="D14" s="1">
        <v>15</v>
      </c>
      <c r="E14" s="20">
        <v>4</v>
      </c>
      <c r="F14" s="33">
        <v>64</v>
      </c>
      <c r="G14" s="20">
        <v>17</v>
      </c>
      <c r="H14" s="20">
        <v>26</v>
      </c>
      <c r="I14" s="20">
        <v>4</v>
      </c>
      <c r="J14" s="20">
        <v>2</v>
      </c>
      <c r="K14" s="29" t="s">
        <v>924</v>
      </c>
      <c r="L14" s="1" t="s">
        <v>804</v>
      </c>
      <c r="M14" s="1" t="s">
        <v>959</v>
      </c>
      <c r="N14" s="1" t="s">
        <v>853</v>
      </c>
      <c r="O14" s="31">
        <v>171</v>
      </c>
      <c r="P14" s="20">
        <v>144</v>
      </c>
      <c r="Q14" s="30">
        <v>27</v>
      </c>
      <c r="R14" s="29" t="s">
        <v>104</v>
      </c>
      <c r="S14" s="28" t="s">
        <v>234</v>
      </c>
    </row>
    <row r="15" spans="1:20" x14ac:dyDescent="0.3">
      <c r="A15" s="32" t="s">
        <v>13</v>
      </c>
      <c r="B15" s="1">
        <v>48</v>
      </c>
      <c r="C15" s="1">
        <v>26</v>
      </c>
      <c r="D15" s="1">
        <v>17</v>
      </c>
      <c r="E15" s="20">
        <v>5</v>
      </c>
      <c r="F15" s="30">
        <v>57</v>
      </c>
      <c r="G15" s="20">
        <v>13</v>
      </c>
      <c r="H15" s="20">
        <v>22</v>
      </c>
      <c r="I15" s="20">
        <v>4</v>
      </c>
      <c r="J15" s="20">
        <v>5</v>
      </c>
      <c r="K15" s="29" t="s">
        <v>754</v>
      </c>
      <c r="L15" s="1" t="s">
        <v>701</v>
      </c>
      <c r="M15" s="1" t="s">
        <v>389</v>
      </c>
      <c r="N15" s="1" t="s">
        <v>820</v>
      </c>
      <c r="O15" s="31">
        <v>141</v>
      </c>
      <c r="P15" s="20">
        <v>134</v>
      </c>
      <c r="Q15" s="30">
        <v>7</v>
      </c>
      <c r="R15" s="29" t="s">
        <v>101</v>
      </c>
      <c r="S15" s="28" t="s">
        <v>225</v>
      </c>
    </row>
    <row r="16" spans="1:20" x14ac:dyDescent="0.3">
      <c r="A16" s="32" t="s">
        <v>9</v>
      </c>
      <c r="B16" s="1">
        <v>47</v>
      </c>
      <c r="C16" s="1">
        <v>22</v>
      </c>
      <c r="D16" s="1">
        <v>14</v>
      </c>
      <c r="E16" s="20">
        <v>11</v>
      </c>
      <c r="F16" s="30">
        <v>55</v>
      </c>
      <c r="G16" s="20">
        <v>17</v>
      </c>
      <c r="H16" s="20">
        <v>21</v>
      </c>
      <c r="I16" s="20">
        <v>1</v>
      </c>
      <c r="J16" s="20">
        <v>7</v>
      </c>
      <c r="K16" s="29" t="s">
        <v>966</v>
      </c>
      <c r="L16" s="1" t="s">
        <v>616</v>
      </c>
      <c r="M16" s="1" t="s">
        <v>462</v>
      </c>
      <c r="N16" s="1" t="s">
        <v>967</v>
      </c>
      <c r="O16" s="31">
        <v>150</v>
      </c>
      <c r="P16" s="20">
        <v>144</v>
      </c>
      <c r="Q16" s="30">
        <v>6</v>
      </c>
      <c r="R16" s="29" t="s">
        <v>101</v>
      </c>
      <c r="S16" s="28" t="s">
        <v>231</v>
      </c>
    </row>
    <row r="17" spans="1:19" x14ac:dyDescent="0.3">
      <c r="A17" s="32" t="s">
        <v>1</v>
      </c>
      <c r="B17" s="1">
        <v>49</v>
      </c>
      <c r="C17" s="1">
        <v>24</v>
      </c>
      <c r="D17" s="1">
        <v>19</v>
      </c>
      <c r="E17" s="20">
        <v>6</v>
      </c>
      <c r="F17" s="30">
        <v>54</v>
      </c>
      <c r="G17" s="20">
        <v>21</v>
      </c>
      <c r="H17" s="20">
        <v>24</v>
      </c>
      <c r="I17" s="20">
        <v>0</v>
      </c>
      <c r="J17" s="20">
        <v>5</v>
      </c>
      <c r="K17" s="29" t="s">
        <v>968</v>
      </c>
      <c r="L17" s="1" t="s">
        <v>584</v>
      </c>
      <c r="M17" s="1" t="s">
        <v>381</v>
      </c>
      <c r="N17" s="1" t="s">
        <v>969</v>
      </c>
      <c r="O17" s="31">
        <v>157</v>
      </c>
      <c r="P17" s="20">
        <v>143</v>
      </c>
      <c r="Q17" s="30">
        <v>14</v>
      </c>
      <c r="R17" s="29" t="s">
        <v>107</v>
      </c>
      <c r="S17" s="28" t="s">
        <v>228</v>
      </c>
    </row>
    <row r="18" spans="1:19" x14ac:dyDescent="0.3">
      <c r="A18" s="32" t="s">
        <v>10</v>
      </c>
      <c r="B18" s="1">
        <v>47</v>
      </c>
      <c r="C18" s="1">
        <v>22</v>
      </c>
      <c r="D18" s="1">
        <v>17</v>
      </c>
      <c r="E18" s="20">
        <v>8</v>
      </c>
      <c r="F18" s="30">
        <v>52</v>
      </c>
      <c r="G18" s="20">
        <v>10</v>
      </c>
      <c r="H18" s="20">
        <v>17</v>
      </c>
      <c r="I18" s="20">
        <v>5</v>
      </c>
      <c r="J18" s="20">
        <v>3</v>
      </c>
      <c r="K18" s="29" t="s">
        <v>964</v>
      </c>
      <c r="L18" s="1" t="s">
        <v>584</v>
      </c>
      <c r="M18" s="1" t="s">
        <v>402</v>
      </c>
      <c r="N18" s="1" t="s">
        <v>965</v>
      </c>
      <c r="O18" s="31">
        <v>141</v>
      </c>
      <c r="P18" s="20">
        <v>149</v>
      </c>
      <c r="Q18" s="30">
        <v>-8</v>
      </c>
      <c r="R18" s="29" t="s">
        <v>167</v>
      </c>
      <c r="S18" s="28" t="s">
        <v>237</v>
      </c>
    </row>
    <row r="19" spans="1:19" x14ac:dyDescent="0.3">
      <c r="A19" s="32" t="s">
        <v>23</v>
      </c>
      <c r="B19" s="1">
        <v>48</v>
      </c>
      <c r="C19" s="1">
        <v>22</v>
      </c>
      <c r="D19" s="1">
        <v>19</v>
      </c>
      <c r="E19" s="20">
        <v>7</v>
      </c>
      <c r="F19" s="30">
        <v>51</v>
      </c>
      <c r="G19" s="20">
        <v>8</v>
      </c>
      <c r="H19" s="20">
        <v>17</v>
      </c>
      <c r="I19" s="20">
        <v>5</v>
      </c>
      <c r="J19" s="20">
        <v>1</v>
      </c>
      <c r="K19" s="29" t="s">
        <v>875</v>
      </c>
      <c r="L19" s="1" t="s">
        <v>960</v>
      </c>
      <c r="M19" s="1" t="s">
        <v>961</v>
      </c>
      <c r="N19" s="1" t="s">
        <v>962</v>
      </c>
      <c r="O19" s="31">
        <v>148</v>
      </c>
      <c r="P19" s="20">
        <v>160</v>
      </c>
      <c r="Q19" s="30">
        <v>-12</v>
      </c>
      <c r="R19" s="29" t="s">
        <v>135</v>
      </c>
      <c r="S19" s="28" t="s">
        <v>225</v>
      </c>
    </row>
    <row r="20" spans="1:19" x14ac:dyDescent="0.3">
      <c r="A20" s="32" t="s">
        <v>14</v>
      </c>
      <c r="B20" s="1">
        <v>48</v>
      </c>
      <c r="C20" s="1">
        <v>24</v>
      </c>
      <c r="D20" s="1">
        <v>22</v>
      </c>
      <c r="E20" s="20">
        <v>2</v>
      </c>
      <c r="F20" s="30">
        <v>50</v>
      </c>
      <c r="G20" s="20">
        <v>13</v>
      </c>
      <c r="H20" s="20">
        <v>21</v>
      </c>
      <c r="I20" s="20">
        <v>3</v>
      </c>
      <c r="J20" s="20">
        <v>0</v>
      </c>
      <c r="K20" s="29" t="s">
        <v>667</v>
      </c>
      <c r="L20" s="1" t="s">
        <v>891</v>
      </c>
      <c r="M20" s="1" t="s">
        <v>539</v>
      </c>
      <c r="N20" s="1" t="s">
        <v>963</v>
      </c>
      <c r="O20" s="31">
        <v>127</v>
      </c>
      <c r="P20" s="20">
        <v>149</v>
      </c>
      <c r="Q20" s="30">
        <v>-22</v>
      </c>
      <c r="R20" s="29" t="s">
        <v>101</v>
      </c>
      <c r="S20" s="28" t="s">
        <v>200</v>
      </c>
    </row>
    <row r="21" spans="1:19" ht="15" thickBot="1" x14ac:dyDescent="0.35">
      <c r="A21" s="27" t="s">
        <v>12</v>
      </c>
      <c r="B21" s="26">
        <v>49</v>
      </c>
      <c r="C21" s="26">
        <v>21</v>
      </c>
      <c r="D21" s="26">
        <v>22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944</v>
      </c>
      <c r="M21" s="26" t="s">
        <v>294</v>
      </c>
      <c r="N21" s="26" t="s">
        <v>935</v>
      </c>
      <c r="O21" s="25">
        <v>132</v>
      </c>
      <c r="P21" s="24">
        <v>150</v>
      </c>
      <c r="Q21" s="23">
        <v>-18</v>
      </c>
      <c r="R21" s="22" t="s">
        <v>99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46</v>
      </c>
      <c r="C25" s="1">
        <v>33</v>
      </c>
      <c r="D25" s="1">
        <v>5</v>
      </c>
      <c r="E25" s="20">
        <v>8</v>
      </c>
      <c r="F25" s="30">
        <v>74</v>
      </c>
      <c r="G25" s="20">
        <v>29</v>
      </c>
      <c r="H25" s="20">
        <v>32</v>
      </c>
      <c r="I25" s="20">
        <v>1</v>
      </c>
      <c r="J25" s="20">
        <v>4</v>
      </c>
      <c r="K25" s="29" t="s">
        <v>945</v>
      </c>
      <c r="L25" s="1" t="s">
        <v>822</v>
      </c>
      <c r="M25" s="1" t="s">
        <v>416</v>
      </c>
      <c r="N25" s="1" t="s">
        <v>946</v>
      </c>
      <c r="O25" s="31">
        <v>185</v>
      </c>
      <c r="P25" s="20">
        <v>110</v>
      </c>
      <c r="Q25" s="30">
        <v>75</v>
      </c>
      <c r="R25" s="29" t="s">
        <v>107</v>
      </c>
      <c r="S25" s="28" t="s">
        <v>234</v>
      </c>
    </row>
    <row r="26" spans="1:19" x14ac:dyDescent="0.3">
      <c r="A26" s="32" t="s">
        <v>22</v>
      </c>
      <c r="B26" s="1">
        <v>49</v>
      </c>
      <c r="C26" s="1">
        <v>27</v>
      </c>
      <c r="D26" s="1">
        <v>13</v>
      </c>
      <c r="E26" s="20">
        <v>9</v>
      </c>
      <c r="F26" s="30">
        <v>63</v>
      </c>
      <c r="G26" s="20">
        <v>20</v>
      </c>
      <c r="H26" s="20">
        <v>24</v>
      </c>
      <c r="I26" s="20">
        <v>3</v>
      </c>
      <c r="J26" s="20">
        <v>3</v>
      </c>
      <c r="K26" s="29" t="s">
        <v>699</v>
      </c>
      <c r="L26" s="1" t="s">
        <v>930</v>
      </c>
      <c r="M26" s="1" t="s">
        <v>277</v>
      </c>
      <c r="N26" s="1" t="s">
        <v>931</v>
      </c>
      <c r="O26" s="31">
        <v>163</v>
      </c>
      <c r="P26" s="20">
        <v>139</v>
      </c>
      <c r="Q26" s="30">
        <v>24</v>
      </c>
      <c r="R26" s="29" t="s">
        <v>113</v>
      </c>
      <c r="S26" s="28" t="s">
        <v>240</v>
      </c>
    </row>
    <row r="27" spans="1:19" x14ac:dyDescent="0.3">
      <c r="A27" s="32" t="s">
        <v>17</v>
      </c>
      <c r="B27" s="1">
        <v>49</v>
      </c>
      <c r="C27" s="1">
        <v>27</v>
      </c>
      <c r="D27" s="1">
        <v>13</v>
      </c>
      <c r="E27" s="20">
        <v>9</v>
      </c>
      <c r="F27" s="30">
        <v>63</v>
      </c>
      <c r="G27" s="20">
        <v>15</v>
      </c>
      <c r="H27" s="20">
        <v>24</v>
      </c>
      <c r="I27" s="20">
        <v>3</v>
      </c>
      <c r="J27" s="20">
        <v>3</v>
      </c>
      <c r="K27" s="29" t="s">
        <v>932</v>
      </c>
      <c r="L27" s="1" t="s">
        <v>845</v>
      </c>
      <c r="M27" s="1" t="s">
        <v>299</v>
      </c>
      <c r="N27" s="1" t="s">
        <v>933</v>
      </c>
      <c r="O27" s="31">
        <v>155</v>
      </c>
      <c r="P27" s="20">
        <v>140</v>
      </c>
      <c r="Q27" s="30">
        <v>15</v>
      </c>
      <c r="R27" s="29" t="s">
        <v>99</v>
      </c>
      <c r="S27" s="28" t="s">
        <v>222</v>
      </c>
    </row>
    <row r="28" spans="1:19" x14ac:dyDescent="0.3">
      <c r="A28" s="32" t="s">
        <v>95</v>
      </c>
      <c r="B28" s="1">
        <v>49</v>
      </c>
      <c r="C28" s="1">
        <v>25</v>
      </c>
      <c r="D28" s="1">
        <v>20</v>
      </c>
      <c r="E28" s="20">
        <v>4</v>
      </c>
      <c r="F28" s="30">
        <v>54</v>
      </c>
      <c r="G28" s="20">
        <v>19</v>
      </c>
      <c r="H28" s="20">
        <v>25</v>
      </c>
      <c r="I28" s="20">
        <v>0</v>
      </c>
      <c r="J28" s="20">
        <v>0</v>
      </c>
      <c r="K28" s="29" t="s">
        <v>730</v>
      </c>
      <c r="L28" s="1" t="s">
        <v>810</v>
      </c>
      <c r="M28" s="1" t="s">
        <v>476</v>
      </c>
      <c r="N28" s="1" t="s">
        <v>883</v>
      </c>
      <c r="O28" s="31">
        <v>153</v>
      </c>
      <c r="P28" s="20">
        <v>135</v>
      </c>
      <c r="Q28" s="30">
        <v>18</v>
      </c>
      <c r="R28" s="29" t="s">
        <v>109</v>
      </c>
      <c r="S28" s="28" t="s">
        <v>226</v>
      </c>
    </row>
    <row r="29" spans="1:19" x14ac:dyDescent="0.3">
      <c r="A29" s="32" t="s">
        <v>15</v>
      </c>
      <c r="B29" s="1">
        <v>48</v>
      </c>
      <c r="C29" s="1">
        <v>23</v>
      </c>
      <c r="D29" s="1">
        <v>21</v>
      </c>
      <c r="E29" s="20">
        <v>4</v>
      </c>
      <c r="F29" s="30">
        <v>50</v>
      </c>
      <c r="G29" s="20">
        <v>13</v>
      </c>
      <c r="H29" s="20">
        <v>20</v>
      </c>
      <c r="I29" s="20">
        <v>3</v>
      </c>
      <c r="J29" s="20">
        <v>0</v>
      </c>
      <c r="K29" s="29" t="s">
        <v>856</v>
      </c>
      <c r="L29" s="1" t="s">
        <v>518</v>
      </c>
      <c r="M29" s="1" t="s">
        <v>947</v>
      </c>
      <c r="N29" s="1" t="s">
        <v>971</v>
      </c>
      <c r="O29" s="31">
        <v>138</v>
      </c>
      <c r="P29" s="20">
        <v>161</v>
      </c>
      <c r="Q29" s="30">
        <v>-23</v>
      </c>
      <c r="R29" s="29" t="s">
        <v>101</v>
      </c>
      <c r="S29" s="28" t="s">
        <v>232</v>
      </c>
    </row>
    <row r="30" spans="1:19" x14ac:dyDescent="0.3">
      <c r="A30" s="32" t="s">
        <v>6</v>
      </c>
      <c r="B30" s="1">
        <v>49</v>
      </c>
      <c r="C30" s="1">
        <v>19</v>
      </c>
      <c r="D30" s="1">
        <v>22</v>
      </c>
      <c r="E30" s="20">
        <v>8</v>
      </c>
      <c r="F30" s="30">
        <v>46</v>
      </c>
      <c r="G30" s="20">
        <v>17</v>
      </c>
      <c r="H30" s="20">
        <v>18</v>
      </c>
      <c r="I30" s="20">
        <v>1</v>
      </c>
      <c r="J30" s="20">
        <v>2</v>
      </c>
      <c r="K30" s="29" t="s">
        <v>949</v>
      </c>
      <c r="L30" s="1" t="s">
        <v>985</v>
      </c>
      <c r="M30" s="1" t="s">
        <v>287</v>
      </c>
      <c r="N30" s="1" t="s">
        <v>880</v>
      </c>
      <c r="O30" s="31">
        <v>120</v>
      </c>
      <c r="P30" s="20">
        <v>168</v>
      </c>
      <c r="Q30" s="30">
        <v>-48</v>
      </c>
      <c r="R30" s="29" t="s">
        <v>101</v>
      </c>
      <c r="S30" s="28" t="s">
        <v>200</v>
      </c>
    </row>
    <row r="31" spans="1:19" x14ac:dyDescent="0.3">
      <c r="A31" s="32" t="s">
        <v>25</v>
      </c>
      <c r="B31" s="1">
        <v>48</v>
      </c>
      <c r="C31" s="1">
        <v>19</v>
      </c>
      <c r="D31" s="1">
        <v>22</v>
      </c>
      <c r="E31" s="20">
        <v>7</v>
      </c>
      <c r="F31" s="30">
        <v>45</v>
      </c>
      <c r="G31" s="20">
        <v>13</v>
      </c>
      <c r="H31" s="20">
        <v>17</v>
      </c>
      <c r="I31" s="20">
        <v>2</v>
      </c>
      <c r="J31" s="20">
        <v>3</v>
      </c>
      <c r="K31" s="29" t="s">
        <v>970</v>
      </c>
      <c r="L31" s="1" t="s">
        <v>649</v>
      </c>
      <c r="M31" s="1" t="s">
        <v>303</v>
      </c>
      <c r="N31" s="1" t="s">
        <v>765</v>
      </c>
      <c r="O31" s="31">
        <v>133</v>
      </c>
      <c r="P31" s="20">
        <v>154</v>
      </c>
      <c r="Q31" s="30">
        <v>-21</v>
      </c>
      <c r="R31" s="29" t="s">
        <v>113</v>
      </c>
      <c r="S31" s="28" t="s">
        <v>225</v>
      </c>
    </row>
    <row r="32" spans="1:19" ht="15" thickBot="1" x14ac:dyDescent="0.35">
      <c r="A32" s="32" t="s">
        <v>0</v>
      </c>
      <c r="B32" s="1">
        <v>47</v>
      </c>
      <c r="C32" s="1">
        <v>19</v>
      </c>
      <c r="D32" s="1">
        <v>22</v>
      </c>
      <c r="E32" s="20">
        <v>6</v>
      </c>
      <c r="F32" s="23">
        <v>44</v>
      </c>
      <c r="G32" s="20">
        <v>16</v>
      </c>
      <c r="H32" s="20">
        <v>18</v>
      </c>
      <c r="I32" s="20">
        <v>1</v>
      </c>
      <c r="J32" s="20">
        <v>1</v>
      </c>
      <c r="K32" s="29" t="s">
        <v>680</v>
      </c>
      <c r="L32" s="1" t="s">
        <v>936</v>
      </c>
      <c r="M32" s="1" t="s">
        <v>122</v>
      </c>
      <c r="N32" s="1" t="s">
        <v>937</v>
      </c>
      <c r="O32" s="31">
        <v>144</v>
      </c>
      <c r="P32" s="20">
        <v>148</v>
      </c>
      <c r="Q32" s="30">
        <v>-4</v>
      </c>
      <c r="R32" s="29" t="s">
        <v>101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47</v>
      </c>
      <c r="C35" s="1">
        <v>24</v>
      </c>
      <c r="D35" s="1">
        <v>11</v>
      </c>
      <c r="E35" s="20">
        <v>12</v>
      </c>
      <c r="F35" s="33">
        <v>60</v>
      </c>
      <c r="G35" s="20">
        <v>16</v>
      </c>
      <c r="H35" s="20">
        <v>23</v>
      </c>
      <c r="I35" s="20">
        <v>1</v>
      </c>
      <c r="J35" s="20">
        <v>5</v>
      </c>
      <c r="K35" s="29" t="s">
        <v>813</v>
      </c>
      <c r="L35" s="1" t="s">
        <v>923</v>
      </c>
      <c r="M35" s="1" t="s">
        <v>440</v>
      </c>
      <c r="N35" s="1" t="s">
        <v>876</v>
      </c>
      <c r="O35" s="31">
        <v>160</v>
      </c>
      <c r="P35" s="20">
        <v>145</v>
      </c>
      <c r="Q35" s="30">
        <v>15</v>
      </c>
      <c r="R35" s="29" t="s">
        <v>194</v>
      </c>
      <c r="S35" s="28" t="s">
        <v>226</v>
      </c>
    </row>
    <row r="36" spans="1:19" x14ac:dyDescent="0.3">
      <c r="A36" s="32" t="s">
        <v>20</v>
      </c>
      <c r="B36" s="1">
        <v>50</v>
      </c>
      <c r="C36" s="1">
        <v>25</v>
      </c>
      <c r="D36" s="1">
        <v>17</v>
      </c>
      <c r="E36" s="20">
        <v>8</v>
      </c>
      <c r="F36" s="30">
        <v>58</v>
      </c>
      <c r="G36" s="20">
        <v>20</v>
      </c>
      <c r="H36" s="20">
        <v>25</v>
      </c>
      <c r="I36" s="20">
        <v>0</v>
      </c>
      <c r="J36" s="20">
        <v>3</v>
      </c>
      <c r="K36" s="29" t="s">
        <v>986</v>
      </c>
      <c r="L36" s="1" t="s">
        <v>765</v>
      </c>
      <c r="M36" s="1" t="s">
        <v>313</v>
      </c>
      <c r="N36" s="1" t="s">
        <v>987</v>
      </c>
      <c r="O36" s="31">
        <v>170</v>
      </c>
      <c r="P36" s="20">
        <v>158</v>
      </c>
      <c r="Q36" s="30">
        <v>12</v>
      </c>
      <c r="R36" s="29" t="s">
        <v>104</v>
      </c>
      <c r="S36" s="28" t="s">
        <v>233</v>
      </c>
    </row>
    <row r="37" spans="1:19" x14ac:dyDescent="0.3">
      <c r="A37" s="32" t="s">
        <v>31</v>
      </c>
      <c r="B37" s="1">
        <v>48</v>
      </c>
      <c r="C37" s="1">
        <v>24</v>
      </c>
      <c r="D37" s="1">
        <v>21</v>
      </c>
      <c r="E37" s="20">
        <v>3</v>
      </c>
      <c r="F37" s="30">
        <v>51</v>
      </c>
      <c r="G37" s="20">
        <v>9</v>
      </c>
      <c r="H37" s="20">
        <v>19</v>
      </c>
      <c r="I37" s="20">
        <v>5</v>
      </c>
      <c r="J37" s="20">
        <v>0</v>
      </c>
      <c r="K37" s="29" t="s">
        <v>782</v>
      </c>
      <c r="L37" s="1" t="s">
        <v>791</v>
      </c>
      <c r="M37" s="1" t="s">
        <v>257</v>
      </c>
      <c r="N37" s="1" t="s">
        <v>972</v>
      </c>
      <c r="O37" s="31">
        <v>158</v>
      </c>
      <c r="P37" s="20">
        <v>172</v>
      </c>
      <c r="Q37" s="30">
        <v>-14</v>
      </c>
      <c r="R37" s="29" t="s">
        <v>109</v>
      </c>
      <c r="S37" s="28" t="s">
        <v>237</v>
      </c>
    </row>
    <row r="38" spans="1:19" x14ac:dyDescent="0.3">
      <c r="A38" s="32" t="s">
        <v>18</v>
      </c>
      <c r="B38" s="1">
        <v>48</v>
      </c>
      <c r="C38" s="1">
        <v>19</v>
      </c>
      <c r="D38" s="1">
        <v>16</v>
      </c>
      <c r="E38" s="20">
        <v>13</v>
      </c>
      <c r="F38" s="30">
        <v>51</v>
      </c>
      <c r="G38" s="20">
        <v>9</v>
      </c>
      <c r="H38" s="20">
        <v>16</v>
      </c>
      <c r="I38" s="20">
        <v>3</v>
      </c>
      <c r="J38" s="20">
        <v>6</v>
      </c>
      <c r="K38" s="29" t="s">
        <v>951</v>
      </c>
      <c r="L38" s="1" t="s">
        <v>813</v>
      </c>
      <c r="M38" s="1" t="s">
        <v>974</v>
      </c>
      <c r="N38" s="1" t="s">
        <v>975</v>
      </c>
      <c r="O38" s="31">
        <v>125</v>
      </c>
      <c r="P38" s="20">
        <v>136</v>
      </c>
      <c r="Q38" s="30">
        <v>-11</v>
      </c>
      <c r="R38" s="29" t="s">
        <v>133</v>
      </c>
      <c r="S38" s="28" t="s">
        <v>264</v>
      </c>
    </row>
    <row r="39" spans="1:19" x14ac:dyDescent="0.3">
      <c r="A39" s="32" t="s">
        <v>8</v>
      </c>
      <c r="B39" s="1">
        <v>47</v>
      </c>
      <c r="C39" s="1">
        <v>24</v>
      </c>
      <c r="D39" s="1">
        <v>20</v>
      </c>
      <c r="E39" s="20">
        <v>3</v>
      </c>
      <c r="F39" s="30">
        <v>51</v>
      </c>
      <c r="G39" s="20">
        <v>11</v>
      </c>
      <c r="H39" s="20">
        <v>22</v>
      </c>
      <c r="I39" s="20">
        <v>2</v>
      </c>
      <c r="J39" s="20">
        <v>1</v>
      </c>
      <c r="K39" s="29" t="s">
        <v>725</v>
      </c>
      <c r="L39" s="1" t="s">
        <v>819</v>
      </c>
      <c r="M39" s="1" t="s">
        <v>377</v>
      </c>
      <c r="N39" s="1" t="s">
        <v>883</v>
      </c>
      <c r="O39" s="31">
        <v>148</v>
      </c>
      <c r="P39" s="20">
        <v>168</v>
      </c>
      <c r="Q39" s="30">
        <v>-20</v>
      </c>
      <c r="R39" s="29" t="s">
        <v>101</v>
      </c>
      <c r="S39" s="28" t="s">
        <v>203</v>
      </c>
    </row>
    <row r="40" spans="1:19" x14ac:dyDescent="0.3">
      <c r="A40" s="32" t="s">
        <v>7</v>
      </c>
      <c r="B40" s="1">
        <v>47</v>
      </c>
      <c r="C40" s="1">
        <v>21</v>
      </c>
      <c r="D40" s="1">
        <v>17</v>
      </c>
      <c r="E40" s="20">
        <v>9</v>
      </c>
      <c r="F40" s="30">
        <v>51</v>
      </c>
      <c r="G40" s="20">
        <v>14</v>
      </c>
      <c r="H40" s="20">
        <v>20</v>
      </c>
      <c r="I40" s="20">
        <v>1</v>
      </c>
      <c r="J40" s="20">
        <v>4</v>
      </c>
      <c r="K40" s="29" t="s">
        <v>729</v>
      </c>
      <c r="L40" s="1" t="s">
        <v>976</v>
      </c>
      <c r="M40" s="1" t="s">
        <v>390</v>
      </c>
      <c r="N40" s="1" t="s">
        <v>977</v>
      </c>
      <c r="O40" s="31">
        <v>130</v>
      </c>
      <c r="P40" s="20">
        <v>141</v>
      </c>
      <c r="Q40" s="30">
        <v>-11</v>
      </c>
      <c r="R40" s="29" t="s">
        <v>113</v>
      </c>
      <c r="S40" s="28" t="s">
        <v>233</v>
      </c>
    </row>
    <row r="41" spans="1:19" x14ac:dyDescent="0.3">
      <c r="A41" s="32" t="s">
        <v>27</v>
      </c>
      <c r="B41" s="1">
        <v>48</v>
      </c>
      <c r="C41" s="1">
        <v>21</v>
      </c>
      <c r="D41" s="1">
        <v>23</v>
      </c>
      <c r="E41" s="20">
        <v>4</v>
      </c>
      <c r="F41" s="30">
        <v>46</v>
      </c>
      <c r="G41" s="20">
        <v>15</v>
      </c>
      <c r="H41" s="20">
        <v>19</v>
      </c>
      <c r="I41" s="20">
        <v>2</v>
      </c>
      <c r="J41" s="20">
        <v>2</v>
      </c>
      <c r="K41" s="29" t="s">
        <v>934</v>
      </c>
      <c r="L41" s="1" t="s">
        <v>938</v>
      </c>
      <c r="M41" s="1" t="s">
        <v>291</v>
      </c>
      <c r="N41" s="1" t="s">
        <v>939</v>
      </c>
      <c r="O41" s="31">
        <v>126</v>
      </c>
      <c r="P41" s="20">
        <v>143</v>
      </c>
      <c r="Q41" s="30">
        <v>-17</v>
      </c>
      <c r="R41" s="29" t="s">
        <v>104</v>
      </c>
      <c r="S41" s="28" t="s">
        <v>202</v>
      </c>
    </row>
    <row r="42" spans="1:19" ht="15" thickBot="1" x14ac:dyDescent="0.35">
      <c r="A42" s="27" t="s">
        <v>3</v>
      </c>
      <c r="B42" s="26">
        <v>48</v>
      </c>
      <c r="C42" s="26">
        <v>16</v>
      </c>
      <c r="D42" s="26">
        <v>27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978</v>
      </c>
      <c r="L42" s="26" t="s">
        <v>941</v>
      </c>
      <c r="M42" s="26" t="s">
        <v>274</v>
      </c>
      <c r="N42" s="26" t="s">
        <v>825</v>
      </c>
      <c r="O42" s="25">
        <v>126</v>
      </c>
      <c r="P42" s="24">
        <v>176</v>
      </c>
      <c r="Q42" s="23">
        <v>-50</v>
      </c>
      <c r="R42" s="22" t="s">
        <v>58</v>
      </c>
      <c r="S42" s="21" t="s">
        <v>979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EDB43F6-FD58-40A5-8395-01C76C7E1C59}"/>
  </hyperlinks>
  <pageMargins left="0.7" right="0.7" top="0.75" bottom="0.75" header="0.3" footer="0.3"/>
  <pageSetup orientation="portrait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AD0E-0FBA-4B42-8742-DD79E2B5F2C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50</v>
      </c>
      <c r="C4" s="40">
        <v>30</v>
      </c>
      <c r="D4" s="40">
        <v>16</v>
      </c>
      <c r="E4" s="38">
        <v>4</v>
      </c>
      <c r="F4" s="33">
        <v>64</v>
      </c>
      <c r="G4" s="39">
        <v>19</v>
      </c>
      <c r="H4" s="38">
        <v>28</v>
      </c>
      <c r="I4" s="38">
        <v>2</v>
      </c>
      <c r="J4" s="33">
        <v>2</v>
      </c>
      <c r="K4" s="37" t="s">
        <v>980</v>
      </c>
      <c r="L4" s="40" t="s">
        <v>781</v>
      </c>
      <c r="M4" s="40" t="s">
        <v>472</v>
      </c>
      <c r="N4" s="40" t="s">
        <v>981</v>
      </c>
      <c r="O4" s="39">
        <v>157</v>
      </c>
      <c r="P4" s="38">
        <v>153</v>
      </c>
      <c r="Q4" s="33">
        <v>4</v>
      </c>
      <c r="R4" s="37" t="s">
        <v>104</v>
      </c>
      <c r="S4" s="36" t="s">
        <v>226</v>
      </c>
    </row>
    <row r="5" spans="1:20" x14ac:dyDescent="0.3">
      <c r="A5" s="32" t="s">
        <v>5</v>
      </c>
      <c r="B5" s="1">
        <v>47</v>
      </c>
      <c r="C5" s="1">
        <v>30</v>
      </c>
      <c r="D5" s="1">
        <v>13</v>
      </c>
      <c r="E5" s="20">
        <v>4</v>
      </c>
      <c r="F5" s="30">
        <v>64</v>
      </c>
      <c r="G5" s="31">
        <v>22</v>
      </c>
      <c r="H5" s="20">
        <v>28</v>
      </c>
      <c r="I5" s="20">
        <v>2</v>
      </c>
      <c r="J5" s="30">
        <v>2</v>
      </c>
      <c r="K5" s="29" t="s">
        <v>671</v>
      </c>
      <c r="L5" s="1" t="s">
        <v>984</v>
      </c>
      <c r="M5" s="1" t="s">
        <v>234</v>
      </c>
      <c r="N5" s="1" t="s">
        <v>908</v>
      </c>
      <c r="O5" s="31">
        <v>166</v>
      </c>
      <c r="P5" s="20">
        <v>120</v>
      </c>
      <c r="Q5" s="30">
        <v>46</v>
      </c>
      <c r="R5" s="29" t="s">
        <v>99</v>
      </c>
      <c r="S5" s="28" t="s">
        <v>342</v>
      </c>
    </row>
    <row r="6" spans="1:20" x14ac:dyDescent="0.3">
      <c r="A6" s="32" t="s">
        <v>16</v>
      </c>
      <c r="B6" s="1">
        <v>49</v>
      </c>
      <c r="C6" s="1">
        <v>27</v>
      </c>
      <c r="D6" s="1">
        <v>15</v>
      </c>
      <c r="E6" s="20">
        <v>7</v>
      </c>
      <c r="F6" s="30">
        <v>61</v>
      </c>
      <c r="G6" s="31">
        <v>15</v>
      </c>
      <c r="H6" s="20">
        <v>25</v>
      </c>
      <c r="I6" s="20">
        <v>2</v>
      </c>
      <c r="J6" s="30">
        <v>4</v>
      </c>
      <c r="K6" s="29" t="s">
        <v>889</v>
      </c>
      <c r="L6" s="1" t="s">
        <v>956</v>
      </c>
      <c r="M6" s="1" t="s">
        <v>450</v>
      </c>
      <c r="N6" s="1" t="s">
        <v>957</v>
      </c>
      <c r="O6" s="31">
        <v>168</v>
      </c>
      <c r="P6" s="20">
        <v>164</v>
      </c>
      <c r="Q6" s="30">
        <v>4</v>
      </c>
      <c r="R6" s="29" t="s">
        <v>99</v>
      </c>
      <c r="S6" s="28" t="s">
        <v>234</v>
      </c>
    </row>
    <row r="7" spans="1:20" x14ac:dyDescent="0.3">
      <c r="A7" s="32" t="s">
        <v>29</v>
      </c>
      <c r="B7" s="1">
        <v>49</v>
      </c>
      <c r="C7" s="1">
        <v>28</v>
      </c>
      <c r="D7" s="1">
        <v>19</v>
      </c>
      <c r="E7" s="20">
        <v>2</v>
      </c>
      <c r="F7" s="30">
        <v>58</v>
      </c>
      <c r="G7" s="31">
        <v>19</v>
      </c>
      <c r="H7" s="20">
        <v>26</v>
      </c>
      <c r="I7" s="20">
        <v>2</v>
      </c>
      <c r="J7" s="30">
        <v>1</v>
      </c>
      <c r="K7" s="29" t="s">
        <v>924</v>
      </c>
      <c r="L7" s="1" t="s">
        <v>816</v>
      </c>
      <c r="M7" s="1" t="s">
        <v>369</v>
      </c>
      <c r="N7" s="1" t="s">
        <v>904</v>
      </c>
      <c r="O7" s="31">
        <v>164</v>
      </c>
      <c r="P7" s="20">
        <v>150</v>
      </c>
      <c r="Q7" s="30">
        <v>14</v>
      </c>
      <c r="R7" s="29" t="s">
        <v>177</v>
      </c>
      <c r="S7" s="28" t="s">
        <v>276</v>
      </c>
    </row>
    <row r="8" spans="1:20" x14ac:dyDescent="0.3">
      <c r="A8" s="32" t="s">
        <v>28</v>
      </c>
      <c r="B8" s="1">
        <v>48</v>
      </c>
      <c r="C8" s="1">
        <v>26</v>
      </c>
      <c r="D8" s="1">
        <v>17</v>
      </c>
      <c r="E8" s="20">
        <v>5</v>
      </c>
      <c r="F8" s="30">
        <v>57</v>
      </c>
      <c r="G8" s="31">
        <v>17</v>
      </c>
      <c r="H8" s="20">
        <v>23</v>
      </c>
      <c r="I8" s="20">
        <v>3</v>
      </c>
      <c r="J8" s="30">
        <v>0</v>
      </c>
      <c r="K8" s="29" t="s">
        <v>954</v>
      </c>
      <c r="L8" s="1" t="s">
        <v>611</v>
      </c>
      <c r="M8" s="1" t="s">
        <v>354</v>
      </c>
      <c r="N8" s="1" t="s">
        <v>988</v>
      </c>
      <c r="O8" s="31">
        <v>158</v>
      </c>
      <c r="P8" s="20">
        <v>150</v>
      </c>
      <c r="Q8" s="30">
        <v>8</v>
      </c>
      <c r="R8" s="29" t="s">
        <v>107</v>
      </c>
      <c r="S8" s="28" t="s">
        <v>234</v>
      </c>
    </row>
    <row r="9" spans="1:20" x14ac:dyDescent="0.3">
      <c r="A9" s="32" t="s">
        <v>4</v>
      </c>
      <c r="B9" s="1">
        <v>49</v>
      </c>
      <c r="C9" s="1">
        <v>24</v>
      </c>
      <c r="D9" s="1">
        <v>17</v>
      </c>
      <c r="E9" s="20">
        <v>8</v>
      </c>
      <c r="F9" s="30">
        <v>56</v>
      </c>
      <c r="G9" s="31">
        <v>17</v>
      </c>
      <c r="H9" s="20">
        <v>24</v>
      </c>
      <c r="I9" s="20">
        <v>0</v>
      </c>
      <c r="J9" s="30">
        <v>1</v>
      </c>
      <c r="K9" s="29" t="s">
        <v>989</v>
      </c>
      <c r="L9" s="1" t="s">
        <v>958</v>
      </c>
      <c r="M9" s="1" t="s">
        <v>341</v>
      </c>
      <c r="N9" s="1" t="s">
        <v>840</v>
      </c>
      <c r="O9" s="31">
        <v>165</v>
      </c>
      <c r="P9" s="20">
        <v>164</v>
      </c>
      <c r="Q9" s="30">
        <v>1</v>
      </c>
      <c r="R9" s="29" t="s">
        <v>101</v>
      </c>
      <c r="S9" s="28" t="s">
        <v>231</v>
      </c>
    </row>
    <row r="10" spans="1:20" x14ac:dyDescent="0.3">
      <c r="A10" s="32" t="s">
        <v>19</v>
      </c>
      <c r="B10" s="1">
        <v>48</v>
      </c>
      <c r="C10" s="1">
        <v>25</v>
      </c>
      <c r="D10" s="1">
        <v>20</v>
      </c>
      <c r="E10" s="20">
        <v>3</v>
      </c>
      <c r="F10" s="30">
        <v>53</v>
      </c>
      <c r="G10" s="31">
        <v>20</v>
      </c>
      <c r="H10" s="20">
        <v>23</v>
      </c>
      <c r="I10" s="20">
        <v>2</v>
      </c>
      <c r="J10" s="30">
        <v>1</v>
      </c>
      <c r="K10" s="29" t="s">
        <v>968</v>
      </c>
      <c r="L10" s="1" t="s">
        <v>753</v>
      </c>
      <c r="M10" s="1" t="s">
        <v>887</v>
      </c>
      <c r="N10" s="1" t="s">
        <v>955</v>
      </c>
      <c r="O10" s="31">
        <v>146</v>
      </c>
      <c r="P10" s="20">
        <v>160</v>
      </c>
      <c r="Q10" s="30">
        <v>-14</v>
      </c>
      <c r="R10" s="29" t="s">
        <v>101</v>
      </c>
      <c r="S10" s="28" t="s">
        <v>228</v>
      </c>
    </row>
    <row r="11" spans="1:20" ht="15" thickBot="1" x14ac:dyDescent="0.35">
      <c r="A11" s="32" t="s">
        <v>11</v>
      </c>
      <c r="B11" s="1">
        <v>48</v>
      </c>
      <c r="C11" s="1">
        <v>22</v>
      </c>
      <c r="D11" s="1">
        <v>19</v>
      </c>
      <c r="E11" s="24">
        <v>7</v>
      </c>
      <c r="F11" s="23">
        <v>51</v>
      </c>
      <c r="G11" s="25">
        <v>14</v>
      </c>
      <c r="H11" s="24">
        <v>19</v>
      </c>
      <c r="I11" s="24">
        <v>3</v>
      </c>
      <c r="J11" s="23">
        <v>0</v>
      </c>
      <c r="K11" s="29" t="s">
        <v>680</v>
      </c>
      <c r="L11" s="1" t="s">
        <v>982</v>
      </c>
      <c r="M11" s="1" t="s">
        <v>983</v>
      </c>
      <c r="N11" s="1" t="s">
        <v>949</v>
      </c>
      <c r="O11" s="31">
        <v>159</v>
      </c>
      <c r="P11" s="20">
        <v>163</v>
      </c>
      <c r="Q11" s="30">
        <v>-4</v>
      </c>
      <c r="R11" s="29" t="s">
        <v>107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50</v>
      </c>
      <c r="C14" s="1">
        <v>31</v>
      </c>
      <c r="D14" s="1">
        <v>15</v>
      </c>
      <c r="E14" s="20">
        <v>4</v>
      </c>
      <c r="F14" s="33">
        <v>66</v>
      </c>
      <c r="G14" s="20">
        <v>18</v>
      </c>
      <c r="H14" s="20">
        <v>27</v>
      </c>
      <c r="I14" s="20">
        <v>4</v>
      </c>
      <c r="J14" s="20">
        <v>2</v>
      </c>
      <c r="K14" s="29" t="s">
        <v>980</v>
      </c>
      <c r="L14" s="1" t="s">
        <v>804</v>
      </c>
      <c r="M14" s="1" t="s">
        <v>959</v>
      </c>
      <c r="N14" s="1" t="s">
        <v>990</v>
      </c>
      <c r="O14" s="31">
        <v>173</v>
      </c>
      <c r="P14" s="20">
        <v>145</v>
      </c>
      <c r="Q14" s="30">
        <v>28</v>
      </c>
      <c r="R14" s="29" t="s">
        <v>109</v>
      </c>
      <c r="S14" s="28" t="s">
        <v>226</v>
      </c>
    </row>
    <row r="15" spans="1:20" x14ac:dyDescent="0.3">
      <c r="A15" s="32" t="s">
        <v>13</v>
      </c>
      <c r="B15" s="1">
        <v>49</v>
      </c>
      <c r="C15" s="1">
        <v>27</v>
      </c>
      <c r="D15" s="1">
        <v>17</v>
      </c>
      <c r="E15" s="20">
        <v>5</v>
      </c>
      <c r="F15" s="30">
        <v>59</v>
      </c>
      <c r="G15" s="20">
        <v>14</v>
      </c>
      <c r="H15" s="20">
        <v>23</v>
      </c>
      <c r="I15" s="20">
        <v>4</v>
      </c>
      <c r="J15" s="20">
        <v>5</v>
      </c>
      <c r="K15" s="29" t="s">
        <v>754</v>
      </c>
      <c r="L15" s="1" t="s">
        <v>725</v>
      </c>
      <c r="M15" s="1" t="s">
        <v>389</v>
      </c>
      <c r="N15" s="1" t="s">
        <v>820</v>
      </c>
      <c r="O15" s="31">
        <v>145</v>
      </c>
      <c r="P15" s="20">
        <v>137</v>
      </c>
      <c r="Q15" s="30">
        <v>8</v>
      </c>
      <c r="R15" s="29" t="s">
        <v>99</v>
      </c>
      <c r="S15" s="28" t="s">
        <v>234</v>
      </c>
    </row>
    <row r="16" spans="1:20" x14ac:dyDescent="0.3">
      <c r="A16" s="32" t="s">
        <v>9</v>
      </c>
      <c r="B16" s="1">
        <v>48</v>
      </c>
      <c r="C16" s="1">
        <v>23</v>
      </c>
      <c r="D16" s="1">
        <v>14</v>
      </c>
      <c r="E16" s="20">
        <v>11</v>
      </c>
      <c r="F16" s="30">
        <v>57</v>
      </c>
      <c r="G16" s="20">
        <v>18</v>
      </c>
      <c r="H16" s="20">
        <v>22</v>
      </c>
      <c r="I16" s="20">
        <v>1</v>
      </c>
      <c r="J16" s="20">
        <v>7</v>
      </c>
      <c r="K16" s="29" t="s">
        <v>966</v>
      </c>
      <c r="L16" s="1" t="s">
        <v>699</v>
      </c>
      <c r="M16" s="1" t="s">
        <v>462</v>
      </c>
      <c r="N16" s="1" t="s">
        <v>967</v>
      </c>
      <c r="O16" s="31">
        <v>156</v>
      </c>
      <c r="P16" s="20">
        <v>147</v>
      </c>
      <c r="Q16" s="30">
        <v>9</v>
      </c>
      <c r="R16" s="29" t="s">
        <v>99</v>
      </c>
      <c r="S16" s="28" t="s">
        <v>231</v>
      </c>
    </row>
    <row r="17" spans="1:19" x14ac:dyDescent="0.3">
      <c r="A17" s="32" t="s">
        <v>10</v>
      </c>
      <c r="B17" s="1">
        <v>48</v>
      </c>
      <c r="C17" s="1">
        <v>23</v>
      </c>
      <c r="D17" s="1">
        <v>17</v>
      </c>
      <c r="E17" s="20">
        <v>8</v>
      </c>
      <c r="F17" s="30">
        <v>54</v>
      </c>
      <c r="G17" s="20">
        <v>11</v>
      </c>
      <c r="H17" s="20">
        <v>18</v>
      </c>
      <c r="I17" s="20">
        <v>5</v>
      </c>
      <c r="J17" s="20">
        <v>3</v>
      </c>
      <c r="K17" s="29" t="s">
        <v>964</v>
      </c>
      <c r="L17" s="1" t="s">
        <v>639</v>
      </c>
      <c r="M17" s="1" t="s">
        <v>402</v>
      </c>
      <c r="N17" s="1" t="s">
        <v>965</v>
      </c>
      <c r="O17" s="31">
        <v>143</v>
      </c>
      <c r="P17" s="20">
        <v>150</v>
      </c>
      <c r="Q17" s="30">
        <v>-7</v>
      </c>
      <c r="R17" s="29" t="s">
        <v>99</v>
      </c>
      <c r="S17" s="28" t="s">
        <v>237</v>
      </c>
    </row>
    <row r="18" spans="1:19" x14ac:dyDescent="0.3">
      <c r="A18" s="32" t="s">
        <v>1</v>
      </c>
      <c r="B18" s="1">
        <v>50</v>
      </c>
      <c r="C18" s="1">
        <v>24</v>
      </c>
      <c r="D18" s="1">
        <v>20</v>
      </c>
      <c r="E18" s="20">
        <v>6</v>
      </c>
      <c r="F18" s="30">
        <v>54</v>
      </c>
      <c r="G18" s="20">
        <v>21</v>
      </c>
      <c r="H18" s="20">
        <v>24</v>
      </c>
      <c r="I18" s="20">
        <v>0</v>
      </c>
      <c r="J18" s="20">
        <v>5</v>
      </c>
      <c r="K18" s="29" t="s">
        <v>968</v>
      </c>
      <c r="L18" s="1" t="s">
        <v>855</v>
      </c>
      <c r="M18" s="1" t="s">
        <v>381</v>
      </c>
      <c r="N18" s="1" t="s">
        <v>969</v>
      </c>
      <c r="O18" s="31">
        <v>159</v>
      </c>
      <c r="P18" s="20">
        <v>148</v>
      </c>
      <c r="Q18" s="30">
        <v>11</v>
      </c>
      <c r="R18" s="29" t="s">
        <v>113</v>
      </c>
      <c r="S18" s="28" t="s">
        <v>237</v>
      </c>
    </row>
    <row r="19" spans="1:19" x14ac:dyDescent="0.3">
      <c r="A19" s="32" t="s">
        <v>14</v>
      </c>
      <c r="B19" s="1">
        <v>49</v>
      </c>
      <c r="C19" s="1">
        <v>25</v>
      </c>
      <c r="D19" s="1">
        <v>22</v>
      </c>
      <c r="E19" s="20">
        <v>2</v>
      </c>
      <c r="F19" s="30">
        <v>52</v>
      </c>
      <c r="G19" s="20">
        <v>13</v>
      </c>
      <c r="H19" s="20">
        <v>22</v>
      </c>
      <c r="I19" s="20">
        <v>3</v>
      </c>
      <c r="J19" s="20">
        <v>0</v>
      </c>
      <c r="K19" s="29" t="s">
        <v>667</v>
      </c>
      <c r="L19" s="1" t="s">
        <v>991</v>
      </c>
      <c r="M19" s="1" t="s">
        <v>539</v>
      </c>
      <c r="N19" s="1" t="s">
        <v>963</v>
      </c>
      <c r="O19" s="31">
        <v>129</v>
      </c>
      <c r="P19" s="20">
        <v>150</v>
      </c>
      <c r="Q19" s="30">
        <v>-21</v>
      </c>
      <c r="R19" s="29" t="s">
        <v>99</v>
      </c>
      <c r="S19" s="28" t="s">
        <v>202</v>
      </c>
    </row>
    <row r="20" spans="1:19" x14ac:dyDescent="0.3">
      <c r="A20" s="32" t="s">
        <v>23</v>
      </c>
      <c r="B20" s="1">
        <v>48</v>
      </c>
      <c r="C20" s="1">
        <v>22</v>
      </c>
      <c r="D20" s="1">
        <v>19</v>
      </c>
      <c r="E20" s="20">
        <v>7</v>
      </c>
      <c r="F20" s="30">
        <v>51</v>
      </c>
      <c r="G20" s="20">
        <v>8</v>
      </c>
      <c r="H20" s="20">
        <v>17</v>
      </c>
      <c r="I20" s="20">
        <v>5</v>
      </c>
      <c r="J20" s="20">
        <v>1</v>
      </c>
      <c r="K20" s="29" t="s">
        <v>875</v>
      </c>
      <c r="L20" s="1" t="s">
        <v>960</v>
      </c>
      <c r="M20" s="1" t="s">
        <v>961</v>
      </c>
      <c r="N20" s="1" t="s">
        <v>962</v>
      </c>
      <c r="O20" s="31">
        <v>148</v>
      </c>
      <c r="P20" s="20">
        <v>160</v>
      </c>
      <c r="Q20" s="30">
        <v>-12</v>
      </c>
      <c r="R20" s="29" t="s">
        <v>135</v>
      </c>
      <c r="S20" s="28" t="s">
        <v>225</v>
      </c>
    </row>
    <row r="21" spans="1:19" ht="15" thickBot="1" x14ac:dyDescent="0.35">
      <c r="A21" s="27" t="s">
        <v>12</v>
      </c>
      <c r="B21" s="26">
        <v>50</v>
      </c>
      <c r="C21" s="26">
        <v>21</v>
      </c>
      <c r="D21" s="26">
        <v>23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877</v>
      </c>
      <c r="M21" s="26" t="s">
        <v>294</v>
      </c>
      <c r="N21" s="26" t="s">
        <v>935</v>
      </c>
      <c r="O21" s="25">
        <v>135</v>
      </c>
      <c r="P21" s="24">
        <v>155</v>
      </c>
      <c r="Q21" s="23">
        <v>-20</v>
      </c>
      <c r="R21" s="22" t="s">
        <v>101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47</v>
      </c>
      <c r="C25" s="1">
        <v>34</v>
      </c>
      <c r="D25" s="1">
        <v>5</v>
      </c>
      <c r="E25" s="20">
        <v>8</v>
      </c>
      <c r="F25" s="30">
        <v>76</v>
      </c>
      <c r="G25" s="20">
        <v>30</v>
      </c>
      <c r="H25" s="20">
        <v>33</v>
      </c>
      <c r="I25" s="20">
        <v>1</v>
      </c>
      <c r="J25" s="20">
        <v>4</v>
      </c>
      <c r="K25" s="29" t="s">
        <v>993</v>
      </c>
      <c r="L25" s="1" t="s">
        <v>822</v>
      </c>
      <c r="M25" s="1" t="s">
        <v>416</v>
      </c>
      <c r="N25" s="1" t="s">
        <v>946</v>
      </c>
      <c r="O25" s="31">
        <v>190</v>
      </c>
      <c r="P25" s="20">
        <v>112</v>
      </c>
      <c r="Q25" s="30">
        <v>78</v>
      </c>
      <c r="R25" s="29" t="s">
        <v>99</v>
      </c>
      <c r="S25" s="28" t="s">
        <v>234</v>
      </c>
    </row>
    <row r="26" spans="1:19" x14ac:dyDescent="0.3">
      <c r="A26" s="32" t="s">
        <v>17</v>
      </c>
      <c r="B26" s="1">
        <v>50</v>
      </c>
      <c r="C26" s="1">
        <v>28</v>
      </c>
      <c r="D26" s="1">
        <v>13</v>
      </c>
      <c r="E26" s="20">
        <v>9</v>
      </c>
      <c r="F26" s="30">
        <v>65</v>
      </c>
      <c r="G26" s="20">
        <v>16</v>
      </c>
      <c r="H26" s="20">
        <v>25</v>
      </c>
      <c r="I26" s="20">
        <v>3</v>
      </c>
      <c r="J26" s="20">
        <v>3</v>
      </c>
      <c r="K26" s="29" t="s">
        <v>932</v>
      </c>
      <c r="L26" s="1" t="s">
        <v>994</v>
      </c>
      <c r="M26" s="1" t="s">
        <v>299</v>
      </c>
      <c r="N26" s="1" t="s">
        <v>933</v>
      </c>
      <c r="O26" s="31">
        <v>161</v>
      </c>
      <c r="P26" s="20">
        <v>143</v>
      </c>
      <c r="Q26" s="30">
        <v>18</v>
      </c>
      <c r="R26" s="29" t="s">
        <v>104</v>
      </c>
      <c r="S26" s="28" t="s">
        <v>222</v>
      </c>
    </row>
    <row r="27" spans="1:19" x14ac:dyDescent="0.3">
      <c r="A27" s="32" t="s">
        <v>22</v>
      </c>
      <c r="B27" s="1">
        <v>49</v>
      </c>
      <c r="C27" s="1">
        <v>27</v>
      </c>
      <c r="D27" s="1">
        <v>13</v>
      </c>
      <c r="E27" s="20">
        <v>9</v>
      </c>
      <c r="F27" s="30">
        <v>63</v>
      </c>
      <c r="G27" s="20">
        <v>20</v>
      </c>
      <c r="H27" s="20">
        <v>24</v>
      </c>
      <c r="I27" s="20">
        <v>3</v>
      </c>
      <c r="J27" s="20">
        <v>3</v>
      </c>
      <c r="K27" s="29" t="s">
        <v>699</v>
      </c>
      <c r="L27" s="1" t="s">
        <v>930</v>
      </c>
      <c r="M27" s="1" t="s">
        <v>277</v>
      </c>
      <c r="N27" s="1" t="s">
        <v>931</v>
      </c>
      <c r="O27" s="31">
        <v>163</v>
      </c>
      <c r="P27" s="20">
        <v>139</v>
      </c>
      <c r="Q27" s="30">
        <v>24</v>
      </c>
      <c r="R27" s="29" t="s">
        <v>113</v>
      </c>
      <c r="S27" s="28" t="s">
        <v>240</v>
      </c>
    </row>
    <row r="28" spans="1:19" x14ac:dyDescent="0.3">
      <c r="A28" s="32" t="s">
        <v>95</v>
      </c>
      <c r="B28" s="1">
        <v>49</v>
      </c>
      <c r="C28" s="1">
        <v>25</v>
      </c>
      <c r="D28" s="1">
        <v>20</v>
      </c>
      <c r="E28" s="20">
        <v>4</v>
      </c>
      <c r="F28" s="30">
        <v>54</v>
      </c>
      <c r="G28" s="20">
        <v>19</v>
      </c>
      <c r="H28" s="20">
        <v>25</v>
      </c>
      <c r="I28" s="20">
        <v>0</v>
      </c>
      <c r="J28" s="20">
        <v>0</v>
      </c>
      <c r="K28" s="29" t="s">
        <v>730</v>
      </c>
      <c r="L28" s="1" t="s">
        <v>810</v>
      </c>
      <c r="M28" s="1" t="s">
        <v>476</v>
      </c>
      <c r="N28" s="1" t="s">
        <v>883</v>
      </c>
      <c r="O28" s="31">
        <v>153</v>
      </c>
      <c r="P28" s="20">
        <v>135</v>
      </c>
      <c r="Q28" s="30">
        <v>18</v>
      </c>
      <c r="R28" s="29" t="s">
        <v>109</v>
      </c>
      <c r="S28" s="28" t="s">
        <v>226</v>
      </c>
    </row>
    <row r="29" spans="1:19" x14ac:dyDescent="0.3">
      <c r="A29" s="32" t="s">
        <v>15</v>
      </c>
      <c r="B29" s="1">
        <v>48</v>
      </c>
      <c r="C29" s="1">
        <v>23</v>
      </c>
      <c r="D29" s="1">
        <v>21</v>
      </c>
      <c r="E29" s="20">
        <v>4</v>
      </c>
      <c r="F29" s="30">
        <v>50</v>
      </c>
      <c r="G29" s="20">
        <v>13</v>
      </c>
      <c r="H29" s="20">
        <v>20</v>
      </c>
      <c r="I29" s="20">
        <v>3</v>
      </c>
      <c r="J29" s="20">
        <v>0</v>
      </c>
      <c r="K29" s="29" t="s">
        <v>856</v>
      </c>
      <c r="L29" s="1" t="s">
        <v>518</v>
      </c>
      <c r="M29" s="1" t="s">
        <v>947</v>
      </c>
      <c r="N29" s="1" t="s">
        <v>971</v>
      </c>
      <c r="O29" s="31">
        <v>138</v>
      </c>
      <c r="P29" s="20">
        <v>161</v>
      </c>
      <c r="Q29" s="30">
        <v>-23</v>
      </c>
      <c r="R29" s="29" t="s">
        <v>101</v>
      </c>
      <c r="S29" s="28" t="s">
        <v>232</v>
      </c>
    </row>
    <row r="30" spans="1:19" x14ac:dyDescent="0.3">
      <c r="A30" s="32" t="s">
        <v>25</v>
      </c>
      <c r="B30" s="1">
        <v>49</v>
      </c>
      <c r="C30" s="1">
        <v>20</v>
      </c>
      <c r="D30" s="1">
        <v>22</v>
      </c>
      <c r="E30" s="20">
        <v>7</v>
      </c>
      <c r="F30" s="30">
        <v>47</v>
      </c>
      <c r="G30" s="20">
        <v>14</v>
      </c>
      <c r="H30" s="20">
        <v>18</v>
      </c>
      <c r="I30" s="20">
        <v>2</v>
      </c>
      <c r="J30" s="20">
        <v>3</v>
      </c>
      <c r="K30" s="29" t="s">
        <v>992</v>
      </c>
      <c r="L30" s="1" t="s">
        <v>649</v>
      </c>
      <c r="M30" s="1" t="s">
        <v>277</v>
      </c>
      <c r="N30" s="1" t="s">
        <v>818</v>
      </c>
      <c r="O30" s="31">
        <v>135</v>
      </c>
      <c r="P30" s="20">
        <v>154</v>
      </c>
      <c r="Q30" s="30">
        <v>-19</v>
      </c>
      <c r="R30" s="29" t="s">
        <v>99</v>
      </c>
      <c r="S30" s="28" t="s">
        <v>232</v>
      </c>
    </row>
    <row r="31" spans="1:19" x14ac:dyDescent="0.3">
      <c r="A31" s="32" t="s">
        <v>6</v>
      </c>
      <c r="B31" s="1">
        <v>49</v>
      </c>
      <c r="C31" s="1">
        <v>19</v>
      </c>
      <c r="D31" s="1">
        <v>22</v>
      </c>
      <c r="E31" s="20">
        <v>8</v>
      </c>
      <c r="F31" s="30">
        <v>46</v>
      </c>
      <c r="G31" s="20">
        <v>17</v>
      </c>
      <c r="H31" s="20">
        <v>18</v>
      </c>
      <c r="I31" s="20">
        <v>1</v>
      </c>
      <c r="J31" s="20">
        <v>2</v>
      </c>
      <c r="K31" s="29" t="s">
        <v>949</v>
      </c>
      <c r="L31" s="1" t="s">
        <v>985</v>
      </c>
      <c r="M31" s="1" t="s">
        <v>287</v>
      </c>
      <c r="N31" s="1" t="s">
        <v>880</v>
      </c>
      <c r="O31" s="31">
        <v>120</v>
      </c>
      <c r="P31" s="20">
        <v>168</v>
      </c>
      <c r="Q31" s="30">
        <v>-48</v>
      </c>
      <c r="R31" s="29" t="s">
        <v>101</v>
      </c>
      <c r="S31" s="28" t="s">
        <v>200</v>
      </c>
    </row>
    <row r="32" spans="1:19" ht="15" thickBot="1" x14ac:dyDescent="0.35">
      <c r="A32" s="32" t="s">
        <v>0</v>
      </c>
      <c r="B32" s="1">
        <v>48</v>
      </c>
      <c r="C32" s="1">
        <v>19</v>
      </c>
      <c r="D32" s="1">
        <v>23</v>
      </c>
      <c r="E32" s="20">
        <v>6</v>
      </c>
      <c r="F32" s="23">
        <v>44</v>
      </c>
      <c r="G32" s="20">
        <v>16</v>
      </c>
      <c r="H32" s="20">
        <v>18</v>
      </c>
      <c r="I32" s="20">
        <v>1</v>
      </c>
      <c r="J32" s="20">
        <v>1</v>
      </c>
      <c r="K32" s="29" t="s">
        <v>680</v>
      </c>
      <c r="L32" s="1" t="s">
        <v>995</v>
      </c>
      <c r="M32" s="1" t="s">
        <v>122</v>
      </c>
      <c r="N32" s="1" t="s">
        <v>996</v>
      </c>
      <c r="O32" s="31">
        <v>144</v>
      </c>
      <c r="P32" s="20">
        <v>150</v>
      </c>
      <c r="Q32" s="30">
        <v>-6</v>
      </c>
      <c r="R32" s="29" t="s">
        <v>107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48</v>
      </c>
      <c r="C35" s="1">
        <v>24</v>
      </c>
      <c r="D35" s="1">
        <v>12</v>
      </c>
      <c r="E35" s="20">
        <v>12</v>
      </c>
      <c r="F35" s="33">
        <v>60</v>
      </c>
      <c r="G35" s="20">
        <v>16</v>
      </c>
      <c r="H35" s="20">
        <v>23</v>
      </c>
      <c r="I35" s="20">
        <v>1</v>
      </c>
      <c r="J35" s="20">
        <v>5</v>
      </c>
      <c r="K35" s="29" t="s">
        <v>999</v>
      </c>
      <c r="L35" s="1" t="s">
        <v>923</v>
      </c>
      <c r="M35" s="1" t="s">
        <v>440</v>
      </c>
      <c r="N35" s="1" t="s">
        <v>876</v>
      </c>
      <c r="O35" s="31">
        <v>161</v>
      </c>
      <c r="P35" s="20">
        <v>147</v>
      </c>
      <c r="Q35" s="30">
        <v>14</v>
      </c>
      <c r="R35" s="29" t="s">
        <v>101</v>
      </c>
      <c r="S35" s="28" t="s">
        <v>226</v>
      </c>
    </row>
    <row r="36" spans="1:19" x14ac:dyDescent="0.3">
      <c r="A36" s="32" t="s">
        <v>20</v>
      </c>
      <c r="B36" s="1">
        <v>50</v>
      </c>
      <c r="C36" s="1">
        <v>25</v>
      </c>
      <c r="D36" s="1">
        <v>17</v>
      </c>
      <c r="E36" s="20">
        <v>8</v>
      </c>
      <c r="F36" s="30">
        <v>58</v>
      </c>
      <c r="G36" s="20">
        <v>20</v>
      </c>
      <c r="H36" s="20">
        <v>25</v>
      </c>
      <c r="I36" s="20">
        <v>0</v>
      </c>
      <c r="J36" s="20">
        <v>3</v>
      </c>
      <c r="K36" s="29" t="s">
        <v>986</v>
      </c>
      <c r="L36" s="1" t="s">
        <v>765</v>
      </c>
      <c r="M36" s="1" t="s">
        <v>313</v>
      </c>
      <c r="N36" s="1" t="s">
        <v>987</v>
      </c>
      <c r="O36" s="31">
        <v>170</v>
      </c>
      <c r="P36" s="20">
        <v>158</v>
      </c>
      <c r="Q36" s="30">
        <v>12</v>
      </c>
      <c r="R36" s="29" t="s">
        <v>104</v>
      </c>
      <c r="S36" s="28" t="s">
        <v>233</v>
      </c>
    </row>
    <row r="37" spans="1:19" x14ac:dyDescent="0.3">
      <c r="A37" s="32" t="s">
        <v>31</v>
      </c>
      <c r="B37" s="1">
        <v>49</v>
      </c>
      <c r="C37" s="1">
        <v>25</v>
      </c>
      <c r="D37" s="1">
        <v>21</v>
      </c>
      <c r="E37" s="20">
        <v>3</v>
      </c>
      <c r="F37" s="30">
        <v>53</v>
      </c>
      <c r="G37" s="20">
        <v>10</v>
      </c>
      <c r="H37" s="20">
        <v>20</v>
      </c>
      <c r="I37" s="20">
        <v>5</v>
      </c>
      <c r="J37" s="20">
        <v>0</v>
      </c>
      <c r="K37" s="29" t="s">
        <v>835</v>
      </c>
      <c r="L37" s="1" t="s">
        <v>791</v>
      </c>
      <c r="M37" s="1" t="s">
        <v>257</v>
      </c>
      <c r="N37" s="1" t="s">
        <v>972</v>
      </c>
      <c r="O37" s="31">
        <v>163</v>
      </c>
      <c r="P37" s="20">
        <v>175</v>
      </c>
      <c r="Q37" s="30">
        <v>-12</v>
      </c>
      <c r="R37" s="29" t="s">
        <v>135</v>
      </c>
      <c r="S37" s="28" t="s">
        <v>228</v>
      </c>
    </row>
    <row r="38" spans="1:19" x14ac:dyDescent="0.3">
      <c r="A38" s="32" t="s">
        <v>8</v>
      </c>
      <c r="B38" s="1">
        <v>48</v>
      </c>
      <c r="C38" s="1">
        <v>25</v>
      </c>
      <c r="D38" s="1">
        <v>20</v>
      </c>
      <c r="E38" s="20">
        <v>3</v>
      </c>
      <c r="F38" s="30">
        <v>53</v>
      </c>
      <c r="G38" s="20">
        <v>12</v>
      </c>
      <c r="H38" s="20">
        <v>23</v>
      </c>
      <c r="I38" s="20">
        <v>2</v>
      </c>
      <c r="J38" s="20">
        <v>1</v>
      </c>
      <c r="K38" s="29" t="s">
        <v>725</v>
      </c>
      <c r="L38" s="1" t="s">
        <v>997</v>
      </c>
      <c r="M38" s="1" t="s">
        <v>377</v>
      </c>
      <c r="N38" s="1" t="s">
        <v>883</v>
      </c>
      <c r="O38" s="31">
        <v>152</v>
      </c>
      <c r="P38" s="20">
        <v>169</v>
      </c>
      <c r="Q38" s="30">
        <v>-17</v>
      </c>
      <c r="R38" s="29" t="s">
        <v>99</v>
      </c>
      <c r="S38" s="28" t="s">
        <v>203</v>
      </c>
    </row>
    <row r="39" spans="1:19" x14ac:dyDescent="0.3">
      <c r="A39" s="32" t="s">
        <v>18</v>
      </c>
      <c r="B39" s="1">
        <v>48</v>
      </c>
      <c r="C39" s="1">
        <v>19</v>
      </c>
      <c r="D39" s="1">
        <v>16</v>
      </c>
      <c r="E39" s="20">
        <v>13</v>
      </c>
      <c r="F39" s="30">
        <v>51</v>
      </c>
      <c r="G39" s="20">
        <v>9</v>
      </c>
      <c r="H39" s="20">
        <v>16</v>
      </c>
      <c r="I39" s="20">
        <v>3</v>
      </c>
      <c r="J39" s="20">
        <v>6</v>
      </c>
      <c r="K39" s="29" t="s">
        <v>951</v>
      </c>
      <c r="L39" s="1" t="s">
        <v>813</v>
      </c>
      <c r="M39" s="1" t="s">
        <v>974</v>
      </c>
      <c r="N39" s="1" t="s">
        <v>975</v>
      </c>
      <c r="O39" s="31">
        <v>125</v>
      </c>
      <c r="P39" s="20">
        <v>136</v>
      </c>
      <c r="Q39" s="30">
        <v>-11</v>
      </c>
      <c r="R39" s="29" t="s">
        <v>133</v>
      </c>
      <c r="S39" s="28" t="s">
        <v>264</v>
      </c>
    </row>
    <row r="40" spans="1:19" x14ac:dyDescent="0.3">
      <c r="A40" s="32" t="s">
        <v>7</v>
      </c>
      <c r="B40" s="1">
        <v>48</v>
      </c>
      <c r="C40" s="1">
        <v>21</v>
      </c>
      <c r="D40" s="1">
        <v>18</v>
      </c>
      <c r="E40" s="20">
        <v>9</v>
      </c>
      <c r="F40" s="30">
        <v>51</v>
      </c>
      <c r="G40" s="20">
        <v>14</v>
      </c>
      <c r="H40" s="20">
        <v>20</v>
      </c>
      <c r="I40" s="20">
        <v>1</v>
      </c>
      <c r="J40" s="20">
        <v>4</v>
      </c>
      <c r="K40" s="29" t="s">
        <v>752</v>
      </c>
      <c r="L40" s="1" t="s">
        <v>976</v>
      </c>
      <c r="M40" s="1" t="s">
        <v>390</v>
      </c>
      <c r="N40" s="1" t="s">
        <v>977</v>
      </c>
      <c r="O40" s="31">
        <v>133</v>
      </c>
      <c r="P40" s="20">
        <v>147</v>
      </c>
      <c r="Q40" s="30">
        <v>-14</v>
      </c>
      <c r="R40" s="29" t="s">
        <v>133</v>
      </c>
      <c r="S40" s="28" t="s">
        <v>218</v>
      </c>
    </row>
    <row r="41" spans="1:19" x14ac:dyDescent="0.3">
      <c r="A41" s="32" t="s">
        <v>27</v>
      </c>
      <c r="B41" s="1">
        <v>49</v>
      </c>
      <c r="C41" s="1">
        <v>21</v>
      </c>
      <c r="D41" s="1">
        <v>23</v>
      </c>
      <c r="E41" s="20">
        <v>5</v>
      </c>
      <c r="F41" s="30">
        <v>47</v>
      </c>
      <c r="G41" s="20">
        <v>15</v>
      </c>
      <c r="H41" s="20">
        <v>19</v>
      </c>
      <c r="I41" s="20">
        <v>2</v>
      </c>
      <c r="J41" s="20">
        <v>2</v>
      </c>
      <c r="K41" s="29" t="s">
        <v>804</v>
      </c>
      <c r="L41" s="1" t="s">
        <v>938</v>
      </c>
      <c r="M41" s="1" t="s">
        <v>291</v>
      </c>
      <c r="N41" s="1" t="s">
        <v>939</v>
      </c>
      <c r="O41" s="31">
        <v>127</v>
      </c>
      <c r="P41" s="20">
        <v>145</v>
      </c>
      <c r="Q41" s="30">
        <v>-18</v>
      </c>
      <c r="R41" s="29" t="s">
        <v>101</v>
      </c>
      <c r="S41" s="28" t="s">
        <v>228</v>
      </c>
    </row>
    <row r="42" spans="1:19" ht="15" thickBot="1" x14ac:dyDescent="0.35">
      <c r="A42" s="27" t="s">
        <v>3</v>
      </c>
      <c r="B42" s="26">
        <v>49</v>
      </c>
      <c r="C42" s="26">
        <v>16</v>
      </c>
      <c r="D42" s="26">
        <v>28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998</v>
      </c>
      <c r="L42" s="26" t="s">
        <v>941</v>
      </c>
      <c r="M42" s="26" t="s">
        <v>274</v>
      </c>
      <c r="N42" s="26" t="s">
        <v>825</v>
      </c>
      <c r="O42" s="25">
        <v>129</v>
      </c>
      <c r="P42" s="24">
        <v>180</v>
      </c>
      <c r="Q42" s="23">
        <v>-51</v>
      </c>
      <c r="R42" s="22" t="s">
        <v>849</v>
      </c>
      <c r="S42" s="21" t="s">
        <v>979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D79AEF8-82F8-4F66-9224-F430D60E41A4}"/>
  </hyperlinks>
  <pageMargins left="0.7" right="0.7" top="0.75" bottom="0.75" header="0.3" footer="0.3"/>
  <pageSetup orientation="portrait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4512-9889-4371-ABE8-4F151FB50B7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48</v>
      </c>
      <c r="C4" s="40">
        <v>31</v>
      </c>
      <c r="D4" s="40">
        <v>13</v>
      </c>
      <c r="E4" s="38">
        <v>4</v>
      </c>
      <c r="F4" s="33">
        <v>66</v>
      </c>
      <c r="G4" s="39">
        <v>23</v>
      </c>
      <c r="H4" s="38">
        <v>29</v>
      </c>
      <c r="I4" s="38">
        <v>2</v>
      </c>
      <c r="J4" s="33">
        <v>2</v>
      </c>
      <c r="K4" s="37" t="s">
        <v>674</v>
      </c>
      <c r="L4" s="40" t="s">
        <v>984</v>
      </c>
      <c r="M4" s="40" t="s">
        <v>234</v>
      </c>
      <c r="N4" s="40" t="s">
        <v>908</v>
      </c>
      <c r="O4" s="39">
        <v>170</v>
      </c>
      <c r="P4" s="38">
        <v>121</v>
      </c>
      <c r="Q4" s="33">
        <v>49</v>
      </c>
      <c r="R4" s="37" t="s">
        <v>104</v>
      </c>
      <c r="S4" s="36" t="s">
        <v>342</v>
      </c>
    </row>
    <row r="5" spans="1:20" x14ac:dyDescent="0.3">
      <c r="A5" s="32" t="s">
        <v>21</v>
      </c>
      <c r="B5" s="1">
        <v>50</v>
      </c>
      <c r="C5" s="1">
        <v>30</v>
      </c>
      <c r="D5" s="1">
        <v>16</v>
      </c>
      <c r="E5" s="20">
        <v>4</v>
      </c>
      <c r="F5" s="30">
        <v>64</v>
      </c>
      <c r="G5" s="31">
        <v>19</v>
      </c>
      <c r="H5" s="20">
        <v>28</v>
      </c>
      <c r="I5" s="20">
        <v>2</v>
      </c>
      <c r="J5" s="30">
        <v>2</v>
      </c>
      <c r="K5" s="29" t="s">
        <v>980</v>
      </c>
      <c r="L5" s="1" t="s">
        <v>781</v>
      </c>
      <c r="M5" s="1" t="s">
        <v>472</v>
      </c>
      <c r="N5" s="1" t="s">
        <v>981</v>
      </c>
      <c r="O5" s="31">
        <v>157</v>
      </c>
      <c r="P5" s="20">
        <v>153</v>
      </c>
      <c r="Q5" s="30">
        <v>4</v>
      </c>
      <c r="R5" s="29" t="s">
        <v>104</v>
      </c>
      <c r="S5" s="28" t="s">
        <v>226</v>
      </c>
    </row>
    <row r="6" spans="1:20" x14ac:dyDescent="0.3">
      <c r="A6" s="32" t="s">
        <v>16</v>
      </c>
      <c r="B6" s="1">
        <v>50</v>
      </c>
      <c r="C6" s="1">
        <v>28</v>
      </c>
      <c r="D6" s="1">
        <v>15</v>
      </c>
      <c r="E6" s="20">
        <v>7</v>
      </c>
      <c r="F6" s="30">
        <v>63</v>
      </c>
      <c r="G6" s="31">
        <v>16</v>
      </c>
      <c r="H6" s="20">
        <v>26</v>
      </c>
      <c r="I6" s="20">
        <v>2</v>
      </c>
      <c r="J6" s="30">
        <v>4</v>
      </c>
      <c r="K6" s="29" t="s">
        <v>1000</v>
      </c>
      <c r="L6" s="1" t="s">
        <v>956</v>
      </c>
      <c r="M6" s="1" t="s">
        <v>450</v>
      </c>
      <c r="N6" s="1" t="s">
        <v>957</v>
      </c>
      <c r="O6" s="31">
        <v>172</v>
      </c>
      <c r="P6" s="20">
        <v>167</v>
      </c>
      <c r="Q6" s="30">
        <v>5</v>
      </c>
      <c r="R6" s="29" t="s">
        <v>104</v>
      </c>
      <c r="S6" s="28" t="s">
        <v>234</v>
      </c>
    </row>
    <row r="7" spans="1:20" x14ac:dyDescent="0.3">
      <c r="A7" s="32" t="s">
        <v>28</v>
      </c>
      <c r="B7" s="1">
        <v>49</v>
      </c>
      <c r="C7" s="1">
        <v>27</v>
      </c>
      <c r="D7" s="1">
        <v>17</v>
      </c>
      <c r="E7" s="20">
        <v>5</v>
      </c>
      <c r="F7" s="30">
        <v>59</v>
      </c>
      <c r="G7" s="31">
        <v>18</v>
      </c>
      <c r="H7" s="20">
        <v>24</v>
      </c>
      <c r="I7" s="20">
        <v>3</v>
      </c>
      <c r="J7" s="30">
        <v>0</v>
      </c>
      <c r="K7" s="29" t="s">
        <v>954</v>
      </c>
      <c r="L7" s="1" t="s">
        <v>676</v>
      </c>
      <c r="M7" s="1" t="s">
        <v>354</v>
      </c>
      <c r="N7" s="1" t="s">
        <v>988</v>
      </c>
      <c r="O7" s="31">
        <v>163</v>
      </c>
      <c r="P7" s="20">
        <v>153</v>
      </c>
      <c r="Q7" s="30">
        <v>10</v>
      </c>
      <c r="R7" s="29" t="s">
        <v>99</v>
      </c>
      <c r="S7" s="28" t="s">
        <v>234</v>
      </c>
    </row>
    <row r="8" spans="1:20" x14ac:dyDescent="0.3">
      <c r="A8" s="32" t="s">
        <v>29</v>
      </c>
      <c r="B8" s="1">
        <v>50</v>
      </c>
      <c r="C8" s="1">
        <v>28</v>
      </c>
      <c r="D8" s="1">
        <v>20</v>
      </c>
      <c r="E8" s="20">
        <v>2</v>
      </c>
      <c r="F8" s="30">
        <v>58</v>
      </c>
      <c r="G8" s="31">
        <v>19</v>
      </c>
      <c r="H8" s="20">
        <v>26</v>
      </c>
      <c r="I8" s="20">
        <v>2</v>
      </c>
      <c r="J8" s="30">
        <v>1</v>
      </c>
      <c r="K8" s="29" t="s">
        <v>924</v>
      </c>
      <c r="L8" s="1" t="s">
        <v>836</v>
      </c>
      <c r="M8" s="1" t="s">
        <v>369</v>
      </c>
      <c r="N8" s="1" t="s">
        <v>904</v>
      </c>
      <c r="O8" s="31">
        <v>166</v>
      </c>
      <c r="P8" s="20">
        <v>156</v>
      </c>
      <c r="Q8" s="30">
        <v>10</v>
      </c>
      <c r="R8" s="29" t="s">
        <v>101</v>
      </c>
      <c r="S8" s="28" t="s">
        <v>219</v>
      </c>
    </row>
    <row r="9" spans="1:20" x14ac:dyDescent="0.3">
      <c r="A9" s="32" t="s">
        <v>4</v>
      </c>
      <c r="B9" s="1">
        <v>49</v>
      </c>
      <c r="C9" s="1">
        <v>24</v>
      </c>
      <c r="D9" s="1">
        <v>17</v>
      </c>
      <c r="E9" s="20">
        <v>8</v>
      </c>
      <c r="F9" s="30">
        <v>56</v>
      </c>
      <c r="G9" s="31">
        <v>17</v>
      </c>
      <c r="H9" s="20">
        <v>24</v>
      </c>
      <c r="I9" s="20">
        <v>0</v>
      </c>
      <c r="J9" s="30">
        <v>1</v>
      </c>
      <c r="K9" s="29" t="s">
        <v>989</v>
      </c>
      <c r="L9" s="1" t="s">
        <v>958</v>
      </c>
      <c r="M9" s="1" t="s">
        <v>341</v>
      </c>
      <c r="N9" s="1" t="s">
        <v>840</v>
      </c>
      <c r="O9" s="31">
        <v>165</v>
      </c>
      <c r="P9" s="20">
        <v>164</v>
      </c>
      <c r="Q9" s="30">
        <v>1</v>
      </c>
      <c r="R9" s="29" t="s">
        <v>101</v>
      </c>
      <c r="S9" s="28" t="s">
        <v>231</v>
      </c>
    </row>
    <row r="10" spans="1:20" x14ac:dyDescent="0.3">
      <c r="A10" s="32" t="s">
        <v>19</v>
      </c>
      <c r="B10" s="1">
        <v>48</v>
      </c>
      <c r="C10" s="1">
        <v>25</v>
      </c>
      <c r="D10" s="1">
        <v>20</v>
      </c>
      <c r="E10" s="20">
        <v>3</v>
      </c>
      <c r="F10" s="30">
        <v>53</v>
      </c>
      <c r="G10" s="31">
        <v>20</v>
      </c>
      <c r="H10" s="20">
        <v>23</v>
      </c>
      <c r="I10" s="20">
        <v>2</v>
      </c>
      <c r="J10" s="30">
        <v>1</v>
      </c>
      <c r="K10" s="29" t="s">
        <v>968</v>
      </c>
      <c r="L10" s="1" t="s">
        <v>753</v>
      </c>
      <c r="M10" s="1" t="s">
        <v>887</v>
      </c>
      <c r="N10" s="1" t="s">
        <v>955</v>
      </c>
      <c r="O10" s="31">
        <v>146</v>
      </c>
      <c r="P10" s="20">
        <v>160</v>
      </c>
      <c r="Q10" s="30">
        <v>-14</v>
      </c>
      <c r="R10" s="29" t="s">
        <v>101</v>
      </c>
      <c r="S10" s="28" t="s">
        <v>228</v>
      </c>
    </row>
    <row r="11" spans="1:20" ht="15" thickBot="1" x14ac:dyDescent="0.35">
      <c r="A11" s="32" t="s">
        <v>11</v>
      </c>
      <c r="B11" s="1">
        <v>49</v>
      </c>
      <c r="C11" s="1">
        <v>23</v>
      </c>
      <c r="D11" s="1">
        <v>19</v>
      </c>
      <c r="E11" s="24">
        <v>7</v>
      </c>
      <c r="F11" s="23">
        <v>53</v>
      </c>
      <c r="G11" s="25">
        <v>15</v>
      </c>
      <c r="H11" s="24">
        <v>20</v>
      </c>
      <c r="I11" s="24">
        <v>3</v>
      </c>
      <c r="J11" s="23">
        <v>0</v>
      </c>
      <c r="K11" s="29" t="s">
        <v>680</v>
      </c>
      <c r="L11" s="1" t="s">
        <v>823</v>
      </c>
      <c r="M11" s="1" t="s">
        <v>983</v>
      </c>
      <c r="N11" s="1" t="s">
        <v>1001</v>
      </c>
      <c r="O11" s="31">
        <v>163</v>
      </c>
      <c r="P11" s="20">
        <v>164</v>
      </c>
      <c r="Q11" s="30">
        <v>-1</v>
      </c>
      <c r="R11" s="29" t="s">
        <v>99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50</v>
      </c>
      <c r="C14" s="1">
        <v>31</v>
      </c>
      <c r="D14" s="1">
        <v>15</v>
      </c>
      <c r="E14" s="20">
        <v>4</v>
      </c>
      <c r="F14" s="33">
        <v>66</v>
      </c>
      <c r="G14" s="20">
        <v>18</v>
      </c>
      <c r="H14" s="20">
        <v>27</v>
      </c>
      <c r="I14" s="20">
        <v>4</v>
      </c>
      <c r="J14" s="20">
        <v>2</v>
      </c>
      <c r="K14" s="29" t="s">
        <v>980</v>
      </c>
      <c r="L14" s="1" t="s">
        <v>804</v>
      </c>
      <c r="M14" s="1" t="s">
        <v>959</v>
      </c>
      <c r="N14" s="1" t="s">
        <v>990</v>
      </c>
      <c r="O14" s="31">
        <v>173</v>
      </c>
      <c r="P14" s="20">
        <v>145</v>
      </c>
      <c r="Q14" s="30">
        <v>28</v>
      </c>
      <c r="R14" s="29" t="s">
        <v>109</v>
      </c>
      <c r="S14" s="28" t="s">
        <v>226</v>
      </c>
    </row>
    <row r="15" spans="1:20" x14ac:dyDescent="0.3">
      <c r="A15" s="32" t="s">
        <v>13</v>
      </c>
      <c r="B15" s="1">
        <v>49</v>
      </c>
      <c r="C15" s="1">
        <v>27</v>
      </c>
      <c r="D15" s="1">
        <v>17</v>
      </c>
      <c r="E15" s="20">
        <v>5</v>
      </c>
      <c r="F15" s="30">
        <v>59</v>
      </c>
      <c r="G15" s="20">
        <v>14</v>
      </c>
      <c r="H15" s="20">
        <v>23</v>
      </c>
      <c r="I15" s="20">
        <v>4</v>
      </c>
      <c r="J15" s="20">
        <v>5</v>
      </c>
      <c r="K15" s="29" t="s">
        <v>754</v>
      </c>
      <c r="L15" s="1" t="s">
        <v>725</v>
      </c>
      <c r="M15" s="1" t="s">
        <v>389</v>
      </c>
      <c r="N15" s="1" t="s">
        <v>820</v>
      </c>
      <c r="O15" s="31">
        <v>145</v>
      </c>
      <c r="P15" s="20">
        <v>137</v>
      </c>
      <c r="Q15" s="30">
        <v>8</v>
      </c>
      <c r="R15" s="29" t="s">
        <v>99</v>
      </c>
      <c r="S15" s="28" t="s">
        <v>234</v>
      </c>
    </row>
    <row r="16" spans="1:20" x14ac:dyDescent="0.3">
      <c r="A16" s="32" t="s">
        <v>9</v>
      </c>
      <c r="B16" s="1">
        <v>48</v>
      </c>
      <c r="C16" s="1">
        <v>23</v>
      </c>
      <c r="D16" s="1">
        <v>14</v>
      </c>
      <c r="E16" s="20">
        <v>11</v>
      </c>
      <c r="F16" s="30">
        <v>57</v>
      </c>
      <c r="G16" s="20">
        <v>18</v>
      </c>
      <c r="H16" s="20">
        <v>22</v>
      </c>
      <c r="I16" s="20">
        <v>1</v>
      </c>
      <c r="J16" s="20">
        <v>7</v>
      </c>
      <c r="K16" s="29" t="s">
        <v>966</v>
      </c>
      <c r="L16" s="1" t="s">
        <v>699</v>
      </c>
      <c r="M16" s="1" t="s">
        <v>462</v>
      </c>
      <c r="N16" s="1" t="s">
        <v>967</v>
      </c>
      <c r="O16" s="31">
        <v>156</v>
      </c>
      <c r="P16" s="20">
        <v>147</v>
      </c>
      <c r="Q16" s="30">
        <v>9</v>
      </c>
      <c r="R16" s="29" t="s">
        <v>99</v>
      </c>
      <c r="S16" s="28" t="s">
        <v>231</v>
      </c>
    </row>
    <row r="17" spans="1:19" x14ac:dyDescent="0.3">
      <c r="A17" s="32" t="s">
        <v>14</v>
      </c>
      <c r="B17" s="1">
        <v>50</v>
      </c>
      <c r="C17" s="1">
        <v>26</v>
      </c>
      <c r="D17" s="1">
        <v>22</v>
      </c>
      <c r="E17" s="20">
        <v>2</v>
      </c>
      <c r="F17" s="30">
        <v>54</v>
      </c>
      <c r="G17" s="20">
        <v>14</v>
      </c>
      <c r="H17" s="20">
        <v>23</v>
      </c>
      <c r="I17" s="20">
        <v>3</v>
      </c>
      <c r="J17" s="20">
        <v>0</v>
      </c>
      <c r="K17" s="29" t="s">
        <v>667</v>
      </c>
      <c r="L17" s="1" t="s">
        <v>1003</v>
      </c>
      <c r="M17" s="1" t="s">
        <v>539</v>
      </c>
      <c r="N17" s="1" t="s">
        <v>963</v>
      </c>
      <c r="O17" s="31">
        <v>131</v>
      </c>
      <c r="P17" s="20">
        <v>151</v>
      </c>
      <c r="Q17" s="30">
        <v>-20</v>
      </c>
      <c r="R17" s="29" t="s">
        <v>104</v>
      </c>
      <c r="S17" s="28" t="s">
        <v>202</v>
      </c>
    </row>
    <row r="18" spans="1:19" x14ac:dyDescent="0.3">
      <c r="A18" s="32" t="s">
        <v>10</v>
      </c>
      <c r="B18" s="1">
        <v>48</v>
      </c>
      <c r="C18" s="1">
        <v>23</v>
      </c>
      <c r="D18" s="1">
        <v>17</v>
      </c>
      <c r="E18" s="20">
        <v>8</v>
      </c>
      <c r="F18" s="30">
        <v>54</v>
      </c>
      <c r="G18" s="20">
        <v>11</v>
      </c>
      <c r="H18" s="20">
        <v>18</v>
      </c>
      <c r="I18" s="20">
        <v>5</v>
      </c>
      <c r="J18" s="20">
        <v>3</v>
      </c>
      <c r="K18" s="29" t="s">
        <v>964</v>
      </c>
      <c r="L18" s="1" t="s">
        <v>639</v>
      </c>
      <c r="M18" s="1" t="s">
        <v>402</v>
      </c>
      <c r="N18" s="1" t="s">
        <v>965</v>
      </c>
      <c r="O18" s="31">
        <v>143</v>
      </c>
      <c r="P18" s="20">
        <v>150</v>
      </c>
      <c r="Q18" s="30">
        <v>-7</v>
      </c>
      <c r="R18" s="29" t="s">
        <v>99</v>
      </c>
      <c r="S18" s="28" t="s">
        <v>237</v>
      </c>
    </row>
    <row r="19" spans="1:19" x14ac:dyDescent="0.3">
      <c r="A19" s="32" t="s">
        <v>1</v>
      </c>
      <c r="B19" s="1">
        <v>50</v>
      </c>
      <c r="C19" s="1">
        <v>24</v>
      </c>
      <c r="D19" s="1">
        <v>20</v>
      </c>
      <c r="E19" s="20">
        <v>6</v>
      </c>
      <c r="F19" s="30">
        <v>54</v>
      </c>
      <c r="G19" s="20">
        <v>21</v>
      </c>
      <c r="H19" s="20">
        <v>24</v>
      </c>
      <c r="I19" s="20">
        <v>0</v>
      </c>
      <c r="J19" s="20">
        <v>5</v>
      </c>
      <c r="K19" s="29" t="s">
        <v>968</v>
      </c>
      <c r="L19" s="1" t="s">
        <v>855</v>
      </c>
      <c r="M19" s="1" t="s">
        <v>381</v>
      </c>
      <c r="N19" s="1" t="s">
        <v>969</v>
      </c>
      <c r="O19" s="31">
        <v>159</v>
      </c>
      <c r="P19" s="20">
        <v>148</v>
      </c>
      <c r="Q19" s="30">
        <v>11</v>
      </c>
      <c r="R19" s="29" t="s">
        <v>113</v>
      </c>
      <c r="S19" s="28" t="s">
        <v>237</v>
      </c>
    </row>
    <row r="20" spans="1:19" x14ac:dyDescent="0.3">
      <c r="A20" s="32" t="s">
        <v>23</v>
      </c>
      <c r="B20" s="1">
        <v>49</v>
      </c>
      <c r="C20" s="1">
        <v>22</v>
      </c>
      <c r="D20" s="1">
        <v>20</v>
      </c>
      <c r="E20" s="20">
        <v>7</v>
      </c>
      <c r="F20" s="30">
        <v>51</v>
      </c>
      <c r="G20" s="20">
        <v>8</v>
      </c>
      <c r="H20" s="20">
        <v>17</v>
      </c>
      <c r="I20" s="20">
        <v>5</v>
      </c>
      <c r="J20" s="20">
        <v>1</v>
      </c>
      <c r="K20" s="29" t="s">
        <v>661</v>
      </c>
      <c r="L20" s="1" t="s">
        <v>960</v>
      </c>
      <c r="M20" s="1" t="s">
        <v>961</v>
      </c>
      <c r="N20" s="1" t="s">
        <v>1002</v>
      </c>
      <c r="O20" s="31">
        <v>149</v>
      </c>
      <c r="P20" s="20">
        <v>164</v>
      </c>
      <c r="Q20" s="30">
        <v>-15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51</v>
      </c>
      <c r="C21" s="26">
        <v>21</v>
      </c>
      <c r="D21" s="26">
        <v>24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883</v>
      </c>
      <c r="M21" s="26" t="s">
        <v>294</v>
      </c>
      <c r="N21" s="26" t="s">
        <v>935</v>
      </c>
      <c r="O21" s="25">
        <v>138</v>
      </c>
      <c r="P21" s="24">
        <v>159</v>
      </c>
      <c r="Q21" s="23">
        <v>-21</v>
      </c>
      <c r="R21" s="22" t="s">
        <v>107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47</v>
      </c>
      <c r="C25" s="1">
        <v>34</v>
      </c>
      <c r="D25" s="1">
        <v>5</v>
      </c>
      <c r="E25" s="20">
        <v>8</v>
      </c>
      <c r="F25" s="30">
        <v>76</v>
      </c>
      <c r="G25" s="20">
        <v>30</v>
      </c>
      <c r="H25" s="20">
        <v>33</v>
      </c>
      <c r="I25" s="20">
        <v>1</v>
      </c>
      <c r="J25" s="20">
        <v>4</v>
      </c>
      <c r="K25" s="29" t="s">
        <v>993</v>
      </c>
      <c r="L25" s="1" t="s">
        <v>822</v>
      </c>
      <c r="M25" s="1" t="s">
        <v>416</v>
      </c>
      <c r="N25" s="1" t="s">
        <v>946</v>
      </c>
      <c r="O25" s="31">
        <v>190</v>
      </c>
      <c r="P25" s="20">
        <v>112</v>
      </c>
      <c r="Q25" s="30">
        <v>78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50</v>
      </c>
      <c r="C26" s="1">
        <v>28</v>
      </c>
      <c r="D26" s="1">
        <v>13</v>
      </c>
      <c r="E26" s="20">
        <v>9</v>
      </c>
      <c r="F26" s="30">
        <v>65</v>
      </c>
      <c r="G26" s="20">
        <v>21</v>
      </c>
      <c r="H26" s="20">
        <v>25</v>
      </c>
      <c r="I26" s="20">
        <v>3</v>
      </c>
      <c r="J26" s="20">
        <v>3</v>
      </c>
      <c r="K26" s="29" t="s">
        <v>804</v>
      </c>
      <c r="L26" s="1" t="s">
        <v>930</v>
      </c>
      <c r="M26" s="1" t="s">
        <v>277</v>
      </c>
      <c r="N26" s="1" t="s">
        <v>931</v>
      </c>
      <c r="O26" s="31">
        <v>169</v>
      </c>
      <c r="P26" s="20">
        <v>141</v>
      </c>
      <c r="Q26" s="30">
        <v>28</v>
      </c>
      <c r="R26" s="29" t="s">
        <v>99</v>
      </c>
      <c r="S26" s="28" t="s">
        <v>215</v>
      </c>
    </row>
    <row r="27" spans="1:19" x14ac:dyDescent="0.3">
      <c r="A27" s="32" t="s">
        <v>17</v>
      </c>
      <c r="B27" s="1">
        <v>51</v>
      </c>
      <c r="C27" s="1">
        <v>28</v>
      </c>
      <c r="D27" s="1">
        <v>14</v>
      </c>
      <c r="E27" s="20">
        <v>9</v>
      </c>
      <c r="F27" s="30">
        <v>65</v>
      </c>
      <c r="G27" s="20">
        <v>16</v>
      </c>
      <c r="H27" s="20">
        <v>25</v>
      </c>
      <c r="I27" s="20">
        <v>3</v>
      </c>
      <c r="J27" s="20">
        <v>3</v>
      </c>
      <c r="K27" s="29" t="s">
        <v>932</v>
      </c>
      <c r="L27" s="1" t="s">
        <v>1004</v>
      </c>
      <c r="M27" s="1" t="s">
        <v>299</v>
      </c>
      <c r="N27" s="1" t="s">
        <v>933</v>
      </c>
      <c r="O27" s="31">
        <v>164</v>
      </c>
      <c r="P27" s="20">
        <v>147</v>
      </c>
      <c r="Q27" s="30">
        <v>17</v>
      </c>
      <c r="R27" s="29" t="s">
        <v>101</v>
      </c>
      <c r="S27" s="28" t="s">
        <v>218</v>
      </c>
    </row>
    <row r="28" spans="1:19" x14ac:dyDescent="0.3">
      <c r="A28" s="32" t="s">
        <v>95</v>
      </c>
      <c r="B28" s="1">
        <v>49</v>
      </c>
      <c r="C28" s="1">
        <v>25</v>
      </c>
      <c r="D28" s="1">
        <v>20</v>
      </c>
      <c r="E28" s="20">
        <v>4</v>
      </c>
      <c r="F28" s="30">
        <v>54</v>
      </c>
      <c r="G28" s="20">
        <v>19</v>
      </c>
      <c r="H28" s="20">
        <v>25</v>
      </c>
      <c r="I28" s="20">
        <v>0</v>
      </c>
      <c r="J28" s="20">
        <v>0</v>
      </c>
      <c r="K28" s="29" t="s">
        <v>730</v>
      </c>
      <c r="L28" s="1" t="s">
        <v>810</v>
      </c>
      <c r="M28" s="1" t="s">
        <v>476</v>
      </c>
      <c r="N28" s="1" t="s">
        <v>883</v>
      </c>
      <c r="O28" s="31">
        <v>153</v>
      </c>
      <c r="P28" s="20">
        <v>135</v>
      </c>
      <c r="Q28" s="30">
        <v>18</v>
      </c>
      <c r="R28" s="29" t="s">
        <v>109</v>
      </c>
      <c r="S28" s="28" t="s">
        <v>226</v>
      </c>
    </row>
    <row r="29" spans="1:19" x14ac:dyDescent="0.3">
      <c r="A29" s="32" t="s">
        <v>15</v>
      </c>
      <c r="B29" s="1">
        <v>49</v>
      </c>
      <c r="C29" s="1">
        <v>23</v>
      </c>
      <c r="D29" s="1">
        <v>22</v>
      </c>
      <c r="E29" s="20">
        <v>4</v>
      </c>
      <c r="F29" s="30">
        <v>50</v>
      </c>
      <c r="G29" s="20">
        <v>13</v>
      </c>
      <c r="H29" s="20">
        <v>20</v>
      </c>
      <c r="I29" s="20">
        <v>3</v>
      </c>
      <c r="J29" s="20">
        <v>0</v>
      </c>
      <c r="K29" s="29" t="s">
        <v>1005</v>
      </c>
      <c r="L29" s="1" t="s">
        <v>518</v>
      </c>
      <c r="M29" s="1" t="s">
        <v>947</v>
      </c>
      <c r="N29" s="1" t="s">
        <v>971</v>
      </c>
      <c r="O29" s="31">
        <v>141</v>
      </c>
      <c r="P29" s="20">
        <v>166</v>
      </c>
      <c r="Q29" s="30">
        <v>-25</v>
      </c>
      <c r="R29" s="29" t="s">
        <v>107</v>
      </c>
      <c r="S29" s="28" t="s">
        <v>202</v>
      </c>
    </row>
    <row r="30" spans="1:19" x14ac:dyDescent="0.3">
      <c r="A30" s="32" t="s">
        <v>25</v>
      </c>
      <c r="B30" s="1">
        <v>49</v>
      </c>
      <c r="C30" s="1">
        <v>20</v>
      </c>
      <c r="D30" s="1">
        <v>22</v>
      </c>
      <c r="E30" s="20">
        <v>7</v>
      </c>
      <c r="F30" s="30">
        <v>47</v>
      </c>
      <c r="G30" s="20">
        <v>14</v>
      </c>
      <c r="H30" s="20">
        <v>18</v>
      </c>
      <c r="I30" s="20">
        <v>2</v>
      </c>
      <c r="J30" s="20">
        <v>3</v>
      </c>
      <c r="K30" s="29" t="s">
        <v>992</v>
      </c>
      <c r="L30" s="1" t="s">
        <v>649</v>
      </c>
      <c r="M30" s="1" t="s">
        <v>277</v>
      </c>
      <c r="N30" s="1" t="s">
        <v>818</v>
      </c>
      <c r="O30" s="31">
        <v>135</v>
      </c>
      <c r="P30" s="20">
        <v>154</v>
      </c>
      <c r="Q30" s="30">
        <v>-19</v>
      </c>
      <c r="R30" s="29" t="s">
        <v>99</v>
      </c>
      <c r="S30" s="28" t="s">
        <v>232</v>
      </c>
    </row>
    <row r="31" spans="1:19" x14ac:dyDescent="0.3">
      <c r="A31" s="32" t="s">
        <v>6</v>
      </c>
      <c r="B31" s="1">
        <v>50</v>
      </c>
      <c r="C31" s="1">
        <v>19</v>
      </c>
      <c r="D31" s="1">
        <v>23</v>
      </c>
      <c r="E31" s="20">
        <v>8</v>
      </c>
      <c r="F31" s="30">
        <v>46</v>
      </c>
      <c r="G31" s="20">
        <v>17</v>
      </c>
      <c r="H31" s="20">
        <v>18</v>
      </c>
      <c r="I31" s="20">
        <v>1</v>
      </c>
      <c r="J31" s="20">
        <v>2</v>
      </c>
      <c r="K31" s="29" t="s">
        <v>949</v>
      </c>
      <c r="L31" s="1" t="s">
        <v>1006</v>
      </c>
      <c r="M31" s="1" t="s">
        <v>535</v>
      </c>
      <c r="N31" s="1" t="s">
        <v>1007</v>
      </c>
      <c r="O31" s="31">
        <v>121</v>
      </c>
      <c r="P31" s="20">
        <v>171</v>
      </c>
      <c r="Q31" s="30">
        <v>-50</v>
      </c>
      <c r="R31" s="29" t="s">
        <v>107</v>
      </c>
      <c r="S31" s="28" t="s">
        <v>200</v>
      </c>
    </row>
    <row r="32" spans="1:19" ht="15" thickBot="1" x14ac:dyDescent="0.35">
      <c r="A32" s="32" t="s">
        <v>0</v>
      </c>
      <c r="B32" s="1">
        <v>49</v>
      </c>
      <c r="C32" s="1">
        <v>20</v>
      </c>
      <c r="D32" s="1">
        <v>23</v>
      </c>
      <c r="E32" s="20">
        <v>6</v>
      </c>
      <c r="F32" s="23">
        <v>46</v>
      </c>
      <c r="G32" s="20">
        <v>17</v>
      </c>
      <c r="H32" s="20">
        <v>19</v>
      </c>
      <c r="I32" s="20">
        <v>1</v>
      </c>
      <c r="J32" s="20">
        <v>1</v>
      </c>
      <c r="K32" s="29" t="s">
        <v>706</v>
      </c>
      <c r="L32" s="1" t="s">
        <v>995</v>
      </c>
      <c r="M32" s="1" t="s">
        <v>122</v>
      </c>
      <c r="N32" s="1" t="s">
        <v>1008</v>
      </c>
      <c r="O32" s="31">
        <v>147</v>
      </c>
      <c r="P32" s="20">
        <v>151</v>
      </c>
      <c r="Q32" s="30">
        <v>-4</v>
      </c>
      <c r="R32" s="29" t="s">
        <v>99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48</v>
      </c>
      <c r="C35" s="1">
        <v>24</v>
      </c>
      <c r="D35" s="1">
        <v>12</v>
      </c>
      <c r="E35" s="20">
        <v>12</v>
      </c>
      <c r="F35" s="33">
        <v>60</v>
      </c>
      <c r="G35" s="20">
        <v>16</v>
      </c>
      <c r="H35" s="20">
        <v>23</v>
      </c>
      <c r="I35" s="20">
        <v>1</v>
      </c>
      <c r="J35" s="20">
        <v>5</v>
      </c>
      <c r="K35" s="29" t="s">
        <v>999</v>
      </c>
      <c r="L35" s="1" t="s">
        <v>923</v>
      </c>
      <c r="M35" s="1" t="s">
        <v>440</v>
      </c>
      <c r="N35" s="1" t="s">
        <v>876</v>
      </c>
      <c r="O35" s="31">
        <v>161</v>
      </c>
      <c r="P35" s="20">
        <v>147</v>
      </c>
      <c r="Q35" s="30">
        <v>14</v>
      </c>
      <c r="R35" s="29" t="s">
        <v>101</v>
      </c>
      <c r="S35" s="28" t="s">
        <v>226</v>
      </c>
    </row>
    <row r="36" spans="1:19" x14ac:dyDescent="0.3">
      <c r="A36" s="32" t="s">
        <v>20</v>
      </c>
      <c r="B36" s="1">
        <v>51</v>
      </c>
      <c r="C36" s="1">
        <v>25</v>
      </c>
      <c r="D36" s="1">
        <v>18</v>
      </c>
      <c r="E36" s="20">
        <v>8</v>
      </c>
      <c r="F36" s="30">
        <v>58</v>
      </c>
      <c r="G36" s="20">
        <v>20</v>
      </c>
      <c r="H36" s="20">
        <v>25</v>
      </c>
      <c r="I36" s="20">
        <v>0</v>
      </c>
      <c r="J36" s="20">
        <v>3</v>
      </c>
      <c r="K36" s="29" t="s">
        <v>900</v>
      </c>
      <c r="L36" s="1" t="s">
        <v>765</v>
      </c>
      <c r="M36" s="1" t="s">
        <v>313</v>
      </c>
      <c r="N36" s="1" t="s">
        <v>987</v>
      </c>
      <c r="O36" s="31">
        <v>171</v>
      </c>
      <c r="P36" s="20">
        <v>160</v>
      </c>
      <c r="Q36" s="30">
        <v>11</v>
      </c>
      <c r="R36" s="29" t="s">
        <v>101</v>
      </c>
      <c r="S36" s="28" t="s">
        <v>233</v>
      </c>
    </row>
    <row r="37" spans="1:19" x14ac:dyDescent="0.3">
      <c r="A37" s="32" t="s">
        <v>31</v>
      </c>
      <c r="B37" s="1">
        <v>49</v>
      </c>
      <c r="C37" s="1">
        <v>25</v>
      </c>
      <c r="D37" s="1">
        <v>21</v>
      </c>
      <c r="E37" s="20">
        <v>3</v>
      </c>
      <c r="F37" s="30">
        <v>53</v>
      </c>
      <c r="G37" s="20">
        <v>10</v>
      </c>
      <c r="H37" s="20">
        <v>20</v>
      </c>
      <c r="I37" s="20">
        <v>5</v>
      </c>
      <c r="J37" s="20">
        <v>0</v>
      </c>
      <c r="K37" s="29" t="s">
        <v>835</v>
      </c>
      <c r="L37" s="1" t="s">
        <v>791</v>
      </c>
      <c r="M37" s="1" t="s">
        <v>257</v>
      </c>
      <c r="N37" s="1" t="s">
        <v>972</v>
      </c>
      <c r="O37" s="31">
        <v>163</v>
      </c>
      <c r="P37" s="20">
        <v>175</v>
      </c>
      <c r="Q37" s="30">
        <v>-12</v>
      </c>
      <c r="R37" s="29" t="s">
        <v>135</v>
      </c>
      <c r="S37" s="28" t="s">
        <v>228</v>
      </c>
    </row>
    <row r="38" spans="1:19" x14ac:dyDescent="0.3">
      <c r="A38" s="32" t="s">
        <v>18</v>
      </c>
      <c r="B38" s="1">
        <v>49</v>
      </c>
      <c r="C38" s="1">
        <v>20</v>
      </c>
      <c r="D38" s="1">
        <v>16</v>
      </c>
      <c r="E38" s="20">
        <v>13</v>
      </c>
      <c r="F38" s="30">
        <v>53</v>
      </c>
      <c r="G38" s="20">
        <v>10</v>
      </c>
      <c r="H38" s="20">
        <v>17</v>
      </c>
      <c r="I38" s="20">
        <v>3</v>
      </c>
      <c r="J38" s="20">
        <v>6</v>
      </c>
      <c r="K38" s="29" t="s">
        <v>1009</v>
      </c>
      <c r="L38" s="1" t="s">
        <v>813</v>
      </c>
      <c r="M38" s="1" t="s">
        <v>974</v>
      </c>
      <c r="N38" s="1" t="s">
        <v>975</v>
      </c>
      <c r="O38" s="31">
        <v>129</v>
      </c>
      <c r="P38" s="20">
        <v>139</v>
      </c>
      <c r="Q38" s="30">
        <v>-10</v>
      </c>
      <c r="R38" s="29" t="s">
        <v>99</v>
      </c>
      <c r="S38" s="28" t="s">
        <v>245</v>
      </c>
    </row>
    <row r="39" spans="1:19" x14ac:dyDescent="0.3">
      <c r="A39" s="32" t="s">
        <v>8</v>
      </c>
      <c r="B39" s="1">
        <v>49</v>
      </c>
      <c r="C39" s="1">
        <v>25</v>
      </c>
      <c r="D39" s="1">
        <v>21</v>
      </c>
      <c r="E39" s="20">
        <v>3</v>
      </c>
      <c r="F39" s="30">
        <v>53</v>
      </c>
      <c r="G39" s="20">
        <v>12</v>
      </c>
      <c r="H39" s="20">
        <v>23</v>
      </c>
      <c r="I39" s="20">
        <v>2</v>
      </c>
      <c r="J39" s="20">
        <v>1</v>
      </c>
      <c r="K39" s="29" t="s">
        <v>725</v>
      </c>
      <c r="L39" s="1" t="s">
        <v>1010</v>
      </c>
      <c r="M39" s="1" t="s">
        <v>377</v>
      </c>
      <c r="N39" s="1" t="s">
        <v>883</v>
      </c>
      <c r="O39" s="31">
        <v>153</v>
      </c>
      <c r="P39" s="20">
        <v>173</v>
      </c>
      <c r="Q39" s="30">
        <v>-20</v>
      </c>
      <c r="R39" s="29" t="s">
        <v>101</v>
      </c>
      <c r="S39" s="28" t="s">
        <v>232</v>
      </c>
    </row>
    <row r="40" spans="1:19" x14ac:dyDescent="0.3">
      <c r="A40" s="32" t="s">
        <v>7</v>
      </c>
      <c r="B40" s="1">
        <v>48</v>
      </c>
      <c r="C40" s="1">
        <v>21</v>
      </c>
      <c r="D40" s="1">
        <v>18</v>
      </c>
      <c r="E40" s="20">
        <v>9</v>
      </c>
      <c r="F40" s="30">
        <v>51</v>
      </c>
      <c r="G40" s="20">
        <v>14</v>
      </c>
      <c r="H40" s="20">
        <v>20</v>
      </c>
      <c r="I40" s="20">
        <v>1</v>
      </c>
      <c r="J40" s="20">
        <v>4</v>
      </c>
      <c r="K40" s="29" t="s">
        <v>752</v>
      </c>
      <c r="L40" s="1" t="s">
        <v>976</v>
      </c>
      <c r="M40" s="1" t="s">
        <v>390</v>
      </c>
      <c r="N40" s="1" t="s">
        <v>977</v>
      </c>
      <c r="O40" s="31">
        <v>133</v>
      </c>
      <c r="P40" s="20">
        <v>147</v>
      </c>
      <c r="Q40" s="30">
        <v>-14</v>
      </c>
      <c r="R40" s="29" t="s">
        <v>133</v>
      </c>
      <c r="S40" s="28" t="s">
        <v>218</v>
      </c>
    </row>
    <row r="41" spans="1:19" x14ac:dyDescent="0.3">
      <c r="A41" s="32" t="s">
        <v>27</v>
      </c>
      <c r="B41" s="1">
        <v>49</v>
      </c>
      <c r="C41" s="1">
        <v>21</v>
      </c>
      <c r="D41" s="1">
        <v>23</v>
      </c>
      <c r="E41" s="20">
        <v>5</v>
      </c>
      <c r="F41" s="30">
        <v>47</v>
      </c>
      <c r="G41" s="20">
        <v>15</v>
      </c>
      <c r="H41" s="20">
        <v>19</v>
      </c>
      <c r="I41" s="20">
        <v>2</v>
      </c>
      <c r="J41" s="20">
        <v>2</v>
      </c>
      <c r="K41" s="29" t="s">
        <v>804</v>
      </c>
      <c r="L41" s="1" t="s">
        <v>938</v>
      </c>
      <c r="M41" s="1" t="s">
        <v>291</v>
      </c>
      <c r="N41" s="1" t="s">
        <v>939</v>
      </c>
      <c r="O41" s="31">
        <v>127</v>
      </c>
      <c r="P41" s="20">
        <v>145</v>
      </c>
      <c r="Q41" s="30">
        <v>-18</v>
      </c>
      <c r="R41" s="29" t="s">
        <v>101</v>
      </c>
      <c r="S41" s="28" t="s">
        <v>228</v>
      </c>
    </row>
    <row r="42" spans="1:19" ht="15" thickBot="1" x14ac:dyDescent="0.35">
      <c r="A42" s="27" t="s">
        <v>3</v>
      </c>
      <c r="B42" s="26">
        <v>49</v>
      </c>
      <c r="C42" s="26">
        <v>16</v>
      </c>
      <c r="D42" s="26">
        <v>28</v>
      </c>
      <c r="E42" s="24">
        <v>5</v>
      </c>
      <c r="F42" s="23">
        <v>37</v>
      </c>
      <c r="G42" s="24">
        <v>6</v>
      </c>
      <c r="H42" s="24">
        <v>12</v>
      </c>
      <c r="I42" s="24">
        <v>4</v>
      </c>
      <c r="J42" s="24">
        <v>1</v>
      </c>
      <c r="K42" s="22" t="s">
        <v>998</v>
      </c>
      <c r="L42" s="26" t="s">
        <v>941</v>
      </c>
      <c r="M42" s="26" t="s">
        <v>274</v>
      </c>
      <c r="N42" s="26" t="s">
        <v>825</v>
      </c>
      <c r="O42" s="25">
        <v>129</v>
      </c>
      <c r="P42" s="24">
        <v>180</v>
      </c>
      <c r="Q42" s="23">
        <v>-51</v>
      </c>
      <c r="R42" s="22" t="s">
        <v>849</v>
      </c>
      <c r="S42" s="21" t="s">
        <v>979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275A540-623B-4F99-AC2C-3946E6982C0A}"/>
  </hyperlinks>
  <pageMargins left="0.7" right="0.7" top="0.75" bottom="0.75" header="0.3" footer="0.3"/>
  <pageSetup orientation="portrait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E57E-2B48-443A-A59B-DDBE86D86DB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51</v>
      </c>
      <c r="C4" s="40">
        <v>31</v>
      </c>
      <c r="D4" s="40">
        <v>16</v>
      </c>
      <c r="E4" s="38">
        <v>4</v>
      </c>
      <c r="F4" s="33">
        <v>66</v>
      </c>
      <c r="G4" s="39">
        <v>19</v>
      </c>
      <c r="H4" s="38">
        <v>29</v>
      </c>
      <c r="I4" s="38">
        <v>2</v>
      </c>
      <c r="J4" s="33">
        <v>2</v>
      </c>
      <c r="K4" s="37" t="s">
        <v>980</v>
      </c>
      <c r="L4" s="40" t="s">
        <v>742</v>
      </c>
      <c r="M4" s="40" t="s">
        <v>540</v>
      </c>
      <c r="N4" s="40" t="s">
        <v>1011</v>
      </c>
      <c r="O4" s="39">
        <v>159</v>
      </c>
      <c r="P4" s="38">
        <v>154</v>
      </c>
      <c r="Q4" s="33">
        <v>5</v>
      </c>
      <c r="R4" s="37" t="s">
        <v>109</v>
      </c>
      <c r="S4" s="36" t="s">
        <v>226</v>
      </c>
    </row>
    <row r="5" spans="1:20" x14ac:dyDescent="0.3">
      <c r="A5" s="32" t="s">
        <v>5</v>
      </c>
      <c r="B5" s="1">
        <v>48</v>
      </c>
      <c r="C5" s="1">
        <v>31</v>
      </c>
      <c r="D5" s="1">
        <v>13</v>
      </c>
      <c r="E5" s="20">
        <v>4</v>
      </c>
      <c r="F5" s="30">
        <v>66</v>
      </c>
      <c r="G5" s="31">
        <v>23</v>
      </c>
      <c r="H5" s="20">
        <v>29</v>
      </c>
      <c r="I5" s="20">
        <v>2</v>
      </c>
      <c r="J5" s="30">
        <v>2</v>
      </c>
      <c r="K5" s="29" t="s">
        <v>674</v>
      </c>
      <c r="L5" s="1" t="s">
        <v>984</v>
      </c>
      <c r="M5" s="1" t="s">
        <v>234</v>
      </c>
      <c r="N5" s="1" t="s">
        <v>908</v>
      </c>
      <c r="O5" s="31">
        <v>170</v>
      </c>
      <c r="P5" s="20">
        <v>121</v>
      </c>
      <c r="Q5" s="30">
        <v>49</v>
      </c>
      <c r="R5" s="29" t="s">
        <v>104</v>
      </c>
      <c r="S5" s="28" t="s">
        <v>342</v>
      </c>
    </row>
    <row r="6" spans="1:20" x14ac:dyDescent="0.3">
      <c r="A6" s="32" t="s">
        <v>16</v>
      </c>
      <c r="B6" s="1">
        <v>50</v>
      </c>
      <c r="C6" s="1">
        <v>28</v>
      </c>
      <c r="D6" s="1">
        <v>15</v>
      </c>
      <c r="E6" s="20">
        <v>7</v>
      </c>
      <c r="F6" s="30">
        <v>63</v>
      </c>
      <c r="G6" s="31">
        <v>16</v>
      </c>
      <c r="H6" s="20">
        <v>26</v>
      </c>
      <c r="I6" s="20">
        <v>2</v>
      </c>
      <c r="J6" s="30">
        <v>4</v>
      </c>
      <c r="K6" s="29" t="s">
        <v>1000</v>
      </c>
      <c r="L6" s="1" t="s">
        <v>956</v>
      </c>
      <c r="M6" s="1" t="s">
        <v>450</v>
      </c>
      <c r="N6" s="1" t="s">
        <v>957</v>
      </c>
      <c r="O6" s="31">
        <v>172</v>
      </c>
      <c r="P6" s="20">
        <v>167</v>
      </c>
      <c r="Q6" s="30">
        <v>5</v>
      </c>
      <c r="R6" s="29" t="s">
        <v>104</v>
      </c>
      <c r="S6" s="28" t="s">
        <v>234</v>
      </c>
    </row>
    <row r="7" spans="1:20" x14ac:dyDescent="0.3">
      <c r="A7" s="32" t="s">
        <v>28</v>
      </c>
      <c r="B7" s="1">
        <v>49</v>
      </c>
      <c r="C7" s="1">
        <v>27</v>
      </c>
      <c r="D7" s="1">
        <v>17</v>
      </c>
      <c r="E7" s="20">
        <v>5</v>
      </c>
      <c r="F7" s="30">
        <v>59</v>
      </c>
      <c r="G7" s="31">
        <v>18</v>
      </c>
      <c r="H7" s="20">
        <v>24</v>
      </c>
      <c r="I7" s="20">
        <v>3</v>
      </c>
      <c r="J7" s="30">
        <v>0</v>
      </c>
      <c r="K7" s="29" t="s">
        <v>954</v>
      </c>
      <c r="L7" s="1" t="s">
        <v>676</v>
      </c>
      <c r="M7" s="1" t="s">
        <v>354</v>
      </c>
      <c r="N7" s="1" t="s">
        <v>988</v>
      </c>
      <c r="O7" s="31">
        <v>163</v>
      </c>
      <c r="P7" s="20">
        <v>153</v>
      </c>
      <c r="Q7" s="30">
        <v>10</v>
      </c>
      <c r="R7" s="29" t="s">
        <v>99</v>
      </c>
      <c r="S7" s="28" t="s">
        <v>234</v>
      </c>
    </row>
    <row r="8" spans="1:20" x14ac:dyDescent="0.3">
      <c r="A8" s="32" t="s">
        <v>29</v>
      </c>
      <c r="B8" s="1">
        <v>50</v>
      </c>
      <c r="C8" s="1">
        <v>28</v>
      </c>
      <c r="D8" s="1">
        <v>20</v>
      </c>
      <c r="E8" s="20">
        <v>2</v>
      </c>
      <c r="F8" s="30">
        <v>58</v>
      </c>
      <c r="G8" s="31">
        <v>19</v>
      </c>
      <c r="H8" s="20">
        <v>26</v>
      </c>
      <c r="I8" s="20">
        <v>2</v>
      </c>
      <c r="J8" s="30">
        <v>1</v>
      </c>
      <c r="K8" s="29" t="s">
        <v>924</v>
      </c>
      <c r="L8" s="1" t="s">
        <v>836</v>
      </c>
      <c r="M8" s="1" t="s">
        <v>369</v>
      </c>
      <c r="N8" s="1" t="s">
        <v>904</v>
      </c>
      <c r="O8" s="31">
        <v>166</v>
      </c>
      <c r="P8" s="20">
        <v>156</v>
      </c>
      <c r="Q8" s="30">
        <v>10</v>
      </c>
      <c r="R8" s="29" t="s">
        <v>101</v>
      </c>
      <c r="S8" s="28" t="s">
        <v>219</v>
      </c>
    </row>
    <row r="9" spans="1:20" x14ac:dyDescent="0.3">
      <c r="A9" s="32" t="s">
        <v>4</v>
      </c>
      <c r="B9" s="1">
        <v>50</v>
      </c>
      <c r="C9" s="1">
        <v>24</v>
      </c>
      <c r="D9" s="1">
        <v>17</v>
      </c>
      <c r="E9" s="20">
        <v>9</v>
      </c>
      <c r="F9" s="30">
        <v>57</v>
      </c>
      <c r="G9" s="31">
        <v>17</v>
      </c>
      <c r="H9" s="20">
        <v>24</v>
      </c>
      <c r="I9" s="20">
        <v>0</v>
      </c>
      <c r="J9" s="30">
        <v>1</v>
      </c>
      <c r="K9" s="29" t="s">
        <v>1012</v>
      </c>
      <c r="L9" s="1" t="s">
        <v>958</v>
      </c>
      <c r="M9" s="1" t="s">
        <v>415</v>
      </c>
      <c r="N9" s="1" t="s">
        <v>1013</v>
      </c>
      <c r="O9" s="31">
        <v>166</v>
      </c>
      <c r="P9" s="20">
        <v>166</v>
      </c>
      <c r="Q9" s="30">
        <v>0</v>
      </c>
      <c r="R9" s="29" t="s">
        <v>107</v>
      </c>
      <c r="S9" s="28" t="s">
        <v>239</v>
      </c>
    </row>
    <row r="10" spans="1:20" x14ac:dyDescent="0.3">
      <c r="A10" s="32" t="s">
        <v>19</v>
      </c>
      <c r="B10" s="1">
        <v>48</v>
      </c>
      <c r="C10" s="1">
        <v>25</v>
      </c>
      <c r="D10" s="1">
        <v>20</v>
      </c>
      <c r="E10" s="20">
        <v>3</v>
      </c>
      <c r="F10" s="30">
        <v>53</v>
      </c>
      <c r="G10" s="31">
        <v>20</v>
      </c>
      <c r="H10" s="20">
        <v>23</v>
      </c>
      <c r="I10" s="20">
        <v>2</v>
      </c>
      <c r="J10" s="30">
        <v>1</v>
      </c>
      <c r="K10" s="29" t="s">
        <v>968</v>
      </c>
      <c r="L10" s="1" t="s">
        <v>753</v>
      </c>
      <c r="M10" s="1" t="s">
        <v>887</v>
      </c>
      <c r="N10" s="1" t="s">
        <v>955</v>
      </c>
      <c r="O10" s="31">
        <v>146</v>
      </c>
      <c r="P10" s="20">
        <v>160</v>
      </c>
      <c r="Q10" s="30">
        <v>-14</v>
      </c>
      <c r="R10" s="29" t="s">
        <v>101</v>
      </c>
      <c r="S10" s="28" t="s">
        <v>228</v>
      </c>
    </row>
    <row r="11" spans="1:20" ht="15" thickBot="1" x14ac:dyDescent="0.35">
      <c r="A11" s="32" t="s">
        <v>11</v>
      </c>
      <c r="B11" s="1">
        <v>49</v>
      </c>
      <c r="C11" s="1">
        <v>23</v>
      </c>
      <c r="D11" s="1">
        <v>19</v>
      </c>
      <c r="E11" s="24">
        <v>7</v>
      </c>
      <c r="F11" s="23">
        <v>53</v>
      </c>
      <c r="G11" s="25">
        <v>15</v>
      </c>
      <c r="H11" s="24">
        <v>20</v>
      </c>
      <c r="I11" s="24">
        <v>3</v>
      </c>
      <c r="J11" s="23">
        <v>0</v>
      </c>
      <c r="K11" s="29" t="s">
        <v>680</v>
      </c>
      <c r="L11" s="1" t="s">
        <v>823</v>
      </c>
      <c r="M11" s="1" t="s">
        <v>983</v>
      </c>
      <c r="N11" s="1" t="s">
        <v>1001</v>
      </c>
      <c r="O11" s="31">
        <v>163</v>
      </c>
      <c r="P11" s="20">
        <v>164</v>
      </c>
      <c r="Q11" s="30">
        <v>-1</v>
      </c>
      <c r="R11" s="29" t="s">
        <v>99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50</v>
      </c>
      <c r="C14" s="1">
        <v>31</v>
      </c>
      <c r="D14" s="1">
        <v>15</v>
      </c>
      <c r="E14" s="20">
        <v>4</v>
      </c>
      <c r="F14" s="33">
        <v>66</v>
      </c>
      <c r="G14" s="20">
        <v>18</v>
      </c>
      <c r="H14" s="20">
        <v>27</v>
      </c>
      <c r="I14" s="20">
        <v>4</v>
      </c>
      <c r="J14" s="20">
        <v>2</v>
      </c>
      <c r="K14" s="29" t="s">
        <v>980</v>
      </c>
      <c r="L14" s="1" t="s">
        <v>804</v>
      </c>
      <c r="M14" s="1" t="s">
        <v>959</v>
      </c>
      <c r="N14" s="1" t="s">
        <v>990</v>
      </c>
      <c r="O14" s="31">
        <v>173</v>
      </c>
      <c r="P14" s="20">
        <v>145</v>
      </c>
      <c r="Q14" s="30">
        <v>28</v>
      </c>
      <c r="R14" s="29" t="s">
        <v>109</v>
      </c>
      <c r="S14" s="28" t="s">
        <v>226</v>
      </c>
    </row>
    <row r="15" spans="1:20" x14ac:dyDescent="0.3">
      <c r="A15" s="32" t="s">
        <v>13</v>
      </c>
      <c r="B15" s="1">
        <v>50</v>
      </c>
      <c r="C15" s="1">
        <v>27</v>
      </c>
      <c r="D15" s="1">
        <v>18</v>
      </c>
      <c r="E15" s="20">
        <v>5</v>
      </c>
      <c r="F15" s="30">
        <v>59</v>
      </c>
      <c r="G15" s="20">
        <v>14</v>
      </c>
      <c r="H15" s="20">
        <v>23</v>
      </c>
      <c r="I15" s="20">
        <v>4</v>
      </c>
      <c r="J15" s="20">
        <v>5</v>
      </c>
      <c r="K15" s="29" t="s">
        <v>754</v>
      </c>
      <c r="L15" s="1" t="s">
        <v>1014</v>
      </c>
      <c r="M15" s="1" t="s">
        <v>389</v>
      </c>
      <c r="N15" s="1" t="s">
        <v>820</v>
      </c>
      <c r="O15" s="31">
        <v>146</v>
      </c>
      <c r="P15" s="20">
        <v>141</v>
      </c>
      <c r="Q15" s="30">
        <v>5</v>
      </c>
      <c r="R15" s="29" t="s">
        <v>101</v>
      </c>
      <c r="S15" s="28" t="s">
        <v>225</v>
      </c>
    </row>
    <row r="16" spans="1:20" x14ac:dyDescent="0.3">
      <c r="A16" s="32" t="s">
        <v>9</v>
      </c>
      <c r="B16" s="1">
        <v>49</v>
      </c>
      <c r="C16" s="1">
        <v>24</v>
      </c>
      <c r="D16" s="1">
        <v>14</v>
      </c>
      <c r="E16" s="20">
        <v>11</v>
      </c>
      <c r="F16" s="30">
        <v>59</v>
      </c>
      <c r="G16" s="20">
        <v>19</v>
      </c>
      <c r="H16" s="20">
        <v>23</v>
      </c>
      <c r="I16" s="20">
        <v>1</v>
      </c>
      <c r="J16" s="20">
        <v>7</v>
      </c>
      <c r="K16" s="29" t="s">
        <v>966</v>
      </c>
      <c r="L16" s="1" t="s">
        <v>804</v>
      </c>
      <c r="M16" s="1" t="s">
        <v>462</v>
      </c>
      <c r="N16" s="1" t="s">
        <v>967</v>
      </c>
      <c r="O16" s="31">
        <v>160</v>
      </c>
      <c r="P16" s="20">
        <v>148</v>
      </c>
      <c r="Q16" s="30">
        <v>12</v>
      </c>
      <c r="R16" s="29" t="s">
        <v>104</v>
      </c>
      <c r="S16" s="28" t="s">
        <v>231</v>
      </c>
    </row>
    <row r="17" spans="1:19" x14ac:dyDescent="0.3">
      <c r="A17" s="32" t="s">
        <v>10</v>
      </c>
      <c r="B17" s="1">
        <v>49</v>
      </c>
      <c r="C17" s="1">
        <v>23</v>
      </c>
      <c r="D17" s="1">
        <v>17</v>
      </c>
      <c r="E17" s="20">
        <v>9</v>
      </c>
      <c r="F17" s="30">
        <v>55</v>
      </c>
      <c r="G17" s="20">
        <v>11</v>
      </c>
      <c r="H17" s="20">
        <v>18</v>
      </c>
      <c r="I17" s="20">
        <v>5</v>
      </c>
      <c r="J17" s="20">
        <v>3</v>
      </c>
      <c r="K17" s="29" t="s">
        <v>964</v>
      </c>
      <c r="L17" s="1" t="s">
        <v>680</v>
      </c>
      <c r="M17" s="1" t="s">
        <v>402</v>
      </c>
      <c r="N17" s="1" t="s">
        <v>965</v>
      </c>
      <c r="O17" s="31">
        <v>147</v>
      </c>
      <c r="P17" s="20">
        <v>155</v>
      </c>
      <c r="Q17" s="30">
        <v>-8</v>
      </c>
      <c r="R17" s="29" t="s">
        <v>101</v>
      </c>
      <c r="S17" s="28" t="s">
        <v>215</v>
      </c>
    </row>
    <row r="18" spans="1:19" x14ac:dyDescent="0.3">
      <c r="A18" s="32" t="s">
        <v>14</v>
      </c>
      <c r="B18" s="1">
        <v>50</v>
      </c>
      <c r="C18" s="1">
        <v>26</v>
      </c>
      <c r="D18" s="1">
        <v>22</v>
      </c>
      <c r="E18" s="20">
        <v>2</v>
      </c>
      <c r="F18" s="30">
        <v>54</v>
      </c>
      <c r="G18" s="20">
        <v>14</v>
      </c>
      <c r="H18" s="20">
        <v>23</v>
      </c>
      <c r="I18" s="20">
        <v>3</v>
      </c>
      <c r="J18" s="20">
        <v>0</v>
      </c>
      <c r="K18" s="29" t="s">
        <v>667</v>
      </c>
      <c r="L18" s="1" t="s">
        <v>1003</v>
      </c>
      <c r="M18" s="1" t="s">
        <v>539</v>
      </c>
      <c r="N18" s="1" t="s">
        <v>963</v>
      </c>
      <c r="O18" s="31">
        <v>131</v>
      </c>
      <c r="P18" s="20">
        <v>151</v>
      </c>
      <c r="Q18" s="30">
        <v>-20</v>
      </c>
      <c r="R18" s="29" t="s">
        <v>104</v>
      </c>
      <c r="S18" s="28" t="s">
        <v>202</v>
      </c>
    </row>
    <row r="19" spans="1:19" x14ac:dyDescent="0.3">
      <c r="A19" s="32" t="s">
        <v>1</v>
      </c>
      <c r="B19" s="1">
        <v>51</v>
      </c>
      <c r="C19" s="1">
        <v>24</v>
      </c>
      <c r="D19" s="1">
        <v>21</v>
      </c>
      <c r="E19" s="20">
        <v>6</v>
      </c>
      <c r="F19" s="30">
        <v>54</v>
      </c>
      <c r="G19" s="20">
        <v>21</v>
      </c>
      <c r="H19" s="20">
        <v>24</v>
      </c>
      <c r="I19" s="20">
        <v>0</v>
      </c>
      <c r="J19" s="20">
        <v>5</v>
      </c>
      <c r="K19" s="29" t="s">
        <v>968</v>
      </c>
      <c r="L19" s="1" t="s">
        <v>738</v>
      </c>
      <c r="M19" s="1" t="s">
        <v>381</v>
      </c>
      <c r="N19" s="1" t="s">
        <v>969</v>
      </c>
      <c r="O19" s="31">
        <v>162</v>
      </c>
      <c r="P19" s="20">
        <v>152</v>
      </c>
      <c r="Q19" s="30">
        <v>10</v>
      </c>
      <c r="R19" s="29" t="s">
        <v>133</v>
      </c>
      <c r="S19" s="28" t="s">
        <v>237</v>
      </c>
    </row>
    <row r="20" spans="1:19" x14ac:dyDescent="0.3">
      <c r="A20" s="32" t="s">
        <v>23</v>
      </c>
      <c r="B20" s="1">
        <v>49</v>
      </c>
      <c r="C20" s="1">
        <v>22</v>
      </c>
      <c r="D20" s="1">
        <v>20</v>
      </c>
      <c r="E20" s="20">
        <v>7</v>
      </c>
      <c r="F20" s="30">
        <v>51</v>
      </c>
      <c r="G20" s="20">
        <v>8</v>
      </c>
      <c r="H20" s="20">
        <v>17</v>
      </c>
      <c r="I20" s="20">
        <v>5</v>
      </c>
      <c r="J20" s="20">
        <v>1</v>
      </c>
      <c r="K20" s="29" t="s">
        <v>661</v>
      </c>
      <c r="L20" s="1" t="s">
        <v>960</v>
      </c>
      <c r="M20" s="1" t="s">
        <v>961</v>
      </c>
      <c r="N20" s="1" t="s">
        <v>1002</v>
      </c>
      <c r="O20" s="31">
        <v>149</v>
      </c>
      <c r="P20" s="20">
        <v>164</v>
      </c>
      <c r="Q20" s="30">
        <v>-15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51</v>
      </c>
      <c r="C21" s="26">
        <v>21</v>
      </c>
      <c r="D21" s="26">
        <v>24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883</v>
      </c>
      <c r="M21" s="26" t="s">
        <v>294</v>
      </c>
      <c r="N21" s="26" t="s">
        <v>935</v>
      </c>
      <c r="O21" s="25">
        <v>138</v>
      </c>
      <c r="P21" s="24">
        <v>159</v>
      </c>
      <c r="Q21" s="23">
        <v>-21</v>
      </c>
      <c r="R21" s="22" t="s">
        <v>107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48</v>
      </c>
      <c r="C25" s="1">
        <v>34</v>
      </c>
      <c r="D25" s="1">
        <v>5</v>
      </c>
      <c r="E25" s="20">
        <v>9</v>
      </c>
      <c r="F25" s="30">
        <v>77</v>
      </c>
      <c r="G25" s="20">
        <v>30</v>
      </c>
      <c r="H25" s="20">
        <v>33</v>
      </c>
      <c r="I25" s="20">
        <v>1</v>
      </c>
      <c r="J25" s="20">
        <v>5</v>
      </c>
      <c r="K25" s="29" t="s">
        <v>1015</v>
      </c>
      <c r="L25" s="1" t="s">
        <v>822</v>
      </c>
      <c r="M25" s="1" t="s">
        <v>416</v>
      </c>
      <c r="N25" s="1" t="s">
        <v>1016</v>
      </c>
      <c r="O25" s="31">
        <v>191</v>
      </c>
      <c r="P25" s="20">
        <v>114</v>
      </c>
      <c r="Q25" s="30">
        <v>77</v>
      </c>
      <c r="R25" s="29" t="s">
        <v>101</v>
      </c>
      <c r="S25" s="28" t="s">
        <v>233</v>
      </c>
    </row>
    <row r="26" spans="1:19" x14ac:dyDescent="0.3">
      <c r="A26" s="32" t="s">
        <v>22</v>
      </c>
      <c r="B26" s="1">
        <v>50</v>
      </c>
      <c r="C26" s="1">
        <v>28</v>
      </c>
      <c r="D26" s="1">
        <v>13</v>
      </c>
      <c r="E26" s="20">
        <v>9</v>
      </c>
      <c r="F26" s="30">
        <v>65</v>
      </c>
      <c r="G26" s="20">
        <v>21</v>
      </c>
      <c r="H26" s="20">
        <v>25</v>
      </c>
      <c r="I26" s="20">
        <v>3</v>
      </c>
      <c r="J26" s="20">
        <v>3</v>
      </c>
      <c r="K26" s="29" t="s">
        <v>804</v>
      </c>
      <c r="L26" s="1" t="s">
        <v>930</v>
      </c>
      <c r="M26" s="1" t="s">
        <v>277</v>
      </c>
      <c r="N26" s="1" t="s">
        <v>931</v>
      </c>
      <c r="O26" s="31">
        <v>169</v>
      </c>
      <c r="P26" s="20">
        <v>141</v>
      </c>
      <c r="Q26" s="30">
        <v>28</v>
      </c>
      <c r="R26" s="29" t="s">
        <v>99</v>
      </c>
      <c r="S26" s="28" t="s">
        <v>215</v>
      </c>
    </row>
    <row r="27" spans="1:19" x14ac:dyDescent="0.3">
      <c r="A27" s="32" t="s">
        <v>17</v>
      </c>
      <c r="B27" s="1">
        <v>51</v>
      </c>
      <c r="C27" s="1">
        <v>28</v>
      </c>
      <c r="D27" s="1">
        <v>14</v>
      </c>
      <c r="E27" s="20">
        <v>9</v>
      </c>
      <c r="F27" s="30">
        <v>65</v>
      </c>
      <c r="G27" s="20">
        <v>16</v>
      </c>
      <c r="H27" s="20">
        <v>25</v>
      </c>
      <c r="I27" s="20">
        <v>3</v>
      </c>
      <c r="J27" s="20">
        <v>3</v>
      </c>
      <c r="K27" s="29" t="s">
        <v>932</v>
      </c>
      <c r="L27" s="1" t="s">
        <v>1004</v>
      </c>
      <c r="M27" s="1" t="s">
        <v>299</v>
      </c>
      <c r="N27" s="1" t="s">
        <v>933</v>
      </c>
      <c r="O27" s="31">
        <v>164</v>
      </c>
      <c r="P27" s="20">
        <v>147</v>
      </c>
      <c r="Q27" s="30">
        <v>17</v>
      </c>
      <c r="R27" s="29" t="s">
        <v>101</v>
      </c>
      <c r="S27" s="28" t="s">
        <v>218</v>
      </c>
    </row>
    <row r="28" spans="1:19" x14ac:dyDescent="0.3">
      <c r="A28" s="32" t="s">
        <v>95</v>
      </c>
      <c r="B28" s="1">
        <v>50</v>
      </c>
      <c r="C28" s="1">
        <v>26</v>
      </c>
      <c r="D28" s="1">
        <v>20</v>
      </c>
      <c r="E28" s="20">
        <v>4</v>
      </c>
      <c r="F28" s="30">
        <v>56</v>
      </c>
      <c r="G28" s="20">
        <v>19</v>
      </c>
      <c r="H28" s="20">
        <v>26</v>
      </c>
      <c r="I28" s="20">
        <v>0</v>
      </c>
      <c r="J28" s="20">
        <v>0</v>
      </c>
      <c r="K28" s="29" t="s">
        <v>1017</v>
      </c>
      <c r="L28" s="1" t="s">
        <v>810</v>
      </c>
      <c r="M28" s="1" t="s">
        <v>476</v>
      </c>
      <c r="N28" s="1" t="s">
        <v>883</v>
      </c>
      <c r="O28" s="31">
        <v>158</v>
      </c>
      <c r="P28" s="20">
        <v>139</v>
      </c>
      <c r="Q28" s="30">
        <v>19</v>
      </c>
      <c r="R28" s="29" t="s">
        <v>135</v>
      </c>
      <c r="S28" s="28" t="s">
        <v>276</v>
      </c>
    </row>
    <row r="29" spans="1:19" x14ac:dyDescent="0.3">
      <c r="A29" s="32" t="s">
        <v>15</v>
      </c>
      <c r="B29" s="1">
        <v>49</v>
      </c>
      <c r="C29" s="1">
        <v>23</v>
      </c>
      <c r="D29" s="1">
        <v>22</v>
      </c>
      <c r="E29" s="20">
        <v>4</v>
      </c>
      <c r="F29" s="30">
        <v>50</v>
      </c>
      <c r="G29" s="20">
        <v>13</v>
      </c>
      <c r="H29" s="20">
        <v>20</v>
      </c>
      <c r="I29" s="20">
        <v>3</v>
      </c>
      <c r="J29" s="20">
        <v>0</v>
      </c>
      <c r="K29" s="29" t="s">
        <v>1005</v>
      </c>
      <c r="L29" s="1" t="s">
        <v>518</v>
      </c>
      <c r="M29" s="1" t="s">
        <v>947</v>
      </c>
      <c r="N29" s="1" t="s">
        <v>971</v>
      </c>
      <c r="O29" s="31">
        <v>141</v>
      </c>
      <c r="P29" s="20">
        <v>166</v>
      </c>
      <c r="Q29" s="30">
        <v>-25</v>
      </c>
      <c r="R29" s="29" t="s">
        <v>107</v>
      </c>
      <c r="S29" s="28" t="s">
        <v>202</v>
      </c>
    </row>
    <row r="30" spans="1:19" x14ac:dyDescent="0.3">
      <c r="A30" s="32" t="s">
        <v>25</v>
      </c>
      <c r="B30" s="1">
        <v>49</v>
      </c>
      <c r="C30" s="1">
        <v>20</v>
      </c>
      <c r="D30" s="1">
        <v>22</v>
      </c>
      <c r="E30" s="20">
        <v>7</v>
      </c>
      <c r="F30" s="30">
        <v>47</v>
      </c>
      <c r="G30" s="20">
        <v>14</v>
      </c>
      <c r="H30" s="20">
        <v>18</v>
      </c>
      <c r="I30" s="20">
        <v>2</v>
      </c>
      <c r="J30" s="20">
        <v>3</v>
      </c>
      <c r="K30" s="29" t="s">
        <v>992</v>
      </c>
      <c r="L30" s="1" t="s">
        <v>649</v>
      </c>
      <c r="M30" s="1" t="s">
        <v>277</v>
      </c>
      <c r="N30" s="1" t="s">
        <v>818</v>
      </c>
      <c r="O30" s="31">
        <v>135</v>
      </c>
      <c r="P30" s="20">
        <v>154</v>
      </c>
      <c r="Q30" s="30">
        <v>-19</v>
      </c>
      <c r="R30" s="29" t="s">
        <v>99</v>
      </c>
      <c r="S30" s="28" t="s">
        <v>232</v>
      </c>
    </row>
    <row r="31" spans="1:19" x14ac:dyDescent="0.3">
      <c r="A31" s="32" t="s">
        <v>6</v>
      </c>
      <c r="B31" s="1">
        <v>50</v>
      </c>
      <c r="C31" s="1">
        <v>19</v>
      </c>
      <c r="D31" s="1">
        <v>23</v>
      </c>
      <c r="E31" s="20">
        <v>8</v>
      </c>
      <c r="F31" s="30">
        <v>46</v>
      </c>
      <c r="G31" s="20">
        <v>17</v>
      </c>
      <c r="H31" s="20">
        <v>18</v>
      </c>
      <c r="I31" s="20">
        <v>1</v>
      </c>
      <c r="J31" s="20">
        <v>2</v>
      </c>
      <c r="K31" s="29" t="s">
        <v>949</v>
      </c>
      <c r="L31" s="1" t="s">
        <v>1006</v>
      </c>
      <c r="M31" s="1" t="s">
        <v>535</v>
      </c>
      <c r="N31" s="1" t="s">
        <v>1007</v>
      </c>
      <c r="O31" s="31">
        <v>121</v>
      </c>
      <c r="P31" s="20">
        <v>171</v>
      </c>
      <c r="Q31" s="30">
        <v>-50</v>
      </c>
      <c r="R31" s="29" t="s">
        <v>107</v>
      </c>
      <c r="S31" s="28" t="s">
        <v>200</v>
      </c>
    </row>
    <row r="32" spans="1:19" ht="15" thickBot="1" x14ac:dyDescent="0.35">
      <c r="A32" s="32" t="s">
        <v>0</v>
      </c>
      <c r="B32" s="1">
        <v>49</v>
      </c>
      <c r="C32" s="1">
        <v>20</v>
      </c>
      <c r="D32" s="1">
        <v>23</v>
      </c>
      <c r="E32" s="20">
        <v>6</v>
      </c>
      <c r="F32" s="23">
        <v>46</v>
      </c>
      <c r="G32" s="20">
        <v>17</v>
      </c>
      <c r="H32" s="20">
        <v>19</v>
      </c>
      <c r="I32" s="20">
        <v>1</v>
      </c>
      <c r="J32" s="20">
        <v>1</v>
      </c>
      <c r="K32" s="29" t="s">
        <v>706</v>
      </c>
      <c r="L32" s="1" t="s">
        <v>995</v>
      </c>
      <c r="M32" s="1" t="s">
        <v>122</v>
      </c>
      <c r="N32" s="1" t="s">
        <v>1008</v>
      </c>
      <c r="O32" s="31">
        <v>147</v>
      </c>
      <c r="P32" s="20">
        <v>151</v>
      </c>
      <c r="Q32" s="30">
        <v>-4</v>
      </c>
      <c r="R32" s="29" t="s">
        <v>99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48</v>
      </c>
      <c r="C35" s="1">
        <v>24</v>
      </c>
      <c r="D35" s="1">
        <v>12</v>
      </c>
      <c r="E35" s="20">
        <v>12</v>
      </c>
      <c r="F35" s="33">
        <v>60</v>
      </c>
      <c r="G35" s="20">
        <v>16</v>
      </c>
      <c r="H35" s="20">
        <v>23</v>
      </c>
      <c r="I35" s="20">
        <v>1</v>
      </c>
      <c r="J35" s="20">
        <v>5</v>
      </c>
      <c r="K35" s="29" t="s">
        <v>999</v>
      </c>
      <c r="L35" s="1" t="s">
        <v>923</v>
      </c>
      <c r="M35" s="1" t="s">
        <v>440</v>
      </c>
      <c r="N35" s="1" t="s">
        <v>876</v>
      </c>
      <c r="O35" s="31">
        <v>161</v>
      </c>
      <c r="P35" s="20">
        <v>147</v>
      </c>
      <c r="Q35" s="30">
        <v>14</v>
      </c>
      <c r="R35" s="29" t="s">
        <v>101</v>
      </c>
      <c r="S35" s="28" t="s">
        <v>226</v>
      </c>
    </row>
    <row r="36" spans="1:19" x14ac:dyDescent="0.3">
      <c r="A36" s="32" t="s">
        <v>20</v>
      </c>
      <c r="B36" s="1">
        <v>51</v>
      </c>
      <c r="C36" s="1">
        <v>25</v>
      </c>
      <c r="D36" s="1">
        <v>18</v>
      </c>
      <c r="E36" s="20">
        <v>8</v>
      </c>
      <c r="F36" s="30">
        <v>58</v>
      </c>
      <c r="G36" s="20">
        <v>20</v>
      </c>
      <c r="H36" s="20">
        <v>25</v>
      </c>
      <c r="I36" s="20">
        <v>0</v>
      </c>
      <c r="J36" s="20">
        <v>3</v>
      </c>
      <c r="K36" s="29" t="s">
        <v>900</v>
      </c>
      <c r="L36" s="1" t="s">
        <v>765</v>
      </c>
      <c r="M36" s="1" t="s">
        <v>313</v>
      </c>
      <c r="N36" s="1" t="s">
        <v>987</v>
      </c>
      <c r="O36" s="31">
        <v>171</v>
      </c>
      <c r="P36" s="20">
        <v>160</v>
      </c>
      <c r="Q36" s="30">
        <v>11</v>
      </c>
      <c r="R36" s="29" t="s">
        <v>101</v>
      </c>
      <c r="S36" s="28" t="s">
        <v>233</v>
      </c>
    </row>
    <row r="37" spans="1:19" x14ac:dyDescent="0.3">
      <c r="A37" s="32" t="s">
        <v>31</v>
      </c>
      <c r="B37" s="1">
        <v>50</v>
      </c>
      <c r="C37" s="1">
        <v>26</v>
      </c>
      <c r="D37" s="1">
        <v>21</v>
      </c>
      <c r="E37" s="20">
        <v>3</v>
      </c>
      <c r="F37" s="30">
        <v>55</v>
      </c>
      <c r="G37" s="20">
        <v>9</v>
      </c>
      <c r="H37" s="20">
        <v>20</v>
      </c>
      <c r="I37" s="20">
        <v>6</v>
      </c>
      <c r="J37" s="20">
        <v>0</v>
      </c>
      <c r="K37" s="29" t="s">
        <v>835</v>
      </c>
      <c r="L37" s="1" t="s">
        <v>810</v>
      </c>
      <c r="M37" s="1" t="s">
        <v>257</v>
      </c>
      <c r="N37" s="1" t="s">
        <v>1018</v>
      </c>
      <c r="O37" s="31">
        <v>165</v>
      </c>
      <c r="P37" s="20">
        <v>176</v>
      </c>
      <c r="Q37" s="30">
        <v>-11</v>
      </c>
      <c r="R37" s="29" t="s">
        <v>154</v>
      </c>
      <c r="S37" s="28" t="s">
        <v>202</v>
      </c>
    </row>
    <row r="38" spans="1:19" x14ac:dyDescent="0.3">
      <c r="A38" s="32" t="s">
        <v>18</v>
      </c>
      <c r="B38" s="1">
        <v>49</v>
      </c>
      <c r="C38" s="1">
        <v>20</v>
      </c>
      <c r="D38" s="1">
        <v>16</v>
      </c>
      <c r="E38" s="20">
        <v>13</v>
      </c>
      <c r="F38" s="30">
        <v>53</v>
      </c>
      <c r="G38" s="20">
        <v>10</v>
      </c>
      <c r="H38" s="20">
        <v>17</v>
      </c>
      <c r="I38" s="20">
        <v>3</v>
      </c>
      <c r="J38" s="20">
        <v>6</v>
      </c>
      <c r="K38" s="29" t="s">
        <v>1009</v>
      </c>
      <c r="L38" s="1" t="s">
        <v>813</v>
      </c>
      <c r="M38" s="1" t="s">
        <v>974</v>
      </c>
      <c r="N38" s="1" t="s">
        <v>975</v>
      </c>
      <c r="O38" s="31">
        <v>129</v>
      </c>
      <c r="P38" s="20">
        <v>139</v>
      </c>
      <c r="Q38" s="30">
        <v>-10</v>
      </c>
      <c r="R38" s="29" t="s">
        <v>99</v>
      </c>
      <c r="S38" s="28" t="s">
        <v>245</v>
      </c>
    </row>
    <row r="39" spans="1:19" x14ac:dyDescent="0.3">
      <c r="A39" s="32" t="s">
        <v>8</v>
      </c>
      <c r="B39" s="1">
        <v>49</v>
      </c>
      <c r="C39" s="1">
        <v>25</v>
      </c>
      <c r="D39" s="1">
        <v>21</v>
      </c>
      <c r="E39" s="20">
        <v>3</v>
      </c>
      <c r="F39" s="30">
        <v>53</v>
      </c>
      <c r="G39" s="20">
        <v>12</v>
      </c>
      <c r="H39" s="20">
        <v>23</v>
      </c>
      <c r="I39" s="20">
        <v>2</v>
      </c>
      <c r="J39" s="20">
        <v>1</v>
      </c>
      <c r="K39" s="29" t="s">
        <v>725</v>
      </c>
      <c r="L39" s="1" t="s">
        <v>1010</v>
      </c>
      <c r="M39" s="1" t="s">
        <v>377</v>
      </c>
      <c r="N39" s="1" t="s">
        <v>883</v>
      </c>
      <c r="O39" s="31">
        <v>153</v>
      </c>
      <c r="P39" s="20">
        <v>173</v>
      </c>
      <c r="Q39" s="30">
        <v>-20</v>
      </c>
      <c r="R39" s="29" t="s">
        <v>101</v>
      </c>
      <c r="S39" s="28" t="s">
        <v>232</v>
      </c>
    </row>
    <row r="40" spans="1:19" x14ac:dyDescent="0.3">
      <c r="A40" s="32" t="s">
        <v>7</v>
      </c>
      <c r="B40" s="1">
        <v>49</v>
      </c>
      <c r="C40" s="1">
        <v>22</v>
      </c>
      <c r="D40" s="1">
        <v>18</v>
      </c>
      <c r="E40" s="20">
        <v>9</v>
      </c>
      <c r="F40" s="30">
        <v>53</v>
      </c>
      <c r="G40" s="20">
        <v>15</v>
      </c>
      <c r="H40" s="20">
        <v>21</v>
      </c>
      <c r="I40" s="20">
        <v>1</v>
      </c>
      <c r="J40" s="20">
        <v>4</v>
      </c>
      <c r="K40" s="29" t="s">
        <v>784</v>
      </c>
      <c r="L40" s="1" t="s">
        <v>976</v>
      </c>
      <c r="M40" s="1" t="s">
        <v>390</v>
      </c>
      <c r="N40" s="1" t="s">
        <v>977</v>
      </c>
      <c r="O40" s="31">
        <v>137</v>
      </c>
      <c r="P40" s="20">
        <v>148</v>
      </c>
      <c r="Q40" s="30">
        <v>-11</v>
      </c>
      <c r="R40" s="29" t="s">
        <v>99</v>
      </c>
      <c r="S40" s="28" t="s">
        <v>218</v>
      </c>
    </row>
    <row r="41" spans="1:19" x14ac:dyDescent="0.3">
      <c r="A41" s="32" t="s">
        <v>27</v>
      </c>
      <c r="B41" s="1">
        <v>50</v>
      </c>
      <c r="C41" s="1">
        <v>21</v>
      </c>
      <c r="D41" s="1">
        <v>24</v>
      </c>
      <c r="E41" s="20">
        <v>5</v>
      </c>
      <c r="F41" s="30">
        <v>47</v>
      </c>
      <c r="G41" s="20">
        <v>15</v>
      </c>
      <c r="H41" s="20">
        <v>19</v>
      </c>
      <c r="I41" s="20">
        <v>2</v>
      </c>
      <c r="J41" s="20">
        <v>2</v>
      </c>
      <c r="K41" s="29" t="s">
        <v>742</v>
      </c>
      <c r="L41" s="1" t="s">
        <v>938</v>
      </c>
      <c r="M41" s="1" t="s">
        <v>291</v>
      </c>
      <c r="N41" s="1" t="s">
        <v>939</v>
      </c>
      <c r="O41" s="31">
        <v>128</v>
      </c>
      <c r="P41" s="20">
        <v>149</v>
      </c>
      <c r="Q41" s="30">
        <v>-21</v>
      </c>
      <c r="R41" s="29" t="s">
        <v>107</v>
      </c>
      <c r="S41" s="28" t="s">
        <v>237</v>
      </c>
    </row>
    <row r="42" spans="1:19" ht="15" thickBot="1" x14ac:dyDescent="0.35">
      <c r="A42" s="27" t="s">
        <v>3</v>
      </c>
      <c r="B42" s="26">
        <v>50</v>
      </c>
      <c r="C42" s="26">
        <v>17</v>
      </c>
      <c r="D42" s="26">
        <v>28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1019</v>
      </c>
      <c r="L42" s="26" t="s">
        <v>941</v>
      </c>
      <c r="M42" s="26" t="s">
        <v>274</v>
      </c>
      <c r="N42" s="26" t="s">
        <v>825</v>
      </c>
      <c r="O42" s="25">
        <v>133</v>
      </c>
      <c r="P42" s="24">
        <v>183</v>
      </c>
      <c r="Q42" s="23">
        <v>-50</v>
      </c>
      <c r="R42" s="22" t="s">
        <v>99</v>
      </c>
      <c r="S42" s="21" t="s">
        <v>238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5AFDAD5-B5CC-4E42-8774-21BADDB5BBCD}"/>
  </hyperlinks>
  <pageMargins left="0.7" right="0.7" top="0.75" bottom="0.75" header="0.3" footer="0.3"/>
  <pageSetup orientation="portrait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048F-E249-4AAC-B9D0-2FD88058082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52</v>
      </c>
      <c r="C4" s="40">
        <v>31</v>
      </c>
      <c r="D4" s="40">
        <v>16</v>
      </c>
      <c r="E4" s="38">
        <v>5</v>
      </c>
      <c r="F4" s="33">
        <v>67</v>
      </c>
      <c r="G4" s="39">
        <v>19</v>
      </c>
      <c r="H4" s="38">
        <v>29</v>
      </c>
      <c r="I4" s="38">
        <v>2</v>
      </c>
      <c r="J4" s="33">
        <v>2</v>
      </c>
      <c r="K4" s="37" t="s">
        <v>980</v>
      </c>
      <c r="L4" s="40" t="s">
        <v>1021</v>
      </c>
      <c r="M4" s="40" t="s">
        <v>540</v>
      </c>
      <c r="N4" s="40" t="s">
        <v>1011</v>
      </c>
      <c r="O4" s="39">
        <v>162</v>
      </c>
      <c r="P4" s="38">
        <v>158</v>
      </c>
      <c r="Q4" s="33">
        <v>4</v>
      </c>
      <c r="R4" s="37" t="s">
        <v>101</v>
      </c>
      <c r="S4" s="36" t="s">
        <v>226</v>
      </c>
    </row>
    <row r="5" spans="1:20" x14ac:dyDescent="0.3">
      <c r="A5" s="32" t="s">
        <v>5</v>
      </c>
      <c r="B5" s="1">
        <v>48</v>
      </c>
      <c r="C5" s="1">
        <v>31</v>
      </c>
      <c r="D5" s="1">
        <v>13</v>
      </c>
      <c r="E5" s="20">
        <v>4</v>
      </c>
      <c r="F5" s="30">
        <v>66</v>
      </c>
      <c r="G5" s="31">
        <v>23</v>
      </c>
      <c r="H5" s="20">
        <v>29</v>
      </c>
      <c r="I5" s="20">
        <v>2</v>
      </c>
      <c r="J5" s="30">
        <v>2</v>
      </c>
      <c r="K5" s="29" t="s">
        <v>674</v>
      </c>
      <c r="L5" s="1" t="s">
        <v>984</v>
      </c>
      <c r="M5" s="1" t="s">
        <v>234</v>
      </c>
      <c r="N5" s="1" t="s">
        <v>908</v>
      </c>
      <c r="O5" s="31">
        <v>170</v>
      </c>
      <c r="P5" s="20">
        <v>121</v>
      </c>
      <c r="Q5" s="30">
        <v>49</v>
      </c>
      <c r="R5" s="29" t="s">
        <v>104</v>
      </c>
      <c r="S5" s="28" t="s">
        <v>342</v>
      </c>
    </row>
    <row r="6" spans="1:20" x14ac:dyDescent="0.3">
      <c r="A6" s="32" t="s">
        <v>16</v>
      </c>
      <c r="B6" s="1">
        <v>51</v>
      </c>
      <c r="C6" s="1">
        <v>28</v>
      </c>
      <c r="D6" s="1">
        <v>16</v>
      </c>
      <c r="E6" s="20">
        <v>7</v>
      </c>
      <c r="F6" s="30">
        <v>63</v>
      </c>
      <c r="G6" s="31">
        <v>16</v>
      </c>
      <c r="H6" s="20">
        <v>26</v>
      </c>
      <c r="I6" s="20">
        <v>2</v>
      </c>
      <c r="J6" s="30">
        <v>4</v>
      </c>
      <c r="K6" s="29" t="s">
        <v>1018</v>
      </c>
      <c r="L6" s="1" t="s">
        <v>956</v>
      </c>
      <c r="M6" s="1" t="s">
        <v>495</v>
      </c>
      <c r="N6" s="1" t="s">
        <v>1023</v>
      </c>
      <c r="O6" s="31">
        <v>174</v>
      </c>
      <c r="P6" s="20">
        <v>171</v>
      </c>
      <c r="Q6" s="30">
        <v>3</v>
      </c>
      <c r="R6" s="29" t="s">
        <v>101</v>
      </c>
      <c r="S6" s="28" t="s">
        <v>234</v>
      </c>
    </row>
    <row r="7" spans="1:20" x14ac:dyDescent="0.3">
      <c r="A7" s="32" t="s">
        <v>28</v>
      </c>
      <c r="B7" s="1">
        <v>50</v>
      </c>
      <c r="C7" s="1">
        <v>28</v>
      </c>
      <c r="D7" s="1">
        <v>17</v>
      </c>
      <c r="E7" s="20">
        <v>5</v>
      </c>
      <c r="F7" s="30">
        <v>61</v>
      </c>
      <c r="G7" s="31">
        <v>19</v>
      </c>
      <c r="H7" s="20">
        <v>25</v>
      </c>
      <c r="I7" s="20">
        <v>3</v>
      </c>
      <c r="J7" s="30">
        <v>0</v>
      </c>
      <c r="K7" s="29" t="s">
        <v>954</v>
      </c>
      <c r="L7" s="1" t="s">
        <v>703</v>
      </c>
      <c r="M7" s="1" t="s">
        <v>381</v>
      </c>
      <c r="N7" s="1" t="s">
        <v>1020</v>
      </c>
      <c r="O7" s="31">
        <v>167</v>
      </c>
      <c r="P7" s="20">
        <v>155</v>
      </c>
      <c r="Q7" s="30">
        <v>12</v>
      </c>
      <c r="R7" s="29" t="s">
        <v>104</v>
      </c>
      <c r="S7" s="28" t="s">
        <v>226</v>
      </c>
    </row>
    <row r="8" spans="1:20" x14ac:dyDescent="0.3">
      <c r="A8" s="32" t="s">
        <v>29</v>
      </c>
      <c r="B8" s="1">
        <v>51</v>
      </c>
      <c r="C8" s="1">
        <v>29</v>
      </c>
      <c r="D8" s="1">
        <v>20</v>
      </c>
      <c r="E8" s="20">
        <v>2</v>
      </c>
      <c r="F8" s="30">
        <v>60</v>
      </c>
      <c r="G8" s="31">
        <v>20</v>
      </c>
      <c r="H8" s="20">
        <v>27</v>
      </c>
      <c r="I8" s="20">
        <v>2</v>
      </c>
      <c r="J8" s="30">
        <v>1</v>
      </c>
      <c r="K8" s="29" t="s">
        <v>980</v>
      </c>
      <c r="L8" s="1" t="s">
        <v>836</v>
      </c>
      <c r="M8" s="1" t="s">
        <v>369</v>
      </c>
      <c r="N8" s="1" t="s">
        <v>904</v>
      </c>
      <c r="O8" s="31">
        <v>170</v>
      </c>
      <c r="P8" s="20">
        <v>159</v>
      </c>
      <c r="Q8" s="30">
        <v>11</v>
      </c>
      <c r="R8" s="29" t="s">
        <v>99</v>
      </c>
      <c r="S8" s="28" t="s">
        <v>219</v>
      </c>
    </row>
    <row r="9" spans="1:20" x14ac:dyDescent="0.3">
      <c r="A9" s="32" t="s">
        <v>4</v>
      </c>
      <c r="B9" s="1">
        <v>50</v>
      </c>
      <c r="C9" s="1">
        <v>24</v>
      </c>
      <c r="D9" s="1">
        <v>17</v>
      </c>
      <c r="E9" s="20">
        <v>9</v>
      </c>
      <c r="F9" s="30">
        <v>57</v>
      </c>
      <c r="G9" s="31">
        <v>17</v>
      </c>
      <c r="H9" s="20">
        <v>24</v>
      </c>
      <c r="I9" s="20">
        <v>0</v>
      </c>
      <c r="J9" s="30">
        <v>1</v>
      </c>
      <c r="K9" s="29" t="s">
        <v>1012</v>
      </c>
      <c r="L9" s="1" t="s">
        <v>958</v>
      </c>
      <c r="M9" s="1" t="s">
        <v>415</v>
      </c>
      <c r="N9" s="1" t="s">
        <v>1013</v>
      </c>
      <c r="O9" s="31">
        <v>166</v>
      </c>
      <c r="P9" s="20">
        <v>166</v>
      </c>
      <c r="Q9" s="30">
        <v>0</v>
      </c>
      <c r="R9" s="29" t="s">
        <v>107</v>
      </c>
      <c r="S9" s="28" t="s">
        <v>239</v>
      </c>
    </row>
    <row r="10" spans="1:20" x14ac:dyDescent="0.3">
      <c r="A10" s="32" t="s">
        <v>19</v>
      </c>
      <c r="B10" s="1">
        <v>49</v>
      </c>
      <c r="C10" s="1">
        <v>26</v>
      </c>
      <c r="D10" s="1">
        <v>20</v>
      </c>
      <c r="E10" s="20">
        <v>3</v>
      </c>
      <c r="F10" s="30">
        <v>55</v>
      </c>
      <c r="G10" s="31">
        <v>19</v>
      </c>
      <c r="H10" s="20">
        <v>23</v>
      </c>
      <c r="I10" s="20">
        <v>3</v>
      </c>
      <c r="J10" s="30">
        <v>1</v>
      </c>
      <c r="K10" s="29" t="s">
        <v>968</v>
      </c>
      <c r="L10" s="1" t="s">
        <v>1022</v>
      </c>
      <c r="M10" s="1" t="s">
        <v>887</v>
      </c>
      <c r="N10" s="1" t="s">
        <v>955</v>
      </c>
      <c r="O10" s="31">
        <v>148</v>
      </c>
      <c r="P10" s="20">
        <v>161</v>
      </c>
      <c r="Q10" s="30">
        <v>-13</v>
      </c>
      <c r="R10" s="29" t="s">
        <v>99</v>
      </c>
      <c r="S10" s="28" t="s">
        <v>202</v>
      </c>
    </row>
    <row r="11" spans="1:20" ht="15" thickBot="1" x14ac:dyDescent="0.35">
      <c r="A11" s="32" t="s">
        <v>11</v>
      </c>
      <c r="B11" s="1">
        <v>50</v>
      </c>
      <c r="C11" s="1">
        <v>23</v>
      </c>
      <c r="D11" s="1">
        <v>20</v>
      </c>
      <c r="E11" s="24">
        <v>7</v>
      </c>
      <c r="F11" s="23">
        <v>53</v>
      </c>
      <c r="G11" s="25">
        <v>15</v>
      </c>
      <c r="H11" s="24">
        <v>20</v>
      </c>
      <c r="I11" s="24">
        <v>3</v>
      </c>
      <c r="J11" s="23">
        <v>0</v>
      </c>
      <c r="K11" s="29" t="s">
        <v>680</v>
      </c>
      <c r="L11" s="1" t="s">
        <v>726</v>
      </c>
      <c r="M11" s="1" t="s">
        <v>983</v>
      </c>
      <c r="N11" s="1" t="s">
        <v>1001</v>
      </c>
      <c r="O11" s="31">
        <v>166</v>
      </c>
      <c r="P11" s="20">
        <v>169</v>
      </c>
      <c r="Q11" s="30">
        <v>-3</v>
      </c>
      <c r="R11" s="29" t="s">
        <v>101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51</v>
      </c>
      <c r="C14" s="1">
        <v>31</v>
      </c>
      <c r="D14" s="1">
        <v>15</v>
      </c>
      <c r="E14" s="20">
        <v>5</v>
      </c>
      <c r="F14" s="33">
        <v>67</v>
      </c>
      <c r="G14" s="20">
        <v>18</v>
      </c>
      <c r="H14" s="20">
        <v>27</v>
      </c>
      <c r="I14" s="20">
        <v>4</v>
      </c>
      <c r="J14" s="20">
        <v>3</v>
      </c>
      <c r="K14" s="29" t="s">
        <v>1024</v>
      </c>
      <c r="L14" s="1" t="s">
        <v>804</v>
      </c>
      <c r="M14" s="1" t="s">
        <v>959</v>
      </c>
      <c r="N14" s="1" t="s">
        <v>990</v>
      </c>
      <c r="O14" s="31">
        <v>176</v>
      </c>
      <c r="P14" s="20">
        <v>149</v>
      </c>
      <c r="Q14" s="30">
        <v>27</v>
      </c>
      <c r="R14" s="29" t="s">
        <v>101</v>
      </c>
      <c r="S14" s="28" t="s">
        <v>290</v>
      </c>
    </row>
    <row r="15" spans="1:20" x14ac:dyDescent="0.3">
      <c r="A15" s="32" t="s">
        <v>9</v>
      </c>
      <c r="B15" s="1">
        <v>50</v>
      </c>
      <c r="C15" s="1">
        <v>25</v>
      </c>
      <c r="D15" s="1">
        <v>14</v>
      </c>
      <c r="E15" s="20">
        <v>11</v>
      </c>
      <c r="F15" s="30">
        <v>61</v>
      </c>
      <c r="G15" s="20">
        <v>20</v>
      </c>
      <c r="H15" s="20">
        <v>24</v>
      </c>
      <c r="I15" s="20">
        <v>1</v>
      </c>
      <c r="J15" s="20">
        <v>7</v>
      </c>
      <c r="K15" s="29" t="s">
        <v>966</v>
      </c>
      <c r="L15" s="1" t="s">
        <v>845</v>
      </c>
      <c r="M15" s="1" t="s">
        <v>462</v>
      </c>
      <c r="N15" s="1" t="s">
        <v>967</v>
      </c>
      <c r="O15" s="31">
        <v>166</v>
      </c>
      <c r="P15" s="20">
        <v>150</v>
      </c>
      <c r="Q15" s="30">
        <v>16</v>
      </c>
      <c r="R15" s="29" t="s">
        <v>109</v>
      </c>
      <c r="S15" s="28" t="s">
        <v>231</v>
      </c>
    </row>
    <row r="16" spans="1:20" x14ac:dyDescent="0.3">
      <c r="A16" s="32" t="s">
        <v>13</v>
      </c>
      <c r="B16" s="1">
        <v>50</v>
      </c>
      <c r="C16" s="1">
        <v>27</v>
      </c>
      <c r="D16" s="1">
        <v>18</v>
      </c>
      <c r="E16" s="20">
        <v>5</v>
      </c>
      <c r="F16" s="30">
        <v>59</v>
      </c>
      <c r="G16" s="20">
        <v>14</v>
      </c>
      <c r="H16" s="20">
        <v>23</v>
      </c>
      <c r="I16" s="20">
        <v>4</v>
      </c>
      <c r="J16" s="20">
        <v>5</v>
      </c>
      <c r="K16" s="29" t="s">
        <v>754</v>
      </c>
      <c r="L16" s="1" t="s">
        <v>1014</v>
      </c>
      <c r="M16" s="1" t="s">
        <v>389</v>
      </c>
      <c r="N16" s="1" t="s">
        <v>820</v>
      </c>
      <c r="O16" s="31">
        <v>146</v>
      </c>
      <c r="P16" s="20">
        <v>141</v>
      </c>
      <c r="Q16" s="30">
        <v>5</v>
      </c>
      <c r="R16" s="29" t="s">
        <v>101</v>
      </c>
      <c r="S16" s="28" t="s">
        <v>225</v>
      </c>
    </row>
    <row r="17" spans="1:19" x14ac:dyDescent="0.3">
      <c r="A17" s="32" t="s">
        <v>10</v>
      </c>
      <c r="B17" s="1">
        <v>49</v>
      </c>
      <c r="C17" s="1">
        <v>23</v>
      </c>
      <c r="D17" s="1">
        <v>17</v>
      </c>
      <c r="E17" s="20">
        <v>9</v>
      </c>
      <c r="F17" s="30">
        <v>55</v>
      </c>
      <c r="G17" s="20">
        <v>11</v>
      </c>
      <c r="H17" s="20">
        <v>18</v>
      </c>
      <c r="I17" s="20">
        <v>5</v>
      </c>
      <c r="J17" s="20">
        <v>3</v>
      </c>
      <c r="K17" s="29" t="s">
        <v>964</v>
      </c>
      <c r="L17" s="1" t="s">
        <v>680</v>
      </c>
      <c r="M17" s="1" t="s">
        <v>402</v>
      </c>
      <c r="N17" s="1" t="s">
        <v>965</v>
      </c>
      <c r="O17" s="31">
        <v>147</v>
      </c>
      <c r="P17" s="20">
        <v>155</v>
      </c>
      <c r="Q17" s="30">
        <v>-8</v>
      </c>
      <c r="R17" s="29" t="s">
        <v>101</v>
      </c>
      <c r="S17" s="28" t="s">
        <v>215</v>
      </c>
    </row>
    <row r="18" spans="1:19" x14ac:dyDescent="0.3">
      <c r="A18" s="32" t="s">
        <v>14</v>
      </c>
      <c r="B18" s="1">
        <v>50</v>
      </c>
      <c r="C18" s="1">
        <v>26</v>
      </c>
      <c r="D18" s="1">
        <v>22</v>
      </c>
      <c r="E18" s="20">
        <v>2</v>
      </c>
      <c r="F18" s="30">
        <v>54</v>
      </c>
      <c r="G18" s="20">
        <v>14</v>
      </c>
      <c r="H18" s="20">
        <v>23</v>
      </c>
      <c r="I18" s="20">
        <v>3</v>
      </c>
      <c r="J18" s="20">
        <v>0</v>
      </c>
      <c r="K18" s="29" t="s">
        <v>667</v>
      </c>
      <c r="L18" s="1" t="s">
        <v>1003</v>
      </c>
      <c r="M18" s="1" t="s">
        <v>539</v>
      </c>
      <c r="N18" s="1" t="s">
        <v>963</v>
      </c>
      <c r="O18" s="31">
        <v>131</v>
      </c>
      <c r="P18" s="20">
        <v>151</v>
      </c>
      <c r="Q18" s="30">
        <v>-20</v>
      </c>
      <c r="R18" s="29" t="s">
        <v>104</v>
      </c>
      <c r="S18" s="28" t="s">
        <v>202</v>
      </c>
    </row>
    <row r="19" spans="1:19" x14ac:dyDescent="0.3">
      <c r="A19" s="32" t="s">
        <v>1</v>
      </c>
      <c r="B19" s="1">
        <v>51</v>
      </c>
      <c r="C19" s="1">
        <v>24</v>
      </c>
      <c r="D19" s="1">
        <v>21</v>
      </c>
      <c r="E19" s="20">
        <v>6</v>
      </c>
      <c r="F19" s="30">
        <v>54</v>
      </c>
      <c r="G19" s="20">
        <v>21</v>
      </c>
      <c r="H19" s="20">
        <v>24</v>
      </c>
      <c r="I19" s="20">
        <v>0</v>
      </c>
      <c r="J19" s="20">
        <v>5</v>
      </c>
      <c r="K19" s="29" t="s">
        <v>968</v>
      </c>
      <c r="L19" s="1" t="s">
        <v>738</v>
      </c>
      <c r="M19" s="1" t="s">
        <v>381</v>
      </c>
      <c r="N19" s="1" t="s">
        <v>969</v>
      </c>
      <c r="O19" s="31">
        <v>162</v>
      </c>
      <c r="P19" s="20">
        <v>152</v>
      </c>
      <c r="Q19" s="30">
        <v>10</v>
      </c>
      <c r="R19" s="29" t="s">
        <v>133</v>
      </c>
      <c r="S19" s="28" t="s">
        <v>237</v>
      </c>
    </row>
    <row r="20" spans="1:19" x14ac:dyDescent="0.3">
      <c r="A20" s="32" t="s">
        <v>23</v>
      </c>
      <c r="B20" s="1">
        <v>50</v>
      </c>
      <c r="C20" s="1">
        <v>23</v>
      </c>
      <c r="D20" s="1">
        <v>20</v>
      </c>
      <c r="E20" s="20">
        <v>7</v>
      </c>
      <c r="F20" s="30">
        <v>53</v>
      </c>
      <c r="G20" s="20">
        <v>9</v>
      </c>
      <c r="H20" s="20">
        <v>18</v>
      </c>
      <c r="I20" s="20">
        <v>5</v>
      </c>
      <c r="J20" s="20">
        <v>1</v>
      </c>
      <c r="K20" s="29" t="s">
        <v>704</v>
      </c>
      <c r="L20" s="1" t="s">
        <v>960</v>
      </c>
      <c r="M20" s="1" t="s">
        <v>961</v>
      </c>
      <c r="N20" s="1" t="s">
        <v>1002</v>
      </c>
      <c r="O20" s="31">
        <v>150</v>
      </c>
      <c r="P20" s="20">
        <v>164</v>
      </c>
      <c r="Q20" s="30">
        <v>-14</v>
      </c>
      <c r="R20" s="29" t="s">
        <v>99</v>
      </c>
      <c r="S20" s="28" t="s">
        <v>225</v>
      </c>
    </row>
    <row r="21" spans="1:19" ht="15" thickBot="1" x14ac:dyDescent="0.35">
      <c r="A21" s="27" t="s">
        <v>12</v>
      </c>
      <c r="B21" s="26">
        <v>51</v>
      </c>
      <c r="C21" s="26">
        <v>21</v>
      </c>
      <c r="D21" s="26">
        <v>24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883</v>
      </c>
      <c r="M21" s="26" t="s">
        <v>294</v>
      </c>
      <c r="N21" s="26" t="s">
        <v>935</v>
      </c>
      <c r="O21" s="25">
        <v>138</v>
      </c>
      <c r="P21" s="24">
        <v>159</v>
      </c>
      <c r="Q21" s="23">
        <v>-21</v>
      </c>
      <c r="R21" s="22" t="s">
        <v>107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48</v>
      </c>
      <c r="C25" s="1">
        <v>34</v>
      </c>
      <c r="D25" s="1">
        <v>5</v>
      </c>
      <c r="E25" s="20">
        <v>9</v>
      </c>
      <c r="F25" s="30">
        <v>77</v>
      </c>
      <c r="G25" s="20">
        <v>30</v>
      </c>
      <c r="H25" s="20">
        <v>33</v>
      </c>
      <c r="I25" s="20">
        <v>1</v>
      </c>
      <c r="J25" s="20">
        <v>5</v>
      </c>
      <c r="K25" s="29" t="s">
        <v>1015</v>
      </c>
      <c r="L25" s="1" t="s">
        <v>822</v>
      </c>
      <c r="M25" s="1" t="s">
        <v>416</v>
      </c>
      <c r="N25" s="1" t="s">
        <v>1016</v>
      </c>
      <c r="O25" s="31">
        <v>191</v>
      </c>
      <c r="P25" s="20">
        <v>114</v>
      </c>
      <c r="Q25" s="30">
        <v>77</v>
      </c>
      <c r="R25" s="29" t="s">
        <v>101</v>
      </c>
      <c r="S25" s="28" t="s">
        <v>233</v>
      </c>
    </row>
    <row r="26" spans="1:19" x14ac:dyDescent="0.3">
      <c r="A26" s="32" t="s">
        <v>17</v>
      </c>
      <c r="B26" s="1">
        <v>52</v>
      </c>
      <c r="C26" s="1">
        <v>29</v>
      </c>
      <c r="D26" s="1">
        <v>14</v>
      </c>
      <c r="E26" s="20">
        <v>9</v>
      </c>
      <c r="F26" s="30">
        <v>67</v>
      </c>
      <c r="G26" s="20">
        <v>16</v>
      </c>
      <c r="H26" s="20">
        <v>26</v>
      </c>
      <c r="I26" s="20">
        <v>3</v>
      </c>
      <c r="J26" s="20">
        <v>3</v>
      </c>
      <c r="K26" s="29" t="s">
        <v>1026</v>
      </c>
      <c r="L26" s="1" t="s">
        <v>1004</v>
      </c>
      <c r="M26" s="1" t="s">
        <v>299</v>
      </c>
      <c r="N26" s="1" t="s">
        <v>933</v>
      </c>
      <c r="O26" s="31">
        <v>168</v>
      </c>
      <c r="P26" s="20">
        <v>150</v>
      </c>
      <c r="Q26" s="30">
        <v>18</v>
      </c>
      <c r="R26" s="29" t="s">
        <v>99</v>
      </c>
      <c r="S26" s="28" t="s">
        <v>218</v>
      </c>
    </row>
    <row r="27" spans="1:19" x14ac:dyDescent="0.3">
      <c r="A27" s="32" t="s">
        <v>22</v>
      </c>
      <c r="B27" s="1">
        <v>51</v>
      </c>
      <c r="C27" s="1">
        <v>28</v>
      </c>
      <c r="D27" s="1">
        <v>14</v>
      </c>
      <c r="E27" s="20">
        <v>9</v>
      </c>
      <c r="F27" s="30">
        <v>65</v>
      </c>
      <c r="G27" s="20">
        <v>21</v>
      </c>
      <c r="H27" s="20">
        <v>25</v>
      </c>
      <c r="I27" s="20">
        <v>3</v>
      </c>
      <c r="J27" s="20">
        <v>3</v>
      </c>
      <c r="K27" s="29" t="s">
        <v>804</v>
      </c>
      <c r="L27" s="1" t="s">
        <v>1025</v>
      </c>
      <c r="M27" s="1" t="s">
        <v>277</v>
      </c>
      <c r="N27" s="1" t="s">
        <v>931</v>
      </c>
      <c r="O27" s="31">
        <v>169</v>
      </c>
      <c r="P27" s="20">
        <v>142</v>
      </c>
      <c r="Q27" s="30">
        <v>27</v>
      </c>
      <c r="R27" s="29" t="s">
        <v>101</v>
      </c>
      <c r="S27" s="28" t="s">
        <v>215</v>
      </c>
    </row>
    <row r="28" spans="1:19" x14ac:dyDescent="0.3">
      <c r="A28" s="32" t="s">
        <v>95</v>
      </c>
      <c r="B28" s="1">
        <v>50</v>
      </c>
      <c r="C28" s="1">
        <v>26</v>
      </c>
      <c r="D28" s="1">
        <v>20</v>
      </c>
      <c r="E28" s="20">
        <v>4</v>
      </c>
      <c r="F28" s="30">
        <v>56</v>
      </c>
      <c r="G28" s="20">
        <v>19</v>
      </c>
      <c r="H28" s="20">
        <v>26</v>
      </c>
      <c r="I28" s="20">
        <v>0</v>
      </c>
      <c r="J28" s="20">
        <v>0</v>
      </c>
      <c r="K28" s="29" t="s">
        <v>1017</v>
      </c>
      <c r="L28" s="1" t="s">
        <v>810</v>
      </c>
      <c r="M28" s="1" t="s">
        <v>476</v>
      </c>
      <c r="N28" s="1" t="s">
        <v>883</v>
      </c>
      <c r="O28" s="31">
        <v>158</v>
      </c>
      <c r="P28" s="20">
        <v>139</v>
      </c>
      <c r="Q28" s="30">
        <v>19</v>
      </c>
      <c r="R28" s="29" t="s">
        <v>135</v>
      </c>
      <c r="S28" s="28" t="s">
        <v>276</v>
      </c>
    </row>
    <row r="29" spans="1:19" x14ac:dyDescent="0.3">
      <c r="A29" s="32" t="s">
        <v>15</v>
      </c>
      <c r="B29" s="1">
        <v>50</v>
      </c>
      <c r="C29" s="1">
        <v>24</v>
      </c>
      <c r="D29" s="1">
        <v>22</v>
      </c>
      <c r="E29" s="20">
        <v>4</v>
      </c>
      <c r="F29" s="30">
        <v>52</v>
      </c>
      <c r="G29" s="20">
        <v>14</v>
      </c>
      <c r="H29" s="20">
        <v>21</v>
      </c>
      <c r="I29" s="20">
        <v>3</v>
      </c>
      <c r="J29" s="20">
        <v>0</v>
      </c>
      <c r="K29" s="29" t="s">
        <v>1027</v>
      </c>
      <c r="L29" s="1" t="s">
        <v>518</v>
      </c>
      <c r="M29" s="1" t="s">
        <v>947</v>
      </c>
      <c r="N29" s="1" t="s">
        <v>971</v>
      </c>
      <c r="O29" s="31">
        <v>146</v>
      </c>
      <c r="P29" s="20">
        <v>169</v>
      </c>
      <c r="Q29" s="30">
        <v>-23</v>
      </c>
      <c r="R29" s="29" t="s">
        <v>99</v>
      </c>
      <c r="S29" s="28" t="s">
        <v>232</v>
      </c>
    </row>
    <row r="30" spans="1:19" x14ac:dyDescent="0.3">
      <c r="A30" s="32" t="s">
        <v>25</v>
      </c>
      <c r="B30" s="1">
        <v>50</v>
      </c>
      <c r="C30" s="1">
        <v>21</v>
      </c>
      <c r="D30" s="1">
        <v>22</v>
      </c>
      <c r="E30" s="20">
        <v>7</v>
      </c>
      <c r="F30" s="30">
        <v>49</v>
      </c>
      <c r="G30" s="20">
        <v>13</v>
      </c>
      <c r="H30" s="20">
        <v>18</v>
      </c>
      <c r="I30" s="20">
        <v>3</v>
      </c>
      <c r="J30" s="20">
        <v>3</v>
      </c>
      <c r="K30" s="29" t="s">
        <v>992</v>
      </c>
      <c r="L30" s="1" t="s">
        <v>855</v>
      </c>
      <c r="M30" s="1" t="s">
        <v>277</v>
      </c>
      <c r="N30" s="1" t="s">
        <v>818</v>
      </c>
      <c r="O30" s="31">
        <v>139</v>
      </c>
      <c r="P30" s="20">
        <v>157</v>
      </c>
      <c r="Q30" s="30">
        <v>-18</v>
      </c>
      <c r="R30" s="29" t="s">
        <v>104</v>
      </c>
      <c r="S30" s="28" t="s">
        <v>232</v>
      </c>
    </row>
    <row r="31" spans="1:19" x14ac:dyDescent="0.3">
      <c r="A31" s="32" t="s">
        <v>0</v>
      </c>
      <c r="B31" s="1">
        <v>50</v>
      </c>
      <c r="C31" s="1">
        <v>20</v>
      </c>
      <c r="D31" s="1">
        <v>23</v>
      </c>
      <c r="E31" s="20">
        <v>7</v>
      </c>
      <c r="F31" s="30">
        <v>47</v>
      </c>
      <c r="G31" s="20">
        <v>17</v>
      </c>
      <c r="H31" s="20">
        <v>19</v>
      </c>
      <c r="I31" s="20">
        <v>1</v>
      </c>
      <c r="J31" s="20">
        <v>2</v>
      </c>
      <c r="K31" s="29" t="s">
        <v>949</v>
      </c>
      <c r="L31" s="1" t="s">
        <v>995</v>
      </c>
      <c r="M31" s="1" t="s">
        <v>122</v>
      </c>
      <c r="N31" s="1" t="s">
        <v>1008</v>
      </c>
      <c r="O31" s="31">
        <v>148</v>
      </c>
      <c r="P31" s="20">
        <v>153</v>
      </c>
      <c r="Q31" s="30">
        <v>-5</v>
      </c>
      <c r="R31" s="29" t="s">
        <v>101</v>
      </c>
      <c r="S31" s="28" t="s">
        <v>239</v>
      </c>
    </row>
    <row r="32" spans="1:19" ht="15" thickBot="1" x14ac:dyDescent="0.35">
      <c r="A32" s="32" t="s">
        <v>6</v>
      </c>
      <c r="B32" s="1">
        <v>50</v>
      </c>
      <c r="C32" s="1">
        <v>19</v>
      </c>
      <c r="D32" s="1">
        <v>23</v>
      </c>
      <c r="E32" s="20">
        <v>8</v>
      </c>
      <c r="F32" s="23">
        <v>46</v>
      </c>
      <c r="G32" s="20">
        <v>17</v>
      </c>
      <c r="H32" s="20">
        <v>18</v>
      </c>
      <c r="I32" s="20">
        <v>1</v>
      </c>
      <c r="J32" s="20">
        <v>2</v>
      </c>
      <c r="K32" s="29" t="s">
        <v>949</v>
      </c>
      <c r="L32" s="1" t="s">
        <v>1006</v>
      </c>
      <c r="M32" s="1" t="s">
        <v>535</v>
      </c>
      <c r="N32" s="1" t="s">
        <v>1007</v>
      </c>
      <c r="O32" s="31">
        <v>121</v>
      </c>
      <c r="P32" s="20">
        <v>171</v>
      </c>
      <c r="Q32" s="30">
        <v>-50</v>
      </c>
      <c r="R32" s="29" t="s">
        <v>107</v>
      </c>
      <c r="S32" s="28" t="s">
        <v>200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49</v>
      </c>
      <c r="C35" s="1">
        <v>24</v>
      </c>
      <c r="D35" s="1">
        <v>13</v>
      </c>
      <c r="E35" s="20">
        <v>12</v>
      </c>
      <c r="F35" s="33">
        <v>60</v>
      </c>
      <c r="G35" s="20">
        <v>16</v>
      </c>
      <c r="H35" s="20">
        <v>23</v>
      </c>
      <c r="I35" s="20">
        <v>1</v>
      </c>
      <c r="J35" s="20">
        <v>5</v>
      </c>
      <c r="K35" s="29" t="s">
        <v>999</v>
      </c>
      <c r="L35" s="1" t="s">
        <v>813</v>
      </c>
      <c r="M35" s="1" t="s">
        <v>440</v>
      </c>
      <c r="N35" s="1" t="s">
        <v>876</v>
      </c>
      <c r="O35" s="31">
        <v>164</v>
      </c>
      <c r="P35" s="20">
        <v>151</v>
      </c>
      <c r="Q35" s="30">
        <v>13</v>
      </c>
      <c r="R35" s="29" t="s">
        <v>107</v>
      </c>
      <c r="S35" s="28" t="s">
        <v>226</v>
      </c>
    </row>
    <row r="36" spans="1:19" x14ac:dyDescent="0.3">
      <c r="A36" s="32" t="s">
        <v>20</v>
      </c>
      <c r="B36" s="1">
        <v>52</v>
      </c>
      <c r="C36" s="1">
        <v>25</v>
      </c>
      <c r="D36" s="1">
        <v>19</v>
      </c>
      <c r="E36" s="20">
        <v>8</v>
      </c>
      <c r="F36" s="30">
        <v>58</v>
      </c>
      <c r="G36" s="20">
        <v>20</v>
      </c>
      <c r="H36" s="20">
        <v>25</v>
      </c>
      <c r="I36" s="20">
        <v>0</v>
      </c>
      <c r="J36" s="20">
        <v>3</v>
      </c>
      <c r="K36" s="29" t="s">
        <v>704</v>
      </c>
      <c r="L36" s="1" t="s">
        <v>765</v>
      </c>
      <c r="M36" s="1" t="s">
        <v>313</v>
      </c>
      <c r="N36" s="1" t="s">
        <v>987</v>
      </c>
      <c r="O36" s="31">
        <v>173</v>
      </c>
      <c r="P36" s="20">
        <v>166</v>
      </c>
      <c r="Q36" s="30">
        <v>7</v>
      </c>
      <c r="R36" s="29" t="s">
        <v>107</v>
      </c>
      <c r="S36" s="28" t="s">
        <v>233</v>
      </c>
    </row>
    <row r="37" spans="1:19" x14ac:dyDescent="0.3">
      <c r="A37" s="32" t="s">
        <v>31</v>
      </c>
      <c r="B37" s="1">
        <v>50</v>
      </c>
      <c r="C37" s="1">
        <v>26</v>
      </c>
      <c r="D37" s="1">
        <v>21</v>
      </c>
      <c r="E37" s="20">
        <v>3</v>
      </c>
      <c r="F37" s="30">
        <v>55</v>
      </c>
      <c r="G37" s="20">
        <v>9</v>
      </c>
      <c r="H37" s="20">
        <v>20</v>
      </c>
      <c r="I37" s="20">
        <v>6</v>
      </c>
      <c r="J37" s="20">
        <v>0</v>
      </c>
      <c r="K37" s="29" t="s">
        <v>835</v>
      </c>
      <c r="L37" s="1" t="s">
        <v>810</v>
      </c>
      <c r="M37" s="1" t="s">
        <v>257</v>
      </c>
      <c r="N37" s="1" t="s">
        <v>1018</v>
      </c>
      <c r="O37" s="31">
        <v>165</v>
      </c>
      <c r="P37" s="20">
        <v>176</v>
      </c>
      <c r="Q37" s="30">
        <v>-11</v>
      </c>
      <c r="R37" s="29" t="s">
        <v>154</v>
      </c>
      <c r="S37" s="28" t="s">
        <v>202</v>
      </c>
    </row>
    <row r="38" spans="1:19" x14ac:dyDescent="0.3">
      <c r="A38" s="32" t="s">
        <v>18</v>
      </c>
      <c r="B38" s="1">
        <v>49</v>
      </c>
      <c r="C38" s="1">
        <v>20</v>
      </c>
      <c r="D38" s="1">
        <v>16</v>
      </c>
      <c r="E38" s="20">
        <v>13</v>
      </c>
      <c r="F38" s="30">
        <v>53</v>
      </c>
      <c r="G38" s="20">
        <v>10</v>
      </c>
      <c r="H38" s="20">
        <v>17</v>
      </c>
      <c r="I38" s="20">
        <v>3</v>
      </c>
      <c r="J38" s="20">
        <v>6</v>
      </c>
      <c r="K38" s="29" t="s">
        <v>1009</v>
      </c>
      <c r="L38" s="1" t="s">
        <v>813</v>
      </c>
      <c r="M38" s="1" t="s">
        <v>974</v>
      </c>
      <c r="N38" s="1" t="s">
        <v>975</v>
      </c>
      <c r="O38" s="31">
        <v>129</v>
      </c>
      <c r="P38" s="20">
        <v>139</v>
      </c>
      <c r="Q38" s="30">
        <v>-10</v>
      </c>
      <c r="R38" s="29" t="s">
        <v>99</v>
      </c>
      <c r="S38" s="28" t="s">
        <v>245</v>
      </c>
    </row>
    <row r="39" spans="1:19" x14ac:dyDescent="0.3">
      <c r="A39" s="32" t="s">
        <v>8</v>
      </c>
      <c r="B39" s="1">
        <v>49</v>
      </c>
      <c r="C39" s="1">
        <v>25</v>
      </c>
      <c r="D39" s="1">
        <v>21</v>
      </c>
      <c r="E39" s="20">
        <v>3</v>
      </c>
      <c r="F39" s="30">
        <v>53</v>
      </c>
      <c r="G39" s="20">
        <v>12</v>
      </c>
      <c r="H39" s="20">
        <v>23</v>
      </c>
      <c r="I39" s="20">
        <v>2</v>
      </c>
      <c r="J39" s="20">
        <v>1</v>
      </c>
      <c r="K39" s="29" t="s">
        <v>725</v>
      </c>
      <c r="L39" s="1" t="s">
        <v>1010</v>
      </c>
      <c r="M39" s="1" t="s">
        <v>377</v>
      </c>
      <c r="N39" s="1" t="s">
        <v>883</v>
      </c>
      <c r="O39" s="31">
        <v>153</v>
      </c>
      <c r="P39" s="20">
        <v>173</v>
      </c>
      <c r="Q39" s="30">
        <v>-20</v>
      </c>
      <c r="R39" s="29" t="s">
        <v>101</v>
      </c>
      <c r="S39" s="28" t="s">
        <v>232</v>
      </c>
    </row>
    <row r="40" spans="1:19" x14ac:dyDescent="0.3">
      <c r="A40" s="32" t="s">
        <v>7</v>
      </c>
      <c r="B40" s="1">
        <v>49</v>
      </c>
      <c r="C40" s="1">
        <v>22</v>
      </c>
      <c r="D40" s="1">
        <v>18</v>
      </c>
      <c r="E40" s="20">
        <v>9</v>
      </c>
      <c r="F40" s="30">
        <v>53</v>
      </c>
      <c r="G40" s="20">
        <v>15</v>
      </c>
      <c r="H40" s="20">
        <v>21</v>
      </c>
      <c r="I40" s="20">
        <v>1</v>
      </c>
      <c r="J40" s="20">
        <v>4</v>
      </c>
      <c r="K40" s="29" t="s">
        <v>784</v>
      </c>
      <c r="L40" s="1" t="s">
        <v>976</v>
      </c>
      <c r="M40" s="1" t="s">
        <v>390</v>
      </c>
      <c r="N40" s="1" t="s">
        <v>977</v>
      </c>
      <c r="O40" s="31">
        <v>137</v>
      </c>
      <c r="P40" s="20">
        <v>148</v>
      </c>
      <c r="Q40" s="30">
        <v>-11</v>
      </c>
      <c r="R40" s="29" t="s">
        <v>99</v>
      </c>
      <c r="S40" s="28" t="s">
        <v>218</v>
      </c>
    </row>
    <row r="41" spans="1:19" x14ac:dyDescent="0.3">
      <c r="A41" s="32" t="s">
        <v>27</v>
      </c>
      <c r="B41" s="1">
        <v>50</v>
      </c>
      <c r="C41" s="1">
        <v>21</v>
      </c>
      <c r="D41" s="1">
        <v>24</v>
      </c>
      <c r="E41" s="20">
        <v>5</v>
      </c>
      <c r="F41" s="30">
        <v>47</v>
      </c>
      <c r="G41" s="20">
        <v>15</v>
      </c>
      <c r="H41" s="20">
        <v>19</v>
      </c>
      <c r="I41" s="20">
        <v>2</v>
      </c>
      <c r="J41" s="20">
        <v>2</v>
      </c>
      <c r="K41" s="29" t="s">
        <v>742</v>
      </c>
      <c r="L41" s="1" t="s">
        <v>938</v>
      </c>
      <c r="M41" s="1" t="s">
        <v>291</v>
      </c>
      <c r="N41" s="1" t="s">
        <v>939</v>
      </c>
      <c r="O41" s="31">
        <v>128</v>
      </c>
      <c r="P41" s="20">
        <v>149</v>
      </c>
      <c r="Q41" s="30">
        <v>-21</v>
      </c>
      <c r="R41" s="29" t="s">
        <v>107</v>
      </c>
      <c r="S41" s="28" t="s">
        <v>237</v>
      </c>
    </row>
    <row r="42" spans="1:19" ht="15" thickBot="1" x14ac:dyDescent="0.35">
      <c r="A42" s="27" t="s">
        <v>3</v>
      </c>
      <c r="B42" s="26">
        <v>50</v>
      </c>
      <c r="C42" s="26">
        <v>17</v>
      </c>
      <c r="D42" s="26">
        <v>28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1019</v>
      </c>
      <c r="L42" s="26" t="s">
        <v>941</v>
      </c>
      <c r="M42" s="26" t="s">
        <v>274</v>
      </c>
      <c r="N42" s="26" t="s">
        <v>825</v>
      </c>
      <c r="O42" s="25">
        <v>133</v>
      </c>
      <c r="P42" s="24">
        <v>183</v>
      </c>
      <c r="Q42" s="23">
        <v>-50</v>
      </c>
      <c r="R42" s="22" t="s">
        <v>99</v>
      </c>
      <c r="S42" s="21" t="s">
        <v>238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EE80B03-7812-494C-B94E-EEBA61D17900}"/>
  </hyperlinks>
  <pageMargins left="0.7" right="0.7" top="0.75" bottom="0.75" header="0.3" footer="0.3"/>
  <pageSetup orientation="portrait" verticalDpi="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C144-C5C7-4173-BD7D-9D0356115DCA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49</v>
      </c>
      <c r="C4" s="40">
        <v>32</v>
      </c>
      <c r="D4" s="40">
        <v>13</v>
      </c>
      <c r="E4" s="38">
        <v>4</v>
      </c>
      <c r="F4" s="33">
        <v>68</v>
      </c>
      <c r="G4" s="39">
        <v>22</v>
      </c>
      <c r="H4" s="38">
        <v>29</v>
      </c>
      <c r="I4" s="38">
        <v>3</v>
      </c>
      <c r="J4" s="33">
        <v>2</v>
      </c>
      <c r="K4" s="37" t="s">
        <v>674</v>
      </c>
      <c r="L4" s="40" t="s">
        <v>1028</v>
      </c>
      <c r="M4" s="40" t="s">
        <v>234</v>
      </c>
      <c r="N4" s="40" t="s">
        <v>908</v>
      </c>
      <c r="O4" s="39">
        <v>172</v>
      </c>
      <c r="P4" s="38">
        <v>122</v>
      </c>
      <c r="Q4" s="33">
        <v>50</v>
      </c>
      <c r="R4" s="37" t="s">
        <v>109</v>
      </c>
      <c r="S4" s="36" t="s">
        <v>342</v>
      </c>
    </row>
    <row r="5" spans="1:20" x14ac:dyDescent="0.3">
      <c r="A5" s="32" t="s">
        <v>21</v>
      </c>
      <c r="B5" s="1">
        <v>52</v>
      </c>
      <c r="C5" s="1">
        <v>31</v>
      </c>
      <c r="D5" s="1">
        <v>16</v>
      </c>
      <c r="E5" s="20">
        <v>5</v>
      </c>
      <c r="F5" s="30">
        <v>67</v>
      </c>
      <c r="G5" s="31">
        <v>19</v>
      </c>
      <c r="H5" s="20">
        <v>29</v>
      </c>
      <c r="I5" s="20">
        <v>2</v>
      </c>
      <c r="J5" s="30">
        <v>2</v>
      </c>
      <c r="K5" s="29" t="s">
        <v>980</v>
      </c>
      <c r="L5" s="1" t="s">
        <v>1021</v>
      </c>
      <c r="M5" s="1" t="s">
        <v>540</v>
      </c>
      <c r="N5" s="1" t="s">
        <v>1011</v>
      </c>
      <c r="O5" s="31">
        <v>162</v>
      </c>
      <c r="P5" s="20">
        <v>158</v>
      </c>
      <c r="Q5" s="30">
        <v>4</v>
      </c>
      <c r="R5" s="29" t="s">
        <v>101</v>
      </c>
      <c r="S5" s="28" t="s">
        <v>226</v>
      </c>
    </row>
    <row r="6" spans="1:20" x14ac:dyDescent="0.3">
      <c r="A6" s="32" t="s">
        <v>16</v>
      </c>
      <c r="B6" s="1">
        <v>51</v>
      </c>
      <c r="C6" s="1">
        <v>28</v>
      </c>
      <c r="D6" s="1">
        <v>16</v>
      </c>
      <c r="E6" s="20">
        <v>7</v>
      </c>
      <c r="F6" s="30">
        <v>63</v>
      </c>
      <c r="G6" s="31">
        <v>16</v>
      </c>
      <c r="H6" s="20">
        <v>26</v>
      </c>
      <c r="I6" s="20">
        <v>2</v>
      </c>
      <c r="J6" s="30">
        <v>4</v>
      </c>
      <c r="K6" s="29" t="s">
        <v>1018</v>
      </c>
      <c r="L6" s="1" t="s">
        <v>956</v>
      </c>
      <c r="M6" s="1" t="s">
        <v>495</v>
      </c>
      <c r="N6" s="1" t="s">
        <v>1023</v>
      </c>
      <c r="O6" s="31">
        <v>174</v>
      </c>
      <c r="P6" s="20">
        <v>171</v>
      </c>
      <c r="Q6" s="30">
        <v>3</v>
      </c>
      <c r="R6" s="29" t="s">
        <v>101</v>
      </c>
      <c r="S6" s="28" t="s">
        <v>234</v>
      </c>
    </row>
    <row r="7" spans="1:20" x14ac:dyDescent="0.3">
      <c r="A7" s="32" t="s">
        <v>28</v>
      </c>
      <c r="B7" s="1">
        <v>50</v>
      </c>
      <c r="C7" s="1">
        <v>28</v>
      </c>
      <c r="D7" s="1">
        <v>17</v>
      </c>
      <c r="E7" s="20">
        <v>5</v>
      </c>
      <c r="F7" s="30">
        <v>61</v>
      </c>
      <c r="G7" s="31">
        <v>19</v>
      </c>
      <c r="H7" s="20">
        <v>25</v>
      </c>
      <c r="I7" s="20">
        <v>3</v>
      </c>
      <c r="J7" s="30">
        <v>0</v>
      </c>
      <c r="K7" s="29" t="s">
        <v>954</v>
      </c>
      <c r="L7" s="1" t="s">
        <v>703</v>
      </c>
      <c r="M7" s="1" t="s">
        <v>381</v>
      </c>
      <c r="N7" s="1" t="s">
        <v>1020</v>
      </c>
      <c r="O7" s="31">
        <v>167</v>
      </c>
      <c r="P7" s="20">
        <v>155</v>
      </c>
      <c r="Q7" s="30">
        <v>12</v>
      </c>
      <c r="R7" s="29" t="s">
        <v>104</v>
      </c>
      <c r="S7" s="28" t="s">
        <v>226</v>
      </c>
    </row>
    <row r="8" spans="1:20" x14ac:dyDescent="0.3">
      <c r="A8" s="32" t="s">
        <v>29</v>
      </c>
      <c r="B8" s="1">
        <v>51</v>
      </c>
      <c r="C8" s="1">
        <v>29</v>
      </c>
      <c r="D8" s="1">
        <v>20</v>
      </c>
      <c r="E8" s="20">
        <v>2</v>
      </c>
      <c r="F8" s="30">
        <v>60</v>
      </c>
      <c r="G8" s="31">
        <v>20</v>
      </c>
      <c r="H8" s="20">
        <v>27</v>
      </c>
      <c r="I8" s="20">
        <v>2</v>
      </c>
      <c r="J8" s="30">
        <v>1</v>
      </c>
      <c r="K8" s="29" t="s">
        <v>980</v>
      </c>
      <c r="L8" s="1" t="s">
        <v>836</v>
      </c>
      <c r="M8" s="1" t="s">
        <v>369</v>
      </c>
      <c r="N8" s="1" t="s">
        <v>904</v>
      </c>
      <c r="O8" s="31">
        <v>170</v>
      </c>
      <c r="P8" s="20">
        <v>159</v>
      </c>
      <c r="Q8" s="30">
        <v>11</v>
      </c>
      <c r="R8" s="29" t="s">
        <v>99</v>
      </c>
      <c r="S8" s="28" t="s">
        <v>219</v>
      </c>
    </row>
    <row r="9" spans="1:20" x14ac:dyDescent="0.3">
      <c r="A9" s="32" t="s">
        <v>4</v>
      </c>
      <c r="B9" s="1">
        <v>51</v>
      </c>
      <c r="C9" s="1">
        <v>24</v>
      </c>
      <c r="D9" s="1">
        <v>18</v>
      </c>
      <c r="E9" s="20">
        <v>9</v>
      </c>
      <c r="F9" s="30">
        <v>57</v>
      </c>
      <c r="G9" s="31">
        <v>17</v>
      </c>
      <c r="H9" s="20">
        <v>24</v>
      </c>
      <c r="I9" s="20">
        <v>0</v>
      </c>
      <c r="J9" s="30">
        <v>1</v>
      </c>
      <c r="K9" s="29" t="s">
        <v>1029</v>
      </c>
      <c r="L9" s="1" t="s">
        <v>958</v>
      </c>
      <c r="M9" s="1" t="s">
        <v>415</v>
      </c>
      <c r="N9" s="1" t="s">
        <v>1013</v>
      </c>
      <c r="O9" s="31">
        <v>169</v>
      </c>
      <c r="P9" s="20">
        <v>172</v>
      </c>
      <c r="Q9" s="30">
        <v>-3</v>
      </c>
      <c r="R9" s="29" t="s">
        <v>113</v>
      </c>
      <c r="S9" s="28" t="s">
        <v>233</v>
      </c>
    </row>
    <row r="10" spans="1:20" x14ac:dyDescent="0.3">
      <c r="A10" s="32" t="s">
        <v>19</v>
      </c>
      <c r="B10" s="1">
        <v>49</v>
      </c>
      <c r="C10" s="1">
        <v>26</v>
      </c>
      <c r="D10" s="1">
        <v>20</v>
      </c>
      <c r="E10" s="20">
        <v>3</v>
      </c>
      <c r="F10" s="30">
        <v>55</v>
      </c>
      <c r="G10" s="31">
        <v>19</v>
      </c>
      <c r="H10" s="20">
        <v>23</v>
      </c>
      <c r="I10" s="20">
        <v>3</v>
      </c>
      <c r="J10" s="30">
        <v>1</v>
      </c>
      <c r="K10" s="29" t="s">
        <v>968</v>
      </c>
      <c r="L10" s="1" t="s">
        <v>1022</v>
      </c>
      <c r="M10" s="1" t="s">
        <v>887</v>
      </c>
      <c r="N10" s="1" t="s">
        <v>955</v>
      </c>
      <c r="O10" s="31">
        <v>148</v>
      </c>
      <c r="P10" s="20">
        <v>161</v>
      </c>
      <c r="Q10" s="30">
        <v>-13</v>
      </c>
      <c r="R10" s="29" t="s">
        <v>99</v>
      </c>
      <c r="S10" s="28" t="s">
        <v>202</v>
      </c>
    </row>
    <row r="11" spans="1:20" ht="15" thickBot="1" x14ac:dyDescent="0.35">
      <c r="A11" s="32" t="s">
        <v>11</v>
      </c>
      <c r="B11" s="1">
        <v>50</v>
      </c>
      <c r="C11" s="1">
        <v>23</v>
      </c>
      <c r="D11" s="1">
        <v>20</v>
      </c>
      <c r="E11" s="24">
        <v>7</v>
      </c>
      <c r="F11" s="23">
        <v>53</v>
      </c>
      <c r="G11" s="25">
        <v>15</v>
      </c>
      <c r="H11" s="24">
        <v>20</v>
      </c>
      <c r="I11" s="24">
        <v>3</v>
      </c>
      <c r="J11" s="23">
        <v>0</v>
      </c>
      <c r="K11" s="29" t="s">
        <v>680</v>
      </c>
      <c r="L11" s="1" t="s">
        <v>726</v>
      </c>
      <c r="M11" s="1" t="s">
        <v>983</v>
      </c>
      <c r="N11" s="1" t="s">
        <v>1001</v>
      </c>
      <c r="O11" s="31">
        <v>166</v>
      </c>
      <c r="P11" s="20">
        <v>169</v>
      </c>
      <c r="Q11" s="30">
        <v>-3</v>
      </c>
      <c r="R11" s="29" t="s">
        <v>101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51</v>
      </c>
      <c r="C14" s="1">
        <v>31</v>
      </c>
      <c r="D14" s="1">
        <v>15</v>
      </c>
      <c r="E14" s="20">
        <v>5</v>
      </c>
      <c r="F14" s="33">
        <v>67</v>
      </c>
      <c r="G14" s="20">
        <v>18</v>
      </c>
      <c r="H14" s="20">
        <v>27</v>
      </c>
      <c r="I14" s="20">
        <v>4</v>
      </c>
      <c r="J14" s="20">
        <v>3</v>
      </c>
      <c r="K14" s="29" t="s">
        <v>1024</v>
      </c>
      <c r="L14" s="1" t="s">
        <v>804</v>
      </c>
      <c r="M14" s="1" t="s">
        <v>959</v>
      </c>
      <c r="N14" s="1" t="s">
        <v>990</v>
      </c>
      <c r="O14" s="31">
        <v>176</v>
      </c>
      <c r="P14" s="20">
        <v>149</v>
      </c>
      <c r="Q14" s="30">
        <v>27</v>
      </c>
      <c r="R14" s="29" t="s">
        <v>101</v>
      </c>
      <c r="S14" s="28" t="s">
        <v>290</v>
      </c>
    </row>
    <row r="15" spans="1:20" x14ac:dyDescent="0.3">
      <c r="A15" s="32" t="s">
        <v>9</v>
      </c>
      <c r="B15" s="1">
        <v>50</v>
      </c>
      <c r="C15" s="1">
        <v>25</v>
      </c>
      <c r="D15" s="1">
        <v>14</v>
      </c>
      <c r="E15" s="20">
        <v>11</v>
      </c>
      <c r="F15" s="30">
        <v>61</v>
      </c>
      <c r="G15" s="20">
        <v>20</v>
      </c>
      <c r="H15" s="20">
        <v>24</v>
      </c>
      <c r="I15" s="20">
        <v>1</v>
      </c>
      <c r="J15" s="20">
        <v>7</v>
      </c>
      <c r="K15" s="29" t="s">
        <v>966</v>
      </c>
      <c r="L15" s="1" t="s">
        <v>845</v>
      </c>
      <c r="M15" s="1" t="s">
        <v>462</v>
      </c>
      <c r="N15" s="1" t="s">
        <v>967</v>
      </c>
      <c r="O15" s="31">
        <v>166</v>
      </c>
      <c r="P15" s="20">
        <v>150</v>
      </c>
      <c r="Q15" s="30">
        <v>16</v>
      </c>
      <c r="R15" s="29" t="s">
        <v>109</v>
      </c>
      <c r="S15" s="28" t="s">
        <v>231</v>
      </c>
    </row>
    <row r="16" spans="1:20" x14ac:dyDescent="0.3">
      <c r="A16" s="32" t="s">
        <v>13</v>
      </c>
      <c r="B16" s="1">
        <v>50</v>
      </c>
      <c r="C16" s="1">
        <v>27</v>
      </c>
      <c r="D16" s="1">
        <v>18</v>
      </c>
      <c r="E16" s="20">
        <v>5</v>
      </c>
      <c r="F16" s="30">
        <v>59</v>
      </c>
      <c r="G16" s="20">
        <v>14</v>
      </c>
      <c r="H16" s="20">
        <v>23</v>
      </c>
      <c r="I16" s="20">
        <v>4</v>
      </c>
      <c r="J16" s="20">
        <v>5</v>
      </c>
      <c r="K16" s="29" t="s">
        <v>754</v>
      </c>
      <c r="L16" s="1" t="s">
        <v>1014</v>
      </c>
      <c r="M16" s="1" t="s">
        <v>389</v>
      </c>
      <c r="N16" s="1" t="s">
        <v>820</v>
      </c>
      <c r="O16" s="31">
        <v>146</v>
      </c>
      <c r="P16" s="20">
        <v>141</v>
      </c>
      <c r="Q16" s="30">
        <v>5</v>
      </c>
      <c r="R16" s="29" t="s">
        <v>101</v>
      </c>
      <c r="S16" s="28" t="s">
        <v>225</v>
      </c>
    </row>
    <row r="17" spans="1:19" x14ac:dyDescent="0.3">
      <c r="A17" s="32" t="s">
        <v>10</v>
      </c>
      <c r="B17" s="1">
        <v>50</v>
      </c>
      <c r="C17" s="1">
        <v>24</v>
      </c>
      <c r="D17" s="1">
        <v>17</v>
      </c>
      <c r="E17" s="20">
        <v>9</v>
      </c>
      <c r="F17" s="30">
        <v>57</v>
      </c>
      <c r="G17" s="20">
        <v>12</v>
      </c>
      <c r="H17" s="20">
        <v>19</v>
      </c>
      <c r="I17" s="20">
        <v>5</v>
      </c>
      <c r="J17" s="20">
        <v>3</v>
      </c>
      <c r="K17" s="29" t="s">
        <v>964</v>
      </c>
      <c r="L17" s="1" t="s">
        <v>706</v>
      </c>
      <c r="M17" s="1" t="s">
        <v>402</v>
      </c>
      <c r="N17" s="1" t="s">
        <v>965</v>
      </c>
      <c r="O17" s="31">
        <v>154</v>
      </c>
      <c r="P17" s="20">
        <v>158</v>
      </c>
      <c r="Q17" s="30">
        <v>-4</v>
      </c>
      <c r="R17" s="29" t="s">
        <v>99</v>
      </c>
      <c r="S17" s="28" t="s">
        <v>215</v>
      </c>
    </row>
    <row r="18" spans="1:19" x14ac:dyDescent="0.3">
      <c r="A18" s="32" t="s">
        <v>14</v>
      </c>
      <c r="B18" s="1">
        <v>51</v>
      </c>
      <c r="C18" s="1">
        <v>27</v>
      </c>
      <c r="D18" s="1">
        <v>22</v>
      </c>
      <c r="E18" s="20">
        <v>2</v>
      </c>
      <c r="F18" s="30">
        <v>56</v>
      </c>
      <c r="G18" s="20">
        <v>15</v>
      </c>
      <c r="H18" s="20">
        <v>24</v>
      </c>
      <c r="I18" s="20">
        <v>3</v>
      </c>
      <c r="J18" s="20">
        <v>0</v>
      </c>
      <c r="K18" s="29" t="s">
        <v>667</v>
      </c>
      <c r="L18" s="1" t="s">
        <v>1030</v>
      </c>
      <c r="M18" s="1" t="s">
        <v>539</v>
      </c>
      <c r="N18" s="1" t="s">
        <v>963</v>
      </c>
      <c r="O18" s="31">
        <v>136</v>
      </c>
      <c r="P18" s="20">
        <v>155</v>
      </c>
      <c r="Q18" s="30">
        <v>-19</v>
      </c>
      <c r="R18" s="29" t="s">
        <v>109</v>
      </c>
      <c r="S18" s="28" t="s">
        <v>202</v>
      </c>
    </row>
    <row r="19" spans="1:19" x14ac:dyDescent="0.3">
      <c r="A19" s="32" t="s">
        <v>1</v>
      </c>
      <c r="B19" s="1">
        <v>52</v>
      </c>
      <c r="C19" s="1">
        <v>25</v>
      </c>
      <c r="D19" s="1">
        <v>21</v>
      </c>
      <c r="E19" s="20">
        <v>6</v>
      </c>
      <c r="F19" s="30">
        <v>56</v>
      </c>
      <c r="G19" s="20">
        <v>22</v>
      </c>
      <c r="H19" s="20">
        <v>25</v>
      </c>
      <c r="I19" s="20">
        <v>0</v>
      </c>
      <c r="J19" s="20">
        <v>5</v>
      </c>
      <c r="K19" s="29" t="s">
        <v>968</v>
      </c>
      <c r="L19" s="1" t="s">
        <v>852</v>
      </c>
      <c r="M19" s="1" t="s">
        <v>381</v>
      </c>
      <c r="N19" s="1" t="s">
        <v>969</v>
      </c>
      <c r="O19" s="31">
        <v>165</v>
      </c>
      <c r="P19" s="20">
        <v>153</v>
      </c>
      <c r="Q19" s="30">
        <v>12</v>
      </c>
      <c r="R19" s="29" t="s">
        <v>99</v>
      </c>
      <c r="S19" s="28" t="s">
        <v>200</v>
      </c>
    </row>
    <row r="20" spans="1:19" x14ac:dyDescent="0.3">
      <c r="A20" s="32" t="s">
        <v>23</v>
      </c>
      <c r="B20" s="1">
        <v>50</v>
      </c>
      <c r="C20" s="1">
        <v>23</v>
      </c>
      <c r="D20" s="1">
        <v>20</v>
      </c>
      <c r="E20" s="20">
        <v>7</v>
      </c>
      <c r="F20" s="30">
        <v>53</v>
      </c>
      <c r="G20" s="20">
        <v>9</v>
      </c>
      <c r="H20" s="20">
        <v>18</v>
      </c>
      <c r="I20" s="20">
        <v>5</v>
      </c>
      <c r="J20" s="20">
        <v>1</v>
      </c>
      <c r="K20" s="29" t="s">
        <v>704</v>
      </c>
      <c r="L20" s="1" t="s">
        <v>960</v>
      </c>
      <c r="M20" s="1" t="s">
        <v>961</v>
      </c>
      <c r="N20" s="1" t="s">
        <v>1002</v>
      </c>
      <c r="O20" s="31">
        <v>150</v>
      </c>
      <c r="P20" s="20">
        <v>164</v>
      </c>
      <c r="Q20" s="30">
        <v>-14</v>
      </c>
      <c r="R20" s="29" t="s">
        <v>99</v>
      </c>
      <c r="S20" s="28" t="s">
        <v>225</v>
      </c>
    </row>
    <row r="21" spans="1:19" ht="15" thickBot="1" x14ac:dyDescent="0.35">
      <c r="A21" s="27" t="s">
        <v>12</v>
      </c>
      <c r="B21" s="26">
        <v>52</v>
      </c>
      <c r="C21" s="26">
        <v>21</v>
      </c>
      <c r="D21" s="26">
        <v>25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1031</v>
      </c>
      <c r="M21" s="26" t="s">
        <v>294</v>
      </c>
      <c r="N21" s="26" t="s">
        <v>935</v>
      </c>
      <c r="O21" s="25">
        <v>139</v>
      </c>
      <c r="P21" s="24">
        <v>162</v>
      </c>
      <c r="Q21" s="23">
        <v>-23</v>
      </c>
      <c r="R21" s="22" t="s">
        <v>113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49</v>
      </c>
      <c r="C25" s="1">
        <v>34</v>
      </c>
      <c r="D25" s="1">
        <v>6</v>
      </c>
      <c r="E25" s="20">
        <v>9</v>
      </c>
      <c r="F25" s="30">
        <v>77</v>
      </c>
      <c r="G25" s="20">
        <v>30</v>
      </c>
      <c r="H25" s="20">
        <v>33</v>
      </c>
      <c r="I25" s="20">
        <v>1</v>
      </c>
      <c r="J25" s="20">
        <v>5</v>
      </c>
      <c r="K25" s="29" t="s">
        <v>1033</v>
      </c>
      <c r="L25" s="1" t="s">
        <v>822</v>
      </c>
      <c r="M25" s="1" t="s">
        <v>416</v>
      </c>
      <c r="N25" s="1" t="s">
        <v>1016</v>
      </c>
      <c r="O25" s="31">
        <v>194</v>
      </c>
      <c r="P25" s="20">
        <v>121</v>
      </c>
      <c r="Q25" s="30">
        <v>73</v>
      </c>
      <c r="R25" s="29" t="s">
        <v>107</v>
      </c>
      <c r="S25" s="28" t="s">
        <v>218</v>
      </c>
    </row>
    <row r="26" spans="1:19" x14ac:dyDescent="0.3">
      <c r="A26" s="32" t="s">
        <v>22</v>
      </c>
      <c r="B26" s="1">
        <v>52</v>
      </c>
      <c r="C26" s="1">
        <v>29</v>
      </c>
      <c r="D26" s="1">
        <v>14</v>
      </c>
      <c r="E26" s="20">
        <v>9</v>
      </c>
      <c r="F26" s="30">
        <v>67</v>
      </c>
      <c r="G26" s="20">
        <v>22</v>
      </c>
      <c r="H26" s="20">
        <v>26</v>
      </c>
      <c r="I26" s="20">
        <v>3</v>
      </c>
      <c r="J26" s="20">
        <v>3</v>
      </c>
      <c r="K26" s="29" t="s">
        <v>845</v>
      </c>
      <c r="L26" s="1" t="s">
        <v>1025</v>
      </c>
      <c r="M26" s="1" t="s">
        <v>339</v>
      </c>
      <c r="N26" s="1" t="s">
        <v>1034</v>
      </c>
      <c r="O26" s="31">
        <v>172</v>
      </c>
      <c r="P26" s="20">
        <v>144</v>
      </c>
      <c r="Q26" s="30">
        <v>28</v>
      </c>
      <c r="R26" s="29" t="s">
        <v>99</v>
      </c>
      <c r="S26" s="28" t="s">
        <v>228</v>
      </c>
    </row>
    <row r="27" spans="1:19" x14ac:dyDescent="0.3">
      <c r="A27" s="32" t="s">
        <v>17</v>
      </c>
      <c r="B27" s="1">
        <v>52</v>
      </c>
      <c r="C27" s="1">
        <v>29</v>
      </c>
      <c r="D27" s="1">
        <v>14</v>
      </c>
      <c r="E27" s="20">
        <v>9</v>
      </c>
      <c r="F27" s="30">
        <v>67</v>
      </c>
      <c r="G27" s="20">
        <v>16</v>
      </c>
      <c r="H27" s="20">
        <v>26</v>
      </c>
      <c r="I27" s="20">
        <v>3</v>
      </c>
      <c r="J27" s="20">
        <v>3</v>
      </c>
      <c r="K27" s="29" t="s">
        <v>1026</v>
      </c>
      <c r="L27" s="1" t="s">
        <v>1004</v>
      </c>
      <c r="M27" s="1" t="s">
        <v>299</v>
      </c>
      <c r="N27" s="1" t="s">
        <v>933</v>
      </c>
      <c r="O27" s="31">
        <v>168</v>
      </c>
      <c r="P27" s="20">
        <v>150</v>
      </c>
      <c r="Q27" s="30">
        <v>18</v>
      </c>
      <c r="R27" s="29" t="s">
        <v>99</v>
      </c>
      <c r="S27" s="28" t="s">
        <v>218</v>
      </c>
    </row>
    <row r="28" spans="1:19" x14ac:dyDescent="0.3">
      <c r="A28" s="32" t="s">
        <v>95</v>
      </c>
      <c r="B28" s="1">
        <v>50</v>
      </c>
      <c r="C28" s="1">
        <v>26</v>
      </c>
      <c r="D28" s="1">
        <v>20</v>
      </c>
      <c r="E28" s="20">
        <v>4</v>
      </c>
      <c r="F28" s="30">
        <v>56</v>
      </c>
      <c r="G28" s="20">
        <v>19</v>
      </c>
      <c r="H28" s="20">
        <v>26</v>
      </c>
      <c r="I28" s="20">
        <v>0</v>
      </c>
      <c r="J28" s="20">
        <v>0</v>
      </c>
      <c r="K28" s="29" t="s">
        <v>1017</v>
      </c>
      <c r="L28" s="1" t="s">
        <v>810</v>
      </c>
      <c r="M28" s="1" t="s">
        <v>476</v>
      </c>
      <c r="N28" s="1" t="s">
        <v>883</v>
      </c>
      <c r="O28" s="31">
        <v>158</v>
      </c>
      <c r="P28" s="20">
        <v>139</v>
      </c>
      <c r="Q28" s="30">
        <v>19</v>
      </c>
      <c r="R28" s="29" t="s">
        <v>135</v>
      </c>
      <c r="S28" s="28" t="s">
        <v>276</v>
      </c>
    </row>
    <row r="29" spans="1:19" x14ac:dyDescent="0.3">
      <c r="A29" s="32" t="s">
        <v>15</v>
      </c>
      <c r="B29" s="1">
        <v>50</v>
      </c>
      <c r="C29" s="1">
        <v>24</v>
      </c>
      <c r="D29" s="1">
        <v>22</v>
      </c>
      <c r="E29" s="20">
        <v>4</v>
      </c>
      <c r="F29" s="30">
        <v>52</v>
      </c>
      <c r="G29" s="20">
        <v>14</v>
      </c>
      <c r="H29" s="20">
        <v>21</v>
      </c>
      <c r="I29" s="20">
        <v>3</v>
      </c>
      <c r="J29" s="20">
        <v>0</v>
      </c>
      <c r="K29" s="29" t="s">
        <v>1027</v>
      </c>
      <c r="L29" s="1" t="s">
        <v>518</v>
      </c>
      <c r="M29" s="1" t="s">
        <v>947</v>
      </c>
      <c r="N29" s="1" t="s">
        <v>971</v>
      </c>
      <c r="O29" s="31">
        <v>146</v>
      </c>
      <c r="P29" s="20">
        <v>169</v>
      </c>
      <c r="Q29" s="30">
        <v>-23</v>
      </c>
      <c r="R29" s="29" t="s">
        <v>99</v>
      </c>
      <c r="S29" s="28" t="s">
        <v>232</v>
      </c>
    </row>
    <row r="30" spans="1:19" x14ac:dyDescent="0.3">
      <c r="A30" s="32" t="s">
        <v>25</v>
      </c>
      <c r="B30" s="1">
        <v>51</v>
      </c>
      <c r="C30" s="1">
        <v>21</v>
      </c>
      <c r="D30" s="1">
        <v>22</v>
      </c>
      <c r="E30" s="20">
        <v>8</v>
      </c>
      <c r="F30" s="30">
        <v>50</v>
      </c>
      <c r="G30" s="20">
        <v>13</v>
      </c>
      <c r="H30" s="20">
        <v>18</v>
      </c>
      <c r="I30" s="20">
        <v>3</v>
      </c>
      <c r="J30" s="20">
        <v>4</v>
      </c>
      <c r="K30" s="29" t="s">
        <v>1032</v>
      </c>
      <c r="L30" s="1" t="s">
        <v>855</v>
      </c>
      <c r="M30" s="1" t="s">
        <v>277</v>
      </c>
      <c r="N30" s="1" t="s">
        <v>818</v>
      </c>
      <c r="O30" s="31">
        <v>140</v>
      </c>
      <c r="P30" s="20">
        <v>159</v>
      </c>
      <c r="Q30" s="30">
        <v>-19</v>
      </c>
      <c r="R30" s="29" t="s">
        <v>101</v>
      </c>
      <c r="S30" s="28" t="s">
        <v>225</v>
      </c>
    </row>
    <row r="31" spans="1:19" x14ac:dyDescent="0.3">
      <c r="A31" s="32" t="s">
        <v>0</v>
      </c>
      <c r="B31" s="1">
        <v>50</v>
      </c>
      <c r="C31" s="1">
        <v>20</v>
      </c>
      <c r="D31" s="1">
        <v>23</v>
      </c>
      <c r="E31" s="20">
        <v>7</v>
      </c>
      <c r="F31" s="30">
        <v>47</v>
      </c>
      <c r="G31" s="20">
        <v>17</v>
      </c>
      <c r="H31" s="20">
        <v>19</v>
      </c>
      <c r="I31" s="20">
        <v>1</v>
      </c>
      <c r="J31" s="20">
        <v>2</v>
      </c>
      <c r="K31" s="29" t="s">
        <v>949</v>
      </c>
      <c r="L31" s="1" t="s">
        <v>995</v>
      </c>
      <c r="M31" s="1" t="s">
        <v>122</v>
      </c>
      <c r="N31" s="1" t="s">
        <v>1008</v>
      </c>
      <c r="O31" s="31">
        <v>148</v>
      </c>
      <c r="P31" s="20">
        <v>153</v>
      </c>
      <c r="Q31" s="30">
        <v>-5</v>
      </c>
      <c r="R31" s="29" t="s">
        <v>101</v>
      </c>
      <c r="S31" s="28" t="s">
        <v>239</v>
      </c>
    </row>
    <row r="32" spans="1:19" ht="15" thickBot="1" x14ac:dyDescent="0.35">
      <c r="A32" s="32" t="s">
        <v>6</v>
      </c>
      <c r="B32" s="1">
        <v>51</v>
      </c>
      <c r="C32" s="1">
        <v>19</v>
      </c>
      <c r="D32" s="1">
        <v>24</v>
      </c>
      <c r="E32" s="20">
        <v>8</v>
      </c>
      <c r="F32" s="23">
        <v>46</v>
      </c>
      <c r="G32" s="20">
        <v>17</v>
      </c>
      <c r="H32" s="20">
        <v>18</v>
      </c>
      <c r="I32" s="20">
        <v>1</v>
      </c>
      <c r="J32" s="20">
        <v>2</v>
      </c>
      <c r="K32" s="29" t="s">
        <v>949</v>
      </c>
      <c r="L32" s="1" t="s">
        <v>1035</v>
      </c>
      <c r="M32" s="1" t="s">
        <v>658</v>
      </c>
      <c r="N32" s="1" t="s">
        <v>857</v>
      </c>
      <c r="O32" s="31">
        <v>123</v>
      </c>
      <c r="P32" s="20">
        <v>174</v>
      </c>
      <c r="Q32" s="30">
        <v>-51</v>
      </c>
      <c r="R32" s="29" t="s">
        <v>113</v>
      </c>
      <c r="S32" s="28" t="s">
        <v>200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50</v>
      </c>
      <c r="C35" s="1">
        <v>25</v>
      </c>
      <c r="D35" s="1">
        <v>13</v>
      </c>
      <c r="E35" s="20">
        <v>12</v>
      </c>
      <c r="F35" s="33">
        <v>62</v>
      </c>
      <c r="G35" s="20">
        <v>17</v>
      </c>
      <c r="H35" s="20">
        <v>24</v>
      </c>
      <c r="I35" s="20">
        <v>1</v>
      </c>
      <c r="J35" s="20">
        <v>5</v>
      </c>
      <c r="K35" s="29" t="s">
        <v>999</v>
      </c>
      <c r="L35" s="1" t="s">
        <v>932</v>
      </c>
      <c r="M35" s="1" t="s">
        <v>440</v>
      </c>
      <c r="N35" s="1" t="s">
        <v>876</v>
      </c>
      <c r="O35" s="31">
        <v>170</v>
      </c>
      <c r="P35" s="20">
        <v>154</v>
      </c>
      <c r="Q35" s="30">
        <v>16</v>
      </c>
      <c r="R35" s="29" t="s">
        <v>99</v>
      </c>
      <c r="S35" s="28" t="s">
        <v>219</v>
      </c>
    </row>
    <row r="36" spans="1:19" x14ac:dyDescent="0.3">
      <c r="A36" s="32" t="s">
        <v>20</v>
      </c>
      <c r="B36" s="1">
        <v>52</v>
      </c>
      <c r="C36" s="1">
        <v>25</v>
      </c>
      <c r="D36" s="1">
        <v>19</v>
      </c>
      <c r="E36" s="20">
        <v>8</v>
      </c>
      <c r="F36" s="30">
        <v>58</v>
      </c>
      <c r="G36" s="20">
        <v>20</v>
      </c>
      <c r="H36" s="20">
        <v>25</v>
      </c>
      <c r="I36" s="20">
        <v>0</v>
      </c>
      <c r="J36" s="20">
        <v>3</v>
      </c>
      <c r="K36" s="29" t="s">
        <v>704</v>
      </c>
      <c r="L36" s="1" t="s">
        <v>765</v>
      </c>
      <c r="M36" s="1" t="s">
        <v>313</v>
      </c>
      <c r="N36" s="1" t="s">
        <v>987</v>
      </c>
      <c r="O36" s="31">
        <v>173</v>
      </c>
      <c r="P36" s="20">
        <v>166</v>
      </c>
      <c r="Q36" s="30">
        <v>7</v>
      </c>
      <c r="R36" s="29" t="s">
        <v>107</v>
      </c>
      <c r="S36" s="28" t="s">
        <v>233</v>
      </c>
    </row>
    <row r="37" spans="1:19" x14ac:dyDescent="0.3">
      <c r="A37" s="32" t="s">
        <v>31</v>
      </c>
      <c r="B37" s="1">
        <v>51</v>
      </c>
      <c r="C37" s="1">
        <v>27</v>
      </c>
      <c r="D37" s="1">
        <v>21</v>
      </c>
      <c r="E37" s="20">
        <v>3</v>
      </c>
      <c r="F37" s="30">
        <v>57</v>
      </c>
      <c r="G37" s="20">
        <v>10</v>
      </c>
      <c r="H37" s="20">
        <v>21</v>
      </c>
      <c r="I37" s="20">
        <v>6</v>
      </c>
      <c r="J37" s="20">
        <v>0</v>
      </c>
      <c r="K37" s="29" t="s">
        <v>835</v>
      </c>
      <c r="L37" s="1" t="s">
        <v>916</v>
      </c>
      <c r="M37" s="1" t="s">
        <v>374</v>
      </c>
      <c r="N37" s="1" t="s">
        <v>1036</v>
      </c>
      <c r="O37" s="31">
        <v>169</v>
      </c>
      <c r="P37" s="20">
        <v>178</v>
      </c>
      <c r="Q37" s="30">
        <v>-9</v>
      </c>
      <c r="R37" s="29" t="s">
        <v>177</v>
      </c>
      <c r="S37" s="28" t="s">
        <v>232</v>
      </c>
    </row>
    <row r="38" spans="1:19" x14ac:dyDescent="0.3">
      <c r="A38" s="32" t="s">
        <v>8</v>
      </c>
      <c r="B38" s="1">
        <v>50</v>
      </c>
      <c r="C38" s="1">
        <v>26</v>
      </c>
      <c r="D38" s="1">
        <v>21</v>
      </c>
      <c r="E38" s="20">
        <v>3</v>
      </c>
      <c r="F38" s="30">
        <v>55</v>
      </c>
      <c r="G38" s="20">
        <v>13</v>
      </c>
      <c r="H38" s="20">
        <v>24</v>
      </c>
      <c r="I38" s="20">
        <v>2</v>
      </c>
      <c r="J38" s="20">
        <v>1</v>
      </c>
      <c r="K38" s="29" t="s">
        <v>798</v>
      </c>
      <c r="L38" s="1" t="s">
        <v>1010</v>
      </c>
      <c r="M38" s="1" t="s">
        <v>377</v>
      </c>
      <c r="N38" s="1" t="s">
        <v>883</v>
      </c>
      <c r="O38" s="31">
        <v>156</v>
      </c>
      <c r="P38" s="20">
        <v>174</v>
      </c>
      <c r="Q38" s="30">
        <v>-18</v>
      </c>
      <c r="R38" s="29" t="s">
        <v>99</v>
      </c>
      <c r="S38" s="28" t="s">
        <v>232</v>
      </c>
    </row>
    <row r="39" spans="1:19" x14ac:dyDescent="0.3">
      <c r="A39" s="32" t="s">
        <v>18</v>
      </c>
      <c r="B39" s="1">
        <v>49</v>
      </c>
      <c r="C39" s="1">
        <v>20</v>
      </c>
      <c r="D39" s="1">
        <v>16</v>
      </c>
      <c r="E39" s="20">
        <v>13</v>
      </c>
      <c r="F39" s="30">
        <v>53</v>
      </c>
      <c r="G39" s="20">
        <v>10</v>
      </c>
      <c r="H39" s="20">
        <v>17</v>
      </c>
      <c r="I39" s="20">
        <v>3</v>
      </c>
      <c r="J39" s="20">
        <v>6</v>
      </c>
      <c r="K39" s="29" t="s">
        <v>1009</v>
      </c>
      <c r="L39" s="1" t="s">
        <v>813</v>
      </c>
      <c r="M39" s="1" t="s">
        <v>974</v>
      </c>
      <c r="N39" s="1" t="s">
        <v>975</v>
      </c>
      <c r="O39" s="31">
        <v>129</v>
      </c>
      <c r="P39" s="20">
        <v>139</v>
      </c>
      <c r="Q39" s="30">
        <v>-10</v>
      </c>
      <c r="R39" s="29" t="s">
        <v>99</v>
      </c>
      <c r="S39" s="28" t="s">
        <v>245</v>
      </c>
    </row>
    <row r="40" spans="1:19" x14ac:dyDescent="0.3">
      <c r="A40" s="32" t="s">
        <v>7</v>
      </c>
      <c r="B40" s="1">
        <v>50</v>
      </c>
      <c r="C40" s="1">
        <v>22</v>
      </c>
      <c r="D40" s="1">
        <v>19</v>
      </c>
      <c r="E40" s="20">
        <v>9</v>
      </c>
      <c r="F40" s="30">
        <v>53</v>
      </c>
      <c r="G40" s="20">
        <v>15</v>
      </c>
      <c r="H40" s="20">
        <v>21</v>
      </c>
      <c r="I40" s="20">
        <v>1</v>
      </c>
      <c r="J40" s="20">
        <v>4</v>
      </c>
      <c r="K40" s="29" t="s">
        <v>913</v>
      </c>
      <c r="L40" s="1" t="s">
        <v>976</v>
      </c>
      <c r="M40" s="1" t="s">
        <v>509</v>
      </c>
      <c r="N40" s="1" t="s">
        <v>1037</v>
      </c>
      <c r="O40" s="31">
        <v>139</v>
      </c>
      <c r="P40" s="20">
        <v>152</v>
      </c>
      <c r="Q40" s="30">
        <v>-13</v>
      </c>
      <c r="R40" s="29" t="s">
        <v>101</v>
      </c>
      <c r="S40" s="28" t="s">
        <v>215</v>
      </c>
    </row>
    <row r="41" spans="1:19" x14ac:dyDescent="0.3">
      <c r="A41" s="32" t="s">
        <v>27</v>
      </c>
      <c r="B41" s="1">
        <v>51</v>
      </c>
      <c r="C41" s="1">
        <v>21</v>
      </c>
      <c r="D41" s="1">
        <v>25</v>
      </c>
      <c r="E41" s="20">
        <v>5</v>
      </c>
      <c r="F41" s="30">
        <v>47</v>
      </c>
      <c r="G41" s="20">
        <v>15</v>
      </c>
      <c r="H41" s="20">
        <v>19</v>
      </c>
      <c r="I41" s="20">
        <v>2</v>
      </c>
      <c r="J41" s="20">
        <v>2</v>
      </c>
      <c r="K41" s="29" t="s">
        <v>725</v>
      </c>
      <c r="L41" s="1" t="s">
        <v>938</v>
      </c>
      <c r="M41" s="1" t="s">
        <v>291</v>
      </c>
      <c r="N41" s="1" t="s">
        <v>939</v>
      </c>
      <c r="O41" s="31">
        <v>129</v>
      </c>
      <c r="P41" s="20">
        <v>152</v>
      </c>
      <c r="Q41" s="30">
        <v>-23</v>
      </c>
      <c r="R41" s="29" t="s">
        <v>113</v>
      </c>
      <c r="S41" s="28" t="s">
        <v>237</v>
      </c>
    </row>
    <row r="42" spans="1:19" ht="15" thickBot="1" x14ac:dyDescent="0.35">
      <c r="A42" s="27" t="s">
        <v>3</v>
      </c>
      <c r="B42" s="26">
        <v>51</v>
      </c>
      <c r="C42" s="26">
        <v>17</v>
      </c>
      <c r="D42" s="26">
        <v>29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1038</v>
      </c>
      <c r="L42" s="26" t="s">
        <v>941</v>
      </c>
      <c r="M42" s="26" t="s">
        <v>274</v>
      </c>
      <c r="N42" s="26" t="s">
        <v>825</v>
      </c>
      <c r="O42" s="25">
        <v>137</v>
      </c>
      <c r="P42" s="24">
        <v>188</v>
      </c>
      <c r="Q42" s="23">
        <v>-51</v>
      </c>
      <c r="R42" s="22" t="s">
        <v>101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51B05E0-D920-46E7-A0B1-DD3CFEF7D35F}"/>
  </hyperlinks>
  <pageMargins left="0.7" right="0.7" top="0.75" bottom="0.75" header="0.3" footer="0.3"/>
  <pageSetup orientation="portrait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56B6-F594-487B-B965-9BD90346D120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53</v>
      </c>
      <c r="C4" s="40">
        <v>32</v>
      </c>
      <c r="D4" s="40">
        <v>16</v>
      </c>
      <c r="E4" s="38">
        <v>5</v>
      </c>
      <c r="F4" s="33">
        <v>69</v>
      </c>
      <c r="G4" s="39">
        <v>20</v>
      </c>
      <c r="H4" s="38">
        <v>30</v>
      </c>
      <c r="I4" s="38">
        <v>2</v>
      </c>
      <c r="J4" s="33">
        <v>2</v>
      </c>
      <c r="K4" s="37" t="s">
        <v>980</v>
      </c>
      <c r="L4" s="40" t="s">
        <v>910</v>
      </c>
      <c r="M4" s="40" t="s">
        <v>540</v>
      </c>
      <c r="N4" s="40" t="s">
        <v>1011</v>
      </c>
      <c r="O4" s="39">
        <v>167</v>
      </c>
      <c r="P4" s="38">
        <v>159</v>
      </c>
      <c r="Q4" s="33">
        <v>8</v>
      </c>
      <c r="R4" s="37" t="s">
        <v>99</v>
      </c>
      <c r="S4" s="36" t="s">
        <v>276</v>
      </c>
    </row>
    <row r="5" spans="1:20" x14ac:dyDescent="0.3">
      <c r="A5" s="32" t="s">
        <v>5</v>
      </c>
      <c r="B5" s="1">
        <v>50</v>
      </c>
      <c r="C5" s="1">
        <v>32</v>
      </c>
      <c r="D5" s="1">
        <v>14</v>
      </c>
      <c r="E5" s="20">
        <v>4</v>
      </c>
      <c r="F5" s="30">
        <v>68</v>
      </c>
      <c r="G5" s="31">
        <v>22</v>
      </c>
      <c r="H5" s="20">
        <v>29</v>
      </c>
      <c r="I5" s="20">
        <v>3</v>
      </c>
      <c r="J5" s="30">
        <v>2</v>
      </c>
      <c r="K5" s="29" t="s">
        <v>674</v>
      </c>
      <c r="L5" s="1" t="s">
        <v>1044</v>
      </c>
      <c r="M5" s="1" t="s">
        <v>234</v>
      </c>
      <c r="N5" s="1" t="s">
        <v>1020</v>
      </c>
      <c r="O5" s="31">
        <v>177</v>
      </c>
      <c r="P5" s="20">
        <v>130</v>
      </c>
      <c r="Q5" s="30">
        <v>47</v>
      </c>
      <c r="R5" s="29" t="s">
        <v>101</v>
      </c>
      <c r="S5" s="28" t="s">
        <v>276</v>
      </c>
    </row>
    <row r="6" spans="1:20" x14ac:dyDescent="0.3">
      <c r="A6" s="32" t="s">
        <v>28</v>
      </c>
      <c r="B6" s="1">
        <v>51</v>
      </c>
      <c r="C6" s="1">
        <v>29</v>
      </c>
      <c r="D6" s="1">
        <v>17</v>
      </c>
      <c r="E6" s="20">
        <v>5</v>
      </c>
      <c r="F6" s="30">
        <v>63</v>
      </c>
      <c r="G6" s="31">
        <v>20</v>
      </c>
      <c r="H6" s="20">
        <v>26</v>
      </c>
      <c r="I6" s="20">
        <v>3</v>
      </c>
      <c r="J6" s="30">
        <v>0</v>
      </c>
      <c r="K6" s="29" t="s">
        <v>954</v>
      </c>
      <c r="L6" s="1" t="s">
        <v>856</v>
      </c>
      <c r="M6" s="1" t="s">
        <v>381</v>
      </c>
      <c r="N6" s="1" t="s">
        <v>1041</v>
      </c>
      <c r="O6" s="31">
        <v>172</v>
      </c>
      <c r="P6" s="20">
        <v>155</v>
      </c>
      <c r="Q6" s="30">
        <v>17</v>
      </c>
      <c r="R6" s="29" t="s">
        <v>109</v>
      </c>
      <c r="S6" s="28" t="s">
        <v>226</v>
      </c>
    </row>
    <row r="7" spans="1:20" x14ac:dyDescent="0.3">
      <c r="A7" s="32" t="s">
        <v>16</v>
      </c>
      <c r="B7" s="1">
        <v>52</v>
      </c>
      <c r="C7" s="1">
        <v>28</v>
      </c>
      <c r="D7" s="1">
        <v>17</v>
      </c>
      <c r="E7" s="20">
        <v>7</v>
      </c>
      <c r="F7" s="30">
        <v>63</v>
      </c>
      <c r="G7" s="31">
        <v>16</v>
      </c>
      <c r="H7" s="20">
        <v>26</v>
      </c>
      <c r="I7" s="20">
        <v>2</v>
      </c>
      <c r="J7" s="30">
        <v>4</v>
      </c>
      <c r="K7" s="29" t="s">
        <v>1018</v>
      </c>
      <c r="L7" s="1" t="s">
        <v>1026</v>
      </c>
      <c r="M7" s="1" t="s">
        <v>589</v>
      </c>
      <c r="N7" s="1" t="s">
        <v>1042</v>
      </c>
      <c r="O7" s="31">
        <v>177</v>
      </c>
      <c r="P7" s="20">
        <v>175</v>
      </c>
      <c r="Q7" s="30">
        <v>2</v>
      </c>
      <c r="R7" s="29" t="s">
        <v>107</v>
      </c>
      <c r="S7" s="28" t="s">
        <v>225</v>
      </c>
    </row>
    <row r="8" spans="1:20" x14ac:dyDescent="0.3">
      <c r="A8" s="32" t="s">
        <v>29</v>
      </c>
      <c r="B8" s="1">
        <v>52</v>
      </c>
      <c r="C8" s="1">
        <v>30</v>
      </c>
      <c r="D8" s="1">
        <v>20</v>
      </c>
      <c r="E8" s="20">
        <v>2</v>
      </c>
      <c r="F8" s="30">
        <v>62</v>
      </c>
      <c r="G8" s="31">
        <v>21</v>
      </c>
      <c r="H8" s="20">
        <v>28</v>
      </c>
      <c r="I8" s="20">
        <v>2</v>
      </c>
      <c r="J8" s="30">
        <v>1</v>
      </c>
      <c r="K8" s="29" t="s">
        <v>1039</v>
      </c>
      <c r="L8" s="1" t="s">
        <v>836</v>
      </c>
      <c r="M8" s="1" t="s">
        <v>438</v>
      </c>
      <c r="N8" s="1" t="s">
        <v>1040</v>
      </c>
      <c r="O8" s="31">
        <v>174</v>
      </c>
      <c r="P8" s="20">
        <v>162</v>
      </c>
      <c r="Q8" s="30">
        <v>12</v>
      </c>
      <c r="R8" s="29" t="s">
        <v>104</v>
      </c>
      <c r="S8" s="28" t="s">
        <v>219</v>
      </c>
    </row>
    <row r="9" spans="1:20" x14ac:dyDescent="0.3">
      <c r="A9" s="32" t="s">
        <v>19</v>
      </c>
      <c r="B9" s="1">
        <v>50</v>
      </c>
      <c r="C9" s="1">
        <v>27</v>
      </c>
      <c r="D9" s="1">
        <v>20</v>
      </c>
      <c r="E9" s="20">
        <v>3</v>
      </c>
      <c r="F9" s="30">
        <v>57</v>
      </c>
      <c r="G9" s="31">
        <v>19</v>
      </c>
      <c r="H9" s="20">
        <v>24</v>
      </c>
      <c r="I9" s="20">
        <v>3</v>
      </c>
      <c r="J9" s="30">
        <v>1</v>
      </c>
      <c r="K9" s="29" t="s">
        <v>968</v>
      </c>
      <c r="L9" s="1" t="s">
        <v>697</v>
      </c>
      <c r="M9" s="1" t="s">
        <v>887</v>
      </c>
      <c r="N9" s="1" t="s">
        <v>955</v>
      </c>
      <c r="O9" s="31">
        <v>152</v>
      </c>
      <c r="P9" s="20">
        <v>164</v>
      </c>
      <c r="Q9" s="30">
        <v>-12</v>
      </c>
      <c r="R9" s="29" t="s">
        <v>104</v>
      </c>
      <c r="S9" s="28" t="s">
        <v>232</v>
      </c>
    </row>
    <row r="10" spans="1:20" x14ac:dyDescent="0.3">
      <c r="A10" s="32" t="s">
        <v>4</v>
      </c>
      <c r="B10" s="1">
        <v>51</v>
      </c>
      <c r="C10" s="1">
        <v>24</v>
      </c>
      <c r="D10" s="1">
        <v>18</v>
      </c>
      <c r="E10" s="20">
        <v>9</v>
      </c>
      <c r="F10" s="30">
        <v>57</v>
      </c>
      <c r="G10" s="31">
        <v>17</v>
      </c>
      <c r="H10" s="20">
        <v>24</v>
      </c>
      <c r="I10" s="20">
        <v>0</v>
      </c>
      <c r="J10" s="30">
        <v>1</v>
      </c>
      <c r="K10" s="29" t="s">
        <v>1029</v>
      </c>
      <c r="L10" s="1" t="s">
        <v>958</v>
      </c>
      <c r="M10" s="1" t="s">
        <v>415</v>
      </c>
      <c r="N10" s="1" t="s">
        <v>1013</v>
      </c>
      <c r="O10" s="31">
        <v>169</v>
      </c>
      <c r="P10" s="20">
        <v>172</v>
      </c>
      <c r="Q10" s="30">
        <v>-3</v>
      </c>
      <c r="R10" s="29" t="s">
        <v>113</v>
      </c>
      <c r="S10" s="28" t="s">
        <v>233</v>
      </c>
    </row>
    <row r="11" spans="1:20" ht="15" thickBot="1" x14ac:dyDescent="0.35">
      <c r="A11" s="32" t="s">
        <v>11</v>
      </c>
      <c r="B11" s="1">
        <v>51</v>
      </c>
      <c r="C11" s="1">
        <v>23</v>
      </c>
      <c r="D11" s="1">
        <v>21</v>
      </c>
      <c r="E11" s="24">
        <v>7</v>
      </c>
      <c r="F11" s="23">
        <v>53</v>
      </c>
      <c r="G11" s="25">
        <v>15</v>
      </c>
      <c r="H11" s="24">
        <v>20</v>
      </c>
      <c r="I11" s="24">
        <v>3</v>
      </c>
      <c r="J11" s="23">
        <v>0</v>
      </c>
      <c r="K11" s="29" t="s">
        <v>976</v>
      </c>
      <c r="L11" s="1" t="s">
        <v>726</v>
      </c>
      <c r="M11" s="1" t="s">
        <v>983</v>
      </c>
      <c r="N11" s="1" t="s">
        <v>1043</v>
      </c>
      <c r="O11" s="31">
        <v>167</v>
      </c>
      <c r="P11" s="20">
        <v>173</v>
      </c>
      <c r="Q11" s="30">
        <v>-6</v>
      </c>
      <c r="R11" s="29" t="s">
        <v>107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52</v>
      </c>
      <c r="C14" s="1">
        <v>32</v>
      </c>
      <c r="D14" s="1">
        <v>15</v>
      </c>
      <c r="E14" s="20">
        <v>5</v>
      </c>
      <c r="F14" s="33">
        <v>69</v>
      </c>
      <c r="G14" s="20">
        <v>19</v>
      </c>
      <c r="H14" s="20">
        <v>28</v>
      </c>
      <c r="I14" s="20">
        <v>4</v>
      </c>
      <c r="J14" s="20">
        <v>3</v>
      </c>
      <c r="K14" s="29" t="s">
        <v>1024</v>
      </c>
      <c r="L14" s="1" t="s">
        <v>845</v>
      </c>
      <c r="M14" s="1" t="s">
        <v>959</v>
      </c>
      <c r="N14" s="1" t="s">
        <v>1045</v>
      </c>
      <c r="O14" s="31">
        <v>180</v>
      </c>
      <c r="P14" s="20">
        <v>150</v>
      </c>
      <c r="Q14" s="30">
        <v>30</v>
      </c>
      <c r="R14" s="29" t="s">
        <v>99</v>
      </c>
      <c r="S14" s="28" t="s">
        <v>290</v>
      </c>
    </row>
    <row r="15" spans="1:20" x14ac:dyDescent="0.3">
      <c r="A15" s="32" t="s">
        <v>9</v>
      </c>
      <c r="B15" s="1">
        <v>50</v>
      </c>
      <c r="C15" s="1">
        <v>25</v>
      </c>
      <c r="D15" s="1">
        <v>14</v>
      </c>
      <c r="E15" s="20">
        <v>11</v>
      </c>
      <c r="F15" s="30">
        <v>61</v>
      </c>
      <c r="G15" s="20">
        <v>20</v>
      </c>
      <c r="H15" s="20">
        <v>24</v>
      </c>
      <c r="I15" s="20">
        <v>1</v>
      </c>
      <c r="J15" s="20">
        <v>7</v>
      </c>
      <c r="K15" s="29" t="s">
        <v>966</v>
      </c>
      <c r="L15" s="1" t="s">
        <v>845</v>
      </c>
      <c r="M15" s="1" t="s">
        <v>462</v>
      </c>
      <c r="N15" s="1" t="s">
        <v>967</v>
      </c>
      <c r="O15" s="31">
        <v>166</v>
      </c>
      <c r="P15" s="20">
        <v>150</v>
      </c>
      <c r="Q15" s="30">
        <v>16</v>
      </c>
      <c r="R15" s="29" t="s">
        <v>109</v>
      </c>
      <c r="S15" s="28" t="s">
        <v>231</v>
      </c>
    </row>
    <row r="16" spans="1:20" x14ac:dyDescent="0.3">
      <c r="A16" s="32" t="s">
        <v>13</v>
      </c>
      <c r="B16" s="1">
        <v>51</v>
      </c>
      <c r="C16" s="1">
        <v>27</v>
      </c>
      <c r="D16" s="1">
        <v>19</v>
      </c>
      <c r="E16" s="20">
        <v>5</v>
      </c>
      <c r="F16" s="30">
        <v>59</v>
      </c>
      <c r="G16" s="20">
        <v>14</v>
      </c>
      <c r="H16" s="20">
        <v>23</v>
      </c>
      <c r="I16" s="20">
        <v>4</v>
      </c>
      <c r="J16" s="20">
        <v>5</v>
      </c>
      <c r="K16" s="29" t="s">
        <v>867</v>
      </c>
      <c r="L16" s="1" t="s">
        <v>1014</v>
      </c>
      <c r="M16" s="1" t="s">
        <v>389</v>
      </c>
      <c r="N16" s="1" t="s">
        <v>905</v>
      </c>
      <c r="O16" s="31">
        <v>146</v>
      </c>
      <c r="P16" s="20">
        <v>146</v>
      </c>
      <c r="Q16" s="30">
        <v>0</v>
      </c>
      <c r="R16" s="29" t="s">
        <v>107</v>
      </c>
      <c r="S16" s="28" t="s">
        <v>225</v>
      </c>
    </row>
    <row r="17" spans="1:19" x14ac:dyDescent="0.3">
      <c r="A17" s="32" t="s">
        <v>10</v>
      </c>
      <c r="B17" s="1">
        <v>50</v>
      </c>
      <c r="C17" s="1">
        <v>24</v>
      </c>
      <c r="D17" s="1">
        <v>17</v>
      </c>
      <c r="E17" s="20">
        <v>9</v>
      </c>
      <c r="F17" s="30">
        <v>57</v>
      </c>
      <c r="G17" s="20">
        <v>12</v>
      </c>
      <c r="H17" s="20">
        <v>19</v>
      </c>
      <c r="I17" s="20">
        <v>5</v>
      </c>
      <c r="J17" s="20">
        <v>3</v>
      </c>
      <c r="K17" s="29" t="s">
        <v>964</v>
      </c>
      <c r="L17" s="1" t="s">
        <v>706</v>
      </c>
      <c r="M17" s="1" t="s">
        <v>402</v>
      </c>
      <c r="N17" s="1" t="s">
        <v>965</v>
      </c>
      <c r="O17" s="31">
        <v>154</v>
      </c>
      <c r="P17" s="20">
        <v>158</v>
      </c>
      <c r="Q17" s="30">
        <v>-4</v>
      </c>
      <c r="R17" s="29" t="s">
        <v>99</v>
      </c>
      <c r="S17" s="28" t="s">
        <v>215</v>
      </c>
    </row>
    <row r="18" spans="1:19" x14ac:dyDescent="0.3">
      <c r="A18" s="32" t="s">
        <v>1</v>
      </c>
      <c r="B18" s="1">
        <v>53</v>
      </c>
      <c r="C18" s="1">
        <v>25</v>
      </c>
      <c r="D18" s="1">
        <v>21</v>
      </c>
      <c r="E18" s="20">
        <v>7</v>
      </c>
      <c r="F18" s="30">
        <v>57</v>
      </c>
      <c r="G18" s="20">
        <v>22</v>
      </c>
      <c r="H18" s="20">
        <v>25</v>
      </c>
      <c r="I18" s="20">
        <v>0</v>
      </c>
      <c r="J18" s="20">
        <v>5</v>
      </c>
      <c r="K18" s="29" t="s">
        <v>968</v>
      </c>
      <c r="L18" s="1" t="s">
        <v>1047</v>
      </c>
      <c r="M18" s="1" t="s">
        <v>381</v>
      </c>
      <c r="N18" s="1" t="s">
        <v>969</v>
      </c>
      <c r="O18" s="31">
        <v>170</v>
      </c>
      <c r="P18" s="20">
        <v>159</v>
      </c>
      <c r="Q18" s="30">
        <v>11</v>
      </c>
      <c r="R18" s="29" t="s">
        <v>101</v>
      </c>
      <c r="S18" s="28" t="s">
        <v>237</v>
      </c>
    </row>
    <row r="19" spans="1:19" x14ac:dyDescent="0.3">
      <c r="A19" s="32" t="s">
        <v>14</v>
      </c>
      <c r="B19" s="1">
        <v>51</v>
      </c>
      <c r="C19" s="1">
        <v>27</v>
      </c>
      <c r="D19" s="1">
        <v>22</v>
      </c>
      <c r="E19" s="20">
        <v>2</v>
      </c>
      <c r="F19" s="30">
        <v>56</v>
      </c>
      <c r="G19" s="20">
        <v>15</v>
      </c>
      <c r="H19" s="20">
        <v>24</v>
      </c>
      <c r="I19" s="20">
        <v>3</v>
      </c>
      <c r="J19" s="20">
        <v>0</v>
      </c>
      <c r="K19" s="29" t="s">
        <v>667</v>
      </c>
      <c r="L19" s="1" t="s">
        <v>1030</v>
      </c>
      <c r="M19" s="1" t="s">
        <v>539</v>
      </c>
      <c r="N19" s="1" t="s">
        <v>963</v>
      </c>
      <c r="O19" s="31">
        <v>136</v>
      </c>
      <c r="P19" s="20">
        <v>155</v>
      </c>
      <c r="Q19" s="30">
        <v>-19</v>
      </c>
      <c r="R19" s="29" t="s">
        <v>109</v>
      </c>
      <c r="S19" s="28" t="s">
        <v>202</v>
      </c>
    </row>
    <row r="20" spans="1:19" x14ac:dyDescent="0.3">
      <c r="A20" s="32" t="s">
        <v>23</v>
      </c>
      <c r="B20" s="1">
        <v>51</v>
      </c>
      <c r="C20" s="1">
        <v>24</v>
      </c>
      <c r="D20" s="1">
        <v>20</v>
      </c>
      <c r="E20" s="20">
        <v>7</v>
      </c>
      <c r="F20" s="30">
        <v>55</v>
      </c>
      <c r="G20" s="20">
        <v>10</v>
      </c>
      <c r="H20" s="20">
        <v>19</v>
      </c>
      <c r="I20" s="20">
        <v>5</v>
      </c>
      <c r="J20" s="20">
        <v>1</v>
      </c>
      <c r="K20" s="29" t="s">
        <v>1021</v>
      </c>
      <c r="L20" s="1" t="s">
        <v>960</v>
      </c>
      <c r="M20" s="1" t="s">
        <v>961</v>
      </c>
      <c r="N20" s="1" t="s">
        <v>1046</v>
      </c>
      <c r="O20" s="31">
        <v>158</v>
      </c>
      <c r="P20" s="20">
        <v>169</v>
      </c>
      <c r="Q20" s="30">
        <v>-11</v>
      </c>
      <c r="R20" s="29" t="s">
        <v>104</v>
      </c>
      <c r="S20" s="28" t="s">
        <v>232</v>
      </c>
    </row>
    <row r="21" spans="1:19" ht="15" thickBot="1" x14ac:dyDescent="0.35">
      <c r="A21" s="27" t="s">
        <v>12</v>
      </c>
      <c r="B21" s="26">
        <v>52</v>
      </c>
      <c r="C21" s="26">
        <v>21</v>
      </c>
      <c r="D21" s="26">
        <v>25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1031</v>
      </c>
      <c r="M21" s="26" t="s">
        <v>294</v>
      </c>
      <c r="N21" s="26" t="s">
        <v>935</v>
      </c>
      <c r="O21" s="25">
        <v>139</v>
      </c>
      <c r="P21" s="24">
        <v>162</v>
      </c>
      <c r="Q21" s="23">
        <v>-23</v>
      </c>
      <c r="R21" s="22" t="s">
        <v>113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49</v>
      </c>
      <c r="C25" s="1">
        <v>34</v>
      </c>
      <c r="D25" s="1">
        <v>6</v>
      </c>
      <c r="E25" s="20">
        <v>9</v>
      </c>
      <c r="F25" s="30">
        <v>77</v>
      </c>
      <c r="G25" s="20">
        <v>30</v>
      </c>
      <c r="H25" s="20">
        <v>33</v>
      </c>
      <c r="I25" s="20">
        <v>1</v>
      </c>
      <c r="J25" s="20">
        <v>5</v>
      </c>
      <c r="K25" s="29" t="s">
        <v>1033</v>
      </c>
      <c r="L25" s="1" t="s">
        <v>822</v>
      </c>
      <c r="M25" s="1" t="s">
        <v>416</v>
      </c>
      <c r="N25" s="1" t="s">
        <v>1016</v>
      </c>
      <c r="O25" s="31">
        <v>194</v>
      </c>
      <c r="P25" s="20">
        <v>121</v>
      </c>
      <c r="Q25" s="30">
        <v>73</v>
      </c>
      <c r="R25" s="29" t="s">
        <v>107</v>
      </c>
      <c r="S25" s="28" t="s">
        <v>218</v>
      </c>
    </row>
    <row r="26" spans="1:19" x14ac:dyDescent="0.3">
      <c r="A26" s="32" t="s">
        <v>17</v>
      </c>
      <c r="B26" s="1">
        <v>53</v>
      </c>
      <c r="C26" s="1">
        <v>29</v>
      </c>
      <c r="D26" s="1">
        <v>14</v>
      </c>
      <c r="E26" s="20">
        <v>10</v>
      </c>
      <c r="F26" s="30">
        <v>68</v>
      </c>
      <c r="G26" s="20">
        <v>16</v>
      </c>
      <c r="H26" s="20">
        <v>26</v>
      </c>
      <c r="I26" s="20">
        <v>3</v>
      </c>
      <c r="J26" s="20">
        <v>3</v>
      </c>
      <c r="K26" s="29" t="s">
        <v>1048</v>
      </c>
      <c r="L26" s="1" t="s">
        <v>1004</v>
      </c>
      <c r="M26" s="1" t="s">
        <v>299</v>
      </c>
      <c r="N26" s="1" t="s">
        <v>933</v>
      </c>
      <c r="O26" s="31">
        <v>171</v>
      </c>
      <c r="P26" s="20">
        <v>154</v>
      </c>
      <c r="Q26" s="30">
        <v>17</v>
      </c>
      <c r="R26" s="29" t="s">
        <v>101</v>
      </c>
      <c r="S26" s="28" t="s">
        <v>218</v>
      </c>
    </row>
    <row r="27" spans="1:19" x14ac:dyDescent="0.3">
      <c r="A27" s="32" t="s">
        <v>22</v>
      </c>
      <c r="B27" s="1">
        <v>52</v>
      </c>
      <c r="C27" s="1">
        <v>29</v>
      </c>
      <c r="D27" s="1">
        <v>14</v>
      </c>
      <c r="E27" s="20">
        <v>9</v>
      </c>
      <c r="F27" s="30">
        <v>67</v>
      </c>
      <c r="G27" s="20">
        <v>22</v>
      </c>
      <c r="H27" s="20">
        <v>26</v>
      </c>
      <c r="I27" s="20">
        <v>3</v>
      </c>
      <c r="J27" s="20">
        <v>3</v>
      </c>
      <c r="K27" s="29" t="s">
        <v>845</v>
      </c>
      <c r="L27" s="1" t="s">
        <v>1025</v>
      </c>
      <c r="M27" s="1" t="s">
        <v>339</v>
      </c>
      <c r="N27" s="1" t="s">
        <v>1034</v>
      </c>
      <c r="O27" s="31">
        <v>172</v>
      </c>
      <c r="P27" s="20">
        <v>144</v>
      </c>
      <c r="Q27" s="30">
        <v>28</v>
      </c>
      <c r="R27" s="29" t="s">
        <v>99</v>
      </c>
      <c r="S27" s="28" t="s">
        <v>228</v>
      </c>
    </row>
    <row r="28" spans="1:19" x14ac:dyDescent="0.3">
      <c r="A28" s="32" t="s">
        <v>95</v>
      </c>
      <c r="B28" s="1">
        <v>51</v>
      </c>
      <c r="C28" s="1">
        <v>27</v>
      </c>
      <c r="D28" s="1">
        <v>20</v>
      </c>
      <c r="E28" s="20">
        <v>4</v>
      </c>
      <c r="F28" s="30">
        <v>58</v>
      </c>
      <c r="G28" s="20">
        <v>20</v>
      </c>
      <c r="H28" s="20">
        <v>27</v>
      </c>
      <c r="I28" s="20">
        <v>0</v>
      </c>
      <c r="J28" s="20">
        <v>0</v>
      </c>
      <c r="K28" s="29" t="s">
        <v>1017</v>
      </c>
      <c r="L28" s="1" t="s">
        <v>916</v>
      </c>
      <c r="M28" s="1" t="s">
        <v>522</v>
      </c>
      <c r="N28" s="1" t="s">
        <v>1037</v>
      </c>
      <c r="O28" s="31">
        <v>163</v>
      </c>
      <c r="P28" s="20">
        <v>141</v>
      </c>
      <c r="Q28" s="30">
        <v>22</v>
      </c>
      <c r="R28" s="29" t="s">
        <v>154</v>
      </c>
      <c r="S28" s="28" t="s">
        <v>276</v>
      </c>
    </row>
    <row r="29" spans="1:19" x14ac:dyDescent="0.3">
      <c r="A29" s="32" t="s">
        <v>15</v>
      </c>
      <c r="B29" s="1">
        <v>51</v>
      </c>
      <c r="C29" s="1">
        <v>24</v>
      </c>
      <c r="D29" s="1">
        <v>23</v>
      </c>
      <c r="E29" s="20">
        <v>4</v>
      </c>
      <c r="F29" s="30">
        <v>52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518</v>
      </c>
      <c r="M29" s="1" t="s">
        <v>443</v>
      </c>
      <c r="N29" s="1" t="s">
        <v>1050</v>
      </c>
      <c r="O29" s="31">
        <v>148</v>
      </c>
      <c r="P29" s="20">
        <v>174</v>
      </c>
      <c r="Q29" s="30">
        <v>-26</v>
      </c>
      <c r="R29" s="29" t="s">
        <v>101</v>
      </c>
      <c r="S29" s="28" t="s">
        <v>202</v>
      </c>
    </row>
    <row r="30" spans="1:19" x14ac:dyDescent="0.3">
      <c r="A30" s="32" t="s">
        <v>25</v>
      </c>
      <c r="B30" s="1">
        <v>51</v>
      </c>
      <c r="C30" s="1">
        <v>21</v>
      </c>
      <c r="D30" s="1">
        <v>22</v>
      </c>
      <c r="E30" s="20">
        <v>8</v>
      </c>
      <c r="F30" s="30">
        <v>50</v>
      </c>
      <c r="G30" s="20">
        <v>13</v>
      </c>
      <c r="H30" s="20">
        <v>18</v>
      </c>
      <c r="I30" s="20">
        <v>3</v>
      </c>
      <c r="J30" s="20">
        <v>4</v>
      </c>
      <c r="K30" s="29" t="s">
        <v>1032</v>
      </c>
      <c r="L30" s="1" t="s">
        <v>855</v>
      </c>
      <c r="M30" s="1" t="s">
        <v>277</v>
      </c>
      <c r="N30" s="1" t="s">
        <v>818</v>
      </c>
      <c r="O30" s="31">
        <v>140</v>
      </c>
      <c r="P30" s="20">
        <v>159</v>
      </c>
      <c r="Q30" s="30">
        <v>-19</v>
      </c>
      <c r="R30" s="29" t="s">
        <v>101</v>
      </c>
      <c r="S30" s="28" t="s">
        <v>225</v>
      </c>
    </row>
    <row r="31" spans="1:19" x14ac:dyDescent="0.3">
      <c r="A31" s="32" t="s">
        <v>6</v>
      </c>
      <c r="B31" s="1">
        <v>52</v>
      </c>
      <c r="C31" s="1">
        <v>19</v>
      </c>
      <c r="D31" s="1">
        <v>24</v>
      </c>
      <c r="E31" s="20">
        <v>9</v>
      </c>
      <c r="F31" s="30">
        <v>47</v>
      </c>
      <c r="G31" s="20">
        <v>17</v>
      </c>
      <c r="H31" s="20">
        <v>18</v>
      </c>
      <c r="I31" s="20">
        <v>1</v>
      </c>
      <c r="J31" s="20">
        <v>3</v>
      </c>
      <c r="K31" s="29" t="s">
        <v>1002</v>
      </c>
      <c r="L31" s="1" t="s">
        <v>1035</v>
      </c>
      <c r="M31" s="1" t="s">
        <v>658</v>
      </c>
      <c r="N31" s="1" t="s">
        <v>1051</v>
      </c>
      <c r="O31" s="31">
        <v>127</v>
      </c>
      <c r="P31" s="20">
        <v>179</v>
      </c>
      <c r="Q31" s="30">
        <v>-52</v>
      </c>
      <c r="R31" s="29" t="s">
        <v>133</v>
      </c>
      <c r="S31" s="28" t="s">
        <v>237</v>
      </c>
    </row>
    <row r="32" spans="1:19" ht="15" thickBot="1" x14ac:dyDescent="0.35">
      <c r="A32" s="32" t="s">
        <v>0</v>
      </c>
      <c r="B32" s="1">
        <v>51</v>
      </c>
      <c r="C32" s="1">
        <v>20</v>
      </c>
      <c r="D32" s="1">
        <v>24</v>
      </c>
      <c r="E32" s="20">
        <v>7</v>
      </c>
      <c r="F32" s="23">
        <v>47</v>
      </c>
      <c r="G32" s="20">
        <v>17</v>
      </c>
      <c r="H32" s="20">
        <v>19</v>
      </c>
      <c r="I32" s="20">
        <v>1</v>
      </c>
      <c r="J32" s="20">
        <v>2</v>
      </c>
      <c r="K32" s="29" t="s">
        <v>1052</v>
      </c>
      <c r="L32" s="1" t="s">
        <v>995</v>
      </c>
      <c r="M32" s="1" t="s">
        <v>122</v>
      </c>
      <c r="N32" s="1" t="s">
        <v>1008</v>
      </c>
      <c r="O32" s="31">
        <v>149</v>
      </c>
      <c r="P32" s="20">
        <v>158</v>
      </c>
      <c r="Q32" s="30">
        <v>-9</v>
      </c>
      <c r="R32" s="29" t="s">
        <v>107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50</v>
      </c>
      <c r="C35" s="1">
        <v>25</v>
      </c>
      <c r="D35" s="1">
        <v>13</v>
      </c>
      <c r="E35" s="20">
        <v>12</v>
      </c>
      <c r="F35" s="33">
        <v>62</v>
      </c>
      <c r="G35" s="20">
        <v>17</v>
      </c>
      <c r="H35" s="20">
        <v>24</v>
      </c>
      <c r="I35" s="20">
        <v>1</v>
      </c>
      <c r="J35" s="20">
        <v>5</v>
      </c>
      <c r="K35" s="29" t="s">
        <v>999</v>
      </c>
      <c r="L35" s="1" t="s">
        <v>932</v>
      </c>
      <c r="M35" s="1" t="s">
        <v>440</v>
      </c>
      <c r="N35" s="1" t="s">
        <v>876</v>
      </c>
      <c r="O35" s="31">
        <v>170</v>
      </c>
      <c r="P35" s="20">
        <v>154</v>
      </c>
      <c r="Q35" s="30">
        <v>16</v>
      </c>
      <c r="R35" s="29" t="s">
        <v>99</v>
      </c>
      <c r="S35" s="28" t="s">
        <v>219</v>
      </c>
    </row>
    <row r="36" spans="1:19" x14ac:dyDescent="0.3">
      <c r="A36" s="32" t="s">
        <v>20</v>
      </c>
      <c r="B36" s="1">
        <v>53</v>
      </c>
      <c r="C36" s="1">
        <v>26</v>
      </c>
      <c r="D36" s="1">
        <v>19</v>
      </c>
      <c r="E36" s="20">
        <v>8</v>
      </c>
      <c r="F36" s="30">
        <v>60</v>
      </c>
      <c r="G36" s="20">
        <v>20</v>
      </c>
      <c r="H36" s="20">
        <v>26</v>
      </c>
      <c r="I36" s="20">
        <v>0</v>
      </c>
      <c r="J36" s="20">
        <v>3</v>
      </c>
      <c r="K36" s="29" t="s">
        <v>1021</v>
      </c>
      <c r="L36" s="1" t="s">
        <v>765</v>
      </c>
      <c r="M36" s="1" t="s">
        <v>313</v>
      </c>
      <c r="N36" s="1" t="s">
        <v>987</v>
      </c>
      <c r="O36" s="31">
        <v>179</v>
      </c>
      <c r="P36" s="20">
        <v>171</v>
      </c>
      <c r="Q36" s="30">
        <v>8</v>
      </c>
      <c r="R36" s="29" t="s">
        <v>99</v>
      </c>
      <c r="S36" s="28" t="s">
        <v>233</v>
      </c>
    </row>
    <row r="37" spans="1:19" x14ac:dyDescent="0.3">
      <c r="A37" s="32" t="s">
        <v>31</v>
      </c>
      <c r="B37" s="1">
        <v>51</v>
      </c>
      <c r="C37" s="1">
        <v>27</v>
      </c>
      <c r="D37" s="1">
        <v>21</v>
      </c>
      <c r="E37" s="20">
        <v>3</v>
      </c>
      <c r="F37" s="30">
        <v>57</v>
      </c>
      <c r="G37" s="20">
        <v>10</v>
      </c>
      <c r="H37" s="20">
        <v>21</v>
      </c>
      <c r="I37" s="20">
        <v>6</v>
      </c>
      <c r="J37" s="20">
        <v>0</v>
      </c>
      <c r="K37" s="29" t="s">
        <v>835</v>
      </c>
      <c r="L37" s="1" t="s">
        <v>916</v>
      </c>
      <c r="M37" s="1" t="s">
        <v>374</v>
      </c>
      <c r="N37" s="1" t="s">
        <v>1036</v>
      </c>
      <c r="O37" s="31">
        <v>169</v>
      </c>
      <c r="P37" s="20">
        <v>178</v>
      </c>
      <c r="Q37" s="30">
        <v>-9</v>
      </c>
      <c r="R37" s="29" t="s">
        <v>177</v>
      </c>
      <c r="S37" s="28" t="s">
        <v>232</v>
      </c>
    </row>
    <row r="38" spans="1:19" x14ac:dyDescent="0.3">
      <c r="A38" s="32" t="s">
        <v>18</v>
      </c>
      <c r="B38" s="1">
        <v>50</v>
      </c>
      <c r="C38" s="1">
        <v>21</v>
      </c>
      <c r="D38" s="1">
        <v>16</v>
      </c>
      <c r="E38" s="20">
        <v>13</v>
      </c>
      <c r="F38" s="30">
        <v>55</v>
      </c>
      <c r="G38" s="20">
        <v>9</v>
      </c>
      <c r="H38" s="20">
        <v>17</v>
      </c>
      <c r="I38" s="20">
        <v>4</v>
      </c>
      <c r="J38" s="20">
        <v>6</v>
      </c>
      <c r="K38" s="29" t="s">
        <v>1009</v>
      </c>
      <c r="L38" s="1" t="s">
        <v>932</v>
      </c>
      <c r="M38" s="1" t="s">
        <v>974</v>
      </c>
      <c r="N38" s="1" t="s">
        <v>1053</v>
      </c>
      <c r="O38" s="31">
        <v>134</v>
      </c>
      <c r="P38" s="20">
        <v>143</v>
      </c>
      <c r="Q38" s="30">
        <v>-9</v>
      </c>
      <c r="R38" s="29" t="s">
        <v>104</v>
      </c>
      <c r="S38" s="28" t="s">
        <v>245</v>
      </c>
    </row>
    <row r="39" spans="1:19" x14ac:dyDescent="0.3">
      <c r="A39" s="32" t="s">
        <v>8</v>
      </c>
      <c r="B39" s="1">
        <v>50</v>
      </c>
      <c r="C39" s="1">
        <v>26</v>
      </c>
      <c r="D39" s="1">
        <v>21</v>
      </c>
      <c r="E39" s="20">
        <v>3</v>
      </c>
      <c r="F39" s="30">
        <v>55</v>
      </c>
      <c r="G39" s="20">
        <v>13</v>
      </c>
      <c r="H39" s="20">
        <v>24</v>
      </c>
      <c r="I39" s="20">
        <v>2</v>
      </c>
      <c r="J39" s="20">
        <v>1</v>
      </c>
      <c r="K39" s="29" t="s">
        <v>798</v>
      </c>
      <c r="L39" s="1" t="s">
        <v>1010</v>
      </c>
      <c r="M39" s="1" t="s">
        <v>377</v>
      </c>
      <c r="N39" s="1" t="s">
        <v>883</v>
      </c>
      <c r="O39" s="31">
        <v>156</v>
      </c>
      <c r="P39" s="20">
        <v>174</v>
      </c>
      <c r="Q39" s="30">
        <v>-18</v>
      </c>
      <c r="R39" s="29" t="s">
        <v>99</v>
      </c>
      <c r="S39" s="28" t="s">
        <v>232</v>
      </c>
    </row>
    <row r="40" spans="1:19" x14ac:dyDescent="0.3">
      <c r="A40" s="32" t="s">
        <v>7</v>
      </c>
      <c r="B40" s="1">
        <v>50</v>
      </c>
      <c r="C40" s="1">
        <v>22</v>
      </c>
      <c r="D40" s="1">
        <v>19</v>
      </c>
      <c r="E40" s="20">
        <v>9</v>
      </c>
      <c r="F40" s="30">
        <v>53</v>
      </c>
      <c r="G40" s="20">
        <v>15</v>
      </c>
      <c r="H40" s="20">
        <v>21</v>
      </c>
      <c r="I40" s="20">
        <v>1</v>
      </c>
      <c r="J40" s="20">
        <v>4</v>
      </c>
      <c r="K40" s="29" t="s">
        <v>913</v>
      </c>
      <c r="L40" s="1" t="s">
        <v>976</v>
      </c>
      <c r="M40" s="1" t="s">
        <v>509</v>
      </c>
      <c r="N40" s="1" t="s">
        <v>1037</v>
      </c>
      <c r="O40" s="31">
        <v>139</v>
      </c>
      <c r="P40" s="20">
        <v>152</v>
      </c>
      <c r="Q40" s="30">
        <v>-13</v>
      </c>
      <c r="R40" s="29" t="s">
        <v>101</v>
      </c>
      <c r="S40" s="28" t="s">
        <v>215</v>
      </c>
    </row>
    <row r="41" spans="1:19" x14ac:dyDescent="0.3">
      <c r="A41" s="32" t="s">
        <v>27</v>
      </c>
      <c r="B41" s="1">
        <v>51</v>
      </c>
      <c r="C41" s="1">
        <v>21</v>
      </c>
      <c r="D41" s="1">
        <v>25</v>
      </c>
      <c r="E41" s="20">
        <v>5</v>
      </c>
      <c r="F41" s="30">
        <v>47</v>
      </c>
      <c r="G41" s="20">
        <v>15</v>
      </c>
      <c r="H41" s="20">
        <v>19</v>
      </c>
      <c r="I41" s="20">
        <v>2</v>
      </c>
      <c r="J41" s="20">
        <v>2</v>
      </c>
      <c r="K41" s="29" t="s">
        <v>725</v>
      </c>
      <c r="L41" s="1" t="s">
        <v>938</v>
      </c>
      <c r="M41" s="1" t="s">
        <v>291</v>
      </c>
      <c r="N41" s="1" t="s">
        <v>939</v>
      </c>
      <c r="O41" s="31">
        <v>129</v>
      </c>
      <c r="P41" s="20">
        <v>152</v>
      </c>
      <c r="Q41" s="30">
        <v>-23</v>
      </c>
      <c r="R41" s="29" t="s">
        <v>113</v>
      </c>
      <c r="S41" s="28" t="s">
        <v>237</v>
      </c>
    </row>
    <row r="42" spans="1:19" ht="15" thickBot="1" x14ac:dyDescent="0.35">
      <c r="A42" s="27" t="s">
        <v>3</v>
      </c>
      <c r="B42" s="26">
        <v>51</v>
      </c>
      <c r="C42" s="26">
        <v>17</v>
      </c>
      <c r="D42" s="26">
        <v>29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1038</v>
      </c>
      <c r="L42" s="26" t="s">
        <v>941</v>
      </c>
      <c r="M42" s="26" t="s">
        <v>274</v>
      </c>
      <c r="N42" s="26" t="s">
        <v>825</v>
      </c>
      <c r="O42" s="25">
        <v>137</v>
      </c>
      <c r="P42" s="24">
        <v>188</v>
      </c>
      <c r="Q42" s="23">
        <v>-51</v>
      </c>
      <c r="R42" s="22" t="s">
        <v>101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71C491E-C289-4518-B8C3-59299C6F111C}"/>
  </hyperlinks>
  <pageMargins left="0.7" right="0.7" top="0.75" bottom="0.75" header="0.3" footer="0.3"/>
  <pageSetup orientation="portrait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C385-CC56-4B00-ACE0-0AC675203DA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21</v>
      </c>
      <c r="B4" s="40">
        <v>53</v>
      </c>
      <c r="C4" s="40">
        <v>32</v>
      </c>
      <c r="D4" s="40">
        <v>16</v>
      </c>
      <c r="E4" s="38">
        <v>5</v>
      </c>
      <c r="F4" s="33">
        <v>69</v>
      </c>
      <c r="G4" s="39">
        <v>20</v>
      </c>
      <c r="H4" s="38">
        <v>30</v>
      </c>
      <c r="I4" s="38">
        <v>2</v>
      </c>
      <c r="J4" s="33">
        <v>2</v>
      </c>
      <c r="K4" s="37" t="s">
        <v>980</v>
      </c>
      <c r="L4" s="40" t="s">
        <v>910</v>
      </c>
      <c r="M4" s="40" t="s">
        <v>540</v>
      </c>
      <c r="N4" s="40" t="s">
        <v>1011</v>
      </c>
      <c r="O4" s="39">
        <v>167</v>
      </c>
      <c r="P4" s="38">
        <v>159</v>
      </c>
      <c r="Q4" s="33">
        <v>8</v>
      </c>
      <c r="R4" s="37" t="s">
        <v>99</v>
      </c>
      <c r="S4" s="36" t="s">
        <v>276</v>
      </c>
    </row>
    <row r="5" spans="1:20" x14ac:dyDescent="0.3">
      <c r="A5" s="32" t="s">
        <v>5</v>
      </c>
      <c r="B5" s="1">
        <v>50</v>
      </c>
      <c r="C5" s="1">
        <v>32</v>
      </c>
      <c r="D5" s="1">
        <v>14</v>
      </c>
      <c r="E5" s="20">
        <v>4</v>
      </c>
      <c r="F5" s="30">
        <v>68</v>
      </c>
      <c r="G5" s="31">
        <v>22</v>
      </c>
      <c r="H5" s="20">
        <v>29</v>
      </c>
      <c r="I5" s="20">
        <v>3</v>
      </c>
      <c r="J5" s="30">
        <v>2</v>
      </c>
      <c r="K5" s="29" t="s">
        <v>674</v>
      </c>
      <c r="L5" s="1" t="s">
        <v>1044</v>
      </c>
      <c r="M5" s="1" t="s">
        <v>234</v>
      </c>
      <c r="N5" s="1" t="s">
        <v>1020</v>
      </c>
      <c r="O5" s="31">
        <v>177</v>
      </c>
      <c r="P5" s="20">
        <v>130</v>
      </c>
      <c r="Q5" s="30">
        <v>47</v>
      </c>
      <c r="R5" s="29" t="s">
        <v>101</v>
      </c>
      <c r="S5" s="28" t="s">
        <v>276</v>
      </c>
    </row>
    <row r="6" spans="1:20" x14ac:dyDescent="0.3">
      <c r="A6" s="32" t="s">
        <v>28</v>
      </c>
      <c r="B6" s="1">
        <v>51</v>
      </c>
      <c r="C6" s="1">
        <v>29</v>
      </c>
      <c r="D6" s="1">
        <v>17</v>
      </c>
      <c r="E6" s="20">
        <v>5</v>
      </c>
      <c r="F6" s="30">
        <v>63</v>
      </c>
      <c r="G6" s="31">
        <v>20</v>
      </c>
      <c r="H6" s="20">
        <v>26</v>
      </c>
      <c r="I6" s="20">
        <v>3</v>
      </c>
      <c r="J6" s="30">
        <v>0</v>
      </c>
      <c r="K6" s="29" t="s">
        <v>954</v>
      </c>
      <c r="L6" s="1" t="s">
        <v>856</v>
      </c>
      <c r="M6" s="1" t="s">
        <v>381</v>
      </c>
      <c r="N6" s="1" t="s">
        <v>1041</v>
      </c>
      <c r="O6" s="31">
        <v>172</v>
      </c>
      <c r="P6" s="20">
        <v>155</v>
      </c>
      <c r="Q6" s="30">
        <v>17</v>
      </c>
      <c r="R6" s="29" t="s">
        <v>109</v>
      </c>
      <c r="S6" s="28" t="s">
        <v>226</v>
      </c>
    </row>
    <row r="7" spans="1:20" x14ac:dyDescent="0.3">
      <c r="A7" s="32" t="s">
        <v>16</v>
      </c>
      <c r="B7" s="1">
        <v>52</v>
      </c>
      <c r="C7" s="1">
        <v>28</v>
      </c>
      <c r="D7" s="1">
        <v>17</v>
      </c>
      <c r="E7" s="20">
        <v>7</v>
      </c>
      <c r="F7" s="30">
        <v>63</v>
      </c>
      <c r="G7" s="31">
        <v>16</v>
      </c>
      <c r="H7" s="20">
        <v>26</v>
      </c>
      <c r="I7" s="20">
        <v>2</v>
      </c>
      <c r="J7" s="30">
        <v>4</v>
      </c>
      <c r="K7" s="29" t="s">
        <v>1018</v>
      </c>
      <c r="L7" s="1" t="s">
        <v>1026</v>
      </c>
      <c r="M7" s="1" t="s">
        <v>589</v>
      </c>
      <c r="N7" s="1" t="s">
        <v>1042</v>
      </c>
      <c r="O7" s="31">
        <v>177</v>
      </c>
      <c r="P7" s="20">
        <v>175</v>
      </c>
      <c r="Q7" s="30">
        <v>2</v>
      </c>
      <c r="R7" s="29" t="s">
        <v>107</v>
      </c>
      <c r="S7" s="28" t="s">
        <v>225</v>
      </c>
    </row>
    <row r="8" spans="1:20" x14ac:dyDescent="0.3">
      <c r="A8" s="32" t="s">
        <v>29</v>
      </c>
      <c r="B8" s="1">
        <v>52</v>
      </c>
      <c r="C8" s="1">
        <v>30</v>
      </c>
      <c r="D8" s="1">
        <v>20</v>
      </c>
      <c r="E8" s="20">
        <v>2</v>
      </c>
      <c r="F8" s="30">
        <v>62</v>
      </c>
      <c r="G8" s="31">
        <v>21</v>
      </c>
      <c r="H8" s="20">
        <v>28</v>
      </c>
      <c r="I8" s="20">
        <v>2</v>
      </c>
      <c r="J8" s="30">
        <v>1</v>
      </c>
      <c r="K8" s="29" t="s">
        <v>1039</v>
      </c>
      <c r="L8" s="1" t="s">
        <v>836</v>
      </c>
      <c r="M8" s="1" t="s">
        <v>438</v>
      </c>
      <c r="N8" s="1" t="s">
        <v>1040</v>
      </c>
      <c r="O8" s="31">
        <v>174</v>
      </c>
      <c r="P8" s="20">
        <v>162</v>
      </c>
      <c r="Q8" s="30">
        <v>12</v>
      </c>
      <c r="R8" s="29" t="s">
        <v>104</v>
      </c>
      <c r="S8" s="28" t="s">
        <v>219</v>
      </c>
    </row>
    <row r="9" spans="1:20" x14ac:dyDescent="0.3">
      <c r="A9" s="32" t="s">
        <v>19</v>
      </c>
      <c r="B9" s="1">
        <v>51</v>
      </c>
      <c r="C9" s="1">
        <v>28</v>
      </c>
      <c r="D9" s="1">
        <v>20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968</v>
      </c>
      <c r="L9" s="1" t="s">
        <v>860</v>
      </c>
      <c r="M9" s="1" t="s">
        <v>887</v>
      </c>
      <c r="N9" s="1" t="s">
        <v>955</v>
      </c>
      <c r="O9" s="31">
        <v>157</v>
      </c>
      <c r="P9" s="20">
        <v>165</v>
      </c>
      <c r="Q9" s="30">
        <v>-8</v>
      </c>
      <c r="R9" s="29" t="s">
        <v>109</v>
      </c>
      <c r="S9" s="28" t="s">
        <v>232</v>
      </c>
    </row>
    <row r="10" spans="1:20" x14ac:dyDescent="0.3">
      <c r="A10" s="32" t="s">
        <v>4</v>
      </c>
      <c r="B10" s="1">
        <v>52</v>
      </c>
      <c r="C10" s="1">
        <v>24</v>
      </c>
      <c r="D10" s="1">
        <v>19</v>
      </c>
      <c r="E10" s="20">
        <v>9</v>
      </c>
      <c r="F10" s="30">
        <v>57</v>
      </c>
      <c r="G10" s="31">
        <v>17</v>
      </c>
      <c r="H10" s="20">
        <v>24</v>
      </c>
      <c r="I10" s="20">
        <v>0</v>
      </c>
      <c r="J10" s="30">
        <v>1</v>
      </c>
      <c r="K10" s="29" t="s">
        <v>1054</v>
      </c>
      <c r="L10" s="1" t="s">
        <v>958</v>
      </c>
      <c r="M10" s="1" t="s">
        <v>415</v>
      </c>
      <c r="N10" s="1" t="s">
        <v>1013</v>
      </c>
      <c r="O10" s="31">
        <v>170</v>
      </c>
      <c r="P10" s="20">
        <v>176</v>
      </c>
      <c r="Q10" s="30">
        <v>-6</v>
      </c>
      <c r="R10" s="29" t="s">
        <v>133</v>
      </c>
      <c r="S10" s="28" t="s">
        <v>218</v>
      </c>
    </row>
    <row r="11" spans="1:20" ht="15" thickBot="1" x14ac:dyDescent="0.35">
      <c r="A11" s="32" t="s">
        <v>11</v>
      </c>
      <c r="B11" s="1">
        <v>52</v>
      </c>
      <c r="C11" s="1">
        <v>24</v>
      </c>
      <c r="D11" s="1">
        <v>21</v>
      </c>
      <c r="E11" s="24">
        <v>7</v>
      </c>
      <c r="F11" s="23">
        <v>55</v>
      </c>
      <c r="G11" s="25">
        <v>16</v>
      </c>
      <c r="H11" s="24">
        <v>21</v>
      </c>
      <c r="I11" s="24">
        <v>3</v>
      </c>
      <c r="J11" s="23">
        <v>0</v>
      </c>
      <c r="K11" s="29" t="s">
        <v>731</v>
      </c>
      <c r="L11" s="1" t="s">
        <v>726</v>
      </c>
      <c r="M11" s="1" t="s">
        <v>983</v>
      </c>
      <c r="N11" s="1" t="s">
        <v>1043</v>
      </c>
      <c r="O11" s="31">
        <v>174</v>
      </c>
      <c r="P11" s="20">
        <v>174</v>
      </c>
      <c r="Q11" s="30">
        <v>0</v>
      </c>
      <c r="R11" s="29" t="s">
        <v>99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52</v>
      </c>
      <c r="C14" s="1">
        <v>32</v>
      </c>
      <c r="D14" s="1">
        <v>15</v>
      </c>
      <c r="E14" s="20">
        <v>5</v>
      </c>
      <c r="F14" s="33">
        <v>69</v>
      </c>
      <c r="G14" s="20">
        <v>19</v>
      </c>
      <c r="H14" s="20">
        <v>28</v>
      </c>
      <c r="I14" s="20">
        <v>4</v>
      </c>
      <c r="J14" s="20">
        <v>3</v>
      </c>
      <c r="K14" s="29" t="s">
        <v>1024</v>
      </c>
      <c r="L14" s="1" t="s">
        <v>845</v>
      </c>
      <c r="M14" s="1" t="s">
        <v>959</v>
      </c>
      <c r="N14" s="1" t="s">
        <v>1045</v>
      </c>
      <c r="O14" s="31">
        <v>180</v>
      </c>
      <c r="P14" s="20">
        <v>150</v>
      </c>
      <c r="Q14" s="30">
        <v>30</v>
      </c>
      <c r="R14" s="29" t="s">
        <v>99</v>
      </c>
      <c r="S14" s="28" t="s">
        <v>290</v>
      </c>
    </row>
    <row r="15" spans="1:20" x14ac:dyDescent="0.3">
      <c r="A15" s="32" t="s">
        <v>9</v>
      </c>
      <c r="B15" s="1">
        <v>51</v>
      </c>
      <c r="C15" s="1">
        <v>26</v>
      </c>
      <c r="D15" s="1">
        <v>14</v>
      </c>
      <c r="E15" s="20">
        <v>11</v>
      </c>
      <c r="F15" s="30">
        <v>63</v>
      </c>
      <c r="G15" s="20">
        <v>21</v>
      </c>
      <c r="H15" s="20">
        <v>25</v>
      </c>
      <c r="I15" s="20">
        <v>1</v>
      </c>
      <c r="J15" s="20">
        <v>7</v>
      </c>
      <c r="K15" s="29" t="s">
        <v>966</v>
      </c>
      <c r="L15" s="1" t="s">
        <v>994</v>
      </c>
      <c r="M15" s="1" t="s">
        <v>462</v>
      </c>
      <c r="N15" s="1" t="s">
        <v>967</v>
      </c>
      <c r="O15" s="31">
        <v>169</v>
      </c>
      <c r="P15" s="20">
        <v>152</v>
      </c>
      <c r="Q15" s="30">
        <v>17</v>
      </c>
      <c r="R15" s="29" t="s">
        <v>135</v>
      </c>
      <c r="S15" s="28" t="s">
        <v>231</v>
      </c>
    </row>
    <row r="16" spans="1:20" x14ac:dyDescent="0.3">
      <c r="A16" s="32" t="s">
        <v>13</v>
      </c>
      <c r="B16" s="1">
        <v>51</v>
      </c>
      <c r="C16" s="1">
        <v>27</v>
      </c>
      <c r="D16" s="1">
        <v>19</v>
      </c>
      <c r="E16" s="20">
        <v>5</v>
      </c>
      <c r="F16" s="30">
        <v>59</v>
      </c>
      <c r="G16" s="20">
        <v>14</v>
      </c>
      <c r="H16" s="20">
        <v>23</v>
      </c>
      <c r="I16" s="20">
        <v>4</v>
      </c>
      <c r="J16" s="20">
        <v>5</v>
      </c>
      <c r="K16" s="29" t="s">
        <v>867</v>
      </c>
      <c r="L16" s="1" t="s">
        <v>1014</v>
      </c>
      <c r="M16" s="1" t="s">
        <v>389</v>
      </c>
      <c r="N16" s="1" t="s">
        <v>905</v>
      </c>
      <c r="O16" s="31">
        <v>146</v>
      </c>
      <c r="P16" s="20">
        <v>146</v>
      </c>
      <c r="Q16" s="30">
        <v>0</v>
      </c>
      <c r="R16" s="29" t="s">
        <v>107</v>
      </c>
      <c r="S16" s="28" t="s">
        <v>225</v>
      </c>
    </row>
    <row r="17" spans="1:19" x14ac:dyDescent="0.3">
      <c r="A17" s="32" t="s">
        <v>10</v>
      </c>
      <c r="B17" s="1">
        <v>50</v>
      </c>
      <c r="C17" s="1">
        <v>24</v>
      </c>
      <c r="D17" s="1">
        <v>17</v>
      </c>
      <c r="E17" s="20">
        <v>9</v>
      </c>
      <c r="F17" s="30">
        <v>57</v>
      </c>
      <c r="G17" s="20">
        <v>12</v>
      </c>
      <c r="H17" s="20">
        <v>19</v>
      </c>
      <c r="I17" s="20">
        <v>5</v>
      </c>
      <c r="J17" s="20">
        <v>3</v>
      </c>
      <c r="K17" s="29" t="s">
        <v>964</v>
      </c>
      <c r="L17" s="1" t="s">
        <v>706</v>
      </c>
      <c r="M17" s="1" t="s">
        <v>402</v>
      </c>
      <c r="N17" s="1" t="s">
        <v>965</v>
      </c>
      <c r="O17" s="31">
        <v>154</v>
      </c>
      <c r="P17" s="20">
        <v>158</v>
      </c>
      <c r="Q17" s="30">
        <v>-4</v>
      </c>
      <c r="R17" s="29" t="s">
        <v>99</v>
      </c>
      <c r="S17" s="28" t="s">
        <v>215</v>
      </c>
    </row>
    <row r="18" spans="1:19" x14ac:dyDescent="0.3">
      <c r="A18" s="32" t="s">
        <v>1</v>
      </c>
      <c r="B18" s="1">
        <v>53</v>
      </c>
      <c r="C18" s="1">
        <v>25</v>
      </c>
      <c r="D18" s="1">
        <v>21</v>
      </c>
      <c r="E18" s="20">
        <v>7</v>
      </c>
      <c r="F18" s="30">
        <v>57</v>
      </c>
      <c r="G18" s="20">
        <v>22</v>
      </c>
      <c r="H18" s="20">
        <v>25</v>
      </c>
      <c r="I18" s="20">
        <v>0</v>
      </c>
      <c r="J18" s="20">
        <v>5</v>
      </c>
      <c r="K18" s="29" t="s">
        <v>968</v>
      </c>
      <c r="L18" s="1" t="s">
        <v>1047</v>
      </c>
      <c r="M18" s="1" t="s">
        <v>381</v>
      </c>
      <c r="N18" s="1" t="s">
        <v>969</v>
      </c>
      <c r="O18" s="31">
        <v>170</v>
      </c>
      <c r="P18" s="20">
        <v>159</v>
      </c>
      <c r="Q18" s="30">
        <v>11</v>
      </c>
      <c r="R18" s="29" t="s">
        <v>101</v>
      </c>
      <c r="S18" s="28" t="s">
        <v>237</v>
      </c>
    </row>
    <row r="19" spans="1:19" x14ac:dyDescent="0.3">
      <c r="A19" s="32" t="s">
        <v>14</v>
      </c>
      <c r="B19" s="1">
        <v>52</v>
      </c>
      <c r="C19" s="1">
        <v>27</v>
      </c>
      <c r="D19" s="1">
        <v>23</v>
      </c>
      <c r="E19" s="20">
        <v>2</v>
      </c>
      <c r="F19" s="30">
        <v>56</v>
      </c>
      <c r="G19" s="20">
        <v>15</v>
      </c>
      <c r="H19" s="20">
        <v>24</v>
      </c>
      <c r="I19" s="20">
        <v>3</v>
      </c>
      <c r="J19" s="20">
        <v>0</v>
      </c>
      <c r="K19" s="29" t="s">
        <v>667</v>
      </c>
      <c r="L19" s="1" t="s">
        <v>1055</v>
      </c>
      <c r="M19" s="1" t="s">
        <v>539</v>
      </c>
      <c r="N19" s="1" t="s">
        <v>963</v>
      </c>
      <c r="O19" s="31">
        <v>138</v>
      </c>
      <c r="P19" s="20">
        <v>159</v>
      </c>
      <c r="Q19" s="30">
        <v>-21</v>
      </c>
      <c r="R19" s="29" t="s">
        <v>101</v>
      </c>
      <c r="S19" s="28" t="s">
        <v>202</v>
      </c>
    </row>
    <row r="20" spans="1:19" x14ac:dyDescent="0.3">
      <c r="A20" s="32" t="s">
        <v>23</v>
      </c>
      <c r="B20" s="1">
        <v>51</v>
      </c>
      <c r="C20" s="1">
        <v>24</v>
      </c>
      <c r="D20" s="1">
        <v>20</v>
      </c>
      <c r="E20" s="20">
        <v>7</v>
      </c>
      <c r="F20" s="30">
        <v>55</v>
      </c>
      <c r="G20" s="20">
        <v>10</v>
      </c>
      <c r="H20" s="20">
        <v>19</v>
      </c>
      <c r="I20" s="20">
        <v>5</v>
      </c>
      <c r="J20" s="20">
        <v>1</v>
      </c>
      <c r="K20" s="29" t="s">
        <v>1021</v>
      </c>
      <c r="L20" s="1" t="s">
        <v>960</v>
      </c>
      <c r="M20" s="1" t="s">
        <v>961</v>
      </c>
      <c r="N20" s="1" t="s">
        <v>1046</v>
      </c>
      <c r="O20" s="31">
        <v>158</v>
      </c>
      <c r="P20" s="20">
        <v>169</v>
      </c>
      <c r="Q20" s="30">
        <v>-11</v>
      </c>
      <c r="R20" s="29" t="s">
        <v>104</v>
      </c>
      <c r="S20" s="28" t="s">
        <v>232</v>
      </c>
    </row>
    <row r="21" spans="1:19" ht="15" thickBot="1" x14ac:dyDescent="0.35">
      <c r="A21" s="27" t="s">
        <v>12</v>
      </c>
      <c r="B21" s="26">
        <v>52</v>
      </c>
      <c r="C21" s="26">
        <v>21</v>
      </c>
      <c r="D21" s="26">
        <v>25</v>
      </c>
      <c r="E21" s="24">
        <v>6</v>
      </c>
      <c r="F21" s="23">
        <v>48</v>
      </c>
      <c r="G21" s="24">
        <v>12</v>
      </c>
      <c r="H21" s="24">
        <v>19</v>
      </c>
      <c r="I21" s="24">
        <v>2</v>
      </c>
      <c r="J21" s="24">
        <v>0</v>
      </c>
      <c r="K21" s="22" t="s">
        <v>918</v>
      </c>
      <c r="L21" s="26" t="s">
        <v>1031</v>
      </c>
      <c r="M21" s="26" t="s">
        <v>294</v>
      </c>
      <c r="N21" s="26" t="s">
        <v>935</v>
      </c>
      <c r="O21" s="25">
        <v>139</v>
      </c>
      <c r="P21" s="24">
        <v>162</v>
      </c>
      <c r="Q21" s="23">
        <v>-23</v>
      </c>
      <c r="R21" s="22" t="s">
        <v>113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50</v>
      </c>
      <c r="C25" s="1">
        <v>35</v>
      </c>
      <c r="D25" s="1">
        <v>6</v>
      </c>
      <c r="E25" s="20">
        <v>9</v>
      </c>
      <c r="F25" s="30">
        <v>79</v>
      </c>
      <c r="G25" s="20">
        <v>31</v>
      </c>
      <c r="H25" s="20">
        <v>34</v>
      </c>
      <c r="I25" s="20">
        <v>1</v>
      </c>
      <c r="J25" s="20">
        <v>5</v>
      </c>
      <c r="K25" s="29" t="s">
        <v>1033</v>
      </c>
      <c r="L25" s="1" t="s">
        <v>1057</v>
      </c>
      <c r="M25" s="1" t="s">
        <v>416</v>
      </c>
      <c r="N25" s="1" t="s">
        <v>1016</v>
      </c>
      <c r="O25" s="31">
        <v>198</v>
      </c>
      <c r="P25" s="20">
        <v>122</v>
      </c>
      <c r="Q25" s="30">
        <v>76</v>
      </c>
      <c r="R25" s="29" t="s">
        <v>99</v>
      </c>
      <c r="S25" s="28" t="s">
        <v>218</v>
      </c>
    </row>
    <row r="26" spans="1:19" x14ac:dyDescent="0.3">
      <c r="A26" s="32" t="s">
        <v>17</v>
      </c>
      <c r="B26" s="1">
        <v>53</v>
      </c>
      <c r="C26" s="1">
        <v>29</v>
      </c>
      <c r="D26" s="1">
        <v>14</v>
      </c>
      <c r="E26" s="20">
        <v>10</v>
      </c>
      <c r="F26" s="30">
        <v>68</v>
      </c>
      <c r="G26" s="20">
        <v>16</v>
      </c>
      <c r="H26" s="20">
        <v>26</v>
      </c>
      <c r="I26" s="20">
        <v>3</v>
      </c>
      <c r="J26" s="20">
        <v>3</v>
      </c>
      <c r="K26" s="29" t="s">
        <v>1048</v>
      </c>
      <c r="L26" s="1" t="s">
        <v>1004</v>
      </c>
      <c r="M26" s="1" t="s">
        <v>299</v>
      </c>
      <c r="N26" s="1" t="s">
        <v>933</v>
      </c>
      <c r="O26" s="31">
        <v>171</v>
      </c>
      <c r="P26" s="20">
        <v>154</v>
      </c>
      <c r="Q26" s="30">
        <v>17</v>
      </c>
      <c r="R26" s="29" t="s">
        <v>101</v>
      </c>
      <c r="S26" s="28" t="s">
        <v>218</v>
      </c>
    </row>
    <row r="27" spans="1:19" x14ac:dyDescent="0.3">
      <c r="A27" s="32" t="s">
        <v>22</v>
      </c>
      <c r="B27" s="1">
        <v>52</v>
      </c>
      <c r="C27" s="1">
        <v>29</v>
      </c>
      <c r="D27" s="1">
        <v>14</v>
      </c>
      <c r="E27" s="20">
        <v>9</v>
      </c>
      <c r="F27" s="30">
        <v>67</v>
      </c>
      <c r="G27" s="20">
        <v>22</v>
      </c>
      <c r="H27" s="20">
        <v>26</v>
      </c>
      <c r="I27" s="20">
        <v>3</v>
      </c>
      <c r="J27" s="20">
        <v>3</v>
      </c>
      <c r="K27" s="29" t="s">
        <v>845</v>
      </c>
      <c r="L27" s="1" t="s">
        <v>1025</v>
      </c>
      <c r="M27" s="1" t="s">
        <v>339</v>
      </c>
      <c r="N27" s="1" t="s">
        <v>1034</v>
      </c>
      <c r="O27" s="31">
        <v>172</v>
      </c>
      <c r="P27" s="20">
        <v>144</v>
      </c>
      <c r="Q27" s="30">
        <v>28</v>
      </c>
      <c r="R27" s="29" t="s">
        <v>99</v>
      </c>
      <c r="S27" s="28" t="s">
        <v>228</v>
      </c>
    </row>
    <row r="28" spans="1:19" x14ac:dyDescent="0.3">
      <c r="A28" s="32" t="s">
        <v>95</v>
      </c>
      <c r="B28" s="1">
        <v>51</v>
      </c>
      <c r="C28" s="1">
        <v>27</v>
      </c>
      <c r="D28" s="1">
        <v>20</v>
      </c>
      <c r="E28" s="20">
        <v>4</v>
      </c>
      <c r="F28" s="30">
        <v>58</v>
      </c>
      <c r="G28" s="20">
        <v>20</v>
      </c>
      <c r="H28" s="20">
        <v>27</v>
      </c>
      <c r="I28" s="20">
        <v>0</v>
      </c>
      <c r="J28" s="20">
        <v>0</v>
      </c>
      <c r="K28" s="29" t="s">
        <v>1017</v>
      </c>
      <c r="L28" s="1" t="s">
        <v>916</v>
      </c>
      <c r="M28" s="1" t="s">
        <v>522</v>
      </c>
      <c r="N28" s="1" t="s">
        <v>1037</v>
      </c>
      <c r="O28" s="31">
        <v>163</v>
      </c>
      <c r="P28" s="20">
        <v>141</v>
      </c>
      <c r="Q28" s="30">
        <v>22</v>
      </c>
      <c r="R28" s="29" t="s">
        <v>154</v>
      </c>
      <c r="S28" s="28" t="s">
        <v>276</v>
      </c>
    </row>
    <row r="29" spans="1:19" x14ac:dyDescent="0.3">
      <c r="A29" s="32" t="s">
        <v>15</v>
      </c>
      <c r="B29" s="1">
        <v>51</v>
      </c>
      <c r="C29" s="1">
        <v>24</v>
      </c>
      <c r="D29" s="1">
        <v>23</v>
      </c>
      <c r="E29" s="20">
        <v>4</v>
      </c>
      <c r="F29" s="30">
        <v>52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518</v>
      </c>
      <c r="M29" s="1" t="s">
        <v>443</v>
      </c>
      <c r="N29" s="1" t="s">
        <v>1050</v>
      </c>
      <c r="O29" s="31">
        <v>148</v>
      </c>
      <c r="P29" s="20">
        <v>174</v>
      </c>
      <c r="Q29" s="30">
        <v>-26</v>
      </c>
      <c r="R29" s="29" t="s">
        <v>101</v>
      </c>
      <c r="S29" s="28" t="s">
        <v>202</v>
      </c>
    </row>
    <row r="30" spans="1:19" x14ac:dyDescent="0.3">
      <c r="A30" s="32" t="s">
        <v>25</v>
      </c>
      <c r="B30" s="1">
        <v>52</v>
      </c>
      <c r="C30" s="1">
        <v>21</v>
      </c>
      <c r="D30" s="1">
        <v>23</v>
      </c>
      <c r="E30" s="20">
        <v>8</v>
      </c>
      <c r="F30" s="30">
        <v>50</v>
      </c>
      <c r="G30" s="20">
        <v>13</v>
      </c>
      <c r="H30" s="20">
        <v>18</v>
      </c>
      <c r="I30" s="20">
        <v>3</v>
      </c>
      <c r="J30" s="20">
        <v>4</v>
      </c>
      <c r="K30" s="29" t="s">
        <v>1056</v>
      </c>
      <c r="L30" s="1" t="s">
        <v>855</v>
      </c>
      <c r="M30" s="1" t="s">
        <v>277</v>
      </c>
      <c r="N30" s="1" t="s">
        <v>818</v>
      </c>
      <c r="O30" s="31">
        <v>141</v>
      </c>
      <c r="P30" s="20">
        <v>164</v>
      </c>
      <c r="Q30" s="30">
        <v>-23</v>
      </c>
      <c r="R30" s="29" t="s">
        <v>107</v>
      </c>
      <c r="S30" s="28" t="s">
        <v>228</v>
      </c>
    </row>
    <row r="31" spans="1:19" x14ac:dyDescent="0.3">
      <c r="A31" s="32" t="s">
        <v>6</v>
      </c>
      <c r="B31" s="1">
        <v>52</v>
      </c>
      <c r="C31" s="1">
        <v>19</v>
      </c>
      <c r="D31" s="1">
        <v>24</v>
      </c>
      <c r="E31" s="20">
        <v>9</v>
      </c>
      <c r="F31" s="30">
        <v>47</v>
      </c>
      <c r="G31" s="20">
        <v>17</v>
      </c>
      <c r="H31" s="20">
        <v>18</v>
      </c>
      <c r="I31" s="20">
        <v>1</v>
      </c>
      <c r="J31" s="20">
        <v>3</v>
      </c>
      <c r="K31" s="29" t="s">
        <v>1002</v>
      </c>
      <c r="L31" s="1" t="s">
        <v>1035</v>
      </c>
      <c r="M31" s="1" t="s">
        <v>658</v>
      </c>
      <c r="N31" s="1" t="s">
        <v>1051</v>
      </c>
      <c r="O31" s="31">
        <v>127</v>
      </c>
      <c r="P31" s="20">
        <v>179</v>
      </c>
      <c r="Q31" s="30">
        <v>-52</v>
      </c>
      <c r="R31" s="29" t="s">
        <v>133</v>
      </c>
      <c r="S31" s="28" t="s">
        <v>237</v>
      </c>
    </row>
    <row r="32" spans="1:19" ht="15" thickBot="1" x14ac:dyDescent="0.35">
      <c r="A32" s="32" t="s">
        <v>0</v>
      </c>
      <c r="B32" s="1">
        <v>51</v>
      </c>
      <c r="C32" s="1">
        <v>20</v>
      </c>
      <c r="D32" s="1">
        <v>24</v>
      </c>
      <c r="E32" s="20">
        <v>7</v>
      </c>
      <c r="F32" s="23">
        <v>47</v>
      </c>
      <c r="G32" s="20">
        <v>17</v>
      </c>
      <c r="H32" s="20">
        <v>19</v>
      </c>
      <c r="I32" s="20">
        <v>1</v>
      </c>
      <c r="J32" s="20">
        <v>2</v>
      </c>
      <c r="K32" s="29" t="s">
        <v>1052</v>
      </c>
      <c r="L32" s="1" t="s">
        <v>995</v>
      </c>
      <c r="M32" s="1" t="s">
        <v>122</v>
      </c>
      <c r="N32" s="1" t="s">
        <v>1008</v>
      </c>
      <c r="O32" s="31">
        <v>149</v>
      </c>
      <c r="P32" s="20">
        <v>158</v>
      </c>
      <c r="Q32" s="30">
        <v>-9</v>
      </c>
      <c r="R32" s="29" t="s">
        <v>107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51</v>
      </c>
      <c r="C35" s="1">
        <v>25</v>
      </c>
      <c r="D35" s="1">
        <v>14</v>
      </c>
      <c r="E35" s="20">
        <v>12</v>
      </c>
      <c r="F35" s="33">
        <v>62</v>
      </c>
      <c r="G35" s="20">
        <v>17</v>
      </c>
      <c r="H35" s="20">
        <v>24</v>
      </c>
      <c r="I35" s="20">
        <v>1</v>
      </c>
      <c r="J35" s="20">
        <v>5</v>
      </c>
      <c r="K35" s="29" t="s">
        <v>999</v>
      </c>
      <c r="L35" s="1" t="s">
        <v>1062</v>
      </c>
      <c r="M35" s="1" t="s">
        <v>440</v>
      </c>
      <c r="N35" s="1" t="s">
        <v>876</v>
      </c>
      <c r="O35" s="31">
        <v>171</v>
      </c>
      <c r="P35" s="20">
        <v>161</v>
      </c>
      <c r="Q35" s="30">
        <v>10</v>
      </c>
      <c r="R35" s="29" t="s">
        <v>101</v>
      </c>
      <c r="S35" s="28" t="s">
        <v>203</v>
      </c>
    </row>
    <row r="36" spans="1:19" x14ac:dyDescent="0.3">
      <c r="A36" s="32" t="s">
        <v>20</v>
      </c>
      <c r="B36" s="1">
        <v>53</v>
      </c>
      <c r="C36" s="1">
        <v>26</v>
      </c>
      <c r="D36" s="1">
        <v>19</v>
      </c>
      <c r="E36" s="20">
        <v>8</v>
      </c>
      <c r="F36" s="30">
        <v>60</v>
      </c>
      <c r="G36" s="20">
        <v>20</v>
      </c>
      <c r="H36" s="20">
        <v>26</v>
      </c>
      <c r="I36" s="20">
        <v>0</v>
      </c>
      <c r="J36" s="20">
        <v>3</v>
      </c>
      <c r="K36" s="29" t="s">
        <v>1021</v>
      </c>
      <c r="L36" s="1" t="s">
        <v>765</v>
      </c>
      <c r="M36" s="1" t="s">
        <v>313</v>
      </c>
      <c r="N36" s="1" t="s">
        <v>987</v>
      </c>
      <c r="O36" s="31">
        <v>179</v>
      </c>
      <c r="P36" s="20">
        <v>171</v>
      </c>
      <c r="Q36" s="30">
        <v>8</v>
      </c>
      <c r="R36" s="29" t="s">
        <v>99</v>
      </c>
      <c r="S36" s="28" t="s">
        <v>233</v>
      </c>
    </row>
    <row r="37" spans="1:19" x14ac:dyDescent="0.3">
      <c r="A37" s="32" t="s">
        <v>31</v>
      </c>
      <c r="B37" s="1">
        <v>52</v>
      </c>
      <c r="C37" s="1">
        <v>28</v>
      </c>
      <c r="D37" s="1">
        <v>21</v>
      </c>
      <c r="E37" s="20">
        <v>3</v>
      </c>
      <c r="F37" s="30">
        <v>59</v>
      </c>
      <c r="G37" s="20">
        <v>10</v>
      </c>
      <c r="H37" s="20">
        <v>22</v>
      </c>
      <c r="I37" s="20">
        <v>6</v>
      </c>
      <c r="J37" s="20">
        <v>0</v>
      </c>
      <c r="K37" s="29" t="s">
        <v>835</v>
      </c>
      <c r="L37" s="1" t="s">
        <v>1058</v>
      </c>
      <c r="M37" s="1" t="s">
        <v>386</v>
      </c>
      <c r="N37" s="1" t="s">
        <v>1059</v>
      </c>
      <c r="O37" s="31">
        <v>173</v>
      </c>
      <c r="P37" s="20">
        <v>181</v>
      </c>
      <c r="Q37" s="30">
        <v>-8</v>
      </c>
      <c r="R37" s="29" t="s">
        <v>194</v>
      </c>
      <c r="S37" s="28" t="s">
        <v>203</v>
      </c>
    </row>
    <row r="38" spans="1:19" x14ac:dyDescent="0.3">
      <c r="A38" s="32" t="s">
        <v>18</v>
      </c>
      <c r="B38" s="1">
        <v>50</v>
      </c>
      <c r="C38" s="1">
        <v>21</v>
      </c>
      <c r="D38" s="1">
        <v>16</v>
      </c>
      <c r="E38" s="20">
        <v>13</v>
      </c>
      <c r="F38" s="30">
        <v>55</v>
      </c>
      <c r="G38" s="20">
        <v>9</v>
      </c>
      <c r="H38" s="20">
        <v>17</v>
      </c>
      <c r="I38" s="20">
        <v>4</v>
      </c>
      <c r="J38" s="20">
        <v>6</v>
      </c>
      <c r="K38" s="29" t="s">
        <v>1009</v>
      </c>
      <c r="L38" s="1" t="s">
        <v>932</v>
      </c>
      <c r="M38" s="1" t="s">
        <v>974</v>
      </c>
      <c r="N38" s="1" t="s">
        <v>1053</v>
      </c>
      <c r="O38" s="31">
        <v>134</v>
      </c>
      <c r="P38" s="20">
        <v>143</v>
      </c>
      <c r="Q38" s="30">
        <v>-9</v>
      </c>
      <c r="R38" s="29" t="s">
        <v>104</v>
      </c>
      <c r="S38" s="28" t="s">
        <v>245</v>
      </c>
    </row>
    <row r="39" spans="1:19" x14ac:dyDescent="0.3">
      <c r="A39" s="32" t="s">
        <v>8</v>
      </c>
      <c r="B39" s="1">
        <v>50</v>
      </c>
      <c r="C39" s="1">
        <v>26</v>
      </c>
      <c r="D39" s="1">
        <v>21</v>
      </c>
      <c r="E39" s="20">
        <v>3</v>
      </c>
      <c r="F39" s="30">
        <v>55</v>
      </c>
      <c r="G39" s="20">
        <v>13</v>
      </c>
      <c r="H39" s="20">
        <v>24</v>
      </c>
      <c r="I39" s="20">
        <v>2</v>
      </c>
      <c r="J39" s="20">
        <v>1</v>
      </c>
      <c r="K39" s="29" t="s">
        <v>798</v>
      </c>
      <c r="L39" s="1" t="s">
        <v>1010</v>
      </c>
      <c r="M39" s="1" t="s">
        <v>377</v>
      </c>
      <c r="N39" s="1" t="s">
        <v>883</v>
      </c>
      <c r="O39" s="31">
        <v>156</v>
      </c>
      <c r="P39" s="20">
        <v>174</v>
      </c>
      <c r="Q39" s="30">
        <v>-18</v>
      </c>
      <c r="R39" s="29" t="s">
        <v>99</v>
      </c>
      <c r="S39" s="28" t="s">
        <v>232</v>
      </c>
    </row>
    <row r="40" spans="1:19" x14ac:dyDescent="0.3">
      <c r="A40" s="32" t="s">
        <v>7</v>
      </c>
      <c r="B40" s="1">
        <v>51</v>
      </c>
      <c r="C40" s="1">
        <v>23</v>
      </c>
      <c r="D40" s="1">
        <v>19</v>
      </c>
      <c r="E40" s="20">
        <v>9</v>
      </c>
      <c r="F40" s="30">
        <v>55</v>
      </c>
      <c r="G40" s="20">
        <v>16</v>
      </c>
      <c r="H40" s="20">
        <v>22</v>
      </c>
      <c r="I40" s="20">
        <v>1</v>
      </c>
      <c r="J40" s="20">
        <v>4</v>
      </c>
      <c r="K40" s="29" t="s">
        <v>949</v>
      </c>
      <c r="L40" s="1" t="s">
        <v>976</v>
      </c>
      <c r="M40" s="1" t="s">
        <v>509</v>
      </c>
      <c r="N40" s="1" t="s">
        <v>1037</v>
      </c>
      <c r="O40" s="31">
        <v>143</v>
      </c>
      <c r="P40" s="20">
        <v>154</v>
      </c>
      <c r="Q40" s="30">
        <v>-11</v>
      </c>
      <c r="R40" s="29" t="s">
        <v>99</v>
      </c>
      <c r="S40" s="28" t="s">
        <v>215</v>
      </c>
    </row>
    <row r="41" spans="1:19" x14ac:dyDescent="0.3">
      <c r="A41" s="32" t="s">
        <v>27</v>
      </c>
      <c r="B41" s="1">
        <v>52</v>
      </c>
      <c r="C41" s="1">
        <v>21</v>
      </c>
      <c r="D41" s="1">
        <v>25</v>
      </c>
      <c r="E41" s="20">
        <v>6</v>
      </c>
      <c r="F41" s="30">
        <v>48</v>
      </c>
      <c r="G41" s="20">
        <v>15</v>
      </c>
      <c r="H41" s="20">
        <v>19</v>
      </c>
      <c r="I41" s="20">
        <v>2</v>
      </c>
      <c r="J41" s="20">
        <v>2</v>
      </c>
      <c r="K41" s="29" t="s">
        <v>785</v>
      </c>
      <c r="L41" s="1" t="s">
        <v>938</v>
      </c>
      <c r="M41" s="1" t="s">
        <v>425</v>
      </c>
      <c r="N41" s="1" t="s">
        <v>1060</v>
      </c>
      <c r="O41" s="31">
        <v>132</v>
      </c>
      <c r="P41" s="20">
        <v>156</v>
      </c>
      <c r="Q41" s="30">
        <v>-24</v>
      </c>
      <c r="R41" s="29" t="s">
        <v>133</v>
      </c>
      <c r="S41" s="28" t="s">
        <v>215</v>
      </c>
    </row>
    <row r="42" spans="1:19" ht="15" thickBot="1" x14ac:dyDescent="0.35">
      <c r="A42" s="27" t="s">
        <v>3</v>
      </c>
      <c r="B42" s="26">
        <v>52</v>
      </c>
      <c r="C42" s="26">
        <v>17</v>
      </c>
      <c r="D42" s="26">
        <v>30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1061</v>
      </c>
      <c r="L42" s="26" t="s">
        <v>941</v>
      </c>
      <c r="M42" s="26" t="s">
        <v>274</v>
      </c>
      <c r="N42" s="26" t="s">
        <v>825</v>
      </c>
      <c r="O42" s="25">
        <v>139</v>
      </c>
      <c r="P42" s="24">
        <v>191</v>
      </c>
      <c r="Q42" s="23">
        <v>-52</v>
      </c>
      <c r="R42" s="22" t="s">
        <v>107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6F3B771-507F-48D3-8E29-68545200BBB3}"/>
  </hyperlinks>
  <pageMargins left="0.7" right="0.7" top="0.75" bottom="0.75" header="0.3" footer="0.3"/>
  <pageSetup orientation="portrait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4991-C64C-443E-89C3-0750654F39D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51</v>
      </c>
      <c r="C4" s="40">
        <v>33</v>
      </c>
      <c r="D4" s="40">
        <v>14</v>
      </c>
      <c r="E4" s="38">
        <v>4</v>
      </c>
      <c r="F4" s="33">
        <v>70</v>
      </c>
      <c r="G4" s="39">
        <v>23</v>
      </c>
      <c r="H4" s="38">
        <v>30</v>
      </c>
      <c r="I4" s="38">
        <v>3</v>
      </c>
      <c r="J4" s="33">
        <v>2</v>
      </c>
      <c r="K4" s="37" t="s">
        <v>1064</v>
      </c>
      <c r="L4" s="40" t="s">
        <v>1044</v>
      </c>
      <c r="M4" s="40" t="s">
        <v>234</v>
      </c>
      <c r="N4" s="40" t="s">
        <v>1020</v>
      </c>
      <c r="O4" s="39">
        <v>179</v>
      </c>
      <c r="P4" s="38">
        <v>130</v>
      </c>
      <c r="Q4" s="33">
        <v>49</v>
      </c>
      <c r="R4" s="37" t="s">
        <v>99</v>
      </c>
      <c r="S4" s="36" t="s">
        <v>276</v>
      </c>
    </row>
    <row r="5" spans="1:20" x14ac:dyDescent="0.3">
      <c r="A5" s="32" t="s">
        <v>21</v>
      </c>
      <c r="B5" s="1">
        <v>53</v>
      </c>
      <c r="C5" s="1">
        <v>32</v>
      </c>
      <c r="D5" s="1">
        <v>16</v>
      </c>
      <c r="E5" s="20">
        <v>5</v>
      </c>
      <c r="F5" s="30">
        <v>69</v>
      </c>
      <c r="G5" s="31">
        <v>20</v>
      </c>
      <c r="H5" s="20">
        <v>30</v>
      </c>
      <c r="I5" s="20">
        <v>2</v>
      </c>
      <c r="J5" s="30">
        <v>2</v>
      </c>
      <c r="K5" s="29" t="s">
        <v>980</v>
      </c>
      <c r="L5" s="1" t="s">
        <v>910</v>
      </c>
      <c r="M5" s="1" t="s">
        <v>540</v>
      </c>
      <c r="N5" s="1" t="s">
        <v>1011</v>
      </c>
      <c r="O5" s="31">
        <v>167</v>
      </c>
      <c r="P5" s="20">
        <v>159</v>
      </c>
      <c r="Q5" s="30">
        <v>8</v>
      </c>
      <c r="R5" s="29" t="s">
        <v>99</v>
      </c>
      <c r="S5" s="28" t="s">
        <v>276</v>
      </c>
    </row>
    <row r="6" spans="1:20" x14ac:dyDescent="0.3">
      <c r="A6" s="32" t="s">
        <v>29</v>
      </c>
      <c r="B6" s="1">
        <v>53</v>
      </c>
      <c r="C6" s="1">
        <v>30</v>
      </c>
      <c r="D6" s="1">
        <v>20</v>
      </c>
      <c r="E6" s="20">
        <v>3</v>
      </c>
      <c r="F6" s="30">
        <v>63</v>
      </c>
      <c r="G6" s="31">
        <v>21</v>
      </c>
      <c r="H6" s="20">
        <v>28</v>
      </c>
      <c r="I6" s="20">
        <v>2</v>
      </c>
      <c r="J6" s="30">
        <v>1</v>
      </c>
      <c r="K6" s="29" t="s">
        <v>1039</v>
      </c>
      <c r="L6" s="1" t="s">
        <v>802</v>
      </c>
      <c r="M6" s="1" t="s">
        <v>438</v>
      </c>
      <c r="N6" s="1" t="s">
        <v>1063</v>
      </c>
      <c r="O6" s="31">
        <v>177</v>
      </c>
      <c r="P6" s="20">
        <v>166</v>
      </c>
      <c r="Q6" s="30">
        <v>11</v>
      </c>
      <c r="R6" s="29" t="s">
        <v>101</v>
      </c>
      <c r="S6" s="28" t="s">
        <v>276</v>
      </c>
    </row>
    <row r="7" spans="1:20" x14ac:dyDescent="0.3">
      <c r="A7" s="32" t="s">
        <v>28</v>
      </c>
      <c r="B7" s="1">
        <v>51</v>
      </c>
      <c r="C7" s="1">
        <v>29</v>
      </c>
      <c r="D7" s="1">
        <v>17</v>
      </c>
      <c r="E7" s="20">
        <v>5</v>
      </c>
      <c r="F7" s="30">
        <v>63</v>
      </c>
      <c r="G7" s="31">
        <v>20</v>
      </c>
      <c r="H7" s="20">
        <v>26</v>
      </c>
      <c r="I7" s="20">
        <v>3</v>
      </c>
      <c r="J7" s="30">
        <v>0</v>
      </c>
      <c r="K7" s="29" t="s">
        <v>954</v>
      </c>
      <c r="L7" s="1" t="s">
        <v>856</v>
      </c>
      <c r="M7" s="1" t="s">
        <v>381</v>
      </c>
      <c r="N7" s="1" t="s">
        <v>1041</v>
      </c>
      <c r="O7" s="31">
        <v>172</v>
      </c>
      <c r="P7" s="20">
        <v>155</v>
      </c>
      <c r="Q7" s="30">
        <v>17</v>
      </c>
      <c r="R7" s="29" t="s">
        <v>109</v>
      </c>
      <c r="S7" s="28" t="s">
        <v>226</v>
      </c>
    </row>
    <row r="8" spans="1:20" x14ac:dyDescent="0.3">
      <c r="A8" s="32" t="s">
        <v>16</v>
      </c>
      <c r="B8" s="1">
        <v>52</v>
      </c>
      <c r="C8" s="1">
        <v>28</v>
      </c>
      <c r="D8" s="1">
        <v>17</v>
      </c>
      <c r="E8" s="20">
        <v>7</v>
      </c>
      <c r="F8" s="30">
        <v>63</v>
      </c>
      <c r="G8" s="31">
        <v>16</v>
      </c>
      <c r="H8" s="20">
        <v>26</v>
      </c>
      <c r="I8" s="20">
        <v>2</v>
      </c>
      <c r="J8" s="30">
        <v>4</v>
      </c>
      <c r="K8" s="29" t="s">
        <v>1018</v>
      </c>
      <c r="L8" s="1" t="s">
        <v>1026</v>
      </c>
      <c r="M8" s="1" t="s">
        <v>589</v>
      </c>
      <c r="N8" s="1" t="s">
        <v>1042</v>
      </c>
      <c r="O8" s="31">
        <v>177</v>
      </c>
      <c r="P8" s="20">
        <v>175</v>
      </c>
      <c r="Q8" s="30">
        <v>2</v>
      </c>
      <c r="R8" s="29" t="s">
        <v>107</v>
      </c>
      <c r="S8" s="28" t="s">
        <v>225</v>
      </c>
    </row>
    <row r="9" spans="1:20" x14ac:dyDescent="0.3">
      <c r="A9" s="32" t="s">
        <v>19</v>
      </c>
      <c r="B9" s="1">
        <v>51</v>
      </c>
      <c r="C9" s="1">
        <v>28</v>
      </c>
      <c r="D9" s="1">
        <v>20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968</v>
      </c>
      <c r="L9" s="1" t="s">
        <v>860</v>
      </c>
      <c r="M9" s="1" t="s">
        <v>887</v>
      </c>
      <c r="N9" s="1" t="s">
        <v>955</v>
      </c>
      <c r="O9" s="31">
        <v>157</v>
      </c>
      <c r="P9" s="20">
        <v>165</v>
      </c>
      <c r="Q9" s="30">
        <v>-8</v>
      </c>
      <c r="R9" s="29" t="s">
        <v>109</v>
      </c>
      <c r="S9" s="28" t="s">
        <v>232</v>
      </c>
    </row>
    <row r="10" spans="1:20" x14ac:dyDescent="0.3">
      <c r="A10" s="32" t="s">
        <v>4</v>
      </c>
      <c r="B10" s="1">
        <v>52</v>
      </c>
      <c r="C10" s="1">
        <v>24</v>
      </c>
      <c r="D10" s="1">
        <v>19</v>
      </c>
      <c r="E10" s="20">
        <v>9</v>
      </c>
      <c r="F10" s="30">
        <v>57</v>
      </c>
      <c r="G10" s="31">
        <v>17</v>
      </c>
      <c r="H10" s="20">
        <v>24</v>
      </c>
      <c r="I10" s="20">
        <v>0</v>
      </c>
      <c r="J10" s="30">
        <v>1</v>
      </c>
      <c r="K10" s="29" t="s">
        <v>1054</v>
      </c>
      <c r="L10" s="1" t="s">
        <v>958</v>
      </c>
      <c r="M10" s="1" t="s">
        <v>415</v>
      </c>
      <c r="N10" s="1" t="s">
        <v>1013</v>
      </c>
      <c r="O10" s="31">
        <v>170</v>
      </c>
      <c r="P10" s="20">
        <v>176</v>
      </c>
      <c r="Q10" s="30">
        <v>-6</v>
      </c>
      <c r="R10" s="29" t="s">
        <v>133</v>
      </c>
      <c r="S10" s="28" t="s">
        <v>218</v>
      </c>
    </row>
    <row r="11" spans="1:20" ht="15" thickBot="1" x14ac:dyDescent="0.35">
      <c r="A11" s="32" t="s">
        <v>11</v>
      </c>
      <c r="B11" s="1">
        <v>52</v>
      </c>
      <c r="C11" s="1">
        <v>24</v>
      </c>
      <c r="D11" s="1">
        <v>21</v>
      </c>
      <c r="E11" s="24">
        <v>7</v>
      </c>
      <c r="F11" s="23">
        <v>55</v>
      </c>
      <c r="G11" s="25">
        <v>16</v>
      </c>
      <c r="H11" s="24">
        <v>21</v>
      </c>
      <c r="I11" s="24">
        <v>3</v>
      </c>
      <c r="J11" s="23">
        <v>0</v>
      </c>
      <c r="K11" s="29" t="s">
        <v>731</v>
      </c>
      <c r="L11" s="1" t="s">
        <v>726</v>
      </c>
      <c r="M11" s="1" t="s">
        <v>983</v>
      </c>
      <c r="N11" s="1" t="s">
        <v>1043</v>
      </c>
      <c r="O11" s="31">
        <v>174</v>
      </c>
      <c r="P11" s="20">
        <v>174</v>
      </c>
      <c r="Q11" s="30">
        <v>0</v>
      </c>
      <c r="R11" s="29" t="s">
        <v>99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52</v>
      </c>
      <c r="C14" s="1">
        <v>32</v>
      </c>
      <c r="D14" s="1">
        <v>15</v>
      </c>
      <c r="E14" s="20">
        <v>5</v>
      </c>
      <c r="F14" s="33">
        <v>69</v>
      </c>
      <c r="G14" s="20">
        <v>19</v>
      </c>
      <c r="H14" s="20">
        <v>28</v>
      </c>
      <c r="I14" s="20">
        <v>4</v>
      </c>
      <c r="J14" s="20">
        <v>3</v>
      </c>
      <c r="K14" s="29" t="s">
        <v>1024</v>
      </c>
      <c r="L14" s="1" t="s">
        <v>845</v>
      </c>
      <c r="M14" s="1" t="s">
        <v>959</v>
      </c>
      <c r="N14" s="1" t="s">
        <v>1045</v>
      </c>
      <c r="O14" s="31">
        <v>180</v>
      </c>
      <c r="P14" s="20">
        <v>150</v>
      </c>
      <c r="Q14" s="30">
        <v>30</v>
      </c>
      <c r="R14" s="29" t="s">
        <v>99</v>
      </c>
      <c r="S14" s="28" t="s">
        <v>290</v>
      </c>
    </row>
    <row r="15" spans="1:20" x14ac:dyDescent="0.3">
      <c r="A15" s="32" t="s">
        <v>9</v>
      </c>
      <c r="B15" s="1">
        <v>51</v>
      </c>
      <c r="C15" s="1">
        <v>26</v>
      </c>
      <c r="D15" s="1">
        <v>14</v>
      </c>
      <c r="E15" s="20">
        <v>11</v>
      </c>
      <c r="F15" s="30">
        <v>63</v>
      </c>
      <c r="G15" s="20">
        <v>21</v>
      </c>
      <c r="H15" s="20">
        <v>25</v>
      </c>
      <c r="I15" s="20">
        <v>1</v>
      </c>
      <c r="J15" s="20">
        <v>7</v>
      </c>
      <c r="K15" s="29" t="s">
        <v>966</v>
      </c>
      <c r="L15" s="1" t="s">
        <v>994</v>
      </c>
      <c r="M15" s="1" t="s">
        <v>462</v>
      </c>
      <c r="N15" s="1" t="s">
        <v>967</v>
      </c>
      <c r="O15" s="31">
        <v>169</v>
      </c>
      <c r="P15" s="20">
        <v>152</v>
      </c>
      <c r="Q15" s="30">
        <v>17</v>
      </c>
      <c r="R15" s="29" t="s">
        <v>135</v>
      </c>
      <c r="S15" s="28" t="s">
        <v>231</v>
      </c>
    </row>
    <row r="16" spans="1:20" x14ac:dyDescent="0.3">
      <c r="A16" s="32" t="s">
        <v>13</v>
      </c>
      <c r="B16" s="1">
        <v>52</v>
      </c>
      <c r="C16" s="1">
        <v>28</v>
      </c>
      <c r="D16" s="1">
        <v>19</v>
      </c>
      <c r="E16" s="20">
        <v>5</v>
      </c>
      <c r="F16" s="30">
        <v>61</v>
      </c>
      <c r="G16" s="20">
        <v>15</v>
      </c>
      <c r="H16" s="20">
        <v>24</v>
      </c>
      <c r="I16" s="20">
        <v>4</v>
      </c>
      <c r="J16" s="20">
        <v>5</v>
      </c>
      <c r="K16" s="29" t="s">
        <v>867</v>
      </c>
      <c r="L16" s="1" t="s">
        <v>968</v>
      </c>
      <c r="M16" s="1" t="s">
        <v>404</v>
      </c>
      <c r="N16" s="1" t="s">
        <v>981</v>
      </c>
      <c r="O16" s="31">
        <v>150</v>
      </c>
      <c r="P16" s="20">
        <v>146</v>
      </c>
      <c r="Q16" s="30">
        <v>4</v>
      </c>
      <c r="R16" s="29" t="s">
        <v>99</v>
      </c>
      <c r="S16" s="28" t="s">
        <v>225</v>
      </c>
    </row>
    <row r="17" spans="1:19" x14ac:dyDescent="0.3">
      <c r="A17" s="32" t="s">
        <v>10</v>
      </c>
      <c r="B17" s="1">
        <v>51</v>
      </c>
      <c r="C17" s="1">
        <v>24</v>
      </c>
      <c r="D17" s="1">
        <v>18</v>
      </c>
      <c r="E17" s="20">
        <v>9</v>
      </c>
      <c r="F17" s="30">
        <v>57</v>
      </c>
      <c r="G17" s="20">
        <v>12</v>
      </c>
      <c r="H17" s="20">
        <v>19</v>
      </c>
      <c r="I17" s="20">
        <v>5</v>
      </c>
      <c r="J17" s="20">
        <v>3</v>
      </c>
      <c r="K17" s="29" t="s">
        <v>949</v>
      </c>
      <c r="L17" s="1" t="s">
        <v>706</v>
      </c>
      <c r="M17" s="1" t="s">
        <v>427</v>
      </c>
      <c r="N17" s="1" t="s">
        <v>1066</v>
      </c>
      <c r="O17" s="31">
        <v>154</v>
      </c>
      <c r="P17" s="20">
        <v>162</v>
      </c>
      <c r="Q17" s="30">
        <v>-8</v>
      </c>
      <c r="R17" s="29" t="s">
        <v>101</v>
      </c>
      <c r="S17" s="28" t="s">
        <v>240</v>
      </c>
    </row>
    <row r="18" spans="1:19" x14ac:dyDescent="0.3">
      <c r="A18" s="32" t="s">
        <v>1</v>
      </c>
      <c r="B18" s="1">
        <v>53</v>
      </c>
      <c r="C18" s="1">
        <v>25</v>
      </c>
      <c r="D18" s="1">
        <v>21</v>
      </c>
      <c r="E18" s="20">
        <v>7</v>
      </c>
      <c r="F18" s="30">
        <v>57</v>
      </c>
      <c r="G18" s="20">
        <v>22</v>
      </c>
      <c r="H18" s="20">
        <v>25</v>
      </c>
      <c r="I18" s="20">
        <v>0</v>
      </c>
      <c r="J18" s="20">
        <v>5</v>
      </c>
      <c r="K18" s="29" t="s">
        <v>968</v>
      </c>
      <c r="L18" s="1" t="s">
        <v>1047</v>
      </c>
      <c r="M18" s="1" t="s">
        <v>381</v>
      </c>
      <c r="N18" s="1" t="s">
        <v>969</v>
      </c>
      <c r="O18" s="31">
        <v>170</v>
      </c>
      <c r="P18" s="20">
        <v>159</v>
      </c>
      <c r="Q18" s="30">
        <v>11</v>
      </c>
      <c r="R18" s="29" t="s">
        <v>101</v>
      </c>
      <c r="S18" s="28" t="s">
        <v>237</v>
      </c>
    </row>
    <row r="19" spans="1:19" x14ac:dyDescent="0.3">
      <c r="A19" s="32" t="s">
        <v>14</v>
      </c>
      <c r="B19" s="1">
        <v>52</v>
      </c>
      <c r="C19" s="1">
        <v>27</v>
      </c>
      <c r="D19" s="1">
        <v>23</v>
      </c>
      <c r="E19" s="20">
        <v>2</v>
      </c>
      <c r="F19" s="30">
        <v>56</v>
      </c>
      <c r="G19" s="20">
        <v>15</v>
      </c>
      <c r="H19" s="20">
        <v>24</v>
      </c>
      <c r="I19" s="20">
        <v>3</v>
      </c>
      <c r="J19" s="20">
        <v>0</v>
      </c>
      <c r="K19" s="29" t="s">
        <v>667</v>
      </c>
      <c r="L19" s="1" t="s">
        <v>1055</v>
      </c>
      <c r="M19" s="1" t="s">
        <v>539</v>
      </c>
      <c r="N19" s="1" t="s">
        <v>963</v>
      </c>
      <c r="O19" s="31">
        <v>138</v>
      </c>
      <c r="P19" s="20">
        <v>159</v>
      </c>
      <c r="Q19" s="30">
        <v>-21</v>
      </c>
      <c r="R19" s="29" t="s">
        <v>101</v>
      </c>
      <c r="S19" s="28" t="s">
        <v>202</v>
      </c>
    </row>
    <row r="20" spans="1:19" x14ac:dyDescent="0.3">
      <c r="A20" s="32" t="s">
        <v>23</v>
      </c>
      <c r="B20" s="1">
        <v>51</v>
      </c>
      <c r="C20" s="1">
        <v>24</v>
      </c>
      <c r="D20" s="1">
        <v>20</v>
      </c>
      <c r="E20" s="20">
        <v>7</v>
      </c>
      <c r="F20" s="30">
        <v>55</v>
      </c>
      <c r="G20" s="20">
        <v>10</v>
      </c>
      <c r="H20" s="20">
        <v>19</v>
      </c>
      <c r="I20" s="20">
        <v>5</v>
      </c>
      <c r="J20" s="20">
        <v>1</v>
      </c>
      <c r="K20" s="29" t="s">
        <v>1021</v>
      </c>
      <c r="L20" s="1" t="s">
        <v>960</v>
      </c>
      <c r="M20" s="1" t="s">
        <v>961</v>
      </c>
      <c r="N20" s="1" t="s">
        <v>1046</v>
      </c>
      <c r="O20" s="31">
        <v>158</v>
      </c>
      <c r="P20" s="20">
        <v>169</v>
      </c>
      <c r="Q20" s="30">
        <v>-11</v>
      </c>
      <c r="R20" s="29" t="s">
        <v>104</v>
      </c>
      <c r="S20" s="28" t="s">
        <v>232</v>
      </c>
    </row>
    <row r="21" spans="1:19" ht="15" thickBot="1" x14ac:dyDescent="0.35">
      <c r="A21" s="27" t="s">
        <v>12</v>
      </c>
      <c r="B21" s="26">
        <v>53</v>
      </c>
      <c r="C21" s="26">
        <v>22</v>
      </c>
      <c r="D21" s="26">
        <v>25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1065</v>
      </c>
      <c r="L21" s="26" t="s">
        <v>1031</v>
      </c>
      <c r="M21" s="26" t="s">
        <v>294</v>
      </c>
      <c r="N21" s="26" t="s">
        <v>883</v>
      </c>
      <c r="O21" s="25">
        <v>143</v>
      </c>
      <c r="P21" s="24">
        <v>165</v>
      </c>
      <c r="Q21" s="23">
        <v>-22</v>
      </c>
      <c r="R21" s="22" t="s">
        <v>99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50</v>
      </c>
      <c r="C25" s="1">
        <v>35</v>
      </c>
      <c r="D25" s="1">
        <v>6</v>
      </c>
      <c r="E25" s="20">
        <v>9</v>
      </c>
      <c r="F25" s="30">
        <v>79</v>
      </c>
      <c r="G25" s="20">
        <v>31</v>
      </c>
      <c r="H25" s="20">
        <v>34</v>
      </c>
      <c r="I25" s="20">
        <v>1</v>
      </c>
      <c r="J25" s="20">
        <v>5</v>
      </c>
      <c r="K25" s="29" t="s">
        <v>1033</v>
      </c>
      <c r="L25" s="1" t="s">
        <v>1057</v>
      </c>
      <c r="M25" s="1" t="s">
        <v>416</v>
      </c>
      <c r="N25" s="1" t="s">
        <v>1016</v>
      </c>
      <c r="O25" s="31">
        <v>198</v>
      </c>
      <c r="P25" s="20">
        <v>122</v>
      </c>
      <c r="Q25" s="30">
        <v>76</v>
      </c>
      <c r="R25" s="29" t="s">
        <v>99</v>
      </c>
      <c r="S25" s="28" t="s">
        <v>218</v>
      </c>
    </row>
    <row r="26" spans="1:19" x14ac:dyDescent="0.3">
      <c r="A26" s="32" t="s">
        <v>17</v>
      </c>
      <c r="B26" s="1">
        <v>53</v>
      </c>
      <c r="C26" s="1">
        <v>29</v>
      </c>
      <c r="D26" s="1">
        <v>14</v>
      </c>
      <c r="E26" s="20">
        <v>10</v>
      </c>
      <c r="F26" s="30">
        <v>68</v>
      </c>
      <c r="G26" s="20">
        <v>16</v>
      </c>
      <c r="H26" s="20">
        <v>26</v>
      </c>
      <c r="I26" s="20">
        <v>3</v>
      </c>
      <c r="J26" s="20">
        <v>3</v>
      </c>
      <c r="K26" s="29" t="s">
        <v>1048</v>
      </c>
      <c r="L26" s="1" t="s">
        <v>1004</v>
      </c>
      <c r="M26" s="1" t="s">
        <v>299</v>
      </c>
      <c r="N26" s="1" t="s">
        <v>933</v>
      </c>
      <c r="O26" s="31">
        <v>171</v>
      </c>
      <c r="P26" s="20">
        <v>154</v>
      </c>
      <c r="Q26" s="30">
        <v>17</v>
      </c>
      <c r="R26" s="29" t="s">
        <v>101</v>
      </c>
      <c r="S26" s="28" t="s">
        <v>218</v>
      </c>
    </row>
    <row r="27" spans="1:19" x14ac:dyDescent="0.3">
      <c r="A27" s="32" t="s">
        <v>22</v>
      </c>
      <c r="B27" s="1">
        <v>52</v>
      </c>
      <c r="C27" s="1">
        <v>29</v>
      </c>
      <c r="D27" s="1">
        <v>14</v>
      </c>
      <c r="E27" s="20">
        <v>9</v>
      </c>
      <c r="F27" s="30">
        <v>67</v>
      </c>
      <c r="G27" s="20">
        <v>22</v>
      </c>
      <c r="H27" s="20">
        <v>26</v>
      </c>
      <c r="I27" s="20">
        <v>3</v>
      </c>
      <c r="J27" s="20">
        <v>3</v>
      </c>
      <c r="K27" s="29" t="s">
        <v>845</v>
      </c>
      <c r="L27" s="1" t="s">
        <v>1025</v>
      </c>
      <c r="M27" s="1" t="s">
        <v>339</v>
      </c>
      <c r="N27" s="1" t="s">
        <v>1034</v>
      </c>
      <c r="O27" s="31">
        <v>172</v>
      </c>
      <c r="P27" s="20">
        <v>144</v>
      </c>
      <c r="Q27" s="30">
        <v>28</v>
      </c>
      <c r="R27" s="29" t="s">
        <v>99</v>
      </c>
      <c r="S27" s="28" t="s">
        <v>228</v>
      </c>
    </row>
    <row r="28" spans="1:19" x14ac:dyDescent="0.3">
      <c r="A28" s="32" t="s">
        <v>95</v>
      </c>
      <c r="B28" s="1">
        <v>52</v>
      </c>
      <c r="C28" s="1">
        <v>27</v>
      </c>
      <c r="D28" s="1">
        <v>21</v>
      </c>
      <c r="E28" s="20">
        <v>4</v>
      </c>
      <c r="F28" s="30">
        <v>58</v>
      </c>
      <c r="G28" s="20">
        <v>20</v>
      </c>
      <c r="H28" s="20">
        <v>27</v>
      </c>
      <c r="I28" s="20">
        <v>0</v>
      </c>
      <c r="J28" s="20">
        <v>0</v>
      </c>
      <c r="K28" s="29" t="s">
        <v>1017</v>
      </c>
      <c r="L28" s="1" t="s">
        <v>941</v>
      </c>
      <c r="M28" s="1" t="s">
        <v>522</v>
      </c>
      <c r="N28" s="1" t="s">
        <v>1037</v>
      </c>
      <c r="O28" s="31">
        <v>163</v>
      </c>
      <c r="P28" s="20">
        <v>143</v>
      </c>
      <c r="Q28" s="30">
        <v>20</v>
      </c>
      <c r="R28" s="29" t="s">
        <v>101</v>
      </c>
      <c r="S28" s="28" t="s">
        <v>276</v>
      </c>
    </row>
    <row r="29" spans="1:19" x14ac:dyDescent="0.3">
      <c r="A29" s="32" t="s">
        <v>15</v>
      </c>
      <c r="B29" s="1">
        <v>51</v>
      </c>
      <c r="C29" s="1">
        <v>24</v>
      </c>
      <c r="D29" s="1">
        <v>23</v>
      </c>
      <c r="E29" s="20">
        <v>4</v>
      </c>
      <c r="F29" s="30">
        <v>52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518</v>
      </c>
      <c r="M29" s="1" t="s">
        <v>443</v>
      </c>
      <c r="N29" s="1" t="s">
        <v>1050</v>
      </c>
      <c r="O29" s="31">
        <v>148</v>
      </c>
      <c r="P29" s="20">
        <v>174</v>
      </c>
      <c r="Q29" s="30">
        <v>-26</v>
      </c>
      <c r="R29" s="29" t="s">
        <v>101</v>
      </c>
      <c r="S29" s="28" t="s">
        <v>202</v>
      </c>
    </row>
    <row r="30" spans="1:19" x14ac:dyDescent="0.3">
      <c r="A30" s="32" t="s">
        <v>25</v>
      </c>
      <c r="B30" s="1">
        <v>52</v>
      </c>
      <c r="C30" s="1">
        <v>21</v>
      </c>
      <c r="D30" s="1">
        <v>23</v>
      </c>
      <c r="E30" s="20">
        <v>8</v>
      </c>
      <c r="F30" s="30">
        <v>50</v>
      </c>
      <c r="G30" s="20">
        <v>13</v>
      </c>
      <c r="H30" s="20">
        <v>18</v>
      </c>
      <c r="I30" s="20">
        <v>3</v>
      </c>
      <c r="J30" s="20">
        <v>4</v>
      </c>
      <c r="K30" s="29" t="s">
        <v>1056</v>
      </c>
      <c r="L30" s="1" t="s">
        <v>855</v>
      </c>
      <c r="M30" s="1" t="s">
        <v>277</v>
      </c>
      <c r="N30" s="1" t="s">
        <v>818</v>
      </c>
      <c r="O30" s="31">
        <v>141</v>
      </c>
      <c r="P30" s="20">
        <v>164</v>
      </c>
      <c r="Q30" s="30">
        <v>-23</v>
      </c>
      <c r="R30" s="29" t="s">
        <v>107</v>
      </c>
      <c r="S30" s="28" t="s">
        <v>228</v>
      </c>
    </row>
    <row r="31" spans="1:19" x14ac:dyDescent="0.3">
      <c r="A31" s="32" t="s">
        <v>6</v>
      </c>
      <c r="B31" s="1">
        <v>52</v>
      </c>
      <c r="C31" s="1">
        <v>19</v>
      </c>
      <c r="D31" s="1">
        <v>24</v>
      </c>
      <c r="E31" s="20">
        <v>9</v>
      </c>
      <c r="F31" s="30">
        <v>47</v>
      </c>
      <c r="G31" s="20">
        <v>17</v>
      </c>
      <c r="H31" s="20">
        <v>18</v>
      </c>
      <c r="I31" s="20">
        <v>1</v>
      </c>
      <c r="J31" s="20">
        <v>3</v>
      </c>
      <c r="K31" s="29" t="s">
        <v>1002</v>
      </c>
      <c r="L31" s="1" t="s">
        <v>1035</v>
      </c>
      <c r="M31" s="1" t="s">
        <v>658</v>
      </c>
      <c r="N31" s="1" t="s">
        <v>1051</v>
      </c>
      <c r="O31" s="31">
        <v>127</v>
      </c>
      <c r="P31" s="20">
        <v>179</v>
      </c>
      <c r="Q31" s="30">
        <v>-52</v>
      </c>
      <c r="R31" s="29" t="s">
        <v>133</v>
      </c>
      <c r="S31" s="28" t="s">
        <v>237</v>
      </c>
    </row>
    <row r="32" spans="1:19" ht="15" thickBot="1" x14ac:dyDescent="0.35">
      <c r="A32" s="32" t="s">
        <v>0</v>
      </c>
      <c r="B32" s="1">
        <v>51</v>
      </c>
      <c r="C32" s="1">
        <v>20</v>
      </c>
      <c r="D32" s="1">
        <v>24</v>
      </c>
      <c r="E32" s="20">
        <v>7</v>
      </c>
      <c r="F32" s="23">
        <v>47</v>
      </c>
      <c r="G32" s="20">
        <v>17</v>
      </c>
      <c r="H32" s="20">
        <v>19</v>
      </c>
      <c r="I32" s="20">
        <v>1</v>
      </c>
      <c r="J32" s="20">
        <v>2</v>
      </c>
      <c r="K32" s="29" t="s">
        <v>1052</v>
      </c>
      <c r="L32" s="1" t="s">
        <v>995</v>
      </c>
      <c r="M32" s="1" t="s">
        <v>122</v>
      </c>
      <c r="N32" s="1" t="s">
        <v>1008</v>
      </c>
      <c r="O32" s="31">
        <v>149</v>
      </c>
      <c r="P32" s="20">
        <v>158</v>
      </c>
      <c r="Q32" s="30">
        <v>-9</v>
      </c>
      <c r="R32" s="29" t="s">
        <v>107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54</v>
      </c>
      <c r="C35" s="1">
        <v>27</v>
      </c>
      <c r="D35" s="1">
        <v>19</v>
      </c>
      <c r="E35" s="20">
        <v>8</v>
      </c>
      <c r="F35" s="33">
        <v>62</v>
      </c>
      <c r="G35" s="20">
        <v>21</v>
      </c>
      <c r="H35" s="20">
        <v>27</v>
      </c>
      <c r="I35" s="20">
        <v>0</v>
      </c>
      <c r="J35" s="20">
        <v>3</v>
      </c>
      <c r="K35" s="29" t="s">
        <v>910</v>
      </c>
      <c r="L35" s="1" t="s">
        <v>765</v>
      </c>
      <c r="M35" s="1" t="s">
        <v>323</v>
      </c>
      <c r="N35" s="1" t="s">
        <v>1069</v>
      </c>
      <c r="O35" s="31">
        <v>186</v>
      </c>
      <c r="P35" s="20">
        <v>175</v>
      </c>
      <c r="Q35" s="30">
        <v>11</v>
      </c>
      <c r="R35" s="29" t="s">
        <v>104</v>
      </c>
      <c r="S35" s="28" t="s">
        <v>233</v>
      </c>
    </row>
    <row r="36" spans="1:19" x14ac:dyDescent="0.3">
      <c r="A36" s="32" t="s">
        <v>2</v>
      </c>
      <c r="B36" s="1">
        <v>51</v>
      </c>
      <c r="C36" s="1">
        <v>25</v>
      </c>
      <c r="D36" s="1">
        <v>14</v>
      </c>
      <c r="E36" s="20">
        <v>12</v>
      </c>
      <c r="F36" s="30">
        <v>62</v>
      </c>
      <c r="G36" s="20">
        <v>17</v>
      </c>
      <c r="H36" s="20">
        <v>24</v>
      </c>
      <c r="I36" s="20">
        <v>1</v>
      </c>
      <c r="J36" s="20">
        <v>5</v>
      </c>
      <c r="K36" s="29" t="s">
        <v>999</v>
      </c>
      <c r="L36" s="1" t="s">
        <v>1062</v>
      </c>
      <c r="M36" s="1" t="s">
        <v>440</v>
      </c>
      <c r="N36" s="1" t="s">
        <v>876</v>
      </c>
      <c r="O36" s="31">
        <v>171</v>
      </c>
      <c r="P36" s="20">
        <v>161</v>
      </c>
      <c r="Q36" s="30">
        <v>10</v>
      </c>
      <c r="R36" s="29" t="s">
        <v>101</v>
      </c>
      <c r="S36" s="28" t="s">
        <v>203</v>
      </c>
    </row>
    <row r="37" spans="1:19" x14ac:dyDescent="0.3">
      <c r="A37" s="32" t="s">
        <v>31</v>
      </c>
      <c r="B37" s="1">
        <v>53</v>
      </c>
      <c r="C37" s="1">
        <v>28</v>
      </c>
      <c r="D37" s="1">
        <v>22</v>
      </c>
      <c r="E37" s="20">
        <v>3</v>
      </c>
      <c r="F37" s="30">
        <v>59</v>
      </c>
      <c r="G37" s="20">
        <v>10</v>
      </c>
      <c r="H37" s="20">
        <v>22</v>
      </c>
      <c r="I37" s="20">
        <v>6</v>
      </c>
      <c r="J37" s="20">
        <v>0</v>
      </c>
      <c r="K37" s="29" t="s">
        <v>835</v>
      </c>
      <c r="L37" s="1" t="s">
        <v>1067</v>
      </c>
      <c r="M37" s="1" t="s">
        <v>476</v>
      </c>
      <c r="N37" s="1" t="s">
        <v>1068</v>
      </c>
      <c r="O37" s="31">
        <v>177</v>
      </c>
      <c r="P37" s="20">
        <v>188</v>
      </c>
      <c r="Q37" s="30">
        <v>-11</v>
      </c>
      <c r="R37" s="29" t="s">
        <v>101</v>
      </c>
      <c r="S37" s="28" t="s">
        <v>203</v>
      </c>
    </row>
    <row r="38" spans="1:19" x14ac:dyDescent="0.3">
      <c r="A38" s="32" t="s">
        <v>18</v>
      </c>
      <c r="B38" s="1">
        <v>50</v>
      </c>
      <c r="C38" s="1">
        <v>21</v>
      </c>
      <c r="D38" s="1">
        <v>16</v>
      </c>
      <c r="E38" s="20">
        <v>13</v>
      </c>
      <c r="F38" s="30">
        <v>55</v>
      </c>
      <c r="G38" s="20">
        <v>9</v>
      </c>
      <c r="H38" s="20">
        <v>17</v>
      </c>
      <c r="I38" s="20">
        <v>4</v>
      </c>
      <c r="J38" s="20">
        <v>6</v>
      </c>
      <c r="K38" s="29" t="s">
        <v>1009</v>
      </c>
      <c r="L38" s="1" t="s">
        <v>932</v>
      </c>
      <c r="M38" s="1" t="s">
        <v>974</v>
      </c>
      <c r="N38" s="1" t="s">
        <v>1053</v>
      </c>
      <c r="O38" s="31">
        <v>134</v>
      </c>
      <c r="P38" s="20">
        <v>143</v>
      </c>
      <c r="Q38" s="30">
        <v>-9</v>
      </c>
      <c r="R38" s="29" t="s">
        <v>104</v>
      </c>
      <c r="S38" s="28" t="s">
        <v>245</v>
      </c>
    </row>
    <row r="39" spans="1:19" x14ac:dyDescent="0.3">
      <c r="A39" s="32" t="s">
        <v>8</v>
      </c>
      <c r="B39" s="1">
        <v>50</v>
      </c>
      <c r="C39" s="1">
        <v>26</v>
      </c>
      <c r="D39" s="1">
        <v>21</v>
      </c>
      <c r="E39" s="20">
        <v>3</v>
      </c>
      <c r="F39" s="30">
        <v>55</v>
      </c>
      <c r="G39" s="20">
        <v>13</v>
      </c>
      <c r="H39" s="20">
        <v>24</v>
      </c>
      <c r="I39" s="20">
        <v>2</v>
      </c>
      <c r="J39" s="20">
        <v>1</v>
      </c>
      <c r="K39" s="29" t="s">
        <v>798</v>
      </c>
      <c r="L39" s="1" t="s">
        <v>1010</v>
      </c>
      <c r="M39" s="1" t="s">
        <v>377</v>
      </c>
      <c r="N39" s="1" t="s">
        <v>883</v>
      </c>
      <c r="O39" s="31">
        <v>156</v>
      </c>
      <c r="P39" s="20">
        <v>174</v>
      </c>
      <c r="Q39" s="30">
        <v>-18</v>
      </c>
      <c r="R39" s="29" t="s">
        <v>99</v>
      </c>
      <c r="S39" s="28" t="s">
        <v>232</v>
      </c>
    </row>
    <row r="40" spans="1:19" x14ac:dyDescent="0.3">
      <c r="A40" s="32" t="s">
        <v>7</v>
      </c>
      <c r="B40" s="1">
        <v>51</v>
      </c>
      <c r="C40" s="1">
        <v>23</v>
      </c>
      <c r="D40" s="1">
        <v>19</v>
      </c>
      <c r="E40" s="20">
        <v>9</v>
      </c>
      <c r="F40" s="30">
        <v>55</v>
      </c>
      <c r="G40" s="20">
        <v>16</v>
      </c>
      <c r="H40" s="20">
        <v>22</v>
      </c>
      <c r="I40" s="20">
        <v>1</v>
      </c>
      <c r="J40" s="20">
        <v>4</v>
      </c>
      <c r="K40" s="29" t="s">
        <v>949</v>
      </c>
      <c r="L40" s="1" t="s">
        <v>976</v>
      </c>
      <c r="M40" s="1" t="s">
        <v>509</v>
      </c>
      <c r="N40" s="1" t="s">
        <v>1037</v>
      </c>
      <c r="O40" s="31">
        <v>143</v>
      </c>
      <c r="P40" s="20">
        <v>154</v>
      </c>
      <c r="Q40" s="30">
        <v>-11</v>
      </c>
      <c r="R40" s="29" t="s">
        <v>99</v>
      </c>
      <c r="S40" s="28" t="s">
        <v>215</v>
      </c>
    </row>
    <row r="41" spans="1:19" x14ac:dyDescent="0.3">
      <c r="A41" s="32" t="s">
        <v>27</v>
      </c>
      <c r="B41" s="1">
        <v>52</v>
      </c>
      <c r="C41" s="1">
        <v>21</v>
      </c>
      <c r="D41" s="1">
        <v>25</v>
      </c>
      <c r="E41" s="20">
        <v>6</v>
      </c>
      <c r="F41" s="30">
        <v>48</v>
      </c>
      <c r="G41" s="20">
        <v>15</v>
      </c>
      <c r="H41" s="20">
        <v>19</v>
      </c>
      <c r="I41" s="20">
        <v>2</v>
      </c>
      <c r="J41" s="20">
        <v>2</v>
      </c>
      <c r="K41" s="29" t="s">
        <v>785</v>
      </c>
      <c r="L41" s="1" t="s">
        <v>938</v>
      </c>
      <c r="M41" s="1" t="s">
        <v>425</v>
      </c>
      <c r="N41" s="1" t="s">
        <v>1060</v>
      </c>
      <c r="O41" s="31">
        <v>132</v>
      </c>
      <c r="P41" s="20">
        <v>156</v>
      </c>
      <c r="Q41" s="30">
        <v>-24</v>
      </c>
      <c r="R41" s="29" t="s">
        <v>133</v>
      </c>
      <c r="S41" s="28" t="s">
        <v>215</v>
      </c>
    </row>
    <row r="42" spans="1:19" ht="15" thickBot="1" x14ac:dyDescent="0.35">
      <c r="A42" s="27" t="s">
        <v>3</v>
      </c>
      <c r="B42" s="26">
        <v>52</v>
      </c>
      <c r="C42" s="26">
        <v>17</v>
      </c>
      <c r="D42" s="26">
        <v>30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1061</v>
      </c>
      <c r="L42" s="26" t="s">
        <v>941</v>
      </c>
      <c r="M42" s="26" t="s">
        <v>274</v>
      </c>
      <c r="N42" s="26" t="s">
        <v>825</v>
      </c>
      <c r="O42" s="25">
        <v>139</v>
      </c>
      <c r="P42" s="24">
        <v>191</v>
      </c>
      <c r="Q42" s="23">
        <v>-52</v>
      </c>
      <c r="R42" s="22" t="s">
        <v>107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000732C-CB91-40EC-B6C0-8C6A3FFD615E}"/>
  </hyperlinks>
  <pageMargins left="0.7" right="0.7" top="0.75" bottom="0.75" header="0.3" footer="0.3"/>
  <pageSetup orientation="portrait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ECD9-D07E-46F5-966F-5E7BE5E24070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51</v>
      </c>
      <c r="C4" s="40">
        <v>33</v>
      </c>
      <c r="D4" s="40">
        <v>14</v>
      </c>
      <c r="E4" s="38">
        <v>4</v>
      </c>
      <c r="F4" s="33">
        <v>70</v>
      </c>
      <c r="G4" s="39">
        <v>23</v>
      </c>
      <c r="H4" s="38">
        <v>30</v>
      </c>
      <c r="I4" s="38">
        <v>3</v>
      </c>
      <c r="J4" s="33">
        <v>2</v>
      </c>
      <c r="K4" s="37" t="s">
        <v>1064</v>
      </c>
      <c r="L4" s="40" t="s">
        <v>1044</v>
      </c>
      <c r="M4" s="40" t="s">
        <v>234</v>
      </c>
      <c r="N4" s="40" t="s">
        <v>1020</v>
      </c>
      <c r="O4" s="39">
        <v>179</v>
      </c>
      <c r="P4" s="38">
        <v>130</v>
      </c>
      <c r="Q4" s="33">
        <v>49</v>
      </c>
      <c r="R4" s="37" t="s">
        <v>99</v>
      </c>
      <c r="S4" s="36" t="s">
        <v>276</v>
      </c>
    </row>
    <row r="5" spans="1:20" x14ac:dyDescent="0.3">
      <c r="A5" s="32" t="s">
        <v>21</v>
      </c>
      <c r="B5" s="1">
        <v>54</v>
      </c>
      <c r="C5" s="1">
        <v>32</v>
      </c>
      <c r="D5" s="1">
        <v>17</v>
      </c>
      <c r="E5" s="20">
        <v>5</v>
      </c>
      <c r="F5" s="30">
        <v>69</v>
      </c>
      <c r="G5" s="31">
        <v>20</v>
      </c>
      <c r="H5" s="20">
        <v>30</v>
      </c>
      <c r="I5" s="20">
        <v>2</v>
      </c>
      <c r="J5" s="30">
        <v>2</v>
      </c>
      <c r="K5" s="29" t="s">
        <v>1072</v>
      </c>
      <c r="L5" s="1" t="s">
        <v>910</v>
      </c>
      <c r="M5" s="1" t="s">
        <v>540</v>
      </c>
      <c r="N5" s="1" t="s">
        <v>1011</v>
      </c>
      <c r="O5" s="31">
        <v>168</v>
      </c>
      <c r="P5" s="20">
        <v>162</v>
      </c>
      <c r="Q5" s="30">
        <v>6</v>
      </c>
      <c r="R5" s="29" t="s">
        <v>101</v>
      </c>
      <c r="S5" s="28" t="s">
        <v>226</v>
      </c>
    </row>
    <row r="6" spans="1:20" x14ac:dyDescent="0.3">
      <c r="A6" s="32" t="s">
        <v>29</v>
      </c>
      <c r="B6" s="1">
        <v>54</v>
      </c>
      <c r="C6" s="1">
        <v>31</v>
      </c>
      <c r="D6" s="1">
        <v>20</v>
      </c>
      <c r="E6" s="20">
        <v>3</v>
      </c>
      <c r="F6" s="30">
        <v>65</v>
      </c>
      <c r="G6" s="31">
        <v>21</v>
      </c>
      <c r="H6" s="20">
        <v>29</v>
      </c>
      <c r="I6" s="20">
        <v>2</v>
      </c>
      <c r="J6" s="30">
        <v>1</v>
      </c>
      <c r="K6" s="29" t="s">
        <v>1070</v>
      </c>
      <c r="L6" s="1" t="s">
        <v>802</v>
      </c>
      <c r="M6" s="1" t="s">
        <v>438</v>
      </c>
      <c r="N6" s="1" t="s">
        <v>1063</v>
      </c>
      <c r="O6" s="31">
        <v>180</v>
      </c>
      <c r="P6" s="20">
        <v>168</v>
      </c>
      <c r="Q6" s="30">
        <v>12</v>
      </c>
      <c r="R6" s="29" t="s">
        <v>99</v>
      </c>
      <c r="S6" s="28" t="s">
        <v>276</v>
      </c>
    </row>
    <row r="7" spans="1:20" x14ac:dyDescent="0.3">
      <c r="A7" s="32" t="s">
        <v>28</v>
      </c>
      <c r="B7" s="1">
        <v>52</v>
      </c>
      <c r="C7" s="1">
        <v>30</v>
      </c>
      <c r="D7" s="1">
        <v>17</v>
      </c>
      <c r="E7" s="20">
        <v>5</v>
      </c>
      <c r="F7" s="30">
        <v>65</v>
      </c>
      <c r="G7" s="31">
        <v>21</v>
      </c>
      <c r="H7" s="20">
        <v>27</v>
      </c>
      <c r="I7" s="20">
        <v>3</v>
      </c>
      <c r="J7" s="30">
        <v>0</v>
      </c>
      <c r="K7" s="29" t="s">
        <v>954</v>
      </c>
      <c r="L7" s="1" t="s">
        <v>935</v>
      </c>
      <c r="M7" s="1" t="s">
        <v>397</v>
      </c>
      <c r="N7" s="1" t="s">
        <v>1071</v>
      </c>
      <c r="O7" s="31">
        <v>179</v>
      </c>
      <c r="P7" s="20">
        <v>159</v>
      </c>
      <c r="Q7" s="30">
        <v>20</v>
      </c>
      <c r="R7" s="29" t="s">
        <v>135</v>
      </c>
      <c r="S7" s="28" t="s">
        <v>226</v>
      </c>
    </row>
    <row r="8" spans="1:20" x14ac:dyDescent="0.3">
      <c r="A8" s="32" t="s">
        <v>16</v>
      </c>
      <c r="B8" s="1">
        <v>53</v>
      </c>
      <c r="C8" s="1">
        <v>29</v>
      </c>
      <c r="D8" s="1">
        <v>17</v>
      </c>
      <c r="E8" s="20">
        <v>7</v>
      </c>
      <c r="F8" s="30">
        <v>65</v>
      </c>
      <c r="G8" s="31">
        <v>16</v>
      </c>
      <c r="H8" s="20">
        <v>27</v>
      </c>
      <c r="I8" s="20">
        <v>2</v>
      </c>
      <c r="J8" s="30">
        <v>4</v>
      </c>
      <c r="K8" s="29" t="s">
        <v>1036</v>
      </c>
      <c r="L8" s="1" t="s">
        <v>1026</v>
      </c>
      <c r="M8" s="1" t="s">
        <v>589</v>
      </c>
      <c r="N8" s="1" t="s">
        <v>1042</v>
      </c>
      <c r="O8" s="31">
        <v>180</v>
      </c>
      <c r="P8" s="20">
        <v>177</v>
      </c>
      <c r="Q8" s="30">
        <v>3</v>
      </c>
      <c r="R8" s="29" t="s">
        <v>99</v>
      </c>
      <c r="S8" s="28" t="s">
        <v>225</v>
      </c>
    </row>
    <row r="9" spans="1:20" x14ac:dyDescent="0.3">
      <c r="A9" s="32" t="s">
        <v>19</v>
      </c>
      <c r="B9" s="1">
        <v>52</v>
      </c>
      <c r="C9" s="1">
        <v>28</v>
      </c>
      <c r="D9" s="1">
        <v>21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948</v>
      </c>
      <c r="L9" s="1" t="s">
        <v>860</v>
      </c>
      <c r="M9" s="1" t="s">
        <v>887</v>
      </c>
      <c r="N9" s="1" t="s">
        <v>955</v>
      </c>
      <c r="O9" s="31">
        <v>160</v>
      </c>
      <c r="P9" s="20">
        <v>169</v>
      </c>
      <c r="Q9" s="30">
        <v>-9</v>
      </c>
      <c r="R9" s="29" t="s">
        <v>101</v>
      </c>
      <c r="S9" s="28" t="s">
        <v>232</v>
      </c>
    </row>
    <row r="10" spans="1:20" x14ac:dyDescent="0.3">
      <c r="A10" s="32" t="s">
        <v>4</v>
      </c>
      <c r="B10" s="1">
        <v>53</v>
      </c>
      <c r="C10" s="1">
        <v>24</v>
      </c>
      <c r="D10" s="1">
        <v>20</v>
      </c>
      <c r="E10" s="20">
        <v>9</v>
      </c>
      <c r="F10" s="30">
        <v>57</v>
      </c>
      <c r="G10" s="31">
        <v>17</v>
      </c>
      <c r="H10" s="20">
        <v>24</v>
      </c>
      <c r="I10" s="20">
        <v>0</v>
      </c>
      <c r="J10" s="30">
        <v>1</v>
      </c>
      <c r="K10" s="29" t="s">
        <v>1073</v>
      </c>
      <c r="L10" s="1" t="s">
        <v>958</v>
      </c>
      <c r="M10" s="1" t="s">
        <v>552</v>
      </c>
      <c r="N10" s="1" t="s">
        <v>1074</v>
      </c>
      <c r="O10" s="31">
        <v>174</v>
      </c>
      <c r="P10" s="20">
        <v>183</v>
      </c>
      <c r="Q10" s="30">
        <v>-9</v>
      </c>
      <c r="R10" s="29" t="s">
        <v>159</v>
      </c>
      <c r="S10" s="28" t="s">
        <v>215</v>
      </c>
    </row>
    <row r="11" spans="1:20" ht="15" thickBot="1" x14ac:dyDescent="0.35">
      <c r="A11" s="32" t="s">
        <v>11</v>
      </c>
      <c r="B11" s="1">
        <v>52</v>
      </c>
      <c r="C11" s="1">
        <v>24</v>
      </c>
      <c r="D11" s="1">
        <v>21</v>
      </c>
      <c r="E11" s="24">
        <v>7</v>
      </c>
      <c r="F11" s="23">
        <v>55</v>
      </c>
      <c r="G11" s="25">
        <v>16</v>
      </c>
      <c r="H11" s="24">
        <v>21</v>
      </c>
      <c r="I11" s="24">
        <v>3</v>
      </c>
      <c r="J11" s="23">
        <v>0</v>
      </c>
      <c r="K11" s="29" t="s">
        <v>731</v>
      </c>
      <c r="L11" s="1" t="s">
        <v>726</v>
      </c>
      <c r="M11" s="1" t="s">
        <v>983</v>
      </c>
      <c r="N11" s="1" t="s">
        <v>1043</v>
      </c>
      <c r="O11" s="31">
        <v>174</v>
      </c>
      <c r="P11" s="20">
        <v>174</v>
      </c>
      <c r="Q11" s="30">
        <v>0</v>
      </c>
      <c r="R11" s="29" t="s">
        <v>99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52</v>
      </c>
      <c r="C14" s="1">
        <v>32</v>
      </c>
      <c r="D14" s="1">
        <v>15</v>
      </c>
      <c r="E14" s="20">
        <v>5</v>
      </c>
      <c r="F14" s="33">
        <v>69</v>
      </c>
      <c r="G14" s="20">
        <v>19</v>
      </c>
      <c r="H14" s="20">
        <v>28</v>
      </c>
      <c r="I14" s="20">
        <v>4</v>
      </c>
      <c r="J14" s="20">
        <v>3</v>
      </c>
      <c r="K14" s="29" t="s">
        <v>1024</v>
      </c>
      <c r="L14" s="1" t="s">
        <v>845</v>
      </c>
      <c r="M14" s="1" t="s">
        <v>959</v>
      </c>
      <c r="N14" s="1" t="s">
        <v>1045</v>
      </c>
      <c r="O14" s="31">
        <v>180</v>
      </c>
      <c r="P14" s="20">
        <v>150</v>
      </c>
      <c r="Q14" s="30">
        <v>30</v>
      </c>
      <c r="R14" s="29" t="s">
        <v>99</v>
      </c>
      <c r="S14" s="28" t="s">
        <v>290</v>
      </c>
    </row>
    <row r="15" spans="1:20" x14ac:dyDescent="0.3">
      <c r="A15" s="32" t="s">
        <v>9</v>
      </c>
      <c r="B15" s="1">
        <v>51</v>
      </c>
      <c r="C15" s="1">
        <v>26</v>
      </c>
      <c r="D15" s="1">
        <v>14</v>
      </c>
      <c r="E15" s="20">
        <v>11</v>
      </c>
      <c r="F15" s="30">
        <v>63</v>
      </c>
      <c r="G15" s="20">
        <v>21</v>
      </c>
      <c r="H15" s="20">
        <v>25</v>
      </c>
      <c r="I15" s="20">
        <v>1</v>
      </c>
      <c r="J15" s="20">
        <v>7</v>
      </c>
      <c r="K15" s="29" t="s">
        <v>966</v>
      </c>
      <c r="L15" s="1" t="s">
        <v>994</v>
      </c>
      <c r="M15" s="1" t="s">
        <v>462</v>
      </c>
      <c r="N15" s="1" t="s">
        <v>967</v>
      </c>
      <c r="O15" s="31">
        <v>169</v>
      </c>
      <c r="P15" s="20">
        <v>152</v>
      </c>
      <c r="Q15" s="30">
        <v>17</v>
      </c>
      <c r="R15" s="29" t="s">
        <v>135</v>
      </c>
      <c r="S15" s="28" t="s">
        <v>231</v>
      </c>
    </row>
    <row r="16" spans="1:20" x14ac:dyDescent="0.3">
      <c r="A16" s="32" t="s">
        <v>13</v>
      </c>
      <c r="B16" s="1">
        <v>52</v>
      </c>
      <c r="C16" s="1">
        <v>28</v>
      </c>
      <c r="D16" s="1">
        <v>19</v>
      </c>
      <c r="E16" s="20">
        <v>5</v>
      </c>
      <c r="F16" s="30">
        <v>61</v>
      </c>
      <c r="G16" s="20">
        <v>15</v>
      </c>
      <c r="H16" s="20">
        <v>24</v>
      </c>
      <c r="I16" s="20">
        <v>4</v>
      </c>
      <c r="J16" s="20">
        <v>5</v>
      </c>
      <c r="K16" s="29" t="s">
        <v>867</v>
      </c>
      <c r="L16" s="1" t="s">
        <v>968</v>
      </c>
      <c r="M16" s="1" t="s">
        <v>404</v>
      </c>
      <c r="N16" s="1" t="s">
        <v>981</v>
      </c>
      <c r="O16" s="31">
        <v>150</v>
      </c>
      <c r="P16" s="20">
        <v>146</v>
      </c>
      <c r="Q16" s="30">
        <v>4</v>
      </c>
      <c r="R16" s="29" t="s">
        <v>99</v>
      </c>
      <c r="S16" s="28" t="s">
        <v>225</v>
      </c>
    </row>
    <row r="17" spans="1:19" x14ac:dyDescent="0.3">
      <c r="A17" s="32" t="s">
        <v>10</v>
      </c>
      <c r="B17" s="1">
        <v>51</v>
      </c>
      <c r="C17" s="1">
        <v>24</v>
      </c>
      <c r="D17" s="1">
        <v>18</v>
      </c>
      <c r="E17" s="20">
        <v>9</v>
      </c>
      <c r="F17" s="30">
        <v>57</v>
      </c>
      <c r="G17" s="20">
        <v>12</v>
      </c>
      <c r="H17" s="20">
        <v>19</v>
      </c>
      <c r="I17" s="20">
        <v>5</v>
      </c>
      <c r="J17" s="20">
        <v>3</v>
      </c>
      <c r="K17" s="29" t="s">
        <v>949</v>
      </c>
      <c r="L17" s="1" t="s">
        <v>706</v>
      </c>
      <c r="M17" s="1" t="s">
        <v>427</v>
      </c>
      <c r="N17" s="1" t="s">
        <v>1066</v>
      </c>
      <c r="O17" s="31">
        <v>154</v>
      </c>
      <c r="P17" s="20">
        <v>162</v>
      </c>
      <c r="Q17" s="30">
        <v>-8</v>
      </c>
      <c r="R17" s="29" t="s">
        <v>101</v>
      </c>
      <c r="S17" s="28" t="s">
        <v>240</v>
      </c>
    </row>
    <row r="18" spans="1:19" x14ac:dyDescent="0.3">
      <c r="A18" s="32" t="s">
        <v>1</v>
      </c>
      <c r="B18" s="1">
        <v>54</v>
      </c>
      <c r="C18" s="1">
        <v>25</v>
      </c>
      <c r="D18" s="1">
        <v>22</v>
      </c>
      <c r="E18" s="20">
        <v>7</v>
      </c>
      <c r="F18" s="30">
        <v>57</v>
      </c>
      <c r="G18" s="20">
        <v>22</v>
      </c>
      <c r="H18" s="20">
        <v>25</v>
      </c>
      <c r="I18" s="20">
        <v>0</v>
      </c>
      <c r="J18" s="20">
        <v>5</v>
      </c>
      <c r="K18" s="29" t="s">
        <v>968</v>
      </c>
      <c r="L18" s="1" t="s">
        <v>992</v>
      </c>
      <c r="M18" s="1" t="s">
        <v>381</v>
      </c>
      <c r="N18" s="1" t="s">
        <v>969</v>
      </c>
      <c r="O18" s="31">
        <v>171</v>
      </c>
      <c r="P18" s="20">
        <v>164</v>
      </c>
      <c r="Q18" s="30">
        <v>7</v>
      </c>
      <c r="R18" s="29" t="s">
        <v>107</v>
      </c>
      <c r="S18" s="28" t="s">
        <v>237</v>
      </c>
    </row>
    <row r="19" spans="1:19" x14ac:dyDescent="0.3">
      <c r="A19" s="32" t="s">
        <v>14</v>
      </c>
      <c r="B19" s="1">
        <v>53</v>
      </c>
      <c r="C19" s="1">
        <v>27</v>
      </c>
      <c r="D19" s="1">
        <v>24</v>
      </c>
      <c r="E19" s="20">
        <v>2</v>
      </c>
      <c r="F19" s="30">
        <v>56</v>
      </c>
      <c r="G19" s="20">
        <v>15</v>
      </c>
      <c r="H19" s="20">
        <v>24</v>
      </c>
      <c r="I19" s="20">
        <v>3</v>
      </c>
      <c r="J19" s="20">
        <v>0</v>
      </c>
      <c r="K19" s="29" t="s">
        <v>688</v>
      </c>
      <c r="L19" s="1" t="s">
        <v>1055</v>
      </c>
      <c r="M19" s="1" t="s">
        <v>539</v>
      </c>
      <c r="N19" s="1" t="s">
        <v>963</v>
      </c>
      <c r="O19" s="31">
        <v>141</v>
      </c>
      <c r="P19" s="20">
        <v>163</v>
      </c>
      <c r="Q19" s="30">
        <v>-22</v>
      </c>
      <c r="R19" s="29" t="s">
        <v>107</v>
      </c>
      <c r="S19" s="28" t="s">
        <v>202</v>
      </c>
    </row>
    <row r="20" spans="1:19" x14ac:dyDescent="0.3">
      <c r="A20" s="32" t="s">
        <v>23</v>
      </c>
      <c r="B20" s="1">
        <v>51</v>
      </c>
      <c r="C20" s="1">
        <v>24</v>
      </c>
      <c r="D20" s="1">
        <v>20</v>
      </c>
      <c r="E20" s="20">
        <v>7</v>
      </c>
      <c r="F20" s="30">
        <v>55</v>
      </c>
      <c r="G20" s="20">
        <v>10</v>
      </c>
      <c r="H20" s="20">
        <v>19</v>
      </c>
      <c r="I20" s="20">
        <v>5</v>
      </c>
      <c r="J20" s="20">
        <v>1</v>
      </c>
      <c r="K20" s="29" t="s">
        <v>1021</v>
      </c>
      <c r="L20" s="1" t="s">
        <v>960</v>
      </c>
      <c r="M20" s="1" t="s">
        <v>961</v>
      </c>
      <c r="N20" s="1" t="s">
        <v>1046</v>
      </c>
      <c r="O20" s="31">
        <v>158</v>
      </c>
      <c r="P20" s="20">
        <v>169</v>
      </c>
      <c r="Q20" s="30">
        <v>-11</v>
      </c>
      <c r="R20" s="29" t="s">
        <v>104</v>
      </c>
      <c r="S20" s="28" t="s">
        <v>232</v>
      </c>
    </row>
    <row r="21" spans="1:19" ht="15" thickBot="1" x14ac:dyDescent="0.35">
      <c r="A21" s="27" t="s">
        <v>12</v>
      </c>
      <c r="B21" s="26">
        <v>53</v>
      </c>
      <c r="C21" s="26">
        <v>22</v>
      </c>
      <c r="D21" s="26">
        <v>25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1065</v>
      </c>
      <c r="L21" s="26" t="s">
        <v>1031</v>
      </c>
      <c r="M21" s="26" t="s">
        <v>294</v>
      </c>
      <c r="N21" s="26" t="s">
        <v>883</v>
      </c>
      <c r="O21" s="25">
        <v>143</v>
      </c>
      <c r="P21" s="24">
        <v>165</v>
      </c>
      <c r="Q21" s="23">
        <v>-22</v>
      </c>
      <c r="R21" s="22" t="s">
        <v>99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50</v>
      </c>
      <c r="C25" s="1">
        <v>35</v>
      </c>
      <c r="D25" s="1">
        <v>6</v>
      </c>
      <c r="E25" s="20">
        <v>9</v>
      </c>
      <c r="F25" s="30">
        <v>79</v>
      </c>
      <c r="G25" s="20">
        <v>31</v>
      </c>
      <c r="H25" s="20">
        <v>34</v>
      </c>
      <c r="I25" s="20">
        <v>1</v>
      </c>
      <c r="J25" s="20">
        <v>5</v>
      </c>
      <c r="K25" s="29" t="s">
        <v>1033</v>
      </c>
      <c r="L25" s="1" t="s">
        <v>1057</v>
      </c>
      <c r="M25" s="1" t="s">
        <v>416</v>
      </c>
      <c r="N25" s="1" t="s">
        <v>1016</v>
      </c>
      <c r="O25" s="31">
        <v>198</v>
      </c>
      <c r="P25" s="20">
        <v>122</v>
      </c>
      <c r="Q25" s="30">
        <v>76</v>
      </c>
      <c r="R25" s="29" t="s">
        <v>99</v>
      </c>
      <c r="S25" s="28" t="s">
        <v>218</v>
      </c>
    </row>
    <row r="26" spans="1:19" x14ac:dyDescent="0.3">
      <c r="A26" s="32" t="s">
        <v>17</v>
      </c>
      <c r="B26" s="1">
        <v>54</v>
      </c>
      <c r="C26" s="1">
        <v>30</v>
      </c>
      <c r="D26" s="1">
        <v>14</v>
      </c>
      <c r="E26" s="20">
        <v>10</v>
      </c>
      <c r="F26" s="30">
        <v>70</v>
      </c>
      <c r="G26" s="20">
        <v>15</v>
      </c>
      <c r="H26" s="20">
        <v>26</v>
      </c>
      <c r="I26" s="20">
        <v>4</v>
      </c>
      <c r="J26" s="20">
        <v>3</v>
      </c>
      <c r="K26" s="29" t="s">
        <v>1077</v>
      </c>
      <c r="L26" s="1" t="s">
        <v>1004</v>
      </c>
      <c r="M26" s="1" t="s">
        <v>328</v>
      </c>
      <c r="N26" s="1" t="s">
        <v>1078</v>
      </c>
      <c r="O26" s="31">
        <v>175</v>
      </c>
      <c r="P26" s="20">
        <v>157</v>
      </c>
      <c r="Q26" s="30">
        <v>18</v>
      </c>
      <c r="R26" s="29" t="s">
        <v>99</v>
      </c>
      <c r="S26" s="28" t="s">
        <v>233</v>
      </c>
    </row>
    <row r="27" spans="1:19" x14ac:dyDescent="0.3">
      <c r="A27" s="32" t="s">
        <v>22</v>
      </c>
      <c r="B27" s="1">
        <v>53</v>
      </c>
      <c r="C27" s="1">
        <v>30</v>
      </c>
      <c r="D27" s="1">
        <v>14</v>
      </c>
      <c r="E27" s="20">
        <v>9</v>
      </c>
      <c r="F27" s="30">
        <v>69</v>
      </c>
      <c r="G27" s="20">
        <v>23</v>
      </c>
      <c r="H27" s="20">
        <v>27</v>
      </c>
      <c r="I27" s="20">
        <v>3</v>
      </c>
      <c r="J27" s="20">
        <v>3</v>
      </c>
      <c r="K27" s="29" t="s">
        <v>845</v>
      </c>
      <c r="L27" s="1" t="s">
        <v>1029</v>
      </c>
      <c r="M27" s="1" t="s">
        <v>353</v>
      </c>
      <c r="N27" s="1" t="s">
        <v>1076</v>
      </c>
      <c r="O27" s="31">
        <v>176</v>
      </c>
      <c r="P27" s="20">
        <v>147</v>
      </c>
      <c r="Q27" s="30">
        <v>29</v>
      </c>
      <c r="R27" s="29" t="s">
        <v>104</v>
      </c>
      <c r="S27" s="28" t="s">
        <v>225</v>
      </c>
    </row>
    <row r="28" spans="1:19" x14ac:dyDescent="0.3">
      <c r="A28" s="32" t="s">
        <v>95</v>
      </c>
      <c r="B28" s="1">
        <v>53</v>
      </c>
      <c r="C28" s="1">
        <v>28</v>
      </c>
      <c r="D28" s="1">
        <v>21</v>
      </c>
      <c r="E28" s="20">
        <v>4</v>
      </c>
      <c r="F28" s="30">
        <v>60</v>
      </c>
      <c r="G28" s="20">
        <v>21</v>
      </c>
      <c r="H28" s="20">
        <v>28</v>
      </c>
      <c r="I28" s="20">
        <v>0</v>
      </c>
      <c r="J28" s="20">
        <v>0</v>
      </c>
      <c r="K28" s="29" t="s">
        <v>1017</v>
      </c>
      <c r="L28" s="1" t="s">
        <v>1067</v>
      </c>
      <c r="M28" s="1" t="s">
        <v>522</v>
      </c>
      <c r="N28" s="1" t="s">
        <v>1037</v>
      </c>
      <c r="O28" s="31">
        <v>167</v>
      </c>
      <c r="P28" s="20">
        <v>146</v>
      </c>
      <c r="Q28" s="30">
        <v>21</v>
      </c>
      <c r="R28" s="29" t="s">
        <v>99</v>
      </c>
      <c r="S28" s="28" t="s">
        <v>276</v>
      </c>
    </row>
    <row r="29" spans="1:19" x14ac:dyDescent="0.3">
      <c r="A29" s="32" t="s">
        <v>15</v>
      </c>
      <c r="B29" s="1">
        <v>52</v>
      </c>
      <c r="C29" s="1">
        <v>24</v>
      </c>
      <c r="D29" s="1">
        <v>23</v>
      </c>
      <c r="E29" s="20">
        <v>5</v>
      </c>
      <c r="F29" s="30">
        <v>53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855</v>
      </c>
      <c r="M29" s="1" t="s">
        <v>443</v>
      </c>
      <c r="N29" s="1" t="s">
        <v>1050</v>
      </c>
      <c r="O29" s="31">
        <v>150</v>
      </c>
      <c r="P29" s="20">
        <v>177</v>
      </c>
      <c r="Q29" s="30">
        <v>-27</v>
      </c>
      <c r="R29" s="29" t="s">
        <v>107</v>
      </c>
      <c r="S29" s="28" t="s">
        <v>225</v>
      </c>
    </row>
    <row r="30" spans="1:19" x14ac:dyDescent="0.3">
      <c r="A30" s="32" t="s">
        <v>25</v>
      </c>
      <c r="B30" s="1">
        <v>53</v>
      </c>
      <c r="C30" s="1">
        <v>21</v>
      </c>
      <c r="D30" s="1">
        <v>23</v>
      </c>
      <c r="E30" s="20">
        <v>9</v>
      </c>
      <c r="F30" s="30">
        <v>51</v>
      </c>
      <c r="G30" s="20">
        <v>13</v>
      </c>
      <c r="H30" s="20">
        <v>18</v>
      </c>
      <c r="I30" s="20">
        <v>3</v>
      </c>
      <c r="J30" s="20">
        <v>5</v>
      </c>
      <c r="K30" s="29" t="s">
        <v>1056</v>
      </c>
      <c r="L30" s="1" t="s">
        <v>895</v>
      </c>
      <c r="M30" s="1" t="s">
        <v>299</v>
      </c>
      <c r="N30" s="1" t="s">
        <v>1075</v>
      </c>
      <c r="O30" s="31">
        <v>144</v>
      </c>
      <c r="P30" s="20">
        <v>168</v>
      </c>
      <c r="Q30" s="30">
        <v>-24</v>
      </c>
      <c r="R30" s="29" t="s">
        <v>113</v>
      </c>
      <c r="S30" s="28" t="s">
        <v>215</v>
      </c>
    </row>
    <row r="31" spans="1:19" x14ac:dyDescent="0.3">
      <c r="A31" s="32" t="s">
        <v>0</v>
      </c>
      <c r="B31" s="1">
        <v>52</v>
      </c>
      <c r="C31" s="1">
        <v>21</v>
      </c>
      <c r="D31" s="1">
        <v>24</v>
      </c>
      <c r="E31" s="20">
        <v>7</v>
      </c>
      <c r="F31" s="30">
        <v>49</v>
      </c>
      <c r="G31" s="20">
        <v>18</v>
      </c>
      <c r="H31" s="20">
        <v>20</v>
      </c>
      <c r="I31" s="20">
        <v>1</v>
      </c>
      <c r="J31" s="20">
        <v>2</v>
      </c>
      <c r="K31" s="29" t="s">
        <v>1052</v>
      </c>
      <c r="L31" s="1" t="s">
        <v>1082</v>
      </c>
      <c r="M31" s="1" t="s">
        <v>122</v>
      </c>
      <c r="N31" s="1" t="s">
        <v>1008</v>
      </c>
      <c r="O31" s="31">
        <v>153</v>
      </c>
      <c r="P31" s="20">
        <v>161</v>
      </c>
      <c r="Q31" s="30">
        <v>-8</v>
      </c>
      <c r="R31" s="29" t="s">
        <v>99</v>
      </c>
      <c r="S31" s="28" t="s">
        <v>231</v>
      </c>
    </row>
    <row r="32" spans="1:19" ht="15" thickBot="1" x14ac:dyDescent="0.35">
      <c r="A32" s="32" t="s">
        <v>6</v>
      </c>
      <c r="B32" s="1">
        <v>53</v>
      </c>
      <c r="C32" s="1">
        <v>19</v>
      </c>
      <c r="D32" s="1">
        <v>25</v>
      </c>
      <c r="E32" s="20">
        <v>9</v>
      </c>
      <c r="F32" s="23">
        <v>47</v>
      </c>
      <c r="G32" s="20">
        <v>17</v>
      </c>
      <c r="H32" s="20">
        <v>18</v>
      </c>
      <c r="I32" s="20">
        <v>1</v>
      </c>
      <c r="J32" s="20">
        <v>3</v>
      </c>
      <c r="K32" s="29" t="s">
        <v>1079</v>
      </c>
      <c r="L32" s="1" t="s">
        <v>1035</v>
      </c>
      <c r="M32" s="1" t="s">
        <v>1080</v>
      </c>
      <c r="N32" s="1" t="s">
        <v>1081</v>
      </c>
      <c r="O32" s="31">
        <v>130</v>
      </c>
      <c r="P32" s="20">
        <v>183</v>
      </c>
      <c r="Q32" s="30">
        <v>-53</v>
      </c>
      <c r="R32" s="29" t="s">
        <v>159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52</v>
      </c>
      <c r="C35" s="1">
        <v>25</v>
      </c>
      <c r="D35" s="1">
        <v>14</v>
      </c>
      <c r="E35" s="20">
        <v>13</v>
      </c>
      <c r="F35" s="33">
        <v>63</v>
      </c>
      <c r="G35" s="20">
        <v>17</v>
      </c>
      <c r="H35" s="20">
        <v>24</v>
      </c>
      <c r="I35" s="20">
        <v>1</v>
      </c>
      <c r="J35" s="20">
        <v>5</v>
      </c>
      <c r="K35" s="29" t="s">
        <v>999</v>
      </c>
      <c r="L35" s="1" t="s">
        <v>876</v>
      </c>
      <c r="M35" s="1" t="s">
        <v>440</v>
      </c>
      <c r="N35" s="1" t="s">
        <v>876</v>
      </c>
      <c r="O35" s="31">
        <v>173</v>
      </c>
      <c r="P35" s="20">
        <v>164</v>
      </c>
      <c r="Q35" s="30">
        <v>9</v>
      </c>
      <c r="R35" s="29" t="s">
        <v>107</v>
      </c>
      <c r="S35" s="28" t="s">
        <v>234</v>
      </c>
    </row>
    <row r="36" spans="1:19" x14ac:dyDescent="0.3">
      <c r="A36" s="32" t="s">
        <v>20</v>
      </c>
      <c r="B36" s="1">
        <v>54</v>
      </c>
      <c r="C36" s="1">
        <v>27</v>
      </c>
      <c r="D36" s="1">
        <v>19</v>
      </c>
      <c r="E36" s="20">
        <v>8</v>
      </c>
      <c r="F36" s="30">
        <v>62</v>
      </c>
      <c r="G36" s="20">
        <v>21</v>
      </c>
      <c r="H36" s="20">
        <v>27</v>
      </c>
      <c r="I36" s="20">
        <v>0</v>
      </c>
      <c r="J36" s="20">
        <v>3</v>
      </c>
      <c r="K36" s="29" t="s">
        <v>910</v>
      </c>
      <c r="L36" s="1" t="s">
        <v>765</v>
      </c>
      <c r="M36" s="1" t="s">
        <v>323</v>
      </c>
      <c r="N36" s="1" t="s">
        <v>1069</v>
      </c>
      <c r="O36" s="31">
        <v>186</v>
      </c>
      <c r="P36" s="20">
        <v>175</v>
      </c>
      <c r="Q36" s="30">
        <v>11</v>
      </c>
      <c r="R36" s="29" t="s">
        <v>104</v>
      </c>
      <c r="S36" s="28" t="s">
        <v>233</v>
      </c>
    </row>
    <row r="37" spans="1:19" x14ac:dyDescent="0.3">
      <c r="A37" s="32" t="s">
        <v>31</v>
      </c>
      <c r="B37" s="1">
        <v>53</v>
      </c>
      <c r="C37" s="1">
        <v>28</v>
      </c>
      <c r="D37" s="1">
        <v>22</v>
      </c>
      <c r="E37" s="20">
        <v>3</v>
      </c>
      <c r="F37" s="30">
        <v>59</v>
      </c>
      <c r="G37" s="20">
        <v>10</v>
      </c>
      <c r="H37" s="20">
        <v>22</v>
      </c>
      <c r="I37" s="20">
        <v>6</v>
      </c>
      <c r="J37" s="20">
        <v>0</v>
      </c>
      <c r="K37" s="29" t="s">
        <v>835</v>
      </c>
      <c r="L37" s="1" t="s">
        <v>1067</v>
      </c>
      <c r="M37" s="1" t="s">
        <v>476</v>
      </c>
      <c r="N37" s="1" t="s">
        <v>1068</v>
      </c>
      <c r="O37" s="31">
        <v>177</v>
      </c>
      <c r="P37" s="20">
        <v>188</v>
      </c>
      <c r="Q37" s="30">
        <v>-11</v>
      </c>
      <c r="R37" s="29" t="s">
        <v>101</v>
      </c>
      <c r="S37" s="28" t="s">
        <v>203</v>
      </c>
    </row>
    <row r="38" spans="1:19" x14ac:dyDescent="0.3">
      <c r="A38" s="32" t="s">
        <v>18</v>
      </c>
      <c r="B38" s="1">
        <v>51</v>
      </c>
      <c r="C38" s="1">
        <v>22</v>
      </c>
      <c r="D38" s="1">
        <v>16</v>
      </c>
      <c r="E38" s="20">
        <v>13</v>
      </c>
      <c r="F38" s="30">
        <v>57</v>
      </c>
      <c r="G38" s="20">
        <v>10</v>
      </c>
      <c r="H38" s="20">
        <v>18</v>
      </c>
      <c r="I38" s="20">
        <v>4</v>
      </c>
      <c r="J38" s="20">
        <v>6</v>
      </c>
      <c r="K38" s="29" t="s">
        <v>1009</v>
      </c>
      <c r="L38" s="1" t="s">
        <v>1026</v>
      </c>
      <c r="M38" s="1" t="s">
        <v>974</v>
      </c>
      <c r="N38" s="1" t="s">
        <v>1053</v>
      </c>
      <c r="O38" s="31">
        <v>137</v>
      </c>
      <c r="P38" s="20">
        <v>144</v>
      </c>
      <c r="Q38" s="30">
        <v>-7</v>
      </c>
      <c r="R38" s="29" t="s">
        <v>109</v>
      </c>
      <c r="S38" s="28" t="s">
        <v>245</v>
      </c>
    </row>
    <row r="39" spans="1:19" x14ac:dyDescent="0.3">
      <c r="A39" s="32" t="s">
        <v>8</v>
      </c>
      <c r="B39" s="1">
        <v>51</v>
      </c>
      <c r="C39" s="1">
        <v>27</v>
      </c>
      <c r="D39" s="1">
        <v>21</v>
      </c>
      <c r="E39" s="20">
        <v>3</v>
      </c>
      <c r="F39" s="30">
        <v>57</v>
      </c>
      <c r="G39" s="20">
        <v>14</v>
      </c>
      <c r="H39" s="20">
        <v>25</v>
      </c>
      <c r="I39" s="20">
        <v>2</v>
      </c>
      <c r="J39" s="20">
        <v>1</v>
      </c>
      <c r="K39" s="29" t="s">
        <v>798</v>
      </c>
      <c r="L39" s="1" t="s">
        <v>1083</v>
      </c>
      <c r="M39" s="1" t="s">
        <v>413</v>
      </c>
      <c r="N39" s="1" t="s">
        <v>1037</v>
      </c>
      <c r="O39" s="31">
        <v>161</v>
      </c>
      <c r="P39" s="20">
        <v>176</v>
      </c>
      <c r="Q39" s="30">
        <v>-15</v>
      </c>
      <c r="R39" s="29" t="s">
        <v>104</v>
      </c>
      <c r="S39" s="28" t="s">
        <v>203</v>
      </c>
    </row>
    <row r="40" spans="1:19" x14ac:dyDescent="0.3">
      <c r="A40" s="32" t="s">
        <v>7</v>
      </c>
      <c r="B40" s="1">
        <v>52</v>
      </c>
      <c r="C40" s="1">
        <v>24</v>
      </c>
      <c r="D40" s="1">
        <v>19</v>
      </c>
      <c r="E40" s="20">
        <v>9</v>
      </c>
      <c r="F40" s="30">
        <v>57</v>
      </c>
      <c r="G40" s="20">
        <v>17</v>
      </c>
      <c r="H40" s="20">
        <v>23</v>
      </c>
      <c r="I40" s="20">
        <v>1</v>
      </c>
      <c r="J40" s="20">
        <v>4</v>
      </c>
      <c r="K40" s="29" t="s">
        <v>1001</v>
      </c>
      <c r="L40" s="1" t="s">
        <v>976</v>
      </c>
      <c r="M40" s="1" t="s">
        <v>509</v>
      </c>
      <c r="N40" s="1" t="s">
        <v>1037</v>
      </c>
      <c r="O40" s="31">
        <v>148</v>
      </c>
      <c r="P40" s="20">
        <v>155</v>
      </c>
      <c r="Q40" s="30">
        <v>-7</v>
      </c>
      <c r="R40" s="29" t="s">
        <v>104</v>
      </c>
      <c r="S40" s="28" t="s">
        <v>228</v>
      </c>
    </row>
    <row r="41" spans="1:19" x14ac:dyDescent="0.3">
      <c r="A41" s="32" t="s">
        <v>27</v>
      </c>
      <c r="B41" s="1">
        <v>52</v>
      </c>
      <c r="C41" s="1">
        <v>21</v>
      </c>
      <c r="D41" s="1">
        <v>25</v>
      </c>
      <c r="E41" s="20">
        <v>6</v>
      </c>
      <c r="F41" s="30">
        <v>48</v>
      </c>
      <c r="G41" s="20">
        <v>15</v>
      </c>
      <c r="H41" s="20">
        <v>19</v>
      </c>
      <c r="I41" s="20">
        <v>2</v>
      </c>
      <c r="J41" s="20">
        <v>2</v>
      </c>
      <c r="K41" s="29" t="s">
        <v>785</v>
      </c>
      <c r="L41" s="1" t="s">
        <v>938</v>
      </c>
      <c r="M41" s="1" t="s">
        <v>425</v>
      </c>
      <c r="N41" s="1" t="s">
        <v>1060</v>
      </c>
      <c r="O41" s="31">
        <v>132</v>
      </c>
      <c r="P41" s="20">
        <v>156</v>
      </c>
      <c r="Q41" s="30">
        <v>-24</v>
      </c>
      <c r="R41" s="29" t="s">
        <v>133</v>
      </c>
      <c r="S41" s="28" t="s">
        <v>215</v>
      </c>
    </row>
    <row r="42" spans="1:19" ht="15" thickBot="1" x14ac:dyDescent="0.35">
      <c r="A42" s="27" t="s">
        <v>3</v>
      </c>
      <c r="B42" s="26">
        <v>53</v>
      </c>
      <c r="C42" s="26">
        <v>17</v>
      </c>
      <c r="D42" s="26">
        <v>31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1084</v>
      </c>
      <c r="L42" s="26" t="s">
        <v>941</v>
      </c>
      <c r="M42" s="26" t="s">
        <v>317</v>
      </c>
      <c r="N42" s="26" t="s">
        <v>848</v>
      </c>
      <c r="O42" s="25">
        <v>141</v>
      </c>
      <c r="P42" s="24">
        <v>196</v>
      </c>
      <c r="Q42" s="23">
        <v>-55</v>
      </c>
      <c r="R42" s="22" t="s">
        <v>113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BE32AFE-0646-48BE-A418-D38B8739CE16}"/>
  </hyperlinks>
  <pageMargins left="0.7" right="0.7" top="0.75" bottom="0.75" header="0.3" footer="0.3"/>
  <pageSetup orientation="portrait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863E-576D-4111-8638-29D3998316A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51</v>
      </c>
      <c r="C4" s="40">
        <v>33</v>
      </c>
      <c r="D4" s="40">
        <v>14</v>
      </c>
      <c r="E4" s="38">
        <v>4</v>
      </c>
      <c r="F4" s="33">
        <v>70</v>
      </c>
      <c r="G4" s="39">
        <v>23</v>
      </c>
      <c r="H4" s="38">
        <v>30</v>
      </c>
      <c r="I4" s="38">
        <v>3</v>
      </c>
      <c r="J4" s="33">
        <v>2</v>
      </c>
      <c r="K4" s="37" t="s">
        <v>1064</v>
      </c>
      <c r="L4" s="40" t="s">
        <v>1044</v>
      </c>
      <c r="M4" s="40" t="s">
        <v>234</v>
      </c>
      <c r="N4" s="40" t="s">
        <v>1020</v>
      </c>
      <c r="O4" s="39">
        <v>179</v>
      </c>
      <c r="P4" s="38">
        <v>130</v>
      </c>
      <c r="Q4" s="33">
        <v>49</v>
      </c>
      <c r="R4" s="37" t="s">
        <v>99</v>
      </c>
      <c r="S4" s="36" t="s">
        <v>276</v>
      </c>
    </row>
    <row r="5" spans="1:20" x14ac:dyDescent="0.3">
      <c r="A5" s="32" t="s">
        <v>21</v>
      </c>
      <c r="B5" s="1">
        <v>54</v>
      </c>
      <c r="C5" s="1">
        <v>32</v>
      </c>
      <c r="D5" s="1">
        <v>17</v>
      </c>
      <c r="E5" s="20">
        <v>5</v>
      </c>
      <c r="F5" s="30">
        <v>69</v>
      </c>
      <c r="G5" s="31">
        <v>20</v>
      </c>
      <c r="H5" s="20">
        <v>30</v>
      </c>
      <c r="I5" s="20">
        <v>2</v>
      </c>
      <c r="J5" s="30">
        <v>2</v>
      </c>
      <c r="K5" s="29" t="s">
        <v>1072</v>
      </c>
      <c r="L5" s="1" t="s">
        <v>910</v>
      </c>
      <c r="M5" s="1" t="s">
        <v>540</v>
      </c>
      <c r="N5" s="1" t="s">
        <v>1011</v>
      </c>
      <c r="O5" s="31">
        <v>168</v>
      </c>
      <c r="P5" s="20">
        <v>162</v>
      </c>
      <c r="Q5" s="30">
        <v>6</v>
      </c>
      <c r="R5" s="29" t="s">
        <v>101</v>
      </c>
      <c r="S5" s="28" t="s">
        <v>226</v>
      </c>
    </row>
    <row r="6" spans="1:20" x14ac:dyDescent="0.3">
      <c r="A6" s="32" t="s">
        <v>29</v>
      </c>
      <c r="B6" s="1">
        <v>54</v>
      </c>
      <c r="C6" s="1">
        <v>31</v>
      </c>
      <c r="D6" s="1">
        <v>20</v>
      </c>
      <c r="E6" s="20">
        <v>3</v>
      </c>
      <c r="F6" s="30">
        <v>65</v>
      </c>
      <c r="G6" s="31">
        <v>21</v>
      </c>
      <c r="H6" s="20">
        <v>29</v>
      </c>
      <c r="I6" s="20">
        <v>2</v>
      </c>
      <c r="J6" s="30">
        <v>1</v>
      </c>
      <c r="K6" s="29" t="s">
        <v>1070</v>
      </c>
      <c r="L6" s="1" t="s">
        <v>802</v>
      </c>
      <c r="M6" s="1" t="s">
        <v>438</v>
      </c>
      <c r="N6" s="1" t="s">
        <v>1063</v>
      </c>
      <c r="O6" s="31">
        <v>180</v>
      </c>
      <c r="P6" s="20">
        <v>168</v>
      </c>
      <c r="Q6" s="30">
        <v>12</v>
      </c>
      <c r="R6" s="29" t="s">
        <v>99</v>
      </c>
      <c r="S6" s="28" t="s">
        <v>276</v>
      </c>
    </row>
    <row r="7" spans="1:20" x14ac:dyDescent="0.3">
      <c r="A7" s="32" t="s">
        <v>28</v>
      </c>
      <c r="B7" s="1">
        <v>52</v>
      </c>
      <c r="C7" s="1">
        <v>30</v>
      </c>
      <c r="D7" s="1">
        <v>17</v>
      </c>
      <c r="E7" s="20">
        <v>5</v>
      </c>
      <c r="F7" s="30">
        <v>65</v>
      </c>
      <c r="G7" s="31">
        <v>21</v>
      </c>
      <c r="H7" s="20">
        <v>27</v>
      </c>
      <c r="I7" s="20">
        <v>3</v>
      </c>
      <c r="J7" s="30">
        <v>0</v>
      </c>
      <c r="K7" s="29" t="s">
        <v>954</v>
      </c>
      <c r="L7" s="1" t="s">
        <v>935</v>
      </c>
      <c r="M7" s="1" t="s">
        <v>397</v>
      </c>
      <c r="N7" s="1" t="s">
        <v>1071</v>
      </c>
      <c r="O7" s="31">
        <v>179</v>
      </c>
      <c r="P7" s="20">
        <v>159</v>
      </c>
      <c r="Q7" s="30">
        <v>20</v>
      </c>
      <c r="R7" s="29" t="s">
        <v>135</v>
      </c>
      <c r="S7" s="28" t="s">
        <v>226</v>
      </c>
    </row>
    <row r="8" spans="1:20" x14ac:dyDescent="0.3">
      <c r="A8" s="32" t="s">
        <v>16</v>
      </c>
      <c r="B8" s="1">
        <v>53</v>
      </c>
      <c r="C8" s="1">
        <v>29</v>
      </c>
      <c r="D8" s="1">
        <v>17</v>
      </c>
      <c r="E8" s="20">
        <v>7</v>
      </c>
      <c r="F8" s="30">
        <v>65</v>
      </c>
      <c r="G8" s="31">
        <v>16</v>
      </c>
      <c r="H8" s="20">
        <v>27</v>
      </c>
      <c r="I8" s="20">
        <v>2</v>
      </c>
      <c r="J8" s="30">
        <v>4</v>
      </c>
      <c r="K8" s="29" t="s">
        <v>1036</v>
      </c>
      <c r="L8" s="1" t="s">
        <v>1026</v>
      </c>
      <c r="M8" s="1" t="s">
        <v>589</v>
      </c>
      <c r="N8" s="1" t="s">
        <v>1042</v>
      </c>
      <c r="O8" s="31">
        <v>180</v>
      </c>
      <c r="P8" s="20">
        <v>177</v>
      </c>
      <c r="Q8" s="30">
        <v>3</v>
      </c>
      <c r="R8" s="29" t="s">
        <v>99</v>
      </c>
      <c r="S8" s="28" t="s">
        <v>225</v>
      </c>
    </row>
    <row r="9" spans="1:20" x14ac:dyDescent="0.3">
      <c r="A9" s="32" t="s">
        <v>19</v>
      </c>
      <c r="B9" s="1">
        <v>52</v>
      </c>
      <c r="C9" s="1">
        <v>28</v>
      </c>
      <c r="D9" s="1">
        <v>21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948</v>
      </c>
      <c r="L9" s="1" t="s">
        <v>860</v>
      </c>
      <c r="M9" s="1" t="s">
        <v>887</v>
      </c>
      <c r="N9" s="1" t="s">
        <v>955</v>
      </c>
      <c r="O9" s="31">
        <v>160</v>
      </c>
      <c r="P9" s="20">
        <v>169</v>
      </c>
      <c r="Q9" s="30">
        <v>-9</v>
      </c>
      <c r="R9" s="29" t="s">
        <v>101</v>
      </c>
      <c r="S9" s="28" t="s">
        <v>232</v>
      </c>
    </row>
    <row r="10" spans="1:20" x14ac:dyDescent="0.3">
      <c r="A10" s="32" t="s">
        <v>11</v>
      </c>
      <c r="B10" s="1">
        <v>53</v>
      </c>
      <c r="C10" s="1">
        <v>25</v>
      </c>
      <c r="D10" s="1">
        <v>21</v>
      </c>
      <c r="E10" s="20">
        <v>7</v>
      </c>
      <c r="F10" s="30">
        <v>57</v>
      </c>
      <c r="G10" s="31">
        <v>17</v>
      </c>
      <c r="H10" s="20">
        <v>22</v>
      </c>
      <c r="I10" s="20">
        <v>3</v>
      </c>
      <c r="J10" s="30">
        <v>0</v>
      </c>
      <c r="K10" s="29" t="s">
        <v>755</v>
      </c>
      <c r="L10" s="1" t="s">
        <v>726</v>
      </c>
      <c r="M10" s="1" t="s">
        <v>983</v>
      </c>
      <c r="N10" s="1" t="s">
        <v>1043</v>
      </c>
      <c r="O10" s="31">
        <v>179</v>
      </c>
      <c r="P10" s="20">
        <v>176</v>
      </c>
      <c r="Q10" s="30">
        <v>3</v>
      </c>
      <c r="R10" s="29" t="s">
        <v>104</v>
      </c>
      <c r="S10" s="28" t="s">
        <v>233</v>
      </c>
    </row>
    <row r="11" spans="1:20" ht="15" thickBot="1" x14ac:dyDescent="0.35">
      <c r="A11" s="32" t="s">
        <v>4</v>
      </c>
      <c r="B11" s="1">
        <v>53</v>
      </c>
      <c r="C11" s="1">
        <v>24</v>
      </c>
      <c r="D11" s="1">
        <v>20</v>
      </c>
      <c r="E11" s="24">
        <v>9</v>
      </c>
      <c r="F11" s="23">
        <v>57</v>
      </c>
      <c r="G11" s="25">
        <v>17</v>
      </c>
      <c r="H11" s="24">
        <v>24</v>
      </c>
      <c r="I11" s="24">
        <v>0</v>
      </c>
      <c r="J11" s="23">
        <v>1</v>
      </c>
      <c r="K11" s="29" t="s">
        <v>1073</v>
      </c>
      <c r="L11" s="1" t="s">
        <v>958</v>
      </c>
      <c r="M11" s="1" t="s">
        <v>552</v>
      </c>
      <c r="N11" s="1" t="s">
        <v>1074</v>
      </c>
      <c r="O11" s="31">
        <v>174</v>
      </c>
      <c r="P11" s="20">
        <v>183</v>
      </c>
      <c r="Q11" s="30">
        <v>-9</v>
      </c>
      <c r="R11" s="29" t="s">
        <v>159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52</v>
      </c>
      <c r="C14" s="1">
        <v>32</v>
      </c>
      <c r="D14" s="1">
        <v>15</v>
      </c>
      <c r="E14" s="20">
        <v>5</v>
      </c>
      <c r="F14" s="33">
        <v>69</v>
      </c>
      <c r="G14" s="20">
        <v>19</v>
      </c>
      <c r="H14" s="20">
        <v>28</v>
      </c>
      <c r="I14" s="20">
        <v>4</v>
      </c>
      <c r="J14" s="20">
        <v>3</v>
      </c>
      <c r="K14" s="29" t="s">
        <v>1024</v>
      </c>
      <c r="L14" s="1" t="s">
        <v>845</v>
      </c>
      <c r="M14" s="1" t="s">
        <v>959</v>
      </c>
      <c r="N14" s="1" t="s">
        <v>1045</v>
      </c>
      <c r="O14" s="31">
        <v>180</v>
      </c>
      <c r="P14" s="20">
        <v>150</v>
      </c>
      <c r="Q14" s="30">
        <v>30</v>
      </c>
      <c r="R14" s="29" t="s">
        <v>99</v>
      </c>
      <c r="S14" s="28" t="s">
        <v>290</v>
      </c>
    </row>
    <row r="15" spans="1:20" x14ac:dyDescent="0.3">
      <c r="A15" s="32" t="s">
        <v>13</v>
      </c>
      <c r="B15" s="1">
        <v>53</v>
      </c>
      <c r="C15" s="1">
        <v>29</v>
      </c>
      <c r="D15" s="1">
        <v>19</v>
      </c>
      <c r="E15" s="20">
        <v>5</v>
      </c>
      <c r="F15" s="30">
        <v>63</v>
      </c>
      <c r="G15" s="20">
        <v>16</v>
      </c>
      <c r="H15" s="20">
        <v>25</v>
      </c>
      <c r="I15" s="20">
        <v>4</v>
      </c>
      <c r="J15" s="20">
        <v>5</v>
      </c>
      <c r="K15" s="29" t="s">
        <v>944</v>
      </c>
      <c r="L15" s="1" t="s">
        <v>968</v>
      </c>
      <c r="M15" s="1" t="s">
        <v>448</v>
      </c>
      <c r="N15" s="1" t="s">
        <v>1011</v>
      </c>
      <c r="O15" s="31">
        <v>155</v>
      </c>
      <c r="P15" s="20">
        <v>148</v>
      </c>
      <c r="Q15" s="30">
        <v>7</v>
      </c>
      <c r="R15" s="29" t="s">
        <v>104</v>
      </c>
      <c r="S15" s="28" t="s">
        <v>225</v>
      </c>
    </row>
    <row r="16" spans="1:20" x14ac:dyDescent="0.3">
      <c r="A16" s="32" t="s">
        <v>9</v>
      </c>
      <c r="B16" s="1">
        <v>51</v>
      </c>
      <c r="C16" s="1">
        <v>26</v>
      </c>
      <c r="D16" s="1">
        <v>14</v>
      </c>
      <c r="E16" s="20">
        <v>11</v>
      </c>
      <c r="F16" s="30">
        <v>63</v>
      </c>
      <c r="G16" s="20">
        <v>21</v>
      </c>
      <c r="H16" s="20">
        <v>25</v>
      </c>
      <c r="I16" s="20">
        <v>1</v>
      </c>
      <c r="J16" s="20">
        <v>7</v>
      </c>
      <c r="K16" s="29" t="s">
        <v>966</v>
      </c>
      <c r="L16" s="1" t="s">
        <v>994</v>
      </c>
      <c r="M16" s="1" t="s">
        <v>462</v>
      </c>
      <c r="N16" s="1" t="s">
        <v>967</v>
      </c>
      <c r="O16" s="31">
        <v>169</v>
      </c>
      <c r="P16" s="20">
        <v>152</v>
      </c>
      <c r="Q16" s="30">
        <v>17</v>
      </c>
      <c r="R16" s="29" t="s">
        <v>135</v>
      </c>
      <c r="S16" s="28" t="s">
        <v>231</v>
      </c>
    </row>
    <row r="17" spans="1:19" x14ac:dyDescent="0.3">
      <c r="A17" s="32" t="s">
        <v>23</v>
      </c>
      <c r="B17" s="1">
        <v>52</v>
      </c>
      <c r="C17" s="1">
        <v>25</v>
      </c>
      <c r="D17" s="1">
        <v>20</v>
      </c>
      <c r="E17" s="20">
        <v>7</v>
      </c>
      <c r="F17" s="30">
        <v>57</v>
      </c>
      <c r="G17" s="20">
        <v>11</v>
      </c>
      <c r="H17" s="20">
        <v>20</v>
      </c>
      <c r="I17" s="20">
        <v>5</v>
      </c>
      <c r="J17" s="20">
        <v>1</v>
      </c>
      <c r="K17" s="29" t="s">
        <v>910</v>
      </c>
      <c r="L17" s="1" t="s">
        <v>960</v>
      </c>
      <c r="M17" s="1" t="s">
        <v>625</v>
      </c>
      <c r="N17" s="1" t="s">
        <v>1085</v>
      </c>
      <c r="O17" s="31">
        <v>163</v>
      </c>
      <c r="P17" s="20">
        <v>172</v>
      </c>
      <c r="Q17" s="30">
        <v>-9</v>
      </c>
      <c r="R17" s="29" t="s">
        <v>109</v>
      </c>
      <c r="S17" s="28" t="s">
        <v>203</v>
      </c>
    </row>
    <row r="18" spans="1:19" x14ac:dyDescent="0.3">
      <c r="A18" s="32" t="s">
        <v>10</v>
      </c>
      <c r="B18" s="1">
        <v>52</v>
      </c>
      <c r="C18" s="1">
        <v>24</v>
      </c>
      <c r="D18" s="1">
        <v>19</v>
      </c>
      <c r="E18" s="20">
        <v>9</v>
      </c>
      <c r="F18" s="30">
        <v>57</v>
      </c>
      <c r="G18" s="20">
        <v>12</v>
      </c>
      <c r="H18" s="20">
        <v>19</v>
      </c>
      <c r="I18" s="20">
        <v>5</v>
      </c>
      <c r="J18" s="20">
        <v>3</v>
      </c>
      <c r="K18" s="29" t="s">
        <v>949</v>
      </c>
      <c r="L18" s="1" t="s">
        <v>731</v>
      </c>
      <c r="M18" s="1" t="s">
        <v>436</v>
      </c>
      <c r="N18" s="1" t="s">
        <v>1087</v>
      </c>
      <c r="O18" s="31">
        <v>157</v>
      </c>
      <c r="P18" s="20">
        <v>167</v>
      </c>
      <c r="Q18" s="30">
        <v>-10</v>
      </c>
      <c r="R18" s="29" t="s">
        <v>107</v>
      </c>
      <c r="S18" s="28" t="s">
        <v>220</v>
      </c>
    </row>
    <row r="19" spans="1:19" x14ac:dyDescent="0.3">
      <c r="A19" s="32" t="s">
        <v>1</v>
      </c>
      <c r="B19" s="1">
        <v>54</v>
      </c>
      <c r="C19" s="1">
        <v>25</v>
      </c>
      <c r="D19" s="1">
        <v>22</v>
      </c>
      <c r="E19" s="20">
        <v>7</v>
      </c>
      <c r="F19" s="30">
        <v>57</v>
      </c>
      <c r="G19" s="20">
        <v>22</v>
      </c>
      <c r="H19" s="20">
        <v>25</v>
      </c>
      <c r="I19" s="20">
        <v>0</v>
      </c>
      <c r="J19" s="20">
        <v>5</v>
      </c>
      <c r="K19" s="29" t="s">
        <v>968</v>
      </c>
      <c r="L19" s="1" t="s">
        <v>992</v>
      </c>
      <c r="M19" s="1" t="s">
        <v>381</v>
      </c>
      <c r="N19" s="1" t="s">
        <v>969</v>
      </c>
      <c r="O19" s="31">
        <v>171</v>
      </c>
      <c r="P19" s="20">
        <v>164</v>
      </c>
      <c r="Q19" s="30">
        <v>7</v>
      </c>
      <c r="R19" s="29" t="s">
        <v>107</v>
      </c>
      <c r="S19" s="28" t="s">
        <v>237</v>
      </c>
    </row>
    <row r="20" spans="1:19" x14ac:dyDescent="0.3">
      <c r="A20" s="32" t="s">
        <v>14</v>
      </c>
      <c r="B20" s="1">
        <v>53</v>
      </c>
      <c r="C20" s="1">
        <v>27</v>
      </c>
      <c r="D20" s="1">
        <v>24</v>
      </c>
      <c r="E20" s="20">
        <v>2</v>
      </c>
      <c r="F20" s="30">
        <v>56</v>
      </c>
      <c r="G20" s="20">
        <v>15</v>
      </c>
      <c r="H20" s="20">
        <v>24</v>
      </c>
      <c r="I20" s="20">
        <v>3</v>
      </c>
      <c r="J20" s="20">
        <v>0</v>
      </c>
      <c r="K20" s="29" t="s">
        <v>688</v>
      </c>
      <c r="L20" s="1" t="s">
        <v>1055</v>
      </c>
      <c r="M20" s="1" t="s">
        <v>539</v>
      </c>
      <c r="N20" s="1" t="s">
        <v>963</v>
      </c>
      <c r="O20" s="31">
        <v>141</v>
      </c>
      <c r="P20" s="20">
        <v>163</v>
      </c>
      <c r="Q20" s="30">
        <v>-22</v>
      </c>
      <c r="R20" s="29" t="s">
        <v>107</v>
      </c>
      <c r="S20" s="28" t="s">
        <v>202</v>
      </c>
    </row>
    <row r="21" spans="1:19" ht="15" thickBot="1" x14ac:dyDescent="0.35">
      <c r="A21" s="27" t="s">
        <v>12</v>
      </c>
      <c r="B21" s="26">
        <v>54</v>
      </c>
      <c r="C21" s="26">
        <v>22</v>
      </c>
      <c r="D21" s="26">
        <v>26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1065</v>
      </c>
      <c r="L21" s="26" t="s">
        <v>1086</v>
      </c>
      <c r="M21" s="26" t="s">
        <v>347</v>
      </c>
      <c r="N21" s="26" t="s">
        <v>1031</v>
      </c>
      <c r="O21" s="25">
        <v>145</v>
      </c>
      <c r="P21" s="24">
        <v>170</v>
      </c>
      <c r="Q21" s="23">
        <v>-25</v>
      </c>
      <c r="R21" s="22" t="s">
        <v>101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51</v>
      </c>
      <c r="C25" s="1">
        <v>35</v>
      </c>
      <c r="D25" s="1">
        <v>7</v>
      </c>
      <c r="E25" s="20">
        <v>9</v>
      </c>
      <c r="F25" s="30">
        <v>79</v>
      </c>
      <c r="G25" s="20">
        <v>31</v>
      </c>
      <c r="H25" s="20">
        <v>34</v>
      </c>
      <c r="I25" s="20">
        <v>1</v>
      </c>
      <c r="J25" s="20">
        <v>5</v>
      </c>
      <c r="K25" s="29" t="s">
        <v>1033</v>
      </c>
      <c r="L25" s="1" t="s">
        <v>817</v>
      </c>
      <c r="M25" s="1" t="s">
        <v>416</v>
      </c>
      <c r="N25" s="1" t="s">
        <v>1016</v>
      </c>
      <c r="O25" s="31">
        <v>200</v>
      </c>
      <c r="P25" s="20">
        <v>127</v>
      </c>
      <c r="Q25" s="30">
        <v>73</v>
      </c>
      <c r="R25" s="29" t="s">
        <v>101</v>
      </c>
      <c r="S25" s="28" t="s">
        <v>218</v>
      </c>
    </row>
    <row r="26" spans="1:19" x14ac:dyDescent="0.3">
      <c r="A26" s="32" t="s">
        <v>17</v>
      </c>
      <c r="B26" s="1">
        <v>54</v>
      </c>
      <c r="C26" s="1">
        <v>30</v>
      </c>
      <c r="D26" s="1">
        <v>14</v>
      </c>
      <c r="E26" s="20">
        <v>10</v>
      </c>
      <c r="F26" s="30">
        <v>70</v>
      </c>
      <c r="G26" s="20">
        <v>15</v>
      </c>
      <c r="H26" s="20">
        <v>26</v>
      </c>
      <c r="I26" s="20">
        <v>4</v>
      </c>
      <c r="J26" s="20">
        <v>3</v>
      </c>
      <c r="K26" s="29" t="s">
        <v>1077</v>
      </c>
      <c r="L26" s="1" t="s">
        <v>1004</v>
      </c>
      <c r="M26" s="1" t="s">
        <v>328</v>
      </c>
      <c r="N26" s="1" t="s">
        <v>1078</v>
      </c>
      <c r="O26" s="31">
        <v>175</v>
      </c>
      <c r="P26" s="20">
        <v>157</v>
      </c>
      <c r="Q26" s="30">
        <v>18</v>
      </c>
      <c r="R26" s="29" t="s">
        <v>99</v>
      </c>
      <c r="S26" s="28" t="s">
        <v>233</v>
      </c>
    </row>
    <row r="27" spans="1:19" x14ac:dyDescent="0.3">
      <c r="A27" s="32" t="s">
        <v>22</v>
      </c>
      <c r="B27" s="1">
        <v>53</v>
      </c>
      <c r="C27" s="1">
        <v>30</v>
      </c>
      <c r="D27" s="1">
        <v>14</v>
      </c>
      <c r="E27" s="20">
        <v>9</v>
      </c>
      <c r="F27" s="30">
        <v>69</v>
      </c>
      <c r="G27" s="20">
        <v>23</v>
      </c>
      <c r="H27" s="20">
        <v>27</v>
      </c>
      <c r="I27" s="20">
        <v>3</v>
      </c>
      <c r="J27" s="20">
        <v>3</v>
      </c>
      <c r="K27" s="29" t="s">
        <v>845</v>
      </c>
      <c r="L27" s="1" t="s">
        <v>1029</v>
      </c>
      <c r="M27" s="1" t="s">
        <v>353</v>
      </c>
      <c r="N27" s="1" t="s">
        <v>1076</v>
      </c>
      <c r="O27" s="31">
        <v>176</v>
      </c>
      <c r="P27" s="20">
        <v>147</v>
      </c>
      <c r="Q27" s="30">
        <v>29</v>
      </c>
      <c r="R27" s="29" t="s">
        <v>104</v>
      </c>
      <c r="S27" s="28" t="s">
        <v>225</v>
      </c>
    </row>
    <row r="28" spans="1:19" x14ac:dyDescent="0.3">
      <c r="A28" s="32" t="s">
        <v>95</v>
      </c>
      <c r="B28" s="1">
        <v>53</v>
      </c>
      <c r="C28" s="1">
        <v>28</v>
      </c>
      <c r="D28" s="1">
        <v>21</v>
      </c>
      <c r="E28" s="20">
        <v>4</v>
      </c>
      <c r="F28" s="30">
        <v>60</v>
      </c>
      <c r="G28" s="20">
        <v>21</v>
      </c>
      <c r="H28" s="20">
        <v>28</v>
      </c>
      <c r="I28" s="20">
        <v>0</v>
      </c>
      <c r="J28" s="20">
        <v>0</v>
      </c>
      <c r="K28" s="29" t="s">
        <v>1017</v>
      </c>
      <c r="L28" s="1" t="s">
        <v>1067</v>
      </c>
      <c r="M28" s="1" t="s">
        <v>522</v>
      </c>
      <c r="N28" s="1" t="s">
        <v>1037</v>
      </c>
      <c r="O28" s="31">
        <v>167</v>
      </c>
      <c r="P28" s="20">
        <v>146</v>
      </c>
      <c r="Q28" s="30">
        <v>21</v>
      </c>
      <c r="R28" s="29" t="s">
        <v>99</v>
      </c>
      <c r="S28" s="28" t="s">
        <v>276</v>
      </c>
    </row>
    <row r="29" spans="1:19" x14ac:dyDescent="0.3">
      <c r="A29" s="32" t="s">
        <v>15</v>
      </c>
      <c r="B29" s="1">
        <v>52</v>
      </c>
      <c r="C29" s="1">
        <v>24</v>
      </c>
      <c r="D29" s="1">
        <v>23</v>
      </c>
      <c r="E29" s="20">
        <v>5</v>
      </c>
      <c r="F29" s="30">
        <v>53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855</v>
      </c>
      <c r="M29" s="1" t="s">
        <v>443</v>
      </c>
      <c r="N29" s="1" t="s">
        <v>1050</v>
      </c>
      <c r="O29" s="31">
        <v>150</v>
      </c>
      <c r="P29" s="20">
        <v>177</v>
      </c>
      <c r="Q29" s="30">
        <v>-27</v>
      </c>
      <c r="R29" s="29" t="s">
        <v>107</v>
      </c>
      <c r="S29" s="28" t="s">
        <v>225</v>
      </c>
    </row>
    <row r="30" spans="1:19" x14ac:dyDescent="0.3">
      <c r="A30" s="32" t="s">
        <v>25</v>
      </c>
      <c r="B30" s="1">
        <v>53</v>
      </c>
      <c r="C30" s="1">
        <v>21</v>
      </c>
      <c r="D30" s="1">
        <v>23</v>
      </c>
      <c r="E30" s="20">
        <v>9</v>
      </c>
      <c r="F30" s="30">
        <v>51</v>
      </c>
      <c r="G30" s="20">
        <v>13</v>
      </c>
      <c r="H30" s="20">
        <v>18</v>
      </c>
      <c r="I30" s="20">
        <v>3</v>
      </c>
      <c r="J30" s="20">
        <v>5</v>
      </c>
      <c r="K30" s="29" t="s">
        <v>1056</v>
      </c>
      <c r="L30" s="1" t="s">
        <v>895</v>
      </c>
      <c r="M30" s="1" t="s">
        <v>299</v>
      </c>
      <c r="N30" s="1" t="s">
        <v>1075</v>
      </c>
      <c r="O30" s="31">
        <v>144</v>
      </c>
      <c r="P30" s="20">
        <v>168</v>
      </c>
      <c r="Q30" s="30">
        <v>-24</v>
      </c>
      <c r="R30" s="29" t="s">
        <v>113</v>
      </c>
      <c r="S30" s="28" t="s">
        <v>215</v>
      </c>
    </row>
    <row r="31" spans="1:19" x14ac:dyDescent="0.3">
      <c r="A31" s="32" t="s">
        <v>0</v>
      </c>
      <c r="B31" s="1">
        <v>52</v>
      </c>
      <c r="C31" s="1">
        <v>21</v>
      </c>
      <c r="D31" s="1">
        <v>24</v>
      </c>
      <c r="E31" s="20">
        <v>7</v>
      </c>
      <c r="F31" s="30">
        <v>49</v>
      </c>
      <c r="G31" s="20">
        <v>18</v>
      </c>
      <c r="H31" s="20">
        <v>20</v>
      </c>
      <c r="I31" s="20">
        <v>1</v>
      </c>
      <c r="J31" s="20">
        <v>2</v>
      </c>
      <c r="K31" s="29" t="s">
        <v>1052</v>
      </c>
      <c r="L31" s="1" t="s">
        <v>1082</v>
      </c>
      <c r="M31" s="1" t="s">
        <v>122</v>
      </c>
      <c r="N31" s="1" t="s">
        <v>1008</v>
      </c>
      <c r="O31" s="31">
        <v>153</v>
      </c>
      <c r="P31" s="20">
        <v>161</v>
      </c>
      <c r="Q31" s="30">
        <v>-8</v>
      </c>
      <c r="R31" s="29" t="s">
        <v>99</v>
      </c>
      <c r="S31" s="28" t="s">
        <v>231</v>
      </c>
    </row>
    <row r="32" spans="1:19" ht="15" thickBot="1" x14ac:dyDescent="0.35">
      <c r="A32" s="32" t="s">
        <v>6</v>
      </c>
      <c r="B32" s="1">
        <v>53</v>
      </c>
      <c r="C32" s="1">
        <v>19</v>
      </c>
      <c r="D32" s="1">
        <v>25</v>
      </c>
      <c r="E32" s="20">
        <v>9</v>
      </c>
      <c r="F32" s="23">
        <v>47</v>
      </c>
      <c r="G32" s="20">
        <v>17</v>
      </c>
      <c r="H32" s="20">
        <v>18</v>
      </c>
      <c r="I32" s="20">
        <v>1</v>
      </c>
      <c r="J32" s="20">
        <v>3</v>
      </c>
      <c r="K32" s="29" t="s">
        <v>1079</v>
      </c>
      <c r="L32" s="1" t="s">
        <v>1035</v>
      </c>
      <c r="M32" s="1" t="s">
        <v>1080</v>
      </c>
      <c r="N32" s="1" t="s">
        <v>1081</v>
      </c>
      <c r="O32" s="31">
        <v>130</v>
      </c>
      <c r="P32" s="20">
        <v>183</v>
      </c>
      <c r="Q32" s="30">
        <v>-53</v>
      </c>
      <c r="R32" s="29" t="s">
        <v>159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52</v>
      </c>
      <c r="C35" s="1">
        <v>25</v>
      </c>
      <c r="D35" s="1">
        <v>14</v>
      </c>
      <c r="E35" s="20">
        <v>13</v>
      </c>
      <c r="F35" s="33">
        <v>63</v>
      </c>
      <c r="G35" s="20">
        <v>17</v>
      </c>
      <c r="H35" s="20">
        <v>24</v>
      </c>
      <c r="I35" s="20">
        <v>1</v>
      </c>
      <c r="J35" s="20">
        <v>5</v>
      </c>
      <c r="K35" s="29" t="s">
        <v>999</v>
      </c>
      <c r="L35" s="1" t="s">
        <v>876</v>
      </c>
      <c r="M35" s="1" t="s">
        <v>440</v>
      </c>
      <c r="N35" s="1" t="s">
        <v>876</v>
      </c>
      <c r="O35" s="31">
        <v>173</v>
      </c>
      <c r="P35" s="20">
        <v>164</v>
      </c>
      <c r="Q35" s="30">
        <v>9</v>
      </c>
      <c r="R35" s="29" t="s">
        <v>107</v>
      </c>
      <c r="S35" s="28" t="s">
        <v>234</v>
      </c>
    </row>
    <row r="36" spans="1:19" x14ac:dyDescent="0.3">
      <c r="A36" s="32" t="s">
        <v>20</v>
      </c>
      <c r="B36" s="1">
        <v>54</v>
      </c>
      <c r="C36" s="1">
        <v>27</v>
      </c>
      <c r="D36" s="1">
        <v>19</v>
      </c>
      <c r="E36" s="20">
        <v>8</v>
      </c>
      <c r="F36" s="30">
        <v>62</v>
      </c>
      <c r="G36" s="20">
        <v>21</v>
      </c>
      <c r="H36" s="20">
        <v>27</v>
      </c>
      <c r="I36" s="20">
        <v>0</v>
      </c>
      <c r="J36" s="20">
        <v>3</v>
      </c>
      <c r="K36" s="29" t="s">
        <v>910</v>
      </c>
      <c r="L36" s="1" t="s">
        <v>765</v>
      </c>
      <c r="M36" s="1" t="s">
        <v>323</v>
      </c>
      <c r="N36" s="1" t="s">
        <v>1069</v>
      </c>
      <c r="O36" s="31">
        <v>186</v>
      </c>
      <c r="P36" s="20">
        <v>175</v>
      </c>
      <c r="Q36" s="30">
        <v>11</v>
      </c>
      <c r="R36" s="29" t="s">
        <v>104</v>
      </c>
      <c r="S36" s="28" t="s">
        <v>233</v>
      </c>
    </row>
    <row r="37" spans="1:19" x14ac:dyDescent="0.3">
      <c r="A37" s="32" t="s">
        <v>31</v>
      </c>
      <c r="B37" s="1">
        <v>53</v>
      </c>
      <c r="C37" s="1">
        <v>28</v>
      </c>
      <c r="D37" s="1">
        <v>22</v>
      </c>
      <c r="E37" s="20">
        <v>3</v>
      </c>
      <c r="F37" s="30">
        <v>59</v>
      </c>
      <c r="G37" s="20">
        <v>10</v>
      </c>
      <c r="H37" s="20">
        <v>22</v>
      </c>
      <c r="I37" s="20">
        <v>6</v>
      </c>
      <c r="J37" s="20">
        <v>0</v>
      </c>
      <c r="K37" s="29" t="s">
        <v>835</v>
      </c>
      <c r="L37" s="1" t="s">
        <v>1067</v>
      </c>
      <c r="M37" s="1" t="s">
        <v>476</v>
      </c>
      <c r="N37" s="1" t="s">
        <v>1068</v>
      </c>
      <c r="O37" s="31">
        <v>177</v>
      </c>
      <c r="P37" s="20">
        <v>188</v>
      </c>
      <c r="Q37" s="30">
        <v>-11</v>
      </c>
      <c r="R37" s="29" t="s">
        <v>101</v>
      </c>
      <c r="S37" s="28" t="s">
        <v>203</v>
      </c>
    </row>
    <row r="38" spans="1:19" x14ac:dyDescent="0.3">
      <c r="A38" s="32" t="s">
        <v>18</v>
      </c>
      <c r="B38" s="1">
        <v>51</v>
      </c>
      <c r="C38" s="1">
        <v>22</v>
      </c>
      <c r="D38" s="1">
        <v>16</v>
      </c>
      <c r="E38" s="20">
        <v>13</v>
      </c>
      <c r="F38" s="30">
        <v>57</v>
      </c>
      <c r="G38" s="20">
        <v>10</v>
      </c>
      <c r="H38" s="20">
        <v>18</v>
      </c>
      <c r="I38" s="20">
        <v>4</v>
      </c>
      <c r="J38" s="20">
        <v>6</v>
      </c>
      <c r="K38" s="29" t="s">
        <v>1009</v>
      </c>
      <c r="L38" s="1" t="s">
        <v>1026</v>
      </c>
      <c r="M38" s="1" t="s">
        <v>974</v>
      </c>
      <c r="N38" s="1" t="s">
        <v>1053</v>
      </c>
      <c r="O38" s="31">
        <v>137</v>
      </c>
      <c r="P38" s="20">
        <v>144</v>
      </c>
      <c r="Q38" s="30">
        <v>-7</v>
      </c>
      <c r="R38" s="29" t="s">
        <v>109</v>
      </c>
      <c r="S38" s="28" t="s">
        <v>245</v>
      </c>
    </row>
    <row r="39" spans="1:19" x14ac:dyDescent="0.3">
      <c r="A39" s="32" t="s">
        <v>8</v>
      </c>
      <c r="B39" s="1">
        <v>51</v>
      </c>
      <c r="C39" s="1">
        <v>27</v>
      </c>
      <c r="D39" s="1">
        <v>21</v>
      </c>
      <c r="E39" s="20">
        <v>3</v>
      </c>
      <c r="F39" s="30">
        <v>57</v>
      </c>
      <c r="G39" s="20">
        <v>14</v>
      </c>
      <c r="H39" s="20">
        <v>25</v>
      </c>
      <c r="I39" s="20">
        <v>2</v>
      </c>
      <c r="J39" s="20">
        <v>1</v>
      </c>
      <c r="K39" s="29" t="s">
        <v>798</v>
      </c>
      <c r="L39" s="1" t="s">
        <v>1083</v>
      </c>
      <c r="M39" s="1" t="s">
        <v>413</v>
      </c>
      <c r="N39" s="1" t="s">
        <v>1037</v>
      </c>
      <c r="O39" s="31">
        <v>161</v>
      </c>
      <c r="P39" s="20">
        <v>176</v>
      </c>
      <c r="Q39" s="30">
        <v>-15</v>
      </c>
      <c r="R39" s="29" t="s">
        <v>104</v>
      </c>
      <c r="S39" s="28" t="s">
        <v>203</v>
      </c>
    </row>
    <row r="40" spans="1:19" x14ac:dyDescent="0.3">
      <c r="A40" s="32" t="s">
        <v>7</v>
      </c>
      <c r="B40" s="1">
        <v>52</v>
      </c>
      <c r="C40" s="1">
        <v>24</v>
      </c>
      <c r="D40" s="1">
        <v>19</v>
      </c>
      <c r="E40" s="20">
        <v>9</v>
      </c>
      <c r="F40" s="30">
        <v>57</v>
      </c>
      <c r="G40" s="20">
        <v>17</v>
      </c>
      <c r="H40" s="20">
        <v>23</v>
      </c>
      <c r="I40" s="20">
        <v>1</v>
      </c>
      <c r="J40" s="20">
        <v>4</v>
      </c>
      <c r="K40" s="29" t="s">
        <v>1001</v>
      </c>
      <c r="L40" s="1" t="s">
        <v>976</v>
      </c>
      <c r="M40" s="1" t="s">
        <v>509</v>
      </c>
      <c r="N40" s="1" t="s">
        <v>1037</v>
      </c>
      <c r="O40" s="31">
        <v>148</v>
      </c>
      <c r="P40" s="20">
        <v>155</v>
      </c>
      <c r="Q40" s="30">
        <v>-7</v>
      </c>
      <c r="R40" s="29" t="s">
        <v>104</v>
      </c>
      <c r="S40" s="28" t="s">
        <v>228</v>
      </c>
    </row>
    <row r="41" spans="1:19" x14ac:dyDescent="0.3">
      <c r="A41" s="32" t="s">
        <v>27</v>
      </c>
      <c r="B41" s="1">
        <v>52</v>
      </c>
      <c r="C41" s="1">
        <v>21</v>
      </c>
      <c r="D41" s="1">
        <v>25</v>
      </c>
      <c r="E41" s="20">
        <v>6</v>
      </c>
      <c r="F41" s="30">
        <v>48</v>
      </c>
      <c r="G41" s="20">
        <v>15</v>
      </c>
      <c r="H41" s="20">
        <v>19</v>
      </c>
      <c r="I41" s="20">
        <v>2</v>
      </c>
      <c r="J41" s="20">
        <v>2</v>
      </c>
      <c r="K41" s="29" t="s">
        <v>785</v>
      </c>
      <c r="L41" s="1" t="s">
        <v>938</v>
      </c>
      <c r="M41" s="1" t="s">
        <v>425</v>
      </c>
      <c r="N41" s="1" t="s">
        <v>1060</v>
      </c>
      <c r="O41" s="31">
        <v>132</v>
      </c>
      <c r="P41" s="20">
        <v>156</v>
      </c>
      <c r="Q41" s="30">
        <v>-24</v>
      </c>
      <c r="R41" s="29" t="s">
        <v>133</v>
      </c>
      <c r="S41" s="28" t="s">
        <v>215</v>
      </c>
    </row>
    <row r="42" spans="1:19" ht="15" thickBot="1" x14ac:dyDescent="0.35">
      <c r="A42" s="27" t="s">
        <v>3</v>
      </c>
      <c r="B42" s="26">
        <v>53</v>
      </c>
      <c r="C42" s="26">
        <v>17</v>
      </c>
      <c r="D42" s="26">
        <v>31</v>
      </c>
      <c r="E42" s="24">
        <v>5</v>
      </c>
      <c r="F42" s="23">
        <v>39</v>
      </c>
      <c r="G42" s="24">
        <v>7</v>
      </c>
      <c r="H42" s="24">
        <v>13</v>
      </c>
      <c r="I42" s="24">
        <v>4</v>
      </c>
      <c r="J42" s="24">
        <v>1</v>
      </c>
      <c r="K42" s="22" t="s">
        <v>1084</v>
      </c>
      <c r="L42" s="26" t="s">
        <v>941</v>
      </c>
      <c r="M42" s="26" t="s">
        <v>317</v>
      </c>
      <c r="N42" s="26" t="s">
        <v>848</v>
      </c>
      <c r="O42" s="25">
        <v>141</v>
      </c>
      <c r="P42" s="24">
        <v>196</v>
      </c>
      <c r="Q42" s="23">
        <v>-55</v>
      </c>
      <c r="R42" s="22" t="s">
        <v>113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390A911-6A7A-4B2E-9D15-343397CE614D}"/>
  </hyperlinks>
  <pageMargins left="0.7" right="0.7" top="0.75" bottom="0.75" header="0.3" footer="0.3"/>
  <pageSetup orientation="portrait" verticalDpi="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FA41-C2B6-4CC6-A388-A15D2BFAF59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52</v>
      </c>
      <c r="C4" s="40">
        <v>34</v>
      </c>
      <c r="D4" s="40">
        <v>14</v>
      </c>
      <c r="E4" s="38">
        <v>4</v>
      </c>
      <c r="F4" s="33">
        <v>72</v>
      </c>
      <c r="G4" s="39">
        <v>24</v>
      </c>
      <c r="H4" s="38">
        <v>31</v>
      </c>
      <c r="I4" s="38">
        <v>3</v>
      </c>
      <c r="J4" s="33">
        <v>2</v>
      </c>
      <c r="K4" s="37" t="s">
        <v>1093</v>
      </c>
      <c r="L4" s="40" t="s">
        <v>1044</v>
      </c>
      <c r="M4" s="40" t="s">
        <v>234</v>
      </c>
      <c r="N4" s="40" t="s">
        <v>1020</v>
      </c>
      <c r="O4" s="39">
        <v>183</v>
      </c>
      <c r="P4" s="38">
        <v>131</v>
      </c>
      <c r="Q4" s="33">
        <v>52</v>
      </c>
      <c r="R4" s="37" t="s">
        <v>104</v>
      </c>
      <c r="S4" s="36" t="s">
        <v>276</v>
      </c>
    </row>
    <row r="5" spans="1:20" x14ac:dyDescent="0.3">
      <c r="A5" s="32" t="s">
        <v>21</v>
      </c>
      <c r="B5" s="1">
        <v>55</v>
      </c>
      <c r="C5" s="1">
        <v>32</v>
      </c>
      <c r="D5" s="1">
        <v>17</v>
      </c>
      <c r="E5" s="20">
        <v>6</v>
      </c>
      <c r="F5" s="30">
        <v>70</v>
      </c>
      <c r="G5" s="31">
        <v>20</v>
      </c>
      <c r="H5" s="20">
        <v>30</v>
      </c>
      <c r="I5" s="20">
        <v>2</v>
      </c>
      <c r="J5" s="30">
        <v>3</v>
      </c>
      <c r="K5" s="29" t="s">
        <v>1045</v>
      </c>
      <c r="L5" s="1" t="s">
        <v>910</v>
      </c>
      <c r="M5" s="1" t="s">
        <v>540</v>
      </c>
      <c r="N5" s="1" t="s">
        <v>1091</v>
      </c>
      <c r="O5" s="31">
        <v>171</v>
      </c>
      <c r="P5" s="20">
        <v>166</v>
      </c>
      <c r="Q5" s="30">
        <v>5</v>
      </c>
      <c r="R5" s="29" t="s">
        <v>107</v>
      </c>
      <c r="S5" s="28" t="s">
        <v>231</v>
      </c>
    </row>
    <row r="6" spans="1:20" x14ac:dyDescent="0.3">
      <c r="A6" s="32" t="s">
        <v>29</v>
      </c>
      <c r="B6" s="1">
        <v>55</v>
      </c>
      <c r="C6" s="1">
        <v>32</v>
      </c>
      <c r="D6" s="1">
        <v>20</v>
      </c>
      <c r="E6" s="20">
        <v>3</v>
      </c>
      <c r="F6" s="30">
        <v>67</v>
      </c>
      <c r="G6" s="31">
        <v>22</v>
      </c>
      <c r="H6" s="20">
        <v>30</v>
      </c>
      <c r="I6" s="20">
        <v>2</v>
      </c>
      <c r="J6" s="30">
        <v>1</v>
      </c>
      <c r="K6" s="29" t="s">
        <v>1088</v>
      </c>
      <c r="L6" s="1" t="s">
        <v>802</v>
      </c>
      <c r="M6" s="1" t="s">
        <v>438</v>
      </c>
      <c r="N6" s="1" t="s">
        <v>1089</v>
      </c>
      <c r="O6" s="31">
        <v>186</v>
      </c>
      <c r="P6" s="20">
        <v>171</v>
      </c>
      <c r="Q6" s="30">
        <v>15</v>
      </c>
      <c r="R6" s="29" t="s">
        <v>104</v>
      </c>
      <c r="S6" s="28" t="s">
        <v>276</v>
      </c>
    </row>
    <row r="7" spans="1:20" x14ac:dyDescent="0.3">
      <c r="A7" s="32" t="s">
        <v>28</v>
      </c>
      <c r="B7" s="1">
        <v>53</v>
      </c>
      <c r="C7" s="1">
        <v>31</v>
      </c>
      <c r="D7" s="1">
        <v>17</v>
      </c>
      <c r="E7" s="20">
        <v>5</v>
      </c>
      <c r="F7" s="30">
        <v>67</v>
      </c>
      <c r="G7" s="31">
        <v>22</v>
      </c>
      <c r="H7" s="20">
        <v>28</v>
      </c>
      <c r="I7" s="20">
        <v>3</v>
      </c>
      <c r="J7" s="30">
        <v>0</v>
      </c>
      <c r="K7" s="29" t="s">
        <v>1090</v>
      </c>
      <c r="L7" s="1" t="s">
        <v>935</v>
      </c>
      <c r="M7" s="1" t="s">
        <v>397</v>
      </c>
      <c r="N7" s="1" t="s">
        <v>1071</v>
      </c>
      <c r="O7" s="31">
        <v>183</v>
      </c>
      <c r="P7" s="20">
        <v>160</v>
      </c>
      <c r="Q7" s="30">
        <v>23</v>
      </c>
      <c r="R7" s="29" t="s">
        <v>154</v>
      </c>
      <c r="S7" s="28" t="s">
        <v>226</v>
      </c>
    </row>
    <row r="8" spans="1:20" x14ac:dyDescent="0.3">
      <c r="A8" s="32" t="s">
        <v>16</v>
      </c>
      <c r="B8" s="1">
        <v>54</v>
      </c>
      <c r="C8" s="1">
        <v>30</v>
      </c>
      <c r="D8" s="1">
        <v>17</v>
      </c>
      <c r="E8" s="20">
        <v>7</v>
      </c>
      <c r="F8" s="30">
        <v>67</v>
      </c>
      <c r="G8" s="31">
        <v>17</v>
      </c>
      <c r="H8" s="20">
        <v>28</v>
      </c>
      <c r="I8" s="20">
        <v>2</v>
      </c>
      <c r="J8" s="30">
        <v>4</v>
      </c>
      <c r="K8" s="29" t="s">
        <v>1059</v>
      </c>
      <c r="L8" s="1" t="s">
        <v>1026</v>
      </c>
      <c r="M8" s="1" t="s">
        <v>589</v>
      </c>
      <c r="N8" s="1" t="s">
        <v>1042</v>
      </c>
      <c r="O8" s="31">
        <v>187</v>
      </c>
      <c r="P8" s="20">
        <v>180</v>
      </c>
      <c r="Q8" s="30">
        <v>7</v>
      </c>
      <c r="R8" s="29" t="s">
        <v>104</v>
      </c>
      <c r="S8" s="28" t="s">
        <v>225</v>
      </c>
    </row>
    <row r="9" spans="1:20" x14ac:dyDescent="0.3">
      <c r="A9" s="32" t="s">
        <v>19</v>
      </c>
      <c r="B9" s="1">
        <v>53</v>
      </c>
      <c r="C9" s="1">
        <v>28</v>
      </c>
      <c r="D9" s="1">
        <v>22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948</v>
      </c>
      <c r="L9" s="1" t="s">
        <v>1092</v>
      </c>
      <c r="M9" s="1" t="s">
        <v>887</v>
      </c>
      <c r="N9" s="1" t="s">
        <v>955</v>
      </c>
      <c r="O9" s="31">
        <v>164</v>
      </c>
      <c r="P9" s="20">
        <v>174</v>
      </c>
      <c r="Q9" s="30">
        <v>-10</v>
      </c>
      <c r="R9" s="29" t="s">
        <v>107</v>
      </c>
      <c r="S9" s="28" t="s">
        <v>232</v>
      </c>
    </row>
    <row r="10" spans="1:20" x14ac:dyDescent="0.3">
      <c r="A10" s="32" t="s">
        <v>11</v>
      </c>
      <c r="B10" s="1">
        <v>53</v>
      </c>
      <c r="C10" s="1">
        <v>25</v>
      </c>
      <c r="D10" s="1">
        <v>21</v>
      </c>
      <c r="E10" s="20">
        <v>7</v>
      </c>
      <c r="F10" s="30">
        <v>57</v>
      </c>
      <c r="G10" s="31">
        <v>17</v>
      </c>
      <c r="H10" s="20">
        <v>22</v>
      </c>
      <c r="I10" s="20">
        <v>3</v>
      </c>
      <c r="J10" s="30">
        <v>0</v>
      </c>
      <c r="K10" s="29" t="s">
        <v>755</v>
      </c>
      <c r="L10" s="1" t="s">
        <v>726</v>
      </c>
      <c r="M10" s="1" t="s">
        <v>983</v>
      </c>
      <c r="N10" s="1" t="s">
        <v>1043</v>
      </c>
      <c r="O10" s="31">
        <v>179</v>
      </c>
      <c r="P10" s="20">
        <v>176</v>
      </c>
      <c r="Q10" s="30">
        <v>3</v>
      </c>
      <c r="R10" s="29" t="s">
        <v>104</v>
      </c>
      <c r="S10" s="28" t="s">
        <v>233</v>
      </c>
    </row>
    <row r="11" spans="1:20" ht="15" thickBot="1" x14ac:dyDescent="0.35">
      <c r="A11" s="32" t="s">
        <v>4</v>
      </c>
      <c r="B11" s="1">
        <v>54</v>
      </c>
      <c r="C11" s="1">
        <v>24</v>
      </c>
      <c r="D11" s="1">
        <v>21</v>
      </c>
      <c r="E11" s="24">
        <v>9</v>
      </c>
      <c r="F11" s="23">
        <v>57</v>
      </c>
      <c r="G11" s="25">
        <v>17</v>
      </c>
      <c r="H11" s="24">
        <v>24</v>
      </c>
      <c r="I11" s="24">
        <v>0</v>
      </c>
      <c r="J11" s="23">
        <v>1</v>
      </c>
      <c r="K11" s="29" t="s">
        <v>1073</v>
      </c>
      <c r="L11" s="1" t="s">
        <v>1094</v>
      </c>
      <c r="M11" s="1" t="s">
        <v>552</v>
      </c>
      <c r="N11" s="1" t="s">
        <v>1074</v>
      </c>
      <c r="O11" s="31">
        <v>176</v>
      </c>
      <c r="P11" s="20">
        <v>188</v>
      </c>
      <c r="Q11" s="30">
        <v>-12</v>
      </c>
      <c r="R11" s="29" t="s">
        <v>167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53</v>
      </c>
      <c r="C14" s="1">
        <v>33</v>
      </c>
      <c r="D14" s="1">
        <v>15</v>
      </c>
      <c r="E14" s="20">
        <v>5</v>
      </c>
      <c r="F14" s="33">
        <v>71</v>
      </c>
      <c r="G14" s="20">
        <v>20</v>
      </c>
      <c r="H14" s="20">
        <v>29</v>
      </c>
      <c r="I14" s="20">
        <v>4</v>
      </c>
      <c r="J14" s="20">
        <v>3</v>
      </c>
      <c r="K14" s="29" t="s">
        <v>1095</v>
      </c>
      <c r="L14" s="1" t="s">
        <v>845</v>
      </c>
      <c r="M14" s="1" t="s">
        <v>959</v>
      </c>
      <c r="N14" s="1" t="s">
        <v>1045</v>
      </c>
      <c r="O14" s="31">
        <v>185</v>
      </c>
      <c r="P14" s="20">
        <v>154</v>
      </c>
      <c r="Q14" s="30">
        <v>31</v>
      </c>
      <c r="R14" s="29" t="s">
        <v>104</v>
      </c>
      <c r="S14" s="28" t="s">
        <v>290</v>
      </c>
    </row>
    <row r="15" spans="1:20" x14ac:dyDescent="0.3">
      <c r="A15" s="32" t="s">
        <v>13</v>
      </c>
      <c r="B15" s="1">
        <v>54</v>
      </c>
      <c r="C15" s="1">
        <v>30</v>
      </c>
      <c r="D15" s="1">
        <v>19</v>
      </c>
      <c r="E15" s="20">
        <v>5</v>
      </c>
      <c r="F15" s="30">
        <v>65</v>
      </c>
      <c r="G15" s="20">
        <v>17</v>
      </c>
      <c r="H15" s="20">
        <v>26</v>
      </c>
      <c r="I15" s="20">
        <v>4</v>
      </c>
      <c r="J15" s="20">
        <v>5</v>
      </c>
      <c r="K15" s="29" t="s">
        <v>944</v>
      </c>
      <c r="L15" s="1" t="s">
        <v>988</v>
      </c>
      <c r="M15" s="1" t="s">
        <v>528</v>
      </c>
      <c r="N15" s="1" t="s">
        <v>1096</v>
      </c>
      <c r="O15" s="31">
        <v>157</v>
      </c>
      <c r="P15" s="20">
        <v>149</v>
      </c>
      <c r="Q15" s="30">
        <v>8</v>
      </c>
      <c r="R15" s="29" t="s">
        <v>109</v>
      </c>
      <c r="S15" s="28" t="s">
        <v>232</v>
      </c>
    </row>
    <row r="16" spans="1:20" x14ac:dyDescent="0.3">
      <c r="A16" s="32" t="s">
        <v>9</v>
      </c>
      <c r="B16" s="1">
        <v>52</v>
      </c>
      <c r="C16" s="1">
        <v>27</v>
      </c>
      <c r="D16" s="1">
        <v>14</v>
      </c>
      <c r="E16" s="20">
        <v>11</v>
      </c>
      <c r="F16" s="30">
        <v>65</v>
      </c>
      <c r="G16" s="20">
        <v>22</v>
      </c>
      <c r="H16" s="20">
        <v>26</v>
      </c>
      <c r="I16" s="20">
        <v>1</v>
      </c>
      <c r="J16" s="20">
        <v>7</v>
      </c>
      <c r="K16" s="29" t="s">
        <v>1099</v>
      </c>
      <c r="L16" s="1" t="s">
        <v>994</v>
      </c>
      <c r="M16" s="1" t="s">
        <v>462</v>
      </c>
      <c r="N16" s="1" t="s">
        <v>967</v>
      </c>
      <c r="O16" s="31">
        <v>175</v>
      </c>
      <c r="P16" s="20">
        <v>154</v>
      </c>
      <c r="Q16" s="30">
        <v>21</v>
      </c>
      <c r="R16" s="29" t="s">
        <v>154</v>
      </c>
      <c r="S16" s="28" t="s">
        <v>231</v>
      </c>
    </row>
    <row r="17" spans="1:19" x14ac:dyDescent="0.3">
      <c r="A17" s="32" t="s">
        <v>1</v>
      </c>
      <c r="B17" s="1">
        <v>55</v>
      </c>
      <c r="C17" s="1">
        <v>26</v>
      </c>
      <c r="D17" s="1">
        <v>22</v>
      </c>
      <c r="E17" s="20">
        <v>7</v>
      </c>
      <c r="F17" s="30">
        <v>59</v>
      </c>
      <c r="G17" s="20">
        <v>21</v>
      </c>
      <c r="H17" s="20">
        <v>25</v>
      </c>
      <c r="I17" s="20">
        <v>1</v>
      </c>
      <c r="J17" s="20">
        <v>5</v>
      </c>
      <c r="K17" s="29" t="s">
        <v>968</v>
      </c>
      <c r="L17" s="1" t="s">
        <v>1100</v>
      </c>
      <c r="M17" s="1" t="s">
        <v>381</v>
      </c>
      <c r="N17" s="1" t="s">
        <v>1101</v>
      </c>
      <c r="O17" s="31">
        <v>175</v>
      </c>
      <c r="P17" s="20">
        <v>167</v>
      </c>
      <c r="Q17" s="30">
        <v>8</v>
      </c>
      <c r="R17" s="29" t="s">
        <v>99</v>
      </c>
      <c r="S17" s="28" t="s">
        <v>237</v>
      </c>
    </row>
    <row r="18" spans="1:19" x14ac:dyDescent="0.3">
      <c r="A18" s="32" t="s">
        <v>14</v>
      </c>
      <c r="B18" s="1">
        <v>54</v>
      </c>
      <c r="C18" s="1">
        <v>28</v>
      </c>
      <c r="D18" s="1">
        <v>24</v>
      </c>
      <c r="E18" s="20">
        <v>2</v>
      </c>
      <c r="F18" s="30">
        <v>58</v>
      </c>
      <c r="G18" s="20">
        <v>15</v>
      </c>
      <c r="H18" s="20">
        <v>25</v>
      </c>
      <c r="I18" s="20">
        <v>3</v>
      </c>
      <c r="J18" s="20">
        <v>0</v>
      </c>
      <c r="K18" s="29" t="s">
        <v>760</v>
      </c>
      <c r="L18" s="1" t="s">
        <v>1055</v>
      </c>
      <c r="M18" s="1" t="s">
        <v>539</v>
      </c>
      <c r="N18" s="1" t="s">
        <v>963</v>
      </c>
      <c r="O18" s="31">
        <v>144</v>
      </c>
      <c r="P18" s="20">
        <v>165</v>
      </c>
      <c r="Q18" s="30">
        <v>-21</v>
      </c>
      <c r="R18" s="29" t="s">
        <v>99</v>
      </c>
      <c r="S18" s="28" t="s">
        <v>232</v>
      </c>
    </row>
    <row r="19" spans="1:19" x14ac:dyDescent="0.3">
      <c r="A19" s="32" t="s">
        <v>23</v>
      </c>
      <c r="B19" s="1">
        <v>52</v>
      </c>
      <c r="C19" s="1">
        <v>25</v>
      </c>
      <c r="D19" s="1">
        <v>20</v>
      </c>
      <c r="E19" s="20">
        <v>7</v>
      </c>
      <c r="F19" s="30">
        <v>57</v>
      </c>
      <c r="G19" s="20">
        <v>11</v>
      </c>
      <c r="H19" s="20">
        <v>20</v>
      </c>
      <c r="I19" s="20">
        <v>5</v>
      </c>
      <c r="J19" s="20">
        <v>1</v>
      </c>
      <c r="K19" s="29" t="s">
        <v>910</v>
      </c>
      <c r="L19" s="1" t="s">
        <v>960</v>
      </c>
      <c r="M19" s="1" t="s">
        <v>625</v>
      </c>
      <c r="N19" s="1" t="s">
        <v>1085</v>
      </c>
      <c r="O19" s="31">
        <v>163</v>
      </c>
      <c r="P19" s="20">
        <v>172</v>
      </c>
      <c r="Q19" s="30">
        <v>-9</v>
      </c>
      <c r="R19" s="29" t="s">
        <v>109</v>
      </c>
      <c r="S19" s="28" t="s">
        <v>203</v>
      </c>
    </row>
    <row r="20" spans="1:19" x14ac:dyDescent="0.3">
      <c r="A20" s="32" t="s">
        <v>10</v>
      </c>
      <c r="B20" s="1">
        <v>53</v>
      </c>
      <c r="C20" s="1">
        <v>24</v>
      </c>
      <c r="D20" s="1">
        <v>20</v>
      </c>
      <c r="E20" s="20">
        <v>9</v>
      </c>
      <c r="F20" s="30">
        <v>57</v>
      </c>
      <c r="G20" s="20">
        <v>12</v>
      </c>
      <c r="H20" s="20">
        <v>19</v>
      </c>
      <c r="I20" s="20">
        <v>5</v>
      </c>
      <c r="J20" s="20">
        <v>3</v>
      </c>
      <c r="K20" s="29" t="s">
        <v>949</v>
      </c>
      <c r="L20" s="1" t="s">
        <v>915</v>
      </c>
      <c r="M20" s="1" t="s">
        <v>436</v>
      </c>
      <c r="N20" s="1" t="s">
        <v>1098</v>
      </c>
      <c r="O20" s="31">
        <v>160</v>
      </c>
      <c r="P20" s="20">
        <v>173</v>
      </c>
      <c r="Q20" s="30">
        <v>-13</v>
      </c>
      <c r="R20" s="29" t="s">
        <v>113</v>
      </c>
      <c r="S20" s="28" t="s">
        <v>220</v>
      </c>
    </row>
    <row r="21" spans="1:19" ht="15" thickBot="1" x14ac:dyDescent="0.35">
      <c r="A21" s="27" t="s">
        <v>12</v>
      </c>
      <c r="B21" s="26">
        <v>55</v>
      </c>
      <c r="C21" s="26">
        <v>22</v>
      </c>
      <c r="D21" s="26">
        <v>27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1086</v>
      </c>
      <c r="M21" s="26" t="s">
        <v>373</v>
      </c>
      <c r="N21" s="26" t="s">
        <v>1086</v>
      </c>
      <c r="O21" s="25">
        <v>146</v>
      </c>
      <c r="P21" s="24">
        <v>172</v>
      </c>
      <c r="Q21" s="23">
        <v>-26</v>
      </c>
      <c r="R21" s="22" t="s">
        <v>107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52</v>
      </c>
      <c r="C25" s="1">
        <v>35</v>
      </c>
      <c r="D25" s="1">
        <v>8</v>
      </c>
      <c r="E25" s="20">
        <v>9</v>
      </c>
      <c r="F25" s="30">
        <v>79</v>
      </c>
      <c r="G25" s="20">
        <v>31</v>
      </c>
      <c r="H25" s="20">
        <v>34</v>
      </c>
      <c r="I25" s="20">
        <v>1</v>
      </c>
      <c r="J25" s="20">
        <v>5</v>
      </c>
      <c r="K25" s="29" t="s">
        <v>1033</v>
      </c>
      <c r="L25" s="1" t="s">
        <v>1102</v>
      </c>
      <c r="M25" s="1" t="s">
        <v>416</v>
      </c>
      <c r="N25" s="1" t="s">
        <v>1016</v>
      </c>
      <c r="O25" s="31">
        <v>203</v>
      </c>
      <c r="P25" s="20">
        <v>134</v>
      </c>
      <c r="Q25" s="30">
        <v>69</v>
      </c>
      <c r="R25" s="29" t="s">
        <v>107</v>
      </c>
      <c r="S25" s="28" t="s">
        <v>218</v>
      </c>
    </row>
    <row r="26" spans="1:19" x14ac:dyDescent="0.3">
      <c r="A26" s="32" t="s">
        <v>17</v>
      </c>
      <c r="B26" s="1">
        <v>55</v>
      </c>
      <c r="C26" s="1">
        <v>31</v>
      </c>
      <c r="D26" s="1">
        <v>14</v>
      </c>
      <c r="E26" s="20">
        <v>10</v>
      </c>
      <c r="F26" s="30">
        <v>72</v>
      </c>
      <c r="G26" s="20">
        <v>16</v>
      </c>
      <c r="H26" s="20">
        <v>27</v>
      </c>
      <c r="I26" s="20">
        <v>4</v>
      </c>
      <c r="J26" s="20">
        <v>3</v>
      </c>
      <c r="K26" s="29" t="s">
        <v>1105</v>
      </c>
      <c r="L26" s="1" t="s">
        <v>1004</v>
      </c>
      <c r="M26" s="1" t="s">
        <v>328</v>
      </c>
      <c r="N26" s="1" t="s">
        <v>1106</v>
      </c>
      <c r="O26" s="31">
        <v>179</v>
      </c>
      <c r="P26" s="20">
        <v>158</v>
      </c>
      <c r="Q26" s="30">
        <v>21</v>
      </c>
      <c r="R26" s="29" t="s">
        <v>104</v>
      </c>
      <c r="S26" s="28" t="s">
        <v>233</v>
      </c>
    </row>
    <row r="27" spans="1:19" x14ac:dyDescent="0.3">
      <c r="A27" s="32" t="s">
        <v>22</v>
      </c>
      <c r="B27" s="1">
        <v>54</v>
      </c>
      <c r="C27" s="1">
        <v>31</v>
      </c>
      <c r="D27" s="1">
        <v>14</v>
      </c>
      <c r="E27" s="20">
        <v>9</v>
      </c>
      <c r="F27" s="30">
        <v>71</v>
      </c>
      <c r="G27" s="20">
        <v>22</v>
      </c>
      <c r="H27" s="20">
        <v>27</v>
      </c>
      <c r="I27" s="20">
        <v>4</v>
      </c>
      <c r="J27" s="20">
        <v>3</v>
      </c>
      <c r="K27" s="29" t="s">
        <v>845</v>
      </c>
      <c r="L27" s="1" t="s">
        <v>1103</v>
      </c>
      <c r="M27" s="1" t="s">
        <v>353</v>
      </c>
      <c r="N27" s="1" t="s">
        <v>1104</v>
      </c>
      <c r="O27" s="31">
        <v>181</v>
      </c>
      <c r="P27" s="20">
        <v>151</v>
      </c>
      <c r="Q27" s="30">
        <v>30</v>
      </c>
      <c r="R27" s="29" t="s">
        <v>109</v>
      </c>
      <c r="S27" s="28" t="s">
        <v>225</v>
      </c>
    </row>
    <row r="28" spans="1:19" x14ac:dyDescent="0.3">
      <c r="A28" s="32" t="s">
        <v>95</v>
      </c>
      <c r="B28" s="1">
        <v>54</v>
      </c>
      <c r="C28" s="1">
        <v>28</v>
      </c>
      <c r="D28" s="1">
        <v>22</v>
      </c>
      <c r="E28" s="20">
        <v>4</v>
      </c>
      <c r="F28" s="30">
        <v>60</v>
      </c>
      <c r="G28" s="20">
        <v>21</v>
      </c>
      <c r="H28" s="20">
        <v>28</v>
      </c>
      <c r="I28" s="20">
        <v>0</v>
      </c>
      <c r="J28" s="20">
        <v>0</v>
      </c>
      <c r="K28" s="29" t="s">
        <v>1017</v>
      </c>
      <c r="L28" s="1" t="s">
        <v>1108</v>
      </c>
      <c r="M28" s="1" t="s">
        <v>522</v>
      </c>
      <c r="N28" s="1" t="s">
        <v>1037</v>
      </c>
      <c r="O28" s="31">
        <v>171</v>
      </c>
      <c r="P28" s="20">
        <v>151</v>
      </c>
      <c r="Q28" s="30">
        <v>20</v>
      </c>
      <c r="R28" s="29" t="s">
        <v>101</v>
      </c>
      <c r="S28" s="28" t="s">
        <v>226</v>
      </c>
    </row>
    <row r="29" spans="1:19" x14ac:dyDescent="0.3">
      <c r="A29" s="32" t="s">
        <v>15</v>
      </c>
      <c r="B29" s="1">
        <v>53</v>
      </c>
      <c r="C29" s="1">
        <v>24</v>
      </c>
      <c r="D29" s="1">
        <v>23</v>
      </c>
      <c r="E29" s="20">
        <v>6</v>
      </c>
      <c r="F29" s="30">
        <v>54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895</v>
      </c>
      <c r="M29" s="1" t="s">
        <v>443</v>
      </c>
      <c r="N29" s="1" t="s">
        <v>1050</v>
      </c>
      <c r="O29" s="31">
        <v>152</v>
      </c>
      <c r="P29" s="20">
        <v>180</v>
      </c>
      <c r="Q29" s="30">
        <v>-28</v>
      </c>
      <c r="R29" s="29" t="s">
        <v>113</v>
      </c>
      <c r="S29" s="28" t="s">
        <v>218</v>
      </c>
    </row>
    <row r="30" spans="1:19" x14ac:dyDescent="0.3">
      <c r="A30" s="32" t="s">
        <v>25</v>
      </c>
      <c r="B30" s="1">
        <v>54</v>
      </c>
      <c r="C30" s="1">
        <v>21</v>
      </c>
      <c r="D30" s="1">
        <v>24</v>
      </c>
      <c r="E30" s="20">
        <v>9</v>
      </c>
      <c r="F30" s="30">
        <v>51</v>
      </c>
      <c r="G30" s="20">
        <v>13</v>
      </c>
      <c r="H30" s="20">
        <v>18</v>
      </c>
      <c r="I30" s="20">
        <v>3</v>
      </c>
      <c r="J30" s="20">
        <v>5</v>
      </c>
      <c r="K30" s="29" t="s">
        <v>1056</v>
      </c>
      <c r="L30" s="1" t="s">
        <v>929</v>
      </c>
      <c r="M30" s="1" t="s">
        <v>299</v>
      </c>
      <c r="N30" s="1" t="s">
        <v>1075</v>
      </c>
      <c r="O30" s="31">
        <v>146</v>
      </c>
      <c r="P30" s="20">
        <v>174</v>
      </c>
      <c r="Q30" s="30">
        <v>-28</v>
      </c>
      <c r="R30" s="29" t="s">
        <v>133</v>
      </c>
      <c r="S30" s="28" t="s">
        <v>215</v>
      </c>
    </row>
    <row r="31" spans="1:19" x14ac:dyDescent="0.3">
      <c r="A31" s="32" t="s">
        <v>6</v>
      </c>
      <c r="B31" s="1">
        <v>54</v>
      </c>
      <c r="C31" s="1">
        <v>20</v>
      </c>
      <c r="D31" s="1">
        <v>25</v>
      </c>
      <c r="E31" s="20">
        <v>9</v>
      </c>
      <c r="F31" s="30">
        <v>49</v>
      </c>
      <c r="G31" s="20">
        <v>18</v>
      </c>
      <c r="H31" s="20">
        <v>19</v>
      </c>
      <c r="I31" s="20">
        <v>1</v>
      </c>
      <c r="J31" s="20">
        <v>3</v>
      </c>
      <c r="K31" s="29" t="s">
        <v>1107</v>
      </c>
      <c r="L31" s="1" t="s">
        <v>1035</v>
      </c>
      <c r="M31" s="1" t="s">
        <v>1080</v>
      </c>
      <c r="N31" s="1" t="s">
        <v>1081</v>
      </c>
      <c r="O31" s="31">
        <v>135</v>
      </c>
      <c r="P31" s="20">
        <v>187</v>
      </c>
      <c r="Q31" s="30">
        <v>-52</v>
      </c>
      <c r="R31" s="29" t="s">
        <v>99</v>
      </c>
      <c r="S31" s="28" t="s">
        <v>237</v>
      </c>
    </row>
    <row r="32" spans="1:19" ht="15" thickBot="1" x14ac:dyDescent="0.35">
      <c r="A32" s="32" t="s">
        <v>0</v>
      </c>
      <c r="B32" s="1">
        <v>53</v>
      </c>
      <c r="C32" s="1">
        <v>21</v>
      </c>
      <c r="D32" s="1">
        <v>25</v>
      </c>
      <c r="E32" s="20">
        <v>7</v>
      </c>
      <c r="F32" s="23">
        <v>49</v>
      </c>
      <c r="G32" s="20">
        <v>18</v>
      </c>
      <c r="H32" s="20">
        <v>20</v>
      </c>
      <c r="I32" s="20">
        <v>1</v>
      </c>
      <c r="J32" s="20">
        <v>2</v>
      </c>
      <c r="K32" s="29" t="s">
        <v>1052</v>
      </c>
      <c r="L32" s="1" t="s">
        <v>1109</v>
      </c>
      <c r="M32" s="1" t="s">
        <v>122</v>
      </c>
      <c r="N32" s="1" t="s">
        <v>1008</v>
      </c>
      <c r="O32" s="31">
        <v>154</v>
      </c>
      <c r="P32" s="20">
        <v>165</v>
      </c>
      <c r="Q32" s="30">
        <v>-11</v>
      </c>
      <c r="R32" s="29" t="s">
        <v>101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55</v>
      </c>
      <c r="C35" s="1">
        <v>28</v>
      </c>
      <c r="D35" s="1">
        <v>19</v>
      </c>
      <c r="E35" s="20">
        <v>8</v>
      </c>
      <c r="F35" s="33">
        <v>64</v>
      </c>
      <c r="G35" s="20">
        <v>21</v>
      </c>
      <c r="H35" s="20">
        <v>28</v>
      </c>
      <c r="I35" s="20">
        <v>0</v>
      </c>
      <c r="J35" s="20">
        <v>3</v>
      </c>
      <c r="K35" s="29" t="s">
        <v>928</v>
      </c>
      <c r="L35" s="1" t="s">
        <v>765</v>
      </c>
      <c r="M35" s="1" t="s">
        <v>368</v>
      </c>
      <c r="N35" s="1" t="s">
        <v>1113</v>
      </c>
      <c r="O35" s="31">
        <v>190</v>
      </c>
      <c r="P35" s="20">
        <v>178</v>
      </c>
      <c r="Q35" s="30">
        <v>12</v>
      </c>
      <c r="R35" s="29" t="s">
        <v>109</v>
      </c>
      <c r="S35" s="28" t="s">
        <v>234</v>
      </c>
    </row>
    <row r="36" spans="1:19" x14ac:dyDescent="0.3">
      <c r="A36" s="32" t="s">
        <v>2</v>
      </c>
      <c r="B36" s="1">
        <v>53</v>
      </c>
      <c r="C36" s="1">
        <v>25</v>
      </c>
      <c r="D36" s="1">
        <v>14</v>
      </c>
      <c r="E36" s="20">
        <v>14</v>
      </c>
      <c r="F36" s="30">
        <v>64</v>
      </c>
      <c r="G36" s="20">
        <v>17</v>
      </c>
      <c r="H36" s="20">
        <v>24</v>
      </c>
      <c r="I36" s="20">
        <v>1</v>
      </c>
      <c r="J36" s="20">
        <v>6</v>
      </c>
      <c r="K36" s="29" t="s">
        <v>859</v>
      </c>
      <c r="L36" s="1" t="s">
        <v>876</v>
      </c>
      <c r="M36" s="1" t="s">
        <v>440</v>
      </c>
      <c r="N36" s="1" t="s">
        <v>1118</v>
      </c>
      <c r="O36" s="31">
        <v>177</v>
      </c>
      <c r="P36" s="20">
        <v>169</v>
      </c>
      <c r="Q36" s="30">
        <v>8</v>
      </c>
      <c r="R36" s="29" t="s">
        <v>113</v>
      </c>
      <c r="S36" s="28" t="s">
        <v>233</v>
      </c>
    </row>
    <row r="37" spans="1:19" x14ac:dyDescent="0.3">
      <c r="A37" s="32" t="s">
        <v>31</v>
      </c>
      <c r="B37" s="1">
        <v>54</v>
      </c>
      <c r="C37" s="1">
        <v>28</v>
      </c>
      <c r="D37" s="1">
        <v>23</v>
      </c>
      <c r="E37" s="20">
        <v>3</v>
      </c>
      <c r="F37" s="30">
        <v>59</v>
      </c>
      <c r="G37" s="20">
        <v>10</v>
      </c>
      <c r="H37" s="20">
        <v>22</v>
      </c>
      <c r="I37" s="20">
        <v>6</v>
      </c>
      <c r="J37" s="20">
        <v>0</v>
      </c>
      <c r="K37" s="29" t="s">
        <v>835</v>
      </c>
      <c r="L37" s="1" t="s">
        <v>1108</v>
      </c>
      <c r="M37" s="1" t="s">
        <v>315</v>
      </c>
      <c r="N37" s="1" t="s">
        <v>1110</v>
      </c>
      <c r="O37" s="31">
        <v>177</v>
      </c>
      <c r="P37" s="20">
        <v>190</v>
      </c>
      <c r="Q37" s="30">
        <v>-13</v>
      </c>
      <c r="R37" s="29" t="s">
        <v>107</v>
      </c>
      <c r="S37" s="28" t="s">
        <v>203</v>
      </c>
    </row>
    <row r="38" spans="1:19" x14ac:dyDescent="0.3">
      <c r="A38" s="32" t="s">
        <v>7</v>
      </c>
      <c r="B38" s="1">
        <v>53</v>
      </c>
      <c r="C38" s="1">
        <v>25</v>
      </c>
      <c r="D38" s="1">
        <v>19</v>
      </c>
      <c r="E38" s="20">
        <v>9</v>
      </c>
      <c r="F38" s="30">
        <v>59</v>
      </c>
      <c r="G38" s="20">
        <v>18</v>
      </c>
      <c r="H38" s="20">
        <v>24</v>
      </c>
      <c r="I38" s="20">
        <v>1</v>
      </c>
      <c r="J38" s="20">
        <v>4</v>
      </c>
      <c r="K38" s="29" t="s">
        <v>1116</v>
      </c>
      <c r="L38" s="1" t="s">
        <v>976</v>
      </c>
      <c r="M38" s="1" t="s">
        <v>509</v>
      </c>
      <c r="N38" s="1" t="s">
        <v>1037</v>
      </c>
      <c r="O38" s="31">
        <v>153</v>
      </c>
      <c r="P38" s="20">
        <v>157</v>
      </c>
      <c r="Q38" s="30">
        <v>-4</v>
      </c>
      <c r="R38" s="29" t="s">
        <v>109</v>
      </c>
      <c r="S38" s="28" t="s">
        <v>225</v>
      </c>
    </row>
    <row r="39" spans="1:19" x14ac:dyDescent="0.3">
      <c r="A39" s="32" t="s">
        <v>8</v>
      </c>
      <c r="B39" s="1">
        <v>52</v>
      </c>
      <c r="C39" s="1">
        <v>27</v>
      </c>
      <c r="D39" s="1">
        <v>21</v>
      </c>
      <c r="E39" s="20">
        <v>4</v>
      </c>
      <c r="F39" s="30">
        <v>58</v>
      </c>
      <c r="G39" s="20">
        <v>14</v>
      </c>
      <c r="H39" s="20">
        <v>25</v>
      </c>
      <c r="I39" s="20">
        <v>2</v>
      </c>
      <c r="J39" s="20">
        <v>1</v>
      </c>
      <c r="K39" s="29" t="s">
        <v>798</v>
      </c>
      <c r="L39" s="1" t="s">
        <v>888</v>
      </c>
      <c r="M39" s="1" t="s">
        <v>587</v>
      </c>
      <c r="N39" s="1" t="s">
        <v>1115</v>
      </c>
      <c r="O39" s="31">
        <v>164</v>
      </c>
      <c r="P39" s="20">
        <v>180</v>
      </c>
      <c r="Q39" s="30">
        <v>-16</v>
      </c>
      <c r="R39" s="29" t="s">
        <v>101</v>
      </c>
      <c r="S39" s="28" t="s">
        <v>234</v>
      </c>
    </row>
    <row r="40" spans="1:19" x14ac:dyDescent="0.3">
      <c r="A40" s="32" t="s">
        <v>18</v>
      </c>
      <c r="B40" s="1">
        <v>52</v>
      </c>
      <c r="C40" s="1">
        <v>22</v>
      </c>
      <c r="D40" s="1">
        <v>17</v>
      </c>
      <c r="E40" s="20">
        <v>13</v>
      </c>
      <c r="F40" s="30">
        <v>57</v>
      </c>
      <c r="G40" s="20">
        <v>10</v>
      </c>
      <c r="H40" s="20">
        <v>18</v>
      </c>
      <c r="I40" s="20">
        <v>4</v>
      </c>
      <c r="J40" s="20">
        <v>6</v>
      </c>
      <c r="K40" s="29" t="s">
        <v>1009</v>
      </c>
      <c r="L40" s="1" t="s">
        <v>1114</v>
      </c>
      <c r="M40" s="1" t="s">
        <v>974</v>
      </c>
      <c r="N40" s="1" t="s">
        <v>1053</v>
      </c>
      <c r="O40" s="31">
        <v>138</v>
      </c>
      <c r="P40" s="20">
        <v>148</v>
      </c>
      <c r="Q40" s="30">
        <v>-10</v>
      </c>
      <c r="R40" s="29" t="s">
        <v>101</v>
      </c>
      <c r="S40" s="28" t="s">
        <v>222</v>
      </c>
    </row>
    <row r="41" spans="1:19" x14ac:dyDescent="0.3">
      <c r="A41" s="32" t="s">
        <v>27</v>
      </c>
      <c r="B41" s="1">
        <v>53</v>
      </c>
      <c r="C41" s="1">
        <v>21</v>
      </c>
      <c r="D41" s="1">
        <v>26</v>
      </c>
      <c r="E41" s="20">
        <v>6</v>
      </c>
      <c r="F41" s="30">
        <v>48</v>
      </c>
      <c r="G41" s="20">
        <v>15</v>
      </c>
      <c r="H41" s="20">
        <v>19</v>
      </c>
      <c r="I41" s="20">
        <v>2</v>
      </c>
      <c r="J41" s="20">
        <v>2</v>
      </c>
      <c r="K41" s="29" t="s">
        <v>785</v>
      </c>
      <c r="L41" s="1" t="s">
        <v>1111</v>
      </c>
      <c r="M41" s="1" t="s">
        <v>425</v>
      </c>
      <c r="N41" s="1" t="s">
        <v>1112</v>
      </c>
      <c r="O41" s="31">
        <v>133</v>
      </c>
      <c r="P41" s="20">
        <v>160</v>
      </c>
      <c r="Q41" s="30">
        <v>-27</v>
      </c>
      <c r="R41" s="29" t="s">
        <v>159</v>
      </c>
      <c r="S41" s="28" t="s">
        <v>215</v>
      </c>
    </row>
    <row r="42" spans="1:19" ht="15" thickBot="1" x14ac:dyDescent="0.35">
      <c r="A42" s="27" t="s">
        <v>3</v>
      </c>
      <c r="B42" s="26">
        <v>54</v>
      </c>
      <c r="C42" s="26">
        <v>18</v>
      </c>
      <c r="D42" s="26">
        <v>31</v>
      </c>
      <c r="E42" s="24">
        <v>5</v>
      </c>
      <c r="F42" s="23">
        <v>41</v>
      </c>
      <c r="G42" s="24">
        <v>8</v>
      </c>
      <c r="H42" s="24">
        <v>14</v>
      </c>
      <c r="I42" s="24">
        <v>4</v>
      </c>
      <c r="J42" s="24">
        <v>1</v>
      </c>
      <c r="K42" s="22" t="s">
        <v>1117</v>
      </c>
      <c r="L42" s="26" t="s">
        <v>941</v>
      </c>
      <c r="M42" s="26" t="s">
        <v>312</v>
      </c>
      <c r="N42" s="26" t="s">
        <v>857</v>
      </c>
      <c r="O42" s="25">
        <v>143</v>
      </c>
      <c r="P42" s="24">
        <v>196</v>
      </c>
      <c r="Q42" s="23">
        <v>-53</v>
      </c>
      <c r="R42" s="22" t="s">
        <v>99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5896E75-64D9-4463-8B31-5BF5DCD582BC}"/>
  </hyperlinks>
  <pageMargins left="0.7" right="0.7" top="0.75" bottom="0.75" header="0.3" footer="0.3"/>
  <pageSetup orientation="portrait" verticalDpi="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1D0D-351A-4CEE-8DE4-F283D2CEE81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52</v>
      </c>
      <c r="C4" s="40">
        <v>34</v>
      </c>
      <c r="D4" s="40">
        <v>14</v>
      </c>
      <c r="E4" s="38">
        <v>4</v>
      </c>
      <c r="F4" s="33">
        <v>72</v>
      </c>
      <c r="G4" s="39">
        <v>24</v>
      </c>
      <c r="H4" s="38">
        <v>31</v>
      </c>
      <c r="I4" s="38">
        <v>3</v>
      </c>
      <c r="J4" s="33">
        <v>2</v>
      </c>
      <c r="K4" s="37" t="s">
        <v>1093</v>
      </c>
      <c r="L4" s="40" t="s">
        <v>1044</v>
      </c>
      <c r="M4" s="40" t="s">
        <v>234</v>
      </c>
      <c r="N4" s="40" t="s">
        <v>1020</v>
      </c>
      <c r="O4" s="39">
        <v>183</v>
      </c>
      <c r="P4" s="38">
        <v>131</v>
      </c>
      <c r="Q4" s="33">
        <v>52</v>
      </c>
      <c r="R4" s="37" t="s">
        <v>104</v>
      </c>
      <c r="S4" s="36" t="s">
        <v>276</v>
      </c>
    </row>
    <row r="5" spans="1:20" x14ac:dyDescent="0.3">
      <c r="A5" s="32" t="s">
        <v>21</v>
      </c>
      <c r="B5" s="1">
        <v>55</v>
      </c>
      <c r="C5" s="1">
        <v>32</v>
      </c>
      <c r="D5" s="1">
        <v>17</v>
      </c>
      <c r="E5" s="20">
        <v>6</v>
      </c>
      <c r="F5" s="30">
        <v>70</v>
      </c>
      <c r="G5" s="31">
        <v>20</v>
      </c>
      <c r="H5" s="20">
        <v>30</v>
      </c>
      <c r="I5" s="20">
        <v>2</v>
      </c>
      <c r="J5" s="30">
        <v>3</v>
      </c>
      <c r="K5" s="29" t="s">
        <v>1045</v>
      </c>
      <c r="L5" s="1" t="s">
        <v>910</v>
      </c>
      <c r="M5" s="1" t="s">
        <v>540</v>
      </c>
      <c r="N5" s="1" t="s">
        <v>1091</v>
      </c>
      <c r="O5" s="31">
        <v>171</v>
      </c>
      <c r="P5" s="20">
        <v>166</v>
      </c>
      <c r="Q5" s="30">
        <v>5</v>
      </c>
      <c r="R5" s="29" t="s">
        <v>107</v>
      </c>
      <c r="S5" s="28" t="s">
        <v>231</v>
      </c>
    </row>
    <row r="6" spans="1:20" x14ac:dyDescent="0.3">
      <c r="A6" s="32" t="s">
        <v>29</v>
      </c>
      <c r="B6" s="1">
        <v>55</v>
      </c>
      <c r="C6" s="1">
        <v>32</v>
      </c>
      <c r="D6" s="1">
        <v>20</v>
      </c>
      <c r="E6" s="20">
        <v>3</v>
      </c>
      <c r="F6" s="30">
        <v>67</v>
      </c>
      <c r="G6" s="31">
        <v>22</v>
      </c>
      <c r="H6" s="20">
        <v>30</v>
      </c>
      <c r="I6" s="20">
        <v>2</v>
      </c>
      <c r="J6" s="30">
        <v>1</v>
      </c>
      <c r="K6" s="29" t="s">
        <v>1088</v>
      </c>
      <c r="L6" s="1" t="s">
        <v>802</v>
      </c>
      <c r="M6" s="1" t="s">
        <v>438</v>
      </c>
      <c r="N6" s="1" t="s">
        <v>1089</v>
      </c>
      <c r="O6" s="31">
        <v>186</v>
      </c>
      <c r="P6" s="20">
        <v>171</v>
      </c>
      <c r="Q6" s="30">
        <v>15</v>
      </c>
      <c r="R6" s="29" t="s">
        <v>104</v>
      </c>
      <c r="S6" s="28" t="s">
        <v>276</v>
      </c>
    </row>
    <row r="7" spans="1:20" x14ac:dyDescent="0.3">
      <c r="A7" s="32" t="s">
        <v>28</v>
      </c>
      <c r="B7" s="1">
        <v>53</v>
      </c>
      <c r="C7" s="1">
        <v>31</v>
      </c>
      <c r="D7" s="1">
        <v>17</v>
      </c>
      <c r="E7" s="20">
        <v>5</v>
      </c>
      <c r="F7" s="30">
        <v>67</v>
      </c>
      <c r="G7" s="31">
        <v>22</v>
      </c>
      <c r="H7" s="20">
        <v>28</v>
      </c>
      <c r="I7" s="20">
        <v>3</v>
      </c>
      <c r="J7" s="30">
        <v>0</v>
      </c>
      <c r="K7" s="29" t="s">
        <v>1090</v>
      </c>
      <c r="L7" s="1" t="s">
        <v>935</v>
      </c>
      <c r="M7" s="1" t="s">
        <v>397</v>
      </c>
      <c r="N7" s="1" t="s">
        <v>1071</v>
      </c>
      <c r="O7" s="31">
        <v>183</v>
      </c>
      <c r="P7" s="20">
        <v>160</v>
      </c>
      <c r="Q7" s="30">
        <v>23</v>
      </c>
      <c r="R7" s="29" t="s">
        <v>154</v>
      </c>
      <c r="S7" s="28" t="s">
        <v>226</v>
      </c>
    </row>
    <row r="8" spans="1:20" x14ac:dyDescent="0.3">
      <c r="A8" s="32" t="s">
        <v>16</v>
      </c>
      <c r="B8" s="1">
        <v>54</v>
      </c>
      <c r="C8" s="1">
        <v>30</v>
      </c>
      <c r="D8" s="1">
        <v>17</v>
      </c>
      <c r="E8" s="20">
        <v>7</v>
      </c>
      <c r="F8" s="30">
        <v>67</v>
      </c>
      <c r="G8" s="31">
        <v>17</v>
      </c>
      <c r="H8" s="20">
        <v>28</v>
      </c>
      <c r="I8" s="20">
        <v>2</v>
      </c>
      <c r="J8" s="30">
        <v>4</v>
      </c>
      <c r="K8" s="29" t="s">
        <v>1059</v>
      </c>
      <c r="L8" s="1" t="s">
        <v>1026</v>
      </c>
      <c r="M8" s="1" t="s">
        <v>589</v>
      </c>
      <c r="N8" s="1" t="s">
        <v>1042</v>
      </c>
      <c r="O8" s="31">
        <v>187</v>
      </c>
      <c r="P8" s="20">
        <v>180</v>
      </c>
      <c r="Q8" s="30">
        <v>7</v>
      </c>
      <c r="R8" s="29" t="s">
        <v>104</v>
      </c>
      <c r="S8" s="28" t="s">
        <v>225</v>
      </c>
    </row>
    <row r="9" spans="1:20" x14ac:dyDescent="0.3">
      <c r="A9" s="32" t="s">
        <v>19</v>
      </c>
      <c r="B9" s="1">
        <v>53</v>
      </c>
      <c r="C9" s="1">
        <v>28</v>
      </c>
      <c r="D9" s="1">
        <v>22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948</v>
      </c>
      <c r="L9" s="1" t="s">
        <v>1092</v>
      </c>
      <c r="M9" s="1" t="s">
        <v>887</v>
      </c>
      <c r="N9" s="1" t="s">
        <v>955</v>
      </c>
      <c r="O9" s="31">
        <v>164</v>
      </c>
      <c r="P9" s="20">
        <v>174</v>
      </c>
      <c r="Q9" s="30">
        <v>-10</v>
      </c>
      <c r="R9" s="29" t="s">
        <v>107</v>
      </c>
      <c r="S9" s="28" t="s">
        <v>232</v>
      </c>
    </row>
    <row r="10" spans="1:20" x14ac:dyDescent="0.3">
      <c r="A10" s="32" t="s">
        <v>11</v>
      </c>
      <c r="B10" s="1">
        <v>53</v>
      </c>
      <c r="C10" s="1">
        <v>25</v>
      </c>
      <c r="D10" s="1">
        <v>21</v>
      </c>
      <c r="E10" s="20">
        <v>7</v>
      </c>
      <c r="F10" s="30">
        <v>57</v>
      </c>
      <c r="G10" s="31">
        <v>17</v>
      </c>
      <c r="H10" s="20">
        <v>22</v>
      </c>
      <c r="I10" s="20">
        <v>3</v>
      </c>
      <c r="J10" s="30">
        <v>0</v>
      </c>
      <c r="K10" s="29" t="s">
        <v>755</v>
      </c>
      <c r="L10" s="1" t="s">
        <v>726</v>
      </c>
      <c r="M10" s="1" t="s">
        <v>983</v>
      </c>
      <c r="N10" s="1" t="s">
        <v>1043</v>
      </c>
      <c r="O10" s="31">
        <v>179</v>
      </c>
      <c r="P10" s="20">
        <v>176</v>
      </c>
      <c r="Q10" s="30">
        <v>3</v>
      </c>
      <c r="R10" s="29" t="s">
        <v>104</v>
      </c>
      <c r="S10" s="28" t="s">
        <v>233</v>
      </c>
    </row>
    <row r="11" spans="1:20" ht="15" thickBot="1" x14ac:dyDescent="0.35">
      <c r="A11" s="32" t="s">
        <v>4</v>
      </c>
      <c r="B11" s="1">
        <v>54</v>
      </c>
      <c r="C11" s="1">
        <v>24</v>
      </c>
      <c r="D11" s="1">
        <v>21</v>
      </c>
      <c r="E11" s="24">
        <v>9</v>
      </c>
      <c r="F11" s="23">
        <v>57</v>
      </c>
      <c r="G11" s="25">
        <v>17</v>
      </c>
      <c r="H11" s="24">
        <v>24</v>
      </c>
      <c r="I11" s="24">
        <v>0</v>
      </c>
      <c r="J11" s="23">
        <v>1</v>
      </c>
      <c r="K11" s="29" t="s">
        <v>1073</v>
      </c>
      <c r="L11" s="1" t="s">
        <v>1094</v>
      </c>
      <c r="M11" s="1" t="s">
        <v>552</v>
      </c>
      <c r="N11" s="1" t="s">
        <v>1074</v>
      </c>
      <c r="O11" s="31">
        <v>176</v>
      </c>
      <c r="P11" s="20">
        <v>188</v>
      </c>
      <c r="Q11" s="30">
        <v>-12</v>
      </c>
      <c r="R11" s="29" t="s">
        <v>167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53</v>
      </c>
      <c r="C14" s="1">
        <v>33</v>
      </c>
      <c r="D14" s="1">
        <v>15</v>
      </c>
      <c r="E14" s="20">
        <v>5</v>
      </c>
      <c r="F14" s="33">
        <v>71</v>
      </c>
      <c r="G14" s="20">
        <v>20</v>
      </c>
      <c r="H14" s="20">
        <v>29</v>
      </c>
      <c r="I14" s="20">
        <v>4</v>
      </c>
      <c r="J14" s="20">
        <v>3</v>
      </c>
      <c r="K14" s="29" t="s">
        <v>1095</v>
      </c>
      <c r="L14" s="1" t="s">
        <v>845</v>
      </c>
      <c r="M14" s="1" t="s">
        <v>959</v>
      </c>
      <c r="N14" s="1" t="s">
        <v>1045</v>
      </c>
      <c r="O14" s="31">
        <v>185</v>
      </c>
      <c r="P14" s="20">
        <v>154</v>
      </c>
      <c r="Q14" s="30">
        <v>31</v>
      </c>
      <c r="R14" s="29" t="s">
        <v>104</v>
      </c>
      <c r="S14" s="28" t="s">
        <v>290</v>
      </c>
    </row>
    <row r="15" spans="1:20" x14ac:dyDescent="0.3">
      <c r="A15" s="32" t="s">
        <v>13</v>
      </c>
      <c r="B15" s="1">
        <v>54</v>
      </c>
      <c r="C15" s="1">
        <v>30</v>
      </c>
      <c r="D15" s="1">
        <v>19</v>
      </c>
      <c r="E15" s="20">
        <v>5</v>
      </c>
      <c r="F15" s="30">
        <v>65</v>
      </c>
      <c r="G15" s="20">
        <v>17</v>
      </c>
      <c r="H15" s="20">
        <v>26</v>
      </c>
      <c r="I15" s="20">
        <v>4</v>
      </c>
      <c r="J15" s="20">
        <v>5</v>
      </c>
      <c r="K15" s="29" t="s">
        <v>944</v>
      </c>
      <c r="L15" s="1" t="s">
        <v>988</v>
      </c>
      <c r="M15" s="1" t="s">
        <v>528</v>
      </c>
      <c r="N15" s="1" t="s">
        <v>1096</v>
      </c>
      <c r="O15" s="31">
        <v>157</v>
      </c>
      <c r="P15" s="20">
        <v>149</v>
      </c>
      <c r="Q15" s="30">
        <v>8</v>
      </c>
      <c r="R15" s="29" t="s">
        <v>109</v>
      </c>
      <c r="S15" s="28" t="s">
        <v>232</v>
      </c>
    </row>
    <row r="16" spans="1:20" x14ac:dyDescent="0.3">
      <c r="A16" s="32" t="s">
        <v>9</v>
      </c>
      <c r="B16" s="1">
        <v>52</v>
      </c>
      <c r="C16" s="1">
        <v>27</v>
      </c>
      <c r="D16" s="1">
        <v>14</v>
      </c>
      <c r="E16" s="20">
        <v>11</v>
      </c>
      <c r="F16" s="30">
        <v>65</v>
      </c>
      <c r="G16" s="20">
        <v>22</v>
      </c>
      <c r="H16" s="20">
        <v>26</v>
      </c>
      <c r="I16" s="20">
        <v>1</v>
      </c>
      <c r="J16" s="20">
        <v>7</v>
      </c>
      <c r="K16" s="29" t="s">
        <v>1099</v>
      </c>
      <c r="L16" s="1" t="s">
        <v>994</v>
      </c>
      <c r="M16" s="1" t="s">
        <v>462</v>
      </c>
      <c r="N16" s="1" t="s">
        <v>967</v>
      </c>
      <c r="O16" s="31">
        <v>175</v>
      </c>
      <c r="P16" s="20">
        <v>154</v>
      </c>
      <c r="Q16" s="30">
        <v>21</v>
      </c>
      <c r="R16" s="29" t="s">
        <v>154</v>
      </c>
      <c r="S16" s="28" t="s">
        <v>231</v>
      </c>
    </row>
    <row r="17" spans="1:19" x14ac:dyDescent="0.3">
      <c r="A17" s="32" t="s">
        <v>23</v>
      </c>
      <c r="B17" s="1">
        <v>53</v>
      </c>
      <c r="C17" s="1">
        <v>26</v>
      </c>
      <c r="D17" s="1">
        <v>20</v>
      </c>
      <c r="E17" s="20">
        <v>7</v>
      </c>
      <c r="F17" s="30">
        <v>59</v>
      </c>
      <c r="G17" s="20">
        <v>12</v>
      </c>
      <c r="H17" s="20">
        <v>21</v>
      </c>
      <c r="I17" s="20">
        <v>5</v>
      </c>
      <c r="J17" s="20">
        <v>1</v>
      </c>
      <c r="K17" s="29" t="s">
        <v>910</v>
      </c>
      <c r="L17" s="1" t="s">
        <v>1119</v>
      </c>
      <c r="M17" s="1" t="s">
        <v>625</v>
      </c>
      <c r="N17" s="1" t="s">
        <v>1085</v>
      </c>
      <c r="O17" s="31">
        <v>167</v>
      </c>
      <c r="P17" s="20">
        <v>174</v>
      </c>
      <c r="Q17" s="30">
        <v>-7</v>
      </c>
      <c r="R17" s="29" t="s">
        <v>135</v>
      </c>
      <c r="S17" s="28" t="s">
        <v>219</v>
      </c>
    </row>
    <row r="18" spans="1:19" x14ac:dyDescent="0.3">
      <c r="A18" s="32" t="s">
        <v>1</v>
      </c>
      <c r="B18" s="1">
        <v>55</v>
      </c>
      <c r="C18" s="1">
        <v>26</v>
      </c>
      <c r="D18" s="1">
        <v>22</v>
      </c>
      <c r="E18" s="20">
        <v>7</v>
      </c>
      <c r="F18" s="30">
        <v>59</v>
      </c>
      <c r="G18" s="20">
        <v>21</v>
      </c>
      <c r="H18" s="20">
        <v>25</v>
      </c>
      <c r="I18" s="20">
        <v>1</v>
      </c>
      <c r="J18" s="20">
        <v>5</v>
      </c>
      <c r="K18" s="29" t="s">
        <v>968</v>
      </c>
      <c r="L18" s="1" t="s">
        <v>1100</v>
      </c>
      <c r="M18" s="1" t="s">
        <v>381</v>
      </c>
      <c r="N18" s="1" t="s">
        <v>1101</v>
      </c>
      <c r="O18" s="31">
        <v>175</v>
      </c>
      <c r="P18" s="20">
        <v>167</v>
      </c>
      <c r="Q18" s="30">
        <v>8</v>
      </c>
      <c r="R18" s="29" t="s">
        <v>99</v>
      </c>
      <c r="S18" s="28" t="s">
        <v>237</v>
      </c>
    </row>
    <row r="19" spans="1:19" x14ac:dyDescent="0.3">
      <c r="A19" s="32" t="s">
        <v>14</v>
      </c>
      <c r="B19" s="1">
        <v>54</v>
      </c>
      <c r="C19" s="1">
        <v>28</v>
      </c>
      <c r="D19" s="1">
        <v>24</v>
      </c>
      <c r="E19" s="20">
        <v>2</v>
      </c>
      <c r="F19" s="30">
        <v>58</v>
      </c>
      <c r="G19" s="20">
        <v>15</v>
      </c>
      <c r="H19" s="20">
        <v>25</v>
      </c>
      <c r="I19" s="20">
        <v>3</v>
      </c>
      <c r="J19" s="20">
        <v>0</v>
      </c>
      <c r="K19" s="29" t="s">
        <v>760</v>
      </c>
      <c r="L19" s="1" t="s">
        <v>1055</v>
      </c>
      <c r="M19" s="1" t="s">
        <v>539</v>
      </c>
      <c r="N19" s="1" t="s">
        <v>963</v>
      </c>
      <c r="O19" s="31">
        <v>144</v>
      </c>
      <c r="P19" s="20">
        <v>165</v>
      </c>
      <c r="Q19" s="30">
        <v>-21</v>
      </c>
      <c r="R19" s="29" t="s">
        <v>99</v>
      </c>
      <c r="S19" s="28" t="s">
        <v>232</v>
      </c>
    </row>
    <row r="20" spans="1:19" x14ac:dyDescent="0.3">
      <c r="A20" s="32" t="s">
        <v>10</v>
      </c>
      <c r="B20" s="1">
        <v>53</v>
      </c>
      <c r="C20" s="1">
        <v>24</v>
      </c>
      <c r="D20" s="1">
        <v>20</v>
      </c>
      <c r="E20" s="20">
        <v>9</v>
      </c>
      <c r="F20" s="30">
        <v>57</v>
      </c>
      <c r="G20" s="20">
        <v>12</v>
      </c>
      <c r="H20" s="20">
        <v>19</v>
      </c>
      <c r="I20" s="20">
        <v>5</v>
      </c>
      <c r="J20" s="20">
        <v>3</v>
      </c>
      <c r="K20" s="29" t="s">
        <v>949</v>
      </c>
      <c r="L20" s="1" t="s">
        <v>915</v>
      </c>
      <c r="M20" s="1" t="s">
        <v>436</v>
      </c>
      <c r="N20" s="1" t="s">
        <v>1098</v>
      </c>
      <c r="O20" s="31">
        <v>160</v>
      </c>
      <c r="P20" s="20">
        <v>173</v>
      </c>
      <c r="Q20" s="30">
        <v>-13</v>
      </c>
      <c r="R20" s="29" t="s">
        <v>113</v>
      </c>
      <c r="S20" s="28" t="s">
        <v>220</v>
      </c>
    </row>
    <row r="21" spans="1:19" ht="15" thickBot="1" x14ac:dyDescent="0.35">
      <c r="A21" s="27" t="s">
        <v>12</v>
      </c>
      <c r="B21" s="26">
        <v>55</v>
      </c>
      <c r="C21" s="26">
        <v>22</v>
      </c>
      <c r="D21" s="26">
        <v>27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1086</v>
      </c>
      <c r="M21" s="26" t="s">
        <v>373</v>
      </c>
      <c r="N21" s="26" t="s">
        <v>1086</v>
      </c>
      <c r="O21" s="25">
        <v>146</v>
      </c>
      <c r="P21" s="24">
        <v>172</v>
      </c>
      <c r="Q21" s="23">
        <v>-26</v>
      </c>
      <c r="R21" s="22" t="s">
        <v>107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52</v>
      </c>
      <c r="C25" s="1">
        <v>35</v>
      </c>
      <c r="D25" s="1">
        <v>8</v>
      </c>
      <c r="E25" s="20">
        <v>9</v>
      </c>
      <c r="F25" s="30">
        <v>79</v>
      </c>
      <c r="G25" s="20">
        <v>31</v>
      </c>
      <c r="H25" s="20">
        <v>34</v>
      </c>
      <c r="I25" s="20">
        <v>1</v>
      </c>
      <c r="J25" s="20">
        <v>5</v>
      </c>
      <c r="K25" s="29" t="s">
        <v>1033</v>
      </c>
      <c r="L25" s="1" t="s">
        <v>1102</v>
      </c>
      <c r="M25" s="1" t="s">
        <v>416</v>
      </c>
      <c r="N25" s="1" t="s">
        <v>1016</v>
      </c>
      <c r="O25" s="31">
        <v>203</v>
      </c>
      <c r="P25" s="20">
        <v>134</v>
      </c>
      <c r="Q25" s="30">
        <v>69</v>
      </c>
      <c r="R25" s="29" t="s">
        <v>107</v>
      </c>
      <c r="S25" s="28" t="s">
        <v>218</v>
      </c>
    </row>
    <row r="26" spans="1:19" x14ac:dyDescent="0.3">
      <c r="A26" s="32" t="s">
        <v>17</v>
      </c>
      <c r="B26" s="1">
        <v>55</v>
      </c>
      <c r="C26" s="1">
        <v>31</v>
      </c>
      <c r="D26" s="1">
        <v>14</v>
      </c>
      <c r="E26" s="20">
        <v>10</v>
      </c>
      <c r="F26" s="30">
        <v>72</v>
      </c>
      <c r="G26" s="20">
        <v>16</v>
      </c>
      <c r="H26" s="20">
        <v>27</v>
      </c>
      <c r="I26" s="20">
        <v>4</v>
      </c>
      <c r="J26" s="20">
        <v>3</v>
      </c>
      <c r="K26" s="29" t="s">
        <v>1105</v>
      </c>
      <c r="L26" s="1" t="s">
        <v>1004</v>
      </c>
      <c r="M26" s="1" t="s">
        <v>328</v>
      </c>
      <c r="N26" s="1" t="s">
        <v>1106</v>
      </c>
      <c r="O26" s="31">
        <v>179</v>
      </c>
      <c r="P26" s="20">
        <v>158</v>
      </c>
      <c r="Q26" s="30">
        <v>21</v>
      </c>
      <c r="R26" s="29" t="s">
        <v>104</v>
      </c>
      <c r="S26" s="28" t="s">
        <v>233</v>
      </c>
    </row>
    <row r="27" spans="1:19" x14ac:dyDescent="0.3">
      <c r="A27" s="32" t="s">
        <v>22</v>
      </c>
      <c r="B27" s="1">
        <v>54</v>
      </c>
      <c r="C27" s="1">
        <v>31</v>
      </c>
      <c r="D27" s="1">
        <v>14</v>
      </c>
      <c r="E27" s="20">
        <v>9</v>
      </c>
      <c r="F27" s="30">
        <v>71</v>
      </c>
      <c r="G27" s="20">
        <v>22</v>
      </c>
      <c r="H27" s="20">
        <v>27</v>
      </c>
      <c r="I27" s="20">
        <v>4</v>
      </c>
      <c r="J27" s="20">
        <v>3</v>
      </c>
      <c r="K27" s="29" t="s">
        <v>845</v>
      </c>
      <c r="L27" s="1" t="s">
        <v>1103</v>
      </c>
      <c r="M27" s="1" t="s">
        <v>353</v>
      </c>
      <c r="N27" s="1" t="s">
        <v>1104</v>
      </c>
      <c r="O27" s="31">
        <v>181</v>
      </c>
      <c r="P27" s="20">
        <v>151</v>
      </c>
      <c r="Q27" s="30">
        <v>30</v>
      </c>
      <c r="R27" s="29" t="s">
        <v>109</v>
      </c>
      <c r="S27" s="28" t="s">
        <v>225</v>
      </c>
    </row>
    <row r="28" spans="1:19" x14ac:dyDescent="0.3">
      <c r="A28" s="32" t="s">
        <v>95</v>
      </c>
      <c r="B28" s="1">
        <v>54</v>
      </c>
      <c r="C28" s="1">
        <v>28</v>
      </c>
      <c r="D28" s="1">
        <v>22</v>
      </c>
      <c r="E28" s="20">
        <v>4</v>
      </c>
      <c r="F28" s="30">
        <v>60</v>
      </c>
      <c r="G28" s="20">
        <v>21</v>
      </c>
      <c r="H28" s="20">
        <v>28</v>
      </c>
      <c r="I28" s="20">
        <v>0</v>
      </c>
      <c r="J28" s="20">
        <v>0</v>
      </c>
      <c r="K28" s="29" t="s">
        <v>1017</v>
      </c>
      <c r="L28" s="1" t="s">
        <v>1108</v>
      </c>
      <c r="M28" s="1" t="s">
        <v>522</v>
      </c>
      <c r="N28" s="1" t="s">
        <v>1037</v>
      </c>
      <c r="O28" s="31">
        <v>171</v>
      </c>
      <c r="P28" s="20">
        <v>151</v>
      </c>
      <c r="Q28" s="30">
        <v>20</v>
      </c>
      <c r="R28" s="29" t="s">
        <v>101</v>
      </c>
      <c r="S28" s="28" t="s">
        <v>226</v>
      </c>
    </row>
    <row r="29" spans="1:19" x14ac:dyDescent="0.3">
      <c r="A29" s="32" t="s">
        <v>15</v>
      </c>
      <c r="B29" s="1">
        <v>53</v>
      </c>
      <c r="C29" s="1">
        <v>24</v>
      </c>
      <c r="D29" s="1">
        <v>23</v>
      </c>
      <c r="E29" s="20">
        <v>6</v>
      </c>
      <c r="F29" s="30">
        <v>54</v>
      </c>
      <c r="G29" s="20">
        <v>14</v>
      </c>
      <c r="H29" s="20">
        <v>21</v>
      </c>
      <c r="I29" s="20">
        <v>3</v>
      </c>
      <c r="J29" s="20">
        <v>0</v>
      </c>
      <c r="K29" s="29" t="s">
        <v>1049</v>
      </c>
      <c r="L29" s="1" t="s">
        <v>895</v>
      </c>
      <c r="M29" s="1" t="s">
        <v>443</v>
      </c>
      <c r="N29" s="1" t="s">
        <v>1050</v>
      </c>
      <c r="O29" s="31">
        <v>152</v>
      </c>
      <c r="P29" s="20">
        <v>180</v>
      </c>
      <c r="Q29" s="30">
        <v>-28</v>
      </c>
      <c r="R29" s="29" t="s">
        <v>113</v>
      </c>
      <c r="S29" s="28" t="s">
        <v>218</v>
      </c>
    </row>
    <row r="30" spans="1:19" x14ac:dyDescent="0.3">
      <c r="A30" s="32" t="s">
        <v>25</v>
      </c>
      <c r="B30" s="1">
        <v>55</v>
      </c>
      <c r="C30" s="1">
        <v>21</v>
      </c>
      <c r="D30" s="1">
        <v>25</v>
      </c>
      <c r="E30" s="20">
        <v>9</v>
      </c>
      <c r="F30" s="30">
        <v>51</v>
      </c>
      <c r="G30" s="20">
        <v>13</v>
      </c>
      <c r="H30" s="20">
        <v>18</v>
      </c>
      <c r="I30" s="20">
        <v>3</v>
      </c>
      <c r="J30" s="20">
        <v>5</v>
      </c>
      <c r="K30" s="29" t="s">
        <v>1120</v>
      </c>
      <c r="L30" s="1" t="s">
        <v>929</v>
      </c>
      <c r="M30" s="1" t="s">
        <v>299</v>
      </c>
      <c r="N30" s="1" t="s">
        <v>1075</v>
      </c>
      <c r="O30" s="31">
        <v>148</v>
      </c>
      <c r="P30" s="20">
        <v>178</v>
      </c>
      <c r="Q30" s="30">
        <v>-30</v>
      </c>
      <c r="R30" s="29" t="s">
        <v>159</v>
      </c>
      <c r="S30" s="28" t="s">
        <v>240</v>
      </c>
    </row>
    <row r="31" spans="1:19" x14ac:dyDescent="0.3">
      <c r="A31" s="32" t="s">
        <v>6</v>
      </c>
      <c r="B31" s="1">
        <v>54</v>
      </c>
      <c r="C31" s="1">
        <v>20</v>
      </c>
      <c r="D31" s="1">
        <v>25</v>
      </c>
      <c r="E31" s="20">
        <v>9</v>
      </c>
      <c r="F31" s="30">
        <v>49</v>
      </c>
      <c r="G31" s="20">
        <v>18</v>
      </c>
      <c r="H31" s="20">
        <v>19</v>
      </c>
      <c r="I31" s="20">
        <v>1</v>
      </c>
      <c r="J31" s="20">
        <v>3</v>
      </c>
      <c r="K31" s="29" t="s">
        <v>1107</v>
      </c>
      <c r="L31" s="1" t="s">
        <v>1035</v>
      </c>
      <c r="M31" s="1" t="s">
        <v>1080</v>
      </c>
      <c r="N31" s="1" t="s">
        <v>1081</v>
      </c>
      <c r="O31" s="31">
        <v>135</v>
      </c>
      <c r="P31" s="20">
        <v>187</v>
      </c>
      <c r="Q31" s="30">
        <v>-52</v>
      </c>
      <c r="R31" s="29" t="s">
        <v>99</v>
      </c>
      <c r="S31" s="28" t="s">
        <v>237</v>
      </c>
    </row>
    <row r="32" spans="1:19" ht="15" thickBot="1" x14ac:dyDescent="0.35">
      <c r="A32" s="32" t="s">
        <v>0</v>
      </c>
      <c r="B32" s="1">
        <v>53</v>
      </c>
      <c r="C32" s="1">
        <v>21</v>
      </c>
      <c r="D32" s="1">
        <v>25</v>
      </c>
      <c r="E32" s="20">
        <v>7</v>
      </c>
      <c r="F32" s="23">
        <v>49</v>
      </c>
      <c r="G32" s="20">
        <v>18</v>
      </c>
      <c r="H32" s="20">
        <v>20</v>
      </c>
      <c r="I32" s="20">
        <v>1</v>
      </c>
      <c r="J32" s="20">
        <v>2</v>
      </c>
      <c r="K32" s="29" t="s">
        <v>1052</v>
      </c>
      <c r="L32" s="1" t="s">
        <v>1109</v>
      </c>
      <c r="M32" s="1" t="s">
        <v>122</v>
      </c>
      <c r="N32" s="1" t="s">
        <v>1008</v>
      </c>
      <c r="O32" s="31">
        <v>154</v>
      </c>
      <c r="P32" s="20">
        <v>165</v>
      </c>
      <c r="Q32" s="30">
        <v>-11</v>
      </c>
      <c r="R32" s="29" t="s">
        <v>101</v>
      </c>
      <c r="S32" s="28" t="s">
        <v>233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55</v>
      </c>
      <c r="C35" s="1">
        <v>28</v>
      </c>
      <c r="D35" s="1">
        <v>19</v>
      </c>
      <c r="E35" s="20">
        <v>8</v>
      </c>
      <c r="F35" s="33">
        <v>64</v>
      </c>
      <c r="G35" s="20">
        <v>21</v>
      </c>
      <c r="H35" s="20">
        <v>28</v>
      </c>
      <c r="I35" s="20">
        <v>0</v>
      </c>
      <c r="J35" s="20">
        <v>3</v>
      </c>
      <c r="K35" s="29" t="s">
        <v>928</v>
      </c>
      <c r="L35" s="1" t="s">
        <v>765</v>
      </c>
      <c r="M35" s="1" t="s">
        <v>368</v>
      </c>
      <c r="N35" s="1" t="s">
        <v>1113</v>
      </c>
      <c r="O35" s="31">
        <v>190</v>
      </c>
      <c r="P35" s="20">
        <v>178</v>
      </c>
      <c r="Q35" s="30">
        <v>12</v>
      </c>
      <c r="R35" s="29" t="s">
        <v>109</v>
      </c>
      <c r="S35" s="28" t="s">
        <v>234</v>
      </c>
    </row>
    <row r="36" spans="1:19" x14ac:dyDescent="0.3">
      <c r="A36" s="32" t="s">
        <v>2</v>
      </c>
      <c r="B36" s="1">
        <v>53</v>
      </c>
      <c r="C36" s="1">
        <v>25</v>
      </c>
      <c r="D36" s="1">
        <v>14</v>
      </c>
      <c r="E36" s="20">
        <v>14</v>
      </c>
      <c r="F36" s="30">
        <v>64</v>
      </c>
      <c r="G36" s="20">
        <v>17</v>
      </c>
      <c r="H36" s="20">
        <v>24</v>
      </c>
      <c r="I36" s="20">
        <v>1</v>
      </c>
      <c r="J36" s="20">
        <v>6</v>
      </c>
      <c r="K36" s="29" t="s">
        <v>859</v>
      </c>
      <c r="L36" s="1" t="s">
        <v>876</v>
      </c>
      <c r="M36" s="1" t="s">
        <v>440</v>
      </c>
      <c r="N36" s="1" t="s">
        <v>1118</v>
      </c>
      <c r="O36" s="31">
        <v>177</v>
      </c>
      <c r="P36" s="20">
        <v>169</v>
      </c>
      <c r="Q36" s="30">
        <v>8</v>
      </c>
      <c r="R36" s="29" t="s">
        <v>113</v>
      </c>
      <c r="S36" s="28" t="s">
        <v>233</v>
      </c>
    </row>
    <row r="37" spans="1:19" x14ac:dyDescent="0.3">
      <c r="A37" s="32" t="s">
        <v>31</v>
      </c>
      <c r="B37" s="1">
        <v>54</v>
      </c>
      <c r="C37" s="1">
        <v>28</v>
      </c>
      <c r="D37" s="1">
        <v>23</v>
      </c>
      <c r="E37" s="20">
        <v>3</v>
      </c>
      <c r="F37" s="30">
        <v>59</v>
      </c>
      <c r="G37" s="20">
        <v>10</v>
      </c>
      <c r="H37" s="20">
        <v>22</v>
      </c>
      <c r="I37" s="20">
        <v>6</v>
      </c>
      <c r="J37" s="20">
        <v>0</v>
      </c>
      <c r="K37" s="29" t="s">
        <v>835</v>
      </c>
      <c r="L37" s="1" t="s">
        <v>1108</v>
      </c>
      <c r="M37" s="1" t="s">
        <v>315</v>
      </c>
      <c r="N37" s="1" t="s">
        <v>1110</v>
      </c>
      <c r="O37" s="31">
        <v>177</v>
      </c>
      <c r="P37" s="20">
        <v>190</v>
      </c>
      <c r="Q37" s="30">
        <v>-13</v>
      </c>
      <c r="R37" s="29" t="s">
        <v>107</v>
      </c>
      <c r="S37" s="28" t="s">
        <v>203</v>
      </c>
    </row>
    <row r="38" spans="1:19" x14ac:dyDescent="0.3">
      <c r="A38" s="32" t="s">
        <v>7</v>
      </c>
      <c r="B38" s="1">
        <v>53</v>
      </c>
      <c r="C38" s="1">
        <v>25</v>
      </c>
      <c r="D38" s="1">
        <v>19</v>
      </c>
      <c r="E38" s="20">
        <v>9</v>
      </c>
      <c r="F38" s="30">
        <v>59</v>
      </c>
      <c r="G38" s="20">
        <v>18</v>
      </c>
      <c r="H38" s="20">
        <v>24</v>
      </c>
      <c r="I38" s="20">
        <v>1</v>
      </c>
      <c r="J38" s="20">
        <v>4</v>
      </c>
      <c r="K38" s="29" t="s">
        <v>1116</v>
      </c>
      <c r="L38" s="1" t="s">
        <v>976</v>
      </c>
      <c r="M38" s="1" t="s">
        <v>509</v>
      </c>
      <c r="N38" s="1" t="s">
        <v>1037</v>
      </c>
      <c r="O38" s="31">
        <v>153</v>
      </c>
      <c r="P38" s="20">
        <v>157</v>
      </c>
      <c r="Q38" s="30">
        <v>-4</v>
      </c>
      <c r="R38" s="29" t="s">
        <v>109</v>
      </c>
      <c r="S38" s="28" t="s">
        <v>225</v>
      </c>
    </row>
    <row r="39" spans="1:19" x14ac:dyDescent="0.3">
      <c r="A39" s="32" t="s">
        <v>8</v>
      </c>
      <c r="B39" s="1">
        <v>52</v>
      </c>
      <c r="C39" s="1">
        <v>27</v>
      </c>
      <c r="D39" s="1">
        <v>21</v>
      </c>
      <c r="E39" s="20">
        <v>4</v>
      </c>
      <c r="F39" s="30">
        <v>58</v>
      </c>
      <c r="G39" s="20">
        <v>14</v>
      </c>
      <c r="H39" s="20">
        <v>25</v>
      </c>
      <c r="I39" s="20">
        <v>2</v>
      </c>
      <c r="J39" s="20">
        <v>1</v>
      </c>
      <c r="K39" s="29" t="s">
        <v>798</v>
      </c>
      <c r="L39" s="1" t="s">
        <v>888</v>
      </c>
      <c r="M39" s="1" t="s">
        <v>587</v>
      </c>
      <c r="N39" s="1" t="s">
        <v>1115</v>
      </c>
      <c r="O39" s="31">
        <v>164</v>
      </c>
      <c r="P39" s="20">
        <v>180</v>
      </c>
      <c r="Q39" s="30">
        <v>-16</v>
      </c>
      <c r="R39" s="29" t="s">
        <v>101</v>
      </c>
      <c r="S39" s="28" t="s">
        <v>234</v>
      </c>
    </row>
    <row r="40" spans="1:19" x14ac:dyDescent="0.3">
      <c r="A40" s="32" t="s">
        <v>18</v>
      </c>
      <c r="B40" s="1">
        <v>52</v>
      </c>
      <c r="C40" s="1">
        <v>22</v>
      </c>
      <c r="D40" s="1">
        <v>17</v>
      </c>
      <c r="E40" s="20">
        <v>13</v>
      </c>
      <c r="F40" s="30">
        <v>57</v>
      </c>
      <c r="G40" s="20">
        <v>10</v>
      </c>
      <c r="H40" s="20">
        <v>18</v>
      </c>
      <c r="I40" s="20">
        <v>4</v>
      </c>
      <c r="J40" s="20">
        <v>6</v>
      </c>
      <c r="K40" s="29" t="s">
        <v>1009</v>
      </c>
      <c r="L40" s="1" t="s">
        <v>1114</v>
      </c>
      <c r="M40" s="1" t="s">
        <v>974</v>
      </c>
      <c r="N40" s="1" t="s">
        <v>1053</v>
      </c>
      <c r="O40" s="31">
        <v>138</v>
      </c>
      <c r="P40" s="20">
        <v>148</v>
      </c>
      <c r="Q40" s="30">
        <v>-10</v>
      </c>
      <c r="R40" s="29" t="s">
        <v>101</v>
      </c>
      <c r="S40" s="28" t="s">
        <v>222</v>
      </c>
    </row>
    <row r="41" spans="1:19" x14ac:dyDescent="0.3">
      <c r="A41" s="32" t="s">
        <v>27</v>
      </c>
      <c r="B41" s="1">
        <v>53</v>
      </c>
      <c r="C41" s="1">
        <v>21</v>
      </c>
      <c r="D41" s="1">
        <v>26</v>
      </c>
      <c r="E41" s="20">
        <v>6</v>
      </c>
      <c r="F41" s="30">
        <v>48</v>
      </c>
      <c r="G41" s="20">
        <v>15</v>
      </c>
      <c r="H41" s="20">
        <v>19</v>
      </c>
      <c r="I41" s="20">
        <v>2</v>
      </c>
      <c r="J41" s="20">
        <v>2</v>
      </c>
      <c r="K41" s="29" t="s">
        <v>785</v>
      </c>
      <c r="L41" s="1" t="s">
        <v>1111</v>
      </c>
      <c r="M41" s="1" t="s">
        <v>425</v>
      </c>
      <c r="N41" s="1" t="s">
        <v>1112</v>
      </c>
      <c r="O41" s="31">
        <v>133</v>
      </c>
      <c r="P41" s="20">
        <v>160</v>
      </c>
      <c r="Q41" s="30">
        <v>-27</v>
      </c>
      <c r="R41" s="29" t="s">
        <v>159</v>
      </c>
      <c r="S41" s="28" t="s">
        <v>215</v>
      </c>
    </row>
    <row r="42" spans="1:19" ht="15" thickBot="1" x14ac:dyDescent="0.35">
      <c r="A42" s="27" t="s">
        <v>3</v>
      </c>
      <c r="B42" s="26">
        <v>54</v>
      </c>
      <c r="C42" s="26">
        <v>18</v>
      </c>
      <c r="D42" s="26">
        <v>31</v>
      </c>
      <c r="E42" s="24">
        <v>5</v>
      </c>
      <c r="F42" s="23">
        <v>41</v>
      </c>
      <c r="G42" s="24">
        <v>8</v>
      </c>
      <c r="H42" s="24">
        <v>14</v>
      </c>
      <c r="I42" s="24">
        <v>4</v>
      </c>
      <c r="J42" s="24">
        <v>1</v>
      </c>
      <c r="K42" s="22" t="s">
        <v>1117</v>
      </c>
      <c r="L42" s="26" t="s">
        <v>941</v>
      </c>
      <c r="M42" s="26" t="s">
        <v>312</v>
      </c>
      <c r="N42" s="26" t="s">
        <v>857</v>
      </c>
      <c r="O42" s="25">
        <v>143</v>
      </c>
      <c r="P42" s="24">
        <v>196</v>
      </c>
      <c r="Q42" s="23">
        <v>-53</v>
      </c>
      <c r="R42" s="22" t="s">
        <v>99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25:S32">
    <sortCondition descending="1" ref="F25:F3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DC93FA2-9F96-4C35-B4B1-D28608B15E9E}"/>
  </hyperlinks>
  <pageMargins left="0.7" right="0.7" top="0.75" bottom="0.75" header="0.3" footer="0.3"/>
  <pageSetup orientation="portrait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8834-EFBF-46A8-8CB6-FD9494F544C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52</v>
      </c>
      <c r="C4" s="40">
        <v>34</v>
      </c>
      <c r="D4" s="40">
        <v>14</v>
      </c>
      <c r="E4" s="38">
        <v>4</v>
      </c>
      <c r="F4" s="33">
        <v>72</v>
      </c>
      <c r="G4" s="39">
        <v>24</v>
      </c>
      <c r="H4" s="38">
        <v>31</v>
      </c>
      <c r="I4" s="38">
        <v>3</v>
      </c>
      <c r="J4" s="33">
        <v>2</v>
      </c>
      <c r="K4" s="37" t="s">
        <v>1093</v>
      </c>
      <c r="L4" s="40" t="s">
        <v>1044</v>
      </c>
      <c r="M4" s="40" t="s">
        <v>234</v>
      </c>
      <c r="N4" s="40" t="s">
        <v>1020</v>
      </c>
      <c r="O4" s="39">
        <v>183</v>
      </c>
      <c r="P4" s="38">
        <v>131</v>
      </c>
      <c r="Q4" s="33">
        <v>52</v>
      </c>
      <c r="R4" s="37" t="s">
        <v>104</v>
      </c>
      <c r="S4" s="36" t="s">
        <v>276</v>
      </c>
    </row>
    <row r="5" spans="1:20" x14ac:dyDescent="0.3">
      <c r="A5" s="32" t="s">
        <v>21</v>
      </c>
      <c r="B5" s="1">
        <v>56</v>
      </c>
      <c r="C5" s="1">
        <v>32</v>
      </c>
      <c r="D5" s="1">
        <v>18</v>
      </c>
      <c r="E5" s="20">
        <v>6</v>
      </c>
      <c r="F5" s="30">
        <v>70</v>
      </c>
      <c r="G5" s="31">
        <v>20</v>
      </c>
      <c r="H5" s="20">
        <v>30</v>
      </c>
      <c r="I5" s="20">
        <v>2</v>
      </c>
      <c r="J5" s="30">
        <v>3</v>
      </c>
      <c r="K5" s="29" t="s">
        <v>1123</v>
      </c>
      <c r="L5" s="1" t="s">
        <v>910</v>
      </c>
      <c r="M5" s="1" t="s">
        <v>540</v>
      </c>
      <c r="N5" s="1" t="s">
        <v>1091</v>
      </c>
      <c r="O5" s="31">
        <v>171</v>
      </c>
      <c r="P5" s="20">
        <v>171</v>
      </c>
      <c r="Q5" s="30">
        <v>0</v>
      </c>
      <c r="R5" s="29" t="s">
        <v>113</v>
      </c>
      <c r="S5" s="28" t="s">
        <v>233</v>
      </c>
    </row>
    <row r="6" spans="1:20" x14ac:dyDescent="0.3">
      <c r="A6" s="32" t="s">
        <v>16</v>
      </c>
      <c r="B6" s="1">
        <v>55</v>
      </c>
      <c r="C6" s="1">
        <v>31</v>
      </c>
      <c r="D6" s="1">
        <v>17</v>
      </c>
      <c r="E6" s="20">
        <v>7</v>
      </c>
      <c r="F6" s="30">
        <v>69</v>
      </c>
      <c r="G6" s="31">
        <v>18</v>
      </c>
      <c r="H6" s="20">
        <v>29</v>
      </c>
      <c r="I6" s="20">
        <v>2</v>
      </c>
      <c r="J6" s="30">
        <v>4</v>
      </c>
      <c r="K6" s="29" t="s">
        <v>1059</v>
      </c>
      <c r="L6" s="1" t="s">
        <v>930</v>
      </c>
      <c r="M6" s="1" t="s">
        <v>543</v>
      </c>
      <c r="N6" s="1" t="s">
        <v>1124</v>
      </c>
      <c r="O6" s="31">
        <v>191</v>
      </c>
      <c r="P6" s="20">
        <v>182</v>
      </c>
      <c r="Q6" s="30">
        <v>9</v>
      </c>
      <c r="R6" s="29" t="s">
        <v>109</v>
      </c>
      <c r="S6" s="28" t="s">
        <v>234</v>
      </c>
    </row>
    <row r="7" spans="1:20" x14ac:dyDescent="0.3">
      <c r="A7" s="32" t="s">
        <v>29</v>
      </c>
      <c r="B7" s="1">
        <v>55</v>
      </c>
      <c r="C7" s="1">
        <v>32</v>
      </c>
      <c r="D7" s="1">
        <v>20</v>
      </c>
      <c r="E7" s="20">
        <v>3</v>
      </c>
      <c r="F7" s="30">
        <v>67</v>
      </c>
      <c r="G7" s="31">
        <v>22</v>
      </c>
      <c r="H7" s="20">
        <v>30</v>
      </c>
      <c r="I7" s="20">
        <v>2</v>
      </c>
      <c r="J7" s="30">
        <v>1</v>
      </c>
      <c r="K7" s="29" t="s">
        <v>1088</v>
      </c>
      <c r="L7" s="1" t="s">
        <v>802</v>
      </c>
      <c r="M7" s="1" t="s">
        <v>438</v>
      </c>
      <c r="N7" s="1" t="s">
        <v>1089</v>
      </c>
      <c r="O7" s="31">
        <v>186</v>
      </c>
      <c r="P7" s="20">
        <v>171</v>
      </c>
      <c r="Q7" s="30">
        <v>15</v>
      </c>
      <c r="R7" s="29" t="s">
        <v>104</v>
      </c>
      <c r="S7" s="28" t="s">
        <v>276</v>
      </c>
    </row>
    <row r="8" spans="1:20" x14ac:dyDescent="0.3">
      <c r="A8" s="32" t="s">
        <v>28</v>
      </c>
      <c r="B8" s="1">
        <v>54</v>
      </c>
      <c r="C8" s="1">
        <v>31</v>
      </c>
      <c r="D8" s="1">
        <v>18</v>
      </c>
      <c r="E8" s="20">
        <v>5</v>
      </c>
      <c r="F8" s="30">
        <v>67</v>
      </c>
      <c r="G8" s="31">
        <v>22</v>
      </c>
      <c r="H8" s="20">
        <v>28</v>
      </c>
      <c r="I8" s="20">
        <v>3</v>
      </c>
      <c r="J8" s="30">
        <v>0</v>
      </c>
      <c r="K8" s="29" t="s">
        <v>1121</v>
      </c>
      <c r="L8" s="1" t="s">
        <v>935</v>
      </c>
      <c r="M8" s="1" t="s">
        <v>540</v>
      </c>
      <c r="N8" s="1" t="s">
        <v>1122</v>
      </c>
      <c r="O8" s="31">
        <v>185</v>
      </c>
      <c r="P8" s="20">
        <v>164</v>
      </c>
      <c r="Q8" s="30">
        <v>21</v>
      </c>
      <c r="R8" s="29" t="s">
        <v>101</v>
      </c>
      <c r="S8" s="28" t="s">
        <v>226</v>
      </c>
    </row>
    <row r="9" spans="1:20" x14ac:dyDescent="0.3">
      <c r="A9" s="32" t="s">
        <v>19</v>
      </c>
      <c r="B9" s="1">
        <v>54</v>
      </c>
      <c r="C9" s="1">
        <v>28</v>
      </c>
      <c r="D9" s="1">
        <v>23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971</v>
      </c>
      <c r="L9" s="1" t="s">
        <v>1092</v>
      </c>
      <c r="M9" s="1" t="s">
        <v>887</v>
      </c>
      <c r="N9" s="1" t="s">
        <v>955</v>
      </c>
      <c r="O9" s="31">
        <v>165</v>
      </c>
      <c r="P9" s="20">
        <v>176</v>
      </c>
      <c r="Q9" s="30">
        <v>-11</v>
      </c>
      <c r="R9" s="29" t="s">
        <v>113</v>
      </c>
      <c r="S9" s="28" t="s">
        <v>202</v>
      </c>
    </row>
    <row r="10" spans="1:20" x14ac:dyDescent="0.3">
      <c r="A10" s="32" t="s">
        <v>11</v>
      </c>
      <c r="B10" s="1">
        <v>54</v>
      </c>
      <c r="C10" s="1">
        <v>26</v>
      </c>
      <c r="D10" s="1">
        <v>21</v>
      </c>
      <c r="E10" s="20">
        <v>7</v>
      </c>
      <c r="F10" s="30">
        <v>59</v>
      </c>
      <c r="G10" s="31">
        <v>18</v>
      </c>
      <c r="H10" s="20">
        <v>23</v>
      </c>
      <c r="I10" s="20">
        <v>3</v>
      </c>
      <c r="J10" s="30">
        <v>0</v>
      </c>
      <c r="K10" s="29" t="s">
        <v>905</v>
      </c>
      <c r="L10" s="1" t="s">
        <v>726</v>
      </c>
      <c r="M10" s="1" t="s">
        <v>983</v>
      </c>
      <c r="N10" s="1" t="s">
        <v>1125</v>
      </c>
      <c r="O10" s="31">
        <v>183</v>
      </c>
      <c r="P10" s="20">
        <v>177</v>
      </c>
      <c r="Q10" s="30">
        <v>6</v>
      </c>
      <c r="R10" s="29" t="s">
        <v>109</v>
      </c>
      <c r="S10" s="28" t="s">
        <v>231</v>
      </c>
    </row>
    <row r="11" spans="1:20" ht="15" thickBot="1" x14ac:dyDescent="0.35">
      <c r="A11" s="32" t="s">
        <v>4</v>
      </c>
      <c r="B11" s="1">
        <v>55</v>
      </c>
      <c r="C11" s="1">
        <v>25</v>
      </c>
      <c r="D11" s="1">
        <v>21</v>
      </c>
      <c r="E11" s="24">
        <v>9</v>
      </c>
      <c r="F11" s="23">
        <v>59</v>
      </c>
      <c r="G11" s="25">
        <v>16</v>
      </c>
      <c r="H11" s="24">
        <v>24</v>
      </c>
      <c r="I11" s="24">
        <v>1</v>
      </c>
      <c r="J11" s="23">
        <v>1</v>
      </c>
      <c r="K11" s="29" t="s">
        <v>1073</v>
      </c>
      <c r="L11" s="1" t="s">
        <v>780</v>
      </c>
      <c r="M11" s="1" t="s">
        <v>552</v>
      </c>
      <c r="N11" s="1" t="s">
        <v>1074</v>
      </c>
      <c r="O11" s="31">
        <v>179</v>
      </c>
      <c r="P11" s="20">
        <v>190</v>
      </c>
      <c r="Q11" s="30">
        <v>-11</v>
      </c>
      <c r="R11" s="29" t="s">
        <v>99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54</v>
      </c>
      <c r="C14" s="1">
        <v>33</v>
      </c>
      <c r="D14" s="1">
        <v>15</v>
      </c>
      <c r="E14" s="20">
        <v>6</v>
      </c>
      <c r="F14" s="33">
        <v>72</v>
      </c>
      <c r="G14" s="20">
        <v>20</v>
      </c>
      <c r="H14" s="20">
        <v>29</v>
      </c>
      <c r="I14" s="20">
        <v>4</v>
      </c>
      <c r="J14" s="20">
        <v>3</v>
      </c>
      <c r="K14" s="29" t="s">
        <v>1095</v>
      </c>
      <c r="L14" s="1" t="s">
        <v>1126</v>
      </c>
      <c r="M14" s="1" t="s">
        <v>1127</v>
      </c>
      <c r="N14" s="1" t="s">
        <v>1128</v>
      </c>
      <c r="O14" s="31">
        <v>188</v>
      </c>
      <c r="P14" s="20">
        <v>158</v>
      </c>
      <c r="Q14" s="30">
        <v>30</v>
      </c>
      <c r="R14" s="29" t="s">
        <v>101</v>
      </c>
      <c r="S14" s="28" t="s">
        <v>241</v>
      </c>
    </row>
    <row r="15" spans="1:20" x14ac:dyDescent="0.3">
      <c r="A15" s="32" t="s">
        <v>9</v>
      </c>
      <c r="B15" s="1">
        <v>53</v>
      </c>
      <c r="C15" s="1">
        <v>28</v>
      </c>
      <c r="D15" s="1">
        <v>14</v>
      </c>
      <c r="E15" s="20">
        <v>11</v>
      </c>
      <c r="F15" s="30">
        <v>67</v>
      </c>
      <c r="G15" s="20">
        <v>23</v>
      </c>
      <c r="H15" s="20">
        <v>27</v>
      </c>
      <c r="I15" s="20">
        <v>1</v>
      </c>
      <c r="J15" s="20">
        <v>7</v>
      </c>
      <c r="K15" s="29" t="s">
        <v>1118</v>
      </c>
      <c r="L15" s="1" t="s">
        <v>994</v>
      </c>
      <c r="M15" s="1" t="s">
        <v>473</v>
      </c>
      <c r="N15" s="1" t="s">
        <v>1133</v>
      </c>
      <c r="O15" s="31">
        <v>181</v>
      </c>
      <c r="P15" s="20">
        <v>159</v>
      </c>
      <c r="Q15" s="30">
        <v>22</v>
      </c>
      <c r="R15" s="29" t="s">
        <v>177</v>
      </c>
      <c r="S15" s="28" t="s">
        <v>290</v>
      </c>
    </row>
    <row r="16" spans="1:20" x14ac:dyDescent="0.3">
      <c r="A16" s="32" t="s">
        <v>13</v>
      </c>
      <c r="B16" s="1">
        <v>55</v>
      </c>
      <c r="C16" s="1">
        <v>30</v>
      </c>
      <c r="D16" s="1">
        <v>20</v>
      </c>
      <c r="E16" s="20">
        <v>5</v>
      </c>
      <c r="F16" s="30">
        <v>65</v>
      </c>
      <c r="G16" s="20">
        <v>17</v>
      </c>
      <c r="H16" s="20">
        <v>26</v>
      </c>
      <c r="I16" s="20">
        <v>4</v>
      </c>
      <c r="J16" s="20">
        <v>5</v>
      </c>
      <c r="K16" s="29" t="s">
        <v>877</v>
      </c>
      <c r="L16" s="1" t="s">
        <v>988</v>
      </c>
      <c r="M16" s="1" t="s">
        <v>528</v>
      </c>
      <c r="N16" s="1" t="s">
        <v>1096</v>
      </c>
      <c r="O16" s="31">
        <v>160</v>
      </c>
      <c r="P16" s="20">
        <v>153</v>
      </c>
      <c r="Q16" s="30">
        <v>7</v>
      </c>
      <c r="R16" s="29" t="s">
        <v>101</v>
      </c>
      <c r="S16" s="28" t="s">
        <v>202</v>
      </c>
    </row>
    <row r="17" spans="1:19" x14ac:dyDescent="0.3">
      <c r="A17" s="32" t="s">
        <v>23</v>
      </c>
      <c r="B17" s="1">
        <v>54</v>
      </c>
      <c r="C17" s="1">
        <v>27</v>
      </c>
      <c r="D17" s="1">
        <v>20</v>
      </c>
      <c r="E17" s="20">
        <v>7</v>
      </c>
      <c r="F17" s="30">
        <v>61</v>
      </c>
      <c r="G17" s="20">
        <v>13</v>
      </c>
      <c r="H17" s="20">
        <v>22</v>
      </c>
      <c r="I17" s="20">
        <v>5</v>
      </c>
      <c r="J17" s="20">
        <v>1</v>
      </c>
      <c r="K17" s="29" t="s">
        <v>910</v>
      </c>
      <c r="L17" s="1" t="s">
        <v>1129</v>
      </c>
      <c r="M17" s="1" t="s">
        <v>625</v>
      </c>
      <c r="N17" s="1" t="s">
        <v>1085</v>
      </c>
      <c r="O17" s="31">
        <v>172</v>
      </c>
      <c r="P17" s="20">
        <v>177</v>
      </c>
      <c r="Q17" s="30">
        <v>-5</v>
      </c>
      <c r="R17" s="29" t="s">
        <v>154</v>
      </c>
      <c r="S17" s="28" t="s">
        <v>280</v>
      </c>
    </row>
    <row r="18" spans="1:19" x14ac:dyDescent="0.3">
      <c r="A18" s="32" t="s">
        <v>1</v>
      </c>
      <c r="B18" s="1">
        <v>56</v>
      </c>
      <c r="C18" s="1">
        <v>27</v>
      </c>
      <c r="D18" s="1">
        <v>22</v>
      </c>
      <c r="E18" s="20">
        <v>7</v>
      </c>
      <c r="F18" s="30">
        <v>61</v>
      </c>
      <c r="G18" s="20">
        <v>21</v>
      </c>
      <c r="H18" s="20">
        <v>26</v>
      </c>
      <c r="I18" s="20">
        <v>1</v>
      </c>
      <c r="J18" s="20">
        <v>5</v>
      </c>
      <c r="K18" s="29" t="s">
        <v>988</v>
      </c>
      <c r="L18" s="1" t="s">
        <v>1100</v>
      </c>
      <c r="M18" s="1" t="s">
        <v>397</v>
      </c>
      <c r="N18" s="1" t="s">
        <v>1134</v>
      </c>
      <c r="O18" s="31">
        <v>179</v>
      </c>
      <c r="P18" s="20">
        <v>170</v>
      </c>
      <c r="Q18" s="30">
        <v>9</v>
      </c>
      <c r="R18" s="29" t="s">
        <v>104</v>
      </c>
      <c r="S18" s="28" t="s">
        <v>228</v>
      </c>
    </row>
    <row r="19" spans="1:19" x14ac:dyDescent="0.3">
      <c r="A19" s="32" t="s">
        <v>14</v>
      </c>
      <c r="B19" s="1">
        <v>55</v>
      </c>
      <c r="C19" s="1">
        <v>28</v>
      </c>
      <c r="D19" s="1">
        <v>25</v>
      </c>
      <c r="E19" s="20">
        <v>2</v>
      </c>
      <c r="F19" s="30">
        <v>58</v>
      </c>
      <c r="G19" s="20">
        <v>15</v>
      </c>
      <c r="H19" s="20">
        <v>25</v>
      </c>
      <c r="I19" s="20">
        <v>3</v>
      </c>
      <c r="J19" s="20">
        <v>0</v>
      </c>
      <c r="K19" s="29" t="s">
        <v>760</v>
      </c>
      <c r="L19" s="1" t="s">
        <v>1130</v>
      </c>
      <c r="M19" s="1" t="s">
        <v>539</v>
      </c>
      <c r="N19" s="1" t="s">
        <v>1131</v>
      </c>
      <c r="O19" s="31">
        <v>145</v>
      </c>
      <c r="P19" s="20">
        <v>169</v>
      </c>
      <c r="Q19" s="30">
        <v>-24</v>
      </c>
      <c r="R19" s="29" t="s">
        <v>101</v>
      </c>
      <c r="S19" s="28" t="s">
        <v>232</v>
      </c>
    </row>
    <row r="20" spans="1:19" x14ac:dyDescent="0.3">
      <c r="A20" s="32" t="s">
        <v>10</v>
      </c>
      <c r="B20" s="1">
        <v>54</v>
      </c>
      <c r="C20" s="1">
        <v>24</v>
      </c>
      <c r="D20" s="1">
        <v>20</v>
      </c>
      <c r="E20" s="20">
        <v>10</v>
      </c>
      <c r="F20" s="30">
        <v>58</v>
      </c>
      <c r="G20" s="20">
        <v>12</v>
      </c>
      <c r="H20" s="20">
        <v>19</v>
      </c>
      <c r="I20" s="20">
        <v>5</v>
      </c>
      <c r="J20" s="20">
        <v>3</v>
      </c>
      <c r="K20" s="29" t="s">
        <v>1002</v>
      </c>
      <c r="L20" s="1" t="s">
        <v>915</v>
      </c>
      <c r="M20" s="1" t="s">
        <v>436</v>
      </c>
      <c r="N20" s="1" t="s">
        <v>1098</v>
      </c>
      <c r="O20" s="31">
        <v>162</v>
      </c>
      <c r="P20" s="20">
        <v>176</v>
      </c>
      <c r="Q20" s="30">
        <v>-14</v>
      </c>
      <c r="R20" s="29" t="s">
        <v>133</v>
      </c>
      <c r="S20" s="28" t="s">
        <v>240</v>
      </c>
    </row>
    <row r="21" spans="1:19" ht="15" thickBot="1" x14ac:dyDescent="0.35">
      <c r="A21" s="27" t="s">
        <v>12</v>
      </c>
      <c r="B21" s="26">
        <v>56</v>
      </c>
      <c r="C21" s="26">
        <v>22</v>
      </c>
      <c r="D21" s="26">
        <v>28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1132</v>
      </c>
      <c r="M21" s="26" t="s">
        <v>387</v>
      </c>
      <c r="N21" s="26" t="s">
        <v>1132</v>
      </c>
      <c r="O21" s="25">
        <v>151</v>
      </c>
      <c r="P21" s="24">
        <v>178</v>
      </c>
      <c r="Q21" s="23">
        <v>-27</v>
      </c>
      <c r="R21" s="22" t="s">
        <v>113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53</v>
      </c>
      <c r="C25" s="1">
        <v>36</v>
      </c>
      <c r="D25" s="1">
        <v>8</v>
      </c>
      <c r="E25" s="20">
        <v>9</v>
      </c>
      <c r="F25" s="30">
        <v>81</v>
      </c>
      <c r="G25" s="20">
        <v>32</v>
      </c>
      <c r="H25" s="20">
        <v>35</v>
      </c>
      <c r="I25" s="20">
        <v>1</v>
      </c>
      <c r="J25" s="20">
        <v>5</v>
      </c>
      <c r="K25" s="29" t="s">
        <v>1033</v>
      </c>
      <c r="L25" s="1" t="s">
        <v>989</v>
      </c>
      <c r="M25" s="1" t="s">
        <v>416</v>
      </c>
      <c r="N25" s="1" t="s">
        <v>1016</v>
      </c>
      <c r="O25" s="31">
        <v>208</v>
      </c>
      <c r="P25" s="20">
        <v>134</v>
      </c>
      <c r="Q25" s="30">
        <v>74</v>
      </c>
      <c r="R25" s="29" t="s">
        <v>99</v>
      </c>
      <c r="S25" s="28" t="s">
        <v>218</v>
      </c>
    </row>
    <row r="26" spans="1:19" x14ac:dyDescent="0.3">
      <c r="A26" s="32" t="s">
        <v>17</v>
      </c>
      <c r="B26" s="1">
        <v>56</v>
      </c>
      <c r="C26" s="1">
        <v>32</v>
      </c>
      <c r="D26" s="1">
        <v>14</v>
      </c>
      <c r="E26" s="20">
        <v>10</v>
      </c>
      <c r="F26" s="30">
        <v>74</v>
      </c>
      <c r="G26" s="20">
        <v>17</v>
      </c>
      <c r="H26" s="20">
        <v>28</v>
      </c>
      <c r="I26" s="20">
        <v>4</v>
      </c>
      <c r="J26" s="20">
        <v>3</v>
      </c>
      <c r="K26" s="29" t="s">
        <v>1105</v>
      </c>
      <c r="L26" s="1" t="s">
        <v>1136</v>
      </c>
      <c r="M26" s="1" t="s">
        <v>328</v>
      </c>
      <c r="N26" s="1" t="s">
        <v>1137</v>
      </c>
      <c r="O26" s="31">
        <v>186</v>
      </c>
      <c r="P26" s="20">
        <v>161</v>
      </c>
      <c r="Q26" s="30">
        <v>25</v>
      </c>
      <c r="R26" s="29" t="s">
        <v>109</v>
      </c>
      <c r="S26" s="28" t="s">
        <v>234</v>
      </c>
    </row>
    <row r="27" spans="1:19" x14ac:dyDescent="0.3">
      <c r="A27" s="32" t="s">
        <v>22</v>
      </c>
      <c r="B27" s="1">
        <v>55</v>
      </c>
      <c r="C27" s="1">
        <v>32</v>
      </c>
      <c r="D27" s="1">
        <v>14</v>
      </c>
      <c r="E27" s="20">
        <v>9</v>
      </c>
      <c r="F27" s="30">
        <v>73</v>
      </c>
      <c r="G27" s="20">
        <v>23</v>
      </c>
      <c r="H27" s="20">
        <v>28</v>
      </c>
      <c r="I27" s="20">
        <v>4</v>
      </c>
      <c r="J27" s="20">
        <v>3</v>
      </c>
      <c r="K27" s="29" t="s">
        <v>845</v>
      </c>
      <c r="L27" s="1" t="s">
        <v>933</v>
      </c>
      <c r="M27" s="1" t="s">
        <v>390</v>
      </c>
      <c r="N27" s="1" t="s">
        <v>1135</v>
      </c>
      <c r="O27" s="31">
        <v>184</v>
      </c>
      <c r="P27" s="20">
        <v>153</v>
      </c>
      <c r="Q27" s="30">
        <v>31</v>
      </c>
      <c r="R27" s="29" t="s">
        <v>135</v>
      </c>
      <c r="S27" s="28" t="s">
        <v>232</v>
      </c>
    </row>
    <row r="28" spans="1:19" x14ac:dyDescent="0.3">
      <c r="A28" s="32" t="s">
        <v>95</v>
      </c>
      <c r="B28" s="1">
        <v>55</v>
      </c>
      <c r="C28" s="1">
        <v>28</v>
      </c>
      <c r="D28" s="1">
        <v>23</v>
      </c>
      <c r="E28" s="20">
        <v>4</v>
      </c>
      <c r="F28" s="30">
        <v>60</v>
      </c>
      <c r="G28" s="20">
        <v>21</v>
      </c>
      <c r="H28" s="20">
        <v>28</v>
      </c>
      <c r="I28" s="20">
        <v>0</v>
      </c>
      <c r="J28" s="20">
        <v>0</v>
      </c>
      <c r="K28" s="29" t="s">
        <v>1139</v>
      </c>
      <c r="L28" s="1" t="s">
        <v>1108</v>
      </c>
      <c r="M28" s="1" t="s">
        <v>1140</v>
      </c>
      <c r="N28" s="1" t="s">
        <v>1141</v>
      </c>
      <c r="O28" s="31">
        <v>173</v>
      </c>
      <c r="P28" s="20">
        <v>154</v>
      </c>
      <c r="Q28" s="30">
        <v>19</v>
      </c>
      <c r="R28" s="29" t="s">
        <v>107</v>
      </c>
      <c r="S28" s="28" t="s">
        <v>234</v>
      </c>
    </row>
    <row r="29" spans="1:19" x14ac:dyDescent="0.3">
      <c r="A29" s="32" t="s">
        <v>15</v>
      </c>
      <c r="B29" s="1">
        <v>54</v>
      </c>
      <c r="C29" s="1">
        <v>25</v>
      </c>
      <c r="D29" s="1">
        <v>23</v>
      </c>
      <c r="E29" s="20">
        <v>6</v>
      </c>
      <c r="F29" s="30">
        <v>56</v>
      </c>
      <c r="G29" s="20">
        <v>15</v>
      </c>
      <c r="H29" s="20">
        <v>22</v>
      </c>
      <c r="I29" s="20">
        <v>3</v>
      </c>
      <c r="J29" s="20">
        <v>0</v>
      </c>
      <c r="K29" s="29" t="s">
        <v>1049</v>
      </c>
      <c r="L29" s="1" t="s">
        <v>976</v>
      </c>
      <c r="M29" s="1" t="s">
        <v>443</v>
      </c>
      <c r="N29" s="1" t="s">
        <v>1050</v>
      </c>
      <c r="O29" s="31">
        <v>156</v>
      </c>
      <c r="P29" s="20">
        <v>183</v>
      </c>
      <c r="Q29" s="30">
        <v>-27</v>
      </c>
      <c r="R29" s="29" t="s">
        <v>99</v>
      </c>
      <c r="S29" s="28" t="s">
        <v>233</v>
      </c>
    </row>
    <row r="30" spans="1:19" x14ac:dyDescent="0.3">
      <c r="A30" s="32" t="s">
        <v>25</v>
      </c>
      <c r="B30" s="1">
        <v>55</v>
      </c>
      <c r="C30" s="1">
        <v>21</v>
      </c>
      <c r="D30" s="1">
        <v>25</v>
      </c>
      <c r="E30" s="20">
        <v>9</v>
      </c>
      <c r="F30" s="30">
        <v>51</v>
      </c>
      <c r="G30" s="20">
        <v>13</v>
      </c>
      <c r="H30" s="20">
        <v>18</v>
      </c>
      <c r="I30" s="20">
        <v>3</v>
      </c>
      <c r="J30" s="20">
        <v>5</v>
      </c>
      <c r="K30" s="29" t="s">
        <v>1120</v>
      </c>
      <c r="L30" s="1" t="s">
        <v>929</v>
      </c>
      <c r="M30" s="1" t="s">
        <v>299</v>
      </c>
      <c r="N30" s="1" t="s">
        <v>1075</v>
      </c>
      <c r="O30" s="31">
        <v>148</v>
      </c>
      <c r="P30" s="20">
        <v>178</v>
      </c>
      <c r="Q30" s="30">
        <v>-30</v>
      </c>
      <c r="R30" s="29" t="s">
        <v>159</v>
      </c>
      <c r="S30" s="28" t="s">
        <v>240</v>
      </c>
    </row>
    <row r="31" spans="1:19" x14ac:dyDescent="0.3">
      <c r="A31" s="32" t="s">
        <v>0</v>
      </c>
      <c r="B31" s="1">
        <v>54</v>
      </c>
      <c r="C31" s="1">
        <v>22</v>
      </c>
      <c r="D31" s="1">
        <v>25</v>
      </c>
      <c r="E31" s="20">
        <v>7</v>
      </c>
      <c r="F31" s="30">
        <v>51</v>
      </c>
      <c r="G31" s="20">
        <v>19</v>
      </c>
      <c r="H31" s="20">
        <v>21</v>
      </c>
      <c r="I31" s="20">
        <v>1</v>
      </c>
      <c r="J31" s="20">
        <v>2</v>
      </c>
      <c r="K31" s="29" t="s">
        <v>1052</v>
      </c>
      <c r="L31" s="1" t="s">
        <v>1142</v>
      </c>
      <c r="M31" s="1" t="s">
        <v>122</v>
      </c>
      <c r="N31" s="1" t="s">
        <v>1008</v>
      </c>
      <c r="O31" s="31">
        <v>156</v>
      </c>
      <c r="P31" s="20">
        <v>166</v>
      </c>
      <c r="Q31" s="30">
        <v>-10</v>
      </c>
      <c r="R31" s="29" t="s">
        <v>99</v>
      </c>
      <c r="S31" s="28" t="s">
        <v>233</v>
      </c>
    </row>
    <row r="32" spans="1:19" ht="15" thickBot="1" x14ac:dyDescent="0.35">
      <c r="A32" s="32" t="s">
        <v>6</v>
      </c>
      <c r="B32" s="1">
        <v>55</v>
      </c>
      <c r="C32" s="1">
        <v>20</v>
      </c>
      <c r="D32" s="1">
        <v>26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1035</v>
      </c>
      <c r="M32" s="1" t="s">
        <v>1080</v>
      </c>
      <c r="N32" s="1" t="s">
        <v>1081</v>
      </c>
      <c r="O32" s="31">
        <v>138</v>
      </c>
      <c r="P32" s="20">
        <v>192</v>
      </c>
      <c r="Q32" s="30">
        <v>-54</v>
      </c>
      <c r="R32" s="29" t="s">
        <v>101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56</v>
      </c>
      <c r="C35" s="1">
        <v>28</v>
      </c>
      <c r="D35" s="1">
        <v>20</v>
      </c>
      <c r="E35" s="20">
        <v>8</v>
      </c>
      <c r="F35" s="33">
        <v>64</v>
      </c>
      <c r="G35" s="20">
        <v>21</v>
      </c>
      <c r="H35" s="20">
        <v>28</v>
      </c>
      <c r="I35" s="20">
        <v>0</v>
      </c>
      <c r="J35" s="20">
        <v>3</v>
      </c>
      <c r="K35" s="29" t="s">
        <v>1144</v>
      </c>
      <c r="L35" s="1" t="s">
        <v>765</v>
      </c>
      <c r="M35" s="1" t="s">
        <v>368</v>
      </c>
      <c r="N35" s="1" t="s">
        <v>1133</v>
      </c>
      <c r="O35" s="31">
        <v>193</v>
      </c>
      <c r="P35" s="20">
        <v>185</v>
      </c>
      <c r="Q35" s="30">
        <v>8</v>
      </c>
      <c r="R35" s="29" t="s">
        <v>101</v>
      </c>
      <c r="S35" s="28" t="s">
        <v>225</v>
      </c>
    </row>
    <row r="36" spans="1:19" x14ac:dyDescent="0.3">
      <c r="A36" s="32" t="s">
        <v>2</v>
      </c>
      <c r="B36" s="1">
        <v>54</v>
      </c>
      <c r="C36" s="1">
        <v>25</v>
      </c>
      <c r="D36" s="1">
        <v>15</v>
      </c>
      <c r="E36" s="20">
        <v>14</v>
      </c>
      <c r="F36" s="30">
        <v>64</v>
      </c>
      <c r="G36" s="20">
        <v>17</v>
      </c>
      <c r="H36" s="20">
        <v>24</v>
      </c>
      <c r="I36" s="20">
        <v>1</v>
      </c>
      <c r="J36" s="20">
        <v>6</v>
      </c>
      <c r="K36" s="29" t="s">
        <v>1148</v>
      </c>
      <c r="L36" s="1" t="s">
        <v>876</v>
      </c>
      <c r="M36" s="1" t="s">
        <v>485</v>
      </c>
      <c r="N36" s="1" t="s">
        <v>922</v>
      </c>
      <c r="O36" s="31">
        <v>179</v>
      </c>
      <c r="P36" s="20">
        <v>172</v>
      </c>
      <c r="Q36" s="30">
        <v>7</v>
      </c>
      <c r="R36" s="29" t="s">
        <v>133</v>
      </c>
      <c r="S36" s="28" t="s">
        <v>218</v>
      </c>
    </row>
    <row r="37" spans="1:19" x14ac:dyDescent="0.3">
      <c r="A37" s="32" t="s">
        <v>7</v>
      </c>
      <c r="B37" s="1">
        <v>54</v>
      </c>
      <c r="C37" s="1">
        <v>26</v>
      </c>
      <c r="D37" s="1">
        <v>19</v>
      </c>
      <c r="E37" s="20">
        <v>9</v>
      </c>
      <c r="F37" s="30">
        <v>61</v>
      </c>
      <c r="G37" s="20">
        <v>19</v>
      </c>
      <c r="H37" s="20">
        <v>25</v>
      </c>
      <c r="I37" s="20">
        <v>1</v>
      </c>
      <c r="J37" s="20">
        <v>4</v>
      </c>
      <c r="K37" s="29" t="s">
        <v>1116</v>
      </c>
      <c r="L37" s="1" t="s">
        <v>731</v>
      </c>
      <c r="M37" s="1" t="s">
        <v>578</v>
      </c>
      <c r="N37" s="1" t="s">
        <v>1146</v>
      </c>
      <c r="O37" s="31">
        <v>156</v>
      </c>
      <c r="P37" s="20">
        <v>159</v>
      </c>
      <c r="Q37" s="30">
        <v>-3</v>
      </c>
      <c r="R37" s="29" t="s">
        <v>135</v>
      </c>
      <c r="S37" s="28" t="s">
        <v>225</v>
      </c>
    </row>
    <row r="38" spans="1:19" x14ac:dyDescent="0.3">
      <c r="A38" s="32" t="s">
        <v>31</v>
      </c>
      <c r="B38" s="1">
        <v>54</v>
      </c>
      <c r="C38" s="1">
        <v>28</v>
      </c>
      <c r="D38" s="1">
        <v>23</v>
      </c>
      <c r="E38" s="20">
        <v>3</v>
      </c>
      <c r="F38" s="30">
        <v>59</v>
      </c>
      <c r="G38" s="20">
        <v>10</v>
      </c>
      <c r="H38" s="20">
        <v>22</v>
      </c>
      <c r="I38" s="20">
        <v>6</v>
      </c>
      <c r="J38" s="20">
        <v>0</v>
      </c>
      <c r="K38" s="29" t="s">
        <v>835</v>
      </c>
      <c r="L38" s="1" t="s">
        <v>1108</v>
      </c>
      <c r="M38" s="1" t="s">
        <v>315</v>
      </c>
      <c r="N38" s="1" t="s">
        <v>1110</v>
      </c>
      <c r="O38" s="31">
        <v>177</v>
      </c>
      <c r="P38" s="20">
        <v>190</v>
      </c>
      <c r="Q38" s="30">
        <v>-13</v>
      </c>
      <c r="R38" s="29" t="s">
        <v>107</v>
      </c>
      <c r="S38" s="28" t="s">
        <v>203</v>
      </c>
    </row>
    <row r="39" spans="1:19" x14ac:dyDescent="0.3">
      <c r="A39" s="32" t="s">
        <v>18</v>
      </c>
      <c r="B39" s="1">
        <v>53</v>
      </c>
      <c r="C39" s="1">
        <v>23</v>
      </c>
      <c r="D39" s="1">
        <v>17</v>
      </c>
      <c r="E39" s="20">
        <v>13</v>
      </c>
      <c r="F39" s="30">
        <v>59</v>
      </c>
      <c r="G39" s="20">
        <v>10</v>
      </c>
      <c r="H39" s="20">
        <v>19</v>
      </c>
      <c r="I39" s="20">
        <v>4</v>
      </c>
      <c r="J39" s="20">
        <v>6</v>
      </c>
      <c r="K39" s="29" t="s">
        <v>1009</v>
      </c>
      <c r="L39" s="1" t="s">
        <v>1025</v>
      </c>
      <c r="M39" s="1" t="s">
        <v>974</v>
      </c>
      <c r="N39" s="1" t="s">
        <v>1053</v>
      </c>
      <c r="O39" s="31">
        <v>141</v>
      </c>
      <c r="P39" s="20">
        <v>150</v>
      </c>
      <c r="Q39" s="30">
        <v>-9</v>
      </c>
      <c r="R39" s="29" t="s">
        <v>99</v>
      </c>
      <c r="S39" s="28" t="s">
        <v>239</v>
      </c>
    </row>
    <row r="40" spans="1:19" x14ac:dyDescent="0.3">
      <c r="A40" s="32" t="s">
        <v>8</v>
      </c>
      <c r="B40" s="1">
        <v>53</v>
      </c>
      <c r="C40" s="1">
        <v>27</v>
      </c>
      <c r="D40" s="1">
        <v>22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942</v>
      </c>
      <c r="M40" s="1" t="s">
        <v>824</v>
      </c>
      <c r="N40" s="1" t="s">
        <v>1145</v>
      </c>
      <c r="O40" s="31">
        <v>166</v>
      </c>
      <c r="P40" s="20">
        <v>183</v>
      </c>
      <c r="Q40" s="30">
        <v>-17</v>
      </c>
      <c r="R40" s="29" t="s">
        <v>107</v>
      </c>
      <c r="S40" s="28" t="s">
        <v>225</v>
      </c>
    </row>
    <row r="41" spans="1:19" x14ac:dyDescent="0.3">
      <c r="A41" s="32" t="s">
        <v>27</v>
      </c>
      <c r="B41" s="1">
        <v>54</v>
      </c>
      <c r="C41" s="1">
        <v>22</v>
      </c>
      <c r="D41" s="1">
        <v>26</v>
      </c>
      <c r="E41" s="20">
        <v>6</v>
      </c>
      <c r="F41" s="30">
        <v>50</v>
      </c>
      <c r="G41" s="20">
        <v>16</v>
      </c>
      <c r="H41" s="20">
        <v>20</v>
      </c>
      <c r="I41" s="20">
        <v>2</v>
      </c>
      <c r="J41" s="20">
        <v>2</v>
      </c>
      <c r="K41" s="29" t="s">
        <v>820</v>
      </c>
      <c r="L41" s="1" t="s">
        <v>1111</v>
      </c>
      <c r="M41" s="1" t="s">
        <v>406</v>
      </c>
      <c r="N41" s="1" t="s">
        <v>1143</v>
      </c>
      <c r="O41" s="31">
        <v>136</v>
      </c>
      <c r="P41" s="20">
        <v>162</v>
      </c>
      <c r="Q41" s="30">
        <v>-26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55</v>
      </c>
      <c r="C42" s="26">
        <v>18</v>
      </c>
      <c r="D42" s="26">
        <v>31</v>
      </c>
      <c r="E42" s="24">
        <v>6</v>
      </c>
      <c r="F42" s="23">
        <v>42</v>
      </c>
      <c r="G42" s="24">
        <v>8</v>
      </c>
      <c r="H42" s="24">
        <v>14</v>
      </c>
      <c r="I42" s="24">
        <v>4</v>
      </c>
      <c r="J42" s="24">
        <v>2</v>
      </c>
      <c r="K42" s="22" t="s">
        <v>1147</v>
      </c>
      <c r="L42" s="26" t="s">
        <v>941</v>
      </c>
      <c r="M42" s="26" t="s">
        <v>312</v>
      </c>
      <c r="N42" s="26" t="s">
        <v>857</v>
      </c>
      <c r="O42" s="25">
        <v>145</v>
      </c>
      <c r="P42" s="24">
        <v>199</v>
      </c>
      <c r="Q42" s="23">
        <v>-54</v>
      </c>
      <c r="R42" s="22" t="s">
        <v>101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67855BE-6A9D-4FF8-B111-7E7BB123228C}"/>
  </hyperlinks>
  <pageMargins left="0.7" right="0.7" top="0.75" bottom="0.75" header="0.3" footer="0.3"/>
  <pageSetup orientation="portrait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0722-A0BA-41FB-A4E4-2BD0CE23D46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53</v>
      </c>
      <c r="C4" s="40">
        <v>35</v>
      </c>
      <c r="D4" s="40">
        <v>14</v>
      </c>
      <c r="E4" s="38">
        <v>4</v>
      </c>
      <c r="F4" s="33">
        <v>74</v>
      </c>
      <c r="G4" s="39">
        <v>23</v>
      </c>
      <c r="H4" s="38">
        <v>31</v>
      </c>
      <c r="I4" s="38">
        <v>4</v>
      </c>
      <c r="J4" s="33">
        <v>2</v>
      </c>
      <c r="K4" s="37" t="s">
        <v>1150</v>
      </c>
      <c r="L4" s="40" t="s">
        <v>1044</v>
      </c>
      <c r="M4" s="40" t="s">
        <v>266</v>
      </c>
      <c r="N4" s="40" t="s">
        <v>1041</v>
      </c>
      <c r="O4" s="39">
        <v>189</v>
      </c>
      <c r="P4" s="38">
        <v>136</v>
      </c>
      <c r="Q4" s="33">
        <v>53</v>
      </c>
      <c r="R4" s="37" t="s">
        <v>109</v>
      </c>
      <c r="S4" s="36" t="s">
        <v>276</v>
      </c>
    </row>
    <row r="5" spans="1:20" x14ac:dyDescent="0.3">
      <c r="A5" s="32" t="s">
        <v>21</v>
      </c>
      <c r="B5" s="1">
        <v>56</v>
      </c>
      <c r="C5" s="1">
        <v>32</v>
      </c>
      <c r="D5" s="1">
        <v>18</v>
      </c>
      <c r="E5" s="20">
        <v>6</v>
      </c>
      <c r="F5" s="30">
        <v>70</v>
      </c>
      <c r="G5" s="31">
        <v>20</v>
      </c>
      <c r="H5" s="20">
        <v>30</v>
      </c>
      <c r="I5" s="20">
        <v>2</v>
      </c>
      <c r="J5" s="30">
        <v>3</v>
      </c>
      <c r="K5" s="29" t="s">
        <v>1123</v>
      </c>
      <c r="L5" s="1" t="s">
        <v>910</v>
      </c>
      <c r="M5" s="1" t="s">
        <v>540</v>
      </c>
      <c r="N5" s="1" t="s">
        <v>1091</v>
      </c>
      <c r="O5" s="31">
        <v>171</v>
      </c>
      <c r="P5" s="20">
        <v>171</v>
      </c>
      <c r="Q5" s="30">
        <v>0</v>
      </c>
      <c r="R5" s="29" t="s">
        <v>113</v>
      </c>
      <c r="S5" s="28" t="s">
        <v>233</v>
      </c>
    </row>
    <row r="6" spans="1:20" x14ac:dyDescent="0.3">
      <c r="A6" s="32" t="s">
        <v>16</v>
      </c>
      <c r="B6" s="1">
        <v>55</v>
      </c>
      <c r="C6" s="1">
        <v>31</v>
      </c>
      <c r="D6" s="1">
        <v>17</v>
      </c>
      <c r="E6" s="20">
        <v>7</v>
      </c>
      <c r="F6" s="30">
        <v>69</v>
      </c>
      <c r="G6" s="31">
        <v>18</v>
      </c>
      <c r="H6" s="20">
        <v>29</v>
      </c>
      <c r="I6" s="20">
        <v>2</v>
      </c>
      <c r="J6" s="30">
        <v>4</v>
      </c>
      <c r="K6" s="29" t="s">
        <v>1059</v>
      </c>
      <c r="L6" s="1" t="s">
        <v>930</v>
      </c>
      <c r="M6" s="1" t="s">
        <v>543</v>
      </c>
      <c r="N6" s="1" t="s">
        <v>1124</v>
      </c>
      <c r="O6" s="31">
        <v>191</v>
      </c>
      <c r="P6" s="20">
        <v>182</v>
      </c>
      <c r="Q6" s="30">
        <v>9</v>
      </c>
      <c r="R6" s="29" t="s">
        <v>109</v>
      </c>
      <c r="S6" s="28" t="s">
        <v>234</v>
      </c>
    </row>
    <row r="7" spans="1:20" x14ac:dyDescent="0.3">
      <c r="A7" s="32" t="s">
        <v>29</v>
      </c>
      <c r="B7" s="1">
        <v>56</v>
      </c>
      <c r="C7" s="1">
        <v>32</v>
      </c>
      <c r="D7" s="1">
        <v>20</v>
      </c>
      <c r="E7" s="20">
        <v>4</v>
      </c>
      <c r="F7" s="30">
        <v>68</v>
      </c>
      <c r="G7" s="31">
        <v>22</v>
      </c>
      <c r="H7" s="20">
        <v>30</v>
      </c>
      <c r="I7" s="20">
        <v>2</v>
      </c>
      <c r="J7" s="30">
        <v>2</v>
      </c>
      <c r="K7" s="29" t="s">
        <v>1149</v>
      </c>
      <c r="L7" s="1" t="s">
        <v>802</v>
      </c>
      <c r="M7" s="1" t="s">
        <v>589</v>
      </c>
      <c r="N7" s="1" t="s">
        <v>1123</v>
      </c>
      <c r="O7" s="31">
        <v>191</v>
      </c>
      <c r="P7" s="20">
        <v>177</v>
      </c>
      <c r="Q7" s="30">
        <v>14</v>
      </c>
      <c r="R7" s="29" t="s">
        <v>101</v>
      </c>
      <c r="S7" s="28" t="s">
        <v>290</v>
      </c>
    </row>
    <row r="8" spans="1:20" x14ac:dyDescent="0.3">
      <c r="A8" s="32" t="s">
        <v>28</v>
      </c>
      <c r="B8" s="1">
        <v>54</v>
      </c>
      <c r="C8" s="1">
        <v>31</v>
      </c>
      <c r="D8" s="1">
        <v>18</v>
      </c>
      <c r="E8" s="20">
        <v>5</v>
      </c>
      <c r="F8" s="30">
        <v>67</v>
      </c>
      <c r="G8" s="31">
        <v>22</v>
      </c>
      <c r="H8" s="20">
        <v>28</v>
      </c>
      <c r="I8" s="20">
        <v>3</v>
      </c>
      <c r="J8" s="30">
        <v>0</v>
      </c>
      <c r="K8" s="29" t="s">
        <v>1121</v>
      </c>
      <c r="L8" s="1" t="s">
        <v>935</v>
      </c>
      <c r="M8" s="1" t="s">
        <v>540</v>
      </c>
      <c r="N8" s="1" t="s">
        <v>1122</v>
      </c>
      <c r="O8" s="31">
        <v>185</v>
      </c>
      <c r="P8" s="20">
        <v>164</v>
      </c>
      <c r="Q8" s="30">
        <v>21</v>
      </c>
      <c r="R8" s="29" t="s">
        <v>101</v>
      </c>
      <c r="S8" s="28" t="s">
        <v>226</v>
      </c>
    </row>
    <row r="9" spans="1:20" x14ac:dyDescent="0.3">
      <c r="A9" s="32" t="s">
        <v>19</v>
      </c>
      <c r="B9" s="1">
        <v>54</v>
      </c>
      <c r="C9" s="1">
        <v>28</v>
      </c>
      <c r="D9" s="1">
        <v>23</v>
      </c>
      <c r="E9" s="20">
        <v>3</v>
      </c>
      <c r="F9" s="30">
        <v>59</v>
      </c>
      <c r="G9" s="31">
        <v>20</v>
      </c>
      <c r="H9" s="20">
        <v>25</v>
      </c>
      <c r="I9" s="20">
        <v>3</v>
      </c>
      <c r="J9" s="30">
        <v>1</v>
      </c>
      <c r="K9" s="29" t="s">
        <v>971</v>
      </c>
      <c r="L9" s="1" t="s">
        <v>1092</v>
      </c>
      <c r="M9" s="1" t="s">
        <v>887</v>
      </c>
      <c r="N9" s="1" t="s">
        <v>955</v>
      </c>
      <c r="O9" s="31">
        <v>165</v>
      </c>
      <c r="P9" s="20">
        <v>176</v>
      </c>
      <c r="Q9" s="30">
        <v>-11</v>
      </c>
      <c r="R9" s="29" t="s">
        <v>113</v>
      </c>
      <c r="S9" s="28" t="s">
        <v>202</v>
      </c>
    </row>
    <row r="10" spans="1:20" x14ac:dyDescent="0.3">
      <c r="A10" s="32" t="s">
        <v>11</v>
      </c>
      <c r="B10" s="1">
        <v>54</v>
      </c>
      <c r="C10" s="1">
        <v>26</v>
      </c>
      <c r="D10" s="1">
        <v>21</v>
      </c>
      <c r="E10" s="20">
        <v>7</v>
      </c>
      <c r="F10" s="30">
        <v>59</v>
      </c>
      <c r="G10" s="31">
        <v>18</v>
      </c>
      <c r="H10" s="20">
        <v>23</v>
      </c>
      <c r="I10" s="20">
        <v>3</v>
      </c>
      <c r="J10" s="30">
        <v>0</v>
      </c>
      <c r="K10" s="29" t="s">
        <v>905</v>
      </c>
      <c r="L10" s="1" t="s">
        <v>726</v>
      </c>
      <c r="M10" s="1" t="s">
        <v>983</v>
      </c>
      <c r="N10" s="1" t="s">
        <v>1125</v>
      </c>
      <c r="O10" s="31">
        <v>183</v>
      </c>
      <c r="P10" s="20">
        <v>177</v>
      </c>
      <c r="Q10" s="30">
        <v>6</v>
      </c>
      <c r="R10" s="29" t="s">
        <v>109</v>
      </c>
      <c r="S10" s="28" t="s">
        <v>231</v>
      </c>
    </row>
    <row r="11" spans="1:20" ht="15" thickBot="1" x14ac:dyDescent="0.35">
      <c r="A11" s="32" t="s">
        <v>4</v>
      </c>
      <c r="B11" s="1">
        <v>55</v>
      </c>
      <c r="C11" s="1">
        <v>25</v>
      </c>
      <c r="D11" s="1">
        <v>21</v>
      </c>
      <c r="E11" s="24">
        <v>9</v>
      </c>
      <c r="F11" s="23">
        <v>59</v>
      </c>
      <c r="G11" s="25">
        <v>16</v>
      </c>
      <c r="H11" s="24">
        <v>24</v>
      </c>
      <c r="I11" s="24">
        <v>1</v>
      </c>
      <c r="J11" s="23">
        <v>1</v>
      </c>
      <c r="K11" s="29" t="s">
        <v>1073</v>
      </c>
      <c r="L11" s="1" t="s">
        <v>780</v>
      </c>
      <c r="M11" s="1" t="s">
        <v>552</v>
      </c>
      <c r="N11" s="1" t="s">
        <v>1074</v>
      </c>
      <c r="O11" s="31">
        <v>179</v>
      </c>
      <c r="P11" s="20">
        <v>190</v>
      </c>
      <c r="Q11" s="30">
        <v>-11</v>
      </c>
      <c r="R11" s="29" t="s">
        <v>99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55</v>
      </c>
      <c r="C14" s="1">
        <v>34</v>
      </c>
      <c r="D14" s="1">
        <v>15</v>
      </c>
      <c r="E14" s="20">
        <v>6</v>
      </c>
      <c r="F14" s="33">
        <v>74</v>
      </c>
      <c r="G14" s="20">
        <v>20</v>
      </c>
      <c r="H14" s="20">
        <v>30</v>
      </c>
      <c r="I14" s="20">
        <v>4</v>
      </c>
      <c r="J14" s="20">
        <v>3</v>
      </c>
      <c r="K14" s="29" t="s">
        <v>1151</v>
      </c>
      <c r="L14" s="1" t="s">
        <v>1126</v>
      </c>
      <c r="M14" s="1" t="s">
        <v>1127</v>
      </c>
      <c r="N14" s="1" t="s">
        <v>1128</v>
      </c>
      <c r="O14" s="31">
        <v>191</v>
      </c>
      <c r="P14" s="20">
        <v>160</v>
      </c>
      <c r="Q14" s="30">
        <v>31</v>
      </c>
      <c r="R14" s="29" t="s">
        <v>99</v>
      </c>
      <c r="S14" s="28" t="s">
        <v>241</v>
      </c>
    </row>
    <row r="15" spans="1:20" x14ac:dyDescent="0.3">
      <c r="A15" s="32" t="s">
        <v>9</v>
      </c>
      <c r="B15" s="1">
        <v>53</v>
      </c>
      <c r="C15" s="1">
        <v>28</v>
      </c>
      <c r="D15" s="1">
        <v>14</v>
      </c>
      <c r="E15" s="20">
        <v>11</v>
      </c>
      <c r="F15" s="30">
        <v>67</v>
      </c>
      <c r="G15" s="20">
        <v>23</v>
      </c>
      <c r="H15" s="20">
        <v>27</v>
      </c>
      <c r="I15" s="20">
        <v>1</v>
      </c>
      <c r="J15" s="20">
        <v>7</v>
      </c>
      <c r="K15" s="29" t="s">
        <v>1118</v>
      </c>
      <c r="L15" s="1" t="s">
        <v>994</v>
      </c>
      <c r="M15" s="1" t="s">
        <v>473</v>
      </c>
      <c r="N15" s="1" t="s">
        <v>1133</v>
      </c>
      <c r="O15" s="31">
        <v>181</v>
      </c>
      <c r="P15" s="20">
        <v>159</v>
      </c>
      <c r="Q15" s="30">
        <v>22</v>
      </c>
      <c r="R15" s="29" t="s">
        <v>177</v>
      </c>
      <c r="S15" s="28" t="s">
        <v>290</v>
      </c>
    </row>
    <row r="16" spans="1:20" x14ac:dyDescent="0.3">
      <c r="A16" s="32" t="s">
        <v>13</v>
      </c>
      <c r="B16" s="1">
        <v>55</v>
      </c>
      <c r="C16" s="1">
        <v>30</v>
      </c>
      <c r="D16" s="1">
        <v>20</v>
      </c>
      <c r="E16" s="20">
        <v>5</v>
      </c>
      <c r="F16" s="30">
        <v>65</v>
      </c>
      <c r="G16" s="20">
        <v>17</v>
      </c>
      <c r="H16" s="20">
        <v>26</v>
      </c>
      <c r="I16" s="20">
        <v>4</v>
      </c>
      <c r="J16" s="20">
        <v>5</v>
      </c>
      <c r="K16" s="29" t="s">
        <v>877</v>
      </c>
      <c r="L16" s="1" t="s">
        <v>988</v>
      </c>
      <c r="M16" s="1" t="s">
        <v>528</v>
      </c>
      <c r="N16" s="1" t="s">
        <v>1096</v>
      </c>
      <c r="O16" s="31">
        <v>160</v>
      </c>
      <c r="P16" s="20">
        <v>153</v>
      </c>
      <c r="Q16" s="30">
        <v>7</v>
      </c>
      <c r="R16" s="29" t="s">
        <v>101</v>
      </c>
      <c r="S16" s="28" t="s">
        <v>202</v>
      </c>
    </row>
    <row r="17" spans="1:19" x14ac:dyDescent="0.3">
      <c r="A17" s="32" t="s">
        <v>23</v>
      </c>
      <c r="B17" s="1">
        <v>54</v>
      </c>
      <c r="C17" s="1">
        <v>27</v>
      </c>
      <c r="D17" s="1">
        <v>20</v>
      </c>
      <c r="E17" s="20">
        <v>7</v>
      </c>
      <c r="F17" s="30">
        <v>61</v>
      </c>
      <c r="G17" s="20">
        <v>13</v>
      </c>
      <c r="H17" s="20">
        <v>22</v>
      </c>
      <c r="I17" s="20">
        <v>5</v>
      </c>
      <c r="J17" s="20">
        <v>1</v>
      </c>
      <c r="K17" s="29" t="s">
        <v>910</v>
      </c>
      <c r="L17" s="1" t="s">
        <v>1129</v>
      </c>
      <c r="M17" s="1" t="s">
        <v>625</v>
      </c>
      <c r="N17" s="1" t="s">
        <v>1085</v>
      </c>
      <c r="O17" s="31">
        <v>172</v>
      </c>
      <c r="P17" s="20">
        <v>177</v>
      </c>
      <c r="Q17" s="30">
        <v>-5</v>
      </c>
      <c r="R17" s="29" t="s">
        <v>154</v>
      </c>
      <c r="S17" s="28" t="s">
        <v>280</v>
      </c>
    </row>
    <row r="18" spans="1:19" x14ac:dyDescent="0.3">
      <c r="A18" s="32" t="s">
        <v>1</v>
      </c>
      <c r="B18" s="1">
        <v>56</v>
      </c>
      <c r="C18" s="1">
        <v>27</v>
      </c>
      <c r="D18" s="1">
        <v>22</v>
      </c>
      <c r="E18" s="20">
        <v>7</v>
      </c>
      <c r="F18" s="30">
        <v>61</v>
      </c>
      <c r="G18" s="20">
        <v>21</v>
      </c>
      <c r="H18" s="20">
        <v>26</v>
      </c>
      <c r="I18" s="20">
        <v>1</v>
      </c>
      <c r="J18" s="20">
        <v>5</v>
      </c>
      <c r="K18" s="29" t="s">
        <v>988</v>
      </c>
      <c r="L18" s="1" t="s">
        <v>1100</v>
      </c>
      <c r="M18" s="1" t="s">
        <v>397</v>
      </c>
      <c r="N18" s="1" t="s">
        <v>1134</v>
      </c>
      <c r="O18" s="31">
        <v>179</v>
      </c>
      <c r="P18" s="20">
        <v>170</v>
      </c>
      <c r="Q18" s="30">
        <v>9</v>
      </c>
      <c r="R18" s="29" t="s">
        <v>104</v>
      </c>
      <c r="S18" s="28" t="s">
        <v>228</v>
      </c>
    </row>
    <row r="19" spans="1:19" x14ac:dyDescent="0.3">
      <c r="A19" s="32" t="s">
        <v>14</v>
      </c>
      <c r="B19" s="1">
        <v>55</v>
      </c>
      <c r="C19" s="1">
        <v>28</v>
      </c>
      <c r="D19" s="1">
        <v>25</v>
      </c>
      <c r="E19" s="20">
        <v>2</v>
      </c>
      <c r="F19" s="30">
        <v>58</v>
      </c>
      <c r="G19" s="20">
        <v>15</v>
      </c>
      <c r="H19" s="20">
        <v>25</v>
      </c>
      <c r="I19" s="20">
        <v>3</v>
      </c>
      <c r="J19" s="20">
        <v>0</v>
      </c>
      <c r="K19" s="29" t="s">
        <v>760</v>
      </c>
      <c r="L19" s="1" t="s">
        <v>1130</v>
      </c>
      <c r="M19" s="1" t="s">
        <v>539</v>
      </c>
      <c r="N19" s="1" t="s">
        <v>1131</v>
      </c>
      <c r="O19" s="31">
        <v>145</v>
      </c>
      <c r="P19" s="20">
        <v>169</v>
      </c>
      <c r="Q19" s="30">
        <v>-24</v>
      </c>
      <c r="R19" s="29" t="s">
        <v>101</v>
      </c>
      <c r="S19" s="28" t="s">
        <v>232</v>
      </c>
    </row>
    <row r="20" spans="1:19" x14ac:dyDescent="0.3">
      <c r="A20" s="32" t="s">
        <v>10</v>
      </c>
      <c r="B20" s="1">
        <v>54</v>
      </c>
      <c r="C20" s="1">
        <v>24</v>
      </c>
      <c r="D20" s="1">
        <v>20</v>
      </c>
      <c r="E20" s="20">
        <v>10</v>
      </c>
      <c r="F20" s="30">
        <v>58</v>
      </c>
      <c r="G20" s="20">
        <v>12</v>
      </c>
      <c r="H20" s="20">
        <v>19</v>
      </c>
      <c r="I20" s="20">
        <v>5</v>
      </c>
      <c r="J20" s="20">
        <v>3</v>
      </c>
      <c r="K20" s="29" t="s">
        <v>1002</v>
      </c>
      <c r="L20" s="1" t="s">
        <v>915</v>
      </c>
      <c r="M20" s="1" t="s">
        <v>436</v>
      </c>
      <c r="N20" s="1" t="s">
        <v>1098</v>
      </c>
      <c r="O20" s="31">
        <v>162</v>
      </c>
      <c r="P20" s="20">
        <v>176</v>
      </c>
      <c r="Q20" s="30">
        <v>-14</v>
      </c>
      <c r="R20" s="29" t="s">
        <v>133</v>
      </c>
      <c r="S20" s="28" t="s">
        <v>240</v>
      </c>
    </row>
    <row r="21" spans="1:19" ht="15" thickBot="1" x14ac:dyDescent="0.35">
      <c r="A21" s="27" t="s">
        <v>12</v>
      </c>
      <c r="B21" s="26">
        <v>56</v>
      </c>
      <c r="C21" s="26">
        <v>22</v>
      </c>
      <c r="D21" s="26">
        <v>28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1132</v>
      </c>
      <c r="M21" s="26" t="s">
        <v>387</v>
      </c>
      <c r="N21" s="26" t="s">
        <v>1132</v>
      </c>
      <c r="O21" s="25">
        <v>151</v>
      </c>
      <c r="P21" s="24">
        <v>178</v>
      </c>
      <c r="Q21" s="23">
        <v>-27</v>
      </c>
      <c r="R21" s="22" t="s">
        <v>113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53</v>
      </c>
      <c r="C25" s="1">
        <v>36</v>
      </c>
      <c r="D25" s="1">
        <v>8</v>
      </c>
      <c r="E25" s="20">
        <v>9</v>
      </c>
      <c r="F25" s="30">
        <v>81</v>
      </c>
      <c r="G25" s="20">
        <v>32</v>
      </c>
      <c r="H25" s="20">
        <v>35</v>
      </c>
      <c r="I25" s="20">
        <v>1</v>
      </c>
      <c r="J25" s="20">
        <v>5</v>
      </c>
      <c r="K25" s="29" t="s">
        <v>1033</v>
      </c>
      <c r="L25" s="1" t="s">
        <v>989</v>
      </c>
      <c r="M25" s="1" t="s">
        <v>416</v>
      </c>
      <c r="N25" s="1" t="s">
        <v>1016</v>
      </c>
      <c r="O25" s="31">
        <v>208</v>
      </c>
      <c r="P25" s="20">
        <v>134</v>
      </c>
      <c r="Q25" s="30">
        <v>74</v>
      </c>
      <c r="R25" s="29" t="s">
        <v>99</v>
      </c>
      <c r="S25" s="28" t="s">
        <v>218</v>
      </c>
    </row>
    <row r="26" spans="1:19" x14ac:dyDescent="0.3">
      <c r="A26" s="32" t="s">
        <v>17</v>
      </c>
      <c r="B26" s="1">
        <v>56</v>
      </c>
      <c r="C26" s="1">
        <v>32</v>
      </c>
      <c r="D26" s="1">
        <v>14</v>
      </c>
      <c r="E26" s="20">
        <v>10</v>
      </c>
      <c r="F26" s="30">
        <v>74</v>
      </c>
      <c r="G26" s="20">
        <v>17</v>
      </c>
      <c r="H26" s="20">
        <v>28</v>
      </c>
      <c r="I26" s="20">
        <v>4</v>
      </c>
      <c r="J26" s="20">
        <v>3</v>
      </c>
      <c r="K26" s="29" t="s">
        <v>1105</v>
      </c>
      <c r="L26" s="1" t="s">
        <v>1136</v>
      </c>
      <c r="M26" s="1" t="s">
        <v>328</v>
      </c>
      <c r="N26" s="1" t="s">
        <v>1137</v>
      </c>
      <c r="O26" s="31">
        <v>186</v>
      </c>
      <c r="P26" s="20">
        <v>161</v>
      </c>
      <c r="Q26" s="30">
        <v>25</v>
      </c>
      <c r="R26" s="29" t="s">
        <v>109</v>
      </c>
      <c r="S26" s="28" t="s">
        <v>234</v>
      </c>
    </row>
    <row r="27" spans="1:19" x14ac:dyDescent="0.3">
      <c r="A27" s="32" t="s">
        <v>22</v>
      </c>
      <c r="B27" s="1">
        <v>55</v>
      </c>
      <c r="C27" s="1">
        <v>32</v>
      </c>
      <c r="D27" s="1">
        <v>14</v>
      </c>
      <c r="E27" s="20">
        <v>9</v>
      </c>
      <c r="F27" s="30">
        <v>73</v>
      </c>
      <c r="G27" s="20">
        <v>23</v>
      </c>
      <c r="H27" s="20">
        <v>28</v>
      </c>
      <c r="I27" s="20">
        <v>4</v>
      </c>
      <c r="J27" s="20">
        <v>3</v>
      </c>
      <c r="K27" s="29" t="s">
        <v>845</v>
      </c>
      <c r="L27" s="1" t="s">
        <v>933</v>
      </c>
      <c r="M27" s="1" t="s">
        <v>390</v>
      </c>
      <c r="N27" s="1" t="s">
        <v>1135</v>
      </c>
      <c r="O27" s="31">
        <v>184</v>
      </c>
      <c r="P27" s="20">
        <v>153</v>
      </c>
      <c r="Q27" s="30">
        <v>31</v>
      </c>
      <c r="R27" s="29" t="s">
        <v>135</v>
      </c>
      <c r="S27" s="28" t="s">
        <v>232</v>
      </c>
    </row>
    <row r="28" spans="1:19" x14ac:dyDescent="0.3">
      <c r="A28" s="32" t="s">
        <v>95</v>
      </c>
      <c r="B28" s="1">
        <v>55</v>
      </c>
      <c r="C28" s="1">
        <v>28</v>
      </c>
      <c r="D28" s="1">
        <v>23</v>
      </c>
      <c r="E28" s="20">
        <v>4</v>
      </c>
      <c r="F28" s="30">
        <v>60</v>
      </c>
      <c r="G28" s="20">
        <v>21</v>
      </c>
      <c r="H28" s="20">
        <v>28</v>
      </c>
      <c r="I28" s="20">
        <v>0</v>
      </c>
      <c r="J28" s="20">
        <v>0</v>
      </c>
      <c r="K28" s="29" t="s">
        <v>1139</v>
      </c>
      <c r="L28" s="1" t="s">
        <v>1108</v>
      </c>
      <c r="M28" s="1" t="s">
        <v>1140</v>
      </c>
      <c r="N28" s="1" t="s">
        <v>1141</v>
      </c>
      <c r="O28" s="31">
        <v>173</v>
      </c>
      <c r="P28" s="20">
        <v>154</v>
      </c>
      <c r="Q28" s="30">
        <v>19</v>
      </c>
      <c r="R28" s="29" t="s">
        <v>107</v>
      </c>
      <c r="S28" s="28" t="s">
        <v>234</v>
      </c>
    </row>
    <row r="29" spans="1:19" x14ac:dyDescent="0.3">
      <c r="A29" s="32" t="s">
        <v>15</v>
      </c>
      <c r="B29" s="1">
        <v>54</v>
      </c>
      <c r="C29" s="1">
        <v>25</v>
      </c>
      <c r="D29" s="1">
        <v>23</v>
      </c>
      <c r="E29" s="20">
        <v>6</v>
      </c>
      <c r="F29" s="30">
        <v>56</v>
      </c>
      <c r="G29" s="20">
        <v>15</v>
      </c>
      <c r="H29" s="20">
        <v>22</v>
      </c>
      <c r="I29" s="20">
        <v>3</v>
      </c>
      <c r="J29" s="20">
        <v>0</v>
      </c>
      <c r="K29" s="29" t="s">
        <v>1049</v>
      </c>
      <c r="L29" s="1" t="s">
        <v>976</v>
      </c>
      <c r="M29" s="1" t="s">
        <v>443</v>
      </c>
      <c r="N29" s="1" t="s">
        <v>1050</v>
      </c>
      <c r="O29" s="31">
        <v>156</v>
      </c>
      <c r="P29" s="20">
        <v>183</v>
      </c>
      <c r="Q29" s="30">
        <v>-27</v>
      </c>
      <c r="R29" s="29" t="s">
        <v>99</v>
      </c>
      <c r="S29" s="28" t="s">
        <v>233</v>
      </c>
    </row>
    <row r="30" spans="1:19" x14ac:dyDescent="0.3">
      <c r="A30" s="32" t="s">
        <v>25</v>
      </c>
      <c r="B30" s="1">
        <v>55</v>
      </c>
      <c r="C30" s="1">
        <v>21</v>
      </c>
      <c r="D30" s="1">
        <v>25</v>
      </c>
      <c r="E30" s="20">
        <v>9</v>
      </c>
      <c r="F30" s="30">
        <v>51</v>
      </c>
      <c r="G30" s="20">
        <v>13</v>
      </c>
      <c r="H30" s="20">
        <v>18</v>
      </c>
      <c r="I30" s="20">
        <v>3</v>
      </c>
      <c r="J30" s="20">
        <v>5</v>
      </c>
      <c r="K30" s="29" t="s">
        <v>1120</v>
      </c>
      <c r="L30" s="1" t="s">
        <v>929</v>
      </c>
      <c r="M30" s="1" t="s">
        <v>299</v>
      </c>
      <c r="N30" s="1" t="s">
        <v>1075</v>
      </c>
      <c r="O30" s="31">
        <v>148</v>
      </c>
      <c r="P30" s="20">
        <v>178</v>
      </c>
      <c r="Q30" s="30">
        <v>-30</v>
      </c>
      <c r="R30" s="29" t="s">
        <v>159</v>
      </c>
      <c r="S30" s="28" t="s">
        <v>240</v>
      </c>
    </row>
    <row r="31" spans="1:19" x14ac:dyDescent="0.3">
      <c r="A31" s="32" t="s">
        <v>0</v>
      </c>
      <c r="B31" s="1">
        <v>54</v>
      </c>
      <c r="C31" s="1">
        <v>22</v>
      </c>
      <c r="D31" s="1">
        <v>25</v>
      </c>
      <c r="E31" s="20">
        <v>7</v>
      </c>
      <c r="F31" s="30">
        <v>51</v>
      </c>
      <c r="G31" s="20">
        <v>19</v>
      </c>
      <c r="H31" s="20">
        <v>21</v>
      </c>
      <c r="I31" s="20">
        <v>1</v>
      </c>
      <c r="J31" s="20">
        <v>2</v>
      </c>
      <c r="K31" s="29" t="s">
        <v>1052</v>
      </c>
      <c r="L31" s="1" t="s">
        <v>1142</v>
      </c>
      <c r="M31" s="1" t="s">
        <v>122</v>
      </c>
      <c r="N31" s="1" t="s">
        <v>1008</v>
      </c>
      <c r="O31" s="31">
        <v>156</v>
      </c>
      <c r="P31" s="20">
        <v>166</v>
      </c>
      <c r="Q31" s="30">
        <v>-10</v>
      </c>
      <c r="R31" s="29" t="s">
        <v>99</v>
      </c>
      <c r="S31" s="28" t="s">
        <v>233</v>
      </c>
    </row>
    <row r="32" spans="1:19" ht="15" thickBot="1" x14ac:dyDescent="0.35">
      <c r="A32" s="32" t="s">
        <v>6</v>
      </c>
      <c r="B32" s="1">
        <v>55</v>
      </c>
      <c r="C32" s="1">
        <v>20</v>
      </c>
      <c r="D32" s="1">
        <v>26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1035</v>
      </c>
      <c r="M32" s="1" t="s">
        <v>1080</v>
      </c>
      <c r="N32" s="1" t="s">
        <v>1081</v>
      </c>
      <c r="O32" s="31">
        <v>138</v>
      </c>
      <c r="P32" s="20">
        <v>192</v>
      </c>
      <c r="Q32" s="30">
        <v>-54</v>
      </c>
      <c r="R32" s="29" t="s">
        <v>101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56</v>
      </c>
      <c r="C35" s="1">
        <v>28</v>
      </c>
      <c r="D35" s="1">
        <v>20</v>
      </c>
      <c r="E35" s="20">
        <v>8</v>
      </c>
      <c r="F35" s="33">
        <v>64</v>
      </c>
      <c r="G35" s="20">
        <v>21</v>
      </c>
      <c r="H35" s="20">
        <v>28</v>
      </c>
      <c r="I35" s="20">
        <v>0</v>
      </c>
      <c r="J35" s="20">
        <v>3</v>
      </c>
      <c r="K35" s="29" t="s">
        <v>1144</v>
      </c>
      <c r="L35" s="1" t="s">
        <v>765</v>
      </c>
      <c r="M35" s="1" t="s">
        <v>368</v>
      </c>
      <c r="N35" s="1" t="s">
        <v>1133</v>
      </c>
      <c r="O35" s="31">
        <v>193</v>
      </c>
      <c r="P35" s="20">
        <v>185</v>
      </c>
      <c r="Q35" s="30">
        <v>8</v>
      </c>
      <c r="R35" s="29" t="s">
        <v>101</v>
      </c>
      <c r="S35" s="28" t="s">
        <v>225</v>
      </c>
    </row>
    <row r="36" spans="1:19" x14ac:dyDescent="0.3">
      <c r="A36" s="32" t="s">
        <v>2</v>
      </c>
      <c r="B36" s="1">
        <v>55</v>
      </c>
      <c r="C36" s="1">
        <v>25</v>
      </c>
      <c r="D36" s="1">
        <v>16</v>
      </c>
      <c r="E36" s="20">
        <v>14</v>
      </c>
      <c r="F36" s="30">
        <v>64</v>
      </c>
      <c r="G36" s="20">
        <v>17</v>
      </c>
      <c r="H36" s="20">
        <v>24</v>
      </c>
      <c r="I36" s="20">
        <v>1</v>
      </c>
      <c r="J36" s="20">
        <v>6</v>
      </c>
      <c r="K36" s="29" t="s">
        <v>1148</v>
      </c>
      <c r="L36" s="1" t="s">
        <v>902</v>
      </c>
      <c r="M36" s="1" t="s">
        <v>449</v>
      </c>
      <c r="N36" s="1" t="s">
        <v>1154</v>
      </c>
      <c r="O36" s="31">
        <v>182</v>
      </c>
      <c r="P36" s="20">
        <v>176</v>
      </c>
      <c r="Q36" s="30">
        <v>6</v>
      </c>
      <c r="R36" s="29" t="s">
        <v>159</v>
      </c>
      <c r="S36" s="28" t="s">
        <v>215</v>
      </c>
    </row>
    <row r="37" spans="1:19" x14ac:dyDescent="0.3">
      <c r="A37" s="32" t="s">
        <v>31</v>
      </c>
      <c r="B37" s="1">
        <v>55</v>
      </c>
      <c r="C37" s="1">
        <v>29</v>
      </c>
      <c r="D37" s="1">
        <v>23</v>
      </c>
      <c r="E37" s="20">
        <v>3</v>
      </c>
      <c r="F37" s="30">
        <v>61</v>
      </c>
      <c r="G37" s="20">
        <v>11</v>
      </c>
      <c r="H37" s="20">
        <v>23</v>
      </c>
      <c r="I37" s="20">
        <v>6</v>
      </c>
      <c r="J37" s="20">
        <v>0</v>
      </c>
      <c r="K37" s="29" t="s">
        <v>866</v>
      </c>
      <c r="L37" s="1" t="s">
        <v>1108</v>
      </c>
      <c r="M37" s="1" t="s">
        <v>1140</v>
      </c>
      <c r="N37" s="1" t="s">
        <v>1152</v>
      </c>
      <c r="O37" s="31">
        <v>181</v>
      </c>
      <c r="P37" s="20">
        <v>193</v>
      </c>
      <c r="Q37" s="30">
        <v>-12</v>
      </c>
      <c r="R37" s="29" t="s">
        <v>99</v>
      </c>
      <c r="S37" s="28" t="s">
        <v>219</v>
      </c>
    </row>
    <row r="38" spans="1:19" x14ac:dyDescent="0.3">
      <c r="A38" s="32" t="s">
        <v>7</v>
      </c>
      <c r="B38" s="1">
        <v>54</v>
      </c>
      <c r="C38" s="1">
        <v>26</v>
      </c>
      <c r="D38" s="1">
        <v>19</v>
      </c>
      <c r="E38" s="20">
        <v>9</v>
      </c>
      <c r="F38" s="30">
        <v>61</v>
      </c>
      <c r="G38" s="20">
        <v>19</v>
      </c>
      <c r="H38" s="20">
        <v>25</v>
      </c>
      <c r="I38" s="20">
        <v>1</v>
      </c>
      <c r="J38" s="20">
        <v>4</v>
      </c>
      <c r="K38" s="29" t="s">
        <v>1116</v>
      </c>
      <c r="L38" s="1" t="s">
        <v>731</v>
      </c>
      <c r="M38" s="1" t="s">
        <v>578</v>
      </c>
      <c r="N38" s="1" t="s">
        <v>1146</v>
      </c>
      <c r="O38" s="31">
        <v>156</v>
      </c>
      <c r="P38" s="20">
        <v>159</v>
      </c>
      <c r="Q38" s="30">
        <v>-3</v>
      </c>
      <c r="R38" s="29" t="s">
        <v>135</v>
      </c>
      <c r="S38" s="28" t="s">
        <v>225</v>
      </c>
    </row>
    <row r="39" spans="1:19" x14ac:dyDescent="0.3">
      <c r="A39" s="32" t="s">
        <v>18</v>
      </c>
      <c r="B39" s="1">
        <v>54</v>
      </c>
      <c r="C39" s="1">
        <v>23</v>
      </c>
      <c r="D39" s="1">
        <v>17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1009</v>
      </c>
      <c r="L39" s="1" t="s">
        <v>1153</v>
      </c>
      <c r="M39" s="1" t="s">
        <v>974</v>
      </c>
      <c r="N39" s="1" t="s">
        <v>1053</v>
      </c>
      <c r="O39" s="31">
        <v>143</v>
      </c>
      <c r="P39" s="20">
        <v>153</v>
      </c>
      <c r="Q39" s="30">
        <v>-10</v>
      </c>
      <c r="R39" s="29" t="s">
        <v>101</v>
      </c>
      <c r="S39" s="28" t="s">
        <v>245</v>
      </c>
    </row>
    <row r="40" spans="1:19" x14ac:dyDescent="0.3">
      <c r="A40" s="32" t="s">
        <v>8</v>
      </c>
      <c r="B40" s="1">
        <v>53</v>
      </c>
      <c r="C40" s="1">
        <v>27</v>
      </c>
      <c r="D40" s="1">
        <v>22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942</v>
      </c>
      <c r="M40" s="1" t="s">
        <v>824</v>
      </c>
      <c r="N40" s="1" t="s">
        <v>1145</v>
      </c>
      <c r="O40" s="31">
        <v>166</v>
      </c>
      <c r="P40" s="20">
        <v>183</v>
      </c>
      <c r="Q40" s="30">
        <v>-17</v>
      </c>
      <c r="R40" s="29" t="s">
        <v>107</v>
      </c>
      <c r="S40" s="28" t="s">
        <v>225</v>
      </c>
    </row>
    <row r="41" spans="1:19" x14ac:dyDescent="0.3">
      <c r="A41" s="32" t="s">
        <v>27</v>
      </c>
      <c r="B41" s="1">
        <v>54</v>
      </c>
      <c r="C41" s="1">
        <v>22</v>
      </c>
      <c r="D41" s="1">
        <v>26</v>
      </c>
      <c r="E41" s="20">
        <v>6</v>
      </c>
      <c r="F41" s="30">
        <v>50</v>
      </c>
      <c r="G41" s="20">
        <v>16</v>
      </c>
      <c r="H41" s="20">
        <v>20</v>
      </c>
      <c r="I41" s="20">
        <v>2</v>
      </c>
      <c r="J41" s="20">
        <v>2</v>
      </c>
      <c r="K41" s="29" t="s">
        <v>820</v>
      </c>
      <c r="L41" s="1" t="s">
        <v>1111</v>
      </c>
      <c r="M41" s="1" t="s">
        <v>406</v>
      </c>
      <c r="N41" s="1" t="s">
        <v>1143</v>
      </c>
      <c r="O41" s="31">
        <v>136</v>
      </c>
      <c r="P41" s="20">
        <v>162</v>
      </c>
      <c r="Q41" s="30">
        <v>-26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55</v>
      </c>
      <c r="C42" s="26">
        <v>18</v>
      </c>
      <c r="D42" s="26">
        <v>31</v>
      </c>
      <c r="E42" s="24">
        <v>6</v>
      </c>
      <c r="F42" s="23">
        <v>42</v>
      </c>
      <c r="G42" s="24">
        <v>8</v>
      </c>
      <c r="H42" s="24">
        <v>14</v>
      </c>
      <c r="I42" s="24">
        <v>4</v>
      </c>
      <c r="J42" s="24">
        <v>2</v>
      </c>
      <c r="K42" s="22" t="s">
        <v>1147</v>
      </c>
      <c r="L42" s="26" t="s">
        <v>941</v>
      </c>
      <c r="M42" s="26" t="s">
        <v>312</v>
      </c>
      <c r="N42" s="26" t="s">
        <v>857</v>
      </c>
      <c r="O42" s="25">
        <v>145</v>
      </c>
      <c r="P42" s="24">
        <v>199</v>
      </c>
      <c r="Q42" s="23">
        <v>-54</v>
      </c>
      <c r="R42" s="22" t="s">
        <v>101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117FBB7-46BD-42D6-9C8B-757DC3FA657D}"/>
  </hyperlinks>
  <pageMargins left="0.7" right="0.7" top="0.75" bottom="0.75" header="0.3" footer="0.3"/>
  <pageSetup orientation="portrait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738C-40AE-4A12-8D63-9A76CAFEC80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53</v>
      </c>
      <c r="C4" s="40">
        <v>35</v>
      </c>
      <c r="D4" s="40">
        <v>14</v>
      </c>
      <c r="E4" s="38">
        <v>4</v>
      </c>
      <c r="F4" s="33">
        <v>74</v>
      </c>
      <c r="G4" s="39">
        <v>23</v>
      </c>
      <c r="H4" s="38">
        <v>31</v>
      </c>
      <c r="I4" s="38">
        <v>4</v>
      </c>
      <c r="J4" s="33">
        <v>2</v>
      </c>
      <c r="K4" s="37" t="s">
        <v>1150</v>
      </c>
      <c r="L4" s="40" t="s">
        <v>1044</v>
      </c>
      <c r="M4" s="40" t="s">
        <v>266</v>
      </c>
      <c r="N4" s="40" t="s">
        <v>1041</v>
      </c>
      <c r="O4" s="39">
        <v>189</v>
      </c>
      <c r="P4" s="38">
        <v>136</v>
      </c>
      <c r="Q4" s="33">
        <v>53</v>
      </c>
      <c r="R4" s="37" t="s">
        <v>109</v>
      </c>
      <c r="S4" s="36" t="s">
        <v>276</v>
      </c>
    </row>
    <row r="5" spans="1:20" x14ac:dyDescent="0.3">
      <c r="A5" s="32" t="s">
        <v>21</v>
      </c>
      <c r="B5" s="1">
        <v>57</v>
      </c>
      <c r="C5" s="1">
        <v>33</v>
      </c>
      <c r="D5" s="1">
        <v>18</v>
      </c>
      <c r="E5" s="20">
        <v>6</v>
      </c>
      <c r="F5" s="30">
        <v>72</v>
      </c>
      <c r="G5" s="31">
        <v>21</v>
      </c>
      <c r="H5" s="20">
        <v>31</v>
      </c>
      <c r="I5" s="20">
        <v>2</v>
      </c>
      <c r="J5" s="30">
        <v>3</v>
      </c>
      <c r="K5" s="29" t="s">
        <v>1123</v>
      </c>
      <c r="L5" s="1" t="s">
        <v>928</v>
      </c>
      <c r="M5" s="1" t="s">
        <v>540</v>
      </c>
      <c r="N5" s="1" t="s">
        <v>1091</v>
      </c>
      <c r="O5" s="31">
        <v>173</v>
      </c>
      <c r="P5" s="20">
        <v>171</v>
      </c>
      <c r="Q5" s="30">
        <v>2</v>
      </c>
      <c r="R5" s="29" t="s">
        <v>99</v>
      </c>
      <c r="S5" s="28" t="s">
        <v>233</v>
      </c>
    </row>
    <row r="6" spans="1:20" x14ac:dyDescent="0.3">
      <c r="A6" s="32" t="s">
        <v>16</v>
      </c>
      <c r="B6" s="1">
        <v>56</v>
      </c>
      <c r="C6" s="1">
        <v>31</v>
      </c>
      <c r="D6" s="1">
        <v>17</v>
      </c>
      <c r="E6" s="20">
        <v>8</v>
      </c>
      <c r="F6" s="30">
        <v>70</v>
      </c>
      <c r="G6" s="31">
        <v>18</v>
      </c>
      <c r="H6" s="20">
        <v>29</v>
      </c>
      <c r="I6" s="20">
        <v>2</v>
      </c>
      <c r="J6" s="30">
        <v>4</v>
      </c>
      <c r="K6" s="29" t="s">
        <v>1059</v>
      </c>
      <c r="L6" s="1" t="s">
        <v>1077</v>
      </c>
      <c r="M6" s="1" t="s">
        <v>543</v>
      </c>
      <c r="N6" s="1" t="s">
        <v>1124</v>
      </c>
      <c r="O6" s="31">
        <v>194</v>
      </c>
      <c r="P6" s="20">
        <v>186</v>
      </c>
      <c r="Q6" s="30">
        <v>8</v>
      </c>
      <c r="R6" s="29" t="s">
        <v>101</v>
      </c>
      <c r="S6" s="28" t="s">
        <v>233</v>
      </c>
    </row>
    <row r="7" spans="1:20" x14ac:dyDescent="0.3">
      <c r="A7" s="32" t="s">
        <v>28</v>
      </c>
      <c r="B7" s="1">
        <v>55</v>
      </c>
      <c r="C7" s="1">
        <v>32</v>
      </c>
      <c r="D7" s="1">
        <v>18</v>
      </c>
      <c r="E7" s="20">
        <v>5</v>
      </c>
      <c r="F7" s="30">
        <v>69</v>
      </c>
      <c r="G7" s="31">
        <v>23</v>
      </c>
      <c r="H7" s="20">
        <v>29</v>
      </c>
      <c r="I7" s="20">
        <v>3</v>
      </c>
      <c r="J7" s="30">
        <v>0</v>
      </c>
      <c r="K7" s="29" t="s">
        <v>1121</v>
      </c>
      <c r="L7" s="1" t="s">
        <v>883</v>
      </c>
      <c r="M7" s="1" t="s">
        <v>628</v>
      </c>
      <c r="N7" s="1" t="s">
        <v>1155</v>
      </c>
      <c r="O7" s="31">
        <v>190</v>
      </c>
      <c r="P7" s="20">
        <v>167</v>
      </c>
      <c r="Q7" s="30">
        <v>23</v>
      </c>
      <c r="R7" s="29" t="s">
        <v>99</v>
      </c>
      <c r="S7" s="28" t="s">
        <v>226</v>
      </c>
    </row>
    <row r="8" spans="1:20" x14ac:dyDescent="0.3">
      <c r="A8" s="32" t="s">
        <v>29</v>
      </c>
      <c r="B8" s="1">
        <v>56</v>
      </c>
      <c r="C8" s="1">
        <v>32</v>
      </c>
      <c r="D8" s="1">
        <v>20</v>
      </c>
      <c r="E8" s="20">
        <v>4</v>
      </c>
      <c r="F8" s="30">
        <v>68</v>
      </c>
      <c r="G8" s="31">
        <v>22</v>
      </c>
      <c r="H8" s="20">
        <v>30</v>
      </c>
      <c r="I8" s="20">
        <v>2</v>
      </c>
      <c r="J8" s="30">
        <v>2</v>
      </c>
      <c r="K8" s="29" t="s">
        <v>1149</v>
      </c>
      <c r="L8" s="1" t="s">
        <v>802</v>
      </c>
      <c r="M8" s="1" t="s">
        <v>589</v>
      </c>
      <c r="N8" s="1" t="s">
        <v>1123</v>
      </c>
      <c r="O8" s="31">
        <v>191</v>
      </c>
      <c r="P8" s="20">
        <v>177</v>
      </c>
      <c r="Q8" s="30">
        <v>14</v>
      </c>
      <c r="R8" s="29" t="s">
        <v>101</v>
      </c>
      <c r="S8" s="28" t="s">
        <v>290</v>
      </c>
    </row>
    <row r="9" spans="1:20" x14ac:dyDescent="0.3">
      <c r="A9" s="32" t="s">
        <v>11</v>
      </c>
      <c r="B9" s="1">
        <v>55</v>
      </c>
      <c r="C9" s="1">
        <v>27</v>
      </c>
      <c r="D9" s="1">
        <v>21</v>
      </c>
      <c r="E9" s="20">
        <v>7</v>
      </c>
      <c r="F9" s="30">
        <v>61</v>
      </c>
      <c r="G9" s="31">
        <v>19</v>
      </c>
      <c r="H9" s="20">
        <v>24</v>
      </c>
      <c r="I9" s="20">
        <v>3</v>
      </c>
      <c r="J9" s="30">
        <v>0</v>
      </c>
      <c r="K9" s="29" t="s">
        <v>905</v>
      </c>
      <c r="L9" s="1" t="s">
        <v>747</v>
      </c>
      <c r="M9" s="1" t="s">
        <v>983</v>
      </c>
      <c r="N9" s="1" t="s">
        <v>1157</v>
      </c>
      <c r="O9" s="31">
        <v>186</v>
      </c>
      <c r="P9" s="20">
        <v>179</v>
      </c>
      <c r="Q9" s="30">
        <v>7</v>
      </c>
      <c r="R9" s="29" t="s">
        <v>135</v>
      </c>
      <c r="S9" s="28" t="s">
        <v>231</v>
      </c>
    </row>
    <row r="10" spans="1:20" x14ac:dyDescent="0.3">
      <c r="A10" s="32" t="s">
        <v>4</v>
      </c>
      <c r="B10" s="1">
        <v>56</v>
      </c>
      <c r="C10" s="1">
        <v>26</v>
      </c>
      <c r="D10" s="1">
        <v>21</v>
      </c>
      <c r="E10" s="20">
        <v>9</v>
      </c>
      <c r="F10" s="30">
        <v>61</v>
      </c>
      <c r="G10" s="31">
        <v>17</v>
      </c>
      <c r="H10" s="20">
        <v>25</v>
      </c>
      <c r="I10" s="20">
        <v>1</v>
      </c>
      <c r="J10" s="30">
        <v>1</v>
      </c>
      <c r="K10" s="29" t="s">
        <v>1073</v>
      </c>
      <c r="L10" s="1" t="s">
        <v>880</v>
      </c>
      <c r="M10" s="1" t="s">
        <v>552</v>
      </c>
      <c r="N10" s="1" t="s">
        <v>1074</v>
      </c>
      <c r="O10" s="31">
        <v>183</v>
      </c>
      <c r="P10" s="20">
        <v>192</v>
      </c>
      <c r="Q10" s="30">
        <v>-9</v>
      </c>
      <c r="R10" s="29" t="s">
        <v>104</v>
      </c>
      <c r="S10" s="28" t="s">
        <v>215</v>
      </c>
    </row>
    <row r="11" spans="1:20" ht="15" thickBot="1" x14ac:dyDescent="0.35">
      <c r="A11" s="32" t="s">
        <v>19</v>
      </c>
      <c r="B11" s="1">
        <v>55</v>
      </c>
      <c r="C11" s="1">
        <v>28</v>
      </c>
      <c r="D11" s="1">
        <v>24</v>
      </c>
      <c r="E11" s="24">
        <v>3</v>
      </c>
      <c r="F11" s="23">
        <v>59</v>
      </c>
      <c r="G11" s="25">
        <v>20</v>
      </c>
      <c r="H11" s="24">
        <v>25</v>
      </c>
      <c r="I11" s="24">
        <v>3</v>
      </c>
      <c r="J11" s="23">
        <v>1</v>
      </c>
      <c r="K11" s="29" t="s">
        <v>1050</v>
      </c>
      <c r="L11" s="1" t="s">
        <v>1092</v>
      </c>
      <c r="M11" s="1" t="s">
        <v>338</v>
      </c>
      <c r="N11" s="1" t="s">
        <v>1156</v>
      </c>
      <c r="O11" s="31">
        <v>168</v>
      </c>
      <c r="P11" s="20">
        <v>181</v>
      </c>
      <c r="Q11" s="30">
        <v>-13</v>
      </c>
      <c r="R11" s="29" t="s">
        <v>133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55</v>
      </c>
      <c r="C14" s="1">
        <v>34</v>
      </c>
      <c r="D14" s="1">
        <v>15</v>
      </c>
      <c r="E14" s="20">
        <v>6</v>
      </c>
      <c r="F14" s="33">
        <v>74</v>
      </c>
      <c r="G14" s="20">
        <v>20</v>
      </c>
      <c r="H14" s="20">
        <v>30</v>
      </c>
      <c r="I14" s="20">
        <v>4</v>
      </c>
      <c r="J14" s="20">
        <v>3</v>
      </c>
      <c r="K14" s="29" t="s">
        <v>1151</v>
      </c>
      <c r="L14" s="1" t="s">
        <v>1126</v>
      </c>
      <c r="M14" s="1" t="s">
        <v>1127</v>
      </c>
      <c r="N14" s="1" t="s">
        <v>1128</v>
      </c>
      <c r="O14" s="31">
        <v>191</v>
      </c>
      <c r="P14" s="20">
        <v>160</v>
      </c>
      <c r="Q14" s="30">
        <v>31</v>
      </c>
      <c r="R14" s="29" t="s">
        <v>99</v>
      </c>
      <c r="S14" s="28" t="s">
        <v>241</v>
      </c>
    </row>
    <row r="15" spans="1:20" x14ac:dyDescent="0.3">
      <c r="A15" s="32" t="s">
        <v>9</v>
      </c>
      <c r="B15" s="1">
        <v>54</v>
      </c>
      <c r="C15" s="1">
        <v>28</v>
      </c>
      <c r="D15" s="1">
        <v>15</v>
      </c>
      <c r="E15" s="20">
        <v>11</v>
      </c>
      <c r="F15" s="30">
        <v>67</v>
      </c>
      <c r="G15" s="20">
        <v>23</v>
      </c>
      <c r="H15" s="20">
        <v>27</v>
      </c>
      <c r="I15" s="20">
        <v>1</v>
      </c>
      <c r="J15" s="20">
        <v>7</v>
      </c>
      <c r="K15" s="29" t="s">
        <v>922</v>
      </c>
      <c r="L15" s="1" t="s">
        <v>994</v>
      </c>
      <c r="M15" s="1" t="s">
        <v>473</v>
      </c>
      <c r="N15" s="1" t="s">
        <v>1160</v>
      </c>
      <c r="O15" s="31">
        <v>183</v>
      </c>
      <c r="P15" s="20">
        <v>162</v>
      </c>
      <c r="Q15" s="30">
        <v>21</v>
      </c>
      <c r="R15" s="29" t="s">
        <v>101</v>
      </c>
      <c r="S15" s="28" t="s">
        <v>290</v>
      </c>
    </row>
    <row r="16" spans="1:20" x14ac:dyDescent="0.3">
      <c r="A16" s="32" t="s">
        <v>13</v>
      </c>
      <c r="B16" s="1">
        <v>56</v>
      </c>
      <c r="C16" s="1">
        <v>30</v>
      </c>
      <c r="D16" s="1">
        <v>21</v>
      </c>
      <c r="E16" s="20">
        <v>5</v>
      </c>
      <c r="F16" s="30">
        <v>65</v>
      </c>
      <c r="G16" s="20">
        <v>17</v>
      </c>
      <c r="H16" s="20">
        <v>26</v>
      </c>
      <c r="I16" s="20">
        <v>4</v>
      </c>
      <c r="J16" s="20">
        <v>5</v>
      </c>
      <c r="K16" s="29" t="s">
        <v>877</v>
      </c>
      <c r="L16" s="1" t="s">
        <v>1158</v>
      </c>
      <c r="M16" s="1" t="s">
        <v>505</v>
      </c>
      <c r="N16" s="1" t="s">
        <v>1159</v>
      </c>
      <c r="O16" s="31">
        <v>161</v>
      </c>
      <c r="P16" s="20">
        <v>157</v>
      </c>
      <c r="Q16" s="30">
        <v>4</v>
      </c>
      <c r="R16" s="29" t="s">
        <v>107</v>
      </c>
      <c r="S16" s="28" t="s">
        <v>202</v>
      </c>
    </row>
    <row r="17" spans="1:19" x14ac:dyDescent="0.3">
      <c r="A17" s="32" t="s">
        <v>1</v>
      </c>
      <c r="B17" s="1">
        <v>57</v>
      </c>
      <c r="C17" s="1">
        <v>28</v>
      </c>
      <c r="D17" s="1">
        <v>22</v>
      </c>
      <c r="E17" s="20">
        <v>7</v>
      </c>
      <c r="F17" s="30">
        <v>63</v>
      </c>
      <c r="G17" s="20">
        <v>22</v>
      </c>
      <c r="H17" s="20">
        <v>27</v>
      </c>
      <c r="I17" s="20">
        <v>1</v>
      </c>
      <c r="J17" s="20">
        <v>5</v>
      </c>
      <c r="K17" s="29" t="s">
        <v>1020</v>
      </c>
      <c r="L17" s="1" t="s">
        <v>1100</v>
      </c>
      <c r="M17" s="1" t="s">
        <v>418</v>
      </c>
      <c r="N17" s="1" t="s">
        <v>1161</v>
      </c>
      <c r="O17" s="31">
        <v>183</v>
      </c>
      <c r="P17" s="20">
        <v>171</v>
      </c>
      <c r="Q17" s="30">
        <v>12</v>
      </c>
      <c r="R17" s="29" t="s">
        <v>109</v>
      </c>
      <c r="S17" s="28" t="s">
        <v>228</v>
      </c>
    </row>
    <row r="18" spans="1:19" x14ac:dyDescent="0.3">
      <c r="A18" s="32" t="s">
        <v>23</v>
      </c>
      <c r="B18" s="1">
        <v>54</v>
      </c>
      <c r="C18" s="1">
        <v>27</v>
      </c>
      <c r="D18" s="1">
        <v>20</v>
      </c>
      <c r="E18" s="20">
        <v>7</v>
      </c>
      <c r="F18" s="30">
        <v>61</v>
      </c>
      <c r="G18" s="20">
        <v>13</v>
      </c>
      <c r="H18" s="20">
        <v>22</v>
      </c>
      <c r="I18" s="20">
        <v>5</v>
      </c>
      <c r="J18" s="20">
        <v>1</v>
      </c>
      <c r="K18" s="29" t="s">
        <v>910</v>
      </c>
      <c r="L18" s="1" t="s">
        <v>1129</v>
      </c>
      <c r="M18" s="1" t="s">
        <v>625</v>
      </c>
      <c r="N18" s="1" t="s">
        <v>1085</v>
      </c>
      <c r="O18" s="31">
        <v>172</v>
      </c>
      <c r="P18" s="20">
        <v>177</v>
      </c>
      <c r="Q18" s="30">
        <v>-5</v>
      </c>
      <c r="R18" s="29" t="s">
        <v>154</v>
      </c>
      <c r="S18" s="28" t="s">
        <v>280</v>
      </c>
    </row>
    <row r="19" spans="1:19" x14ac:dyDescent="0.3">
      <c r="A19" s="32" t="s">
        <v>14</v>
      </c>
      <c r="B19" s="1">
        <v>55</v>
      </c>
      <c r="C19" s="1">
        <v>28</v>
      </c>
      <c r="D19" s="1">
        <v>25</v>
      </c>
      <c r="E19" s="20">
        <v>2</v>
      </c>
      <c r="F19" s="30">
        <v>58</v>
      </c>
      <c r="G19" s="20">
        <v>15</v>
      </c>
      <c r="H19" s="20">
        <v>25</v>
      </c>
      <c r="I19" s="20">
        <v>3</v>
      </c>
      <c r="J19" s="20">
        <v>0</v>
      </c>
      <c r="K19" s="29" t="s">
        <v>760</v>
      </c>
      <c r="L19" s="1" t="s">
        <v>1130</v>
      </c>
      <c r="M19" s="1" t="s">
        <v>539</v>
      </c>
      <c r="N19" s="1" t="s">
        <v>1131</v>
      </c>
      <c r="O19" s="31">
        <v>145</v>
      </c>
      <c r="P19" s="20">
        <v>169</v>
      </c>
      <c r="Q19" s="30">
        <v>-24</v>
      </c>
      <c r="R19" s="29" t="s">
        <v>101</v>
      </c>
      <c r="S19" s="28" t="s">
        <v>232</v>
      </c>
    </row>
    <row r="20" spans="1:19" x14ac:dyDescent="0.3">
      <c r="A20" s="32" t="s">
        <v>10</v>
      </c>
      <c r="B20" s="1">
        <v>54</v>
      </c>
      <c r="C20" s="1">
        <v>24</v>
      </c>
      <c r="D20" s="1">
        <v>20</v>
      </c>
      <c r="E20" s="20">
        <v>10</v>
      </c>
      <c r="F20" s="30">
        <v>58</v>
      </c>
      <c r="G20" s="20">
        <v>12</v>
      </c>
      <c r="H20" s="20">
        <v>19</v>
      </c>
      <c r="I20" s="20">
        <v>5</v>
      </c>
      <c r="J20" s="20">
        <v>3</v>
      </c>
      <c r="K20" s="29" t="s">
        <v>1002</v>
      </c>
      <c r="L20" s="1" t="s">
        <v>915</v>
      </c>
      <c r="M20" s="1" t="s">
        <v>436</v>
      </c>
      <c r="N20" s="1" t="s">
        <v>1098</v>
      </c>
      <c r="O20" s="31">
        <v>162</v>
      </c>
      <c r="P20" s="20">
        <v>176</v>
      </c>
      <c r="Q20" s="30">
        <v>-14</v>
      </c>
      <c r="R20" s="29" t="s">
        <v>133</v>
      </c>
      <c r="S20" s="28" t="s">
        <v>240</v>
      </c>
    </row>
    <row r="21" spans="1:19" ht="15" thickBot="1" x14ac:dyDescent="0.35">
      <c r="A21" s="27" t="s">
        <v>12</v>
      </c>
      <c r="B21" s="26">
        <v>56</v>
      </c>
      <c r="C21" s="26">
        <v>22</v>
      </c>
      <c r="D21" s="26">
        <v>28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1132</v>
      </c>
      <c r="M21" s="26" t="s">
        <v>387</v>
      </c>
      <c r="N21" s="26" t="s">
        <v>1132</v>
      </c>
      <c r="O21" s="25">
        <v>151</v>
      </c>
      <c r="P21" s="24">
        <v>178</v>
      </c>
      <c r="Q21" s="23">
        <v>-27</v>
      </c>
      <c r="R21" s="22" t="s">
        <v>113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54</v>
      </c>
      <c r="C25" s="1">
        <v>36</v>
      </c>
      <c r="D25" s="1">
        <v>9</v>
      </c>
      <c r="E25" s="20">
        <v>9</v>
      </c>
      <c r="F25" s="30">
        <v>81</v>
      </c>
      <c r="G25" s="20">
        <v>32</v>
      </c>
      <c r="H25" s="20">
        <v>35</v>
      </c>
      <c r="I25" s="20">
        <v>1</v>
      </c>
      <c r="J25" s="20">
        <v>5</v>
      </c>
      <c r="K25" s="29" t="s">
        <v>1163</v>
      </c>
      <c r="L25" s="1" t="s">
        <v>989</v>
      </c>
      <c r="M25" s="1" t="s">
        <v>416</v>
      </c>
      <c r="N25" s="1" t="s">
        <v>1016</v>
      </c>
      <c r="O25" s="31">
        <v>208</v>
      </c>
      <c r="P25" s="20">
        <v>136</v>
      </c>
      <c r="Q25" s="30">
        <v>72</v>
      </c>
      <c r="R25" s="29" t="s">
        <v>101</v>
      </c>
      <c r="S25" s="28" t="s">
        <v>215</v>
      </c>
    </row>
    <row r="26" spans="1:19" x14ac:dyDescent="0.3">
      <c r="A26" s="32" t="s">
        <v>17</v>
      </c>
      <c r="B26" s="1">
        <v>57</v>
      </c>
      <c r="C26" s="1">
        <v>33</v>
      </c>
      <c r="D26" s="1">
        <v>14</v>
      </c>
      <c r="E26" s="20">
        <v>10</v>
      </c>
      <c r="F26" s="30">
        <v>76</v>
      </c>
      <c r="G26" s="20">
        <v>17</v>
      </c>
      <c r="H26" s="20">
        <v>29</v>
      </c>
      <c r="I26" s="20">
        <v>4</v>
      </c>
      <c r="J26" s="20">
        <v>3</v>
      </c>
      <c r="K26" s="29" t="s">
        <v>1165</v>
      </c>
      <c r="L26" s="1" t="s">
        <v>1136</v>
      </c>
      <c r="M26" s="1" t="s">
        <v>328</v>
      </c>
      <c r="N26" s="1" t="s">
        <v>1137</v>
      </c>
      <c r="O26" s="31">
        <v>190</v>
      </c>
      <c r="P26" s="20">
        <v>164</v>
      </c>
      <c r="Q26" s="30">
        <v>26</v>
      </c>
      <c r="R26" s="29" t="s">
        <v>135</v>
      </c>
      <c r="S26" s="28" t="s">
        <v>226</v>
      </c>
    </row>
    <row r="27" spans="1:19" x14ac:dyDescent="0.3">
      <c r="A27" s="32" t="s">
        <v>22</v>
      </c>
      <c r="B27" s="1">
        <v>56</v>
      </c>
      <c r="C27" s="1">
        <v>33</v>
      </c>
      <c r="D27" s="1">
        <v>14</v>
      </c>
      <c r="E27" s="20">
        <v>9</v>
      </c>
      <c r="F27" s="30">
        <v>75</v>
      </c>
      <c r="G27" s="20">
        <v>23</v>
      </c>
      <c r="H27" s="20">
        <v>29</v>
      </c>
      <c r="I27" s="20">
        <v>4</v>
      </c>
      <c r="J27" s="20">
        <v>3</v>
      </c>
      <c r="K27" s="29" t="s">
        <v>994</v>
      </c>
      <c r="L27" s="1" t="s">
        <v>933</v>
      </c>
      <c r="M27" s="1" t="s">
        <v>411</v>
      </c>
      <c r="N27" s="1" t="s">
        <v>1164</v>
      </c>
      <c r="O27" s="31">
        <v>188</v>
      </c>
      <c r="P27" s="20">
        <v>156</v>
      </c>
      <c r="Q27" s="30">
        <v>32</v>
      </c>
      <c r="R27" s="29" t="s">
        <v>154</v>
      </c>
      <c r="S27" s="28" t="s">
        <v>232</v>
      </c>
    </row>
    <row r="28" spans="1:19" x14ac:dyDescent="0.3">
      <c r="A28" s="32" t="s">
        <v>95</v>
      </c>
      <c r="B28" s="1">
        <v>56</v>
      </c>
      <c r="C28" s="1">
        <v>29</v>
      </c>
      <c r="D28" s="1">
        <v>23</v>
      </c>
      <c r="E28" s="20">
        <v>4</v>
      </c>
      <c r="F28" s="30">
        <v>62</v>
      </c>
      <c r="G28" s="20">
        <v>22</v>
      </c>
      <c r="H28" s="20">
        <v>29</v>
      </c>
      <c r="I28" s="20">
        <v>0</v>
      </c>
      <c r="J28" s="20">
        <v>0</v>
      </c>
      <c r="K28" s="29" t="s">
        <v>1170</v>
      </c>
      <c r="L28" s="1" t="s">
        <v>1108</v>
      </c>
      <c r="M28" s="1" t="s">
        <v>1140</v>
      </c>
      <c r="N28" s="1" t="s">
        <v>1171</v>
      </c>
      <c r="O28" s="31">
        <v>179</v>
      </c>
      <c r="P28" s="20">
        <v>156</v>
      </c>
      <c r="Q28" s="30">
        <v>23</v>
      </c>
      <c r="R28" s="29" t="s">
        <v>99</v>
      </c>
      <c r="S28" s="28" t="s">
        <v>203</v>
      </c>
    </row>
    <row r="29" spans="1:19" x14ac:dyDescent="0.3">
      <c r="A29" s="32" t="s">
        <v>15</v>
      </c>
      <c r="B29" s="1">
        <v>55</v>
      </c>
      <c r="C29" s="1">
        <v>26</v>
      </c>
      <c r="D29" s="1">
        <v>23</v>
      </c>
      <c r="E29" s="20">
        <v>6</v>
      </c>
      <c r="F29" s="30">
        <v>58</v>
      </c>
      <c r="G29" s="20">
        <v>16</v>
      </c>
      <c r="H29" s="20">
        <v>23</v>
      </c>
      <c r="I29" s="20">
        <v>3</v>
      </c>
      <c r="J29" s="20">
        <v>0</v>
      </c>
      <c r="K29" s="29" t="s">
        <v>1086</v>
      </c>
      <c r="L29" s="1" t="s">
        <v>976</v>
      </c>
      <c r="M29" s="1" t="s">
        <v>551</v>
      </c>
      <c r="N29" s="1" t="s">
        <v>1166</v>
      </c>
      <c r="O29" s="31">
        <v>162</v>
      </c>
      <c r="P29" s="20">
        <v>188</v>
      </c>
      <c r="Q29" s="30">
        <v>-26</v>
      </c>
      <c r="R29" s="29" t="s">
        <v>104</v>
      </c>
      <c r="S29" s="28" t="s">
        <v>233</v>
      </c>
    </row>
    <row r="30" spans="1:19" x14ac:dyDescent="0.3">
      <c r="A30" s="32" t="s">
        <v>25</v>
      </c>
      <c r="B30" s="1">
        <v>56</v>
      </c>
      <c r="C30" s="1">
        <v>22</v>
      </c>
      <c r="D30" s="1">
        <v>25</v>
      </c>
      <c r="E30" s="20">
        <v>9</v>
      </c>
      <c r="F30" s="30">
        <v>53</v>
      </c>
      <c r="G30" s="20">
        <v>14</v>
      </c>
      <c r="H30" s="20">
        <v>19</v>
      </c>
      <c r="I30" s="20">
        <v>3</v>
      </c>
      <c r="J30" s="20">
        <v>5</v>
      </c>
      <c r="K30" s="29" t="s">
        <v>1162</v>
      </c>
      <c r="L30" s="1" t="s">
        <v>929</v>
      </c>
      <c r="M30" s="1" t="s">
        <v>299</v>
      </c>
      <c r="N30" s="1" t="s">
        <v>1013</v>
      </c>
      <c r="O30" s="31">
        <v>154</v>
      </c>
      <c r="P30" s="20">
        <v>181</v>
      </c>
      <c r="Q30" s="30">
        <v>-27</v>
      </c>
      <c r="R30" s="29" t="s">
        <v>99</v>
      </c>
      <c r="S30" s="28" t="s">
        <v>215</v>
      </c>
    </row>
    <row r="31" spans="1:19" x14ac:dyDescent="0.3">
      <c r="A31" s="32" t="s">
        <v>0</v>
      </c>
      <c r="B31" s="1">
        <v>55</v>
      </c>
      <c r="C31" s="1">
        <v>22</v>
      </c>
      <c r="D31" s="1">
        <v>25</v>
      </c>
      <c r="E31" s="20">
        <v>8</v>
      </c>
      <c r="F31" s="30">
        <v>52</v>
      </c>
      <c r="G31" s="20">
        <v>19</v>
      </c>
      <c r="H31" s="20">
        <v>21</v>
      </c>
      <c r="I31" s="20">
        <v>1</v>
      </c>
      <c r="J31" s="20">
        <v>2</v>
      </c>
      <c r="K31" s="29" t="s">
        <v>1052</v>
      </c>
      <c r="L31" s="1" t="s">
        <v>1172</v>
      </c>
      <c r="M31" s="1" t="s">
        <v>122</v>
      </c>
      <c r="N31" s="1" t="s">
        <v>1173</v>
      </c>
      <c r="O31" s="31">
        <v>159</v>
      </c>
      <c r="P31" s="20">
        <v>170</v>
      </c>
      <c r="Q31" s="30">
        <v>-11</v>
      </c>
      <c r="R31" s="29" t="s">
        <v>101</v>
      </c>
      <c r="S31" s="28" t="s">
        <v>222</v>
      </c>
    </row>
    <row r="32" spans="1:19" ht="15" thickBot="1" x14ac:dyDescent="0.35">
      <c r="A32" s="32" t="s">
        <v>6</v>
      </c>
      <c r="B32" s="1">
        <v>56</v>
      </c>
      <c r="C32" s="1">
        <v>20</v>
      </c>
      <c r="D32" s="1">
        <v>27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1167</v>
      </c>
      <c r="M32" s="1" t="s">
        <v>1168</v>
      </c>
      <c r="N32" s="1" t="s">
        <v>1169</v>
      </c>
      <c r="O32" s="31">
        <v>143</v>
      </c>
      <c r="P32" s="20">
        <v>198</v>
      </c>
      <c r="Q32" s="30">
        <v>-55</v>
      </c>
      <c r="R32" s="29" t="s">
        <v>107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56</v>
      </c>
      <c r="C35" s="1">
        <v>28</v>
      </c>
      <c r="D35" s="1">
        <v>20</v>
      </c>
      <c r="E35" s="20">
        <v>8</v>
      </c>
      <c r="F35" s="33">
        <v>64</v>
      </c>
      <c r="G35" s="20">
        <v>21</v>
      </c>
      <c r="H35" s="20">
        <v>28</v>
      </c>
      <c r="I35" s="20">
        <v>0</v>
      </c>
      <c r="J35" s="20">
        <v>3</v>
      </c>
      <c r="K35" s="29" t="s">
        <v>1144</v>
      </c>
      <c r="L35" s="1" t="s">
        <v>765</v>
      </c>
      <c r="M35" s="1" t="s">
        <v>368</v>
      </c>
      <c r="N35" s="1" t="s">
        <v>1133</v>
      </c>
      <c r="O35" s="31">
        <v>193</v>
      </c>
      <c r="P35" s="20">
        <v>185</v>
      </c>
      <c r="Q35" s="30">
        <v>8</v>
      </c>
      <c r="R35" s="29" t="s">
        <v>101</v>
      </c>
      <c r="S35" s="28" t="s">
        <v>225</v>
      </c>
    </row>
    <row r="36" spans="1:19" x14ac:dyDescent="0.3">
      <c r="A36" s="32" t="s">
        <v>2</v>
      </c>
      <c r="B36" s="1">
        <v>55</v>
      </c>
      <c r="C36" s="1">
        <v>25</v>
      </c>
      <c r="D36" s="1">
        <v>16</v>
      </c>
      <c r="E36" s="20">
        <v>14</v>
      </c>
      <c r="F36" s="30">
        <v>64</v>
      </c>
      <c r="G36" s="20">
        <v>17</v>
      </c>
      <c r="H36" s="20">
        <v>24</v>
      </c>
      <c r="I36" s="20">
        <v>1</v>
      </c>
      <c r="J36" s="20">
        <v>6</v>
      </c>
      <c r="K36" s="29" t="s">
        <v>1148</v>
      </c>
      <c r="L36" s="1" t="s">
        <v>902</v>
      </c>
      <c r="M36" s="1" t="s">
        <v>449</v>
      </c>
      <c r="N36" s="1" t="s">
        <v>1154</v>
      </c>
      <c r="O36" s="31">
        <v>182</v>
      </c>
      <c r="P36" s="20">
        <v>176</v>
      </c>
      <c r="Q36" s="30">
        <v>6</v>
      </c>
      <c r="R36" s="29" t="s">
        <v>159</v>
      </c>
      <c r="S36" s="28" t="s">
        <v>215</v>
      </c>
    </row>
    <row r="37" spans="1:19" x14ac:dyDescent="0.3">
      <c r="A37" s="32" t="s">
        <v>31</v>
      </c>
      <c r="B37" s="1">
        <v>55</v>
      </c>
      <c r="C37" s="1">
        <v>29</v>
      </c>
      <c r="D37" s="1">
        <v>23</v>
      </c>
      <c r="E37" s="20">
        <v>3</v>
      </c>
      <c r="F37" s="30">
        <v>61</v>
      </c>
      <c r="G37" s="20">
        <v>11</v>
      </c>
      <c r="H37" s="20">
        <v>23</v>
      </c>
      <c r="I37" s="20">
        <v>6</v>
      </c>
      <c r="J37" s="20">
        <v>0</v>
      </c>
      <c r="K37" s="29" t="s">
        <v>866</v>
      </c>
      <c r="L37" s="1" t="s">
        <v>1108</v>
      </c>
      <c r="M37" s="1" t="s">
        <v>1140</v>
      </c>
      <c r="N37" s="1" t="s">
        <v>1152</v>
      </c>
      <c r="O37" s="31">
        <v>181</v>
      </c>
      <c r="P37" s="20">
        <v>193</v>
      </c>
      <c r="Q37" s="30">
        <v>-12</v>
      </c>
      <c r="R37" s="29" t="s">
        <v>99</v>
      </c>
      <c r="S37" s="28" t="s">
        <v>219</v>
      </c>
    </row>
    <row r="38" spans="1:19" x14ac:dyDescent="0.3">
      <c r="A38" s="32" t="s">
        <v>7</v>
      </c>
      <c r="B38" s="1">
        <v>54</v>
      </c>
      <c r="C38" s="1">
        <v>26</v>
      </c>
      <c r="D38" s="1">
        <v>19</v>
      </c>
      <c r="E38" s="20">
        <v>9</v>
      </c>
      <c r="F38" s="30">
        <v>61</v>
      </c>
      <c r="G38" s="20">
        <v>19</v>
      </c>
      <c r="H38" s="20">
        <v>25</v>
      </c>
      <c r="I38" s="20">
        <v>1</v>
      </c>
      <c r="J38" s="20">
        <v>4</v>
      </c>
      <c r="K38" s="29" t="s">
        <v>1116</v>
      </c>
      <c r="L38" s="1" t="s">
        <v>731</v>
      </c>
      <c r="M38" s="1" t="s">
        <v>578</v>
      </c>
      <c r="N38" s="1" t="s">
        <v>1146</v>
      </c>
      <c r="O38" s="31">
        <v>156</v>
      </c>
      <c r="P38" s="20">
        <v>159</v>
      </c>
      <c r="Q38" s="30">
        <v>-3</v>
      </c>
      <c r="R38" s="29" t="s">
        <v>135</v>
      </c>
      <c r="S38" s="28" t="s">
        <v>225</v>
      </c>
    </row>
    <row r="39" spans="1:19" x14ac:dyDescent="0.3">
      <c r="A39" s="32" t="s">
        <v>18</v>
      </c>
      <c r="B39" s="1">
        <v>54</v>
      </c>
      <c r="C39" s="1">
        <v>23</v>
      </c>
      <c r="D39" s="1">
        <v>17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1009</v>
      </c>
      <c r="L39" s="1" t="s">
        <v>1153</v>
      </c>
      <c r="M39" s="1" t="s">
        <v>974</v>
      </c>
      <c r="N39" s="1" t="s">
        <v>1053</v>
      </c>
      <c r="O39" s="31">
        <v>143</v>
      </c>
      <c r="P39" s="20">
        <v>153</v>
      </c>
      <c r="Q39" s="30">
        <v>-10</v>
      </c>
      <c r="R39" s="29" t="s">
        <v>101</v>
      </c>
      <c r="S39" s="28" t="s">
        <v>245</v>
      </c>
    </row>
    <row r="40" spans="1:19" x14ac:dyDescent="0.3">
      <c r="A40" s="32" t="s">
        <v>8</v>
      </c>
      <c r="B40" s="1">
        <v>54</v>
      </c>
      <c r="C40" s="1">
        <v>27</v>
      </c>
      <c r="D40" s="1">
        <v>23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1174</v>
      </c>
      <c r="M40" s="1" t="s">
        <v>824</v>
      </c>
      <c r="N40" s="1" t="s">
        <v>1175</v>
      </c>
      <c r="O40" s="31">
        <v>169</v>
      </c>
      <c r="P40" s="20">
        <v>189</v>
      </c>
      <c r="Q40" s="30">
        <v>-20</v>
      </c>
      <c r="R40" s="29" t="s">
        <v>113</v>
      </c>
      <c r="S40" s="28" t="s">
        <v>228</v>
      </c>
    </row>
    <row r="41" spans="1:19" x14ac:dyDescent="0.3">
      <c r="A41" s="32" t="s">
        <v>27</v>
      </c>
      <c r="B41" s="1">
        <v>55</v>
      </c>
      <c r="C41" s="1">
        <v>22</v>
      </c>
      <c r="D41" s="1">
        <v>27</v>
      </c>
      <c r="E41" s="20">
        <v>6</v>
      </c>
      <c r="F41" s="30">
        <v>50</v>
      </c>
      <c r="G41" s="20">
        <v>16</v>
      </c>
      <c r="H41" s="20">
        <v>20</v>
      </c>
      <c r="I41" s="20">
        <v>2</v>
      </c>
      <c r="J41" s="20">
        <v>2</v>
      </c>
      <c r="K41" s="29" t="s">
        <v>905</v>
      </c>
      <c r="L41" s="1" t="s">
        <v>1111</v>
      </c>
      <c r="M41" s="1" t="s">
        <v>406</v>
      </c>
      <c r="N41" s="1" t="s">
        <v>1143</v>
      </c>
      <c r="O41" s="31">
        <v>138</v>
      </c>
      <c r="P41" s="20">
        <v>166</v>
      </c>
      <c r="Q41" s="30">
        <v>-28</v>
      </c>
      <c r="R41" s="29" t="s">
        <v>101</v>
      </c>
      <c r="S41" s="28" t="s">
        <v>215</v>
      </c>
    </row>
    <row r="42" spans="1:19" ht="15" thickBot="1" x14ac:dyDescent="0.35">
      <c r="A42" s="27" t="s">
        <v>3</v>
      </c>
      <c r="B42" s="26">
        <v>56</v>
      </c>
      <c r="C42" s="26">
        <v>18</v>
      </c>
      <c r="D42" s="26">
        <v>32</v>
      </c>
      <c r="E42" s="24">
        <v>6</v>
      </c>
      <c r="F42" s="23">
        <v>42</v>
      </c>
      <c r="G42" s="24">
        <v>8</v>
      </c>
      <c r="H42" s="24">
        <v>14</v>
      </c>
      <c r="I42" s="24">
        <v>4</v>
      </c>
      <c r="J42" s="24">
        <v>2</v>
      </c>
      <c r="K42" s="22" t="s">
        <v>1147</v>
      </c>
      <c r="L42" s="26" t="s">
        <v>1176</v>
      </c>
      <c r="M42" s="26" t="s">
        <v>312</v>
      </c>
      <c r="N42" s="26" t="s">
        <v>1172</v>
      </c>
      <c r="O42" s="25">
        <v>147</v>
      </c>
      <c r="P42" s="24">
        <v>205</v>
      </c>
      <c r="Q42" s="23">
        <v>-58</v>
      </c>
      <c r="R42" s="22" t="s">
        <v>107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C3DD8E6-A915-4E5F-B396-5C8CEF917393}"/>
  </hyperlinks>
  <pageMargins left="0.7" right="0.7" top="0.75" bottom="0.75" header="0.3" footer="0.3"/>
  <pageSetup orientation="portrait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5A5A-1765-4111-8C92-492BB6D8067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54</v>
      </c>
      <c r="C4" s="40">
        <v>36</v>
      </c>
      <c r="D4" s="40">
        <v>14</v>
      </c>
      <c r="E4" s="38">
        <v>4</v>
      </c>
      <c r="F4" s="33">
        <v>76</v>
      </c>
      <c r="G4" s="39">
        <v>23</v>
      </c>
      <c r="H4" s="38">
        <v>32</v>
      </c>
      <c r="I4" s="38">
        <v>4</v>
      </c>
      <c r="J4" s="33">
        <v>2</v>
      </c>
      <c r="K4" s="37" t="s">
        <v>1178</v>
      </c>
      <c r="L4" s="40" t="s">
        <v>1044</v>
      </c>
      <c r="M4" s="40" t="s">
        <v>343</v>
      </c>
      <c r="N4" s="40" t="s">
        <v>1071</v>
      </c>
      <c r="O4" s="39">
        <v>193</v>
      </c>
      <c r="P4" s="38">
        <v>139</v>
      </c>
      <c r="Q4" s="33">
        <v>54</v>
      </c>
      <c r="R4" s="37" t="s">
        <v>135</v>
      </c>
      <c r="S4" s="36" t="s">
        <v>276</v>
      </c>
    </row>
    <row r="5" spans="1:20" x14ac:dyDescent="0.3">
      <c r="A5" s="32" t="s">
        <v>21</v>
      </c>
      <c r="B5" s="1">
        <v>57</v>
      </c>
      <c r="C5" s="1">
        <v>33</v>
      </c>
      <c r="D5" s="1">
        <v>18</v>
      </c>
      <c r="E5" s="20">
        <v>6</v>
      </c>
      <c r="F5" s="30">
        <v>72</v>
      </c>
      <c r="G5" s="31">
        <v>21</v>
      </c>
      <c r="H5" s="20">
        <v>31</v>
      </c>
      <c r="I5" s="20">
        <v>2</v>
      </c>
      <c r="J5" s="30">
        <v>3</v>
      </c>
      <c r="K5" s="29" t="s">
        <v>1123</v>
      </c>
      <c r="L5" s="1" t="s">
        <v>928</v>
      </c>
      <c r="M5" s="1" t="s">
        <v>540</v>
      </c>
      <c r="N5" s="1" t="s">
        <v>1091</v>
      </c>
      <c r="O5" s="31">
        <v>173</v>
      </c>
      <c r="P5" s="20">
        <v>171</v>
      </c>
      <c r="Q5" s="30">
        <v>2</v>
      </c>
      <c r="R5" s="29" t="s">
        <v>99</v>
      </c>
      <c r="S5" s="28" t="s">
        <v>233</v>
      </c>
    </row>
    <row r="6" spans="1:20" x14ac:dyDescent="0.3">
      <c r="A6" s="32" t="s">
        <v>28</v>
      </c>
      <c r="B6" s="1">
        <v>56</v>
      </c>
      <c r="C6" s="1">
        <v>32</v>
      </c>
      <c r="D6" s="1">
        <v>18</v>
      </c>
      <c r="E6" s="20">
        <v>6</v>
      </c>
      <c r="F6" s="30">
        <v>70</v>
      </c>
      <c r="G6" s="31">
        <v>23</v>
      </c>
      <c r="H6" s="20">
        <v>29</v>
      </c>
      <c r="I6" s="20">
        <v>3</v>
      </c>
      <c r="J6" s="30">
        <v>0</v>
      </c>
      <c r="K6" s="29" t="s">
        <v>1121</v>
      </c>
      <c r="L6" s="1" t="s">
        <v>1158</v>
      </c>
      <c r="M6" s="1" t="s">
        <v>499</v>
      </c>
      <c r="N6" s="1" t="s">
        <v>1177</v>
      </c>
      <c r="O6" s="31">
        <v>193</v>
      </c>
      <c r="P6" s="20">
        <v>171</v>
      </c>
      <c r="Q6" s="30">
        <v>22</v>
      </c>
      <c r="R6" s="29" t="s">
        <v>101</v>
      </c>
      <c r="S6" s="28" t="s">
        <v>231</v>
      </c>
    </row>
    <row r="7" spans="1:20" x14ac:dyDescent="0.3">
      <c r="A7" s="32" t="s">
        <v>16</v>
      </c>
      <c r="B7" s="1">
        <v>56</v>
      </c>
      <c r="C7" s="1">
        <v>31</v>
      </c>
      <c r="D7" s="1">
        <v>17</v>
      </c>
      <c r="E7" s="20">
        <v>8</v>
      </c>
      <c r="F7" s="30">
        <v>70</v>
      </c>
      <c r="G7" s="31">
        <v>18</v>
      </c>
      <c r="H7" s="20">
        <v>29</v>
      </c>
      <c r="I7" s="20">
        <v>2</v>
      </c>
      <c r="J7" s="30">
        <v>4</v>
      </c>
      <c r="K7" s="29" t="s">
        <v>1059</v>
      </c>
      <c r="L7" s="1" t="s">
        <v>1077</v>
      </c>
      <c r="M7" s="1" t="s">
        <v>543</v>
      </c>
      <c r="N7" s="1" t="s">
        <v>1124</v>
      </c>
      <c r="O7" s="31">
        <v>194</v>
      </c>
      <c r="P7" s="20">
        <v>186</v>
      </c>
      <c r="Q7" s="30">
        <v>8</v>
      </c>
      <c r="R7" s="29" t="s">
        <v>101</v>
      </c>
      <c r="S7" s="28" t="s">
        <v>233</v>
      </c>
    </row>
    <row r="8" spans="1:20" x14ac:dyDescent="0.3">
      <c r="A8" s="32" t="s">
        <v>29</v>
      </c>
      <c r="B8" s="1">
        <v>56</v>
      </c>
      <c r="C8" s="1">
        <v>32</v>
      </c>
      <c r="D8" s="1">
        <v>20</v>
      </c>
      <c r="E8" s="20">
        <v>4</v>
      </c>
      <c r="F8" s="30">
        <v>68</v>
      </c>
      <c r="G8" s="31">
        <v>22</v>
      </c>
      <c r="H8" s="20">
        <v>30</v>
      </c>
      <c r="I8" s="20">
        <v>2</v>
      </c>
      <c r="J8" s="30">
        <v>2</v>
      </c>
      <c r="K8" s="29" t="s">
        <v>1149</v>
      </c>
      <c r="L8" s="1" t="s">
        <v>802</v>
      </c>
      <c r="M8" s="1" t="s">
        <v>589</v>
      </c>
      <c r="N8" s="1" t="s">
        <v>1123</v>
      </c>
      <c r="O8" s="31">
        <v>191</v>
      </c>
      <c r="P8" s="20">
        <v>177</v>
      </c>
      <c r="Q8" s="30">
        <v>14</v>
      </c>
      <c r="R8" s="29" t="s">
        <v>101</v>
      </c>
      <c r="S8" s="28" t="s">
        <v>290</v>
      </c>
    </row>
    <row r="9" spans="1:20" x14ac:dyDescent="0.3">
      <c r="A9" s="32" t="s">
        <v>4</v>
      </c>
      <c r="B9" s="1">
        <v>57</v>
      </c>
      <c r="C9" s="1">
        <v>27</v>
      </c>
      <c r="D9" s="1">
        <v>21</v>
      </c>
      <c r="E9" s="20">
        <v>9</v>
      </c>
      <c r="F9" s="30">
        <v>63</v>
      </c>
      <c r="G9" s="31">
        <v>18</v>
      </c>
      <c r="H9" s="20">
        <v>26</v>
      </c>
      <c r="I9" s="20">
        <v>1</v>
      </c>
      <c r="J9" s="30">
        <v>1</v>
      </c>
      <c r="K9" s="29" t="s">
        <v>1073</v>
      </c>
      <c r="L9" s="1" t="s">
        <v>960</v>
      </c>
      <c r="M9" s="1" t="s">
        <v>552</v>
      </c>
      <c r="N9" s="1" t="s">
        <v>1074</v>
      </c>
      <c r="O9" s="31">
        <v>188</v>
      </c>
      <c r="P9" s="20">
        <v>194</v>
      </c>
      <c r="Q9" s="30">
        <v>-6</v>
      </c>
      <c r="R9" s="29" t="s">
        <v>109</v>
      </c>
      <c r="S9" s="28" t="s">
        <v>228</v>
      </c>
    </row>
    <row r="10" spans="1:20" x14ac:dyDescent="0.3">
      <c r="A10" s="32" t="s">
        <v>11</v>
      </c>
      <c r="B10" s="1">
        <v>56</v>
      </c>
      <c r="C10" s="1">
        <v>27</v>
      </c>
      <c r="D10" s="1">
        <v>22</v>
      </c>
      <c r="E10" s="20">
        <v>7</v>
      </c>
      <c r="F10" s="30">
        <v>61</v>
      </c>
      <c r="G10" s="31">
        <v>19</v>
      </c>
      <c r="H10" s="20">
        <v>24</v>
      </c>
      <c r="I10" s="20">
        <v>3</v>
      </c>
      <c r="J10" s="30">
        <v>0</v>
      </c>
      <c r="K10" s="29" t="s">
        <v>905</v>
      </c>
      <c r="L10" s="1" t="s">
        <v>1129</v>
      </c>
      <c r="M10" s="1" t="s">
        <v>983</v>
      </c>
      <c r="N10" s="1" t="s">
        <v>1013</v>
      </c>
      <c r="O10" s="31">
        <v>189</v>
      </c>
      <c r="P10" s="20">
        <v>183</v>
      </c>
      <c r="Q10" s="30">
        <v>6</v>
      </c>
      <c r="R10" s="29" t="s">
        <v>101</v>
      </c>
      <c r="S10" s="28" t="s">
        <v>233</v>
      </c>
    </row>
    <row r="11" spans="1:20" ht="15" thickBot="1" x14ac:dyDescent="0.35">
      <c r="A11" s="32" t="s">
        <v>19</v>
      </c>
      <c r="B11" s="1">
        <v>55</v>
      </c>
      <c r="C11" s="1">
        <v>28</v>
      </c>
      <c r="D11" s="1">
        <v>24</v>
      </c>
      <c r="E11" s="24">
        <v>3</v>
      </c>
      <c r="F11" s="23">
        <v>59</v>
      </c>
      <c r="G11" s="25">
        <v>20</v>
      </c>
      <c r="H11" s="24">
        <v>25</v>
      </c>
      <c r="I11" s="24">
        <v>3</v>
      </c>
      <c r="J11" s="23">
        <v>1</v>
      </c>
      <c r="K11" s="29" t="s">
        <v>1050</v>
      </c>
      <c r="L11" s="1" t="s">
        <v>1092</v>
      </c>
      <c r="M11" s="1" t="s">
        <v>338</v>
      </c>
      <c r="N11" s="1" t="s">
        <v>1156</v>
      </c>
      <c r="O11" s="31">
        <v>168</v>
      </c>
      <c r="P11" s="20">
        <v>181</v>
      </c>
      <c r="Q11" s="30">
        <v>-13</v>
      </c>
      <c r="R11" s="29" t="s">
        <v>133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56</v>
      </c>
      <c r="C14" s="1">
        <v>35</v>
      </c>
      <c r="D14" s="1">
        <v>15</v>
      </c>
      <c r="E14" s="20">
        <v>6</v>
      </c>
      <c r="F14" s="33">
        <v>76</v>
      </c>
      <c r="G14" s="20">
        <v>21</v>
      </c>
      <c r="H14" s="20">
        <v>31</v>
      </c>
      <c r="I14" s="20">
        <v>4</v>
      </c>
      <c r="J14" s="20">
        <v>3</v>
      </c>
      <c r="K14" s="29" t="s">
        <v>1149</v>
      </c>
      <c r="L14" s="1" t="s">
        <v>1126</v>
      </c>
      <c r="M14" s="1" t="s">
        <v>1127</v>
      </c>
      <c r="N14" s="1" t="s">
        <v>1179</v>
      </c>
      <c r="O14" s="31">
        <v>195</v>
      </c>
      <c r="P14" s="20">
        <v>163</v>
      </c>
      <c r="Q14" s="30">
        <v>32</v>
      </c>
      <c r="R14" s="29" t="s">
        <v>104</v>
      </c>
      <c r="S14" s="28" t="s">
        <v>290</v>
      </c>
    </row>
    <row r="15" spans="1:20" x14ac:dyDescent="0.3">
      <c r="A15" s="32" t="s">
        <v>9</v>
      </c>
      <c r="B15" s="1">
        <v>55</v>
      </c>
      <c r="C15" s="1">
        <v>28</v>
      </c>
      <c r="D15" s="1">
        <v>15</v>
      </c>
      <c r="E15" s="20">
        <v>12</v>
      </c>
      <c r="F15" s="30">
        <v>68</v>
      </c>
      <c r="G15" s="20">
        <v>23</v>
      </c>
      <c r="H15" s="20">
        <v>27</v>
      </c>
      <c r="I15" s="20">
        <v>1</v>
      </c>
      <c r="J15" s="20">
        <v>7</v>
      </c>
      <c r="K15" s="29" t="s">
        <v>922</v>
      </c>
      <c r="L15" s="1" t="s">
        <v>1184</v>
      </c>
      <c r="M15" s="1" t="s">
        <v>1185</v>
      </c>
      <c r="N15" s="1" t="s">
        <v>1073</v>
      </c>
      <c r="O15" s="31">
        <v>187</v>
      </c>
      <c r="P15" s="20">
        <v>167</v>
      </c>
      <c r="Q15" s="30">
        <v>20</v>
      </c>
      <c r="R15" s="29" t="s">
        <v>107</v>
      </c>
      <c r="S15" s="28" t="s">
        <v>290</v>
      </c>
    </row>
    <row r="16" spans="1:20" x14ac:dyDescent="0.3">
      <c r="A16" s="32" t="s">
        <v>13</v>
      </c>
      <c r="B16" s="1">
        <v>57</v>
      </c>
      <c r="C16" s="1">
        <v>31</v>
      </c>
      <c r="D16" s="1">
        <v>21</v>
      </c>
      <c r="E16" s="20">
        <v>5</v>
      </c>
      <c r="F16" s="30">
        <v>67</v>
      </c>
      <c r="G16" s="20">
        <v>17</v>
      </c>
      <c r="H16" s="20">
        <v>27</v>
      </c>
      <c r="I16" s="20">
        <v>4</v>
      </c>
      <c r="J16" s="20">
        <v>5</v>
      </c>
      <c r="K16" s="29" t="s">
        <v>977</v>
      </c>
      <c r="L16" s="1" t="s">
        <v>1158</v>
      </c>
      <c r="M16" s="1" t="s">
        <v>604</v>
      </c>
      <c r="N16" s="1" t="s">
        <v>1182</v>
      </c>
      <c r="O16" s="31">
        <v>166</v>
      </c>
      <c r="P16" s="20">
        <v>161</v>
      </c>
      <c r="Q16" s="30">
        <v>5</v>
      </c>
      <c r="R16" s="29" t="s">
        <v>99</v>
      </c>
      <c r="S16" s="28" t="s">
        <v>202</v>
      </c>
    </row>
    <row r="17" spans="1:19" x14ac:dyDescent="0.3">
      <c r="A17" s="32" t="s">
        <v>23</v>
      </c>
      <c r="B17" s="1">
        <v>55</v>
      </c>
      <c r="C17" s="1">
        <v>28</v>
      </c>
      <c r="D17" s="1">
        <v>20</v>
      </c>
      <c r="E17" s="20">
        <v>7</v>
      </c>
      <c r="F17" s="30">
        <v>63</v>
      </c>
      <c r="G17" s="20">
        <v>14</v>
      </c>
      <c r="H17" s="20">
        <v>23</v>
      </c>
      <c r="I17" s="20">
        <v>5</v>
      </c>
      <c r="J17" s="20">
        <v>1</v>
      </c>
      <c r="K17" s="29" t="s">
        <v>910</v>
      </c>
      <c r="L17" s="1" t="s">
        <v>971</v>
      </c>
      <c r="M17" s="1" t="s">
        <v>552</v>
      </c>
      <c r="N17" s="1" t="s">
        <v>1180</v>
      </c>
      <c r="O17" s="31">
        <v>175</v>
      </c>
      <c r="P17" s="20">
        <v>177</v>
      </c>
      <c r="Q17" s="30">
        <v>-2</v>
      </c>
      <c r="R17" s="29" t="s">
        <v>177</v>
      </c>
      <c r="S17" s="28" t="s">
        <v>280</v>
      </c>
    </row>
    <row r="18" spans="1:19" x14ac:dyDescent="0.3">
      <c r="A18" s="32" t="s">
        <v>1</v>
      </c>
      <c r="B18" s="1">
        <v>58</v>
      </c>
      <c r="C18" s="1">
        <v>28</v>
      </c>
      <c r="D18" s="1">
        <v>23</v>
      </c>
      <c r="E18" s="20">
        <v>7</v>
      </c>
      <c r="F18" s="30">
        <v>63</v>
      </c>
      <c r="G18" s="20">
        <v>22</v>
      </c>
      <c r="H18" s="20">
        <v>27</v>
      </c>
      <c r="I18" s="20">
        <v>1</v>
      </c>
      <c r="J18" s="20">
        <v>5</v>
      </c>
      <c r="K18" s="29" t="s">
        <v>1020</v>
      </c>
      <c r="L18" s="1" t="s">
        <v>1186</v>
      </c>
      <c r="M18" s="1" t="s">
        <v>628</v>
      </c>
      <c r="N18" s="1" t="s">
        <v>1187</v>
      </c>
      <c r="O18" s="31">
        <v>185</v>
      </c>
      <c r="P18" s="20">
        <v>175</v>
      </c>
      <c r="Q18" s="30">
        <v>10</v>
      </c>
      <c r="R18" s="29" t="s">
        <v>101</v>
      </c>
      <c r="S18" s="28" t="s">
        <v>228</v>
      </c>
    </row>
    <row r="19" spans="1:19" x14ac:dyDescent="0.3">
      <c r="A19" s="32" t="s">
        <v>10</v>
      </c>
      <c r="B19" s="1">
        <v>55</v>
      </c>
      <c r="C19" s="1">
        <v>25</v>
      </c>
      <c r="D19" s="1">
        <v>20</v>
      </c>
      <c r="E19" s="20">
        <v>10</v>
      </c>
      <c r="F19" s="30">
        <v>60</v>
      </c>
      <c r="G19" s="20">
        <v>13</v>
      </c>
      <c r="H19" s="20">
        <v>20</v>
      </c>
      <c r="I19" s="20">
        <v>5</v>
      </c>
      <c r="J19" s="20">
        <v>3</v>
      </c>
      <c r="K19" s="29" t="s">
        <v>1046</v>
      </c>
      <c r="L19" s="1" t="s">
        <v>915</v>
      </c>
      <c r="M19" s="1" t="s">
        <v>545</v>
      </c>
      <c r="N19" s="1" t="s">
        <v>1183</v>
      </c>
      <c r="O19" s="31">
        <v>166</v>
      </c>
      <c r="P19" s="20">
        <v>178</v>
      </c>
      <c r="Q19" s="30">
        <v>-12</v>
      </c>
      <c r="R19" s="29" t="s">
        <v>99</v>
      </c>
      <c r="S19" s="28" t="s">
        <v>215</v>
      </c>
    </row>
    <row r="20" spans="1:19" x14ac:dyDescent="0.3">
      <c r="A20" s="32" t="s">
        <v>14</v>
      </c>
      <c r="B20" s="1">
        <v>56</v>
      </c>
      <c r="C20" s="1">
        <v>28</v>
      </c>
      <c r="D20" s="1">
        <v>26</v>
      </c>
      <c r="E20" s="20">
        <v>2</v>
      </c>
      <c r="F20" s="30">
        <v>58</v>
      </c>
      <c r="G20" s="20">
        <v>15</v>
      </c>
      <c r="H20" s="20">
        <v>25</v>
      </c>
      <c r="I20" s="20">
        <v>3</v>
      </c>
      <c r="J20" s="20">
        <v>0</v>
      </c>
      <c r="K20" s="29" t="s">
        <v>856</v>
      </c>
      <c r="L20" s="1" t="s">
        <v>1130</v>
      </c>
      <c r="M20" s="1" t="s">
        <v>1181</v>
      </c>
      <c r="N20" s="1" t="s">
        <v>1060</v>
      </c>
      <c r="O20" s="31">
        <v>145</v>
      </c>
      <c r="P20" s="20">
        <v>172</v>
      </c>
      <c r="Q20" s="30">
        <v>-27</v>
      </c>
      <c r="R20" s="29" t="s">
        <v>107</v>
      </c>
      <c r="S20" s="28" t="s">
        <v>202</v>
      </c>
    </row>
    <row r="21" spans="1:19" ht="15" thickBot="1" x14ac:dyDescent="0.35">
      <c r="A21" s="27" t="s">
        <v>12</v>
      </c>
      <c r="B21" s="26">
        <v>56</v>
      </c>
      <c r="C21" s="26">
        <v>22</v>
      </c>
      <c r="D21" s="26">
        <v>28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1132</v>
      </c>
      <c r="M21" s="26" t="s">
        <v>387</v>
      </c>
      <c r="N21" s="26" t="s">
        <v>1132</v>
      </c>
      <c r="O21" s="25">
        <v>151</v>
      </c>
      <c r="P21" s="24">
        <v>178</v>
      </c>
      <c r="Q21" s="23">
        <v>-27</v>
      </c>
      <c r="R21" s="22" t="s">
        <v>113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54</v>
      </c>
      <c r="C25" s="1">
        <v>36</v>
      </c>
      <c r="D25" s="1">
        <v>9</v>
      </c>
      <c r="E25" s="20">
        <v>9</v>
      </c>
      <c r="F25" s="30">
        <v>81</v>
      </c>
      <c r="G25" s="20">
        <v>32</v>
      </c>
      <c r="H25" s="20">
        <v>35</v>
      </c>
      <c r="I25" s="20">
        <v>1</v>
      </c>
      <c r="J25" s="20">
        <v>5</v>
      </c>
      <c r="K25" s="29" t="s">
        <v>1163</v>
      </c>
      <c r="L25" s="1" t="s">
        <v>989</v>
      </c>
      <c r="M25" s="1" t="s">
        <v>416</v>
      </c>
      <c r="N25" s="1" t="s">
        <v>1016</v>
      </c>
      <c r="O25" s="31">
        <v>208</v>
      </c>
      <c r="P25" s="20">
        <v>136</v>
      </c>
      <c r="Q25" s="30">
        <v>72</v>
      </c>
      <c r="R25" s="29" t="s">
        <v>101</v>
      </c>
      <c r="S25" s="28" t="s">
        <v>215</v>
      </c>
    </row>
    <row r="26" spans="1:19" x14ac:dyDescent="0.3">
      <c r="A26" s="32" t="s">
        <v>17</v>
      </c>
      <c r="B26" s="1">
        <v>57</v>
      </c>
      <c r="C26" s="1">
        <v>33</v>
      </c>
      <c r="D26" s="1">
        <v>14</v>
      </c>
      <c r="E26" s="20">
        <v>10</v>
      </c>
      <c r="F26" s="30">
        <v>76</v>
      </c>
      <c r="G26" s="20">
        <v>17</v>
      </c>
      <c r="H26" s="20">
        <v>29</v>
      </c>
      <c r="I26" s="20">
        <v>4</v>
      </c>
      <c r="J26" s="20">
        <v>3</v>
      </c>
      <c r="K26" s="29" t="s">
        <v>1165</v>
      </c>
      <c r="L26" s="1" t="s">
        <v>1136</v>
      </c>
      <c r="M26" s="1" t="s">
        <v>328</v>
      </c>
      <c r="N26" s="1" t="s">
        <v>1137</v>
      </c>
      <c r="O26" s="31">
        <v>190</v>
      </c>
      <c r="P26" s="20">
        <v>164</v>
      </c>
      <c r="Q26" s="30">
        <v>26</v>
      </c>
      <c r="R26" s="29" t="s">
        <v>135</v>
      </c>
      <c r="S26" s="28" t="s">
        <v>226</v>
      </c>
    </row>
    <row r="27" spans="1:19" x14ac:dyDescent="0.3">
      <c r="A27" s="32" t="s">
        <v>22</v>
      </c>
      <c r="B27" s="1">
        <v>56</v>
      </c>
      <c r="C27" s="1">
        <v>33</v>
      </c>
      <c r="D27" s="1">
        <v>14</v>
      </c>
      <c r="E27" s="20">
        <v>9</v>
      </c>
      <c r="F27" s="30">
        <v>75</v>
      </c>
      <c r="G27" s="20">
        <v>23</v>
      </c>
      <c r="H27" s="20">
        <v>29</v>
      </c>
      <c r="I27" s="20">
        <v>4</v>
      </c>
      <c r="J27" s="20">
        <v>3</v>
      </c>
      <c r="K27" s="29" t="s">
        <v>994</v>
      </c>
      <c r="L27" s="1" t="s">
        <v>933</v>
      </c>
      <c r="M27" s="1" t="s">
        <v>411</v>
      </c>
      <c r="N27" s="1" t="s">
        <v>1164</v>
      </c>
      <c r="O27" s="31">
        <v>188</v>
      </c>
      <c r="P27" s="20">
        <v>156</v>
      </c>
      <c r="Q27" s="30">
        <v>32</v>
      </c>
      <c r="R27" s="29" t="s">
        <v>154</v>
      </c>
      <c r="S27" s="28" t="s">
        <v>232</v>
      </c>
    </row>
    <row r="28" spans="1:19" x14ac:dyDescent="0.3">
      <c r="A28" s="32" t="s">
        <v>95</v>
      </c>
      <c r="B28" s="1">
        <v>56</v>
      </c>
      <c r="C28" s="1">
        <v>29</v>
      </c>
      <c r="D28" s="1">
        <v>23</v>
      </c>
      <c r="E28" s="20">
        <v>4</v>
      </c>
      <c r="F28" s="30">
        <v>62</v>
      </c>
      <c r="G28" s="20">
        <v>22</v>
      </c>
      <c r="H28" s="20">
        <v>29</v>
      </c>
      <c r="I28" s="20">
        <v>0</v>
      </c>
      <c r="J28" s="20">
        <v>0</v>
      </c>
      <c r="K28" s="29" t="s">
        <v>1170</v>
      </c>
      <c r="L28" s="1" t="s">
        <v>1108</v>
      </c>
      <c r="M28" s="1" t="s">
        <v>1140</v>
      </c>
      <c r="N28" s="1" t="s">
        <v>1171</v>
      </c>
      <c r="O28" s="31">
        <v>179</v>
      </c>
      <c r="P28" s="20">
        <v>156</v>
      </c>
      <c r="Q28" s="30">
        <v>23</v>
      </c>
      <c r="R28" s="29" t="s">
        <v>99</v>
      </c>
      <c r="S28" s="28" t="s">
        <v>203</v>
      </c>
    </row>
    <row r="29" spans="1:19" x14ac:dyDescent="0.3">
      <c r="A29" s="32" t="s">
        <v>15</v>
      </c>
      <c r="B29" s="1">
        <v>55</v>
      </c>
      <c r="C29" s="1">
        <v>26</v>
      </c>
      <c r="D29" s="1">
        <v>23</v>
      </c>
      <c r="E29" s="20">
        <v>6</v>
      </c>
      <c r="F29" s="30">
        <v>58</v>
      </c>
      <c r="G29" s="20">
        <v>16</v>
      </c>
      <c r="H29" s="20">
        <v>23</v>
      </c>
      <c r="I29" s="20">
        <v>3</v>
      </c>
      <c r="J29" s="20">
        <v>0</v>
      </c>
      <c r="K29" s="29" t="s">
        <v>1086</v>
      </c>
      <c r="L29" s="1" t="s">
        <v>976</v>
      </c>
      <c r="M29" s="1" t="s">
        <v>551</v>
      </c>
      <c r="N29" s="1" t="s">
        <v>1166</v>
      </c>
      <c r="O29" s="31">
        <v>162</v>
      </c>
      <c r="P29" s="20">
        <v>188</v>
      </c>
      <c r="Q29" s="30">
        <v>-26</v>
      </c>
      <c r="R29" s="29" t="s">
        <v>104</v>
      </c>
      <c r="S29" s="28" t="s">
        <v>233</v>
      </c>
    </row>
    <row r="30" spans="1:19" x14ac:dyDescent="0.3">
      <c r="A30" s="32" t="s">
        <v>25</v>
      </c>
      <c r="B30" s="1">
        <v>56</v>
      </c>
      <c r="C30" s="1">
        <v>22</v>
      </c>
      <c r="D30" s="1">
        <v>25</v>
      </c>
      <c r="E30" s="20">
        <v>9</v>
      </c>
      <c r="F30" s="30">
        <v>53</v>
      </c>
      <c r="G30" s="20">
        <v>14</v>
      </c>
      <c r="H30" s="20">
        <v>19</v>
      </c>
      <c r="I30" s="20">
        <v>3</v>
      </c>
      <c r="J30" s="20">
        <v>5</v>
      </c>
      <c r="K30" s="29" t="s">
        <v>1162</v>
      </c>
      <c r="L30" s="1" t="s">
        <v>929</v>
      </c>
      <c r="M30" s="1" t="s">
        <v>299</v>
      </c>
      <c r="N30" s="1" t="s">
        <v>1013</v>
      </c>
      <c r="O30" s="31">
        <v>154</v>
      </c>
      <c r="P30" s="20">
        <v>181</v>
      </c>
      <c r="Q30" s="30">
        <v>-27</v>
      </c>
      <c r="R30" s="29" t="s">
        <v>99</v>
      </c>
      <c r="S30" s="28" t="s">
        <v>215</v>
      </c>
    </row>
    <row r="31" spans="1:19" x14ac:dyDescent="0.3">
      <c r="A31" s="32" t="s">
        <v>0</v>
      </c>
      <c r="B31" s="1">
        <v>55</v>
      </c>
      <c r="C31" s="1">
        <v>22</v>
      </c>
      <c r="D31" s="1">
        <v>25</v>
      </c>
      <c r="E31" s="20">
        <v>8</v>
      </c>
      <c r="F31" s="30">
        <v>52</v>
      </c>
      <c r="G31" s="20">
        <v>19</v>
      </c>
      <c r="H31" s="20">
        <v>21</v>
      </c>
      <c r="I31" s="20">
        <v>1</v>
      </c>
      <c r="J31" s="20">
        <v>2</v>
      </c>
      <c r="K31" s="29" t="s">
        <v>1052</v>
      </c>
      <c r="L31" s="1" t="s">
        <v>1172</v>
      </c>
      <c r="M31" s="1" t="s">
        <v>122</v>
      </c>
      <c r="N31" s="1" t="s">
        <v>1173</v>
      </c>
      <c r="O31" s="31">
        <v>159</v>
      </c>
      <c r="P31" s="20">
        <v>170</v>
      </c>
      <c r="Q31" s="30">
        <v>-11</v>
      </c>
      <c r="R31" s="29" t="s">
        <v>101</v>
      </c>
      <c r="S31" s="28" t="s">
        <v>222</v>
      </c>
    </row>
    <row r="32" spans="1:19" ht="15" thickBot="1" x14ac:dyDescent="0.35">
      <c r="A32" s="32" t="s">
        <v>6</v>
      </c>
      <c r="B32" s="1">
        <v>56</v>
      </c>
      <c r="C32" s="1">
        <v>20</v>
      </c>
      <c r="D32" s="1">
        <v>27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1167</v>
      </c>
      <c r="M32" s="1" t="s">
        <v>1168</v>
      </c>
      <c r="N32" s="1" t="s">
        <v>1169</v>
      </c>
      <c r="O32" s="31">
        <v>143</v>
      </c>
      <c r="P32" s="20">
        <v>198</v>
      </c>
      <c r="Q32" s="30">
        <v>-55</v>
      </c>
      <c r="R32" s="29" t="s">
        <v>107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57</v>
      </c>
      <c r="C35" s="1">
        <v>28</v>
      </c>
      <c r="D35" s="1">
        <v>21</v>
      </c>
      <c r="E35" s="20">
        <v>8</v>
      </c>
      <c r="F35" s="33">
        <v>64</v>
      </c>
      <c r="G35" s="20">
        <v>21</v>
      </c>
      <c r="H35" s="20">
        <v>28</v>
      </c>
      <c r="I35" s="20">
        <v>0</v>
      </c>
      <c r="J35" s="20">
        <v>3</v>
      </c>
      <c r="K35" s="29" t="s">
        <v>981</v>
      </c>
      <c r="L35" s="1" t="s">
        <v>765</v>
      </c>
      <c r="M35" s="1" t="s">
        <v>368</v>
      </c>
      <c r="N35" s="1" t="s">
        <v>1133</v>
      </c>
      <c r="O35" s="31">
        <v>195</v>
      </c>
      <c r="P35" s="20">
        <v>190</v>
      </c>
      <c r="Q35" s="30">
        <v>5</v>
      </c>
      <c r="R35" s="29" t="s">
        <v>107</v>
      </c>
      <c r="S35" s="28" t="s">
        <v>202</v>
      </c>
    </row>
    <row r="36" spans="1:19" x14ac:dyDescent="0.3">
      <c r="A36" s="32" t="s">
        <v>2</v>
      </c>
      <c r="B36" s="1">
        <v>55</v>
      </c>
      <c r="C36" s="1">
        <v>25</v>
      </c>
      <c r="D36" s="1">
        <v>16</v>
      </c>
      <c r="E36" s="20">
        <v>14</v>
      </c>
      <c r="F36" s="30">
        <v>64</v>
      </c>
      <c r="G36" s="20">
        <v>17</v>
      </c>
      <c r="H36" s="20">
        <v>24</v>
      </c>
      <c r="I36" s="20">
        <v>1</v>
      </c>
      <c r="J36" s="20">
        <v>6</v>
      </c>
      <c r="K36" s="29" t="s">
        <v>1148</v>
      </c>
      <c r="L36" s="1" t="s">
        <v>902</v>
      </c>
      <c r="M36" s="1" t="s">
        <v>449</v>
      </c>
      <c r="N36" s="1" t="s">
        <v>1154</v>
      </c>
      <c r="O36" s="31">
        <v>182</v>
      </c>
      <c r="P36" s="20">
        <v>176</v>
      </c>
      <c r="Q36" s="30">
        <v>6</v>
      </c>
      <c r="R36" s="29" t="s">
        <v>159</v>
      </c>
      <c r="S36" s="28" t="s">
        <v>215</v>
      </c>
    </row>
    <row r="37" spans="1:19" x14ac:dyDescent="0.3">
      <c r="A37" s="32" t="s">
        <v>31</v>
      </c>
      <c r="B37" s="1">
        <v>56</v>
      </c>
      <c r="C37" s="1">
        <v>30</v>
      </c>
      <c r="D37" s="1">
        <v>23</v>
      </c>
      <c r="E37" s="20">
        <v>3</v>
      </c>
      <c r="F37" s="30">
        <v>63</v>
      </c>
      <c r="G37" s="20">
        <v>12</v>
      </c>
      <c r="H37" s="20">
        <v>24</v>
      </c>
      <c r="I37" s="20">
        <v>6</v>
      </c>
      <c r="J37" s="20">
        <v>0</v>
      </c>
      <c r="K37" s="29" t="s">
        <v>924</v>
      </c>
      <c r="L37" s="1" t="s">
        <v>1108</v>
      </c>
      <c r="M37" s="1" t="s">
        <v>559</v>
      </c>
      <c r="N37" s="1" t="s">
        <v>1188</v>
      </c>
      <c r="O37" s="31">
        <v>185</v>
      </c>
      <c r="P37" s="20">
        <v>195</v>
      </c>
      <c r="Q37" s="30">
        <v>-10</v>
      </c>
      <c r="R37" s="29" t="s">
        <v>104</v>
      </c>
      <c r="S37" s="28" t="s">
        <v>219</v>
      </c>
    </row>
    <row r="38" spans="1:19" x14ac:dyDescent="0.3">
      <c r="A38" s="32" t="s">
        <v>7</v>
      </c>
      <c r="B38" s="1">
        <v>55</v>
      </c>
      <c r="C38" s="1">
        <v>26</v>
      </c>
      <c r="D38" s="1">
        <v>20</v>
      </c>
      <c r="E38" s="20">
        <v>9</v>
      </c>
      <c r="F38" s="30">
        <v>61</v>
      </c>
      <c r="G38" s="20">
        <v>19</v>
      </c>
      <c r="H38" s="20">
        <v>25</v>
      </c>
      <c r="I38" s="20">
        <v>1</v>
      </c>
      <c r="J38" s="20">
        <v>4</v>
      </c>
      <c r="K38" s="29" t="s">
        <v>1116</v>
      </c>
      <c r="L38" s="1" t="s">
        <v>915</v>
      </c>
      <c r="M38" s="1" t="s">
        <v>640</v>
      </c>
      <c r="N38" s="1" t="s">
        <v>1171</v>
      </c>
      <c r="O38" s="31">
        <v>158</v>
      </c>
      <c r="P38" s="20">
        <v>163</v>
      </c>
      <c r="Q38" s="30">
        <v>-5</v>
      </c>
      <c r="R38" s="29" t="s">
        <v>101</v>
      </c>
      <c r="S38" s="28" t="s">
        <v>202</v>
      </c>
    </row>
    <row r="39" spans="1:19" x14ac:dyDescent="0.3">
      <c r="A39" s="32" t="s">
        <v>18</v>
      </c>
      <c r="B39" s="1">
        <v>54</v>
      </c>
      <c r="C39" s="1">
        <v>23</v>
      </c>
      <c r="D39" s="1">
        <v>17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1009</v>
      </c>
      <c r="L39" s="1" t="s">
        <v>1153</v>
      </c>
      <c r="M39" s="1" t="s">
        <v>974</v>
      </c>
      <c r="N39" s="1" t="s">
        <v>1053</v>
      </c>
      <c r="O39" s="31">
        <v>143</v>
      </c>
      <c r="P39" s="20">
        <v>153</v>
      </c>
      <c r="Q39" s="30">
        <v>-10</v>
      </c>
      <c r="R39" s="29" t="s">
        <v>101</v>
      </c>
      <c r="S39" s="28" t="s">
        <v>245</v>
      </c>
    </row>
    <row r="40" spans="1:19" x14ac:dyDescent="0.3">
      <c r="A40" s="32" t="s">
        <v>8</v>
      </c>
      <c r="B40" s="1">
        <v>54</v>
      </c>
      <c r="C40" s="1">
        <v>27</v>
      </c>
      <c r="D40" s="1">
        <v>23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1174</v>
      </c>
      <c r="M40" s="1" t="s">
        <v>824</v>
      </c>
      <c r="N40" s="1" t="s">
        <v>1175</v>
      </c>
      <c r="O40" s="31">
        <v>169</v>
      </c>
      <c r="P40" s="20">
        <v>189</v>
      </c>
      <c r="Q40" s="30">
        <v>-20</v>
      </c>
      <c r="R40" s="29" t="s">
        <v>113</v>
      </c>
      <c r="S40" s="28" t="s">
        <v>228</v>
      </c>
    </row>
    <row r="41" spans="1:19" x14ac:dyDescent="0.3">
      <c r="A41" s="32" t="s">
        <v>27</v>
      </c>
      <c r="B41" s="1">
        <v>55</v>
      </c>
      <c r="C41" s="1">
        <v>22</v>
      </c>
      <c r="D41" s="1">
        <v>27</v>
      </c>
      <c r="E41" s="20">
        <v>6</v>
      </c>
      <c r="F41" s="30">
        <v>50</v>
      </c>
      <c r="G41" s="20">
        <v>16</v>
      </c>
      <c r="H41" s="20">
        <v>20</v>
      </c>
      <c r="I41" s="20">
        <v>2</v>
      </c>
      <c r="J41" s="20">
        <v>2</v>
      </c>
      <c r="K41" s="29" t="s">
        <v>905</v>
      </c>
      <c r="L41" s="1" t="s">
        <v>1111</v>
      </c>
      <c r="M41" s="1" t="s">
        <v>406</v>
      </c>
      <c r="N41" s="1" t="s">
        <v>1143</v>
      </c>
      <c r="O41" s="31">
        <v>138</v>
      </c>
      <c r="P41" s="20">
        <v>166</v>
      </c>
      <c r="Q41" s="30">
        <v>-28</v>
      </c>
      <c r="R41" s="29" t="s">
        <v>101</v>
      </c>
      <c r="S41" s="28" t="s">
        <v>215</v>
      </c>
    </row>
    <row r="42" spans="1:19" ht="15" thickBot="1" x14ac:dyDescent="0.35">
      <c r="A42" s="27" t="s">
        <v>3</v>
      </c>
      <c r="B42" s="26">
        <v>56</v>
      </c>
      <c r="C42" s="26">
        <v>18</v>
      </c>
      <c r="D42" s="26">
        <v>32</v>
      </c>
      <c r="E42" s="24">
        <v>6</v>
      </c>
      <c r="F42" s="23">
        <v>42</v>
      </c>
      <c r="G42" s="24">
        <v>8</v>
      </c>
      <c r="H42" s="24">
        <v>14</v>
      </c>
      <c r="I42" s="24">
        <v>4</v>
      </c>
      <c r="J42" s="24">
        <v>2</v>
      </c>
      <c r="K42" s="22" t="s">
        <v>1147</v>
      </c>
      <c r="L42" s="26" t="s">
        <v>1176</v>
      </c>
      <c r="M42" s="26" t="s">
        <v>312</v>
      </c>
      <c r="N42" s="26" t="s">
        <v>1172</v>
      </c>
      <c r="O42" s="25">
        <v>147</v>
      </c>
      <c r="P42" s="24">
        <v>205</v>
      </c>
      <c r="Q42" s="23">
        <v>-58</v>
      </c>
      <c r="R42" s="22" t="s">
        <v>107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3F3015F-E060-4BFB-98CB-277DFAB0B42C}"/>
  </hyperlinks>
  <pageMargins left="0.7" right="0.7" top="0.75" bottom="0.75" header="0.3" footer="0.3"/>
  <pageSetup orientation="portrait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449E-B16B-41AB-B847-6A981798AA5D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54</v>
      </c>
      <c r="C4" s="40">
        <v>36</v>
      </c>
      <c r="D4" s="40">
        <v>14</v>
      </c>
      <c r="E4" s="38">
        <v>4</v>
      </c>
      <c r="F4" s="33">
        <v>76</v>
      </c>
      <c r="G4" s="39">
        <v>23</v>
      </c>
      <c r="H4" s="38">
        <v>32</v>
      </c>
      <c r="I4" s="38">
        <v>4</v>
      </c>
      <c r="J4" s="33">
        <v>2</v>
      </c>
      <c r="K4" s="37" t="s">
        <v>1178</v>
      </c>
      <c r="L4" s="40" t="s">
        <v>1044</v>
      </c>
      <c r="M4" s="40" t="s">
        <v>343</v>
      </c>
      <c r="N4" s="40" t="s">
        <v>1071</v>
      </c>
      <c r="O4" s="39">
        <v>193</v>
      </c>
      <c r="P4" s="38">
        <v>139</v>
      </c>
      <c r="Q4" s="33">
        <v>54</v>
      </c>
      <c r="R4" s="37" t="s">
        <v>135</v>
      </c>
      <c r="S4" s="36" t="s">
        <v>276</v>
      </c>
    </row>
    <row r="5" spans="1:20" x14ac:dyDescent="0.3">
      <c r="A5" s="32" t="s">
        <v>21</v>
      </c>
      <c r="B5" s="1">
        <v>58</v>
      </c>
      <c r="C5" s="1">
        <v>33</v>
      </c>
      <c r="D5" s="1">
        <v>19</v>
      </c>
      <c r="E5" s="20">
        <v>6</v>
      </c>
      <c r="F5" s="30">
        <v>72</v>
      </c>
      <c r="G5" s="31">
        <v>21</v>
      </c>
      <c r="H5" s="20">
        <v>31</v>
      </c>
      <c r="I5" s="20">
        <v>2</v>
      </c>
      <c r="J5" s="30">
        <v>3</v>
      </c>
      <c r="K5" s="29" t="s">
        <v>1123</v>
      </c>
      <c r="L5" s="1" t="s">
        <v>1144</v>
      </c>
      <c r="M5" s="1" t="s">
        <v>540</v>
      </c>
      <c r="N5" s="1" t="s">
        <v>1091</v>
      </c>
      <c r="O5" s="31">
        <v>174</v>
      </c>
      <c r="P5" s="20">
        <v>175</v>
      </c>
      <c r="Q5" s="30">
        <v>-1</v>
      </c>
      <c r="R5" s="29" t="s">
        <v>101</v>
      </c>
      <c r="S5" s="28" t="s">
        <v>233</v>
      </c>
    </row>
    <row r="6" spans="1:20" x14ac:dyDescent="0.3">
      <c r="A6" s="32" t="s">
        <v>16</v>
      </c>
      <c r="B6" s="1">
        <v>57</v>
      </c>
      <c r="C6" s="1">
        <v>32</v>
      </c>
      <c r="D6" s="1">
        <v>17</v>
      </c>
      <c r="E6" s="20">
        <v>8</v>
      </c>
      <c r="F6" s="30">
        <v>72</v>
      </c>
      <c r="G6" s="31">
        <v>19</v>
      </c>
      <c r="H6" s="20">
        <v>30</v>
      </c>
      <c r="I6" s="20">
        <v>2</v>
      </c>
      <c r="J6" s="30">
        <v>4</v>
      </c>
      <c r="K6" s="29" t="s">
        <v>1059</v>
      </c>
      <c r="L6" s="1" t="s">
        <v>1105</v>
      </c>
      <c r="M6" s="1" t="s">
        <v>543</v>
      </c>
      <c r="N6" s="1" t="s">
        <v>1124</v>
      </c>
      <c r="O6" s="31">
        <v>199</v>
      </c>
      <c r="P6" s="20">
        <v>187</v>
      </c>
      <c r="Q6" s="30">
        <v>12</v>
      </c>
      <c r="R6" s="29" t="s">
        <v>99</v>
      </c>
      <c r="S6" s="28" t="s">
        <v>234</v>
      </c>
    </row>
    <row r="7" spans="1:20" x14ac:dyDescent="0.3">
      <c r="A7" s="32" t="s">
        <v>28</v>
      </c>
      <c r="B7" s="1">
        <v>56</v>
      </c>
      <c r="C7" s="1">
        <v>32</v>
      </c>
      <c r="D7" s="1">
        <v>18</v>
      </c>
      <c r="E7" s="20">
        <v>6</v>
      </c>
      <c r="F7" s="30">
        <v>70</v>
      </c>
      <c r="G7" s="31">
        <v>23</v>
      </c>
      <c r="H7" s="20">
        <v>29</v>
      </c>
      <c r="I7" s="20">
        <v>3</v>
      </c>
      <c r="J7" s="30">
        <v>0</v>
      </c>
      <c r="K7" s="29" t="s">
        <v>1121</v>
      </c>
      <c r="L7" s="1" t="s">
        <v>1158</v>
      </c>
      <c r="M7" s="1" t="s">
        <v>499</v>
      </c>
      <c r="N7" s="1" t="s">
        <v>1177</v>
      </c>
      <c r="O7" s="31">
        <v>193</v>
      </c>
      <c r="P7" s="20">
        <v>171</v>
      </c>
      <c r="Q7" s="30">
        <v>22</v>
      </c>
      <c r="R7" s="29" t="s">
        <v>101</v>
      </c>
      <c r="S7" s="28" t="s">
        <v>231</v>
      </c>
    </row>
    <row r="8" spans="1:20" x14ac:dyDescent="0.3">
      <c r="A8" s="32" t="s">
        <v>29</v>
      </c>
      <c r="B8" s="1">
        <v>57</v>
      </c>
      <c r="C8" s="1">
        <v>32</v>
      </c>
      <c r="D8" s="1">
        <v>20</v>
      </c>
      <c r="E8" s="20">
        <v>5</v>
      </c>
      <c r="F8" s="30">
        <v>69</v>
      </c>
      <c r="G8" s="31">
        <v>22</v>
      </c>
      <c r="H8" s="20">
        <v>30</v>
      </c>
      <c r="I8" s="20">
        <v>2</v>
      </c>
      <c r="J8" s="30">
        <v>3</v>
      </c>
      <c r="K8" s="29" t="s">
        <v>1149</v>
      </c>
      <c r="L8" s="1" t="s">
        <v>960</v>
      </c>
      <c r="M8" s="1" t="s">
        <v>524</v>
      </c>
      <c r="N8" s="1" t="s">
        <v>1071</v>
      </c>
      <c r="O8" s="31">
        <v>195</v>
      </c>
      <c r="P8" s="20">
        <v>182</v>
      </c>
      <c r="Q8" s="30">
        <v>13</v>
      </c>
      <c r="R8" s="29" t="s">
        <v>107</v>
      </c>
      <c r="S8" s="28" t="s">
        <v>241</v>
      </c>
    </row>
    <row r="9" spans="1:20" x14ac:dyDescent="0.3">
      <c r="A9" s="32" t="s">
        <v>4</v>
      </c>
      <c r="B9" s="1">
        <v>57</v>
      </c>
      <c r="C9" s="1">
        <v>27</v>
      </c>
      <c r="D9" s="1">
        <v>21</v>
      </c>
      <c r="E9" s="20">
        <v>9</v>
      </c>
      <c r="F9" s="30">
        <v>63</v>
      </c>
      <c r="G9" s="31">
        <v>18</v>
      </c>
      <c r="H9" s="20">
        <v>26</v>
      </c>
      <c r="I9" s="20">
        <v>1</v>
      </c>
      <c r="J9" s="30">
        <v>1</v>
      </c>
      <c r="K9" s="29" t="s">
        <v>1073</v>
      </c>
      <c r="L9" s="1" t="s">
        <v>960</v>
      </c>
      <c r="M9" s="1" t="s">
        <v>552</v>
      </c>
      <c r="N9" s="1" t="s">
        <v>1074</v>
      </c>
      <c r="O9" s="31">
        <v>188</v>
      </c>
      <c r="P9" s="20">
        <v>194</v>
      </c>
      <c r="Q9" s="30">
        <v>-6</v>
      </c>
      <c r="R9" s="29" t="s">
        <v>109</v>
      </c>
      <c r="S9" s="28" t="s">
        <v>228</v>
      </c>
    </row>
    <row r="10" spans="1:20" x14ac:dyDescent="0.3">
      <c r="A10" s="32" t="s">
        <v>19</v>
      </c>
      <c r="B10" s="1">
        <v>56</v>
      </c>
      <c r="C10" s="1">
        <v>29</v>
      </c>
      <c r="D10" s="1">
        <v>24</v>
      </c>
      <c r="E10" s="20">
        <v>3</v>
      </c>
      <c r="F10" s="30">
        <v>61</v>
      </c>
      <c r="G10" s="31">
        <v>19</v>
      </c>
      <c r="H10" s="20">
        <v>25</v>
      </c>
      <c r="I10" s="20">
        <v>4</v>
      </c>
      <c r="J10" s="30">
        <v>1</v>
      </c>
      <c r="K10" s="29" t="s">
        <v>1166</v>
      </c>
      <c r="L10" s="1" t="s">
        <v>1092</v>
      </c>
      <c r="M10" s="1" t="s">
        <v>373</v>
      </c>
      <c r="N10" s="1" t="s">
        <v>1189</v>
      </c>
      <c r="O10" s="31">
        <v>173</v>
      </c>
      <c r="P10" s="20">
        <v>185</v>
      </c>
      <c r="Q10" s="30">
        <v>-12</v>
      </c>
      <c r="R10" s="29" t="s">
        <v>99</v>
      </c>
      <c r="S10" s="28" t="s">
        <v>202</v>
      </c>
    </row>
    <row r="11" spans="1:20" ht="15" thickBot="1" x14ac:dyDescent="0.35">
      <c r="A11" s="32" t="s">
        <v>11</v>
      </c>
      <c r="B11" s="1">
        <v>56</v>
      </c>
      <c r="C11" s="1">
        <v>27</v>
      </c>
      <c r="D11" s="1">
        <v>22</v>
      </c>
      <c r="E11" s="24">
        <v>7</v>
      </c>
      <c r="F11" s="23">
        <v>61</v>
      </c>
      <c r="G11" s="25">
        <v>19</v>
      </c>
      <c r="H11" s="24">
        <v>24</v>
      </c>
      <c r="I11" s="24">
        <v>3</v>
      </c>
      <c r="J11" s="23">
        <v>0</v>
      </c>
      <c r="K11" s="29" t="s">
        <v>905</v>
      </c>
      <c r="L11" s="1" t="s">
        <v>1129</v>
      </c>
      <c r="M11" s="1" t="s">
        <v>983</v>
      </c>
      <c r="N11" s="1" t="s">
        <v>1013</v>
      </c>
      <c r="O11" s="31">
        <v>189</v>
      </c>
      <c r="P11" s="20">
        <v>183</v>
      </c>
      <c r="Q11" s="30">
        <v>6</v>
      </c>
      <c r="R11" s="29" t="s">
        <v>101</v>
      </c>
      <c r="S11" s="28" t="s">
        <v>233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56</v>
      </c>
      <c r="C14" s="1">
        <v>35</v>
      </c>
      <c r="D14" s="1">
        <v>15</v>
      </c>
      <c r="E14" s="20">
        <v>6</v>
      </c>
      <c r="F14" s="33">
        <v>76</v>
      </c>
      <c r="G14" s="20">
        <v>21</v>
      </c>
      <c r="H14" s="20">
        <v>31</v>
      </c>
      <c r="I14" s="20">
        <v>4</v>
      </c>
      <c r="J14" s="20">
        <v>3</v>
      </c>
      <c r="K14" s="29" t="s">
        <v>1149</v>
      </c>
      <c r="L14" s="1" t="s">
        <v>1126</v>
      </c>
      <c r="M14" s="1" t="s">
        <v>1127</v>
      </c>
      <c r="N14" s="1" t="s">
        <v>1179</v>
      </c>
      <c r="O14" s="31">
        <v>195</v>
      </c>
      <c r="P14" s="20">
        <v>163</v>
      </c>
      <c r="Q14" s="30">
        <v>32</v>
      </c>
      <c r="R14" s="29" t="s">
        <v>104</v>
      </c>
      <c r="S14" s="28" t="s">
        <v>290</v>
      </c>
    </row>
    <row r="15" spans="1:20" x14ac:dyDescent="0.3">
      <c r="A15" s="32" t="s">
        <v>9</v>
      </c>
      <c r="B15" s="1">
        <v>55</v>
      </c>
      <c r="C15" s="1">
        <v>28</v>
      </c>
      <c r="D15" s="1">
        <v>15</v>
      </c>
      <c r="E15" s="20">
        <v>12</v>
      </c>
      <c r="F15" s="30">
        <v>68</v>
      </c>
      <c r="G15" s="20">
        <v>23</v>
      </c>
      <c r="H15" s="20">
        <v>27</v>
      </c>
      <c r="I15" s="20">
        <v>1</v>
      </c>
      <c r="J15" s="20">
        <v>7</v>
      </c>
      <c r="K15" s="29" t="s">
        <v>922</v>
      </c>
      <c r="L15" s="1" t="s">
        <v>1184</v>
      </c>
      <c r="M15" s="1" t="s">
        <v>1185</v>
      </c>
      <c r="N15" s="1" t="s">
        <v>1073</v>
      </c>
      <c r="O15" s="31">
        <v>187</v>
      </c>
      <c r="P15" s="20">
        <v>167</v>
      </c>
      <c r="Q15" s="30">
        <v>20</v>
      </c>
      <c r="R15" s="29" t="s">
        <v>107</v>
      </c>
      <c r="S15" s="28" t="s">
        <v>290</v>
      </c>
    </row>
    <row r="16" spans="1:20" x14ac:dyDescent="0.3">
      <c r="A16" s="32" t="s">
        <v>13</v>
      </c>
      <c r="B16" s="1">
        <v>57</v>
      </c>
      <c r="C16" s="1">
        <v>31</v>
      </c>
      <c r="D16" s="1">
        <v>21</v>
      </c>
      <c r="E16" s="20">
        <v>5</v>
      </c>
      <c r="F16" s="30">
        <v>67</v>
      </c>
      <c r="G16" s="20">
        <v>17</v>
      </c>
      <c r="H16" s="20">
        <v>27</v>
      </c>
      <c r="I16" s="20">
        <v>4</v>
      </c>
      <c r="J16" s="20">
        <v>5</v>
      </c>
      <c r="K16" s="29" t="s">
        <v>977</v>
      </c>
      <c r="L16" s="1" t="s">
        <v>1158</v>
      </c>
      <c r="M16" s="1" t="s">
        <v>604</v>
      </c>
      <c r="N16" s="1" t="s">
        <v>1182</v>
      </c>
      <c r="O16" s="31">
        <v>166</v>
      </c>
      <c r="P16" s="20">
        <v>161</v>
      </c>
      <c r="Q16" s="30">
        <v>5</v>
      </c>
      <c r="R16" s="29" t="s">
        <v>99</v>
      </c>
      <c r="S16" s="28" t="s">
        <v>202</v>
      </c>
    </row>
    <row r="17" spans="1:19" x14ac:dyDescent="0.3">
      <c r="A17" s="32" t="s">
        <v>23</v>
      </c>
      <c r="B17" s="1">
        <v>56</v>
      </c>
      <c r="C17" s="1">
        <v>29</v>
      </c>
      <c r="D17" s="1">
        <v>20</v>
      </c>
      <c r="E17" s="20">
        <v>7</v>
      </c>
      <c r="F17" s="30">
        <v>65</v>
      </c>
      <c r="G17" s="20">
        <v>15</v>
      </c>
      <c r="H17" s="20">
        <v>24</v>
      </c>
      <c r="I17" s="20">
        <v>5</v>
      </c>
      <c r="J17" s="20">
        <v>1</v>
      </c>
      <c r="K17" s="29" t="s">
        <v>928</v>
      </c>
      <c r="L17" s="1" t="s">
        <v>971</v>
      </c>
      <c r="M17" s="1" t="s">
        <v>552</v>
      </c>
      <c r="N17" s="1" t="s">
        <v>1180</v>
      </c>
      <c r="O17" s="31">
        <v>179</v>
      </c>
      <c r="P17" s="20">
        <v>177</v>
      </c>
      <c r="Q17" s="30">
        <v>2</v>
      </c>
      <c r="R17" s="29" t="s">
        <v>194</v>
      </c>
      <c r="S17" s="28" t="s">
        <v>280</v>
      </c>
    </row>
    <row r="18" spans="1:19" x14ac:dyDescent="0.3">
      <c r="A18" s="32" t="s">
        <v>1</v>
      </c>
      <c r="B18" s="1">
        <v>58</v>
      </c>
      <c r="C18" s="1">
        <v>28</v>
      </c>
      <c r="D18" s="1">
        <v>23</v>
      </c>
      <c r="E18" s="20">
        <v>7</v>
      </c>
      <c r="F18" s="30">
        <v>63</v>
      </c>
      <c r="G18" s="20">
        <v>22</v>
      </c>
      <c r="H18" s="20">
        <v>27</v>
      </c>
      <c r="I18" s="20">
        <v>1</v>
      </c>
      <c r="J18" s="20">
        <v>5</v>
      </c>
      <c r="K18" s="29" t="s">
        <v>1020</v>
      </c>
      <c r="L18" s="1" t="s">
        <v>1186</v>
      </c>
      <c r="M18" s="1" t="s">
        <v>628</v>
      </c>
      <c r="N18" s="1" t="s">
        <v>1187</v>
      </c>
      <c r="O18" s="31">
        <v>185</v>
      </c>
      <c r="P18" s="20">
        <v>175</v>
      </c>
      <c r="Q18" s="30">
        <v>10</v>
      </c>
      <c r="R18" s="29" t="s">
        <v>101</v>
      </c>
      <c r="S18" s="28" t="s">
        <v>228</v>
      </c>
    </row>
    <row r="19" spans="1:19" x14ac:dyDescent="0.3">
      <c r="A19" s="32" t="s">
        <v>10</v>
      </c>
      <c r="B19" s="1">
        <v>55</v>
      </c>
      <c r="C19" s="1">
        <v>25</v>
      </c>
      <c r="D19" s="1">
        <v>20</v>
      </c>
      <c r="E19" s="20">
        <v>10</v>
      </c>
      <c r="F19" s="30">
        <v>60</v>
      </c>
      <c r="G19" s="20">
        <v>13</v>
      </c>
      <c r="H19" s="20">
        <v>20</v>
      </c>
      <c r="I19" s="20">
        <v>5</v>
      </c>
      <c r="J19" s="20">
        <v>3</v>
      </c>
      <c r="K19" s="29" t="s">
        <v>1046</v>
      </c>
      <c r="L19" s="1" t="s">
        <v>915</v>
      </c>
      <c r="M19" s="1" t="s">
        <v>545</v>
      </c>
      <c r="N19" s="1" t="s">
        <v>1183</v>
      </c>
      <c r="O19" s="31">
        <v>166</v>
      </c>
      <c r="P19" s="20">
        <v>178</v>
      </c>
      <c r="Q19" s="30">
        <v>-12</v>
      </c>
      <c r="R19" s="29" t="s">
        <v>99</v>
      </c>
      <c r="S19" s="28" t="s">
        <v>215</v>
      </c>
    </row>
    <row r="20" spans="1:19" x14ac:dyDescent="0.3">
      <c r="A20" s="32" t="s">
        <v>14</v>
      </c>
      <c r="B20" s="1">
        <v>56</v>
      </c>
      <c r="C20" s="1">
        <v>28</v>
      </c>
      <c r="D20" s="1">
        <v>26</v>
      </c>
      <c r="E20" s="20">
        <v>2</v>
      </c>
      <c r="F20" s="30">
        <v>58</v>
      </c>
      <c r="G20" s="20">
        <v>15</v>
      </c>
      <c r="H20" s="20">
        <v>25</v>
      </c>
      <c r="I20" s="20">
        <v>3</v>
      </c>
      <c r="J20" s="20">
        <v>0</v>
      </c>
      <c r="K20" s="29" t="s">
        <v>856</v>
      </c>
      <c r="L20" s="1" t="s">
        <v>1130</v>
      </c>
      <c r="M20" s="1" t="s">
        <v>1181</v>
      </c>
      <c r="N20" s="1" t="s">
        <v>1060</v>
      </c>
      <c r="O20" s="31">
        <v>145</v>
      </c>
      <c r="P20" s="20">
        <v>172</v>
      </c>
      <c r="Q20" s="30">
        <v>-27</v>
      </c>
      <c r="R20" s="29" t="s">
        <v>107</v>
      </c>
      <c r="S20" s="28" t="s">
        <v>202</v>
      </c>
    </row>
    <row r="21" spans="1:19" ht="15" thickBot="1" x14ac:dyDescent="0.35">
      <c r="A21" s="27" t="s">
        <v>12</v>
      </c>
      <c r="B21" s="26">
        <v>56</v>
      </c>
      <c r="C21" s="26">
        <v>22</v>
      </c>
      <c r="D21" s="26">
        <v>28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1097</v>
      </c>
      <c r="L21" s="26" t="s">
        <v>1132</v>
      </c>
      <c r="M21" s="26" t="s">
        <v>387</v>
      </c>
      <c r="N21" s="26" t="s">
        <v>1132</v>
      </c>
      <c r="O21" s="25">
        <v>151</v>
      </c>
      <c r="P21" s="24">
        <v>178</v>
      </c>
      <c r="Q21" s="23">
        <v>-27</v>
      </c>
      <c r="R21" s="22" t="s">
        <v>113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55</v>
      </c>
      <c r="C25" s="1">
        <v>37</v>
      </c>
      <c r="D25" s="1">
        <v>9</v>
      </c>
      <c r="E25" s="20">
        <v>9</v>
      </c>
      <c r="F25" s="30">
        <v>83</v>
      </c>
      <c r="G25" s="20">
        <v>33</v>
      </c>
      <c r="H25" s="20">
        <v>36</v>
      </c>
      <c r="I25" s="20">
        <v>1</v>
      </c>
      <c r="J25" s="20">
        <v>5</v>
      </c>
      <c r="K25" s="29" t="s">
        <v>1190</v>
      </c>
      <c r="L25" s="1" t="s">
        <v>989</v>
      </c>
      <c r="M25" s="1" t="s">
        <v>416</v>
      </c>
      <c r="N25" s="1" t="s">
        <v>1191</v>
      </c>
      <c r="O25" s="31">
        <v>212</v>
      </c>
      <c r="P25" s="20">
        <v>138</v>
      </c>
      <c r="Q25" s="30">
        <v>74</v>
      </c>
      <c r="R25" s="29" t="s">
        <v>99</v>
      </c>
      <c r="S25" s="28" t="s">
        <v>228</v>
      </c>
    </row>
    <row r="26" spans="1:19" x14ac:dyDescent="0.3">
      <c r="A26" s="32" t="s">
        <v>17</v>
      </c>
      <c r="B26" s="1">
        <v>58</v>
      </c>
      <c r="C26" s="1">
        <v>34</v>
      </c>
      <c r="D26" s="1">
        <v>14</v>
      </c>
      <c r="E26" s="20">
        <v>10</v>
      </c>
      <c r="F26" s="30">
        <v>78</v>
      </c>
      <c r="G26" s="20">
        <v>17</v>
      </c>
      <c r="H26" s="20">
        <v>30</v>
      </c>
      <c r="I26" s="20">
        <v>4</v>
      </c>
      <c r="J26" s="20">
        <v>3</v>
      </c>
      <c r="K26" s="29" t="s">
        <v>1165</v>
      </c>
      <c r="L26" s="1" t="s">
        <v>1194</v>
      </c>
      <c r="M26" s="1" t="s">
        <v>472</v>
      </c>
      <c r="N26" s="1" t="s">
        <v>1195</v>
      </c>
      <c r="O26" s="31">
        <v>196</v>
      </c>
      <c r="P26" s="20">
        <v>169</v>
      </c>
      <c r="Q26" s="30">
        <v>27</v>
      </c>
      <c r="R26" s="29" t="s">
        <v>154</v>
      </c>
      <c r="S26" s="28" t="s">
        <v>276</v>
      </c>
    </row>
    <row r="27" spans="1:19" x14ac:dyDescent="0.3">
      <c r="A27" s="32" t="s">
        <v>22</v>
      </c>
      <c r="B27" s="1">
        <v>57</v>
      </c>
      <c r="C27" s="1">
        <v>34</v>
      </c>
      <c r="D27" s="1">
        <v>14</v>
      </c>
      <c r="E27" s="20">
        <v>9</v>
      </c>
      <c r="F27" s="30">
        <v>77</v>
      </c>
      <c r="G27" s="20">
        <v>24</v>
      </c>
      <c r="H27" s="20">
        <v>30</v>
      </c>
      <c r="I27" s="20">
        <v>4</v>
      </c>
      <c r="J27" s="20">
        <v>3</v>
      </c>
      <c r="K27" s="29" t="s">
        <v>1192</v>
      </c>
      <c r="L27" s="1" t="s">
        <v>933</v>
      </c>
      <c r="M27" s="1" t="s">
        <v>479</v>
      </c>
      <c r="N27" s="1" t="s">
        <v>1193</v>
      </c>
      <c r="O27" s="31">
        <v>193</v>
      </c>
      <c r="P27" s="20">
        <v>160</v>
      </c>
      <c r="Q27" s="30">
        <v>33</v>
      </c>
      <c r="R27" s="29" t="s">
        <v>177</v>
      </c>
      <c r="S27" s="28" t="s">
        <v>203</v>
      </c>
    </row>
    <row r="28" spans="1:19" x14ac:dyDescent="0.3">
      <c r="A28" s="32" t="s">
        <v>95</v>
      </c>
      <c r="B28" s="1">
        <v>57</v>
      </c>
      <c r="C28" s="1">
        <v>30</v>
      </c>
      <c r="D28" s="1">
        <v>23</v>
      </c>
      <c r="E28" s="20">
        <v>4</v>
      </c>
      <c r="F28" s="30">
        <v>64</v>
      </c>
      <c r="G28" s="20">
        <v>23</v>
      </c>
      <c r="H28" s="20">
        <v>30</v>
      </c>
      <c r="I28" s="20">
        <v>0</v>
      </c>
      <c r="J28" s="20">
        <v>0</v>
      </c>
      <c r="K28" s="29" t="s">
        <v>1200</v>
      </c>
      <c r="L28" s="1" t="s">
        <v>1108</v>
      </c>
      <c r="M28" s="1" t="s">
        <v>1140</v>
      </c>
      <c r="N28" s="1" t="s">
        <v>1171</v>
      </c>
      <c r="O28" s="31">
        <v>183</v>
      </c>
      <c r="P28" s="20">
        <v>157</v>
      </c>
      <c r="Q28" s="30">
        <v>26</v>
      </c>
      <c r="R28" s="29" t="s">
        <v>104</v>
      </c>
      <c r="S28" s="28" t="s">
        <v>203</v>
      </c>
    </row>
    <row r="29" spans="1:19" x14ac:dyDescent="0.3">
      <c r="A29" s="32" t="s">
        <v>15</v>
      </c>
      <c r="B29" s="1">
        <v>56</v>
      </c>
      <c r="C29" s="1">
        <v>26</v>
      </c>
      <c r="D29" s="1">
        <v>23</v>
      </c>
      <c r="E29" s="20">
        <v>7</v>
      </c>
      <c r="F29" s="30">
        <v>59</v>
      </c>
      <c r="G29" s="20">
        <v>16</v>
      </c>
      <c r="H29" s="20">
        <v>23</v>
      </c>
      <c r="I29" s="20">
        <v>3</v>
      </c>
      <c r="J29" s="20">
        <v>0</v>
      </c>
      <c r="K29" s="29" t="s">
        <v>1166</v>
      </c>
      <c r="L29" s="1" t="s">
        <v>976</v>
      </c>
      <c r="M29" s="1" t="s">
        <v>602</v>
      </c>
      <c r="N29" s="1" t="s">
        <v>1196</v>
      </c>
      <c r="O29" s="31">
        <v>167</v>
      </c>
      <c r="P29" s="20">
        <v>194</v>
      </c>
      <c r="Q29" s="30">
        <v>-27</v>
      </c>
      <c r="R29" s="29" t="s">
        <v>101</v>
      </c>
      <c r="S29" s="28" t="s">
        <v>222</v>
      </c>
    </row>
    <row r="30" spans="1:19" x14ac:dyDescent="0.3">
      <c r="A30" s="32" t="s">
        <v>25</v>
      </c>
      <c r="B30" s="1">
        <v>57</v>
      </c>
      <c r="C30" s="1">
        <v>22</v>
      </c>
      <c r="D30" s="1">
        <v>26</v>
      </c>
      <c r="E30" s="20">
        <v>9</v>
      </c>
      <c r="F30" s="30">
        <v>53</v>
      </c>
      <c r="G30" s="20">
        <v>14</v>
      </c>
      <c r="H30" s="20">
        <v>19</v>
      </c>
      <c r="I30" s="20">
        <v>3</v>
      </c>
      <c r="J30" s="20">
        <v>5</v>
      </c>
      <c r="K30" s="29" t="s">
        <v>1162</v>
      </c>
      <c r="L30" s="1" t="s">
        <v>970</v>
      </c>
      <c r="M30" s="1" t="s">
        <v>299</v>
      </c>
      <c r="N30" s="1" t="s">
        <v>1013</v>
      </c>
      <c r="O30" s="31">
        <v>154</v>
      </c>
      <c r="P30" s="20">
        <v>185</v>
      </c>
      <c r="Q30" s="30">
        <v>-31</v>
      </c>
      <c r="R30" s="29" t="s">
        <v>101</v>
      </c>
      <c r="S30" s="28" t="s">
        <v>215</v>
      </c>
    </row>
    <row r="31" spans="1:19" x14ac:dyDescent="0.3">
      <c r="A31" s="32" t="s">
        <v>0</v>
      </c>
      <c r="B31" s="1">
        <v>56</v>
      </c>
      <c r="C31" s="1">
        <v>22</v>
      </c>
      <c r="D31" s="1">
        <v>26</v>
      </c>
      <c r="E31" s="20">
        <v>8</v>
      </c>
      <c r="F31" s="30">
        <v>52</v>
      </c>
      <c r="G31" s="20">
        <v>19</v>
      </c>
      <c r="H31" s="20">
        <v>21</v>
      </c>
      <c r="I31" s="20">
        <v>1</v>
      </c>
      <c r="J31" s="20">
        <v>2</v>
      </c>
      <c r="K31" s="29" t="s">
        <v>1201</v>
      </c>
      <c r="L31" s="1" t="s">
        <v>1172</v>
      </c>
      <c r="M31" s="1" t="s">
        <v>122</v>
      </c>
      <c r="N31" s="1" t="s">
        <v>1173</v>
      </c>
      <c r="O31" s="31">
        <v>160</v>
      </c>
      <c r="P31" s="20">
        <v>175</v>
      </c>
      <c r="Q31" s="30">
        <v>-15</v>
      </c>
      <c r="R31" s="29" t="s">
        <v>107</v>
      </c>
      <c r="S31" s="28" t="s">
        <v>255</v>
      </c>
    </row>
    <row r="32" spans="1:19" ht="15" thickBot="1" x14ac:dyDescent="0.35">
      <c r="A32" s="32" t="s">
        <v>6</v>
      </c>
      <c r="B32" s="1">
        <v>57</v>
      </c>
      <c r="C32" s="1">
        <v>20</v>
      </c>
      <c r="D32" s="1">
        <v>28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1197</v>
      </c>
      <c r="M32" s="1" t="s">
        <v>1198</v>
      </c>
      <c r="N32" s="1" t="s">
        <v>1199</v>
      </c>
      <c r="O32" s="31">
        <v>147</v>
      </c>
      <c r="P32" s="20">
        <v>203</v>
      </c>
      <c r="Q32" s="30">
        <v>-56</v>
      </c>
      <c r="R32" s="29" t="s">
        <v>113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56</v>
      </c>
      <c r="C35" s="1">
        <v>26</v>
      </c>
      <c r="D35" s="1">
        <v>16</v>
      </c>
      <c r="E35" s="20">
        <v>14</v>
      </c>
      <c r="F35" s="33">
        <v>66</v>
      </c>
      <c r="G35" s="20">
        <v>18</v>
      </c>
      <c r="H35" s="20">
        <v>25</v>
      </c>
      <c r="I35" s="20">
        <v>1</v>
      </c>
      <c r="J35" s="20">
        <v>6</v>
      </c>
      <c r="K35" s="29" t="s">
        <v>902</v>
      </c>
      <c r="L35" s="1" t="s">
        <v>902</v>
      </c>
      <c r="M35" s="1" t="s">
        <v>478</v>
      </c>
      <c r="N35" s="1" t="s">
        <v>1212</v>
      </c>
      <c r="O35" s="31">
        <v>187</v>
      </c>
      <c r="P35" s="20">
        <v>178</v>
      </c>
      <c r="Q35" s="30">
        <v>9</v>
      </c>
      <c r="R35" s="29" t="s">
        <v>99</v>
      </c>
      <c r="S35" s="28" t="s">
        <v>215</v>
      </c>
    </row>
    <row r="36" spans="1:19" x14ac:dyDescent="0.3">
      <c r="A36" s="32" t="s">
        <v>20</v>
      </c>
      <c r="B36" s="1">
        <v>58</v>
      </c>
      <c r="C36" s="1">
        <v>28</v>
      </c>
      <c r="D36" s="1">
        <v>22</v>
      </c>
      <c r="E36" s="20">
        <v>8</v>
      </c>
      <c r="F36" s="30">
        <v>64</v>
      </c>
      <c r="G36" s="20">
        <v>21</v>
      </c>
      <c r="H36" s="20">
        <v>28</v>
      </c>
      <c r="I36" s="20">
        <v>0</v>
      </c>
      <c r="J36" s="20">
        <v>3</v>
      </c>
      <c r="K36" s="29" t="s">
        <v>981</v>
      </c>
      <c r="L36" s="1" t="s">
        <v>1203</v>
      </c>
      <c r="M36" s="1" t="s">
        <v>419</v>
      </c>
      <c r="N36" s="1" t="s">
        <v>1160</v>
      </c>
      <c r="O36" s="31">
        <v>198</v>
      </c>
      <c r="P36" s="20">
        <v>194</v>
      </c>
      <c r="Q36" s="30">
        <v>4</v>
      </c>
      <c r="R36" s="29" t="s">
        <v>113</v>
      </c>
      <c r="S36" s="28" t="s">
        <v>202</v>
      </c>
    </row>
    <row r="37" spans="1:19" x14ac:dyDescent="0.3">
      <c r="A37" s="32" t="s">
        <v>31</v>
      </c>
      <c r="B37" s="1">
        <v>56</v>
      </c>
      <c r="C37" s="1">
        <v>30</v>
      </c>
      <c r="D37" s="1">
        <v>23</v>
      </c>
      <c r="E37" s="20">
        <v>3</v>
      </c>
      <c r="F37" s="30">
        <v>63</v>
      </c>
      <c r="G37" s="20">
        <v>12</v>
      </c>
      <c r="H37" s="20">
        <v>24</v>
      </c>
      <c r="I37" s="20">
        <v>6</v>
      </c>
      <c r="J37" s="20">
        <v>0</v>
      </c>
      <c r="K37" s="29" t="s">
        <v>924</v>
      </c>
      <c r="L37" s="1" t="s">
        <v>1108</v>
      </c>
      <c r="M37" s="1" t="s">
        <v>559</v>
      </c>
      <c r="N37" s="1" t="s">
        <v>1188</v>
      </c>
      <c r="O37" s="31">
        <v>185</v>
      </c>
      <c r="P37" s="20">
        <v>195</v>
      </c>
      <c r="Q37" s="30">
        <v>-10</v>
      </c>
      <c r="R37" s="29" t="s">
        <v>104</v>
      </c>
      <c r="S37" s="28" t="s">
        <v>219</v>
      </c>
    </row>
    <row r="38" spans="1:19" x14ac:dyDescent="0.3">
      <c r="A38" s="32" t="s">
        <v>7</v>
      </c>
      <c r="B38" s="1">
        <v>56</v>
      </c>
      <c r="C38" s="1">
        <v>27</v>
      </c>
      <c r="D38" s="1">
        <v>20</v>
      </c>
      <c r="E38" s="20">
        <v>9</v>
      </c>
      <c r="F38" s="30">
        <v>63</v>
      </c>
      <c r="G38" s="20">
        <v>20</v>
      </c>
      <c r="H38" s="20">
        <v>26</v>
      </c>
      <c r="I38" s="20">
        <v>1</v>
      </c>
      <c r="J38" s="20">
        <v>4</v>
      </c>
      <c r="K38" s="29" t="s">
        <v>1116</v>
      </c>
      <c r="L38" s="1" t="s">
        <v>765</v>
      </c>
      <c r="M38" s="1" t="s">
        <v>635</v>
      </c>
      <c r="N38" s="1" t="s">
        <v>1209</v>
      </c>
      <c r="O38" s="31">
        <v>162</v>
      </c>
      <c r="P38" s="20">
        <v>165</v>
      </c>
      <c r="Q38" s="30">
        <v>-3</v>
      </c>
      <c r="R38" s="29" t="s">
        <v>99</v>
      </c>
      <c r="S38" s="28" t="s">
        <v>232</v>
      </c>
    </row>
    <row r="39" spans="1:19" x14ac:dyDescent="0.3">
      <c r="A39" s="32" t="s">
        <v>18</v>
      </c>
      <c r="B39" s="1">
        <v>55</v>
      </c>
      <c r="C39" s="1">
        <v>23</v>
      </c>
      <c r="D39" s="1">
        <v>18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1204</v>
      </c>
      <c r="L39" s="1" t="s">
        <v>1153</v>
      </c>
      <c r="M39" s="1" t="s">
        <v>1205</v>
      </c>
      <c r="N39" s="1" t="s">
        <v>1206</v>
      </c>
      <c r="O39" s="31">
        <v>145</v>
      </c>
      <c r="P39" s="20">
        <v>157</v>
      </c>
      <c r="Q39" s="30">
        <v>-12</v>
      </c>
      <c r="R39" s="29" t="s">
        <v>107</v>
      </c>
      <c r="S39" s="28" t="s">
        <v>245</v>
      </c>
    </row>
    <row r="40" spans="1:19" x14ac:dyDescent="0.3">
      <c r="A40" s="32" t="s">
        <v>8</v>
      </c>
      <c r="B40" s="1">
        <v>55</v>
      </c>
      <c r="C40" s="1">
        <v>27</v>
      </c>
      <c r="D40" s="1">
        <v>24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1207</v>
      </c>
      <c r="M40" s="1" t="s">
        <v>824</v>
      </c>
      <c r="N40" s="1" t="s">
        <v>1208</v>
      </c>
      <c r="O40" s="31">
        <v>171</v>
      </c>
      <c r="P40" s="20">
        <v>193</v>
      </c>
      <c r="Q40" s="30">
        <v>-22</v>
      </c>
      <c r="R40" s="29" t="s">
        <v>133</v>
      </c>
      <c r="S40" s="28" t="s">
        <v>228</v>
      </c>
    </row>
    <row r="41" spans="1:19" x14ac:dyDescent="0.3">
      <c r="A41" s="32" t="s">
        <v>27</v>
      </c>
      <c r="B41" s="1">
        <v>56</v>
      </c>
      <c r="C41" s="1">
        <v>23</v>
      </c>
      <c r="D41" s="1">
        <v>27</v>
      </c>
      <c r="E41" s="20">
        <v>6</v>
      </c>
      <c r="F41" s="30">
        <v>52</v>
      </c>
      <c r="G41" s="20">
        <v>17</v>
      </c>
      <c r="H41" s="20">
        <v>21</v>
      </c>
      <c r="I41" s="20">
        <v>2</v>
      </c>
      <c r="J41" s="20">
        <v>2</v>
      </c>
      <c r="K41" s="29" t="s">
        <v>981</v>
      </c>
      <c r="L41" s="1" t="s">
        <v>1111</v>
      </c>
      <c r="M41" s="1" t="s">
        <v>450</v>
      </c>
      <c r="N41" s="1" t="s">
        <v>1202</v>
      </c>
      <c r="O41" s="31">
        <v>142</v>
      </c>
      <c r="P41" s="20">
        <v>169</v>
      </c>
      <c r="Q41" s="30">
        <v>-27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57</v>
      </c>
      <c r="C42" s="26">
        <v>18</v>
      </c>
      <c r="D42" s="26">
        <v>33</v>
      </c>
      <c r="E42" s="24">
        <v>6</v>
      </c>
      <c r="F42" s="23">
        <v>42</v>
      </c>
      <c r="G42" s="24">
        <v>8</v>
      </c>
      <c r="H42" s="24">
        <v>14</v>
      </c>
      <c r="I42" s="24">
        <v>4</v>
      </c>
      <c r="J42" s="24">
        <v>2</v>
      </c>
      <c r="K42" s="22" t="s">
        <v>1147</v>
      </c>
      <c r="L42" s="26" t="s">
        <v>1210</v>
      </c>
      <c r="M42" s="26" t="s">
        <v>358</v>
      </c>
      <c r="N42" s="26" t="s">
        <v>1211</v>
      </c>
      <c r="O42" s="25">
        <v>149</v>
      </c>
      <c r="P42" s="24">
        <v>210</v>
      </c>
      <c r="Q42" s="23">
        <v>-61</v>
      </c>
      <c r="R42" s="22" t="s">
        <v>113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7FA4FA4-39BA-4C0A-BF14-3624288FB0C9}"/>
  </hyperlinks>
  <pageMargins left="0.7" right="0.7" top="0.75" bottom="0.75" header="0.3" footer="0.3"/>
  <pageSetup orientation="portrait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64CB-1C59-41D5-9112-4B5C1E656E1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55</v>
      </c>
      <c r="C4" s="40">
        <v>37</v>
      </c>
      <c r="D4" s="40">
        <v>14</v>
      </c>
      <c r="E4" s="38">
        <v>4</v>
      </c>
      <c r="F4" s="33">
        <v>78</v>
      </c>
      <c r="G4" s="39">
        <v>24</v>
      </c>
      <c r="H4" s="38">
        <v>33</v>
      </c>
      <c r="I4" s="38">
        <v>4</v>
      </c>
      <c r="J4" s="33">
        <v>2</v>
      </c>
      <c r="K4" s="37" t="s">
        <v>1217</v>
      </c>
      <c r="L4" s="40" t="s">
        <v>1044</v>
      </c>
      <c r="M4" s="40" t="s">
        <v>340</v>
      </c>
      <c r="N4" s="40" t="s">
        <v>1218</v>
      </c>
      <c r="O4" s="39">
        <v>199</v>
      </c>
      <c r="P4" s="38">
        <v>140</v>
      </c>
      <c r="Q4" s="33">
        <v>59</v>
      </c>
      <c r="R4" s="37" t="s">
        <v>154</v>
      </c>
      <c r="S4" s="36" t="s">
        <v>276</v>
      </c>
    </row>
    <row r="5" spans="1:20" x14ac:dyDescent="0.3">
      <c r="A5" s="32" t="s">
        <v>21</v>
      </c>
      <c r="B5" s="1">
        <v>58</v>
      </c>
      <c r="C5" s="1">
        <v>33</v>
      </c>
      <c r="D5" s="1">
        <v>19</v>
      </c>
      <c r="E5" s="20">
        <v>6</v>
      </c>
      <c r="F5" s="30">
        <v>72</v>
      </c>
      <c r="G5" s="31">
        <v>21</v>
      </c>
      <c r="H5" s="20">
        <v>31</v>
      </c>
      <c r="I5" s="20">
        <v>2</v>
      </c>
      <c r="J5" s="30">
        <v>3</v>
      </c>
      <c r="K5" s="29" t="s">
        <v>1123</v>
      </c>
      <c r="L5" s="1" t="s">
        <v>1144</v>
      </c>
      <c r="M5" s="1" t="s">
        <v>540</v>
      </c>
      <c r="N5" s="1" t="s">
        <v>1091</v>
      </c>
      <c r="O5" s="31">
        <v>174</v>
      </c>
      <c r="P5" s="20">
        <v>175</v>
      </c>
      <c r="Q5" s="30">
        <v>-1</v>
      </c>
      <c r="R5" s="29" t="s">
        <v>101</v>
      </c>
      <c r="S5" s="28" t="s">
        <v>233</v>
      </c>
    </row>
    <row r="6" spans="1:20" x14ac:dyDescent="0.3">
      <c r="A6" s="32" t="s">
        <v>16</v>
      </c>
      <c r="B6" s="1">
        <v>57</v>
      </c>
      <c r="C6" s="1">
        <v>32</v>
      </c>
      <c r="D6" s="1">
        <v>17</v>
      </c>
      <c r="E6" s="20">
        <v>8</v>
      </c>
      <c r="F6" s="30">
        <v>72</v>
      </c>
      <c r="G6" s="31">
        <v>19</v>
      </c>
      <c r="H6" s="20">
        <v>30</v>
      </c>
      <c r="I6" s="20">
        <v>2</v>
      </c>
      <c r="J6" s="30">
        <v>4</v>
      </c>
      <c r="K6" s="29" t="s">
        <v>1059</v>
      </c>
      <c r="L6" s="1" t="s">
        <v>1105</v>
      </c>
      <c r="M6" s="1" t="s">
        <v>543</v>
      </c>
      <c r="N6" s="1" t="s">
        <v>1124</v>
      </c>
      <c r="O6" s="31">
        <v>199</v>
      </c>
      <c r="P6" s="20">
        <v>187</v>
      </c>
      <c r="Q6" s="30">
        <v>12</v>
      </c>
      <c r="R6" s="29" t="s">
        <v>99</v>
      </c>
      <c r="S6" s="28" t="s">
        <v>234</v>
      </c>
    </row>
    <row r="7" spans="1:20" x14ac:dyDescent="0.3">
      <c r="A7" s="32" t="s">
        <v>28</v>
      </c>
      <c r="B7" s="1">
        <v>57</v>
      </c>
      <c r="C7" s="1">
        <v>32</v>
      </c>
      <c r="D7" s="1">
        <v>19</v>
      </c>
      <c r="E7" s="20">
        <v>6</v>
      </c>
      <c r="F7" s="30">
        <v>70</v>
      </c>
      <c r="G7" s="31">
        <v>23</v>
      </c>
      <c r="H7" s="20">
        <v>29</v>
      </c>
      <c r="I7" s="20">
        <v>3</v>
      </c>
      <c r="J7" s="30">
        <v>0</v>
      </c>
      <c r="K7" s="29" t="s">
        <v>1194</v>
      </c>
      <c r="L7" s="1" t="s">
        <v>1158</v>
      </c>
      <c r="M7" s="1" t="s">
        <v>499</v>
      </c>
      <c r="N7" s="1" t="s">
        <v>1213</v>
      </c>
      <c r="O7" s="31">
        <v>195</v>
      </c>
      <c r="P7" s="20">
        <v>176</v>
      </c>
      <c r="Q7" s="30">
        <v>19</v>
      </c>
      <c r="R7" s="29" t="s">
        <v>107</v>
      </c>
      <c r="S7" s="28" t="s">
        <v>234</v>
      </c>
    </row>
    <row r="8" spans="1:20" x14ac:dyDescent="0.3">
      <c r="A8" s="32" t="s">
        <v>29</v>
      </c>
      <c r="B8" s="1">
        <v>57</v>
      </c>
      <c r="C8" s="1">
        <v>32</v>
      </c>
      <c r="D8" s="1">
        <v>20</v>
      </c>
      <c r="E8" s="20">
        <v>5</v>
      </c>
      <c r="F8" s="30">
        <v>69</v>
      </c>
      <c r="G8" s="31">
        <v>22</v>
      </c>
      <c r="H8" s="20">
        <v>30</v>
      </c>
      <c r="I8" s="20">
        <v>2</v>
      </c>
      <c r="J8" s="30">
        <v>3</v>
      </c>
      <c r="K8" s="29" t="s">
        <v>1149</v>
      </c>
      <c r="L8" s="1" t="s">
        <v>960</v>
      </c>
      <c r="M8" s="1" t="s">
        <v>524</v>
      </c>
      <c r="N8" s="1" t="s">
        <v>1071</v>
      </c>
      <c r="O8" s="31">
        <v>195</v>
      </c>
      <c r="P8" s="20">
        <v>182</v>
      </c>
      <c r="Q8" s="30">
        <v>13</v>
      </c>
      <c r="R8" s="29" t="s">
        <v>107</v>
      </c>
      <c r="S8" s="28" t="s">
        <v>241</v>
      </c>
    </row>
    <row r="9" spans="1:20" x14ac:dyDescent="0.3">
      <c r="A9" s="32" t="s">
        <v>11</v>
      </c>
      <c r="B9" s="1">
        <v>57</v>
      </c>
      <c r="C9" s="1">
        <v>28</v>
      </c>
      <c r="D9" s="1">
        <v>22</v>
      </c>
      <c r="E9" s="20">
        <v>7</v>
      </c>
      <c r="F9" s="30">
        <v>63</v>
      </c>
      <c r="G9" s="31">
        <v>19</v>
      </c>
      <c r="H9" s="20">
        <v>25</v>
      </c>
      <c r="I9" s="20">
        <v>3</v>
      </c>
      <c r="J9" s="30">
        <v>0</v>
      </c>
      <c r="K9" s="29" t="s">
        <v>905</v>
      </c>
      <c r="L9" s="1" t="s">
        <v>971</v>
      </c>
      <c r="M9" s="1" t="s">
        <v>983</v>
      </c>
      <c r="N9" s="1" t="s">
        <v>1216</v>
      </c>
      <c r="O9" s="31">
        <v>191</v>
      </c>
      <c r="P9" s="20">
        <v>184</v>
      </c>
      <c r="Q9" s="30">
        <v>7</v>
      </c>
      <c r="R9" s="29" t="s">
        <v>99</v>
      </c>
      <c r="S9" s="28" t="s">
        <v>234</v>
      </c>
    </row>
    <row r="10" spans="1:20" x14ac:dyDescent="0.3">
      <c r="A10" s="32" t="s">
        <v>4</v>
      </c>
      <c r="B10" s="1">
        <v>57</v>
      </c>
      <c r="C10" s="1">
        <v>27</v>
      </c>
      <c r="D10" s="1">
        <v>21</v>
      </c>
      <c r="E10" s="20">
        <v>9</v>
      </c>
      <c r="F10" s="30">
        <v>63</v>
      </c>
      <c r="G10" s="31">
        <v>18</v>
      </c>
      <c r="H10" s="20">
        <v>26</v>
      </c>
      <c r="I10" s="20">
        <v>1</v>
      </c>
      <c r="J10" s="30">
        <v>1</v>
      </c>
      <c r="K10" s="29" t="s">
        <v>1073</v>
      </c>
      <c r="L10" s="1" t="s">
        <v>960</v>
      </c>
      <c r="M10" s="1" t="s">
        <v>552</v>
      </c>
      <c r="N10" s="1" t="s">
        <v>1074</v>
      </c>
      <c r="O10" s="31">
        <v>188</v>
      </c>
      <c r="P10" s="20">
        <v>194</v>
      </c>
      <c r="Q10" s="30">
        <v>-6</v>
      </c>
      <c r="R10" s="29" t="s">
        <v>109</v>
      </c>
      <c r="S10" s="28" t="s">
        <v>228</v>
      </c>
    </row>
    <row r="11" spans="1:20" ht="15" thickBot="1" x14ac:dyDescent="0.35">
      <c r="A11" s="32" t="s">
        <v>19</v>
      </c>
      <c r="B11" s="1">
        <v>57</v>
      </c>
      <c r="C11" s="1">
        <v>29</v>
      </c>
      <c r="D11" s="1">
        <v>25</v>
      </c>
      <c r="E11" s="24">
        <v>3</v>
      </c>
      <c r="F11" s="23">
        <v>61</v>
      </c>
      <c r="G11" s="25">
        <v>19</v>
      </c>
      <c r="H11" s="24">
        <v>25</v>
      </c>
      <c r="I11" s="24">
        <v>4</v>
      </c>
      <c r="J11" s="23">
        <v>1</v>
      </c>
      <c r="K11" s="29" t="s">
        <v>1166</v>
      </c>
      <c r="L11" s="1" t="s">
        <v>1214</v>
      </c>
      <c r="M11" s="1" t="s">
        <v>387</v>
      </c>
      <c r="N11" s="1" t="s">
        <v>1215</v>
      </c>
      <c r="O11" s="31">
        <v>174</v>
      </c>
      <c r="P11" s="20">
        <v>191</v>
      </c>
      <c r="Q11" s="30">
        <v>-17</v>
      </c>
      <c r="R11" s="29" t="s">
        <v>101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57</v>
      </c>
      <c r="C14" s="1">
        <v>36</v>
      </c>
      <c r="D14" s="1">
        <v>15</v>
      </c>
      <c r="E14" s="20">
        <v>6</v>
      </c>
      <c r="F14" s="33">
        <v>78</v>
      </c>
      <c r="G14" s="20">
        <v>22</v>
      </c>
      <c r="H14" s="20">
        <v>32</v>
      </c>
      <c r="I14" s="20">
        <v>4</v>
      </c>
      <c r="J14" s="20">
        <v>3</v>
      </c>
      <c r="K14" s="29" t="s">
        <v>1149</v>
      </c>
      <c r="L14" s="1" t="s">
        <v>1184</v>
      </c>
      <c r="M14" s="1" t="s">
        <v>1219</v>
      </c>
      <c r="N14" s="1" t="s">
        <v>1220</v>
      </c>
      <c r="O14" s="31">
        <v>197</v>
      </c>
      <c r="P14" s="20">
        <v>163</v>
      </c>
      <c r="Q14" s="30">
        <v>34</v>
      </c>
      <c r="R14" s="29" t="s">
        <v>109</v>
      </c>
      <c r="S14" s="28" t="s">
        <v>321</v>
      </c>
    </row>
    <row r="15" spans="1:20" x14ac:dyDescent="0.3">
      <c r="A15" s="32" t="s">
        <v>9</v>
      </c>
      <c r="B15" s="1">
        <v>56</v>
      </c>
      <c r="C15" s="1">
        <v>29</v>
      </c>
      <c r="D15" s="1">
        <v>15</v>
      </c>
      <c r="E15" s="20">
        <v>12</v>
      </c>
      <c r="F15" s="30">
        <v>70</v>
      </c>
      <c r="G15" s="20">
        <v>24</v>
      </c>
      <c r="H15" s="20">
        <v>28</v>
      </c>
      <c r="I15" s="20">
        <v>1</v>
      </c>
      <c r="J15" s="20">
        <v>7</v>
      </c>
      <c r="K15" s="29" t="s">
        <v>922</v>
      </c>
      <c r="L15" s="1" t="s">
        <v>1226</v>
      </c>
      <c r="M15" s="1" t="s">
        <v>1185</v>
      </c>
      <c r="N15" s="1" t="s">
        <v>1227</v>
      </c>
      <c r="O15" s="31">
        <v>192</v>
      </c>
      <c r="P15" s="20">
        <v>169</v>
      </c>
      <c r="Q15" s="30">
        <v>23</v>
      </c>
      <c r="R15" s="29" t="s">
        <v>99</v>
      </c>
      <c r="S15" s="28" t="s">
        <v>290</v>
      </c>
    </row>
    <row r="16" spans="1:20" x14ac:dyDescent="0.3">
      <c r="A16" s="32" t="s">
        <v>13</v>
      </c>
      <c r="B16" s="1">
        <v>58</v>
      </c>
      <c r="C16" s="1">
        <v>32</v>
      </c>
      <c r="D16" s="1">
        <v>21</v>
      </c>
      <c r="E16" s="20">
        <v>5</v>
      </c>
      <c r="F16" s="30">
        <v>69</v>
      </c>
      <c r="G16" s="20">
        <v>18</v>
      </c>
      <c r="H16" s="20">
        <v>28</v>
      </c>
      <c r="I16" s="20">
        <v>4</v>
      </c>
      <c r="J16" s="20">
        <v>5</v>
      </c>
      <c r="K16" s="29" t="s">
        <v>977</v>
      </c>
      <c r="L16" s="1" t="s">
        <v>1115</v>
      </c>
      <c r="M16" s="1" t="s">
        <v>627</v>
      </c>
      <c r="N16" s="1" t="s">
        <v>1177</v>
      </c>
      <c r="O16" s="31">
        <v>169</v>
      </c>
      <c r="P16" s="20">
        <v>162</v>
      </c>
      <c r="Q16" s="30">
        <v>7</v>
      </c>
      <c r="R16" s="29" t="s">
        <v>104</v>
      </c>
      <c r="S16" s="28" t="s">
        <v>232</v>
      </c>
    </row>
    <row r="17" spans="1:19" x14ac:dyDescent="0.3">
      <c r="A17" s="32" t="s">
        <v>23</v>
      </c>
      <c r="B17" s="1">
        <v>56</v>
      </c>
      <c r="C17" s="1">
        <v>29</v>
      </c>
      <c r="D17" s="1">
        <v>20</v>
      </c>
      <c r="E17" s="20">
        <v>7</v>
      </c>
      <c r="F17" s="30">
        <v>65</v>
      </c>
      <c r="G17" s="20">
        <v>15</v>
      </c>
      <c r="H17" s="20">
        <v>24</v>
      </c>
      <c r="I17" s="20">
        <v>5</v>
      </c>
      <c r="J17" s="20">
        <v>1</v>
      </c>
      <c r="K17" s="29" t="s">
        <v>928</v>
      </c>
      <c r="L17" s="1" t="s">
        <v>971</v>
      </c>
      <c r="M17" s="1" t="s">
        <v>552</v>
      </c>
      <c r="N17" s="1" t="s">
        <v>1180</v>
      </c>
      <c r="O17" s="31">
        <v>179</v>
      </c>
      <c r="P17" s="20">
        <v>177</v>
      </c>
      <c r="Q17" s="30">
        <v>2</v>
      </c>
      <c r="R17" s="29" t="s">
        <v>194</v>
      </c>
      <c r="S17" s="28" t="s">
        <v>280</v>
      </c>
    </row>
    <row r="18" spans="1:19" x14ac:dyDescent="0.3">
      <c r="A18" s="32" t="s">
        <v>1</v>
      </c>
      <c r="B18" s="1">
        <v>59</v>
      </c>
      <c r="C18" s="1">
        <v>29</v>
      </c>
      <c r="D18" s="1">
        <v>23</v>
      </c>
      <c r="E18" s="20">
        <v>7</v>
      </c>
      <c r="F18" s="30">
        <v>65</v>
      </c>
      <c r="G18" s="20">
        <v>23</v>
      </c>
      <c r="H18" s="20">
        <v>28</v>
      </c>
      <c r="I18" s="20">
        <v>1</v>
      </c>
      <c r="J18" s="20">
        <v>5</v>
      </c>
      <c r="K18" s="29" t="s">
        <v>1041</v>
      </c>
      <c r="L18" s="1" t="s">
        <v>1186</v>
      </c>
      <c r="M18" s="1" t="s">
        <v>628</v>
      </c>
      <c r="N18" s="1" t="s">
        <v>1187</v>
      </c>
      <c r="O18" s="31">
        <v>189</v>
      </c>
      <c r="P18" s="20">
        <v>177</v>
      </c>
      <c r="Q18" s="30">
        <v>12</v>
      </c>
      <c r="R18" s="29" t="s">
        <v>99</v>
      </c>
      <c r="S18" s="28" t="s">
        <v>225</v>
      </c>
    </row>
    <row r="19" spans="1:19" x14ac:dyDescent="0.3">
      <c r="A19" s="32" t="s">
        <v>10</v>
      </c>
      <c r="B19" s="1">
        <v>56</v>
      </c>
      <c r="C19" s="1">
        <v>25</v>
      </c>
      <c r="D19" s="1">
        <v>20</v>
      </c>
      <c r="E19" s="20">
        <v>11</v>
      </c>
      <c r="F19" s="30">
        <v>61</v>
      </c>
      <c r="G19" s="20">
        <v>13</v>
      </c>
      <c r="H19" s="20">
        <v>20</v>
      </c>
      <c r="I19" s="20">
        <v>5</v>
      </c>
      <c r="J19" s="20">
        <v>3</v>
      </c>
      <c r="K19" s="29" t="s">
        <v>1224</v>
      </c>
      <c r="L19" s="1" t="s">
        <v>915</v>
      </c>
      <c r="M19" s="1" t="s">
        <v>545</v>
      </c>
      <c r="N19" s="1" t="s">
        <v>1225</v>
      </c>
      <c r="O19" s="31">
        <v>167</v>
      </c>
      <c r="P19" s="20">
        <v>180</v>
      </c>
      <c r="Q19" s="30">
        <v>-13</v>
      </c>
      <c r="R19" s="29" t="s">
        <v>101</v>
      </c>
      <c r="S19" s="28" t="s">
        <v>255</v>
      </c>
    </row>
    <row r="20" spans="1:19" x14ac:dyDescent="0.3">
      <c r="A20" s="32" t="s">
        <v>14</v>
      </c>
      <c r="B20" s="1">
        <v>57</v>
      </c>
      <c r="C20" s="1">
        <v>28</v>
      </c>
      <c r="D20" s="1">
        <v>27</v>
      </c>
      <c r="E20" s="20">
        <v>2</v>
      </c>
      <c r="F20" s="30">
        <v>58</v>
      </c>
      <c r="G20" s="20">
        <v>15</v>
      </c>
      <c r="H20" s="20">
        <v>25</v>
      </c>
      <c r="I20" s="20">
        <v>3</v>
      </c>
      <c r="J20" s="20">
        <v>0</v>
      </c>
      <c r="K20" s="29" t="s">
        <v>1005</v>
      </c>
      <c r="L20" s="1" t="s">
        <v>1130</v>
      </c>
      <c r="M20" s="1" t="s">
        <v>1221</v>
      </c>
      <c r="N20" s="1" t="s">
        <v>1112</v>
      </c>
      <c r="O20" s="31">
        <v>146</v>
      </c>
      <c r="P20" s="20">
        <v>175</v>
      </c>
      <c r="Q20" s="30">
        <v>-29</v>
      </c>
      <c r="R20" s="29" t="s">
        <v>113</v>
      </c>
      <c r="S20" s="28" t="s">
        <v>200</v>
      </c>
    </row>
    <row r="21" spans="1:19" ht="15" thickBot="1" x14ac:dyDescent="0.35">
      <c r="A21" s="27" t="s">
        <v>12</v>
      </c>
      <c r="B21" s="26">
        <v>57</v>
      </c>
      <c r="C21" s="26">
        <v>22</v>
      </c>
      <c r="D21" s="26">
        <v>29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1222</v>
      </c>
      <c r="L21" s="26" t="s">
        <v>1132</v>
      </c>
      <c r="M21" s="26" t="s">
        <v>409</v>
      </c>
      <c r="N21" s="26" t="s">
        <v>1223</v>
      </c>
      <c r="O21" s="25">
        <v>151</v>
      </c>
      <c r="P21" s="24">
        <v>180</v>
      </c>
      <c r="Q21" s="23">
        <v>-29</v>
      </c>
      <c r="R21" s="22" t="s">
        <v>133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55</v>
      </c>
      <c r="C25" s="1">
        <v>37</v>
      </c>
      <c r="D25" s="1">
        <v>9</v>
      </c>
      <c r="E25" s="20">
        <v>9</v>
      </c>
      <c r="F25" s="30">
        <v>83</v>
      </c>
      <c r="G25" s="20">
        <v>33</v>
      </c>
      <c r="H25" s="20">
        <v>36</v>
      </c>
      <c r="I25" s="20">
        <v>1</v>
      </c>
      <c r="J25" s="20">
        <v>5</v>
      </c>
      <c r="K25" s="29" t="s">
        <v>1190</v>
      </c>
      <c r="L25" s="1" t="s">
        <v>989</v>
      </c>
      <c r="M25" s="1" t="s">
        <v>416</v>
      </c>
      <c r="N25" s="1" t="s">
        <v>1191</v>
      </c>
      <c r="O25" s="31">
        <v>212</v>
      </c>
      <c r="P25" s="20">
        <v>138</v>
      </c>
      <c r="Q25" s="30">
        <v>74</v>
      </c>
      <c r="R25" s="29" t="s">
        <v>99</v>
      </c>
      <c r="S25" s="28" t="s">
        <v>228</v>
      </c>
    </row>
    <row r="26" spans="1:19" x14ac:dyDescent="0.3">
      <c r="A26" s="32" t="s">
        <v>17</v>
      </c>
      <c r="B26" s="1">
        <v>58</v>
      </c>
      <c r="C26" s="1">
        <v>34</v>
      </c>
      <c r="D26" s="1">
        <v>14</v>
      </c>
      <c r="E26" s="20">
        <v>10</v>
      </c>
      <c r="F26" s="30">
        <v>78</v>
      </c>
      <c r="G26" s="20">
        <v>17</v>
      </c>
      <c r="H26" s="20">
        <v>30</v>
      </c>
      <c r="I26" s="20">
        <v>4</v>
      </c>
      <c r="J26" s="20">
        <v>3</v>
      </c>
      <c r="K26" s="29" t="s">
        <v>1165</v>
      </c>
      <c r="L26" s="1" t="s">
        <v>1194</v>
      </c>
      <c r="M26" s="1" t="s">
        <v>472</v>
      </c>
      <c r="N26" s="1" t="s">
        <v>1195</v>
      </c>
      <c r="O26" s="31">
        <v>196</v>
      </c>
      <c r="P26" s="20">
        <v>169</v>
      </c>
      <c r="Q26" s="30">
        <v>27</v>
      </c>
      <c r="R26" s="29" t="s">
        <v>154</v>
      </c>
      <c r="S26" s="28" t="s">
        <v>276</v>
      </c>
    </row>
    <row r="27" spans="1:19" x14ac:dyDescent="0.3">
      <c r="A27" s="32" t="s">
        <v>22</v>
      </c>
      <c r="B27" s="1">
        <v>57</v>
      </c>
      <c r="C27" s="1">
        <v>34</v>
      </c>
      <c r="D27" s="1">
        <v>14</v>
      </c>
      <c r="E27" s="20">
        <v>9</v>
      </c>
      <c r="F27" s="30">
        <v>77</v>
      </c>
      <c r="G27" s="20">
        <v>24</v>
      </c>
      <c r="H27" s="20">
        <v>30</v>
      </c>
      <c r="I27" s="20">
        <v>4</v>
      </c>
      <c r="J27" s="20">
        <v>3</v>
      </c>
      <c r="K27" s="29" t="s">
        <v>1192</v>
      </c>
      <c r="L27" s="1" t="s">
        <v>933</v>
      </c>
      <c r="M27" s="1" t="s">
        <v>479</v>
      </c>
      <c r="N27" s="1" t="s">
        <v>1193</v>
      </c>
      <c r="O27" s="31">
        <v>193</v>
      </c>
      <c r="P27" s="20">
        <v>160</v>
      </c>
      <c r="Q27" s="30">
        <v>33</v>
      </c>
      <c r="R27" s="29" t="s">
        <v>177</v>
      </c>
      <c r="S27" s="28" t="s">
        <v>203</v>
      </c>
    </row>
    <row r="28" spans="1:19" x14ac:dyDescent="0.3">
      <c r="A28" s="32" t="s">
        <v>95</v>
      </c>
      <c r="B28" s="1">
        <v>57</v>
      </c>
      <c r="C28" s="1">
        <v>30</v>
      </c>
      <c r="D28" s="1">
        <v>23</v>
      </c>
      <c r="E28" s="20">
        <v>4</v>
      </c>
      <c r="F28" s="30">
        <v>64</v>
      </c>
      <c r="G28" s="20">
        <v>23</v>
      </c>
      <c r="H28" s="20">
        <v>30</v>
      </c>
      <c r="I28" s="20">
        <v>0</v>
      </c>
      <c r="J28" s="20">
        <v>0</v>
      </c>
      <c r="K28" s="29" t="s">
        <v>1200</v>
      </c>
      <c r="L28" s="1" t="s">
        <v>1108</v>
      </c>
      <c r="M28" s="1" t="s">
        <v>1140</v>
      </c>
      <c r="N28" s="1" t="s">
        <v>1171</v>
      </c>
      <c r="O28" s="31">
        <v>183</v>
      </c>
      <c r="P28" s="20">
        <v>157</v>
      </c>
      <c r="Q28" s="30">
        <v>26</v>
      </c>
      <c r="R28" s="29" t="s">
        <v>104</v>
      </c>
      <c r="S28" s="28" t="s">
        <v>203</v>
      </c>
    </row>
    <row r="29" spans="1:19" x14ac:dyDescent="0.3">
      <c r="A29" s="32" t="s">
        <v>15</v>
      </c>
      <c r="B29" s="1">
        <v>57</v>
      </c>
      <c r="C29" s="1">
        <v>26</v>
      </c>
      <c r="D29" s="1">
        <v>24</v>
      </c>
      <c r="E29" s="20">
        <v>7</v>
      </c>
      <c r="F29" s="30">
        <v>59</v>
      </c>
      <c r="G29" s="20">
        <v>16</v>
      </c>
      <c r="H29" s="20">
        <v>23</v>
      </c>
      <c r="I29" s="20">
        <v>3</v>
      </c>
      <c r="J29" s="20">
        <v>0</v>
      </c>
      <c r="K29" s="29" t="s">
        <v>1166</v>
      </c>
      <c r="L29" s="1" t="s">
        <v>1047</v>
      </c>
      <c r="M29" s="1" t="s">
        <v>602</v>
      </c>
      <c r="N29" s="1" t="s">
        <v>1196</v>
      </c>
      <c r="O29" s="31">
        <v>169</v>
      </c>
      <c r="P29" s="20">
        <v>198</v>
      </c>
      <c r="Q29" s="30">
        <v>-29</v>
      </c>
      <c r="R29" s="29" t="s">
        <v>107</v>
      </c>
      <c r="S29" s="28" t="s">
        <v>255</v>
      </c>
    </row>
    <row r="30" spans="1:19" x14ac:dyDescent="0.3">
      <c r="A30" s="32" t="s">
        <v>25</v>
      </c>
      <c r="B30" s="1">
        <v>57</v>
      </c>
      <c r="C30" s="1">
        <v>22</v>
      </c>
      <c r="D30" s="1">
        <v>26</v>
      </c>
      <c r="E30" s="20">
        <v>9</v>
      </c>
      <c r="F30" s="30">
        <v>53</v>
      </c>
      <c r="G30" s="20">
        <v>14</v>
      </c>
      <c r="H30" s="20">
        <v>19</v>
      </c>
      <c r="I30" s="20">
        <v>3</v>
      </c>
      <c r="J30" s="20">
        <v>5</v>
      </c>
      <c r="K30" s="29" t="s">
        <v>1162</v>
      </c>
      <c r="L30" s="1" t="s">
        <v>970</v>
      </c>
      <c r="M30" s="1" t="s">
        <v>299</v>
      </c>
      <c r="N30" s="1" t="s">
        <v>1013</v>
      </c>
      <c r="O30" s="31">
        <v>154</v>
      </c>
      <c r="P30" s="20">
        <v>185</v>
      </c>
      <c r="Q30" s="30">
        <v>-31</v>
      </c>
      <c r="R30" s="29" t="s">
        <v>101</v>
      </c>
      <c r="S30" s="28" t="s">
        <v>215</v>
      </c>
    </row>
    <row r="31" spans="1:19" x14ac:dyDescent="0.3">
      <c r="A31" s="32" t="s">
        <v>0</v>
      </c>
      <c r="B31" s="1">
        <v>56</v>
      </c>
      <c r="C31" s="1">
        <v>22</v>
      </c>
      <c r="D31" s="1">
        <v>26</v>
      </c>
      <c r="E31" s="20">
        <v>8</v>
      </c>
      <c r="F31" s="30">
        <v>52</v>
      </c>
      <c r="G31" s="20">
        <v>19</v>
      </c>
      <c r="H31" s="20">
        <v>21</v>
      </c>
      <c r="I31" s="20">
        <v>1</v>
      </c>
      <c r="J31" s="20">
        <v>2</v>
      </c>
      <c r="K31" s="29" t="s">
        <v>1201</v>
      </c>
      <c r="L31" s="1" t="s">
        <v>1172</v>
      </c>
      <c r="M31" s="1" t="s">
        <v>122</v>
      </c>
      <c r="N31" s="1" t="s">
        <v>1173</v>
      </c>
      <c r="O31" s="31">
        <v>160</v>
      </c>
      <c r="P31" s="20">
        <v>175</v>
      </c>
      <c r="Q31" s="30">
        <v>-15</v>
      </c>
      <c r="R31" s="29" t="s">
        <v>107</v>
      </c>
      <c r="S31" s="28" t="s">
        <v>255</v>
      </c>
    </row>
    <row r="32" spans="1:19" ht="15" thickBot="1" x14ac:dyDescent="0.35">
      <c r="A32" s="32" t="s">
        <v>6</v>
      </c>
      <c r="B32" s="1">
        <v>57</v>
      </c>
      <c r="C32" s="1">
        <v>20</v>
      </c>
      <c r="D32" s="1">
        <v>28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1197</v>
      </c>
      <c r="M32" s="1" t="s">
        <v>1198</v>
      </c>
      <c r="N32" s="1" t="s">
        <v>1199</v>
      </c>
      <c r="O32" s="31">
        <v>147</v>
      </c>
      <c r="P32" s="20">
        <v>203</v>
      </c>
      <c r="Q32" s="30">
        <v>-56</v>
      </c>
      <c r="R32" s="29" t="s">
        <v>113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57</v>
      </c>
      <c r="C35" s="1">
        <v>27</v>
      </c>
      <c r="D35" s="1">
        <v>16</v>
      </c>
      <c r="E35" s="20">
        <v>14</v>
      </c>
      <c r="F35" s="33">
        <v>68</v>
      </c>
      <c r="G35" s="20">
        <v>19</v>
      </c>
      <c r="H35" s="20">
        <v>26</v>
      </c>
      <c r="I35" s="20">
        <v>1</v>
      </c>
      <c r="J35" s="20">
        <v>6</v>
      </c>
      <c r="K35" s="29" t="s">
        <v>1231</v>
      </c>
      <c r="L35" s="1" t="s">
        <v>902</v>
      </c>
      <c r="M35" s="1" t="s">
        <v>516</v>
      </c>
      <c r="N35" s="1" t="s">
        <v>1232</v>
      </c>
      <c r="O35" s="31">
        <v>191</v>
      </c>
      <c r="P35" s="20">
        <v>179</v>
      </c>
      <c r="Q35" s="30">
        <v>12</v>
      </c>
      <c r="R35" s="29" t="s">
        <v>104</v>
      </c>
      <c r="S35" s="28" t="s">
        <v>215</v>
      </c>
    </row>
    <row r="36" spans="1:19" x14ac:dyDescent="0.3">
      <c r="A36" s="32" t="s">
        <v>20</v>
      </c>
      <c r="B36" s="1">
        <v>58</v>
      </c>
      <c r="C36" s="1">
        <v>28</v>
      </c>
      <c r="D36" s="1">
        <v>22</v>
      </c>
      <c r="E36" s="20">
        <v>8</v>
      </c>
      <c r="F36" s="30">
        <v>64</v>
      </c>
      <c r="G36" s="20">
        <v>21</v>
      </c>
      <c r="H36" s="20">
        <v>28</v>
      </c>
      <c r="I36" s="20">
        <v>0</v>
      </c>
      <c r="J36" s="20">
        <v>3</v>
      </c>
      <c r="K36" s="29" t="s">
        <v>981</v>
      </c>
      <c r="L36" s="1" t="s">
        <v>1203</v>
      </c>
      <c r="M36" s="1" t="s">
        <v>419</v>
      </c>
      <c r="N36" s="1" t="s">
        <v>1160</v>
      </c>
      <c r="O36" s="31">
        <v>198</v>
      </c>
      <c r="P36" s="20">
        <v>194</v>
      </c>
      <c r="Q36" s="30">
        <v>4</v>
      </c>
      <c r="R36" s="29" t="s">
        <v>113</v>
      </c>
      <c r="S36" s="28" t="s">
        <v>202</v>
      </c>
    </row>
    <row r="37" spans="1:19" x14ac:dyDescent="0.3">
      <c r="A37" s="32" t="s">
        <v>31</v>
      </c>
      <c r="B37" s="1">
        <v>56</v>
      </c>
      <c r="C37" s="1">
        <v>30</v>
      </c>
      <c r="D37" s="1">
        <v>23</v>
      </c>
      <c r="E37" s="20">
        <v>3</v>
      </c>
      <c r="F37" s="30">
        <v>63</v>
      </c>
      <c r="G37" s="20">
        <v>12</v>
      </c>
      <c r="H37" s="20">
        <v>24</v>
      </c>
      <c r="I37" s="20">
        <v>6</v>
      </c>
      <c r="J37" s="20">
        <v>0</v>
      </c>
      <c r="K37" s="29" t="s">
        <v>924</v>
      </c>
      <c r="L37" s="1" t="s">
        <v>1108</v>
      </c>
      <c r="M37" s="1" t="s">
        <v>559</v>
      </c>
      <c r="N37" s="1" t="s">
        <v>1188</v>
      </c>
      <c r="O37" s="31">
        <v>185</v>
      </c>
      <c r="P37" s="20">
        <v>195</v>
      </c>
      <c r="Q37" s="30">
        <v>-10</v>
      </c>
      <c r="R37" s="29" t="s">
        <v>104</v>
      </c>
      <c r="S37" s="28" t="s">
        <v>219</v>
      </c>
    </row>
    <row r="38" spans="1:19" x14ac:dyDescent="0.3">
      <c r="A38" s="32" t="s">
        <v>7</v>
      </c>
      <c r="B38" s="1">
        <v>56</v>
      </c>
      <c r="C38" s="1">
        <v>27</v>
      </c>
      <c r="D38" s="1">
        <v>20</v>
      </c>
      <c r="E38" s="20">
        <v>9</v>
      </c>
      <c r="F38" s="30">
        <v>63</v>
      </c>
      <c r="G38" s="20">
        <v>20</v>
      </c>
      <c r="H38" s="20">
        <v>26</v>
      </c>
      <c r="I38" s="20">
        <v>1</v>
      </c>
      <c r="J38" s="20">
        <v>4</v>
      </c>
      <c r="K38" s="29" t="s">
        <v>1116</v>
      </c>
      <c r="L38" s="1" t="s">
        <v>765</v>
      </c>
      <c r="M38" s="1" t="s">
        <v>635</v>
      </c>
      <c r="N38" s="1" t="s">
        <v>1209</v>
      </c>
      <c r="O38" s="31">
        <v>162</v>
      </c>
      <c r="P38" s="20">
        <v>165</v>
      </c>
      <c r="Q38" s="30">
        <v>-3</v>
      </c>
      <c r="R38" s="29" t="s">
        <v>99</v>
      </c>
      <c r="S38" s="28" t="s">
        <v>232</v>
      </c>
    </row>
    <row r="39" spans="1:19" x14ac:dyDescent="0.3">
      <c r="A39" s="32" t="s">
        <v>18</v>
      </c>
      <c r="B39" s="1">
        <v>56</v>
      </c>
      <c r="C39" s="1">
        <v>23</v>
      </c>
      <c r="D39" s="1">
        <v>19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1204</v>
      </c>
      <c r="L39" s="1" t="s">
        <v>1228</v>
      </c>
      <c r="M39" s="1" t="s">
        <v>1229</v>
      </c>
      <c r="N39" s="1" t="s">
        <v>1230</v>
      </c>
      <c r="O39" s="31">
        <v>146</v>
      </c>
      <c r="P39" s="20">
        <v>161</v>
      </c>
      <c r="Q39" s="30">
        <v>-15</v>
      </c>
      <c r="R39" s="29" t="s">
        <v>113</v>
      </c>
      <c r="S39" s="28" t="s">
        <v>222</v>
      </c>
    </row>
    <row r="40" spans="1:19" x14ac:dyDescent="0.3">
      <c r="A40" s="32" t="s">
        <v>8</v>
      </c>
      <c r="B40" s="1">
        <v>55</v>
      </c>
      <c r="C40" s="1">
        <v>27</v>
      </c>
      <c r="D40" s="1">
        <v>24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1207</v>
      </c>
      <c r="M40" s="1" t="s">
        <v>824</v>
      </c>
      <c r="N40" s="1" t="s">
        <v>1208</v>
      </c>
      <c r="O40" s="31">
        <v>171</v>
      </c>
      <c r="P40" s="20">
        <v>193</v>
      </c>
      <c r="Q40" s="30">
        <v>-22</v>
      </c>
      <c r="R40" s="29" t="s">
        <v>133</v>
      </c>
      <c r="S40" s="28" t="s">
        <v>228</v>
      </c>
    </row>
    <row r="41" spans="1:19" x14ac:dyDescent="0.3">
      <c r="A41" s="32" t="s">
        <v>27</v>
      </c>
      <c r="B41" s="1">
        <v>56</v>
      </c>
      <c r="C41" s="1">
        <v>23</v>
      </c>
      <c r="D41" s="1">
        <v>27</v>
      </c>
      <c r="E41" s="20">
        <v>6</v>
      </c>
      <c r="F41" s="30">
        <v>52</v>
      </c>
      <c r="G41" s="20">
        <v>17</v>
      </c>
      <c r="H41" s="20">
        <v>21</v>
      </c>
      <c r="I41" s="20">
        <v>2</v>
      </c>
      <c r="J41" s="20">
        <v>2</v>
      </c>
      <c r="K41" s="29" t="s">
        <v>981</v>
      </c>
      <c r="L41" s="1" t="s">
        <v>1111</v>
      </c>
      <c r="M41" s="1" t="s">
        <v>450</v>
      </c>
      <c r="N41" s="1" t="s">
        <v>1202</v>
      </c>
      <c r="O41" s="31">
        <v>142</v>
      </c>
      <c r="P41" s="20">
        <v>169</v>
      </c>
      <c r="Q41" s="30">
        <v>-27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57</v>
      </c>
      <c r="C42" s="26">
        <v>18</v>
      </c>
      <c r="D42" s="26">
        <v>33</v>
      </c>
      <c r="E42" s="24">
        <v>6</v>
      </c>
      <c r="F42" s="23">
        <v>42</v>
      </c>
      <c r="G42" s="24">
        <v>8</v>
      </c>
      <c r="H42" s="24">
        <v>14</v>
      </c>
      <c r="I42" s="24">
        <v>4</v>
      </c>
      <c r="J42" s="24">
        <v>2</v>
      </c>
      <c r="K42" s="22" t="s">
        <v>1147</v>
      </c>
      <c r="L42" s="26" t="s">
        <v>1210</v>
      </c>
      <c r="M42" s="26" t="s">
        <v>358</v>
      </c>
      <c r="N42" s="26" t="s">
        <v>1211</v>
      </c>
      <c r="O42" s="25">
        <v>149</v>
      </c>
      <c r="P42" s="24">
        <v>210</v>
      </c>
      <c r="Q42" s="23">
        <v>-61</v>
      </c>
      <c r="R42" s="22" t="s">
        <v>113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2F9343E-4309-489F-8197-E05A42729BC7}"/>
  </hyperlinks>
  <pageMargins left="0.7" right="0.7" top="0.75" bottom="0.75" header="0.3" footer="0.3"/>
  <pageSetup orientation="portrait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D1A1-FF2E-4EFC-ACE1-D46F2CFFC36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56</v>
      </c>
      <c r="C4" s="40">
        <v>38</v>
      </c>
      <c r="D4" s="40">
        <v>14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1234</v>
      </c>
      <c r="L4" s="40" t="s">
        <v>1044</v>
      </c>
      <c r="M4" s="40" t="s">
        <v>1235</v>
      </c>
      <c r="N4" s="40" t="s">
        <v>1236</v>
      </c>
      <c r="O4" s="39">
        <v>203</v>
      </c>
      <c r="P4" s="38">
        <v>142</v>
      </c>
      <c r="Q4" s="33">
        <v>61</v>
      </c>
      <c r="R4" s="37" t="s">
        <v>177</v>
      </c>
      <c r="S4" s="36" t="s">
        <v>280</v>
      </c>
    </row>
    <row r="5" spans="1:20" x14ac:dyDescent="0.3">
      <c r="A5" s="32" t="s">
        <v>28</v>
      </c>
      <c r="B5" s="1">
        <v>58</v>
      </c>
      <c r="C5" s="1">
        <v>33</v>
      </c>
      <c r="D5" s="1">
        <v>19</v>
      </c>
      <c r="E5" s="20">
        <v>6</v>
      </c>
      <c r="F5" s="30">
        <v>72</v>
      </c>
      <c r="G5" s="31">
        <v>24</v>
      </c>
      <c r="H5" s="20">
        <v>30</v>
      </c>
      <c r="I5" s="20">
        <v>3</v>
      </c>
      <c r="J5" s="30">
        <v>0</v>
      </c>
      <c r="K5" s="29" t="s">
        <v>1194</v>
      </c>
      <c r="L5" s="1" t="s">
        <v>1115</v>
      </c>
      <c r="M5" s="1" t="s">
        <v>499</v>
      </c>
      <c r="N5" s="1" t="s">
        <v>1233</v>
      </c>
      <c r="O5" s="31">
        <v>197</v>
      </c>
      <c r="P5" s="20">
        <v>177</v>
      </c>
      <c r="Q5" s="30">
        <v>20</v>
      </c>
      <c r="R5" s="29" t="s">
        <v>99</v>
      </c>
      <c r="S5" s="28" t="s">
        <v>226</v>
      </c>
    </row>
    <row r="6" spans="1:20" x14ac:dyDescent="0.3">
      <c r="A6" s="32" t="s">
        <v>21</v>
      </c>
      <c r="B6" s="1">
        <v>58</v>
      </c>
      <c r="C6" s="1">
        <v>33</v>
      </c>
      <c r="D6" s="1">
        <v>19</v>
      </c>
      <c r="E6" s="20">
        <v>6</v>
      </c>
      <c r="F6" s="30">
        <v>72</v>
      </c>
      <c r="G6" s="31">
        <v>21</v>
      </c>
      <c r="H6" s="20">
        <v>31</v>
      </c>
      <c r="I6" s="20">
        <v>2</v>
      </c>
      <c r="J6" s="30">
        <v>3</v>
      </c>
      <c r="K6" s="29" t="s">
        <v>1123</v>
      </c>
      <c r="L6" s="1" t="s">
        <v>1144</v>
      </c>
      <c r="M6" s="1" t="s">
        <v>540</v>
      </c>
      <c r="N6" s="1" t="s">
        <v>1091</v>
      </c>
      <c r="O6" s="31">
        <v>174</v>
      </c>
      <c r="P6" s="20">
        <v>175</v>
      </c>
      <c r="Q6" s="30">
        <v>-1</v>
      </c>
      <c r="R6" s="29" t="s">
        <v>101</v>
      </c>
      <c r="S6" s="28" t="s">
        <v>233</v>
      </c>
    </row>
    <row r="7" spans="1:20" x14ac:dyDescent="0.3">
      <c r="A7" s="32" t="s">
        <v>16</v>
      </c>
      <c r="B7" s="1">
        <v>57</v>
      </c>
      <c r="C7" s="1">
        <v>32</v>
      </c>
      <c r="D7" s="1">
        <v>17</v>
      </c>
      <c r="E7" s="20">
        <v>8</v>
      </c>
      <c r="F7" s="30">
        <v>72</v>
      </c>
      <c r="G7" s="31">
        <v>19</v>
      </c>
      <c r="H7" s="20">
        <v>30</v>
      </c>
      <c r="I7" s="20">
        <v>2</v>
      </c>
      <c r="J7" s="30">
        <v>4</v>
      </c>
      <c r="K7" s="29" t="s">
        <v>1059</v>
      </c>
      <c r="L7" s="1" t="s">
        <v>1105</v>
      </c>
      <c r="M7" s="1" t="s">
        <v>543</v>
      </c>
      <c r="N7" s="1" t="s">
        <v>1124</v>
      </c>
      <c r="O7" s="31">
        <v>199</v>
      </c>
      <c r="P7" s="20">
        <v>187</v>
      </c>
      <c r="Q7" s="30">
        <v>12</v>
      </c>
      <c r="R7" s="29" t="s">
        <v>99</v>
      </c>
      <c r="S7" s="28" t="s">
        <v>234</v>
      </c>
    </row>
    <row r="8" spans="1:20" x14ac:dyDescent="0.3">
      <c r="A8" s="32" t="s">
        <v>29</v>
      </c>
      <c r="B8" s="1">
        <v>57</v>
      </c>
      <c r="C8" s="1">
        <v>32</v>
      </c>
      <c r="D8" s="1">
        <v>20</v>
      </c>
      <c r="E8" s="20">
        <v>5</v>
      </c>
      <c r="F8" s="30">
        <v>69</v>
      </c>
      <c r="G8" s="31">
        <v>22</v>
      </c>
      <c r="H8" s="20">
        <v>30</v>
      </c>
      <c r="I8" s="20">
        <v>2</v>
      </c>
      <c r="J8" s="30">
        <v>3</v>
      </c>
      <c r="K8" s="29" t="s">
        <v>1149</v>
      </c>
      <c r="L8" s="1" t="s">
        <v>960</v>
      </c>
      <c r="M8" s="1" t="s">
        <v>524</v>
      </c>
      <c r="N8" s="1" t="s">
        <v>1071</v>
      </c>
      <c r="O8" s="31">
        <v>195</v>
      </c>
      <c r="P8" s="20">
        <v>182</v>
      </c>
      <c r="Q8" s="30">
        <v>13</v>
      </c>
      <c r="R8" s="29" t="s">
        <v>107</v>
      </c>
      <c r="S8" s="28" t="s">
        <v>241</v>
      </c>
    </row>
    <row r="9" spans="1:20" x14ac:dyDescent="0.3">
      <c r="A9" s="32" t="s">
        <v>11</v>
      </c>
      <c r="B9" s="1">
        <v>57</v>
      </c>
      <c r="C9" s="1">
        <v>28</v>
      </c>
      <c r="D9" s="1">
        <v>22</v>
      </c>
      <c r="E9" s="20">
        <v>7</v>
      </c>
      <c r="F9" s="30">
        <v>63</v>
      </c>
      <c r="G9" s="31">
        <v>19</v>
      </c>
      <c r="H9" s="20">
        <v>25</v>
      </c>
      <c r="I9" s="20">
        <v>3</v>
      </c>
      <c r="J9" s="30">
        <v>0</v>
      </c>
      <c r="K9" s="29" t="s">
        <v>905</v>
      </c>
      <c r="L9" s="1" t="s">
        <v>971</v>
      </c>
      <c r="M9" s="1" t="s">
        <v>983</v>
      </c>
      <c r="N9" s="1" t="s">
        <v>1216</v>
      </c>
      <c r="O9" s="31">
        <v>191</v>
      </c>
      <c r="P9" s="20">
        <v>184</v>
      </c>
      <c r="Q9" s="30">
        <v>7</v>
      </c>
      <c r="R9" s="29" t="s">
        <v>99</v>
      </c>
      <c r="S9" s="28" t="s">
        <v>234</v>
      </c>
    </row>
    <row r="10" spans="1:20" x14ac:dyDescent="0.3">
      <c r="A10" s="32" t="s">
        <v>4</v>
      </c>
      <c r="B10" s="1">
        <v>58</v>
      </c>
      <c r="C10" s="1">
        <v>27</v>
      </c>
      <c r="D10" s="1">
        <v>22</v>
      </c>
      <c r="E10" s="20">
        <v>9</v>
      </c>
      <c r="F10" s="30">
        <v>63</v>
      </c>
      <c r="G10" s="31">
        <v>18</v>
      </c>
      <c r="H10" s="20">
        <v>26</v>
      </c>
      <c r="I10" s="20">
        <v>1</v>
      </c>
      <c r="J10" s="30">
        <v>1</v>
      </c>
      <c r="K10" s="29" t="s">
        <v>1073</v>
      </c>
      <c r="L10" s="1" t="s">
        <v>1237</v>
      </c>
      <c r="M10" s="1" t="s">
        <v>439</v>
      </c>
      <c r="N10" s="1" t="s">
        <v>1238</v>
      </c>
      <c r="O10" s="31">
        <v>190</v>
      </c>
      <c r="P10" s="20">
        <v>198</v>
      </c>
      <c r="Q10" s="30">
        <v>-8</v>
      </c>
      <c r="R10" s="29" t="s">
        <v>101</v>
      </c>
      <c r="S10" s="28" t="s">
        <v>237</v>
      </c>
    </row>
    <row r="11" spans="1:20" ht="15" thickBot="1" x14ac:dyDescent="0.35">
      <c r="A11" s="32" t="s">
        <v>19</v>
      </c>
      <c r="B11" s="1">
        <v>57</v>
      </c>
      <c r="C11" s="1">
        <v>29</v>
      </c>
      <c r="D11" s="1">
        <v>25</v>
      </c>
      <c r="E11" s="24">
        <v>3</v>
      </c>
      <c r="F11" s="23">
        <v>61</v>
      </c>
      <c r="G11" s="25">
        <v>19</v>
      </c>
      <c r="H11" s="24">
        <v>25</v>
      </c>
      <c r="I11" s="24">
        <v>4</v>
      </c>
      <c r="J11" s="23">
        <v>1</v>
      </c>
      <c r="K11" s="29" t="s">
        <v>1166</v>
      </c>
      <c r="L11" s="1" t="s">
        <v>1214</v>
      </c>
      <c r="M11" s="1" t="s">
        <v>387</v>
      </c>
      <c r="N11" s="1" t="s">
        <v>1215</v>
      </c>
      <c r="O11" s="31">
        <v>174</v>
      </c>
      <c r="P11" s="20">
        <v>191</v>
      </c>
      <c r="Q11" s="30">
        <v>-17</v>
      </c>
      <c r="R11" s="29" t="s">
        <v>101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57</v>
      </c>
      <c r="C14" s="1">
        <v>36</v>
      </c>
      <c r="D14" s="1">
        <v>15</v>
      </c>
      <c r="E14" s="20">
        <v>6</v>
      </c>
      <c r="F14" s="33">
        <v>78</v>
      </c>
      <c r="G14" s="20">
        <v>22</v>
      </c>
      <c r="H14" s="20">
        <v>32</v>
      </c>
      <c r="I14" s="20">
        <v>4</v>
      </c>
      <c r="J14" s="20">
        <v>3</v>
      </c>
      <c r="K14" s="29" t="s">
        <v>1149</v>
      </c>
      <c r="L14" s="1" t="s">
        <v>1184</v>
      </c>
      <c r="M14" s="1" t="s">
        <v>1219</v>
      </c>
      <c r="N14" s="1" t="s">
        <v>1220</v>
      </c>
      <c r="O14" s="31">
        <v>197</v>
      </c>
      <c r="P14" s="20">
        <v>163</v>
      </c>
      <c r="Q14" s="30">
        <v>34</v>
      </c>
      <c r="R14" s="29" t="s">
        <v>109</v>
      </c>
      <c r="S14" s="28" t="s">
        <v>321</v>
      </c>
    </row>
    <row r="15" spans="1:20" x14ac:dyDescent="0.3">
      <c r="A15" s="32" t="s">
        <v>9</v>
      </c>
      <c r="B15" s="1">
        <v>56</v>
      </c>
      <c r="C15" s="1">
        <v>29</v>
      </c>
      <c r="D15" s="1">
        <v>15</v>
      </c>
      <c r="E15" s="20">
        <v>12</v>
      </c>
      <c r="F15" s="30">
        <v>70</v>
      </c>
      <c r="G15" s="20">
        <v>24</v>
      </c>
      <c r="H15" s="20">
        <v>28</v>
      </c>
      <c r="I15" s="20">
        <v>1</v>
      </c>
      <c r="J15" s="20">
        <v>7</v>
      </c>
      <c r="K15" s="29" t="s">
        <v>922</v>
      </c>
      <c r="L15" s="1" t="s">
        <v>1226</v>
      </c>
      <c r="M15" s="1" t="s">
        <v>1185</v>
      </c>
      <c r="N15" s="1" t="s">
        <v>1227</v>
      </c>
      <c r="O15" s="31">
        <v>192</v>
      </c>
      <c r="P15" s="20">
        <v>169</v>
      </c>
      <c r="Q15" s="30">
        <v>23</v>
      </c>
      <c r="R15" s="29" t="s">
        <v>99</v>
      </c>
      <c r="S15" s="28" t="s">
        <v>290</v>
      </c>
    </row>
    <row r="16" spans="1:20" x14ac:dyDescent="0.3">
      <c r="A16" s="32" t="s">
        <v>13</v>
      </c>
      <c r="B16" s="1">
        <v>58</v>
      </c>
      <c r="C16" s="1">
        <v>32</v>
      </c>
      <c r="D16" s="1">
        <v>21</v>
      </c>
      <c r="E16" s="20">
        <v>5</v>
      </c>
      <c r="F16" s="30">
        <v>69</v>
      </c>
      <c r="G16" s="20">
        <v>18</v>
      </c>
      <c r="H16" s="20">
        <v>28</v>
      </c>
      <c r="I16" s="20">
        <v>4</v>
      </c>
      <c r="J16" s="20">
        <v>5</v>
      </c>
      <c r="K16" s="29" t="s">
        <v>977</v>
      </c>
      <c r="L16" s="1" t="s">
        <v>1115</v>
      </c>
      <c r="M16" s="1" t="s">
        <v>627</v>
      </c>
      <c r="N16" s="1" t="s">
        <v>1177</v>
      </c>
      <c r="O16" s="31">
        <v>169</v>
      </c>
      <c r="P16" s="20">
        <v>162</v>
      </c>
      <c r="Q16" s="30">
        <v>7</v>
      </c>
      <c r="R16" s="29" t="s">
        <v>104</v>
      </c>
      <c r="S16" s="28" t="s">
        <v>232</v>
      </c>
    </row>
    <row r="17" spans="1:19" x14ac:dyDescent="0.3">
      <c r="A17" s="32" t="s">
        <v>1</v>
      </c>
      <c r="B17" s="1">
        <v>60</v>
      </c>
      <c r="C17" s="1">
        <v>30</v>
      </c>
      <c r="D17" s="1">
        <v>23</v>
      </c>
      <c r="E17" s="20">
        <v>7</v>
      </c>
      <c r="F17" s="30">
        <v>67</v>
      </c>
      <c r="G17" s="20">
        <v>24</v>
      </c>
      <c r="H17" s="20">
        <v>29</v>
      </c>
      <c r="I17" s="20">
        <v>1</v>
      </c>
      <c r="J17" s="20">
        <v>5</v>
      </c>
      <c r="K17" s="29" t="s">
        <v>1071</v>
      </c>
      <c r="L17" s="1" t="s">
        <v>1186</v>
      </c>
      <c r="M17" s="1" t="s">
        <v>1241</v>
      </c>
      <c r="N17" s="1" t="s">
        <v>1242</v>
      </c>
      <c r="O17" s="31">
        <v>192</v>
      </c>
      <c r="P17" s="20">
        <v>178</v>
      </c>
      <c r="Q17" s="30">
        <v>14</v>
      </c>
      <c r="R17" s="29" t="s">
        <v>104</v>
      </c>
      <c r="S17" s="28" t="s">
        <v>234</v>
      </c>
    </row>
    <row r="18" spans="1:19" x14ac:dyDescent="0.3">
      <c r="A18" s="32" t="s">
        <v>23</v>
      </c>
      <c r="B18" s="1">
        <v>56</v>
      </c>
      <c r="C18" s="1">
        <v>29</v>
      </c>
      <c r="D18" s="1">
        <v>20</v>
      </c>
      <c r="E18" s="20">
        <v>7</v>
      </c>
      <c r="F18" s="30">
        <v>65</v>
      </c>
      <c r="G18" s="20">
        <v>15</v>
      </c>
      <c r="H18" s="20">
        <v>24</v>
      </c>
      <c r="I18" s="20">
        <v>5</v>
      </c>
      <c r="J18" s="20">
        <v>1</v>
      </c>
      <c r="K18" s="29" t="s">
        <v>928</v>
      </c>
      <c r="L18" s="1" t="s">
        <v>971</v>
      </c>
      <c r="M18" s="1" t="s">
        <v>552</v>
      </c>
      <c r="N18" s="1" t="s">
        <v>1180</v>
      </c>
      <c r="O18" s="31">
        <v>179</v>
      </c>
      <c r="P18" s="20">
        <v>177</v>
      </c>
      <c r="Q18" s="30">
        <v>2</v>
      </c>
      <c r="R18" s="29" t="s">
        <v>194</v>
      </c>
      <c r="S18" s="28" t="s">
        <v>280</v>
      </c>
    </row>
    <row r="19" spans="1:19" x14ac:dyDescent="0.3">
      <c r="A19" s="32" t="s">
        <v>10</v>
      </c>
      <c r="B19" s="1">
        <v>57</v>
      </c>
      <c r="C19" s="1">
        <v>25</v>
      </c>
      <c r="D19" s="1">
        <v>21</v>
      </c>
      <c r="E19" s="20">
        <v>11</v>
      </c>
      <c r="F19" s="30">
        <v>61</v>
      </c>
      <c r="G19" s="20">
        <v>13</v>
      </c>
      <c r="H19" s="20">
        <v>20</v>
      </c>
      <c r="I19" s="20">
        <v>5</v>
      </c>
      <c r="J19" s="20">
        <v>3</v>
      </c>
      <c r="K19" s="29" t="s">
        <v>1224</v>
      </c>
      <c r="L19" s="1" t="s">
        <v>1100</v>
      </c>
      <c r="M19" s="1" t="s">
        <v>561</v>
      </c>
      <c r="N19" s="1" t="s">
        <v>1240</v>
      </c>
      <c r="O19" s="31">
        <v>168</v>
      </c>
      <c r="P19" s="20">
        <v>183</v>
      </c>
      <c r="Q19" s="30">
        <v>-15</v>
      </c>
      <c r="R19" s="29" t="s">
        <v>107</v>
      </c>
      <c r="S19" s="28" t="s">
        <v>255</v>
      </c>
    </row>
    <row r="20" spans="1:19" x14ac:dyDescent="0.3">
      <c r="A20" s="32" t="s">
        <v>14</v>
      </c>
      <c r="B20" s="1">
        <v>58</v>
      </c>
      <c r="C20" s="1">
        <v>28</v>
      </c>
      <c r="D20" s="1">
        <v>28</v>
      </c>
      <c r="E20" s="20">
        <v>2</v>
      </c>
      <c r="F20" s="30">
        <v>58</v>
      </c>
      <c r="G20" s="20">
        <v>15</v>
      </c>
      <c r="H20" s="20">
        <v>25</v>
      </c>
      <c r="I20" s="20">
        <v>3</v>
      </c>
      <c r="J20" s="20">
        <v>0</v>
      </c>
      <c r="K20" s="29" t="s">
        <v>1058</v>
      </c>
      <c r="L20" s="1" t="s">
        <v>1130</v>
      </c>
      <c r="M20" s="1" t="s">
        <v>1221</v>
      </c>
      <c r="N20" s="1" t="s">
        <v>1239</v>
      </c>
      <c r="O20" s="31">
        <v>147</v>
      </c>
      <c r="P20" s="20">
        <v>177</v>
      </c>
      <c r="Q20" s="30">
        <v>-30</v>
      </c>
      <c r="R20" s="29" t="s">
        <v>133</v>
      </c>
      <c r="S20" s="28" t="s">
        <v>200</v>
      </c>
    </row>
    <row r="21" spans="1:19" ht="15" thickBot="1" x14ac:dyDescent="0.35">
      <c r="A21" s="27" t="s">
        <v>12</v>
      </c>
      <c r="B21" s="26">
        <v>57</v>
      </c>
      <c r="C21" s="26">
        <v>22</v>
      </c>
      <c r="D21" s="26">
        <v>29</v>
      </c>
      <c r="E21" s="24">
        <v>6</v>
      </c>
      <c r="F21" s="23">
        <v>50</v>
      </c>
      <c r="G21" s="24">
        <v>12</v>
      </c>
      <c r="H21" s="24">
        <v>20</v>
      </c>
      <c r="I21" s="24">
        <v>2</v>
      </c>
      <c r="J21" s="24">
        <v>0</v>
      </c>
      <c r="K21" s="22" t="s">
        <v>1222</v>
      </c>
      <c r="L21" s="26" t="s">
        <v>1132</v>
      </c>
      <c r="M21" s="26" t="s">
        <v>409</v>
      </c>
      <c r="N21" s="26" t="s">
        <v>1223</v>
      </c>
      <c r="O21" s="25">
        <v>151</v>
      </c>
      <c r="P21" s="24">
        <v>180</v>
      </c>
      <c r="Q21" s="23">
        <v>-29</v>
      </c>
      <c r="R21" s="22" t="s">
        <v>133</v>
      </c>
      <c r="S21" s="21" t="s">
        <v>651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56</v>
      </c>
      <c r="C25" s="1">
        <v>38</v>
      </c>
      <c r="D25" s="1">
        <v>9</v>
      </c>
      <c r="E25" s="20">
        <v>9</v>
      </c>
      <c r="F25" s="30">
        <v>85</v>
      </c>
      <c r="G25" s="20">
        <v>34</v>
      </c>
      <c r="H25" s="20">
        <v>37</v>
      </c>
      <c r="I25" s="20">
        <v>1</v>
      </c>
      <c r="J25" s="20">
        <v>5</v>
      </c>
      <c r="K25" s="29" t="s">
        <v>1190</v>
      </c>
      <c r="L25" s="1" t="s">
        <v>1243</v>
      </c>
      <c r="M25" s="1" t="s">
        <v>462</v>
      </c>
      <c r="N25" s="1" t="s">
        <v>1244</v>
      </c>
      <c r="O25" s="31">
        <v>216</v>
      </c>
      <c r="P25" s="20">
        <v>140</v>
      </c>
      <c r="Q25" s="30">
        <v>76</v>
      </c>
      <c r="R25" s="29" t="s">
        <v>104</v>
      </c>
      <c r="S25" s="28" t="s">
        <v>225</v>
      </c>
    </row>
    <row r="26" spans="1:19" x14ac:dyDescent="0.3">
      <c r="A26" s="32" t="s">
        <v>22</v>
      </c>
      <c r="B26" s="1">
        <v>58</v>
      </c>
      <c r="C26" s="1">
        <v>35</v>
      </c>
      <c r="D26" s="1">
        <v>14</v>
      </c>
      <c r="E26" s="20">
        <v>9</v>
      </c>
      <c r="F26" s="30">
        <v>79</v>
      </c>
      <c r="G26" s="20">
        <v>25</v>
      </c>
      <c r="H26" s="20">
        <v>31</v>
      </c>
      <c r="I26" s="20">
        <v>4</v>
      </c>
      <c r="J26" s="20">
        <v>3</v>
      </c>
      <c r="K26" s="29" t="s">
        <v>1121</v>
      </c>
      <c r="L26" s="1" t="s">
        <v>933</v>
      </c>
      <c r="M26" s="1" t="s">
        <v>479</v>
      </c>
      <c r="N26" s="1" t="s">
        <v>1245</v>
      </c>
      <c r="O26" s="31">
        <v>197</v>
      </c>
      <c r="P26" s="20">
        <v>161</v>
      </c>
      <c r="Q26" s="30">
        <v>36</v>
      </c>
      <c r="R26" s="29" t="s">
        <v>194</v>
      </c>
      <c r="S26" s="28" t="s">
        <v>219</v>
      </c>
    </row>
    <row r="27" spans="1:19" x14ac:dyDescent="0.3">
      <c r="A27" s="32" t="s">
        <v>17</v>
      </c>
      <c r="B27" s="1">
        <v>58</v>
      </c>
      <c r="C27" s="1">
        <v>34</v>
      </c>
      <c r="D27" s="1">
        <v>14</v>
      </c>
      <c r="E27" s="20">
        <v>10</v>
      </c>
      <c r="F27" s="30">
        <v>78</v>
      </c>
      <c r="G27" s="20">
        <v>17</v>
      </c>
      <c r="H27" s="20">
        <v>30</v>
      </c>
      <c r="I27" s="20">
        <v>4</v>
      </c>
      <c r="J27" s="20">
        <v>3</v>
      </c>
      <c r="K27" s="29" t="s">
        <v>1165</v>
      </c>
      <c r="L27" s="1" t="s">
        <v>1194</v>
      </c>
      <c r="M27" s="1" t="s">
        <v>472</v>
      </c>
      <c r="N27" s="1" t="s">
        <v>1195</v>
      </c>
      <c r="O27" s="31">
        <v>196</v>
      </c>
      <c r="P27" s="20">
        <v>169</v>
      </c>
      <c r="Q27" s="30">
        <v>27</v>
      </c>
      <c r="R27" s="29" t="s">
        <v>154</v>
      </c>
      <c r="S27" s="28" t="s">
        <v>276</v>
      </c>
    </row>
    <row r="28" spans="1:19" x14ac:dyDescent="0.3">
      <c r="A28" s="32" t="s">
        <v>95</v>
      </c>
      <c r="B28" s="1">
        <v>58</v>
      </c>
      <c r="C28" s="1">
        <v>30</v>
      </c>
      <c r="D28" s="1">
        <v>24</v>
      </c>
      <c r="E28" s="20">
        <v>4</v>
      </c>
      <c r="F28" s="30">
        <v>64</v>
      </c>
      <c r="G28" s="20">
        <v>23</v>
      </c>
      <c r="H28" s="20">
        <v>30</v>
      </c>
      <c r="I28" s="20">
        <v>0</v>
      </c>
      <c r="J28" s="20">
        <v>0</v>
      </c>
      <c r="K28" s="29" t="s">
        <v>990</v>
      </c>
      <c r="L28" s="1" t="s">
        <v>1108</v>
      </c>
      <c r="M28" s="1" t="s">
        <v>438</v>
      </c>
      <c r="N28" s="1" t="s">
        <v>1246</v>
      </c>
      <c r="O28" s="31">
        <v>185</v>
      </c>
      <c r="P28" s="20">
        <v>161</v>
      </c>
      <c r="Q28" s="30">
        <v>24</v>
      </c>
      <c r="R28" s="29" t="s">
        <v>101</v>
      </c>
      <c r="S28" s="28" t="s">
        <v>232</v>
      </c>
    </row>
    <row r="29" spans="1:19" x14ac:dyDescent="0.3">
      <c r="A29" s="32" t="s">
        <v>15</v>
      </c>
      <c r="B29" s="1">
        <v>57</v>
      </c>
      <c r="C29" s="1">
        <v>26</v>
      </c>
      <c r="D29" s="1">
        <v>24</v>
      </c>
      <c r="E29" s="20">
        <v>7</v>
      </c>
      <c r="F29" s="30">
        <v>59</v>
      </c>
      <c r="G29" s="20">
        <v>16</v>
      </c>
      <c r="H29" s="20">
        <v>23</v>
      </c>
      <c r="I29" s="20">
        <v>3</v>
      </c>
      <c r="J29" s="20">
        <v>0</v>
      </c>
      <c r="K29" s="29" t="s">
        <v>1166</v>
      </c>
      <c r="L29" s="1" t="s">
        <v>1047</v>
      </c>
      <c r="M29" s="1" t="s">
        <v>602</v>
      </c>
      <c r="N29" s="1" t="s">
        <v>1196</v>
      </c>
      <c r="O29" s="31">
        <v>169</v>
      </c>
      <c r="P29" s="20">
        <v>198</v>
      </c>
      <c r="Q29" s="30">
        <v>-29</v>
      </c>
      <c r="R29" s="29" t="s">
        <v>107</v>
      </c>
      <c r="S29" s="28" t="s">
        <v>255</v>
      </c>
    </row>
    <row r="30" spans="1:19" x14ac:dyDescent="0.3">
      <c r="A30" s="32" t="s">
        <v>0</v>
      </c>
      <c r="B30" s="1">
        <v>57</v>
      </c>
      <c r="C30" s="1">
        <v>23</v>
      </c>
      <c r="D30" s="1">
        <v>26</v>
      </c>
      <c r="E30" s="20">
        <v>8</v>
      </c>
      <c r="F30" s="30">
        <v>54</v>
      </c>
      <c r="G30" s="20">
        <v>19</v>
      </c>
      <c r="H30" s="20">
        <v>22</v>
      </c>
      <c r="I30" s="20">
        <v>1</v>
      </c>
      <c r="J30" s="20">
        <v>2</v>
      </c>
      <c r="K30" s="29" t="s">
        <v>1201</v>
      </c>
      <c r="L30" s="1" t="s">
        <v>996</v>
      </c>
      <c r="M30" s="1" t="s">
        <v>122</v>
      </c>
      <c r="N30" s="1" t="s">
        <v>1247</v>
      </c>
      <c r="O30" s="31">
        <v>163</v>
      </c>
      <c r="P30" s="20">
        <v>177</v>
      </c>
      <c r="Q30" s="30">
        <v>-14</v>
      </c>
      <c r="R30" s="29" t="s">
        <v>99</v>
      </c>
      <c r="S30" s="28" t="s">
        <v>218</v>
      </c>
    </row>
    <row r="31" spans="1:19" x14ac:dyDescent="0.3">
      <c r="A31" s="32" t="s">
        <v>25</v>
      </c>
      <c r="B31" s="1">
        <v>57</v>
      </c>
      <c r="C31" s="1">
        <v>22</v>
      </c>
      <c r="D31" s="1">
        <v>26</v>
      </c>
      <c r="E31" s="20">
        <v>9</v>
      </c>
      <c r="F31" s="30">
        <v>53</v>
      </c>
      <c r="G31" s="20">
        <v>14</v>
      </c>
      <c r="H31" s="20">
        <v>19</v>
      </c>
      <c r="I31" s="20">
        <v>3</v>
      </c>
      <c r="J31" s="20">
        <v>5</v>
      </c>
      <c r="K31" s="29" t="s">
        <v>1162</v>
      </c>
      <c r="L31" s="1" t="s">
        <v>970</v>
      </c>
      <c r="M31" s="1" t="s">
        <v>299</v>
      </c>
      <c r="N31" s="1" t="s">
        <v>1013</v>
      </c>
      <c r="O31" s="31">
        <v>154</v>
      </c>
      <c r="P31" s="20">
        <v>185</v>
      </c>
      <c r="Q31" s="30">
        <v>-31</v>
      </c>
      <c r="R31" s="29" t="s">
        <v>101</v>
      </c>
      <c r="S31" s="28" t="s">
        <v>215</v>
      </c>
    </row>
    <row r="32" spans="1:19" ht="15" thickBot="1" x14ac:dyDescent="0.35">
      <c r="A32" s="32" t="s">
        <v>6</v>
      </c>
      <c r="B32" s="1">
        <v>57</v>
      </c>
      <c r="C32" s="1">
        <v>20</v>
      </c>
      <c r="D32" s="1">
        <v>28</v>
      </c>
      <c r="E32" s="20">
        <v>9</v>
      </c>
      <c r="F32" s="23">
        <v>49</v>
      </c>
      <c r="G32" s="20">
        <v>18</v>
      </c>
      <c r="H32" s="20">
        <v>19</v>
      </c>
      <c r="I32" s="20">
        <v>1</v>
      </c>
      <c r="J32" s="20">
        <v>3</v>
      </c>
      <c r="K32" s="29" t="s">
        <v>1138</v>
      </c>
      <c r="L32" s="1" t="s">
        <v>1197</v>
      </c>
      <c r="M32" s="1" t="s">
        <v>1198</v>
      </c>
      <c r="N32" s="1" t="s">
        <v>1199</v>
      </c>
      <c r="O32" s="31">
        <v>147</v>
      </c>
      <c r="P32" s="20">
        <v>203</v>
      </c>
      <c r="Q32" s="30">
        <v>-56</v>
      </c>
      <c r="R32" s="29" t="s">
        <v>113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58</v>
      </c>
      <c r="C35" s="1">
        <v>28</v>
      </c>
      <c r="D35" s="1">
        <v>16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1231</v>
      </c>
      <c r="M35" s="1" t="s">
        <v>1256</v>
      </c>
      <c r="N35" s="1" t="s">
        <v>1257</v>
      </c>
      <c r="O35" s="31">
        <v>197</v>
      </c>
      <c r="P35" s="20">
        <v>183</v>
      </c>
      <c r="Q35" s="30">
        <v>14</v>
      </c>
      <c r="R35" s="29" t="s">
        <v>109</v>
      </c>
      <c r="S35" s="28" t="s">
        <v>218</v>
      </c>
    </row>
    <row r="36" spans="1:19" x14ac:dyDescent="0.3">
      <c r="A36" s="32" t="s">
        <v>31</v>
      </c>
      <c r="B36" s="1">
        <v>57</v>
      </c>
      <c r="C36" s="1">
        <v>31</v>
      </c>
      <c r="D36" s="1">
        <v>23</v>
      </c>
      <c r="E36" s="20">
        <v>3</v>
      </c>
      <c r="F36" s="30">
        <v>65</v>
      </c>
      <c r="G36" s="20">
        <v>13</v>
      </c>
      <c r="H36" s="20">
        <v>25</v>
      </c>
      <c r="I36" s="20">
        <v>6</v>
      </c>
      <c r="J36" s="20">
        <v>0</v>
      </c>
      <c r="K36" s="29" t="s">
        <v>980</v>
      </c>
      <c r="L36" s="1" t="s">
        <v>1108</v>
      </c>
      <c r="M36" s="1" t="s">
        <v>1248</v>
      </c>
      <c r="N36" s="1" t="s">
        <v>1249</v>
      </c>
      <c r="O36" s="31">
        <v>191</v>
      </c>
      <c r="P36" s="20">
        <v>200</v>
      </c>
      <c r="Q36" s="30">
        <v>-9</v>
      </c>
      <c r="R36" s="29" t="s">
        <v>109</v>
      </c>
      <c r="S36" s="28" t="s">
        <v>219</v>
      </c>
    </row>
    <row r="37" spans="1:19" x14ac:dyDescent="0.3">
      <c r="A37" s="32" t="s">
        <v>20</v>
      </c>
      <c r="B37" s="1">
        <v>59</v>
      </c>
      <c r="C37" s="1">
        <v>28</v>
      </c>
      <c r="D37" s="1">
        <v>23</v>
      </c>
      <c r="E37" s="20">
        <v>8</v>
      </c>
      <c r="F37" s="30">
        <v>64</v>
      </c>
      <c r="G37" s="20">
        <v>21</v>
      </c>
      <c r="H37" s="20">
        <v>28</v>
      </c>
      <c r="I37" s="20">
        <v>0</v>
      </c>
      <c r="J37" s="20">
        <v>3</v>
      </c>
      <c r="K37" s="29" t="s">
        <v>981</v>
      </c>
      <c r="L37" s="1" t="s">
        <v>1250</v>
      </c>
      <c r="M37" s="1" t="s">
        <v>337</v>
      </c>
      <c r="N37" s="1" t="s">
        <v>1091</v>
      </c>
      <c r="O37" s="31">
        <v>203</v>
      </c>
      <c r="P37" s="20">
        <v>200</v>
      </c>
      <c r="Q37" s="30">
        <v>3</v>
      </c>
      <c r="R37" s="29" t="s">
        <v>133</v>
      </c>
      <c r="S37" s="28" t="s">
        <v>200</v>
      </c>
    </row>
    <row r="38" spans="1:19" x14ac:dyDescent="0.3">
      <c r="A38" s="32" t="s">
        <v>7</v>
      </c>
      <c r="B38" s="1">
        <v>57</v>
      </c>
      <c r="C38" s="1">
        <v>27</v>
      </c>
      <c r="D38" s="1">
        <v>21</v>
      </c>
      <c r="E38" s="20">
        <v>9</v>
      </c>
      <c r="F38" s="30">
        <v>63</v>
      </c>
      <c r="G38" s="20">
        <v>20</v>
      </c>
      <c r="H38" s="20">
        <v>26</v>
      </c>
      <c r="I38" s="20">
        <v>1</v>
      </c>
      <c r="J38" s="20">
        <v>4</v>
      </c>
      <c r="K38" s="29" t="s">
        <v>1116</v>
      </c>
      <c r="L38" s="1" t="s">
        <v>1203</v>
      </c>
      <c r="M38" s="1" t="s">
        <v>635</v>
      </c>
      <c r="N38" s="1" t="s">
        <v>1254</v>
      </c>
      <c r="O38" s="31">
        <v>163</v>
      </c>
      <c r="P38" s="20">
        <v>169</v>
      </c>
      <c r="Q38" s="30">
        <v>-6</v>
      </c>
      <c r="R38" s="29" t="s">
        <v>101</v>
      </c>
      <c r="S38" s="28" t="s">
        <v>232</v>
      </c>
    </row>
    <row r="39" spans="1:19" x14ac:dyDescent="0.3">
      <c r="A39" s="32" t="s">
        <v>18</v>
      </c>
      <c r="B39" s="1">
        <v>57</v>
      </c>
      <c r="C39" s="1">
        <v>23</v>
      </c>
      <c r="D39" s="1">
        <v>20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1251</v>
      </c>
      <c r="L39" s="1" t="s">
        <v>1228</v>
      </c>
      <c r="M39" s="1" t="s">
        <v>1252</v>
      </c>
      <c r="N39" s="1" t="s">
        <v>1253</v>
      </c>
      <c r="O39" s="31">
        <v>150</v>
      </c>
      <c r="P39" s="20">
        <v>167</v>
      </c>
      <c r="Q39" s="30">
        <v>-17</v>
      </c>
      <c r="R39" s="29" t="s">
        <v>133</v>
      </c>
      <c r="S39" s="28" t="s">
        <v>218</v>
      </c>
    </row>
    <row r="40" spans="1:19" x14ac:dyDescent="0.3">
      <c r="A40" s="32" t="s">
        <v>8</v>
      </c>
      <c r="B40" s="1">
        <v>55</v>
      </c>
      <c r="C40" s="1">
        <v>27</v>
      </c>
      <c r="D40" s="1">
        <v>24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798</v>
      </c>
      <c r="L40" s="1" t="s">
        <v>1207</v>
      </c>
      <c r="M40" s="1" t="s">
        <v>824</v>
      </c>
      <c r="N40" s="1" t="s">
        <v>1208</v>
      </c>
      <c r="O40" s="31">
        <v>171</v>
      </c>
      <c r="P40" s="20">
        <v>193</v>
      </c>
      <c r="Q40" s="30">
        <v>-22</v>
      </c>
      <c r="R40" s="29" t="s">
        <v>133</v>
      </c>
      <c r="S40" s="28" t="s">
        <v>228</v>
      </c>
    </row>
    <row r="41" spans="1:19" x14ac:dyDescent="0.3">
      <c r="A41" s="32" t="s">
        <v>27</v>
      </c>
      <c r="B41" s="1">
        <v>56</v>
      </c>
      <c r="C41" s="1">
        <v>23</v>
      </c>
      <c r="D41" s="1">
        <v>27</v>
      </c>
      <c r="E41" s="20">
        <v>6</v>
      </c>
      <c r="F41" s="30">
        <v>52</v>
      </c>
      <c r="G41" s="20">
        <v>17</v>
      </c>
      <c r="H41" s="20">
        <v>21</v>
      </c>
      <c r="I41" s="20">
        <v>2</v>
      </c>
      <c r="J41" s="20">
        <v>2</v>
      </c>
      <c r="K41" s="29" t="s">
        <v>981</v>
      </c>
      <c r="L41" s="1" t="s">
        <v>1111</v>
      </c>
      <c r="M41" s="1" t="s">
        <v>450</v>
      </c>
      <c r="N41" s="1" t="s">
        <v>1202</v>
      </c>
      <c r="O41" s="31">
        <v>142</v>
      </c>
      <c r="P41" s="20">
        <v>169</v>
      </c>
      <c r="Q41" s="30">
        <v>-27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58</v>
      </c>
      <c r="C42" s="26">
        <v>18</v>
      </c>
      <c r="D42" s="26">
        <v>33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1255</v>
      </c>
      <c r="L42" s="26" t="s">
        <v>1210</v>
      </c>
      <c r="M42" s="26" t="s">
        <v>358</v>
      </c>
      <c r="N42" s="26" t="s">
        <v>1169</v>
      </c>
      <c r="O42" s="25">
        <v>151</v>
      </c>
      <c r="P42" s="24">
        <v>213</v>
      </c>
      <c r="Q42" s="23">
        <v>-62</v>
      </c>
      <c r="R42" s="22" t="s">
        <v>133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8862213-0AB7-457C-A6D8-20E3E979493E}"/>
  </hyperlinks>
  <pageMargins left="0.7" right="0.7" top="0.75" bottom="0.75" header="0.3" footer="0.3"/>
  <pageSetup orientation="portrait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87AD-D19A-4552-B10C-35BC1D80907B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57</v>
      </c>
      <c r="C4" s="40">
        <v>38</v>
      </c>
      <c r="D4" s="40">
        <v>15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1234</v>
      </c>
      <c r="L4" s="40" t="s">
        <v>1265</v>
      </c>
      <c r="M4" s="40" t="s">
        <v>1235</v>
      </c>
      <c r="N4" s="40" t="s">
        <v>1266</v>
      </c>
      <c r="O4" s="39">
        <v>207</v>
      </c>
      <c r="P4" s="38">
        <v>147</v>
      </c>
      <c r="Q4" s="33">
        <v>60</v>
      </c>
      <c r="R4" s="37" t="s">
        <v>101</v>
      </c>
      <c r="S4" s="36" t="s">
        <v>219</v>
      </c>
    </row>
    <row r="5" spans="1:20" x14ac:dyDescent="0.3">
      <c r="A5" s="32" t="s">
        <v>21</v>
      </c>
      <c r="B5" s="1">
        <v>59</v>
      </c>
      <c r="C5" s="1">
        <v>34</v>
      </c>
      <c r="D5" s="1">
        <v>19</v>
      </c>
      <c r="E5" s="20">
        <v>6</v>
      </c>
      <c r="F5" s="30">
        <v>74</v>
      </c>
      <c r="G5" s="31">
        <v>21</v>
      </c>
      <c r="H5" s="20">
        <v>32</v>
      </c>
      <c r="I5" s="20">
        <v>2</v>
      </c>
      <c r="J5" s="30">
        <v>3</v>
      </c>
      <c r="K5" s="29" t="s">
        <v>1123</v>
      </c>
      <c r="L5" s="1" t="s">
        <v>1259</v>
      </c>
      <c r="M5" s="1" t="s">
        <v>628</v>
      </c>
      <c r="N5" s="1" t="s">
        <v>1260</v>
      </c>
      <c r="O5" s="31">
        <v>176</v>
      </c>
      <c r="P5" s="20">
        <v>176</v>
      </c>
      <c r="Q5" s="30">
        <v>0</v>
      </c>
      <c r="R5" s="29" t="s">
        <v>99</v>
      </c>
      <c r="S5" s="28" t="s">
        <v>233</v>
      </c>
    </row>
    <row r="6" spans="1:20" x14ac:dyDescent="0.3">
      <c r="A6" s="32" t="s">
        <v>16</v>
      </c>
      <c r="B6" s="1">
        <v>58</v>
      </c>
      <c r="C6" s="1">
        <v>32</v>
      </c>
      <c r="D6" s="1">
        <v>17</v>
      </c>
      <c r="E6" s="20">
        <v>9</v>
      </c>
      <c r="F6" s="30">
        <v>73</v>
      </c>
      <c r="G6" s="31">
        <v>19</v>
      </c>
      <c r="H6" s="20">
        <v>30</v>
      </c>
      <c r="I6" s="20">
        <v>2</v>
      </c>
      <c r="J6" s="30">
        <v>4</v>
      </c>
      <c r="K6" s="29" t="s">
        <v>1037</v>
      </c>
      <c r="L6" s="1" t="s">
        <v>1105</v>
      </c>
      <c r="M6" s="1" t="s">
        <v>543</v>
      </c>
      <c r="N6" s="1" t="s">
        <v>1262</v>
      </c>
      <c r="O6" s="31">
        <v>202</v>
      </c>
      <c r="P6" s="20">
        <v>191</v>
      </c>
      <c r="Q6" s="30">
        <v>11</v>
      </c>
      <c r="R6" s="29" t="s">
        <v>101</v>
      </c>
      <c r="S6" s="28" t="s">
        <v>231</v>
      </c>
    </row>
    <row r="7" spans="1:20" x14ac:dyDescent="0.3">
      <c r="A7" s="32" t="s">
        <v>28</v>
      </c>
      <c r="B7" s="1">
        <v>58</v>
      </c>
      <c r="C7" s="1">
        <v>33</v>
      </c>
      <c r="D7" s="1">
        <v>19</v>
      </c>
      <c r="E7" s="20">
        <v>6</v>
      </c>
      <c r="F7" s="30">
        <v>72</v>
      </c>
      <c r="G7" s="31">
        <v>24</v>
      </c>
      <c r="H7" s="20">
        <v>30</v>
      </c>
      <c r="I7" s="20">
        <v>3</v>
      </c>
      <c r="J7" s="30">
        <v>0</v>
      </c>
      <c r="K7" s="29" t="s">
        <v>1194</v>
      </c>
      <c r="L7" s="1" t="s">
        <v>1115</v>
      </c>
      <c r="M7" s="1" t="s">
        <v>499</v>
      </c>
      <c r="N7" s="1" t="s">
        <v>1233</v>
      </c>
      <c r="O7" s="31">
        <v>197</v>
      </c>
      <c r="P7" s="20">
        <v>177</v>
      </c>
      <c r="Q7" s="30">
        <v>20</v>
      </c>
      <c r="R7" s="29" t="s">
        <v>99</v>
      </c>
      <c r="S7" s="28" t="s">
        <v>226</v>
      </c>
    </row>
    <row r="8" spans="1:20" x14ac:dyDescent="0.3">
      <c r="A8" s="32" t="s">
        <v>29</v>
      </c>
      <c r="B8" s="1">
        <v>58</v>
      </c>
      <c r="C8" s="1">
        <v>33</v>
      </c>
      <c r="D8" s="1">
        <v>20</v>
      </c>
      <c r="E8" s="20">
        <v>5</v>
      </c>
      <c r="F8" s="30">
        <v>71</v>
      </c>
      <c r="G8" s="31">
        <v>23</v>
      </c>
      <c r="H8" s="20">
        <v>31</v>
      </c>
      <c r="I8" s="20">
        <v>2</v>
      </c>
      <c r="J8" s="30">
        <v>3</v>
      </c>
      <c r="K8" s="29" t="s">
        <v>1258</v>
      </c>
      <c r="L8" s="1" t="s">
        <v>960</v>
      </c>
      <c r="M8" s="1" t="s">
        <v>524</v>
      </c>
      <c r="N8" s="1" t="s">
        <v>1218</v>
      </c>
      <c r="O8" s="31">
        <v>199</v>
      </c>
      <c r="P8" s="20">
        <v>184</v>
      </c>
      <c r="Q8" s="30">
        <v>15</v>
      </c>
      <c r="R8" s="29" t="s">
        <v>99</v>
      </c>
      <c r="S8" s="28" t="s">
        <v>241</v>
      </c>
    </row>
    <row r="9" spans="1:20" x14ac:dyDescent="0.3">
      <c r="A9" s="32" t="s">
        <v>11</v>
      </c>
      <c r="B9" s="1">
        <v>58</v>
      </c>
      <c r="C9" s="1">
        <v>28</v>
      </c>
      <c r="D9" s="1">
        <v>22</v>
      </c>
      <c r="E9" s="20">
        <v>8</v>
      </c>
      <c r="F9" s="30">
        <v>64</v>
      </c>
      <c r="G9" s="31">
        <v>19</v>
      </c>
      <c r="H9" s="20">
        <v>25</v>
      </c>
      <c r="I9" s="20">
        <v>3</v>
      </c>
      <c r="J9" s="30">
        <v>0</v>
      </c>
      <c r="K9" s="29" t="s">
        <v>1125</v>
      </c>
      <c r="L9" s="1" t="s">
        <v>971</v>
      </c>
      <c r="M9" s="1" t="s">
        <v>1263</v>
      </c>
      <c r="N9" s="1" t="s">
        <v>1264</v>
      </c>
      <c r="O9" s="31">
        <v>192</v>
      </c>
      <c r="P9" s="20">
        <v>186</v>
      </c>
      <c r="Q9" s="30">
        <v>6</v>
      </c>
      <c r="R9" s="29" t="s">
        <v>101</v>
      </c>
      <c r="S9" s="28" t="s">
        <v>234</v>
      </c>
    </row>
    <row r="10" spans="1:20" x14ac:dyDescent="0.3">
      <c r="A10" s="32" t="s">
        <v>19</v>
      </c>
      <c r="B10" s="1">
        <v>58</v>
      </c>
      <c r="C10" s="1">
        <v>30</v>
      </c>
      <c r="D10" s="1">
        <v>25</v>
      </c>
      <c r="E10" s="20">
        <v>3</v>
      </c>
      <c r="F10" s="30">
        <v>63</v>
      </c>
      <c r="G10" s="31">
        <v>20</v>
      </c>
      <c r="H10" s="20">
        <v>26</v>
      </c>
      <c r="I10" s="20">
        <v>4</v>
      </c>
      <c r="J10" s="30">
        <v>1</v>
      </c>
      <c r="K10" s="29" t="s">
        <v>1175</v>
      </c>
      <c r="L10" s="1" t="s">
        <v>1214</v>
      </c>
      <c r="M10" s="1" t="s">
        <v>426</v>
      </c>
      <c r="N10" s="1" t="s">
        <v>1261</v>
      </c>
      <c r="O10" s="31">
        <v>179</v>
      </c>
      <c r="P10" s="20">
        <v>192</v>
      </c>
      <c r="Q10" s="30">
        <v>-13</v>
      </c>
      <c r="R10" s="29" t="s">
        <v>99</v>
      </c>
      <c r="S10" s="28" t="s">
        <v>202</v>
      </c>
    </row>
    <row r="11" spans="1:20" ht="15" thickBot="1" x14ac:dyDescent="0.35">
      <c r="A11" s="32" t="s">
        <v>4</v>
      </c>
      <c r="B11" s="1">
        <v>59</v>
      </c>
      <c r="C11" s="1">
        <v>27</v>
      </c>
      <c r="D11" s="1">
        <v>23</v>
      </c>
      <c r="E11" s="24">
        <v>9</v>
      </c>
      <c r="F11" s="23">
        <v>63</v>
      </c>
      <c r="G11" s="25">
        <v>18</v>
      </c>
      <c r="H11" s="24">
        <v>26</v>
      </c>
      <c r="I11" s="24">
        <v>1</v>
      </c>
      <c r="J11" s="23">
        <v>1</v>
      </c>
      <c r="K11" s="29" t="s">
        <v>1073</v>
      </c>
      <c r="L11" s="1" t="s">
        <v>937</v>
      </c>
      <c r="M11" s="1" t="s">
        <v>617</v>
      </c>
      <c r="N11" s="1" t="s">
        <v>1267</v>
      </c>
      <c r="O11" s="31">
        <v>191</v>
      </c>
      <c r="P11" s="20">
        <v>203</v>
      </c>
      <c r="Q11" s="30">
        <v>-12</v>
      </c>
      <c r="R11" s="29" t="s">
        <v>107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58</v>
      </c>
      <c r="C14" s="1">
        <v>37</v>
      </c>
      <c r="D14" s="1">
        <v>15</v>
      </c>
      <c r="E14" s="20">
        <v>6</v>
      </c>
      <c r="F14" s="33">
        <v>80</v>
      </c>
      <c r="G14" s="20">
        <v>23</v>
      </c>
      <c r="H14" s="20">
        <v>33</v>
      </c>
      <c r="I14" s="20">
        <v>4</v>
      </c>
      <c r="J14" s="20">
        <v>3</v>
      </c>
      <c r="K14" s="29" t="s">
        <v>1258</v>
      </c>
      <c r="L14" s="1" t="s">
        <v>1184</v>
      </c>
      <c r="M14" s="1" t="s">
        <v>1219</v>
      </c>
      <c r="N14" s="1" t="s">
        <v>1268</v>
      </c>
      <c r="O14" s="31">
        <v>202</v>
      </c>
      <c r="P14" s="20">
        <v>167</v>
      </c>
      <c r="Q14" s="30">
        <v>35</v>
      </c>
      <c r="R14" s="29" t="s">
        <v>135</v>
      </c>
      <c r="S14" s="28" t="s">
        <v>321</v>
      </c>
    </row>
    <row r="15" spans="1:20" x14ac:dyDescent="0.3">
      <c r="A15" s="32" t="s">
        <v>9</v>
      </c>
      <c r="B15" s="1">
        <v>57</v>
      </c>
      <c r="C15" s="1">
        <v>30</v>
      </c>
      <c r="D15" s="1">
        <v>15</v>
      </c>
      <c r="E15" s="20">
        <v>12</v>
      </c>
      <c r="F15" s="30">
        <v>72</v>
      </c>
      <c r="G15" s="20">
        <v>25</v>
      </c>
      <c r="H15" s="20">
        <v>29</v>
      </c>
      <c r="I15" s="20">
        <v>1</v>
      </c>
      <c r="J15" s="20">
        <v>7</v>
      </c>
      <c r="K15" s="29" t="s">
        <v>1277</v>
      </c>
      <c r="L15" s="1" t="s">
        <v>1226</v>
      </c>
      <c r="M15" s="1" t="s">
        <v>1278</v>
      </c>
      <c r="N15" s="1" t="s">
        <v>1279</v>
      </c>
      <c r="O15" s="31">
        <v>196</v>
      </c>
      <c r="P15" s="20">
        <v>170</v>
      </c>
      <c r="Q15" s="30">
        <v>26</v>
      </c>
      <c r="R15" s="29" t="s">
        <v>104</v>
      </c>
      <c r="S15" s="28" t="s">
        <v>276</v>
      </c>
    </row>
    <row r="16" spans="1:20" x14ac:dyDescent="0.3">
      <c r="A16" s="32" t="s">
        <v>13</v>
      </c>
      <c r="B16" s="1">
        <v>59</v>
      </c>
      <c r="C16" s="1">
        <v>33</v>
      </c>
      <c r="D16" s="1">
        <v>21</v>
      </c>
      <c r="E16" s="20">
        <v>5</v>
      </c>
      <c r="F16" s="30">
        <v>71</v>
      </c>
      <c r="G16" s="20">
        <v>18</v>
      </c>
      <c r="H16" s="20">
        <v>29</v>
      </c>
      <c r="I16" s="20">
        <v>4</v>
      </c>
      <c r="J16" s="20">
        <v>5</v>
      </c>
      <c r="K16" s="29" t="s">
        <v>977</v>
      </c>
      <c r="L16" s="1" t="s">
        <v>1272</v>
      </c>
      <c r="M16" s="1" t="s">
        <v>627</v>
      </c>
      <c r="N16" s="1" t="s">
        <v>1273</v>
      </c>
      <c r="O16" s="31">
        <v>173</v>
      </c>
      <c r="P16" s="20">
        <v>165</v>
      </c>
      <c r="Q16" s="30">
        <v>8</v>
      </c>
      <c r="R16" s="29" t="s">
        <v>109</v>
      </c>
      <c r="S16" s="28" t="s">
        <v>232</v>
      </c>
    </row>
    <row r="17" spans="1:19" x14ac:dyDescent="0.3">
      <c r="A17" s="32" t="s">
        <v>1</v>
      </c>
      <c r="B17" s="1">
        <v>60</v>
      </c>
      <c r="C17" s="1">
        <v>30</v>
      </c>
      <c r="D17" s="1">
        <v>23</v>
      </c>
      <c r="E17" s="20">
        <v>7</v>
      </c>
      <c r="F17" s="30">
        <v>67</v>
      </c>
      <c r="G17" s="20">
        <v>24</v>
      </c>
      <c r="H17" s="20">
        <v>29</v>
      </c>
      <c r="I17" s="20">
        <v>1</v>
      </c>
      <c r="J17" s="20">
        <v>5</v>
      </c>
      <c r="K17" s="29" t="s">
        <v>1071</v>
      </c>
      <c r="L17" s="1" t="s">
        <v>1186</v>
      </c>
      <c r="M17" s="1" t="s">
        <v>1241</v>
      </c>
      <c r="N17" s="1" t="s">
        <v>1242</v>
      </c>
      <c r="O17" s="31">
        <v>192</v>
      </c>
      <c r="P17" s="20">
        <v>178</v>
      </c>
      <c r="Q17" s="30">
        <v>14</v>
      </c>
      <c r="R17" s="29" t="s">
        <v>104</v>
      </c>
      <c r="S17" s="28" t="s">
        <v>234</v>
      </c>
    </row>
    <row r="18" spans="1:19" x14ac:dyDescent="0.3">
      <c r="A18" s="32" t="s">
        <v>23</v>
      </c>
      <c r="B18" s="1">
        <v>57</v>
      </c>
      <c r="C18" s="1">
        <v>29</v>
      </c>
      <c r="D18" s="1">
        <v>21</v>
      </c>
      <c r="E18" s="20">
        <v>7</v>
      </c>
      <c r="F18" s="30">
        <v>65</v>
      </c>
      <c r="G18" s="20">
        <v>15</v>
      </c>
      <c r="H18" s="20">
        <v>24</v>
      </c>
      <c r="I18" s="20">
        <v>5</v>
      </c>
      <c r="J18" s="20">
        <v>1</v>
      </c>
      <c r="K18" s="29" t="s">
        <v>928</v>
      </c>
      <c r="L18" s="1" t="s">
        <v>1050</v>
      </c>
      <c r="M18" s="1" t="s">
        <v>552</v>
      </c>
      <c r="N18" s="1" t="s">
        <v>1269</v>
      </c>
      <c r="O18" s="31">
        <v>181</v>
      </c>
      <c r="P18" s="20">
        <v>181</v>
      </c>
      <c r="Q18" s="30">
        <v>0</v>
      </c>
      <c r="R18" s="29" t="s">
        <v>101</v>
      </c>
      <c r="S18" s="28" t="s">
        <v>219</v>
      </c>
    </row>
    <row r="19" spans="1:19" x14ac:dyDescent="0.3">
      <c r="A19" s="32" t="s">
        <v>10</v>
      </c>
      <c r="B19" s="1">
        <v>58</v>
      </c>
      <c r="C19" s="1">
        <v>26</v>
      </c>
      <c r="D19" s="1">
        <v>21</v>
      </c>
      <c r="E19" s="20">
        <v>11</v>
      </c>
      <c r="F19" s="30">
        <v>63</v>
      </c>
      <c r="G19" s="20">
        <v>13</v>
      </c>
      <c r="H19" s="20">
        <v>21</v>
      </c>
      <c r="I19" s="20">
        <v>5</v>
      </c>
      <c r="J19" s="20">
        <v>3</v>
      </c>
      <c r="K19" s="29" t="s">
        <v>1224</v>
      </c>
      <c r="L19" s="1" t="s">
        <v>1203</v>
      </c>
      <c r="M19" s="1" t="s">
        <v>459</v>
      </c>
      <c r="N19" s="1" t="s">
        <v>1276</v>
      </c>
      <c r="O19" s="31">
        <v>171</v>
      </c>
      <c r="P19" s="20">
        <v>185</v>
      </c>
      <c r="Q19" s="30">
        <v>-14</v>
      </c>
      <c r="R19" s="29" t="s">
        <v>99</v>
      </c>
      <c r="S19" s="28" t="s">
        <v>255</v>
      </c>
    </row>
    <row r="20" spans="1:19" x14ac:dyDescent="0.3">
      <c r="A20" s="32" t="s">
        <v>14</v>
      </c>
      <c r="B20" s="1">
        <v>59</v>
      </c>
      <c r="C20" s="1">
        <v>28</v>
      </c>
      <c r="D20" s="1">
        <v>29</v>
      </c>
      <c r="E20" s="20">
        <v>2</v>
      </c>
      <c r="F20" s="30">
        <v>58</v>
      </c>
      <c r="G20" s="20">
        <v>15</v>
      </c>
      <c r="H20" s="20">
        <v>25</v>
      </c>
      <c r="I20" s="20">
        <v>3</v>
      </c>
      <c r="J20" s="20">
        <v>0</v>
      </c>
      <c r="K20" s="29" t="s">
        <v>1058</v>
      </c>
      <c r="L20" s="1" t="s">
        <v>1270</v>
      </c>
      <c r="M20" s="1" t="s">
        <v>779</v>
      </c>
      <c r="N20" s="1" t="s">
        <v>1271</v>
      </c>
      <c r="O20" s="31">
        <v>148</v>
      </c>
      <c r="P20" s="20">
        <v>181</v>
      </c>
      <c r="Q20" s="30">
        <v>-33</v>
      </c>
      <c r="R20" s="29" t="s">
        <v>159</v>
      </c>
      <c r="S20" s="28" t="s">
        <v>224</v>
      </c>
    </row>
    <row r="21" spans="1:19" ht="15" thickBot="1" x14ac:dyDescent="0.35">
      <c r="A21" s="27" t="s">
        <v>12</v>
      </c>
      <c r="B21" s="26">
        <v>58</v>
      </c>
      <c r="C21" s="26">
        <v>22</v>
      </c>
      <c r="D21" s="26">
        <v>29</v>
      </c>
      <c r="E21" s="24">
        <v>7</v>
      </c>
      <c r="F21" s="23">
        <v>51</v>
      </c>
      <c r="G21" s="24">
        <v>12</v>
      </c>
      <c r="H21" s="24">
        <v>20</v>
      </c>
      <c r="I21" s="24">
        <v>2</v>
      </c>
      <c r="J21" s="24">
        <v>0</v>
      </c>
      <c r="K21" s="22" t="s">
        <v>1274</v>
      </c>
      <c r="L21" s="26" t="s">
        <v>1132</v>
      </c>
      <c r="M21" s="26" t="s">
        <v>839</v>
      </c>
      <c r="N21" s="26" t="s">
        <v>1275</v>
      </c>
      <c r="O21" s="25">
        <v>153</v>
      </c>
      <c r="P21" s="24">
        <v>183</v>
      </c>
      <c r="Q21" s="23">
        <v>-30</v>
      </c>
      <c r="R21" s="22" t="s">
        <v>159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57</v>
      </c>
      <c r="C25" s="1">
        <v>38</v>
      </c>
      <c r="D25" s="1">
        <v>10</v>
      </c>
      <c r="E25" s="20">
        <v>9</v>
      </c>
      <c r="F25" s="30">
        <v>85</v>
      </c>
      <c r="G25" s="20">
        <v>34</v>
      </c>
      <c r="H25" s="20">
        <v>37</v>
      </c>
      <c r="I25" s="20">
        <v>1</v>
      </c>
      <c r="J25" s="20">
        <v>5</v>
      </c>
      <c r="K25" s="29" t="s">
        <v>1281</v>
      </c>
      <c r="L25" s="1" t="s">
        <v>1243</v>
      </c>
      <c r="M25" s="1" t="s">
        <v>423</v>
      </c>
      <c r="N25" s="1" t="s">
        <v>1282</v>
      </c>
      <c r="O25" s="31">
        <v>218</v>
      </c>
      <c r="P25" s="20">
        <v>145</v>
      </c>
      <c r="Q25" s="30">
        <v>73</v>
      </c>
      <c r="R25" s="29" t="s">
        <v>101</v>
      </c>
      <c r="S25" s="28" t="s">
        <v>228</v>
      </c>
    </row>
    <row r="26" spans="1:19" x14ac:dyDescent="0.3">
      <c r="A26" s="32" t="s">
        <v>17</v>
      </c>
      <c r="B26" s="1">
        <v>59</v>
      </c>
      <c r="C26" s="1">
        <v>35</v>
      </c>
      <c r="D26" s="1">
        <v>14</v>
      </c>
      <c r="E26" s="20">
        <v>10</v>
      </c>
      <c r="F26" s="30">
        <v>80</v>
      </c>
      <c r="G26" s="20">
        <v>18</v>
      </c>
      <c r="H26" s="20">
        <v>31</v>
      </c>
      <c r="I26" s="20">
        <v>4</v>
      </c>
      <c r="J26" s="20">
        <v>3</v>
      </c>
      <c r="K26" s="29" t="s">
        <v>1165</v>
      </c>
      <c r="L26" s="1" t="s">
        <v>1283</v>
      </c>
      <c r="M26" s="1" t="s">
        <v>540</v>
      </c>
      <c r="N26" s="1" t="s">
        <v>1284</v>
      </c>
      <c r="O26" s="31">
        <v>201</v>
      </c>
      <c r="P26" s="20">
        <v>171</v>
      </c>
      <c r="Q26" s="30">
        <v>30</v>
      </c>
      <c r="R26" s="29" t="s">
        <v>177</v>
      </c>
      <c r="S26" s="28" t="s">
        <v>276</v>
      </c>
    </row>
    <row r="27" spans="1:19" x14ac:dyDescent="0.3">
      <c r="A27" s="32" t="s">
        <v>22</v>
      </c>
      <c r="B27" s="1">
        <v>58</v>
      </c>
      <c r="C27" s="1">
        <v>35</v>
      </c>
      <c r="D27" s="1">
        <v>14</v>
      </c>
      <c r="E27" s="20">
        <v>9</v>
      </c>
      <c r="F27" s="30">
        <v>79</v>
      </c>
      <c r="G27" s="20">
        <v>25</v>
      </c>
      <c r="H27" s="20">
        <v>31</v>
      </c>
      <c r="I27" s="20">
        <v>4</v>
      </c>
      <c r="J27" s="20">
        <v>3</v>
      </c>
      <c r="K27" s="29" t="s">
        <v>1121</v>
      </c>
      <c r="L27" s="1" t="s">
        <v>933</v>
      </c>
      <c r="M27" s="1" t="s">
        <v>479</v>
      </c>
      <c r="N27" s="1" t="s">
        <v>1245</v>
      </c>
      <c r="O27" s="31">
        <v>197</v>
      </c>
      <c r="P27" s="20">
        <v>161</v>
      </c>
      <c r="Q27" s="30">
        <v>36</v>
      </c>
      <c r="R27" s="29" t="s">
        <v>194</v>
      </c>
      <c r="S27" s="28" t="s">
        <v>219</v>
      </c>
    </row>
    <row r="28" spans="1:19" x14ac:dyDescent="0.3">
      <c r="A28" s="32" t="s">
        <v>95</v>
      </c>
      <c r="B28" s="1">
        <v>58</v>
      </c>
      <c r="C28" s="1">
        <v>30</v>
      </c>
      <c r="D28" s="1">
        <v>24</v>
      </c>
      <c r="E28" s="20">
        <v>4</v>
      </c>
      <c r="F28" s="30">
        <v>64</v>
      </c>
      <c r="G28" s="20">
        <v>23</v>
      </c>
      <c r="H28" s="20">
        <v>30</v>
      </c>
      <c r="I28" s="20">
        <v>0</v>
      </c>
      <c r="J28" s="20">
        <v>0</v>
      </c>
      <c r="K28" s="29" t="s">
        <v>990</v>
      </c>
      <c r="L28" s="1" t="s">
        <v>1108</v>
      </c>
      <c r="M28" s="1" t="s">
        <v>438</v>
      </c>
      <c r="N28" s="1" t="s">
        <v>1246</v>
      </c>
      <c r="O28" s="31">
        <v>185</v>
      </c>
      <c r="P28" s="20">
        <v>161</v>
      </c>
      <c r="Q28" s="30">
        <v>24</v>
      </c>
      <c r="R28" s="29" t="s">
        <v>101</v>
      </c>
      <c r="S28" s="28" t="s">
        <v>232</v>
      </c>
    </row>
    <row r="29" spans="1:19" x14ac:dyDescent="0.3">
      <c r="A29" s="32" t="s">
        <v>15</v>
      </c>
      <c r="B29" s="1">
        <v>58</v>
      </c>
      <c r="C29" s="1">
        <v>27</v>
      </c>
      <c r="D29" s="1">
        <v>24</v>
      </c>
      <c r="E29" s="20">
        <v>7</v>
      </c>
      <c r="F29" s="30">
        <v>61</v>
      </c>
      <c r="G29" s="20">
        <v>17</v>
      </c>
      <c r="H29" s="20">
        <v>24</v>
      </c>
      <c r="I29" s="20">
        <v>3</v>
      </c>
      <c r="J29" s="20">
        <v>0</v>
      </c>
      <c r="K29" s="29" t="s">
        <v>1175</v>
      </c>
      <c r="L29" s="1" t="s">
        <v>1047</v>
      </c>
      <c r="M29" s="1" t="s">
        <v>622</v>
      </c>
      <c r="N29" s="1" t="s">
        <v>1285</v>
      </c>
      <c r="O29" s="31">
        <v>173</v>
      </c>
      <c r="P29" s="20">
        <v>200</v>
      </c>
      <c r="Q29" s="30">
        <v>-27</v>
      </c>
      <c r="R29" s="29" t="s">
        <v>99</v>
      </c>
      <c r="S29" s="28" t="s">
        <v>222</v>
      </c>
    </row>
    <row r="30" spans="1:19" x14ac:dyDescent="0.3">
      <c r="A30" s="32" t="s">
        <v>0</v>
      </c>
      <c r="B30" s="1">
        <v>57</v>
      </c>
      <c r="C30" s="1">
        <v>23</v>
      </c>
      <c r="D30" s="1">
        <v>26</v>
      </c>
      <c r="E30" s="20">
        <v>8</v>
      </c>
      <c r="F30" s="30">
        <v>54</v>
      </c>
      <c r="G30" s="20">
        <v>19</v>
      </c>
      <c r="H30" s="20">
        <v>22</v>
      </c>
      <c r="I30" s="20">
        <v>1</v>
      </c>
      <c r="J30" s="20">
        <v>2</v>
      </c>
      <c r="K30" s="29" t="s">
        <v>1201</v>
      </c>
      <c r="L30" s="1" t="s">
        <v>996</v>
      </c>
      <c r="M30" s="1" t="s">
        <v>122</v>
      </c>
      <c r="N30" s="1" t="s">
        <v>1247</v>
      </c>
      <c r="O30" s="31">
        <v>163</v>
      </c>
      <c r="P30" s="20">
        <v>177</v>
      </c>
      <c r="Q30" s="30">
        <v>-14</v>
      </c>
      <c r="R30" s="29" t="s">
        <v>99</v>
      </c>
      <c r="S30" s="28" t="s">
        <v>218</v>
      </c>
    </row>
    <row r="31" spans="1:19" x14ac:dyDescent="0.3">
      <c r="A31" s="32" t="s">
        <v>25</v>
      </c>
      <c r="B31" s="1">
        <v>58</v>
      </c>
      <c r="C31" s="1">
        <v>22</v>
      </c>
      <c r="D31" s="1">
        <v>27</v>
      </c>
      <c r="E31" s="20">
        <v>9</v>
      </c>
      <c r="F31" s="30">
        <v>53</v>
      </c>
      <c r="G31" s="20">
        <v>14</v>
      </c>
      <c r="H31" s="20">
        <v>19</v>
      </c>
      <c r="I31" s="20">
        <v>3</v>
      </c>
      <c r="J31" s="20">
        <v>5</v>
      </c>
      <c r="K31" s="29" t="s">
        <v>1162</v>
      </c>
      <c r="L31" s="1" t="s">
        <v>1280</v>
      </c>
      <c r="M31" s="1" t="s">
        <v>389</v>
      </c>
      <c r="N31" s="1" t="s">
        <v>1074</v>
      </c>
      <c r="O31" s="31">
        <v>156</v>
      </c>
      <c r="P31" s="20">
        <v>189</v>
      </c>
      <c r="Q31" s="30">
        <v>-33</v>
      </c>
      <c r="R31" s="29" t="s">
        <v>107</v>
      </c>
      <c r="S31" s="28" t="s">
        <v>215</v>
      </c>
    </row>
    <row r="32" spans="1:19" ht="15" thickBot="1" x14ac:dyDescent="0.35">
      <c r="A32" s="32" t="s">
        <v>6</v>
      </c>
      <c r="B32" s="1">
        <v>58</v>
      </c>
      <c r="C32" s="1">
        <v>21</v>
      </c>
      <c r="D32" s="1">
        <v>28</v>
      </c>
      <c r="E32" s="20">
        <v>9</v>
      </c>
      <c r="F32" s="23">
        <v>51</v>
      </c>
      <c r="G32" s="20">
        <v>19</v>
      </c>
      <c r="H32" s="20">
        <v>20</v>
      </c>
      <c r="I32" s="20">
        <v>1</v>
      </c>
      <c r="J32" s="20">
        <v>3</v>
      </c>
      <c r="K32" s="29" t="s">
        <v>1286</v>
      </c>
      <c r="L32" s="1" t="s">
        <v>1197</v>
      </c>
      <c r="M32" s="1" t="s">
        <v>1198</v>
      </c>
      <c r="N32" s="1" t="s">
        <v>1287</v>
      </c>
      <c r="O32" s="31">
        <v>152</v>
      </c>
      <c r="P32" s="20">
        <v>204</v>
      </c>
      <c r="Q32" s="30">
        <v>-52</v>
      </c>
      <c r="R32" s="29" t="s">
        <v>99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58</v>
      </c>
      <c r="C35" s="1">
        <v>28</v>
      </c>
      <c r="D35" s="1">
        <v>16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1231</v>
      </c>
      <c r="M35" s="1" t="s">
        <v>1256</v>
      </c>
      <c r="N35" s="1" t="s">
        <v>1257</v>
      </c>
      <c r="O35" s="31">
        <v>197</v>
      </c>
      <c r="P35" s="20">
        <v>183</v>
      </c>
      <c r="Q35" s="30">
        <v>14</v>
      </c>
      <c r="R35" s="29" t="s">
        <v>109</v>
      </c>
      <c r="S35" s="28" t="s">
        <v>218</v>
      </c>
    </row>
    <row r="36" spans="1:19" x14ac:dyDescent="0.3">
      <c r="A36" s="32" t="s">
        <v>20</v>
      </c>
      <c r="B36" s="1">
        <v>60</v>
      </c>
      <c r="C36" s="1">
        <v>29</v>
      </c>
      <c r="D36" s="1">
        <v>23</v>
      </c>
      <c r="E36" s="20">
        <v>8</v>
      </c>
      <c r="F36" s="30">
        <v>66</v>
      </c>
      <c r="G36" s="20">
        <v>22</v>
      </c>
      <c r="H36" s="20">
        <v>29</v>
      </c>
      <c r="I36" s="20">
        <v>0</v>
      </c>
      <c r="J36" s="20">
        <v>3</v>
      </c>
      <c r="K36" s="29" t="s">
        <v>981</v>
      </c>
      <c r="L36" s="1" t="s">
        <v>1290</v>
      </c>
      <c r="M36" s="1" t="s">
        <v>452</v>
      </c>
      <c r="N36" s="1" t="s">
        <v>1260</v>
      </c>
      <c r="O36" s="31">
        <v>211</v>
      </c>
      <c r="P36" s="20">
        <v>201</v>
      </c>
      <c r="Q36" s="30">
        <v>10</v>
      </c>
      <c r="R36" s="29" t="s">
        <v>99</v>
      </c>
      <c r="S36" s="28" t="s">
        <v>200</v>
      </c>
    </row>
    <row r="37" spans="1:19" x14ac:dyDescent="0.3">
      <c r="A37" s="32" t="s">
        <v>31</v>
      </c>
      <c r="B37" s="1">
        <v>57</v>
      </c>
      <c r="C37" s="1">
        <v>31</v>
      </c>
      <c r="D37" s="1">
        <v>23</v>
      </c>
      <c r="E37" s="20">
        <v>3</v>
      </c>
      <c r="F37" s="30">
        <v>65</v>
      </c>
      <c r="G37" s="20">
        <v>13</v>
      </c>
      <c r="H37" s="20">
        <v>25</v>
      </c>
      <c r="I37" s="20">
        <v>6</v>
      </c>
      <c r="J37" s="20">
        <v>0</v>
      </c>
      <c r="K37" s="29" t="s">
        <v>980</v>
      </c>
      <c r="L37" s="1" t="s">
        <v>1108</v>
      </c>
      <c r="M37" s="1" t="s">
        <v>1248</v>
      </c>
      <c r="N37" s="1" t="s">
        <v>1249</v>
      </c>
      <c r="O37" s="31">
        <v>191</v>
      </c>
      <c r="P37" s="20">
        <v>200</v>
      </c>
      <c r="Q37" s="30">
        <v>-9</v>
      </c>
      <c r="R37" s="29" t="s">
        <v>109</v>
      </c>
      <c r="S37" s="28" t="s">
        <v>219</v>
      </c>
    </row>
    <row r="38" spans="1:19" x14ac:dyDescent="0.3">
      <c r="A38" s="32" t="s">
        <v>7</v>
      </c>
      <c r="B38" s="1">
        <v>58</v>
      </c>
      <c r="C38" s="1">
        <v>27</v>
      </c>
      <c r="D38" s="1">
        <v>22</v>
      </c>
      <c r="E38" s="20">
        <v>9</v>
      </c>
      <c r="F38" s="30">
        <v>63</v>
      </c>
      <c r="G38" s="20">
        <v>20</v>
      </c>
      <c r="H38" s="20">
        <v>26</v>
      </c>
      <c r="I38" s="20">
        <v>1</v>
      </c>
      <c r="J38" s="20">
        <v>4</v>
      </c>
      <c r="K38" s="29" t="s">
        <v>1116</v>
      </c>
      <c r="L38" s="1" t="s">
        <v>1250</v>
      </c>
      <c r="M38" s="1" t="s">
        <v>635</v>
      </c>
      <c r="N38" s="1" t="s">
        <v>1295</v>
      </c>
      <c r="O38" s="31">
        <v>164</v>
      </c>
      <c r="P38" s="20">
        <v>174</v>
      </c>
      <c r="Q38" s="30">
        <v>-10</v>
      </c>
      <c r="R38" s="29" t="s">
        <v>107</v>
      </c>
      <c r="S38" s="28" t="s">
        <v>232</v>
      </c>
    </row>
    <row r="39" spans="1:19" x14ac:dyDescent="0.3">
      <c r="A39" s="32" t="s">
        <v>18</v>
      </c>
      <c r="B39" s="1">
        <v>58</v>
      </c>
      <c r="C39" s="1">
        <v>23</v>
      </c>
      <c r="D39" s="1">
        <v>21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1291</v>
      </c>
      <c r="L39" s="1" t="s">
        <v>1228</v>
      </c>
      <c r="M39" s="1" t="s">
        <v>1292</v>
      </c>
      <c r="N39" s="1" t="s">
        <v>1293</v>
      </c>
      <c r="O39" s="31">
        <v>151</v>
      </c>
      <c r="P39" s="20">
        <v>175</v>
      </c>
      <c r="Q39" s="30">
        <v>-24</v>
      </c>
      <c r="R39" s="29" t="s">
        <v>159</v>
      </c>
      <c r="S39" s="28" t="s">
        <v>228</v>
      </c>
    </row>
    <row r="40" spans="1:19" x14ac:dyDescent="0.3">
      <c r="A40" s="32" t="s">
        <v>8</v>
      </c>
      <c r="B40" s="1">
        <v>56</v>
      </c>
      <c r="C40" s="1">
        <v>27</v>
      </c>
      <c r="D40" s="1">
        <v>25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968</v>
      </c>
      <c r="L40" s="1" t="s">
        <v>1207</v>
      </c>
      <c r="M40" s="1" t="s">
        <v>602</v>
      </c>
      <c r="N40" s="1" t="s">
        <v>1294</v>
      </c>
      <c r="O40" s="31">
        <v>172</v>
      </c>
      <c r="P40" s="20">
        <v>197</v>
      </c>
      <c r="Q40" s="30">
        <v>-25</v>
      </c>
      <c r="R40" s="29" t="s">
        <v>159</v>
      </c>
      <c r="S40" s="28" t="s">
        <v>237</v>
      </c>
    </row>
    <row r="41" spans="1:19" x14ac:dyDescent="0.3">
      <c r="A41" s="32" t="s">
        <v>27</v>
      </c>
      <c r="B41" s="1">
        <v>57</v>
      </c>
      <c r="C41" s="1">
        <v>24</v>
      </c>
      <c r="D41" s="1">
        <v>27</v>
      </c>
      <c r="E41" s="20">
        <v>6</v>
      </c>
      <c r="F41" s="30">
        <v>54</v>
      </c>
      <c r="G41" s="20">
        <v>18</v>
      </c>
      <c r="H41" s="20">
        <v>22</v>
      </c>
      <c r="I41" s="20">
        <v>2</v>
      </c>
      <c r="J41" s="20">
        <v>2</v>
      </c>
      <c r="K41" s="29" t="s">
        <v>981</v>
      </c>
      <c r="L41" s="1" t="s">
        <v>1288</v>
      </c>
      <c r="M41" s="1" t="s">
        <v>513</v>
      </c>
      <c r="N41" s="1" t="s">
        <v>1289</v>
      </c>
      <c r="O41" s="31">
        <v>146</v>
      </c>
      <c r="P41" s="20">
        <v>170</v>
      </c>
      <c r="Q41" s="30">
        <v>-24</v>
      </c>
      <c r="R41" s="29" t="s">
        <v>104</v>
      </c>
      <c r="S41" s="28" t="s">
        <v>218</v>
      </c>
    </row>
    <row r="42" spans="1:19" ht="15" thickBot="1" x14ac:dyDescent="0.35">
      <c r="A42" s="27" t="s">
        <v>3</v>
      </c>
      <c r="B42" s="26">
        <v>58</v>
      </c>
      <c r="C42" s="26">
        <v>18</v>
      </c>
      <c r="D42" s="26">
        <v>33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1255</v>
      </c>
      <c r="L42" s="26" t="s">
        <v>1210</v>
      </c>
      <c r="M42" s="26" t="s">
        <v>358</v>
      </c>
      <c r="N42" s="26" t="s">
        <v>1169</v>
      </c>
      <c r="O42" s="25">
        <v>151</v>
      </c>
      <c r="P42" s="24">
        <v>213</v>
      </c>
      <c r="Q42" s="23">
        <v>-62</v>
      </c>
      <c r="R42" s="22" t="s">
        <v>133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AB0C3E6-7644-414D-A355-E8795D94D9B2}"/>
  </hyperlinks>
  <pageMargins left="0.7" right="0.7" top="0.75" bottom="0.75" header="0.3" footer="0.3"/>
  <pageSetup orientation="portrait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6293-95E3-4CBE-BF26-1A332CDD0322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57</v>
      </c>
      <c r="C4" s="40">
        <v>38</v>
      </c>
      <c r="D4" s="40">
        <v>15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1234</v>
      </c>
      <c r="L4" s="40" t="s">
        <v>1265</v>
      </c>
      <c r="M4" s="40" t="s">
        <v>1235</v>
      </c>
      <c r="N4" s="40" t="s">
        <v>1266</v>
      </c>
      <c r="O4" s="39">
        <v>207</v>
      </c>
      <c r="P4" s="38">
        <v>147</v>
      </c>
      <c r="Q4" s="33">
        <v>60</v>
      </c>
      <c r="R4" s="37" t="s">
        <v>101</v>
      </c>
      <c r="S4" s="36" t="s">
        <v>219</v>
      </c>
    </row>
    <row r="5" spans="1:20" x14ac:dyDescent="0.3">
      <c r="A5" s="32" t="s">
        <v>28</v>
      </c>
      <c r="B5" s="1">
        <v>59</v>
      </c>
      <c r="C5" s="1">
        <v>34</v>
      </c>
      <c r="D5" s="1">
        <v>19</v>
      </c>
      <c r="E5" s="20">
        <v>6</v>
      </c>
      <c r="F5" s="30">
        <v>74</v>
      </c>
      <c r="G5" s="31">
        <v>25</v>
      </c>
      <c r="H5" s="20">
        <v>31</v>
      </c>
      <c r="I5" s="20">
        <v>3</v>
      </c>
      <c r="J5" s="30">
        <v>0</v>
      </c>
      <c r="K5" s="29" t="s">
        <v>1194</v>
      </c>
      <c r="L5" s="1" t="s">
        <v>1272</v>
      </c>
      <c r="M5" s="1" t="s">
        <v>519</v>
      </c>
      <c r="N5" s="1" t="s">
        <v>1296</v>
      </c>
      <c r="O5" s="31">
        <v>200</v>
      </c>
      <c r="P5" s="20">
        <v>179</v>
      </c>
      <c r="Q5" s="30">
        <v>21</v>
      </c>
      <c r="R5" s="29" t="s">
        <v>104</v>
      </c>
      <c r="S5" s="28" t="s">
        <v>226</v>
      </c>
    </row>
    <row r="6" spans="1:20" x14ac:dyDescent="0.3">
      <c r="A6" s="32" t="s">
        <v>21</v>
      </c>
      <c r="B6" s="1">
        <v>59</v>
      </c>
      <c r="C6" s="1">
        <v>34</v>
      </c>
      <c r="D6" s="1">
        <v>19</v>
      </c>
      <c r="E6" s="20">
        <v>6</v>
      </c>
      <c r="F6" s="30">
        <v>74</v>
      </c>
      <c r="G6" s="31">
        <v>21</v>
      </c>
      <c r="H6" s="20">
        <v>32</v>
      </c>
      <c r="I6" s="20">
        <v>2</v>
      </c>
      <c r="J6" s="30">
        <v>3</v>
      </c>
      <c r="K6" s="29" t="s">
        <v>1123</v>
      </c>
      <c r="L6" s="1" t="s">
        <v>1259</v>
      </c>
      <c r="M6" s="1" t="s">
        <v>628</v>
      </c>
      <c r="N6" s="1" t="s">
        <v>1260</v>
      </c>
      <c r="O6" s="31">
        <v>176</v>
      </c>
      <c r="P6" s="20">
        <v>176</v>
      </c>
      <c r="Q6" s="30">
        <v>0</v>
      </c>
      <c r="R6" s="29" t="s">
        <v>99</v>
      </c>
      <c r="S6" s="28" t="s">
        <v>233</v>
      </c>
    </row>
    <row r="7" spans="1:20" x14ac:dyDescent="0.3">
      <c r="A7" s="32" t="s">
        <v>16</v>
      </c>
      <c r="B7" s="1">
        <v>58</v>
      </c>
      <c r="C7" s="1">
        <v>32</v>
      </c>
      <c r="D7" s="1">
        <v>17</v>
      </c>
      <c r="E7" s="20">
        <v>9</v>
      </c>
      <c r="F7" s="30">
        <v>73</v>
      </c>
      <c r="G7" s="31">
        <v>19</v>
      </c>
      <c r="H7" s="20">
        <v>30</v>
      </c>
      <c r="I7" s="20">
        <v>2</v>
      </c>
      <c r="J7" s="30">
        <v>4</v>
      </c>
      <c r="K7" s="29" t="s">
        <v>1037</v>
      </c>
      <c r="L7" s="1" t="s">
        <v>1105</v>
      </c>
      <c r="M7" s="1" t="s">
        <v>543</v>
      </c>
      <c r="N7" s="1" t="s">
        <v>1262</v>
      </c>
      <c r="O7" s="31">
        <v>202</v>
      </c>
      <c r="P7" s="20">
        <v>191</v>
      </c>
      <c r="Q7" s="30">
        <v>11</v>
      </c>
      <c r="R7" s="29" t="s">
        <v>101</v>
      </c>
      <c r="S7" s="28" t="s">
        <v>231</v>
      </c>
    </row>
    <row r="8" spans="1:20" x14ac:dyDescent="0.3">
      <c r="A8" s="32" t="s">
        <v>29</v>
      </c>
      <c r="B8" s="1">
        <v>58</v>
      </c>
      <c r="C8" s="1">
        <v>33</v>
      </c>
      <c r="D8" s="1">
        <v>20</v>
      </c>
      <c r="E8" s="20">
        <v>5</v>
      </c>
      <c r="F8" s="30">
        <v>71</v>
      </c>
      <c r="G8" s="31">
        <v>23</v>
      </c>
      <c r="H8" s="20">
        <v>31</v>
      </c>
      <c r="I8" s="20">
        <v>2</v>
      </c>
      <c r="J8" s="30">
        <v>3</v>
      </c>
      <c r="K8" s="29" t="s">
        <v>1258</v>
      </c>
      <c r="L8" s="1" t="s">
        <v>960</v>
      </c>
      <c r="M8" s="1" t="s">
        <v>524</v>
      </c>
      <c r="N8" s="1" t="s">
        <v>1218</v>
      </c>
      <c r="O8" s="31">
        <v>199</v>
      </c>
      <c r="P8" s="20">
        <v>184</v>
      </c>
      <c r="Q8" s="30">
        <v>15</v>
      </c>
      <c r="R8" s="29" t="s">
        <v>99</v>
      </c>
      <c r="S8" s="28" t="s">
        <v>241</v>
      </c>
    </row>
    <row r="9" spans="1:20" x14ac:dyDescent="0.3">
      <c r="A9" s="32" t="s">
        <v>11</v>
      </c>
      <c r="B9" s="1">
        <v>58</v>
      </c>
      <c r="C9" s="1">
        <v>28</v>
      </c>
      <c r="D9" s="1">
        <v>22</v>
      </c>
      <c r="E9" s="20">
        <v>8</v>
      </c>
      <c r="F9" s="30">
        <v>64</v>
      </c>
      <c r="G9" s="31">
        <v>19</v>
      </c>
      <c r="H9" s="20">
        <v>25</v>
      </c>
      <c r="I9" s="20">
        <v>3</v>
      </c>
      <c r="J9" s="30">
        <v>0</v>
      </c>
      <c r="K9" s="29" t="s">
        <v>1125</v>
      </c>
      <c r="L9" s="1" t="s">
        <v>971</v>
      </c>
      <c r="M9" s="1" t="s">
        <v>1263</v>
      </c>
      <c r="N9" s="1" t="s">
        <v>1264</v>
      </c>
      <c r="O9" s="31">
        <v>192</v>
      </c>
      <c r="P9" s="20">
        <v>186</v>
      </c>
      <c r="Q9" s="30">
        <v>6</v>
      </c>
      <c r="R9" s="29" t="s">
        <v>101</v>
      </c>
      <c r="S9" s="28" t="s">
        <v>234</v>
      </c>
    </row>
    <row r="10" spans="1:20" x14ac:dyDescent="0.3">
      <c r="A10" s="32" t="s">
        <v>19</v>
      </c>
      <c r="B10" s="1">
        <v>59</v>
      </c>
      <c r="C10" s="1">
        <v>30</v>
      </c>
      <c r="D10" s="1">
        <v>26</v>
      </c>
      <c r="E10" s="20">
        <v>3</v>
      </c>
      <c r="F10" s="30">
        <v>63</v>
      </c>
      <c r="G10" s="31">
        <v>20</v>
      </c>
      <c r="H10" s="20">
        <v>26</v>
      </c>
      <c r="I10" s="20">
        <v>4</v>
      </c>
      <c r="J10" s="30">
        <v>1</v>
      </c>
      <c r="K10" s="29" t="s">
        <v>1208</v>
      </c>
      <c r="L10" s="1" t="s">
        <v>1214</v>
      </c>
      <c r="M10" s="1" t="s">
        <v>431</v>
      </c>
      <c r="N10" s="1" t="s">
        <v>1297</v>
      </c>
      <c r="O10" s="31">
        <v>181</v>
      </c>
      <c r="P10" s="20">
        <v>195</v>
      </c>
      <c r="Q10" s="30">
        <v>-14</v>
      </c>
      <c r="R10" s="29" t="s">
        <v>101</v>
      </c>
      <c r="S10" s="28" t="s">
        <v>200</v>
      </c>
    </row>
    <row r="11" spans="1:20" ht="15" thickBot="1" x14ac:dyDescent="0.35">
      <c r="A11" s="32" t="s">
        <v>4</v>
      </c>
      <c r="B11" s="1">
        <v>59</v>
      </c>
      <c r="C11" s="1">
        <v>27</v>
      </c>
      <c r="D11" s="1">
        <v>23</v>
      </c>
      <c r="E11" s="24">
        <v>9</v>
      </c>
      <c r="F11" s="23">
        <v>63</v>
      </c>
      <c r="G11" s="25">
        <v>18</v>
      </c>
      <c r="H11" s="24">
        <v>26</v>
      </c>
      <c r="I11" s="24">
        <v>1</v>
      </c>
      <c r="J11" s="23">
        <v>1</v>
      </c>
      <c r="K11" s="29" t="s">
        <v>1073</v>
      </c>
      <c r="L11" s="1" t="s">
        <v>937</v>
      </c>
      <c r="M11" s="1" t="s">
        <v>617</v>
      </c>
      <c r="N11" s="1" t="s">
        <v>1267</v>
      </c>
      <c r="O11" s="31">
        <v>191</v>
      </c>
      <c r="P11" s="20">
        <v>203</v>
      </c>
      <c r="Q11" s="30">
        <v>-12</v>
      </c>
      <c r="R11" s="29" t="s">
        <v>107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58</v>
      </c>
      <c r="C14" s="1">
        <v>37</v>
      </c>
      <c r="D14" s="1">
        <v>15</v>
      </c>
      <c r="E14" s="20">
        <v>6</v>
      </c>
      <c r="F14" s="33">
        <v>80</v>
      </c>
      <c r="G14" s="20">
        <v>23</v>
      </c>
      <c r="H14" s="20">
        <v>33</v>
      </c>
      <c r="I14" s="20">
        <v>4</v>
      </c>
      <c r="J14" s="20">
        <v>3</v>
      </c>
      <c r="K14" s="29" t="s">
        <v>1258</v>
      </c>
      <c r="L14" s="1" t="s">
        <v>1184</v>
      </c>
      <c r="M14" s="1" t="s">
        <v>1219</v>
      </c>
      <c r="N14" s="1" t="s">
        <v>1268</v>
      </c>
      <c r="O14" s="31">
        <v>202</v>
      </c>
      <c r="P14" s="20">
        <v>167</v>
      </c>
      <c r="Q14" s="30">
        <v>35</v>
      </c>
      <c r="R14" s="29" t="s">
        <v>135</v>
      </c>
      <c r="S14" s="28" t="s">
        <v>321</v>
      </c>
    </row>
    <row r="15" spans="1:20" x14ac:dyDescent="0.3">
      <c r="A15" s="32" t="s">
        <v>9</v>
      </c>
      <c r="B15" s="1">
        <v>57</v>
      </c>
      <c r="C15" s="1">
        <v>30</v>
      </c>
      <c r="D15" s="1">
        <v>15</v>
      </c>
      <c r="E15" s="20">
        <v>12</v>
      </c>
      <c r="F15" s="30">
        <v>72</v>
      </c>
      <c r="G15" s="20">
        <v>25</v>
      </c>
      <c r="H15" s="20">
        <v>29</v>
      </c>
      <c r="I15" s="20">
        <v>1</v>
      </c>
      <c r="J15" s="20">
        <v>7</v>
      </c>
      <c r="K15" s="29" t="s">
        <v>1277</v>
      </c>
      <c r="L15" s="1" t="s">
        <v>1226</v>
      </c>
      <c r="M15" s="1" t="s">
        <v>1278</v>
      </c>
      <c r="N15" s="1" t="s">
        <v>1279</v>
      </c>
      <c r="O15" s="31">
        <v>196</v>
      </c>
      <c r="P15" s="20">
        <v>170</v>
      </c>
      <c r="Q15" s="30">
        <v>26</v>
      </c>
      <c r="R15" s="29" t="s">
        <v>104</v>
      </c>
      <c r="S15" s="28" t="s">
        <v>276</v>
      </c>
    </row>
    <row r="16" spans="1:20" x14ac:dyDescent="0.3">
      <c r="A16" s="32" t="s">
        <v>13</v>
      </c>
      <c r="B16" s="1">
        <v>59</v>
      </c>
      <c r="C16" s="1">
        <v>33</v>
      </c>
      <c r="D16" s="1">
        <v>21</v>
      </c>
      <c r="E16" s="20">
        <v>5</v>
      </c>
      <c r="F16" s="30">
        <v>71</v>
      </c>
      <c r="G16" s="20">
        <v>18</v>
      </c>
      <c r="H16" s="20">
        <v>29</v>
      </c>
      <c r="I16" s="20">
        <v>4</v>
      </c>
      <c r="J16" s="20">
        <v>5</v>
      </c>
      <c r="K16" s="29" t="s">
        <v>977</v>
      </c>
      <c r="L16" s="1" t="s">
        <v>1272</v>
      </c>
      <c r="M16" s="1" t="s">
        <v>627</v>
      </c>
      <c r="N16" s="1" t="s">
        <v>1273</v>
      </c>
      <c r="O16" s="31">
        <v>173</v>
      </c>
      <c r="P16" s="20">
        <v>165</v>
      </c>
      <c r="Q16" s="30">
        <v>8</v>
      </c>
      <c r="R16" s="29" t="s">
        <v>109</v>
      </c>
      <c r="S16" s="28" t="s">
        <v>232</v>
      </c>
    </row>
    <row r="17" spans="1:19" x14ac:dyDescent="0.3">
      <c r="A17" s="32" t="s">
        <v>1</v>
      </c>
      <c r="B17" s="1">
        <v>61</v>
      </c>
      <c r="C17" s="1">
        <v>31</v>
      </c>
      <c r="D17" s="1">
        <v>23</v>
      </c>
      <c r="E17" s="20">
        <v>7</v>
      </c>
      <c r="F17" s="30">
        <v>69</v>
      </c>
      <c r="G17" s="20">
        <v>25</v>
      </c>
      <c r="H17" s="20">
        <v>30</v>
      </c>
      <c r="I17" s="20">
        <v>1</v>
      </c>
      <c r="J17" s="20">
        <v>5</v>
      </c>
      <c r="K17" s="29" t="s">
        <v>1218</v>
      </c>
      <c r="L17" s="1" t="s">
        <v>1186</v>
      </c>
      <c r="M17" s="1" t="s">
        <v>1241</v>
      </c>
      <c r="N17" s="1" t="s">
        <v>1242</v>
      </c>
      <c r="O17" s="31">
        <v>195</v>
      </c>
      <c r="P17" s="20">
        <v>180</v>
      </c>
      <c r="Q17" s="30">
        <v>15</v>
      </c>
      <c r="R17" s="29" t="s">
        <v>109</v>
      </c>
      <c r="S17" s="28" t="s">
        <v>226</v>
      </c>
    </row>
    <row r="18" spans="1:19" x14ac:dyDescent="0.3">
      <c r="A18" s="32" t="s">
        <v>23</v>
      </c>
      <c r="B18" s="1">
        <v>57</v>
      </c>
      <c r="C18" s="1">
        <v>29</v>
      </c>
      <c r="D18" s="1">
        <v>21</v>
      </c>
      <c r="E18" s="20">
        <v>7</v>
      </c>
      <c r="F18" s="30">
        <v>65</v>
      </c>
      <c r="G18" s="20">
        <v>15</v>
      </c>
      <c r="H18" s="20">
        <v>24</v>
      </c>
      <c r="I18" s="20">
        <v>5</v>
      </c>
      <c r="J18" s="20">
        <v>1</v>
      </c>
      <c r="K18" s="29" t="s">
        <v>928</v>
      </c>
      <c r="L18" s="1" t="s">
        <v>1050</v>
      </c>
      <c r="M18" s="1" t="s">
        <v>552</v>
      </c>
      <c r="N18" s="1" t="s">
        <v>1269</v>
      </c>
      <c r="O18" s="31">
        <v>181</v>
      </c>
      <c r="P18" s="20">
        <v>181</v>
      </c>
      <c r="Q18" s="30">
        <v>0</v>
      </c>
      <c r="R18" s="29" t="s">
        <v>101</v>
      </c>
      <c r="S18" s="28" t="s">
        <v>219</v>
      </c>
    </row>
    <row r="19" spans="1:19" x14ac:dyDescent="0.3">
      <c r="A19" s="32" t="s">
        <v>10</v>
      </c>
      <c r="B19" s="1">
        <v>58</v>
      </c>
      <c r="C19" s="1">
        <v>26</v>
      </c>
      <c r="D19" s="1">
        <v>21</v>
      </c>
      <c r="E19" s="20">
        <v>11</v>
      </c>
      <c r="F19" s="30">
        <v>63</v>
      </c>
      <c r="G19" s="20">
        <v>13</v>
      </c>
      <c r="H19" s="20">
        <v>21</v>
      </c>
      <c r="I19" s="20">
        <v>5</v>
      </c>
      <c r="J19" s="20">
        <v>3</v>
      </c>
      <c r="K19" s="29" t="s">
        <v>1224</v>
      </c>
      <c r="L19" s="1" t="s">
        <v>1203</v>
      </c>
      <c r="M19" s="1" t="s">
        <v>459</v>
      </c>
      <c r="N19" s="1" t="s">
        <v>1276</v>
      </c>
      <c r="O19" s="31">
        <v>171</v>
      </c>
      <c r="P19" s="20">
        <v>185</v>
      </c>
      <c r="Q19" s="30">
        <v>-14</v>
      </c>
      <c r="R19" s="29" t="s">
        <v>99</v>
      </c>
      <c r="S19" s="28" t="s">
        <v>255</v>
      </c>
    </row>
    <row r="20" spans="1:19" x14ac:dyDescent="0.3">
      <c r="A20" s="32" t="s">
        <v>14</v>
      </c>
      <c r="B20" s="1">
        <v>59</v>
      </c>
      <c r="C20" s="1">
        <v>28</v>
      </c>
      <c r="D20" s="1">
        <v>29</v>
      </c>
      <c r="E20" s="20">
        <v>2</v>
      </c>
      <c r="F20" s="30">
        <v>58</v>
      </c>
      <c r="G20" s="20">
        <v>15</v>
      </c>
      <c r="H20" s="20">
        <v>25</v>
      </c>
      <c r="I20" s="20">
        <v>3</v>
      </c>
      <c r="J20" s="20">
        <v>0</v>
      </c>
      <c r="K20" s="29" t="s">
        <v>1058</v>
      </c>
      <c r="L20" s="1" t="s">
        <v>1270</v>
      </c>
      <c r="M20" s="1" t="s">
        <v>779</v>
      </c>
      <c r="N20" s="1" t="s">
        <v>1271</v>
      </c>
      <c r="O20" s="31">
        <v>148</v>
      </c>
      <c r="P20" s="20">
        <v>181</v>
      </c>
      <c r="Q20" s="30">
        <v>-33</v>
      </c>
      <c r="R20" s="29" t="s">
        <v>159</v>
      </c>
      <c r="S20" s="28" t="s">
        <v>224</v>
      </c>
    </row>
    <row r="21" spans="1:19" ht="15" thickBot="1" x14ac:dyDescent="0.35">
      <c r="A21" s="27" t="s">
        <v>12</v>
      </c>
      <c r="B21" s="26">
        <v>58</v>
      </c>
      <c r="C21" s="26">
        <v>22</v>
      </c>
      <c r="D21" s="26">
        <v>29</v>
      </c>
      <c r="E21" s="24">
        <v>7</v>
      </c>
      <c r="F21" s="23">
        <v>51</v>
      </c>
      <c r="G21" s="24">
        <v>12</v>
      </c>
      <c r="H21" s="24">
        <v>20</v>
      </c>
      <c r="I21" s="24">
        <v>2</v>
      </c>
      <c r="J21" s="24">
        <v>0</v>
      </c>
      <c r="K21" s="22" t="s">
        <v>1274</v>
      </c>
      <c r="L21" s="26" t="s">
        <v>1132</v>
      </c>
      <c r="M21" s="26" t="s">
        <v>839</v>
      </c>
      <c r="N21" s="26" t="s">
        <v>1275</v>
      </c>
      <c r="O21" s="25">
        <v>153</v>
      </c>
      <c r="P21" s="24">
        <v>183</v>
      </c>
      <c r="Q21" s="23">
        <v>-30</v>
      </c>
      <c r="R21" s="22" t="s">
        <v>159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57</v>
      </c>
      <c r="C25" s="1">
        <v>38</v>
      </c>
      <c r="D25" s="1">
        <v>10</v>
      </c>
      <c r="E25" s="20">
        <v>9</v>
      </c>
      <c r="F25" s="30">
        <v>85</v>
      </c>
      <c r="G25" s="20">
        <v>34</v>
      </c>
      <c r="H25" s="20">
        <v>37</v>
      </c>
      <c r="I25" s="20">
        <v>1</v>
      </c>
      <c r="J25" s="20">
        <v>5</v>
      </c>
      <c r="K25" s="29" t="s">
        <v>1281</v>
      </c>
      <c r="L25" s="1" t="s">
        <v>1243</v>
      </c>
      <c r="M25" s="1" t="s">
        <v>423</v>
      </c>
      <c r="N25" s="1" t="s">
        <v>1282</v>
      </c>
      <c r="O25" s="31">
        <v>218</v>
      </c>
      <c r="P25" s="20">
        <v>145</v>
      </c>
      <c r="Q25" s="30">
        <v>73</v>
      </c>
      <c r="R25" s="29" t="s">
        <v>101</v>
      </c>
      <c r="S25" s="28" t="s">
        <v>228</v>
      </c>
    </row>
    <row r="26" spans="1:19" x14ac:dyDescent="0.3">
      <c r="A26" s="32" t="s">
        <v>17</v>
      </c>
      <c r="B26" s="1">
        <v>60</v>
      </c>
      <c r="C26" s="1">
        <v>35</v>
      </c>
      <c r="D26" s="1">
        <v>15</v>
      </c>
      <c r="E26" s="20">
        <v>10</v>
      </c>
      <c r="F26" s="30">
        <v>80</v>
      </c>
      <c r="G26" s="20">
        <v>18</v>
      </c>
      <c r="H26" s="20">
        <v>31</v>
      </c>
      <c r="I26" s="20">
        <v>4</v>
      </c>
      <c r="J26" s="20">
        <v>3</v>
      </c>
      <c r="K26" s="29" t="s">
        <v>1165</v>
      </c>
      <c r="L26" s="1" t="s">
        <v>1128</v>
      </c>
      <c r="M26" s="1" t="s">
        <v>528</v>
      </c>
      <c r="N26" s="1" t="s">
        <v>1298</v>
      </c>
      <c r="O26" s="31">
        <v>203</v>
      </c>
      <c r="P26" s="20">
        <v>176</v>
      </c>
      <c r="Q26" s="30">
        <v>27</v>
      </c>
      <c r="R26" s="29" t="s">
        <v>101</v>
      </c>
      <c r="S26" s="28" t="s">
        <v>226</v>
      </c>
    </row>
    <row r="27" spans="1:19" x14ac:dyDescent="0.3">
      <c r="A27" s="32" t="s">
        <v>22</v>
      </c>
      <c r="B27" s="1">
        <v>58</v>
      </c>
      <c r="C27" s="1">
        <v>35</v>
      </c>
      <c r="D27" s="1">
        <v>14</v>
      </c>
      <c r="E27" s="20">
        <v>9</v>
      </c>
      <c r="F27" s="30">
        <v>79</v>
      </c>
      <c r="G27" s="20">
        <v>25</v>
      </c>
      <c r="H27" s="20">
        <v>31</v>
      </c>
      <c r="I27" s="20">
        <v>4</v>
      </c>
      <c r="J27" s="20">
        <v>3</v>
      </c>
      <c r="K27" s="29" t="s">
        <v>1121</v>
      </c>
      <c r="L27" s="1" t="s">
        <v>933</v>
      </c>
      <c r="M27" s="1" t="s">
        <v>479</v>
      </c>
      <c r="N27" s="1" t="s">
        <v>1245</v>
      </c>
      <c r="O27" s="31">
        <v>197</v>
      </c>
      <c r="P27" s="20">
        <v>161</v>
      </c>
      <c r="Q27" s="30">
        <v>36</v>
      </c>
      <c r="R27" s="29" t="s">
        <v>194</v>
      </c>
      <c r="S27" s="28" t="s">
        <v>219</v>
      </c>
    </row>
    <row r="28" spans="1:19" x14ac:dyDescent="0.3">
      <c r="A28" s="32" t="s">
        <v>95</v>
      </c>
      <c r="B28" s="1">
        <v>59</v>
      </c>
      <c r="C28" s="1">
        <v>31</v>
      </c>
      <c r="D28" s="1">
        <v>24</v>
      </c>
      <c r="E28" s="20">
        <v>4</v>
      </c>
      <c r="F28" s="30">
        <v>66</v>
      </c>
      <c r="G28" s="20">
        <v>24</v>
      </c>
      <c r="H28" s="20">
        <v>31</v>
      </c>
      <c r="I28" s="20">
        <v>0</v>
      </c>
      <c r="J28" s="20">
        <v>0</v>
      </c>
      <c r="K28" s="29" t="s">
        <v>1045</v>
      </c>
      <c r="L28" s="1" t="s">
        <v>1108</v>
      </c>
      <c r="M28" s="1" t="s">
        <v>603</v>
      </c>
      <c r="N28" s="1" t="s">
        <v>1254</v>
      </c>
      <c r="O28" s="31">
        <v>190</v>
      </c>
      <c r="P28" s="20">
        <v>163</v>
      </c>
      <c r="Q28" s="30">
        <v>27</v>
      </c>
      <c r="R28" s="29" t="s">
        <v>99</v>
      </c>
      <c r="S28" s="28" t="s">
        <v>232</v>
      </c>
    </row>
    <row r="29" spans="1:19" x14ac:dyDescent="0.3">
      <c r="A29" s="32" t="s">
        <v>15</v>
      </c>
      <c r="B29" s="1">
        <v>58</v>
      </c>
      <c r="C29" s="1">
        <v>27</v>
      </c>
      <c r="D29" s="1">
        <v>24</v>
      </c>
      <c r="E29" s="20">
        <v>7</v>
      </c>
      <c r="F29" s="30">
        <v>61</v>
      </c>
      <c r="G29" s="20">
        <v>17</v>
      </c>
      <c r="H29" s="20">
        <v>24</v>
      </c>
      <c r="I29" s="20">
        <v>3</v>
      </c>
      <c r="J29" s="20">
        <v>0</v>
      </c>
      <c r="K29" s="29" t="s">
        <v>1175</v>
      </c>
      <c r="L29" s="1" t="s">
        <v>1047</v>
      </c>
      <c r="M29" s="1" t="s">
        <v>622</v>
      </c>
      <c r="N29" s="1" t="s">
        <v>1285</v>
      </c>
      <c r="O29" s="31">
        <v>173</v>
      </c>
      <c r="P29" s="20">
        <v>200</v>
      </c>
      <c r="Q29" s="30">
        <v>-27</v>
      </c>
      <c r="R29" s="29" t="s">
        <v>99</v>
      </c>
      <c r="S29" s="28" t="s">
        <v>222</v>
      </c>
    </row>
    <row r="30" spans="1:19" x14ac:dyDescent="0.3">
      <c r="A30" s="32" t="s">
        <v>0</v>
      </c>
      <c r="B30" s="1">
        <v>58</v>
      </c>
      <c r="C30" s="1">
        <v>23</v>
      </c>
      <c r="D30" s="1">
        <v>26</v>
      </c>
      <c r="E30" s="20">
        <v>9</v>
      </c>
      <c r="F30" s="30">
        <v>55</v>
      </c>
      <c r="G30" s="20">
        <v>19</v>
      </c>
      <c r="H30" s="20">
        <v>22</v>
      </c>
      <c r="I30" s="20">
        <v>1</v>
      </c>
      <c r="J30" s="20">
        <v>2</v>
      </c>
      <c r="K30" s="29" t="s">
        <v>1201</v>
      </c>
      <c r="L30" s="1" t="s">
        <v>1299</v>
      </c>
      <c r="M30" s="1" t="s">
        <v>122</v>
      </c>
      <c r="N30" s="1" t="s">
        <v>1300</v>
      </c>
      <c r="O30" s="31">
        <v>167</v>
      </c>
      <c r="P30" s="20">
        <v>182</v>
      </c>
      <c r="Q30" s="30">
        <v>-15</v>
      </c>
      <c r="R30" s="29" t="s">
        <v>101</v>
      </c>
      <c r="S30" s="28" t="s">
        <v>222</v>
      </c>
    </row>
    <row r="31" spans="1:19" x14ac:dyDescent="0.3">
      <c r="A31" s="32" t="s">
        <v>25</v>
      </c>
      <c r="B31" s="1">
        <v>58</v>
      </c>
      <c r="C31" s="1">
        <v>22</v>
      </c>
      <c r="D31" s="1">
        <v>27</v>
      </c>
      <c r="E31" s="20">
        <v>9</v>
      </c>
      <c r="F31" s="30">
        <v>53</v>
      </c>
      <c r="G31" s="20">
        <v>14</v>
      </c>
      <c r="H31" s="20">
        <v>19</v>
      </c>
      <c r="I31" s="20">
        <v>3</v>
      </c>
      <c r="J31" s="20">
        <v>5</v>
      </c>
      <c r="K31" s="29" t="s">
        <v>1162</v>
      </c>
      <c r="L31" s="1" t="s">
        <v>1280</v>
      </c>
      <c r="M31" s="1" t="s">
        <v>389</v>
      </c>
      <c r="N31" s="1" t="s">
        <v>1074</v>
      </c>
      <c r="O31" s="31">
        <v>156</v>
      </c>
      <c r="P31" s="20">
        <v>189</v>
      </c>
      <c r="Q31" s="30">
        <v>-33</v>
      </c>
      <c r="R31" s="29" t="s">
        <v>107</v>
      </c>
      <c r="S31" s="28" t="s">
        <v>215</v>
      </c>
    </row>
    <row r="32" spans="1:19" ht="15" thickBot="1" x14ac:dyDescent="0.35">
      <c r="A32" s="32" t="s">
        <v>6</v>
      </c>
      <c r="B32" s="1">
        <v>58</v>
      </c>
      <c r="C32" s="1">
        <v>21</v>
      </c>
      <c r="D32" s="1">
        <v>28</v>
      </c>
      <c r="E32" s="20">
        <v>9</v>
      </c>
      <c r="F32" s="23">
        <v>51</v>
      </c>
      <c r="G32" s="20">
        <v>19</v>
      </c>
      <c r="H32" s="20">
        <v>20</v>
      </c>
      <c r="I32" s="20">
        <v>1</v>
      </c>
      <c r="J32" s="20">
        <v>3</v>
      </c>
      <c r="K32" s="29" t="s">
        <v>1286</v>
      </c>
      <c r="L32" s="1" t="s">
        <v>1197</v>
      </c>
      <c r="M32" s="1" t="s">
        <v>1198</v>
      </c>
      <c r="N32" s="1" t="s">
        <v>1287</v>
      </c>
      <c r="O32" s="31">
        <v>152</v>
      </c>
      <c r="P32" s="20">
        <v>204</v>
      </c>
      <c r="Q32" s="30">
        <v>-52</v>
      </c>
      <c r="R32" s="29" t="s">
        <v>99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59</v>
      </c>
      <c r="C35" s="1">
        <v>28</v>
      </c>
      <c r="D35" s="1">
        <v>17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1302</v>
      </c>
      <c r="M35" s="1" t="s">
        <v>1256</v>
      </c>
      <c r="N35" s="1" t="s">
        <v>1257</v>
      </c>
      <c r="O35" s="31">
        <v>199</v>
      </c>
      <c r="P35" s="20">
        <v>186</v>
      </c>
      <c r="Q35" s="30">
        <v>13</v>
      </c>
      <c r="R35" s="29" t="s">
        <v>101</v>
      </c>
      <c r="S35" s="28" t="s">
        <v>218</v>
      </c>
    </row>
    <row r="36" spans="1:19" x14ac:dyDescent="0.3">
      <c r="A36" s="32" t="s">
        <v>31</v>
      </c>
      <c r="B36" s="1">
        <v>58</v>
      </c>
      <c r="C36" s="1">
        <v>32</v>
      </c>
      <c r="D36" s="1">
        <v>23</v>
      </c>
      <c r="E36" s="20">
        <v>3</v>
      </c>
      <c r="F36" s="30">
        <v>67</v>
      </c>
      <c r="G36" s="20">
        <v>13</v>
      </c>
      <c r="H36" s="20">
        <v>26</v>
      </c>
      <c r="I36" s="20">
        <v>6</v>
      </c>
      <c r="J36" s="20">
        <v>0</v>
      </c>
      <c r="K36" s="29" t="s">
        <v>1039</v>
      </c>
      <c r="L36" s="1" t="s">
        <v>1108</v>
      </c>
      <c r="M36" s="1" t="s">
        <v>1248</v>
      </c>
      <c r="N36" s="1" t="s">
        <v>1301</v>
      </c>
      <c r="O36" s="31">
        <v>196</v>
      </c>
      <c r="P36" s="20">
        <v>204</v>
      </c>
      <c r="Q36" s="30">
        <v>-8</v>
      </c>
      <c r="R36" s="29" t="s">
        <v>135</v>
      </c>
      <c r="S36" s="28" t="s">
        <v>219</v>
      </c>
    </row>
    <row r="37" spans="1:19" x14ac:dyDescent="0.3">
      <c r="A37" s="32" t="s">
        <v>20</v>
      </c>
      <c r="B37" s="1">
        <v>60</v>
      </c>
      <c r="C37" s="1">
        <v>29</v>
      </c>
      <c r="D37" s="1">
        <v>23</v>
      </c>
      <c r="E37" s="20">
        <v>8</v>
      </c>
      <c r="F37" s="30">
        <v>66</v>
      </c>
      <c r="G37" s="20">
        <v>22</v>
      </c>
      <c r="H37" s="20">
        <v>29</v>
      </c>
      <c r="I37" s="20">
        <v>0</v>
      </c>
      <c r="J37" s="20">
        <v>3</v>
      </c>
      <c r="K37" s="29" t="s">
        <v>981</v>
      </c>
      <c r="L37" s="1" t="s">
        <v>1290</v>
      </c>
      <c r="M37" s="1" t="s">
        <v>452</v>
      </c>
      <c r="N37" s="1" t="s">
        <v>1260</v>
      </c>
      <c r="O37" s="31">
        <v>211</v>
      </c>
      <c r="P37" s="20">
        <v>201</v>
      </c>
      <c r="Q37" s="30">
        <v>10</v>
      </c>
      <c r="R37" s="29" t="s">
        <v>99</v>
      </c>
      <c r="S37" s="28" t="s">
        <v>200</v>
      </c>
    </row>
    <row r="38" spans="1:19" x14ac:dyDescent="0.3">
      <c r="A38" s="32" t="s">
        <v>7</v>
      </c>
      <c r="B38" s="1">
        <v>58</v>
      </c>
      <c r="C38" s="1">
        <v>27</v>
      </c>
      <c r="D38" s="1">
        <v>22</v>
      </c>
      <c r="E38" s="20">
        <v>9</v>
      </c>
      <c r="F38" s="30">
        <v>63</v>
      </c>
      <c r="G38" s="20">
        <v>20</v>
      </c>
      <c r="H38" s="20">
        <v>26</v>
      </c>
      <c r="I38" s="20">
        <v>1</v>
      </c>
      <c r="J38" s="20">
        <v>4</v>
      </c>
      <c r="K38" s="29" t="s">
        <v>1116</v>
      </c>
      <c r="L38" s="1" t="s">
        <v>1250</v>
      </c>
      <c r="M38" s="1" t="s">
        <v>635</v>
      </c>
      <c r="N38" s="1" t="s">
        <v>1295</v>
      </c>
      <c r="O38" s="31">
        <v>164</v>
      </c>
      <c r="P38" s="20">
        <v>174</v>
      </c>
      <c r="Q38" s="30">
        <v>-10</v>
      </c>
      <c r="R38" s="29" t="s">
        <v>107</v>
      </c>
      <c r="S38" s="28" t="s">
        <v>232</v>
      </c>
    </row>
    <row r="39" spans="1:19" x14ac:dyDescent="0.3">
      <c r="A39" s="32" t="s">
        <v>18</v>
      </c>
      <c r="B39" s="1">
        <v>58</v>
      </c>
      <c r="C39" s="1">
        <v>23</v>
      </c>
      <c r="D39" s="1">
        <v>21</v>
      </c>
      <c r="E39" s="20">
        <v>14</v>
      </c>
      <c r="F39" s="30">
        <v>60</v>
      </c>
      <c r="G39" s="20">
        <v>10</v>
      </c>
      <c r="H39" s="20">
        <v>19</v>
      </c>
      <c r="I39" s="20">
        <v>4</v>
      </c>
      <c r="J39" s="20">
        <v>6</v>
      </c>
      <c r="K39" s="29" t="s">
        <v>1291</v>
      </c>
      <c r="L39" s="1" t="s">
        <v>1228</v>
      </c>
      <c r="M39" s="1" t="s">
        <v>1292</v>
      </c>
      <c r="N39" s="1" t="s">
        <v>1293</v>
      </c>
      <c r="O39" s="31">
        <v>151</v>
      </c>
      <c r="P39" s="20">
        <v>175</v>
      </c>
      <c r="Q39" s="30">
        <v>-24</v>
      </c>
      <c r="R39" s="29" t="s">
        <v>159</v>
      </c>
      <c r="S39" s="28" t="s">
        <v>228</v>
      </c>
    </row>
    <row r="40" spans="1:19" x14ac:dyDescent="0.3">
      <c r="A40" s="32" t="s">
        <v>8</v>
      </c>
      <c r="B40" s="1">
        <v>56</v>
      </c>
      <c r="C40" s="1">
        <v>27</v>
      </c>
      <c r="D40" s="1">
        <v>25</v>
      </c>
      <c r="E40" s="20">
        <v>4</v>
      </c>
      <c r="F40" s="30">
        <v>58</v>
      </c>
      <c r="G40" s="20">
        <v>14</v>
      </c>
      <c r="H40" s="20">
        <v>25</v>
      </c>
      <c r="I40" s="20">
        <v>2</v>
      </c>
      <c r="J40" s="20">
        <v>1</v>
      </c>
      <c r="K40" s="29" t="s">
        <v>968</v>
      </c>
      <c r="L40" s="1" t="s">
        <v>1207</v>
      </c>
      <c r="M40" s="1" t="s">
        <v>602</v>
      </c>
      <c r="N40" s="1" t="s">
        <v>1294</v>
      </c>
      <c r="O40" s="31">
        <v>172</v>
      </c>
      <c r="P40" s="20">
        <v>197</v>
      </c>
      <c r="Q40" s="30">
        <v>-25</v>
      </c>
      <c r="R40" s="29" t="s">
        <v>159</v>
      </c>
      <c r="S40" s="28" t="s">
        <v>237</v>
      </c>
    </row>
    <row r="41" spans="1:19" x14ac:dyDescent="0.3">
      <c r="A41" s="32" t="s">
        <v>27</v>
      </c>
      <c r="B41" s="1">
        <v>57</v>
      </c>
      <c r="C41" s="1">
        <v>24</v>
      </c>
      <c r="D41" s="1">
        <v>27</v>
      </c>
      <c r="E41" s="20">
        <v>6</v>
      </c>
      <c r="F41" s="30">
        <v>54</v>
      </c>
      <c r="G41" s="20">
        <v>18</v>
      </c>
      <c r="H41" s="20">
        <v>22</v>
      </c>
      <c r="I41" s="20">
        <v>2</v>
      </c>
      <c r="J41" s="20">
        <v>2</v>
      </c>
      <c r="K41" s="29" t="s">
        <v>981</v>
      </c>
      <c r="L41" s="1" t="s">
        <v>1288</v>
      </c>
      <c r="M41" s="1" t="s">
        <v>513</v>
      </c>
      <c r="N41" s="1" t="s">
        <v>1289</v>
      </c>
      <c r="O41" s="31">
        <v>146</v>
      </c>
      <c r="P41" s="20">
        <v>170</v>
      </c>
      <c r="Q41" s="30">
        <v>-24</v>
      </c>
      <c r="R41" s="29" t="s">
        <v>104</v>
      </c>
      <c r="S41" s="28" t="s">
        <v>218</v>
      </c>
    </row>
    <row r="42" spans="1:19" ht="15" thickBot="1" x14ac:dyDescent="0.35">
      <c r="A42" s="27" t="s">
        <v>3</v>
      </c>
      <c r="B42" s="26">
        <v>58</v>
      </c>
      <c r="C42" s="26">
        <v>18</v>
      </c>
      <c r="D42" s="26">
        <v>33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1255</v>
      </c>
      <c r="L42" s="26" t="s">
        <v>1210</v>
      </c>
      <c r="M42" s="26" t="s">
        <v>358</v>
      </c>
      <c r="N42" s="26" t="s">
        <v>1169</v>
      </c>
      <c r="O42" s="25">
        <v>151</v>
      </c>
      <c r="P42" s="24">
        <v>213</v>
      </c>
      <c r="Q42" s="23">
        <v>-62</v>
      </c>
      <c r="R42" s="22" t="s">
        <v>133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9010D99-EDDD-4A17-9BDD-D2E16DAC5707}"/>
  </hyperlinks>
  <pageMargins left="0.7" right="0.7" top="0.75" bottom="0.75" header="0.3" footer="0.3"/>
  <pageSetup orientation="portrait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D5E5-C2FD-4A13-9388-48894B7FAEF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58</v>
      </c>
      <c r="C4" s="40">
        <v>38</v>
      </c>
      <c r="D4" s="40">
        <v>16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1308</v>
      </c>
      <c r="L4" s="40" t="s">
        <v>1265</v>
      </c>
      <c r="M4" s="40" t="s">
        <v>390</v>
      </c>
      <c r="N4" s="40" t="s">
        <v>1309</v>
      </c>
      <c r="O4" s="39">
        <v>209</v>
      </c>
      <c r="P4" s="38">
        <v>153</v>
      </c>
      <c r="Q4" s="33">
        <v>56</v>
      </c>
      <c r="R4" s="37" t="s">
        <v>107</v>
      </c>
      <c r="S4" s="36" t="s">
        <v>203</v>
      </c>
    </row>
    <row r="5" spans="1:20" x14ac:dyDescent="0.3">
      <c r="A5" s="32" t="s">
        <v>28</v>
      </c>
      <c r="B5" s="1">
        <v>60</v>
      </c>
      <c r="C5" s="1">
        <v>35</v>
      </c>
      <c r="D5" s="1">
        <v>19</v>
      </c>
      <c r="E5" s="20">
        <v>6</v>
      </c>
      <c r="F5" s="30">
        <v>76</v>
      </c>
      <c r="G5" s="31">
        <v>26</v>
      </c>
      <c r="H5" s="20">
        <v>32</v>
      </c>
      <c r="I5" s="20">
        <v>3</v>
      </c>
      <c r="J5" s="30">
        <v>0</v>
      </c>
      <c r="K5" s="29" t="s">
        <v>1194</v>
      </c>
      <c r="L5" s="1" t="s">
        <v>1122</v>
      </c>
      <c r="M5" s="1" t="s">
        <v>550</v>
      </c>
      <c r="N5" s="1" t="s">
        <v>1303</v>
      </c>
      <c r="O5" s="31">
        <v>206</v>
      </c>
      <c r="P5" s="20">
        <v>181</v>
      </c>
      <c r="Q5" s="30">
        <v>25</v>
      </c>
      <c r="R5" s="29" t="s">
        <v>109</v>
      </c>
      <c r="S5" s="28" t="s">
        <v>226</v>
      </c>
    </row>
    <row r="6" spans="1:20" x14ac:dyDescent="0.3">
      <c r="A6" s="32" t="s">
        <v>16</v>
      </c>
      <c r="B6" s="1">
        <v>59</v>
      </c>
      <c r="C6" s="1">
        <v>33</v>
      </c>
      <c r="D6" s="1">
        <v>17</v>
      </c>
      <c r="E6" s="20">
        <v>9</v>
      </c>
      <c r="F6" s="30">
        <v>75</v>
      </c>
      <c r="G6" s="31">
        <v>20</v>
      </c>
      <c r="H6" s="20">
        <v>31</v>
      </c>
      <c r="I6" s="20">
        <v>2</v>
      </c>
      <c r="J6" s="30">
        <v>4</v>
      </c>
      <c r="K6" s="29" t="s">
        <v>1146</v>
      </c>
      <c r="L6" s="1" t="s">
        <v>1105</v>
      </c>
      <c r="M6" s="1" t="s">
        <v>543</v>
      </c>
      <c r="N6" s="1" t="s">
        <v>1305</v>
      </c>
      <c r="O6" s="31">
        <v>208</v>
      </c>
      <c r="P6" s="20">
        <v>193</v>
      </c>
      <c r="Q6" s="30">
        <v>15</v>
      </c>
      <c r="R6" s="29" t="s">
        <v>99</v>
      </c>
      <c r="S6" s="28" t="s">
        <v>231</v>
      </c>
    </row>
    <row r="7" spans="1:20" x14ac:dyDescent="0.3">
      <c r="A7" s="32" t="s">
        <v>21</v>
      </c>
      <c r="B7" s="1">
        <v>60</v>
      </c>
      <c r="C7" s="1">
        <v>34</v>
      </c>
      <c r="D7" s="1">
        <v>20</v>
      </c>
      <c r="E7" s="20">
        <v>6</v>
      </c>
      <c r="F7" s="30">
        <v>74</v>
      </c>
      <c r="G7" s="31">
        <v>21</v>
      </c>
      <c r="H7" s="20">
        <v>32</v>
      </c>
      <c r="I7" s="20">
        <v>2</v>
      </c>
      <c r="J7" s="30">
        <v>3</v>
      </c>
      <c r="K7" s="29" t="s">
        <v>1123</v>
      </c>
      <c r="L7" s="1" t="s">
        <v>1011</v>
      </c>
      <c r="M7" s="1" t="s">
        <v>628</v>
      </c>
      <c r="N7" s="1" t="s">
        <v>1304</v>
      </c>
      <c r="O7" s="31">
        <v>178</v>
      </c>
      <c r="P7" s="20">
        <v>181</v>
      </c>
      <c r="Q7" s="30">
        <v>-3</v>
      </c>
      <c r="R7" s="29" t="s">
        <v>101</v>
      </c>
      <c r="S7" s="28" t="s">
        <v>218</v>
      </c>
    </row>
    <row r="8" spans="1:20" x14ac:dyDescent="0.3">
      <c r="A8" s="32" t="s">
        <v>29</v>
      </c>
      <c r="B8" s="1">
        <v>59</v>
      </c>
      <c r="C8" s="1">
        <v>33</v>
      </c>
      <c r="D8" s="1">
        <v>21</v>
      </c>
      <c r="E8" s="20">
        <v>5</v>
      </c>
      <c r="F8" s="30">
        <v>71</v>
      </c>
      <c r="G8" s="31">
        <v>23</v>
      </c>
      <c r="H8" s="20">
        <v>31</v>
      </c>
      <c r="I8" s="20">
        <v>2</v>
      </c>
      <c r="J8" s="30">
        <v>3</v>
      </c>
      <c r="K8" s="29" t="s">
        <v>1258</v>
      </c>
      <c r="L8" s="1" t="s">
        <v>1237</v>
      </c>
      <c r="M8" s="1" t="s">
        <v>524</v>
      </c>
      <c r="N8" s="1" t="s">
        <v>1155</v>
      </c>
      <c r="O8" s="31">
        <v>200</v>
      </c>
      <c r="P8" s="20">
        <v>187</v>
      </c>
      <c r="Q8" s="30">
        <v>13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59</v>
      </c>
      <c r="C9" s="1">
        <v>29</v>
      </c>
      <c r="D9" s="1">
        <v>22</v>
      </c>
      <c r="E9" s="20">
        <v>8</v>
      </c>
      <c r="F9" s="30">
        <v>66</v>
      </c>
      <c r="G9" s="31">
        <v>20</v>
      </c>
      <c r="H9" s="20">
        <v>26</v>
      </c>
      <c r="I9" s="20">
        <v>3</v>
      </c>
      <c r="J9" s="30">
        <v>0</v>
      </c>
      <c r="K9" s="29" t="s">
        <v>1125</v>
      </c>
      <c r="L9" s="1" t="s">
        <v>1306</v>
      </c>
      <c r="M9" s="1" t="s">
        <v>580</v>
      </c>
      <c r="N9" s="1" t="s">
        <v>1307</v>
      </c>
      <c r="O9" s="31">
        <v>197</v>
      </c>
      <c r="P9" s="20">
        <v>188</v>
      </c>
      <c r="Q9" s="30">
        <v>9</v>
      </c>
      <c r="R9" s="29" t="s">
        <v>99</v>
      </c>
      <c r="S9" s="28" t="s">
        <v>234</v>
      </c>
    </row>
    <row r="10" spans="1:20" x14ac:dyDescent="0.3">
      <c r="A10" s="32" t="s">
        <v>19</v>
      </c>
      <c r="B10" s="1">
        <v>59</v>
      </c>
      <c r="C10" s="1">
        <v>30</v>
      </c>
      <c r="D10" s="1">
        <v>26</v>
      </c>
      <c r="E10" s="20">
        <v>3</v>
      </c>
      <c r="F10" s="30">
        <v>63</v>
      </c>
      <c r="G10" s="31">
        <v>20</v>
      </c>
      <c r="H10" s="20">
        <v>26</v>
      </c>
      <c r="I10" s="20">
        <v>4</v>
      </c>
      <c r="J10" s="30">
        <v>1</v>
      </c>
      <c r="K10" s="29" t="s">
        <v>1208</v>
      </c>
      <c r="L10" s="1" t="s">
        <v>1214</v>
      </c>
      <c r="M10" s="1" t="s">
        <v>431</v>
      </c>
      <c r="N10" s="1" t="s">
        <v>1297</v>
      </c>
      <c r="O10" s="31">
        <v>181</v>
      </c>
      <c r="P10" s="20">
        <v>195</v>
      </c>
      <c r="Q10" s="30">
        <v>-14</v>
      </c>
      <c r="R10" s="29" t="s">
        <v>101</v>
      </c>
      <c r="S10" s="28" t="s">
        <v>200</v>
      </c>
    </row>
    <row r="11" spans="1:20" ht="15" thickBot="1" x14ac:dyDescent="0.35">
      <c r="A11" s="32" t="s">
        <v>4</v>
      </c>
      <c r="B11" s="1">
        <v>60</v>
      </c>
      <c r="C11" s="1">
        <v>27</v>
      </c>
      <c r="D11" s="1">
        <v>24</v>
      </c>
      <c r="E11" s="24">
        <v>9</v>
      </c>
      <c r="F11" s="23">
        <v>63</v>
      </c>
      <c r="G11" s="25">
        <v>18</v>
      </c>
      <c r="H11" s="24">
        <v>26</v>
      </c>
      <c r="I11" s="24">
        <v>1</v>
      </c>
      <c r="J11" s="23">
        <v>1</v>
      </c>
      <c r="K11" s="29" t="s">
        <v>1310</v>
      </c>
      <c r="L11" s="1" t="s">
        <v>937</v>
      </c>
      <c r="M11" s="1" t="s">
        <v>645</v>
      </c>
      <c r="N11" s="1" t="s">
        <v>1311</v>
      </c>
      <c r="O11" s="31">
        <v>193</v>
      </c>
      <c r="P11" s="20">
        <v>208</v>
      </c>
      <c r="Q11" s="30">
        <v>-15</v>
      </c>
      <c r="R11" s="29" t="s">
        <v>113</v>
      </c>
      <c r="S11" s="28" t="s">
        <v>224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59</v>
      </c>
      <c r="C14" s="1">
        <v>38</v>
      </c>
      <c r="D14" s="1">
        <v>15</v>
      </c>
      <c r="E14" s="20">
        <v>6</v>
      </c>
      <c r="F14" s="33">
        <v>82</v>
      </c>
      <c r="G14" s="20">
        <v>24</v>
      </c>
      <c r="H14" s="20">
        <v>34</v>
      </c>
      <c r="I14" s="20">
        <v>4</v>
      </c>
      <c r="J14" s="20">
        <v>3</v>
      </c>
      <c r="K14" s="29" t="s">
        <v>1312</v>
      </c>
      <c r="L14" s="1" t="s">
        <v>1184</v>
      </c>
      <c r="M14" s="1" t="s">
        <v>1219</v>
      </c>
      <c r="N14" s="1" t="s">
        <v>1313</v>
      </c>
      <c r="O14" s="31">
        <v>207</v>
      </c>
      <c r="P14" s="20">
        <v>169</v>
      </c>
      <c r="Q14" s="30">
        <v>38</v>
      </c>
      <c r="R14" s="29" t="s">
        <v>154</v>
      </c>
      <c r="S14" s="28" t="s">
        <v>321</v>
      </c>
    </row>
    <row r="15" spans="1:20" x14ac:dyDescent="0.3">
      <c r="A15" s="32" t="s">
        <v>13</v>
      </c>
      <c r="B15" s="1">
        <v>60</v>
      </c>
      <c r="C15" s="1">
        <v>34</v>
      </c>
      <c r="D15" s="1">
        <v>21</v>
      </c>
      <c r="E15" s="20">
        <v>5</v>
      </c>
      <c r="F15" s="30">
        <v>73</v>
      </c>
      <c r="G15" s="20">
        <v>18</v>
      </c>
      <c r="H15" s="20">
        <v>30</v>
      </c>
      <c r="I15" s="20">
        <v>4</v>
      </c>
      <c r="J15" s="20">
        <v>5</v>
      </c>
      <c r="K15" s="29" t="s">
        <v>977</v>
      </c>
      <c r="L15" s="1" t="s">
        <v>1122</v>
      </c>
      <c r="M15" s="1" t="s">
        <v>1316</v>
      </c>
      <c r="N15" s="1" t="s">
        <v>1317</v>
      </c>
      <c r="O15" s="31">
        <v>177</v>
      </c>
      <c r="P15" s="20">
        <v>168</v>
      </c>
      <c r="Q15" s="30">
        <v>9</v>
      </c>
      <c r="R15" s="29" t="s">
        <v>135</v>
      </c>
      <c r="S15" s="28" t="s">
        <v>203</v>
      </c>
    </row>
    <row r="16" spans="1:20" x14ac:dyDescent="0.3">
      <c r="A16" s="32" t="s">
        <v>9</v>
      </c>
      <c r="B16" s="1">
        <v>58</v>
      </c>
      <c r="C16" s="1">
        <v>30</v>
      </c>
      <c r="D16" s="1">
        <v>15</v>
      </c>
      <c r="E16" s="20">
        <v>13</v>
      </c>
      <c r="F16" s="30">
        <v>73</v>
      </c>
      <c r="G16" s="20">
        <v>25</v>
      </c>
      <c r="H16" s="20">
        <v>29</v>
      </c>
      <c r="I16" s="20">
        <v>1</v>
      </c>
      <c r="J16" s="20">
        <v>8</v>
      </c>
      <c r="K16" s="29" t="s">
        <v>1277</v>
      </c>
      <c r="L16" s="1" t="s">
        <v>1113</v>
      </c>
      <c r="M16" s="1" t="s">
        <v>1320</v>
      </c>
      <c r="N16" s="1" t="s">
        <v>1321</v>
      </c>
      <c r="O16" s="31">
        <v>198</v>
      </c>
      <c r="P16" s="20">
        <v>173</v>
      </c>
      <c r="Q16" s="30">
        <v>25</v>
      </c>
      <c r="R16" s="29" t="s">
        <v>101</v>
      </c>
      <c r="S16" s="28" t="s">
        <v>290</v>
      </c>
    </row>
    <row r="17" spans="1:19" x14ac:dyDescent="0.3">
      <c r="A17" s="32" t="s">
        <v>1</v>
      </c>
      <c r="B17" s="1">
        <v>62</v>
      </c>
      <c r="C17" s="1">
        <v>31</v>
      </c>
      <c r="D17" s="1">
        <v>24</v>
      </c>
      <c r="E17" s="20">
        <v>7</v>
      </c>
      <c r="F17" s="30">
        <v>69</v>
      </c>
      <c r="G17" s="20">
        <v>25</v>
      </c>
      <c r="H17" s="20">
        <v>30</v>
      </c>
      <c r="I17" s="20">
        <v>1</v>
      </c>
      <c r="J17" s="20">
        <v>5</v>
      </c>
      <c r="K17" s="29" t="s">
        <v>1218</v>
      </c>
      <c r="L17" s="1" t="s">
        <v>1322</v>
      </c>
      <c r="M17" s="1" t="s">
        <v>1241</v>
      </c>
      <c r="N17" s="1" t="s">
        <v>1323</v>
      </c>
      <c r="O17" s="31">
        <v>197</v>
      </c>
      <c r="P17" s="20">
        <v>186</v>
      </c>
      <c r="Q17" s="30">
        <v>11</v>
      </c>
      <c r="R17" s="29" t="s">
        <v>101</v>
      </c>
      <c r="S17" s="28" t="s">
        <v>234</v>
      </c>
    </row>
    <row r="18" spans="1:19" x14ac:dyDescent="0.3">
      <c r="A18" s="32" t="s">
        <v>23</v>
      </c>
      <c r="B18" s="1">
        <v>58</v>
      </c>
      <c r="C18" s="1">
        <v>29</v>
      </c>
      <c r="D18" s="1">
        <v>21</v>
      </c>
      <c r="E18" s="20">
        <v>8</v>
      </c>
      <c r="F18" s="30">
        <v>66</v>
      </c>
      <c r="G18" s="20">
        <v>15</v>
      </c>
      <c r="H18" s="20">
        <v>24</v>
      </c>
      <c r="I18" s="20">
        <v>5</v>
      </c>
      <c r="J18" s="20">
        <v>1</v>
      </c>
      <c r="K18" s="29" t="s">
        <v>967</v>
      </c>
      <c r="L18" s="1" t="s">
        <v>1050</v>
      </c>
      <c r="M18" s="1" t="s">
        <v>557</v>
      </c>
      <c r="N18" s="1" t="s">
        <v>1314</v>
      </c>
      <c r="O18" s="31">
        <v>184</v>
      </c>
      <c r="P18" s="20">
        <v>185</v>
      </c>
      <c r="Q18" s="30">
        <v>-1</v>
      </c>
      <c r="R18" s="29" t="s">
        <v>107</v>
      </c>
      <c r="S18" s="28" t="s">
        <v>226</v>
      </c>
    </row>
    <row r="19" spans="1:19" x14ac:dyDescent="0.3">
      <c r="A19" s="32" t="s">
        <v>10</v>
      </c>
      <c r="B19" s="1">
        <v>59</v>
      </c>
      <c r="C19" s="1">
        <v>27</v>
      </c>
      <c r="D19" s="1">
        <v>21</v>
      </c>
      <c r="E19" s="20">
        <v>11</v>
      </c>
      <c r="F19" s="30">
        <v>65</v>
      </c>
      <c r="G19" s="20">
        <v>14</v>
      </c>
      <c r="H19" s="20">
        <v>22</v>
      </c>
      <c r="I19" s="20">
        <v>5</v>
      </c>
      <c r="J19" s="20">
        <v>3</v>
      </c>
      <c r="K19" s="29" t="s">
        <v>1302</v>
      </c>
      <c r="L19" s="1" t="s">
        <v>1203</v>
      </c>
      <c r="M19" s="1" t="s">
        <v>459</v>
      </c>
      <c r="N19" s="1" t="s">
        <v>1319</v>
      </c>
      <c r="O19" s="31">
        <v>174</v>
      </c>
      <c r="P19" s="20">
        <v>186</v>
      </c>
      <c r="Q19" s="30">
        <v>-12</v>
      </c>
      <c r="R19" s="29" t="s">
        <v>104</v>
      </c>
      <c r="S19" s="28" t="s">
        <v>218</v>
      </c>
    </row>
    <row r="20" spans="1:19" x14ac:dyDescent="0.3">
      <c r="A20" s="32" t="s">
        <v>14</v>
      </c>
      <c r="B20" s="1">
        <v>60</v>
      </c>
      <c r="C20" s="1">
        <v>29</v>
      </c>
      <c r="D20" s="1">
        <v>29</v>
      </c>
      <c r="E20" s="20">
        <v>2</v>
      </c>
      <c r="F20" s="30">
        <v>60</v>
      </c>
      <c r="G20" s="20">
        <v>16</v>
      </c>
      <c r="H20" s="20">
        <v>26</v>
      </c>
      <c r="I20" s="20">
        <v>3</v>
      </c>
      <c r="J20" s="20">
        <v>0</v>
      </c>
      <c r="K20" s="29" t="s">
        <v>1058</v>
      </c>
      <c r="L20" s="1" t="s">
        <v>1315</v>
      </c>
      <c r="M20" s="1" t="s">
        <v>779</v>
      </c>
      <c r="N20" s="1" t="s">
        <v>1271</v>
      </c>
      <c r="O20" s="31">
        <v>151</v>
      </c>
      <c r="P20" s="20">
        <v>182</v>
      </c>
      <c r="Q20" s="30">
        <v>-31</v>
      </c>
      <c r="R20" s="29" t="s">
        <v>99</v>
      </c>
      <c r="S20" s="28" t="s">
        <v>224</v>
      </c>
    </row>
    <row r="21" spans="1:19" ht="15" thickBot="1" x14ac:dyDescent="0.35">
      <c r="A21" s="27" t="s">
        <v>12</v>
      </c>
      <c r="B21" s="26">
        <v>59</v>
      </c>
      <c r="C21" s="26">
        <v>23</v>
      </c>
      <c r="D21" s="26">
        <v>29</v>
      </c>
      <c r="E21" s="24">
        <v>7</v>
      </c>
      <c r="F21" s="23">
        <v>53</v>
      </c>
      <c r="G21" s="24">
        <v>11</v>
      </c>
      <c r="H21" s="24">
        <v>20</v>
      </c>
      <c r="I21" s="24">
        <v>3</v>
      </c>
      <c r="J21" s="24">
        <v>0</v>
      </c>
      <c r="K21" s="22" t="s">
        <v>1318</v>
      </c>
      <c r="L21" s="26" t="s">
        <v>1132</v>
      </c>
      <c r="M21" s="26" t="s">
        <v>468</v>
      </c>
      <c r="N21" s="26" t="s">
        <v>1294</v>
      </c>
      <c r="O21" s="25">
        <v>156</v>
      </c>
      <c r="P21" s="24">
        <v>185</v>
      </c>
      <c r="Q21" s="23">
        <v>-29</v>
      </c>
      <c r="R21" s="22" t="s">
        <v>99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58</v>
      </c>
      <c r="C25" s="1">
        <v>39</v>
      </c>
      <c r="D25" s="1">
        <v>10</v>
      </c>
      <c r="E25" s="20">
        <v>9</v>
      </c>
      <c r="F25" s="30">
        <v>87</v>
      </c>
      <c r="G25" s="20">
        <v>35</v>
      </c>
      <c r="H25" s="20">
        <v>38</v>
      </c>
      <c r="I25" s="20">
        <v>1</v>
      </c>
      <c r="J25" s="20">
        <v>5</v>
      </c>
      <c r="K25" s="29" t="s">
        <v>1324</v>
      </c>
      <c r="L25" s="1" t="s">
        <v>1243</v>
      </c>
      <c r="M25" s="1" t="s">
        <v>511</v>
      </c>
      <c r="N25" s="1" t="s">
        <v>1325</v>
      </c>
      <c r="O25" s="31">
        <v>221</v>
      </c>
      <c r="P25" s="20">
        <v>146</v>
      </c>
      <c r="Q25" s="30">
        <v>75</v>
      </c>
      <c r="R25" s="29" t="s">
        <v>99</v>
      </c>
      <c r="S25" s="28" t="s">
        <v>202</v>
      </c>
    </row>
    <row r="26" spans="1:19" x14ac:dyDescent="0.3">
      <c r="A26" s="32" t="s">
        <v>22</v>
      </c>
      <c r="B26" s="1">
        <v>59</v>
      </c>
      <c r="C26" s="1">
        <v>36</v>
      </c>
      <c r="D26" s="1">
        <v>14</v>
      </c>
      <c r="E26" s="20">
        <v>9</v>
      </c>
      <c r="F26" s="30">
        <v>81</v>
      </c>
      <c r="G26" s="20">
        <v>25</v>
      </c>
      <c r="H26" s="20">
        <v>32</v>
      </c>
      <c r="I26" s="20">
        <v>4</v>
      </c>
      <c r="J26" s="20">
        <v>3</v>
      </c>
      <c r="K26" s="29" t="s">
        <v>1326</v>
      </c>
      <c r="L26" s="1" t="s">
        <v>933</v>
      </c>
      <c r="M26" s="1" t="s">
        <v>1327</v>
      </c>
      <c r="N26" s="1" t="s">
        <v>1328</v>
      </c>
      <c r="O26" s="31">
        <v>200</v>
      </c>
      <c r="P26" s="20">
        <v>163</v>
      </c>
      <c r="Q26" s="30">
        <v>37</v>
      </c>
      <c r="R26" s="29" t="s">
        <v>213</v>
      </c>
      <c r="S26" s="28" t="s">
        <v>280</v>
      </c>
    </row>
    <row r="27" spans="1:19" x14ac:dyDescent="0.3">
      <c r="A27" s="32" t="s">
        <v>17</v>
      </c>
      <c r="B27" s="1">
        <v>60</v>
      </c>
      <c r="C27" s="1">
        <v>35</v>
      </c>
      <c r="D27" s="1">
        <v>15</v>
      </c>
      <c r="E27" s="20">
        <v>10</v>
      </c>
      <c r="F27" s="30">
        <v>80</v>
      </c>
      <c r="G27" s="20">
        <v>18</v>
      </c>
      <c r="H27" s="20">
        <v>31</v>
      </c>
      <c r="I27" s="20">
        <v>4</v>
      </c>
      <c r="J27" s="20">
        <v>3</v>
      </c>
      <c r="K27" s="29" t="s">
        <v>1165</v>
      </c>
      <c r="L27" s="1" t="s">
        <v>1128</v>
      </c>
      <c r="M27" s="1" t="s">
        <v>528</v>
      </c>
      <c r="N27" s="1" t="s">
        <v>1298</v>
      </c>
      <c r="O27" s="31">
        <v>203</v>
      </c>
      <c r="P27" s="20">
        <v>176</v>
      </c>
      <c r="Q27" s="30">
        <v>27</v>
      </c>
      <c r="R27" s="29" t="s">
        <v>101</v>
      </c>
      <c r="S27" s="28" t="s">
        <v>226</v>
      </c>
    </row>
    <row r="28" spans="1:19" x14ac:dyDescent="0.3">
      <c r="A28" s="32" t="s">
        <v>95</v>
      </c>
      <c r="B28" s="1">
        <v>59</v>
      </c>
      <c r="C28" s="1">
        <v>31</v>
      </c>
      <c r="D28" s="1">
        <v>24</v>
      </c>
      <c r="E28" s="20">
        <v>4</v>
      </c>
      <c r="F28" s="30">
        <v>66</v>
      </c>
      <c r="G28" s="20">
        <v>24</v>
      </c>
      <c r="H28" s="20">
        <v>31</v>
      </c>
      <c r="I28" s="20">
        <v>0</v>
      </c>
      <c r="J28" s="20">
        <v>0</v>
      </c>
      <c r="K28" s="29" t="s">
        <v>1045</v>
      </c>
      <c r="L28" s="1" t="s">
        <v>1108</v>
      </c>
      <c r="M28" s="1" t="s">
        <v>603</v>
      </c>
      <c r="N28" s="1" t="s">
        <v>1254</v>
      </c>
      <c r="O28" s="31">
        <v>190</v>
      </c>
      <c r="P28" s="20">
        <v>163</v>
      </c>
      <c r="Q28" s="30">
        <v>27</v>
      </c>
      <c r="R28" s="29" t="s">
        <v>99</v>
      </c>
      <c r="S28" s="28" t="s">
        <v>232</v>
      </c>
    </row>
    <row r="29" spans="1:19" x14ac:dyDescent="0.3">
      <c r="A29" s="32" t="s">
        <v>15</v>
      </c>
      <c r="B29" s="1">
        <v>59</v>
      </c>
      <c r="C29" s="1">
        <v>27</v>
      </c>
      <c r="D29" s="1">
        <v>24</v>
      </c>
      <c r="E29" s="20">
        <v>8</v>
      </c>
      <c r="F29" s="30">
        <v>62</v>
      </c>
      <c r="G29" s="20">
        <v>17</v>
      </c>
      <c r="H29" s="20">
        <v>24</v>
      </c>
      <c r="I29" s="20">
        <v>3</v>
      </c>
      <c r="J29" s="20">
        <v>0</v>
      </c>
      <c r="K29" s="29" t="s">
        <v>1175</v>
      </c>
      <c r="L29" s="1" t="s">
        <v>1329</v>
      </c>
      <c r="M29" s="1" t="s">
        <v>708</v>
      </c>
      <c r="N29" s="1" t="s">
        <v>1330</v>
      </c>
      <c r="O29" s="31">
        <v>175</v>
      </c>
      <c r="P29" s="20">
        <v>203</v>
      </c>
      <c r="Q29" s="30">
        <v>-28</v>
      </c>
      <c r="R29" s="29" t="s">
        <v>101</v>
      </c>
      <c r="S29" s="28" t="s">
        <v>245</v>
      </c>
    </row>
    <row r="30" spans="1:19" x14ac:dyDescent="0.3">
      <c r="A30" s="32" t="s">
        <v>0</v>
      </c>
      <c r="B30" s="1">
        <v>58</v>
      </c>
      <c r="C30" s="1">
        <v>23</v>
      </c>
      <c r="D30" s="1">
        <v>26</v>
      </c>
      <c r="E30" s="20">
        <v>9</v>
      </c>
      <c r="F30" s="30">
        <v>55</v>
      </c>
      <c r="G30" s="20">
        <v>19</v>
      </c>
      <c r="H30" s="20">
        <v>22</v>
      </c>
      <c r="I30" s="20">
        <v>1</v>
      </c>
      <c r="J30" s="20">
        <v>2</v>
      </c>
      <c r="K30" s="29" t="s">
        <v>1201</v>
      </c>
      <c r="L30" s="1" t="s">
        <v>1299</v>
      </c>
      <c r="M30" s="1" t="s">
        <v>122</v>
      </c>
      <c r="N30" s="1" t="s">
        <v>1300</v>
      </c>
      <c r="O30" s="31">
        <v>167</v>
      </c>
      <c r="P30" s="20">
        <v>182</v>
      </c>
      <c r="Q30" s="30">
        <v>-15</v>
      </c>
      <c r="R30" s="29" t="s">
        <v>101</v>
      </c>
      <c r="S30" s="28" t="s">
        <v>222</v>
      </c>
    </row>
    <row r="31" spans="1:19" x14ac:dyDescent="0.3">
      <c r="A31" s="32" t="s">
        <v>25</v>
      </c>
      <c r="B31" s="1">
        <v>59</v>
      </c>
      <c r="C31" s="1">
        <v>22</v>
      </c>
      <c r="D31" s="1">
        <v>28</v>
      </c>
      <c r="E31" s="20">
        <v>9</v>
      </c>
      <c r="F31" s="30">
        <v>53</v>
      </c>
      <c r="G31" s="20">
        <v>14</v>
      </c>
      <c r="H31" s="20">
        <v>19</v>
      </c>
      <c r="I31" s="20">
        <v>3</v>
      </c>
      <c r="J31" s="20">
        <v>5</v>
      </c>
      <c r="K31" s="29" t="s">
        <v>1162</v>
      </c>
      <c r="L31" s="1" t="s">
        <v>1051</v>
      </c>
      <c r="M31" s="1" t="s">
        <v>442</v>
      </c>
      <c r="N31" s="1" t="s">
        <v>1238</v>
      </c>
      <c r="O31" s="31">
        <v>157</v>
      </c>
      <c r="P31" s="20">
        <v>192</v>
      </c>
      <c r="Q31" s="30">
        <v>-35</v>
      </c>
      <c r="R31" s="29" t="s">
        <v>113</v>
      </c>
      <c r="S31" s="28" t="s">
        <v>240</v>
      </c>
    </row>
    <row r="32" spans="1:19" ht="15" thickBot="1" x14ac:dyDescent="0.35">
      <c r="A32" s="32" t="s">
        <v>6</v>
      </c>
      <c r="B32" s="1">
        <v>59</v>
      </c>
      <c r="C32" s="1">
        <v>21</v>
      </c>
      <c r="D32" s="1">
        <v>29</v>
      </c>
      <c r="E32" s="20">
        <v>9</v>
      </c>
      <c r="F32" s="23">
        <v>51</v>
      </c>
      <c r="G32" s="20">
        <v>19</v>
      </c>
      <c r="H32" s="20">
        <v>20</v>
      </c>
      <c r="I32" s="20">
        <v>1</v>
      </c>
      <c r="J32" s="20">
        <v>3</v>
      </c>
      <c r="K32" s="29" t="s">
        <v>1331</v>
      </c>
      <c r="L32" s="1" t="s">
        <v>1197</v>
      </c>
      <c r="M32" s="1" t="s">
        <v>1198</v>
      </c>
      <c r="N32" s="1" t="s">
        <v>1287</v>
      </c>
      <c r="O32" s="31">
        <v>153</v>
      </c>
      <c r="P32" s="20">
        <v>207</v>
      </c>
      <c r="Q32" s="30">
        <v>-54</v>
      </c>
      <c r="R32" s="29" t="s">
        <v>101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59</v>
      </c>
      <c r="C35" s="1">
        <v>28</v>
      </c>
      <c r="D35" s="1">
        <v>17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1302</v>
      </c>
      <c r="M35" s="1" t="s">
        <v>1256</v>
      </c>
      <c r="N35" s="1" t="s">
        <v>1257</v>
      </c>
      <c r="O35" s="31">
        <v>199</v>
      </c>
      <c r="P35" s="20">
        <v>186</v>
      </c>
      <c r="Q35" s="30">
        <v>13</v>
      </c>
      <c r="R35" s="29" t="s">
        <v>101</v>
      </c>
      <c r="S35" s="28" t="s">
        <v>218</v>
      </c>
    </row>
    <row r="36" spans="1:19" x14ac:dyDescent="0.3">
      <c r="A36" s="32" t="s">
        <v>31</v>
      </c>
      <c r="B36" s="1">
        <v>58</v>
      </c>
      <c r="C36" s="1">
        <v>32</v>
      </c>
      <c r="D36" s="1">
        <v>23</v>
      </c>
      <c r="E36" s="20">
        <v>3</v>
      </c>
      <c r="F36" s="30">
        <v>67</v>
      </c>
      <c r="G36" s="20">
        <v>13</v>
      </c>
      <c r="H36" s="20">
        <v>26</v>
      </c>
      <c r="I36" s="20">
        <v>6</v>
      </c>
      <c r="J36" s="20">
        <v>0</v>
      </c>
      <c r="K36" s="29" t="s">
        <v>1039</v>
      </c>
      <c r="L36" s="1" t="s">
        <v>1108</v>
      </c>
      <c r="M36" s="1" t="s">
        <v>1248</v>
      </c>
      <c r="N36" s="1" t="s">
        <v>1301</v>
      </c>
      <c r="O36" s="31">
        <v>196</v>
      </c>
      <c r="P36" s="20">
        <v>204</v>
      </c>
      <c r="Q36" s="30">
        <v>-8</v>
      </c>
      <c r="R36" s="29" t="s">
        <v>135</v>
      </c>
      <c r="S36" s="28" t="s">
        <v>219</v>
      </c>
    </row>
    <row r="37" spans="1:19" x14ac:dyDescent="0.3">
      <c r="A37" s="32" t="s">
        <v>20</v>
      </c>
      <c r="B37" s="1">
        <v>61</v>
      </c>
      <c r="C37" s="1">
        <v>29</v>
      </c>
      <c r="D37" s="1">
        <v>24</v>
      </c>
      <c r="E37" s="20">
        <v>8</v>
      </c>
      <c r="F37" s="30">
        <v>66</v>
      </c>
      <c r="G37" s="20">
        <v>22</v>
      </c>
      <c r="H37" s="20">
        <v>29</v>
      </c>
      <c r="I37" s="20">
        <v>0</v>
      </c>
      <c r="J37" s="20">
        <v>3</v>
      </c>
      <c r="K37" s="29" t="s">
        <v>981</v>
      </c>
      <c r="L37" s="1" t="s">
        <v>1334</v>
      </c>
      <c r="M37" s="1" t="s">
        <v>475</v>
      </c>
      <c r="N37" s="1" t="s">
        <v>1304</v>
      </c>
      <c r="O37" s="31">
        <v>215</v>
      </c>
      <c r="P37" s="20">
        <v>206</v>
      </c>
      <c r="Q37" s="30">
        <v>9</v>
      </c>
      <c r="R37" s="29" t="s">
        <v>101</v>
      </c>
      <c r="S37" s="28" t="s">
        <v>200</v>
      </c>
    </row>
    <row r="38" spans="1:19" x14ac:dyDescent="0.3">
      <c r="A38" s="32" t="s">
        <v>7</v>
      </c>
      <c r="B38" s="1">
        <v>59</v>
      </c>
      <c r="C38" s="1">
        <v>28</v>
      </c>
      <c r="D38" s="1">
        <v>22</v>
      </c>
      <c r="E38" s="20">
        <v>9</v>
      </c>
      <c r="F38" s="30">
        <v>65</v>
      </c>
      <c r="G38" s="20">
        <v>21</v>
      </c>
      <c r="H38" s="20">
        <v>27</v>
      </c>
      <c r="I38" s="20">
        <v>1</v>
      </c>
      <c r="J38" s="20">
        <v>4</v>
      </c>
      <c r="K38" s="29" t="s">
        <v>1339</v>
      </c>
      <c r="L38" s="1" t="s">
        <v>1250</v>
      </c>
      <c r="M38" s="1" t="s">
        <v>659</v>
      </c>
      <c r="N38" s="1" t="s">
        <v>1340</v>
      </c>
      <c r="O38" s="31">
        <v>169</v>
      </c>
      <c r="P38" s="20">
        <v>175</v>
      </c>
      <c r="Q38" s="30">
        <v>-6</v>
      </c>
      <c r="R38" s="29" t="s">
        <v>99</v>
      </c>
      <c r="S38" s="28" t="s">
        <v>232</v>
      </c>
    </row>
    <row r="39" spans="1:19" x14ac:dyDescent="0.3">
      <c r="A39" s="32" t="s">
        <v>18</v>
      </c>
      <c r="B39" s="1">
        <v>59</v>
      </c>
      <c r="C39" s="1">
        <v>24</v>
      </c>
      <c r="D39" s="1">
        <v>21</v>
      </c>
      <c r="E39" s="20">
        <v>14</v>
      </c>
      <c r="F39" s="30">
        <v>62</v>
      </c>
      <c r="G39" s="20">
        <v>11</v>
      </c>
      <c r="H39" s="20">
        <v>20</v>
      </c>
      <c r="I39" s="20">
        <v>4</v>
      </c>
      <c r="J39" s="20">
        <v>6</v>
      </c>
      <c r="K39" s="29" t="s">
        <v>1335</v>
      </c>
      <c r="L39" s="1" t="s">
        <v>1228</v>
      </c>
      <c r="M39" s="1" t="s">
        <v>1336</v>
      </c>
      <c r="N39" s="1" t="s">
        <v>1337</v>
      </c>
      <c r="O39" s="31">
        <v>153</v>
      </c>
      <c r="P39" s="20">
        <v>175</v>
      </c>
      <c r="Q39" s="30">
        <v>-22</v>
      </c>
      <c r="R39" s="29" t="s">
        <v>99</v>
      </c>
      <c r="S39" s="28" t="s">
        <v>228</v>
      </c>
    </row>
    <row r="40" spans="1:19" x14ac:dyDescent="0.3">
      <c r="A40" s="32" t="s">
        <v>8</v>
      </c>
      <c r="B40" s="1">
        <v>57</v>
      </c>
      <c r="C40" s="1">
        <v>28</v>
      </c>
      <c r="D40" s="1">
        <v>25</v>
      </c>
      <c r="E40" s="20">
        <v>4</v>
      </c>
      <c r="F40" s="30">
        <v>60</v>
      </c>
      <c r="G40" s="20">
        <v>15</v>
      </c>
      <c r="H40" s="20">
        <v>26</v>
      </c>
      <c r="I40" s="20">
        <v>2</v>
      </c>
      <c r="J40" s="20">
        <v>1</v>
      </c>
      <c r="K40" s="29" t="s">
        <v>988</v>
      </c>
      <c r="L40" s="1" t="s">
        <v>1207</v>
      </c>
      <c r="M40" s="1" t="s">
        <v>622</v>
      </c>
      <c r="N40" s="1" t="s">
        <v>1338</v>
      </c>
      <c r="O40" s="31">
        <v>177</v>
      </c>
      <c r="P40" s="20">
        <v>201</v>
      </c>
      <c r="Q40" s="30">
        <v>-24</v>
      </c>
      <c r="R40" s="29" t="s">
        <v>99</v>
      </c>
      <c r="S40" s="28" t="s">
        <v>228</v>
      </c>
    </row>
    <row r="41" spans="1:19" x14ac:dyDescent="0.3">
      <c r="A41" s="32" t="s">
        <v>27</v>
      </c>
      <c r="B41" s="1">
        <v>58</v>
      </c>
      <c r="C41" s="1">
        <v>24</v>
      </c>
      <c r="D41" s="1">
        <v>28</v>
      </c>
      <c r="E41" s="20">
        <v>6</v>
      </c>
      <c r="F41" s="30">
        <v>54</v>
      </c>
      <c r="G41" s="20">
        <v>18</v>
      </c>
      <c r="H41" s="20">
        <v>22</v>
      </c>
      <c r="I41" s="20">
        <v>2</v>
      </c>
      <c r="J41" s="20">
        <v>2</v>
      </c>
      <c r="K41" s="29" t="s">
        <v>981</v>
      </c>
      <c r="L41" s="1" t="s">
        <v>1332</v>
      </c>
      <c r="M41" s="1" t="s">
        <v>527</v>
      </c>
      <c r="N41" s="1" t="s">
        <v>1333</v>
      </c>
      <c r="O41" s="31">
        <v>146</v>
      </c>
      <c r="P41" s="20">
        <v>172</v>
      </c>
      <c r="Q41" s="30">
        <v>-26</v>
      </c>
      <c r="R41" s="29" t="s">
        <v>101</v>
      </c>
      <c r="S41" s="28" t="s">
        <v>215</v>
      </c>
    </row>
    <row r="42" spans="1:19" ht="15" thickBot="1" x14ac:dyDescent="0.35">
      <c r="A42" s="27" t="s">
        <v>3</v>
      </c>
      <c r="B42" s="26">
        <v>59</v>
      </c>
      <c r="C42" s="26">
        <v>18</v>
      </c>
      <c r="D42" s="26">
        <v>34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1255</v>
      </c>
      <c r="L42" s="26" t="s">
        <v>1341</v>
      </c>
      <c r="M42" s="26" t="s">
        <v>378</v>
      </c>
      <c r="N42" s="26" t="s">
        <v>1199</v>
      </c>
      <c r="O42" s="25">
        <v>152</v>
      </c>
      <c r="P42" s="24">
        <v>218</v>
      </c>
      <c r="Q42" s="23">
        <v>-66</v>
      </c>
      <c r="R42" s="22" t="s">
        <v>159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46137F1-E7E7-4724-BFF5-F0EE53551E1E}"/>
  </hyperlinks>
  <pageMargins left="0.7" right="0.7" top="0.75" bottom="0.75" header="0.3" footer="0.3"/>
  <pageSetup orientation="portrait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879D-2F34-479C-B364-F59809646D2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58</v>
      </c>
      <c r="C4" s="40">
        <v>38</v>
      </c>
      <c r="D4" s="40">
        <v>16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1308</v>
      </c>
      <c r="L4" s="40" t="s">
        <v>1265</v>
      </c>
      <c r="M4" s="40" t="s">
        <v>390</v>
      </c>
      <c r="N4" s="40" t="s">
        <v>1309</v>
      </c>
      <c r="O4" s="39">
        <v>209</v>
      </c>
      <c r="P4" s="38">
        <v>153</v>
      </c>
      <c r="Q4" s="33">
        <v>56</v>
      </c>
      <c r="R4" s="37" t="s">
        <v>107</v>
      </c>
      <c r="S4" s="36" t="s">
        <v>203</v>
      </c>
    </row>
    <row r="5" spans="1:20" x14ac:dyDescent="0.3">
      <c r="A5" s="32" t="s">
        <v>28</v>
      </c>
      <c r="B5" s="1">
        <v>60</v>
      </c>
      <c r="C5" s="1">
        <v>35</v>
      </c>
      <c r="D5" s="1">
        <v>19</v>
      </c>
      <c r="E5" s="20">
        <v>6</v>
      </c>
      <c r="F5" s="30">
        <v>76</v>
      </c>
      <c r="G5" s="31">
        <v>26</v>
      </c>
      <c r="H5" s="20">
        <v>32</v>
      </c>
      <c r="I5" s="20">
        <v>3</v>
      </c>
      <c r="J5" s="30">
        <v>0</v>
      </c>
      <c r="K5" s="29" t="s">
        <v>1194</v>
      </c>
      <c r="L5" s="1" t="s">
        <v>1122</v>
      </c>
      <c r="M5" s="1" t="s">
        <v>550</v>
      </c>
      <c r="N5" s="1" t="s">
        <v>1303</v>
      </c>
      <c r="O5" s="31">
        <v>206</v>
      </c>
      <c r="P5" s="20">
        <v>181</v>
      </c>
      <c r="Q5" s="30">
        <v>25</v>
      </c>
      <c r="R5" s="29" t="s">
        <v>109</v>
      </c>
      <c r="S5" s="28" t="s">
        <v>226</v>
      </c>
    </row>
    <row r="6" spans="1:20" x14ac:dyDescent="0.3">
      <c r="A6" s="32" t="s">
        <v>16</v>
      </c>
      <c r="B6" s="1">
        <v>59</v>
      </c>
      <c r="C6" s="1">
        <v>33</v>
      </c>
      <c r="D6" s="1">
        <v>17</v>
      </c>
      <c r="E6" s="20">
        <v>9</v>
      </c>
      <c r="F6" s="30">
        <v>75</v>
      </c>
      <c r="G6" s="31">
        <v>20</v>
      </c>
      <c r="H6" s="20">
        <v>31</v>
      </c>
      <c r="I6" s="20">
        <v>2</v>
      </c>
      <c r="J6" s="30">
        <v>4</v>
      </c>
      <c r="K6" s="29" t="s">
        <v>1146</v>
      </c>
      <c r="L6" s="1" t="s">
        <v>1105</v>
      </c>
      <c r="M6" s="1" t="s">
        <v>543</v>
      </c>
      <c r="N6" s="1" t="s">
        <v>1305</v>
      </c>
      <c r="O6" s="31">
        <v>208</v>
      </c>
      <c r="P6" s="20">
        <v>193</v>
      </c>
      <c r="Q6" s="30">
        <v>15</v>
      </c>
      <c r="R6" s="29" t="s">
        <v>99</v>
      </c>
      <c r="S6" s="28" t="s">
        <v>231</v>
      </c>
    </row>
    <row r="7" spans="1:20" x14ac:dyDescent="0.3">
      <c r="A7" s="32" t="s">
        <v>21</v>
      </c>
      <c r="B7" s="1">
        <v>60</v>
      </c>
      <c r="C7" s="1">
        <v>34</v>
      </c>
      <c r="D7" s="1">
        <v>20</v>
      </c>
      <c r="E7" s="20">
        <v>6</v>
      </c>
      <c r="F7" s="30">
        <v>74</v>
      </c>
      <c r="G7" s="31">
        <v>21</v>
      </c>
      <c r="H7" s="20">
        <v>32</v>
      </c>
      <c r="I7" s="20">
        <v>2</v>
      </c>
      <c r="J7" s="30">
        <v>3</v>
      </c>
      <c r="K7" s="29" t="s">
        <v>1123</v>
      </c>
      <c r="L7" s="1" t="s">
        <v>1011</v>
      </c>
      <c r="M7" s="1" t="s">
        <v>628</v>
      </c>
      <c r="N7" s="1" t="s">
        <v>1304</v>
      </c>
      <c r="O7" s="31">
        <v>178</v>
      </c>
      <c r="P7" s="20">
        <v>181</v>
      </c>
      <c r="Q7" s="30">
        <v>-3</v>
      </c>
      <c r="R7" s="29" t="s">
        <v>101</v>
      </c>
      <c r="S7" s="28" t="s">
        <v>218</v>
      </c>
    </row>
    <row r="8" spans="1:20" x14ac:dyDescent="0.3">
      <c r="A8" s="32" t="s">
        <v>29</v>
      </c>
      <c r="B8" s="1">
        <v>59</v>
      </c>
      <c r="C8" s="1">
        <v>33</v>
      </c>
      <c r="D8" s="1">
        <v>21</v>
      </c>
      <c r="E8" s="20">
        <v>5</v>
      </c>
      <c r="F8" s="30">
        <v>71</v>
      </c>
      <c r="G8" s="31">
        <v>23</v>
      </c>
      <c r="H8" s="20">
        <v>31</v>
      </c>
      <c r="I8" s="20">
        <v>2</v>
      </c>
      <c r="J8" s="30">
        <v>3</v>
      </c>
      <c r="K8" s="29" t="s">
        <v>1258</v>
      </c>
      <c r="L8" s="1" t="s">
        <v>1237</v>
      </c>
      <c r="M8" s="1" t="s">
        <v>524</v>
      </c>
      <c r="N8" s="1" t="s">
        <v>1155</v>
      </c>
      <c r="O8" s="31">
        <v>200</v>
      </c>
      <c r="P8" s="20">
        <v>187</v>
      </c>
      <c r="Q8" s="30">
        <v>13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59</v>
      </c>
      <c r="C9" s="1">
        <v>29</v>
      </c>
      <c r="D9" s="1">
        <v>22</v>
      </c>
      <c r="E9" s="20">
        <v>8</v>
      </c>
      <c r="F9" s="30">
        <v>66</v>
      </c>
      <c r="G9" s="31">
        <v>20</v>
      </c>
      <c r="H9" s="20">
        <v>26</v>
      </c>
      <c r="I9" s="20">
        <v>3</v>
      </c>
      <c r="J9" s="30">
        <v>0</v>
      </c>
      <c r="K9" s="29" t="s">
        <v>1125</v>
      </c>
      <c r="L9" s="1" t="s">
        <v>1306</v>
      </c>
      <c r="M9" s="1" t="s">
        <v>580</v>
      </c>
      <c r="N9" s="1" t="s">
        <v>1307</v>
      </c>
      <c r="O9" s="31">
        <v>197</v>
      </c>
      <c r="P9" s="20">
        <v>188</v>
      </c>
      <c r="Q9" s="30">
        <v>9</v>
      </c>
      <c r="R9" s="29" t="s">
        <v>99</v>
      </c>
      <c r="S9" s="28" t="s">
        <v>234</v>
      </c>
    </row>
    <row r="10" spans="1:20" x14ac:dyDescent="0.3">
      <c r="A10" s="32" t="s">
        <v>19</v>
      </c>
      <c r="B10" s="1">
        <v>60</v>
      </c>
      <c r="C10" s="1">
        <v>30</v>
      </c>
      <c r="D10" s="1">
        <v>27</v>
      </c>
      <c r="E10" s="20">
        <v>3</v>
      </c>
      <c r="F10" s="30">
        <v>63</v>
      </c>
      <c r="G10" s="31">
        <v>20</v>
      </c>
      <c r="H10" s="20">
        <v>26</v>
      </c>
      <c r="I10" s="20">
        <v>4</v>
      </c>
      <c r="J10" s="30">
        <v>1</v>
      </c>
      <c r="K10" s="29" t="s">
        <v>1208</v>
      </c>
      <c r="L10" s="1" t="s">
        <v>1003</v>
      </c>
      <c r="M10" s="1" t="s">
        <v>431</v>
      </c>
      <c r="N10" s="1" t="s">
        <v>1342</v>
      </c>
      <c r="O10" s="31">
        <v>185</v>
      </c>
      <c r="P10" s="20">
        <v>200</v>
      </c>
      <c r="Q10" s="30">
        <v>-15</v>
      </c>
      <c r="R10" s="29" t="s">
        <v>107</v>
      </c>
      <c r="S10" s="28" t="s">
        <v>224</v>
      </c>
    </row>
    <row r="11" spans="1:20" ht="15" thickBot="1" x14ac:dyDescent="0.35">
      <c r="A11" s="32" t="s">
        <v>4</v>
      </c>
      <c r="B11" s="1">
        <v>60</v>
      </c>
      <c r="C11" s="1">
        <v>27</v>
      </c>
      <c r="D11" s="1">
        <v>24</v>
      </c>
      <c r="E11" s="24">
        <v>9</v>
      </c>
      <c r="F11" s="23">
        <v>63</v>
      </c>
      <c r="G11" s="25">
        <v>18</v>
      </c>
      <c r="H11" s="24">
        <v>26</v>
      </c>
      <c r="I11" s="24">
        <v>1</v>
      </c>
      <c r="J11" s="23">
        <v>1</v>
      </c>
      <c r="K11" s="29" t="s">
        <v>1310</v>
      </c>
      <c r="L11" s="1" t="s">
        <v>937</v>
      </c>
      <c r="M11" s="1" t="s">
        <v>645</v>
      </c>
      <c r="N11" s="1" t="s">
        <v>1311</v>
      </c>
      <c r="O11" s="31">
        <v>193</v>
      </c>
      <c r="P11" s="20">
        <v>208</v>
      </c>
      <c r="Q11" s="30">
        <v>-15</v>
      </c>
      <c r="R11" s="29" t="s">
        <v>113</v>
      </c>
      <c r="S11" s="28" t="s">
        <v>224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59</v>
      </c>
      <c r="C14" s="1">
        <v>38</v>
      </c>
      <c r="D14" s="1">
        <v>15</v>
      </c>
      <c r="E14" s="20">
        <v>6</v>
      </c>
      <c r="F14" s="33">
        <v>82</v>
      </c>
      <c r="G14" s="20">
        <v>24</v>
      </c>
      <c r="H14" s="20">
        <v>34</v>
      </c>
      <c r="I14" s="20">
        <v>4</v>
      </c>
      <c r="J14" s="20">
        <v>3</v>
      </c>
      <c r="K14" s="29" t="s">
        <v>1312</v>
      </c>
      <c r="L14" s="1" t="s">
        <v>1184</v>
      </c>
      <c r="M14" s="1" t="s">
        <v>1219</v>
      </c>
      <c r="N14" s="1" t="s">
        <v>1313</v>
      </c>
      <c r="O14" s="31">
        <v>207</v>
      </c>
      <c r="P14" s="20">
        <v>169</v>
      </c>
      <c r="Q14" s="30">
        <v>38</v>
      </c>
      <c r="R14" s="29" t="s">
        <v>154</v>
      </c>
      <c r="S14" s="28" t="s">
        <v>321</v>
      </c>
    </row>
    <row r="15" spans="1:20" x14ac:dyDescent="0.3">
      <c r="A15" s="32" t="s">
        <v>13</v>
      </c>
      <c r="B15" s="1">
        <v>61</v>
      </c>
      <c r="C15" s="1">
        <v>35</v>
      </c>
      <c r="D15" s="1">
        <v>21</v>
      </c>
      <c r="E15" s="20">
        <v>5</v>
      </c>
      <c r="F15" s="30">
        <v>75</v>
      </c>
      <c r="G15" s="20">
        <v>19</v>
      </c>
      <c r="H15" s="20">
        <v>31</v>
      </c>
      <c r="I15" s="20">
        <v>4</v>
      </c>
      <c r="J15" s="20">
        <v>5</v>
      </c>
      <c r="K15" s="29" t="s">
        <v>1343</v>
      </c>
      <c r="L15" s="1" t="s">
        <v>1122</v>
      </c>
      <c r="M15" s="1" t="s">
        <v>1316</v>
      </c>
      <c r="N15" s="1" t="s">
        <v>1344</v>
      </c>
      <c r="O15" s="31">
        <v>182</v>
      </c>
      <c r="P15" s="20">
        <v>172</v>
      </c>
      <c r="Q15" s="30">
        <v>10</v>
      </c>
      <c r="R15" s="29" t="s">
        <v>154</v>
      </c>
      <c r="S15" s="28" t="s">
        <v>219</v>
      </c>
    </row>
    <row r="16" spans="1:20" x14ac:dyDescent="0.3">
      <c r="A16" s="32" t="s">
        <v>9</v>
      </c>
      <c r="B16" s="1">
        <v>59</v>
      </c>
      <c r="C16" s="1">
        <v>31</v>
      </c>
      <c r="D16" s="1">
        <v>15</v>
      </c>
      <c r="E16" s="20">
        <v>13</v>
      </c>
      <c r="F16" s="30">
        <v>75</v>
      </c>
      <c r="G16" s="20">
        <v>26</v>
      </c>
      <c r="H16" s="20">
        <v>30</v>
      </c>
      <c r="I16" s="20">
        <v>1</v>
      </c>
      <c r="J16" s="20">
        <v>8</v>
      </c>
      <c r="K16" s="29" t="s">
        <v>1345</v>
      </c>
      <c r="L16" s="1" t="s">
        <v>1113</v>
      </c>
      <c r="M16" s="1" t="s">
        <v>1320</v>
      </c>
      <c r="N16" s="1" t="s">
        <v>1321</v>
      </c>
      <c r="O16" s="31">
        <v>203</v>
      </c>
      <c r="P16" s="20">
        <v>173</v>
      </c>
      <c r="Q16" s="30">
        <v>30</v>
      </c>
      <c r="R16" s="29" t="s">
        <v>99</v>
      </c>
      <c r="S16" s="28" t="s">
        <v>290</v>
      </c>
    </row>
    <row r="17" spans="1:19" x14ac:dyDescent="0.3">
      <c r="A17" s="32" t="s">
        <v>1</v>
      </c>
      <c r="B17" s="1">
        <v>62</v>
      </c>
      <c r="C17" s="1">
        <v>31</v>
      </c>
      <c r="D17" s="1">
        <v>24</v>
      </c>
      <c r="E17" s="20">
        <v>7</v>
      </c>
      <c r="F17" s="30">
        <v>69</v>
      </c>
      <c r="G17" s="20">
        <v>25</v>
      </c>
      <c r="H17" s="20">
        <v>30</v>
      </c>
      <c r="I17" s="20">
        <v>1</v>
      </c>
      <c r="J17" s="20">
        <v>5</v>
      </c>
      <c r="K17" s="29" t="s">
        <v>1218</v>
      </c>
      <c r="L17" s="1" t="s">
        <v>1322</v>
      </c>
      <c r="M17" s="1" t="s">
        <v>1241</v>
      </c>
      <c r="N17" s="1" t="s">
        <v>1323</v>
      </c>
      <c r="O17" s="31">
        <v>197</v>
      </c>
      <c r="P17" s="20">
        <v>186</v>
      </c>
      <c r="Q17" s="30">
        <v>11</v>
      </c>
      <c r="R17" s="29" t="s">
        <v>101</v>
      </c>
      <c r="S17" s="28" t="s">
        <v>234</v>
      </c>
    </row>
    <row r="18" spans="1:19" x14ac:dyDescent="0.3">
      <c r="A18" s="32" t="s">
        <v>23</v>
      </c>
      <c r="B18" s="1">
        <v>58</v>
      </c>
      <c r="C18" s="1">
        <v>29</v>
      </c>
      <c r="D18" s="1">
        <v>21</v>
      </c>
      <c r="E18" s="20">
        <v>8</v>
      </c>
      <c r="F18" s="30">
        <v>66</v>
      </c>
      <c r="G18" s="20">
        <v>15</v>
      </c>
      <c r="H18" s="20">
        <v>24</v>
      </c>
      <c r="I18" s="20">
        <v>5</v>
      </c>
      <c r="J18" s="20">
        <v>1</v>
      </c>
      <c r="K18" s="29" t="s">
        <v>967</v>
      </c>
      <c r="L18" s="1" t="s">
        <v>1050</v>
      </c>
      <c r="M18" s="1" t="s">
        <v>557</v>
      </c>
      <c r="N18" s="1" t="s">
        <v>1314</v>
      </c>
      <c r="O18" s="31">
        <v>184</v>
      </c>
      <c r="P18" s="20">
        <v>185</v>
      </c>
      <c r="Q18" s="30">
        <v>-1</v>
      </c>
      <c r="R18" s="29" t="s">
        <v>107</v>
      </c>
      <c r="S18" s="28" t="s">
        <v>226</v>
      </c>
    </row>
    <row r="19" spans="1:19" x14ac:dyDescent="0.3">
      <c r="A19" s="32" t="s">
        <v>10</v>
      </c>
      <c r="B19" s="1">
        <v>59</v>
      </c>
      <c r="C19" s="1">
        <v>27</v>
      </c>
      <c r="D19" s="1">
        <v>21</v>
      </c>
      <c r="E19" s="20">
        <v>11</v>
      </c>
      <c r="F19" s="30">
        <v>65</v>
      </c>
      <c r="G19" s="20">
        <v>14</v>
      </c>
      <c r="H19" s="20">
        <v>22</v>
      </c>
      <c r="I19" s="20">
        <v>5</v>
      </c>
      <c r="J19" s="20">
        <v>3</v>
      </c>
      <c r="K19" s="29" t="s">
        <v>1302</v>
      </c>
      <c r="L19" s="1" t="s">
        <v>1203</v>
      </c>
      <c r="M19" s="1" t="s">
        <v>459</v>
      </c>
      <c r="N19" s="1" t="s">
        <v>1319</v>
      </c>
      <c r="O19" s="31">
        <v>174</v>
      </c>
      <c r="P19" s="20">
        <v>186</v>
      </c>
      <c r="Q19" s="30">
        <v>-12</v>
      </c>
      <c r="R19" s="29" t="s">
        <v>104</v>
      </c>
      <c r="S19" s="28" t="s">
        <v>218</v>
      </c>
    </row>
    <row r="20" spans="1:19" x14ac:dyDescent="0.3">
      <c r="A20" s="32" t="s">
        <v>14</v>
      </c>
      <c r="B20" s="1">
        <v>60</v>
      </c>
      <c r="C20" s="1">
        <v>29</v>
      </c>
      <c r="D20" s="1">
        <v>29</v>
      </c>
      <c r="E20" s="20">
        <v>2</v>
      </c>
      <c r="F20" s="30">
        <v>60</v>
      </c>
      <c r="G20" s="20">
        <v>16</v>
      </c>
      <c r="H20" s="20">
        <v>26</v>
      </c>
      <c r="I20" s="20">
        <v>3</v>
      </c>
      <c r="J20" s="20">
        <v>0</v>
      </c>
      <c r="K20" s="29" t="s">
        <v>1058</v>
      </c>
      <c r="L20" s="1" t="s">
        <v>1315</v>
      </c>
      <c r="M20" s="1" t="s">
        <v>779</v>
      </c>
      <c r="N20" s="1" t="s">
        <v>1271</v>
      </c>
      <c r="O20" s="31">
        <v>151</v>
      </c>
      <c r="P20" s="20">
        <v>182</v>
      </c>
      <c r="Q20" s="30">
        <v>-31</v>
      </c>
      <c r="R20" s="29" t="s">
        <v>99</v>
      </c>
      <c r="S20" s="28" t="s">
        <v>224</v>
      </c>
    </row>
    <row r="21" spans="1:19" ht="15" thickBot="1" x14ac:dyDescent="0.35">
      <c r="A21" s="27" t="s">
        <v>12</v>
      </c>
      <c r="B21" s="26">
        <v>59</v>
      </c>
      <c r="C21" s="26">
        <v>23</v>
      </c>
      <c r="D21" s="26">
        <v>29</v>
      </c>
      <c r="E21" s="24">
        <v>7</v>
      </c>
      <c r="F21" s="23">
        <v>53</v>
      </c>
      <c r="G21" s="24">
        <v>11</v>
      </c>
      <c r="H21" s="24">
        <v>20</v>
      </c>
      <c r="I21" s="24">
        <v>3</v>
      </c>
      <c r="J21" s="24">
        <v>0</v>
      </c>
      <c r="K21" s="22" t="s">
        <v>1318</v>
      </c>
      <c r="L21" s="26" t="s">
        <v>1132</v>
      </c>
      <c r="M21" s="26" t="s">
        <v>468</v>
      </c>
      <c r="N21" s="26" t="s">
        <v>1294</v>
      </c>
      <c r="O21" s="25">
        <v>156</v>
      </c>
      <c r="P21" s="24">
        <v>185</v>
      </c>
      <c r="Q21" s="23">
        <v>-29</v>
      </c>
      <c r="R21" s="22" t="s">
        <v>99</v>
      </c>
      <c r="S21" s="21" t="s">
        <v>220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58</v>
      </c>
      <c r="C25" s="1">
        <v>39</v>
      </c>
      <c r="D25" s="1">
        <v>10</v>
      </c>
      <c r="E25" s="20">
        <v>9</v>
      </c>
      <c r="F25" s="30">
        <v>87</v>
      </c>
      <c r="G25" s="20">
        <v>35</v>
      </c>
      <c r="H25" s="20">
        <v>38</v>
      </c>
      <c r="I25" s="20">
        <v>1</v>
      </c>
      <c r="J25" s="20">
        <v>5</v>
      </c>
      <c r="K25" s="29" t="s">
        <v>1324</v>
      </c>
      <c r="L25" s="1" t="s">
        <v>1243</v>
      </c>
      <c r="M25" s="1" t="s">
        <v>511</v>
      </c>
      <c r="N25" s="1" t="s">
        <v>1325</v>
      </c>
      <c r="O25" s="31">
        <v>221</v>
      </c>
      <c r="P25" s="20">
        <v>146</v>
      </c>
      <c r="Q25" s="30">
        <v>75</v>
      </c>
      <c r="R25" s="29" t="s">
        <v>99</v>
      </c>
      <c r="S25" s="28" t="s">
        <v>202</v>
      </c>
    </row>
    <row r="26" spans="1:19" x14ac:dyDescent="0.3">
      <c r="A26" s="32" t="s">
        <v>22</v>
      </c>
      <c r="B26" s="1">
        <v>59</v>
      </c>
      <c r="C26" s="1">
        <v>36</v>
      </c>
      <c r="D26" s="1">
        <v>14</v>
      </c>
      <c r="E26" s="20">
        <v>9</v>
      </c>
      <c r="F26" s="30">
        <v>81</v>
      </c>
      <c r="G26" s="20">
        <v>25</v>
      </c>
      <c r="H26" s="20">
        <v>32</v>
      </c>
      <c r="I26" s="20">
        <v>4</v>
      </c>
      <c r="J26" s="20">
        <v>3</v>
      </c>
      <c r="K26" s="29" t="s">
        <v>1326</v>
      </c>
      <c r="L26" s="1" t="s">
        <v>933</v>
      </c>
      <c r="M26" s="1" t="s">
        <v>1327</v>
      </c>
      <c r="N26" s="1" t="s">
        <v>1328</v>
      </c>
      <c r="O26" s="31">
        <v>200</v>
      </c>
      <c r="P26" s="20">
        <v>163</v>
      </c>
      <c r="Q26" s="30">
        <v>37</v>
      </c>
      <c r="R26" s="29" t="s">
        <v>213</v>
      </c>
      <c r="S26" s="28" t="s">
        <v>280</v>
      </c>
    </row>
    <row r="27" spans="1:19" x14ac:dyDescent="0.3">
      <c r="A27" s="32" t="s">
        <v>17</v>
      </c>
      <c r="B27" s="1">
        <v>61</v>
      </c>
      <c r="C27" s="1">
        <v>35</v>
      </c>
      <c r="D27" s="1">
        <v>16</v>
      </c>
      <c r="E27" s="20">
        <v>10</v>
      </c>
      <c r="F27" s="30">
        <v>80</v>
      </c>
      <c r="G27" s="20">
        <v>18</v>
      </c>
      <c r="H27" s="20">
        <v>31</v>
      </c>
      <c r="I27" s="20">
        <v>4</v>
      </c>
      <c r="J27" s="20">
        <v>3</v>
      </c>
      <c r="K27" s="29" t="s">
        <v>1347</v>
      </c>
      <c r="L27" s="1" t="s">
        <v>1128</v>
      </c>
      <c r="M27" s="1" t="s">
        <v>505</v>
      </c>
      <c r="N27" s="1" t="s">
        <v>1348</v>
      </c>
      <c r="O27" s="31">
        <v>204</v>
      </c>
      <c r="P27" s="20">
        <v>179</v>
      </c>
      <c r="Q27" s="30">
        <v>25</v>
      </c>
      <c r="R27" s="29" t="s">
        <v>107</v>
      </c>
      <c r="S27" s="28" t="s">
        <v>226</v>
      </c>
    </row>
    <row r="28" spans="1:19" x14ac:dyDescent="0.3">
      <c r="A28" s="32" t="s">
        <v>95</v>
      </c>
      <c r="B28" s="1">
        <v>60</v>
      </c>
      <c r="C28" s="1">
        <v>31</v>
      </c>
      <c r="D28" s="1">
        <v>25</v>
      </c>
      <c r="E28" s="20">
        <v>4</v>
      </c>
      <c r="F28" s="30">
        <v>66</v>
      </c>
      <c r="G28" s="20">
        <v>24</v>
      </c>
      <c r="H28" s="20">
        <v>31</v>
      </c>
      <c r="I28" s="20">
        <v>0</v>
      </c>
      <c r="J28" s="20">
        <v>0</v>
      </c>
      <c r="K28" s="29" t="s">
        <v>1123</v>
      </c>
      <c r="L28" s="1" t="s">
        <v>1108</v>
      </c>
      <c r="M28" s="1" t="s">
        <v>626</v>
      </c>
      <c r="N28" s="1" t="s">
        <v>1295</v>
      </c>
      <c r="O28" s="31">
        <v>190</v>
      </c>
      <c r="P28" s="20">
        <v>167</v>
      </c>
      <c r="Q28" s="30">
        <v>23</v>
      </c>
      <c r="R28" s="29" t="s">
        <v>101</v>
      </c>
      <c r="S28" s="28" t="s">
        <v>202</v>
      </c>
    </row>
    <row r="29" spans="1:19" x14ac:dyDescent="0.3">
      <c r="A29" s="32" t="s">
        <v>15</v>
      </c>
      <c r="B29" s="1">
        <v>59</v>
      </c>
      <c r="C29" s="1">
        <v>27</v>
      </c>
      <c r="D29" s="1">
        <v>24</v>
      </c>
      <c r="E29" s="20">
        <v>8</v>
      </c>
      <c r="F29" s="30">
        <v>62</v>
      </c>
      <c r="G29" s="20">
        <v>17</v>
      </c>
      <c r="H29" s="20">
        <v>24</v>
      </c>
      <c r="I29" s="20">
        <v>3</v>
      </c>
      <c r="J29" s="20">
        <v>0</v>
      </c>
      <c r="K29" s="29" t="s">
        <v>1175</v>
      </c>
      <c r="L29" s="1" t="s">
        <v>1329</v>
      </c>
      <c r="M29" s="1" t="s">
        <v>708</v>
      </c>
      <c r="N29" s="1" t="s">
        <v>1330</v>
      </c>
      <c r="O29" s="31">
        <v>175</v>
      </c>
      <c r="P29" s="20">
        <v>203</v>
      </c>
      <c r="Q29" s="30">
        <v>-28</v>
      </c>
      <c r="R29" s="29" t="s">
        <v>101</v>
      </c>
      <c r="S29" s="28" t="s">
        <v>245</v>
      </c>
    </row>
    <row r="30" spans="1:19" x14ac:dyDescent="0.3">
      <c r="A30" s="32" t="s">
        <v>0</v>
      </c>
      <c r="B30" s="1">
        <v>59</v>
      </c>
      <c r="C30" s="1">
        <v>23</v>
      </c>
      <c r="D30" s="1">
        <v>26</v>
      </c>
      <c r="E30" s="20">
        <v>10</v>
      </c>
      <c r="F30" s="30">
        <v>56</v>
      </c>
      <c r="G30" s="20">
        <v>19</v>
      </c>
      <c r="H30" s="20">
        <v>22</v>
      </c>
      <c r="I30" s="20">
        <v>1</v>
      </c>
      <c r="J30" s="20">
        <v>2</v>
      </c>
      <c r="K30" s="29" t="s">
        <v>1201</v>
      </c>
      <c r="L30" s="1" t="s">
        <v>1352</v>
      </c>
      <c r="M30" s="1" t="s">
        <v>122</v>
      </c>
      <c r="N30" s="1" t="s">
        <v>1353</v>
      </c>
      <c r="O30" s="31">
        <v>168</v>
      </c>
      <c r="P30" s="20">
        <v>184</v>
      </c>
      <c r="Q30" s="30">
        <v>-16</v>
      </c>
      <c r="R30" s="29" t="s">
        <v>107</v>
      </c>
      <c r="S30" s="28" t="s">
        <v>264</v>
      </c>
    </row>
    <row r="31" spans="1:19" x14ac:dyDescent="0.3">
      <c r="A31" s="32" t="s">
        <v>25</v>
      </c>
      <c r="B31" s="1">
        <v>60</v>
      </c>
      <c r="C31" s="1">
        <v>23</v>
      </c>
      <c r="D31" s="1">
        <v>28</v>
      </c>
      <c r="E31" s="20">
        <v>9</v>
      </c>
      <c r="F31" s="30">
        <v>55</v>
      </c>
      <c r="G31" s="20">
        <v>15</v>
      </c>
      <c r="H31" s="20">
        <v>20</v>
      </c>
      <c r="I31" s="20">
        <v>3</v>
      </c>
      <c r="J31" s="20">
        <v>5</v>
      </c>
      <c r="K31" s="29" t="s">
        <v>1162</v>
      </c>
      <c r="L31" s="1" t="s">
        <v>1346</v>
      </c>
      <c r="M31" s="1" t="s">
        <v>437</v>
      </c>
      <c r="N31" s="1" t="s">
        <v>1330</v>
      </c>
      <c r="O31" s="31">
        <v>161</v>
      </c>
      <c r="P31" s="20">
        <v>192</v>
      </c>
      <c r="Q31" s="30">
        <v>-31</v>
      </c>
      <c r="R31" s="29" t="s">
        <v>99</v>
      </c>
      <c r="S31" s="28" t="s">
        <v>240</v>
      </c>
    </row>
    <row r="32" spans="1:19" ht="15" thickBot="1" x14ac:dyDescent="0.35">
      <c r="A32" s="32" t="s">
        <v>6</v>
      </c>
      <c r="B32" s="1">
        <v>60</v>
      </c>
      <c r="C32" s="1">
        <v>22</v>
      </c>
      <c r="D32" s="1">
        <v>29</v>
      </c>
      <c r="E32" s="20">
        <v>9</v>
      </c>
      <c r="F32" s="23">
        <v>53</v>
      </c>
      <c r="G32" s="20">
        <v>20</v>
      </c>
      <c r="H32" s="20">
        <v>21</v>
      </c>
      <c r="I32" s="20">
        <v>1</v>
      </c>
      <c r="J32" s="20">
        <v>3</v>
      </c>
      <c r="K32" s="29" t="s">
        <v>1331</v>
      </c>
      <c r="L32" s="1" t="s">
        <v>1349</v>
      </c>
      <c r="M32" s="1" t="s">
        <v>1350</v>
      </c>
      <c r="N32" s="1" t="s">
        <v>1351</v>
      </c>
      <c r="O32" s="31">
        <v>156</v>
      </c>
      <c r="P32" s="20">
        <v>208</v>
      </c>
      <c r="Q32" s="30">
        <v>-52</v>
      </c>
      <c r="R32" s="29" t="s">
        <v>99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60</v>
      </c>
      <c r="C35" s="1">
        <v>28</v>
      </c>
      <c r="D35" s="1">
        <v>18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1358</v>
      </c>
      <c r="M35" s="1" t="s">
        <v>1256</v>
      </c>
      <c r="N35" s="1" t="s">
        <v>1257</v>
      </c>
      <c r="O35" s="31">
        <v>199</v>
      </c>
      <c r="P35" s="20">
        <v>191</v>
      </c>
      <c r="Q35" s="30">
        <v>8</v>
      </c>
      <c r="R35" s="29" t="s">
        <v>107</v>
      </c>
      <c r="S35" s="28" t="s">
        <v>215</v>
      </c>
    </row>
    <row r="36" spans="1:19" x14ac:dyDescent="0.3">
      <c r="A36" s="32" t="s">
        <v>31</v>
      </c>
      <c r="B36" s="1">
        <v>59</v>
      </c>
      <c r="C36" s="1">
        <v>33</v>
      </c>
      <c r="D36" s="1">
        <v>23</v>
      </c>
      <c r="E36" s="20">
        <v>3</v>
      </c>
      <c r="F36" s="30">
        <v>69</v>
      </c>
      <c r="G36" s="20">
        <v>12</v>
      </c>
      <c r="H36" s="20">
        <v>26</v>
      </c>
      <c r="I36" s="20">
        <v>7</v>
      </c>
      <c r="J36" s="20">
        <v>0</v>
      </c>
      <c r="K36" s="29" t="s">
        <v>1070</v>
      </c>
      <c r="L36" s="1" t="s">
        <v>1108</v>
      </c>
      <c r="M36" s="1" t="s">
        <v>455</v>
      </c>
      <c r="N36" s="1" t="s">
        <v>1354</v>
      </c>
      <c r="O36" s="31">
        <v>199</v>
      </c>
      <c r="P36" s="20">
        <v>206</v>
      </c>
      <c r="Q36" s="30">
        <v>-7</v>
      </c>
      <c r="R36" s="29" t="s">
        <v>154</v>
      </c>
      <c r="S36" s="28" t="s">
        <v>219</v>
      </c>
    </row>
    <row r="37" spans="1:19" x14ac:dyDescent="0.3">
      <c r="A37" s="32" t="s">
        <v>20</v>
      </c>
      <c r="B37" s="1">
        <v>61</v>
      </c>
      <c r="C37" s="1">
        <v>29</v>
      </c>
      <c r="D37" s="1">
        <v>24</v>
      </c>
      <c r="E37" s="20">
        <v>8</v>
      </c>
      <c r="F37" s="30">
        <v>66</v>
      </c>
      <c r="G37" s="20">
        <v>22</v>
      </c>
      <c r="H37" s="20">
        <v>29</v>
      </c>
      <c r="I37" s="20">
        <v>0</v>
      </c>
      <c r="J37" s="20">
        <v>3</v>
      </c>
      <c r="K37" s="29" t="s">
        <v>981</v>
      </c>
      <c r="L37" s="1" t="s">
        <v>1334</v>
      </c>
      <c r="M37" s="1" t="s">
        <v>475</v>
      </c>
      <c r="N37" s="1" t="s">
        <v>1304</v>
      </c>
      <c r="O37" s="31">
        <v>215</v>
      </c>
      <c r="P37" s="20">
        <v>206</v>
      </c>
      <c r="Q37" s="30">
        <v>9</v>
      </c>
      <c r="R37" s="29" t="s">
        <v>101</v>
      </c>
      <c r="S37" s="28" t="s">
        <v>200</v>
      </c>
    </row>
    <row r="38" spans="1:19" x14ac:dyDescent="0.3">
      <c r="A38" s="32" t="s">
        <v>7</v>
      </c>
      <c r="B38" s="1">
        <v>59</v>
      </c>
      <c r="C38" s="1">
        <v>28</v>
      </c>
      <c r="D38" s="1">
        <v>22</v>
      </c>
      <c r="E38" s="20">
        <v>9</v>
      </c>
      <c r="F38" s="30">
        <v>65</v>
      </c>
      <c r="G38" s="20">
        <v>21</v>
      </c>
      <c r="H38" s="20">
        <v>27</v>
      </c>
      <c r="I38" s="20">
        <v>1</v>
      </c>
      <c r="J38" s="20">
        <v>4</v>
      </c>
      <c r="K38" s="29" t="s">
        <v>1339</v>
      </c>
      <c r="L38" s="1" t="s">
        <v>1250</v>
      </c>
      <c r="M38" s="1" t="s">
        <v>659</v>
      </c>
      <c r="N38" s="1" t="s">
        <v>1340</v>
      </c>
      <c r="O38" s="31">
        <v>169</v>
      </c>
      <c r="P38" s="20">
        <v>175</v>
      </c>
      <c r="Q38" s="30">
        <v>-6</v>
      </c>
      <c r="R38" s="29" t="s">
        <v>99</v>
      </c>
      <c r="S38" s="28" t="s">
        <v>232</v>
      </c>
    </row>
    <row r="39" spans="1:19" x14ac:dyDescent="0.3">
      <c r="A39" s="32" t="s">
        <v>18</v>
      </c>
      <c r="B39" s="1">
        <v>59</v>
      </c>
      <c r="C39" s="1">
        <v>24</v>
      </c>
      <c r="D39" s="1">
        <v>21</v>
      </c>
      <c r="E39" s="20">
        <v>14</v>
      </c>
      <c r="F39" s="30">
        <v>62</v>
      </c>
      <c r="G39" s="20">
        <v>11</v>
      </c>
      <c r="H39" s="20">
        <v>20</v>
      </c>
      <c r="I39" s="20">
        <v>4</v>
      </c>
      <c r="J39" s="20">
        <v>6</v>
      </c>
      <c r="K39" s="29" t="s">
        <v>1335</v>
      </c>
      <c r="L39" s="1" t="s">
        <v>1228</v>
      </c>
      <c r="M39" s="1" t="s">
        <v>1336</v>
      </c>
      <c r="N39" s="1" t="s">
        <v>1337</v>
      </c>
      <c r="O39" s="31">
        <v>153</v>
      </c>
      <c r="P39" s="20">
        <v>175</v>
      </c>
      <c r="Q39" s="30">
        <v>-22</v>
      </c>
      <c r="R39" s="29" t="s">
        <v>99</v>
      </c>
      <c r="S39" s="28" t="s">
        <v>228</v>
      </c>
    </row>
    <row r="40" spans="1:19" x14ac:dyDescent="0.3">
      <c r="A40" s="32" t="s">
        <v>8</v>
      </c>
      <c r="B40" s="1">
        <v>58</v>
      </c>
      <c r="C40" s="1">
        <v>29</v>
      </c>
      <c r="D40" s="1">
        <v>25</v>
      </c>
      <c r="E40" s="20">
        <v>4</v>
      </c>
      <c r="F40" s="30">
        <v>62</v>
      </c>
      <c r="G40" s="20">
        <v>15</v>
      </c>
      <c r="H40" s="20">
        <v>27</v>
      </c>
      <c r="I40" s="20">
        <v>2</v>
      </c>
      <c r="J40" s="20">
        <v>1</v>
      </c>
      <c r="K40" s="29" t="s">
        <v>1020</v>
      </c>
      <c r="L40" s="1" t="s">
        <v>1207</v>
      </c>
      <c r="M40" s="1" t="s">
        <v>622</v>
      </c>
      <c r="N40" s="1" t="s">
        <v>1357</v>
      </c>
      <c r="O40" s="31">
        <v>179</v>
      </c>
      <c r="P40" s="20">
        <v>202</v>
      </c>
      <c r="Q40" s="30">
        <v>-23</v>
      </c>
      <c r="R40" s="29" t="s">
        <v>104</v>
      </c>
      <c r="S40" s="28" t="s">
        <v>228</v>
      </c>
    </row>
    <row r="41" spans="1:19" x14ac:dyDescent="0.3">
      <c r="A41" s="32" t="s">
        <v>27</v>
      </c>
      <c r="B41" s="1">
        <v>59</v>
      </c>
      <c r="C41" s="1">
        <v>24</v>
      </c>
      <c r="D41" s="1">
        <v>28</v>
      </c>
      <c r="E41" s="20">
        <v>7</v>
      </c>
      <c r="F41" s="30">
        <v>55</v>
      </c>
      <c r="G41" s="20">
        <v>18</v>
      </c>
      <c r="H41" s="20">
        <v>22</v>
      </c>
      <c r="I41" s="20">
        <v>2</v>
      </c>
      <c r="J41" s="20">
        <v>3</v>
      </c>
      <c r="K41" s="29" t="s">
        <v>981</v>
      </c>
      <c r="L41" s="1" t="s">
        <v>1355</v>
      </c>
      <c r="M41" s="1" t="s">
        <v>488</v>
      </c>
      <c r="N41" s="1" t="s">
        <v>1356</v>
      </c>
      <c r="O41" s="31">
        <v>148</v>
      </c>
      <c r="P41" s="20">
        <v>175</v>
      </c>
      <c r="Q41" s="30">
        <v>-27</v>
      </c>
      <c r="R41" s="29" t="s">
        <v>107</v>
      </c>
      <c r="S41" s="28" t="s">
        <v>215</v>
      </c>
    </row>
    <row r="42" spans="1:19" ht="15" thickBot="1" x14ac:dyDescent="0.35">
      <c r="A42" s="27" t="s">
        <v>3</v>
      </c>
      <c r="B42" s="26">
        <v>59</v>
      </c>
      <c r="C42" s="26">
        <v>18</v>
      </c>
      <c r="D42" s="26">
        <v>34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1255</v>
      </c>
      <c r="L42" s="26" t="s">
        <v>1341</v>
      </c>
      <c r="M42" s="26" t="s">
        <v>378</v>
      </c>
      <c r="N42" s="26" t="s">
        <v>1199</v>
      </c>
      <c r="O42" s="25">
        <v>152</v>
      </c>
      <c r="P42" s="24">
        <v>218</v>
      </c>
      <c r="Q42" s="23">
        <v>-66</v>
      </c>
      <c r="R42" s="22" t="s">
        <v>159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FD311ED-EFDC-4B94-A015-7F44935BF19B}"/>
  </hyperlinks>
  <pageMargins left="0.7" right="0.7" top="0.75" bottom="0.75" header="0.3" footer="0.3"/>
  <pageSetup orientation="portrait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C773-4F87-4C92-8788-05B4737FC93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58</v>
      </c>
      <c r="C4" s="40">
        <v>38</v>
      </c>
      <c r="D4" s="40">
        <v>16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1308</v>
      </c>
      <c r="L4" s="40" t="s">
        <v>1265</v>
      </c>
      <c r="M4" s="40" t="s">
        <v>390</v>
      </c>
      <c r="N4" s="40" t="s">
        <v>1309</v>
      </c>
      <c r="O4" s="39">
        <v>209</v>
      </c>
      <c r="P4" s="38">
        <v>153</v>
      </c>
      <c r="Q4" s="33">
        <v>56</v>
      </c>
      <c r="R4" s="37" t="s">
        <v>107</v>
      </c>
      <c r="S4" s="36" t="s">
        <v>203</v>
      </c>
    </row>
    <row r="5" spans="1:20" x14ac:dyDescent="0.3">
      <c r="A5" s="32" t="s">
        <v>28</v>
      </c>
      <c r="B5" s="1">
        <v>60</v>
      </c>
      <c r="C5" s="1">
        <v>35</v>
      </c>
      <c r="D5" s="1">
        <v>19</v>
      </c>
      <c r="E5" s="20">
        <v>6</v>
      </c>
      <c r="F5" s="30">
        <v>76</v>
      </c>
      <c r="G5" s="31">
        <v>26</v>
      </c>
      <c r="H5" s="20">
        <v>32</v>
      </c>
      <c r="I5" s="20">
        <v>3</v>
      </c>
      <c r="J5" s="30">
        <v>0</v>
      </c>
      <c r="K5" s="29" t="s">
        <v>1194</v>
      </c>
      <c r="L5" s="1" t="s">
        <v>1122</v>
      </c>
      <c r="M5" s="1" t="s">
        <v>550</v>
      </c>
      <c r="N5" s="1" t="s">
        <v>1303</v>
      </c>
      <c r="O5" s="31">
        <v>206</v>
      </c>
      <c r="P5" s="20">
        <v>181</v>
      </c>
      <c r="Q5" s="30">
        <v>25</v>
      </c>
      <c r="R5" s="29" t="s">
        <v>109</v>
      </c>
      <c r="S5" s="28" t="s">
        <v>226</v>
      </c>
    </row>
    <row r="6" spans="1:20" x14ac:dyDescent="0.3">
      <c r="A6" s="32" t="s">
        <v>21</v>
      </c>
      <c r="B6" s="1">
        <v>61</v>
      </c>
      <c r="C6" s="1">
        <v>35</v>
      </c>
      <c r="D6" s="1">
        <v>20</v>
      </c>
      <c r="E6" s="20">
        <v>6</v>
      </c>
      <c r="F6" s="30">
        <v>76</v>
      </c>
      <c r="G6" s="31">
        <v>22</v>
      </c>
      <c r="H6" s="20">
        <v>33</v>
      </c>
      <c r="I6" s="20">
        <v>2</v>
      </c>
      <c r="J6" s="30">
        <v>3</v>
      </c>
      <c r="K6" s="29" t="s">
        <v>1123</v>
      </c>
      <c r="L6" s="1" t="s">
        <v>1096</v>
      </c>
      <c r="M6" s="1" t="s">
        <v>628</v>
      </c>
      <c r="N6" s="1" t="s">
        <v>1304</v>
      </c>
      <c r="O6" s="31">
        <v>182</v>
      </c>
      <c r="P6" s="20">
        <v>183</v>
      </c>
      <c r="Q6" s="30">
        <v>-1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59</v>
      </c>
      <c r="C7" s="1">
        <v>33</v>
      </c>
      <c r="D7" s="1">
        <v>17</v>
      </c>
      <c r="E7" s="20">
        <v>9</v>
      </c>
      <c r="F7" s="30">
        <v>75</v>
      </c>
      <c r="G7" s="31">
        <v>20</v>
      </c>
      <c r="H7" s="20">
        <v>31</v>
      </c>
      <c r="I7" s="20">
        <v>2</v>
      </c>
      <c r="J7" s="30">
        <v>4</v>
      </c>
      <c r="K7" s="29" t="s">
        <v>1146</v>
      </c>
      <c r="L7" s="1" t="s">
        <v>1105</v>
      </c>
      <c r="M7" s="1" t="s">
        <v>543</v>
      </c>
      <c r="N7" s="1" t="s">
        <v>1305</v>
      </c>
      <c r="O7" s="31">
        <v>208</v>
      </c>
      <c r="P7" s="20">
        <v>193</v>
      </c>
      <c r="Q7" s="30">
        <v>15</v>
      </c>
      <c r="R7" s="29" t="s">
        <v>99</v>
      </c>
      <c r="S7" s="28" t="s">
        <v>231</v>
      </c>
    </row>
    <row r="8" spans="1:20" x14ac:dyDescent="0.3">
      <c r="A8" s="32" t="s">
        <v>29</v>
      </c>
      <c r="B8" s="1">
        <v>59</v>
      </c>
      <c r="C8" s="1">
        <v>33</v>
      </c>
      <c r="D8" s="1">
        <v>21</v>
      </c>
      <c r="E8" s="20">
        <v>5</v>
      </c>
      <c r="F8" s="30">
        <v>71</v>
      </c>
      <c r="G8" s="31">
        <v>23</v>
      </c>
      <c r="H8" s="20">
        <v>31</v>
      </c>
      <c r="I8" s="20">
        <v>2</v>
      </c>
      <c r="J8" s="30">
        <v>3</v>
      </c>
      <c r="K8" s="29" t="s">
        <v>1258</v>
      </c>
      <c r="L8" s="1" t="s">
        <v>1237</v>
      </c>
      <c r="M8" s="1" t="s">
        <v>524</v>
      </c>
      <c r="N8" s="1" t="s">
        <v>1155</v>
      </c>
      <c r="O8" s="31">
        <v>200</v>
      </c>
      <c r="P8" s="20">
        <v>187</v>
      </c>
      <c r="Q8" s="30">
        <v>13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59</v>
      </c>
      <c r="C9" s="1">
        <v>29</v>
      </c>
      <c r="D9" s="1">
        <v>22</v>
      </c>
      <c r="E9" s="20">
        <v>8</v>
      </c>
      <c r="F9" s="30">
        <v>66</v>
      </c>
      <c r="G9" s="31">
        <v>20</v>
      </c>
      <c r="H9" s="20">
        <v>26</v>
      </c>
      <c r="I9" s="20">
        <v>3</v>
      </c>
      <c r="J9" s="30">
        <v>0</v>
      </c>
      <c r="K9" s="29" t="s">
        <v>1125</v>
      </c>
      <c r="L9" s="1" t="s">
        <v>1306</v>
      </c>
      <c r="M9" s="1" t="s">
        <v>580</v>
      </c>
      <c r="N9" s="1" t="s">
        <v>1307</v>
      </c>
      <c r="O9" s="31">
        <v>197</v>
      </c>
      <c r="P9" s="20">
        <v>188</v>
      </c>
      <c r="Q9" s="30">
        <v>9</v>
      </c>
      <c r="R9" s="29" t="s">
        <v>99</v>
      </c>
      <c r="S9" s="28" t="s">
        <v>234</v>
      </c>
    </row>
    <row r="10" spans="1:20" x14ac:dyDescent="0.3">
      <c r="A10" s="32" t="s">
        <v>4</v>
      </c>
      <c r="B10" s="1">
        <v>61</v>
      </c>
      <c r="C10" s="1">
        <v>27</v>
      </c>
      <c r="D10" s="1">
        <v>24</v>
      </c>
      <c r="E10" s="20">
        <v>10</v>
      </c>
      <c r="F10" s="30">
        <v>64</v>
      </c>
      <c r="G10" s="31">
        <v>18</v>
      </c>
      <c r="H10" s="20">
        <v>26</v>
      </c>
      <c r="I10" s="20">
        <v>1</v>
      </c>
      <c r="J10" s="30">
        <v>2</v>
      </c>
      <c r="K10" s="29" t="s">
        <v>1359</v>
      </c>
      <c r="L10" s="1" t="s">
        <v>937</v>
      </c>
      <c r="M10" s="1" t="s">
        <v>645</v>
      </c>
      <c r="N10" s="1" t="s">
        <v>1360</v>
      </c>
      <c r="O10" s="31">
        <v>195</v>
      </c>
      <c r="P10" s="20">
        <v>211</v>
      </c>
      <c r="Q10" s="30">
        <v>-16</v>
      </c>
      <c r="R10" s="29" t="s">
        <v>133</v>
      </c>
      <c r="S10" s="28" t="s">
        <v>237</v>
      </c>
    </row>
    <row r="11" spans="1:20" ht="15" thickBot="1" x14ac:dyDescent="0.35">
      <c r="A11" s="32" t="s">
        <v>19</v>
      </c>
      <c r="B11" s="1">
        <v>60</v>
      </c>
      <c r="C11" s="1">
        <v>30</v>
      </c>
      <c r="D11" s="1">
        <v>27</v>
      </c>
      <c r="E11" s="24">
        <v>3</v>
      </c>
      <c r="F11" s="23">
        <v>63</v>
      </c>
      <c r="G11" s="25">
        <v>20</v>
      </c>
      <c r="H11" s="24">
        <v>26</v>
      </c>
      <c r="I11" s="24">
        <v>4</v>
      </c>
      <c r="J11" s="23">
        <v>1</v>
      </c>
      <c r="K11" s="29" t="s">
        <v>1208</v>
      </c>
      <c r="L11" s="1" t="s">
        <v>1003</v>
      </c>
      <c r="M11" s="1" t="s">
        <v>431</v>
      </c>
      <c r="N11" s="1" t="s">
        <v>1342</v>
      </c>
      <c r="O11" s="31">
        <v>185</v>
      </c>
      <c r="P11" s="20">
        <v>200</v>
      </c>
      <c r="Q11" s="30">
        <v>-15</v>
      </c>
      <c r="R11" s="29" t="s">
        <v>107</v>
      </c>
      <c r="S11" s="28" t="s">
        <v>224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60</v>
      </c>
      <c r="C14" s="1">
        <v>38</v>
      </c>
      <c r="D14" s="1">
        <v>16</v>
      </c>
      <c r="E14" s="20">
        <v>6</v>
      </c>
      <c r="F14" s="33">
        <v>82</v>
      </c>
      <c r="G14" s="20">
        <v>24</v>
      </c>
      <c r="H14" s="20">
        <v>34</v>
      </c>
      <c r="I14" s="20">
        <v>4</v>
      </c>
      <c r="J14" s="20">
        <v>3</v>
      </c>
      <c r="K14" s="29" t="s">
        <v>1312</v>
      </c>
      <c r="L14" s="1" t="s">
        <v>928</v>
      </c>
      <c r="M14" s="1" t="s">
        <v>1219</v>
      </c>
      <c r="N14" s="1" t="s">
        <v>1313</v>
      </c>
      <c r="O14" s="31">
        <v>208</v>
      </c>
      <c r="P14" s="20">
        <v>171</v>
      </c>
      <c r="Q14" s="30">
        <v>37</v>
      </c>
      <c r="R14" s="29" t="s">
        <v>101</v>
      </c>
      <c r="S14" s="28" t="s">
        <v>290</v>
      </c>
    </row>
    <row r="15" spans="1:20" x14ac:dyDescent="0.3">
      <c r="A15" s="32" t="s">
        <v>13</v>
      </c>
      <c r="B15" s="1">
        <v>61</v>
      </c>
      <c r="C15" s="1">
        <v>35</v>
      </c>
      <c r="D15" s="1">
        <v>21</v>
      </c>
      <c r="E15" s="20">
        <v>5</v>
      </c>
      <c r="F15" s="30">
        <v>75</v>
      </c>
      <c r="G15" s="20">
        <v>19</v>
      </c>
      <c r="H15" s="20">
        <v>31</v>
      </c>
      <c r="I15" s="20">
        <v>4</v>
      </c>
      <c r="J15" s="20">
        <v>5</v>
      </c>
      <c r="K15" s="29" t="s">
        <v>1343</v>
      </c>
      <c r="L15" s="1" t="s">
        <v>1122</v>
      </c>
      <c r="M15" s="1" t="s">
        <v>1316</v>
      </c>
      <c r="N15" s="1" t="s">
        <v>1344</v>
      </c>
      <c r="O15" s="31">
        <v>182</v>
      </c>
      <c r="P15" s="20">
        <v>172</v>
      </c>
      <c r="Q15" s="30">
        <v>10</v>
      </c>
      <c r="R15" s="29" t="s">
        <v>154</v>
      </c>
      <c r="S15" s="28" t="s">
        <v>219</v>
      </c>
    </row>
    <row r="16" spans="1:20" x14ac:dyDescent="0.3">
      <c r="A16" s="32" t="s">
        <v>9</v>
      </c>
      <c r="B16" s="1">
        <v>59</v>
      </c>
      <c r="C16" s="1">
        <v>31</v>
      </c>
      <c r="D16" s="1">
        <v>15</v>
      </c>
      <c r="E16" s="20">
        <v>13</v>
      </c>
      <c r="F16" s="30">
        <v>75</v>
      </c>
      <c r="G16" s="20">
        <v>26</v>
      </c>
      <c r="H16" s="20">
        <v>30</v>
      </c>
      <c r="I16" s="20">
        <v>1</v>
      </c>
      <c r="J16" s="20">
        <v>8</v>
      </c>
      <c r="K16" s="29" t="s">
        <v>1345</v>
      </c>
      <c r="L16" s="1" t="s">
        <v>1113</v>
      </c>
      <c r="M16" s="1" t="s">
        <v>1320</v>
      </c>
      <c r="N16" s="1" t="s">
        <v>1321</v>
      </c>
      <c r="O16" s="31">
        <v>203</v>
      </c>
      <c r="P16" s="20">
        <v>173</v>
      </c>
      <c r="Q16" s="30">
        <v>30</v>
      </c>
      <c r="R16" s="29" t="s">
        <v>99</v>
      </c>
      <c r="S16" s="28" t="s">
        <v>290</v>
      </c>
    </row>
    <row r="17" spans="1:19" x14ac:dyDescent="0.3">
      <c r="A17" s="32" t="s">
        <v>1</v>
      </c>
      <c r="B17" s="1">
        <v>62</v>
      </c>
      <c r="C17" s="1">
        <v>31</v>
      </c>
      <c r="D17" s="1">
        <v>24</v>
      </c>
      <c r="E17" s="20">
        <v>7</v>
      </c>
      <c r="F17" s="30">
        <v>69</v>
      </c>
      <c r="G17" s="20">
        <v>25</v>
      </c>
      <c r="H17" s="20">
        <v>30</v>
      </c>
      <c r="I17" s="20">
        <v>1</v>
      </c>
      <c r="J17" s="20">
        <v>5</v>
      </c>
      <c r="K17" s="29" t="s">
        <v>1218</v>
      </c>
      <c r="L17" s="1" t="s">
        <v>1322</v>
      </c>
      <c r="M17" s="1" t="s">
        <v>1241</v>
      </c>
      <c r="N17" s="1" t="s">
        <v>1323</v>
      </c>
      <c r="O17" s="31">
        <v>197</v>
      </c>
      <c r="P17" s="20">
        <v>186</v>
      </c>
      <c r="Q17" s="30">
        <v>11</v>
      </c>
      <c r="R17" s="29" t="s">
        <v>101</v>
      </c>
      <c r="S17" s="28" t="s">
        <v>234</v>
      </c>
    </row>
    <row r="18" spans="1:19" x14ac:dyDescent="0.3">
      <c r="A18" s="32" t="s">
        <v>23</v>
      </c>
      <c r="B18" s="1">
        <v>59</v>
      </c>
      <c r="C18" s="1">
        <v>30</v>
      </c>
      <c r="D18" s="1">
        <v>21</v>
      </c>
      <c r="E18" s="20">
        <v>8</v>
      </c>
      <c r="F18" s="30">
        <v>68</v>
      </c>
      <c r="G18" s="20">
        <v>15</v>
      </c>
      <c r="H18" s="20">
        <v>25</v>
      </c>
      <c r="I18" s="20">
        <v>5</v>
      </c>
      <c r="J18" s="20">
        <v>1</v>
      </c>
      <c r="K18" s="29" t="s">
        <v>967</v>
      </c>
      <c r="L18" s="1" t="s">
        <v>1166</v>
      </c>
      <c r="M18" s="1" t="s">
        <v>638</v>
      </c>
      <c r="N18" s="1" t="s">
        <v>1359</v>
      </c>
      <c r="O18" s="31">
        <v>189</v>
      </c>
      <c r="P18" s="20">
        <v>189</v>
      </c>
      <c r="Q18" s="30">
        <v>0</v>
      </c>
      <c r="R18" s="29" t="s">
        <v>99</v>
      </c>
      <c r="S18" s="28" t="s">
        <v>276</v>
      </c>
    </row>
    <row r="19" spans="1:19" x14ac:dyDescent="0.3">
      <c r="A19" s="32" t="s">
        <v>10</v>
      </c>
      <c r="B19" s="1">
        <v>60</v>
      </c>
      <c r="C19" s="1">
        <v>28</v>
      </c>
      <c r="D19" s="1">
        <v>21</v>
      </c>
      <c r="E19" s="20">
        <v>11</v>
      </c>
      <c r="F19" s="30">
        <v>67</v>
      </c>
      <c r="G19" s="20">
        <v>13</v>
      </c>
      <c r="H19" s="20">
        <v>22</v>
      </c>
      <c r="I19" s="20">
        <v>6</v>
      </c>
      <c r="J19" s="20">
        <v>3</v>
      </c>
      <c r="K19" s="29" t="s">
        <v>1302</v>
      </c>
      <c r="L19" s="1" t="s">
        <v>969</v>
      </c>
      <c r="M19" s="1" t="s">
        <v>459</v>
      </c>
      <c r="N19" s="1" t="s">
        <v>1363</v>
      </c>
      <c r="O19" s="31">
        <v>177</v>
      </c>
      <c r="P19" s="20">
        <v>188</v>
      </c>
      <c r="Q19" s="30">
        <v>-11</v>
      </c>
      <c r="R19" s="29" t="s">
        <v>109</v>
      </c>
      <c r="S19" s="28" t="s">
        <v>218</v>
      </c>
    </row>
    <row r="20" spans="1:19" x14ac:dyDescent="0.3">
      <c r="A20" s="32" t="s">
        <v>14</v>
      </c>
      <c r="B20" s="1">
        <v>60</v>
      </c>
      <c r="C20" s="1">
        <v>29</v>
      </c>
      <c r="D20" s="1">
        <v>29</v>
      </c>
      <c r="E20" s="20">
        <v>2</v>
      </c>
      <c r="F20" s="30">
        <v>60</v>
      </c>
      <c r="G20" s="20">
        <v>16</v>
      </c>
      <c r="H20" s="20">
        <v>26</v>
      </c>
      <c r="I20" s="20">
        <v>3</v>
      </c>
      <c r="J20" s="20">
        <v>0</v>
      </c>
      <c r="K20" s="29" t="s">
        <v>1058</v>
      </c>
      <c r="L20" s="1" t="s">
        <v>1315</v>
      </c>
      <c r="M20" s="1" t="s">
        <v>779</v>
      </c>
      <c r="N20" s="1" t="s">
        <v>1271</v>
      </c>
      <c r="O20" s="31">
        <v>151</v>
      </c>
      <c r="P20" s="20">
        <v>182</v>
      </c>
      <c r="Q20" s="30">
        <v>-31</v>
      </c>
      <c r="R20" s="29" t="s">
        <v>99</v>
      </c>
      <c r="S20" s="28" t="s">
        <v>224</v>
      </c>
    </row>
    <row r="21" spans="1:19" ht="15" thickBot="1" x14ac:dyDescent="0.35">
      <c r="A21" s="27" t="s">
        <v>12</v>
      </c>
      <c r="B21" s="26">
        <v>60</v>
      </c>
      <c r="C21" s="26">
        <v>23</v>
      </c>
      <c r="D21" s="26">
        <v>29</v>
      </c>
      <c r="E21" s="24">
        <v>8</v>
      </c>
      <c r="F21" s="23">
        <v>54</v>
      </c>
      <c r="G21" s="24">
        <v>11</v>
      </c>
      <c r="H21" s="24">
        <v>20</v>
      </c>
      <c r="I21" s="24">
        <v>3</v>
      </c>
      <c r="J21" s="24">
        <v>0</v>
      </c>
      <c r="K21" s="22" t="s">
        <v>1361</v>
      </c>
      <c r="L21" s="26" t="s">
        <v>1132</v>
      </c>
      <c r="M21" s="26" t="s">
        <v>707</v>
      </c>
      <c r="N21" s="26" t="s">
        <v>1362</v>
      </c>
      <c r="O21" s="25">
        <v>160</v>
      </c>
      <c r="P21" s="24">
        <v>190</v>
      </c>
      <c r="Q21" s="23">
        <v>-30</v>
      </c>
      <c r="R21" s="22" t="s">
        <v>101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59</v>
      </c>
      <c r="C25" s="1">
        <v>40</v>
      </c>
      <c r="D25" s="1">
        <v>10</v>
      </c>
      <c r="E25" s="20">
        <v>9</v>
      </c>
      <c r="F25" s="30">
        <v>89</v>
      </c>
      <c r="G25" s="20">
        <v>36</v>
      </c>
      <c r="H25" s="20">
        <v>39</v>
      </c>
      <c r="I25" s="20">
        <v>1</v>
      </c>
      <c r="J25" s="20">
        <v>5</v>
      </c>
      <c r="K25" s="29" t="s">
        <v>1324</v>
      </c>
      <c r="L25" s="1" t="s">
        <v>1364</v>
      </c>
      <c r="M25" s="1" t="s">
        <v>511</v>
      </c>
      <c r="N25" s="1" t="s">
        <v>1365</v>
      </c>
      <c r="O25" s="31">
        <v>225</v>
      </c>
      <c r="P25" s="20">
        <v>148</v>
      </c>
      <c r="Q25" s="30">
        <v>77</v>
      </c>
      <c r="R25" s="29" t="s">
        <v>104</v>
      </c>
      <c r="S25" s="28" t="s">
        <v>232</v>
      </c>
    </row>
    <row r="26" spans="1:19" x14ac:dyDescent="0.3">
      <c r="A26" s="32" t="s">
        <v>22</v>
      </c>
      <c r="B26" s="1">
        <v>60</v>
      </c>
      <c r="C26" s="1">
        <v>37</v>
      </c>
      <c r="D26" s="1">
        <v>14</v>
      </c>
      <c r="E26" s="20">
        <v>9</v>
      </c>
      <c r="F26" s="30">
        <v>83</v>
      </c>
      <c r="G26" s="20">
        <v>26</v>
      </c>
      <c r="H26" s="20">
        <v>33</v>
      </c>
      <c r="I26" s="20">
        <v>4</v>
      </c>
      <c r="J26" s="20">
        <v>3</v>
      </c>
      <c r="K26" s="29" t="s">
        <v>1326</v>
      </c>
      <c r="L26" s="1" t="s">
        <v>1078</v>
      </c>
      <c r="M26" s="1" t="s">
        <v>1327</v>
      </c>
      <c r="N26" s="1" t="s">
        <v>1366</v>
      </c>
      <c r="O26" s="31">
        <v>206</v>
      </c>
      <c r="P26" s="20">
        <v>164</v>
      </c>
      <c r="Q26" s="30">
        <v>42</v>
      </c>
      <c r="R26" s="29" t="s">
        <v>367</v>
      </c>
      <c r="S26" s="28" t="s">
        <v>280</v>
      </c>
    </row>
    <row r="27" spans="1:19" x14ac:dyDescent="0.3">
      <c r="A27" s="32" t="s">
        <v>17</v>
      </c>
      <c r="B27" s="1">
        <v>61</v>
      </c>
      <c r="C27" s="1">
        <v>35</v>
      </c>
      <c r="D27" s="1">
        <v>16</v>
      </c>
      <c r="E27" s="20">
        <v>10</v>
      </c>
      <c r="F27" s="30">
        <v>80</v>
      </c>
      <c r="G27" s="20">
        <v>18</v>
      </c>
      <c r="H27" s="20">
        <v>31</v>
      </c>
      <c r="I27" s="20">
        <v>4</v>
      </c>
      <c r="J27" s="20">
        <v>3</v>
      </c>
      <c r="K27" s="29" t="s">
        <v>1347</v>
      </c>
      <c r="L27" s="1" t="s">
        <v>1128</v>
      </c>
      <c r="M27" s="1" t="s">
        <v>505</v>
      </c>
      <c r="N27" s="1" t="s">
        <v>1348</v>
      </c>
      <c r="O27" s="31">
        <v>204</v>
      </c>
      <c r="P27" s="20">
        <v>179</v>
      </c>
      <c r="Q27" s="30">
        <v>25</v>
      </c>
      <c r="R27" s="29" t="s">
        <v>107</v>
      </c>
      <c r="S27" s="28" t="s">
        <v>226</v>
      </c>
    </row>
    <row r="28" spans="1:19" x14ac:dyDescent="0.3">
      <c r="A28" s="32" t="s">
        <v>95</v>
      </c>
      <c r="B28" s="1">
        <v>60</v>
      </c>
      <c r="C28" s="1">
        <v>31</v>
      </c>
      <c r="D28" s="1">
        <v>25</v>
      </c>
      <c r="E28" s="20">
        <v>4</v>
      </c>
      <c r="F28" s="30">
        <v>66</v>
      </c>
      <c r="G28" s="20">
        <v>24</v>
      </c>
      <c r="H28" s="20">
        <v>31</v>
      </c>
      <c r="I28" s="20">
        <v>0</v>
      </c>
      <c r="J28" s="20">
        <v>0</v>
      </c>
      <c r="K28" s="29" t="s">
        <v>1123</v>
      </c>
      <c r="L28" s="1" t="s">
        <v>1108</v>
      </c>
      <c r="M28" s="1" t="s">
        <v>626</v>
      </c>
      <c r="N28" s="1" t="s">
        <v>1295</v>
      </c>
      <c r="O28" s="31">
        <v>190</v>
      </c>
      <c r="P28" s="20">
        <v>167</v>
      </c>
      <c r="Q28" s="30">
        <v>23</v>
      </c>
      <c r="R28" s="29" t="s">
        <v>101</v>
      </c>
      <c r="S28" s="28" t="s">
        <v>202</v>
      </c>
    </row>
    <row r="29" spans="1:19" x14ac:dyDescent="0.3">
      <c r="A29" s="32" t="s">
        <v>15</v>
      </c>
      <c r="B29" s="1">
        <v>60</v>
      </c>
      <c r="C29" s="1">
        <v>27</v>
      </c>
      <c r="D29" s="1">
        <v>25</v>
      </c>
      <c r="E29" s="20">
        <v>8</v>
      </c>
      <c r="F29" s="30">
        <v>62</v>
      </c>
      <c r="G29" s="20">
        <v>17</v>
      </c>
      <c r="H29" s="20">
        <v>24</v>
      </c>
      <c r="I29" s="20">
        <v>3</v>
      </c>
      <c r="J29" s="20">
        <v>0</v>
      </c>
      <c r="K29" s="29" t="s">
        <v>1208</v>
      </c>
      <c r="L29" s="1" t="s">
        <v>1329</v>
      </c>
      <c r="M29" s="1" t="s">
        <v>708</v>
      </c>
      <c r="N29" s="1" t="s">
        <v>1330</v>
      </c>
      <c r="O29" s="31">
        <v>177</v>
      </c>
      <c r="P29" s="20">
        <v>207</v>
      </c>
      <c r="Q29" s="30">
        <v>-30</v>
      </c>
      <c r="R29" s="29" t="s">
        <v>107</v>
      </c>
      <c r="S29" s="28" t="s">
        <v>264</v>
      </c>
    </row>
    <row r="30" spans="1:19" x14ac:dyDescent="0.3">
      <c r="A30" s="32" t="s">
        <v>0</v>
      </c>
      <c r="B30" s="1">
        <v>59</v>
      </c>
      <c r="C30" s="1">
        <v>23</v>
      </c>
      <c r="D30" s="1">
        <v>26</v>
      </c>
      <c r="E30" s="20">
        <v>10</v>
      </c>
      <c r="F30" s="30">
        <v>56</v>
      </c>
      <c r="G30" s="20">
        <v>19</v>
      </c>
      <c r="H30" s="20">
        <v>22</v>
      </c>
      <c r="I30" s="20">
        <v>1</v>
      </c>
      <c r="J30" s="20">
        <v>2</v>
      </c>
      <c r="K30" s="29" t="s">
        <v>1201</v>
      </c>
      <c r="L30" s="1" t="s">
        <v>1352</v>
      </c>
      <c r="M30" s="1" t="s">
        <v>122</v>
      </c>
      <c r="N30" s="1" t="s">
        <v>1353</v>
      </c>
      <c r="O30" s="31">
        <v>168</v>
      </c>
      <c r="P30" s="20">
        <v>184</v>
      </c>
      <c r="Q30" s="30">
        <v>-16</v>
      </c>
      <c r="R30" s="29" t="s">
        <v>107</v>
      </c>
      <c r="S30" s="28" t="s">
        <v>264</v>
      </c>
    </row>
    <row r="31" spans="1:19" x14ac:dyDescent="0.3">
      <c r="A31" s="32" t="s">
        <v>25</v>
      </c>
      <c r="B31" s="1">
        <v>60</v>
      </c>
      <c r="C31" s="1">
        <v>23</v>
      </c>
      <c r="D31" s="1">
        <v>28</v>
      </c>
      <c r="E31" s="20">
        <v>9</v>
      </c>
      <c r="F31" s="30">
        <v>55</v>
      </c>
      <c r="G31" s="20">
        <v>15</v>
      </c>
      <c r="H31" s="20">
        <v>20</v>
      </c>
      <c r="I31" s="20">
        <v>3</v>
      </c>
      <c r="J31" s="20">
        <v>5</v>
      </c>
      <c r="K31" s="29" t="s">
        <v>1162</v>
      </c>
      <c r="L31" s="1" t="s">
        <v>1346</v>
      </c>
      <c r="M31" s="1" t="s">
        <v>437</v>
      </c>
      <c r="N31" s="1" t="s">
        <v>1330</v>
      </c>
      <c r="O31" s="31">
        <v>161</v>
      </c>
      <c r="P31" s="20">
        <v>192</v>
      </c>
      <c r="Q31" s="30">
        <v>-31</v>
      </c>
      <c r="R31" s="29" t="s">
        <v>99</v>
      </c>
      <c r="S31" s="28" t="s">
        <v>240</v>
      </c>
    </row>
    <row r="32" spans="1:19" ht="15" thickBot="1" x14ac:dyDescent="0.35">
      <c r="A32" s="32" t="s">
        <v>6</v>
      </c>
      <c r="B32" s="1">
        <v>60</v>
      </c>
      <c r="C32" s="1">
        <v>22</v>
      </c>
      <c r="D32" s="1">
        <v>29</v>
      </c>
      <c r="E32" s="20">
        <v>9</v>
      </c>
      <c r="F32" s="23">
        <v>53</v>
      </c>
      <c r="G32" s="20">
        <v>20</v>
      </c>
      <c r="H32" s="20">
        <v>21</v>
      </c>
      <c r="I32" s="20">
        <v>1</v>
      </c>
      <c r="J32" s="20">
        <v>3</v>
      </c>
      <c r="K32" s="29" t="s">
        <v>1331</v>
      </c>
      <c r="L32" s="1" t="s">
        <v>1349</v>
      </c>
      <c r="M32" s="1" t="s">
        <v>1350</v>
      </c>
      <c r="N32" s="1" t="s">
        <v>1351</v>
      </c>
      <c r="O32" s="31">
        <v>156</v>
      </c>
      <c r="P32" s="20">
        <v>208</v>
      </c>
      <c r="Q32" s="30">
        <v>-52</v>
      </c>
      <c r="R32" s="29" t="s">
        <v>99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60</v>
      </c>
      <c r="C35" s="1">
        <v>28</v>
      </c>
      <c r="D35" s="1">
        <v>18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1358</v>
      </c>
      <c r="M35" s="1" t="s">
        <v>1256</v>
      </c>
      <c r="N35" s="1" t="s">
        <v>1257</v>
      </c>
      <c r="O35" s="31">
        <v>199</v>
      </c>
      <c r="P35" s="20">
        <v>191</v>
      </c>
      <c r="Q35" s="30">
        <v>8</v>
      </c>
      <c r="R35" s="29" t="s">
        <v>107</v>
      </c>
      <c r="S35" s="28" t="s">
        <v>215</v>
      </c>
    </row>
    <row r="36" spans="1:19" x14ac:dyDescent="0.3">
      <c r="A36" s="32" t="s">
        <v>31</v>
      </c>
      <c r="B36" s="1">
        <v>59</v>
      </c>
      <c r="C36" s="1">
        <v>33</v>
      </c>
      <c r="D36" s="1">
        <v>23</v>
      </c>
      <c r="E36" s="20">
        <v>3</v>
      </c>
      <c r="F36" s="30">
        <v>69</v>
      </c>
      <c r="G36" s="20">
        <v>12</v>
      </c>
      <c r="H36" s="20">
        <v>26</v>
      </c>
      <c r="I36" s="20">
        <v>7</v>
      </c>
      <c r="J36" s="20">
        <v>0</v>
      </c>
      <c r="K36" s="29" t="s">
        <v>1070</v>
      </c>
      <c r="L36" s="1" t="s">
        <v>1108</v>
      </c>
      <c r="M36" s="1" t="s">
        <v>455</v>
      </c>
      <c r="N36" s="1" t="s">
        <v>1354</v>
      </c>
      <c r="O36" s="31">
        <v>199</v>
      </c>
      <c r="P36" s="20">
        <v>206</v>
      </c>
      <c r="Q36" s="30">
        <v>-7</v>
      </c>
      <c r="R36" s="29" t="s">
        <v>154</v>
      </c>
      <c r="S36" s="28" t="s">
        <v>219</v>
      </c>
    </row>
    <row r="37" spans="1:19" x14ac:dyDescent="0.3">
      <c r="A37" s="32" t="s">
        <v>7</v>
      </c>
      <c r="B37" s="1">
        <v>60</v>
      </c>
      <c r="C37" s="1">
        <v>29</v>
      </c>
      <c r="D37" s="1">
        <v>22</v>
      </c>
      <c r="E37" s="20">
        <v>9</v>
      </c>
      <c r="F37" s="30">
        <v>67</v>
      </c>
      <c r="G37" s="20">
        <v>22</v>
      </c>
      <c r="H37" s="20">
        <v>28</v>
      </c>
      <c r="I37" s="20">
        <v>1</v>
      </c>
      <c r="J37" s="20">
        <v>4</v>
      </c>
      <c r="K37" s="29" t="s">
        <v>1160</v>
      </c>
      <c r="L37" s="1" t="s">
        <v>1250</v>
      </c>
      <c r="M37" s="1" t="s">
        <v>659</v>
      </c>
      <c r="N37" s="1" t="s">
        <v>1340</v>
      </c>
      <c r="O37" s="31">
        <v>171</v>
      </c>
      <c r="P37" s="20">
        <v>176</v>
      </c>
      <c r="Q37" s="30">
        <v>-5</v>
      </c>
      <c r="R37" s="29" t="s">
        <v>104</v>
      </c>
      <c r="S37" s="28" t="s">
        <v>203</v>
      </c>
    </row>
    <row r="38" spans="1:19" x14ac:dyDescent="0.3">
      <c r="A38" s="32" t="s">
        <v>20</v>
      </c>
      <c r="B38" s="1">
        <v>61</v>
      </c>
      <c r="C38" s="1">
        <v>29</v>
      </c>
      <c r="D38" s="1">
        <v>24</v>
      </c>
      <c r="E38" s="20">
        <v>8</v>
      </c>
      <c r="F38" s="30">
        <v>66</v>
      </c>
      <c r="G38" s="20">
        <v>22</v>
      </c>
      <c r="H38" s="20">
        <v>29</v>
      </c>
      <c r="I38" s="20">
        <v>0</v>
      </c>
      <c r="J38" s="20">
        <v>3</v>
      </c>
      <c r="K38" s="29" t="s">
        <v>981</v>
      </c>
      <c r="L38" s="1" t="s">
        <v>1334</v>
      </c>
      <c r="M38" s="1" t="s">
        <v>475</v>
      </c>
      <c r="N38" s="1" t="s">
        <v>1304</v>
      </c>
      <c r="O38" s="31">
        <v>215</v>
      </c>
      <c r="P38" s="20">
        <v>206</v>
      </c>
      <c r="Q38" s="30">
        <v>9</v>
      </c>
      <c r="R38" s="29" t="s">
        <v>101</v>
      </c>
      <c r="S38" s="28" t="s">
        <v>200</v>
      </c>
    </row>
    <row r="39" spans="1:19" x14ac:dyDescent="0.3">
      <c r="A39" s="32" t="s">
        <v>18</v>
      </c>
      <c r="B39" s="1">
        <v>60</v>
      </c>
      <c r="C39" s="1">
        <v>24</v>
      </c>
      <c r="D39" s="1">
        <v>22</v>
      </c>
      <c r="E39" s="20">
        <v>14</v>
      </c>
      <c r="F39" s="30">
        <v>62</v>
      </c>
      <c r="G39" s="20">
        <v>11</v>
      </c>
      <c r="H39" s="20">
        <v>20</v>
      </c>
      <c r="I39" s="20">
        <v>4</v>
      </c>
      <c r="J39" s="20">
        <v>6</v>
      </c>
      <c r="K39" s="29" t="s">
        <v>1367</v>
      </c>
      <c r="L39" s="1" t="s">
        <v>1228</v>
      </c>
      <c r="M39" s="1" t="s">
        <v>1336</v>
      </c>
      <c r="N39" s="1" t="s">
        <v>1368</v>
      </c>
      <c r="O39" s="31">
        <v>155</v>
      </c>
      <c r="P39" s="20">
        <v>179</v>
      </c>
      <c r="Q39" s="30">
        <v>-24</v>
      </c>
      <c r="R39" s="29" t="s">
        <v>101</v>
      </c>
      <c r="S39" s="28" t="s">
        <v>237</v>
      </c>
    </row>
    <row r="40" spans="1:19" x14ac:dyDescent="0.3">
      <c r="A40" s="32" t="s">
        <v>8</v>
      </c>
      <c r="B40" s="1">
        <v>58</v>
      </c>
      <c r="C40" s="1">
        <v>29</v>
      </c>
      <c r="D40" s="1">
        <v>25</v>
      </c>
      <c r="E40" s="20">
        <v>4</v>
      </c>
      <c r="F40" s="30">
        <v>62</v>
      </c>
      <c r="G40" s="20">
        <v>15</v>
      </c>
      <c r="H40" s="20">
        <v>27</v>
      </c>
      <c r="I40" s="20">
        <v>2</v>
      </c>
      <c r="J40" s="20">
        <v>1</v>
      </c>
      <c r="K40" s="29" t="s">
        <v>1020</v>
      </c>
      <c r="L40" s="1" t="s">
        <v>1207</v>
      </c>
      <c r="M40" s="1" t="s">
        <v>622</v>
      </c>
      <c r="N40" s="1" t="s">
        <v>1357</v>
      </c>
      <c r="O40" s="31">
        <v>179</v>
      </c>
      <c r="P40" s="20">
        <v>202</v>
      </c>
      <c r="Q40" s="30">
        <v>-23</v>
      </c>
      <c r="R40" s="29" t="s">
        <v>104</v>
      </c>
      <c r="S40" s="28" t="s">
        <v>228</v>
      </c>
    </row>
    <row r="41" spans="1:19" x14ac:dyDescent="0.3">
      <c r="A41" s="32" t="s">
        <v>27</v>
      </c>
      <c r="B41" s="1">
        <v>59</v>
      </c>
      <c r="C41" s="1">
        <v>24</v>
      </c>
      <c r="D41" s="1">
        <v>28</v>
      </c>
      <c r="E41" s="20">
        <v>7</v>
      </c>
      <c r="F41" s="30">
        <v>55</v>
      </c>
      <c r="G41" s="20">
        <v>18</v>
      </c>
      <c r="H41" s="20">
        <v>22</v>
      </c>
      <c r="I41" s="20">
        <v>2</v>
      </c>
      <c r="J41" s="20">
        <v>3</v>
      </c>
      <c r="K41" s="29" t="s">
        <v>981</v>
      </c>
      <c r="L41" s="1" t="s">
        <v>1355</v>
      </c>
      <c r="M41" s="1" t="s">
        <v>488</v>
      </c>
      <c r="N41" s="1" t="s">
        <v>1356</v>
      </c>
      <c r="O41" s="31">
        <v>148</v>
      </c>
      <c r="P41" s="20">
        <v>175</v>
      </c>
      <c r="Q41" s="30">
        <v>-27</v>
      </c>
      <c r="R41" s="29" t="s">
        <v>107</v>
      </c>
      <c r="S41" s="28" t="s">
        <v>215</v>
      </c>
    </row>
    <row r="42" spans="1:19" ht="15" thickBot="1" x14ac:dyDescent="0.35">
      <c r="A42" s="27" t="s">
        <v>3</v>
      </c>
      <c r="B42" s="26">
        <v>60</v>
      </c>
      <c r="C42" s="26">
        <v>18</v>
      </c>
      <c r="D42" s="26">
        <v>35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1369</v>
      </c>
      <c r="L42" s="26" t="s">
        <v>1341</v>
      </c>
      <c r="M42" s="26" t="s">
        <v>378</v>
      </c>
      <c r="N42" s="26" t="s">
        <v>1370</v>
      </c>
      <c r="O42" s="25">
        <v>153</v>
      </c>
      <c r="P42" s="24">
        <v>224</v>
      </c>
      <c r="Q42" s="23">
        <v>-71</v>
      </c>
      <c r="R42" s="22" t="s">
        <v>167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879C124-A46F-4E35-8592-9EC4BF6164FA}"/>
  </hyperlinks>
  <pageMargins left="0.7" right="0.7" top="0.75" bottom="0.75" header="0.3" footer="0.3"/>
  <pageSetup orientation="portrait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A0CD-C56E-4B55-ABB4-221BCE40864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59</v>
      </c>
      <c r="C4" s="40">
        <v>38</v>
      </c>
      <c r="D4" s="40">
        <v>17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1308</v>
      </c>
      <c r="L4" s="40" t="s">
        <v>1076</v>
      </c>
      <c r="M4" s="40" t="s">
        <v>390</v>
      </c>
      <c r="N4" s="40" t="s">
        <v>1309</v>
      </c>
      <c r="O4" s="39">
        <v>210</v>
      </c>
      <c r="P4" s="38">
        <v>158</v>
      </c>
      <c r="Q4" s="33">
        <v>52</v>
      </c>
      <c r="R4" s="37" t="s">
        <v>113</v>
      </c>
      <c r="S4" s="36" t="s">
        <v>232</v>
      </c>
    </row>
    <row r="5" spans="1:20" x14ac:dyDescent="0.3">
      <c r="A5" s="32" t="s">
        <v>28</v>
      </c>
      <c r="B5" s="1">
        <v>61</v>
      </c>
      <c r="C5" s="1">
        <v>36</v>
      </c>
      <c r="D5" s="1">
        <v>19</v>
      </c>
      <c r="E5" s="20">
        <v>6</v>
      </c>
      <c r="F5" s="30">
        <v>78</v>
      </c>
      <c r="G5" s="31">
        <v>27</v>
      </c>
      <c r="H5" s="20">
        <v>33</v>
      </c>
      <c r="I5" s="20">
        <v>3</v>
      </c>
      <c r="J5" s="30">
        <v>0</v>
      </c>
      <c r="K5" s="29" t="s">
        <v>1283</v>
      </c>
      <c r="L5" s="1" t="s">
        <v>1122</v>
      </c>
      <c r="M5" s="1" t="s">
        <v>550</v>
      </c>
      <c r="N5" s="1" t="s">
        <v>1303</v>
      </c>
      <c r="O5" s="31">
        <v>209</v>
      </c>
      <c r="P5" s="20">
        <v>183</v>
      </c>
      <c r="Q5" s="30">
        <v>26</v>
      </c>
      <c r="R5" s="29" t="s">
        <v>135</v>
      </c>
      <c r="S5" s="28" t="s">
        <v>226</v>
      </c>
    </row>
    <row r="6" spans="1:20" x14ac:dyDescent="0.3">
      <c r="A6" s="32" t="s">
        <v>21</v>
      </c>
      <c r="B6" s="1">
        <v>61</v>
      </c>
      <c r="C6" s="1">
        <v>35</v>
      </c>
      <c r="D6" s="1">
        <v>20</v>
      </c>
      <c r="E6" s="20">
        <v>6</v>
      </c>
      <c r="F6" s="30">
        <v>76</v>
      </c>
      <c r="G6" s="31">
        <v>22</v>
      </c>
      <c r="H6" s="20">
        <v>33</v>
      </c>
      <c r="I6" s="20">
        <v>2</v>
      </c>
      <c r="J6" s="30">
        <v>3</v>
      </c>
      <c r="K6" s="29" t="s">
        <v>1123</v>
      </c>
      <c r="L6" s="1" t="s">
        <v>1096</v>
      </c>
      <c r="M6" s="1" t="s">
        <v>628</v>
      </c>
      <c r="N6" s="1" t="s">
        <v>1304</v>
      </c>
      <c r="O6" s="31">
        <v>182</v>
      </c>
      <c r="P6" s="20">
        <v>183</v>
      </c>
      <c r="Q6" s="30">
        <v>-1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60</v>
      </c>
      <c r="C7" s="1">
        <v>33</v>
      </c>
      <c r="D7" s="1">
        <v>18</v>
      </c>
      <c r="E7" s="20">
        <v>9</v>
      </c>
      <c r="F7" s="30">
        <v>75</v>
      </c>
      <c r="G7" s="31">
        <v>20</v>
      </c>
      <c r="H7" s="20">
        <v>31</v>
      </c>
      <c r="I7" s="20">
        <v>2</v>
      </c>
      <c r="J7" s="30">
        <v>4</v>
      </c>
      <c r="K7" s="29" t="s">
        <v>1146</v>
      </c>
      <c r="L7" s="1" t="s">
        <v>1373</v>
      </c>
      <c r="M7" s="1" t="s">
        <v>543</v>
      </c>
      <c r="N7" s="1" t="s">
        <v>1305</v>
      </c>
      <c r="O7" s="31">
        <v>213</v>
      </c>
      <c r="P7" s="20">
        <v>200</v>
      </c>
      <c r="Q7" s="30">
        <v>13</v>
      </c>
      <c r="R7" s="29" t="s">
        <v>101</v>
      </c>
      <c r="S7" s="28" t="s">
        <v>233</v>
      </c>
    </row>
    <row r="8" spans="1:20" x14ac:dyDescent="0.3">
      <c r="A8" s="32" t="s">
        <v>29</v>
      </c>
      <c r="B8" s="1">
        <v>60</v>
      </c>
      <c r="C8" s="1">
        <v>34</v>
      </c>
      <c r="D8" s="1">
        <v>21</v>
      </c>
      <c r="E8" s="20">
        <v>5</v>
      </c>
      <c r="F8" s="30">
        <v>73</v>
      </c>
      <c r="G8" s="31">
        <v>24</v>
      </c>
      <c r="H8" s="20">
        <v>32</v>
      </c>
      <c r="I8" s="20">
        <v>2</v>
      </c>
      <c r="J8" s="30">
        <v>3</v>
      </c>
      <c r="K8" s="29" t="s">
        <v>1312</v>
      </c>
      <c r="L8" s="1" t="s">
        <v>1237</v>
      </c>
      <c r="M8" s="1" t="s">
        <v>524</v>
      </c>
      <c r="N8" s="1" t="s">
        <v>1266</v>
      </c>
      <c r="O8" s="31">
        <v>202</v>
      </c>
      <c r="P8" s="20">
        <v>188</v>
      </c>
      <c r="Q8" s="30">
        <v>14</v>
      </c>
      <c r="R8" s="29" t="s">
        <v>99</v>
      </c>
      <c r="S8" s="28" t="s">
        <v>241</v>
      </c>
    </row>
    <row r="9" spans="1:20" x14ac:dyDescent="0.3">
      <c r="A9" s="32" t="s">
        <v>11</v>
      </c>
      <c r="B9" s="1">
        <v>60</v>
      </c>
      <c r="C9" s="1">
        <v>29</v>
      </c>
      <c r="D9" s="1">
        <v>22</v>
      </c>
      <c r="E9" s="20">
        <v>9</v>
      </c>
      <c r="F9" s="30">
        <v>67</v>
      </c>
      <c r="G9" s="31">
        <v>20</v>
      </c>
      <c r="H9" s="20">
        <v>26</v>
      </c>
      <c r="I9" s="20">
        <v>3</v>
      </c>
      <c r="J9" s="30">
        <v>0</v>
      </c>
      <c r="K9" s="29" t="s">
        <v>1125</v>
      </c>
      <c r="L9" s="1" t="s">
        <v>1101</v>
      </c>
      <c r="M9" s="1" t="s">
        <v>580</v>
      </c>
      <c r="N9" s="1" t="s">
        <v>1307</v>
      </c>
      <c r="O9" s="31">
        <v>201</v>
      </c>
      <c r="P9" s="20">
        <v>193</v>
      </c>
      <c r="Q9" s="30">
        <v>8</v>
      </c>
      <c r="R9" s="29" t="s">
        <v>101</v>
      </c>
      <c r="S9" s="28" t="s">
        <v>231</v>
      </c>
    </row>
    <row r="10" spans="1:20" x14ac:dyDescent="0.3">
      <c r="A10" s="32" t="s">
        <v>4</v>
      </c>
      <c r="B10" s="1">
        <v>61</v>
      </c>
      <c r="C10" s="1">
        <v>27</v>
      </c>
      <c r="D10" s="1">
        <v>24</v>
      </c>
      <c r="E10" s="20">
        <v>10</v>
      </c>
      <c r="F10" s="30">
        <v>64</v>
      </c>
      <c r="G10" s="31">
        <v>18</v>
      </c>
      <c r="H10" s="20">
        <v>26</v>
      </c>
      <c r="I10" s="20">
        <v>1</v>
      </c>
      <c r="J10" s="30">
        <v>2</v>
      </c>
      <c r="K10" s="29" t="s">
        <v>1359</v>
      </c>
      <c r="L10" s="1" t="s">
        <v>937</v>
      </c>
      <c r="M10" s="1" t="s">
        <v>645</v>
      </c>
      <c r="N10" s="1" t="s">
        <v>1360</v>
      </c>
      <c r="O10" s="31">
        <v>195</v>
      </c>
      <c r="P10" s="20">
        <v>211</v>
      </c>
      <c r="Q10" s="30">
        <v>-16</v>
      </c>
      <c r="R10" s="29" t="s">
        <v>133</v>
      </c>
      <c r="S10" s="28" t="s">
        <v>237</v>
      </c>
    </row>
    <row r="11" spans="1:20" ht="15" thickBot="1" x14ac:dyDescent="0.35">
      <c r="A11" s="32" t="s">
        <v>19</v>
      </c>
      <c r="B11" s="1">
        <v>61</v>
      </c>
      <c r="C11" s="1">
        <v>30</v>
      </c>
      <c r="D11" s="1">
        <v>28</v>
      </c>
      <c r="E11" s="24">
        <v>3</v>
      </c>
      <c r="F11" s="23">
        <v>63</v>
      </c>
      <c r="G11" s="25">
        <v>20</v>
      </c>
      <c r="H11" s="24">
        <v>26</v>
      </c>
      <c r="I11" s="24">
        <v>4</v>
      </c>
      <c r="J11" s="23">
        <v>1</v>
      </c>
      <c r="K11" s="29" t="s">
        <v>1208</v>
      </c>
      <c r="L11" s="1" t="s">
        <v>1371</v>
      </c>
      <c r="M11" s="1" t="s">
        <v>431</v>
      </c>
      <c r="N11" s="1" t="s">
        <v>1372</v>
      </c>
      <c r="O11" s="31">
        <v>186</v>
      </c>
      <c r="P11" s="20">
        <v>205</v>
      </c>
      <c r="Q11" s="30">
        <v>-19</v>
      </c>
      <c r="R11" s="29" t="s">
        <v>113</v>
      </c>
      <c r="S11" s="28" t="s">
        <v>651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60</v>
      </c>
      <c r="C14" s="1">
        <v>38</v>
      </c>
      <c r="D14" s="1">
        <v>16</v>
      </c>
      <c r="E14" s="20">
        <v>6</v>
      </c>
      <c r="F14" s="33">
        <v>82</v>
      </c>
      <c r="G14" s="20">
        <v>24</v>
      </c>
      <c r="H14" s="20">
        <v>34</v>
      </c>
      <c r="I14" s="20">
        <v>4</v>
      </c>
      <c r="J14" s="20">
        <v>3</v>
      </c>
      <c r="K14" s="29" t="s">
        <v>1312</v>
      </c>
      <c r="L14" s="1" t="s">
        <v>928</v>
      </c>
      <c r="M14" s="1" t="s">
        <v>1219</v>
      </c>
      <c r="N14" s="1" t="s">
        <v>1313</v>
      </c>
      <c r="O14" s="31">
        <v>208</v>
      </c>
      <c r="P14" s="20">
        <v>171</v>
      </c>
      <c r="Q14" s="30">
        <v>37</v>
      </c>
      <c r="R14" s="29" t="s">
        <v>101</v>
      </c>
      <c r="S14" s="28" t="s">
        <v>290</v>
      </c>
    </row>
    <row r="15" spans="1:20" x14ac:dyDescent="0.3">
      <c r="A15" s="32" t="s">
        <v>13</v>
      </c>
      <c r="B15" s="1">
        <v>61</v>
      </c>
      <c r="C15" s="1">
        <v>35</v>
      </c>
      <c r="D15" s="1">
        <v>21</v>
      </c>
      <c r="E15" s="20">
        <v>5</v>
      </c>
      <c r="F15" s="30">
        <v>75</v>
      </c>
      <c r="G15" s="20">
        <v>19</v>
      </c>
      <c r="H15" s="20">
        <v>31</v>
      </c>
      <c r="I15" s="20">
        <v>4</v>
      </c>
      <c r="J15" s="20">
        <v>5</v>
      </c>
      <c r="K15" s="29" t="s">
        <v>1343</v>
      </c>
      <c r="L15" s="1" t="s">
        <v>1122</v>
      </c>
      <c r="M15" s="1" t="s">
        <v>1316</v>
      </c>
      <c r="N15" s="1" t="s">
        <v>1344</v>
      </c>
      <c r="O15" s="31">
        <v>182</v>
      </c>
      <c r="P15" s="20">
        <v>172</v>
      </c>
      <c r="Q15" s="30">
        <v>10</v>
      </c>
      <c r="R15" s="29" t="s">
        <v>154</v>
      </c>
      <c r="S15" s="28" t="s">
        <v>219</v>
      </c>
    </row>
    <row r="16" spans="1:20" x14ac:dyDescent="0.3">
      <c r="A16" s="32" t="s">
        <v>9</v>
      </c>
      <c r="B16" s="1">
        <v>60</v>
      </c>
      <c r="C16" s="1">
        <v>31</v>
      </c>
      <c r="D16" s="1">
        <v>16</v>
      </c>
      <c r="E16" s="20">
        <v>13</v>
      </c>
      <c r="F16" s="30">
        <v>75</v>
      </c>
      <c r="G16" s="20">
        <v>26</v>
      </c>
      <c r="H16" s="20">
        <v>30</v>
      </c>
      <c r="I16" s="20">
        <v>1</v>
      </c>
      <c r="J16" s="20">
        <v>8</v>
      </c>
      <c r="K16" s="29" t="s">
        <v>1345</v>
      </c>
      <c r="L16" s="1" t="s">
        <v>1133</v>
      </c>
      <c r="M16" s="1" t="s">
        <v>1320</v>
      </c>
      <c r="N16" s="1" t="s">
        <v>1375</v>
      </c>
      <c r="O16" s="31">
        <v>204</v>
      </c>
      <c r="P16" s="20">
        <v>175</v>
      </c>
      <c r="Q16" s="30">
        <v>29</v>
      </c>
      <c r="R16" s="29" t="s">
        <v>101</v>
      </c>
      <c r="S16" s="28" t="s">
        <v>231</v>
      </c>
    </row>
    <row r="17" spans="1:19" x14ac:dyDescent="0.3">
      <c r="A17" s="32" t="s">
        <v>23</v>
      </c>
      <c r="B17" s="1">
        <v>60</v>
      </c>
      <c r="C17" s="1">
        <v>31</v>
      </c>
      <c r="D17" s="1">
        <v>21</v>
      </c>
      <c r="E17" s="20">
        <v>8</v>
      </c>
      <c r="F17" s="30">
        <v>70</v>
      </c>
      <c r="G17" s="20">
        <v>16</v>
      </c>
      <c r="H17" s="20">
        <v>26</v>
      </c>
      <c r="I17" s="20">
        <v>5</v>
      </c>
      <c r="J17" s="20">
        <v>1</v>
      </c>
      <c r="K17" s="29" t="s">
        <v>1133</v>
      </c>
      <c r="L17" s="1" t="s">
        <v>1166</v>
      </c>
      <c r="M17" s="1" t="s">
        <v>638</v>
      </c>
      <c r="N17" s="1" t="s">
        <v>1359</v>
      </c>
      <c r="O17" s="31">
        <v>192</v>
      </c>
      <c r="P17" s="20">
        <v>191</v>
      </c>
      <c r="Q17" s="30">
        <v>1</v>
      </c>
      <c r="R17" s="29" t="s">
        <v>104</v>
      </c>
      <c r="S17" s="28" t="s">
        <v>276</v>
      </c>
    </row>
    <row r="18" spans="1:19" x14ac:dyDescent="0.3">
      <c r="A18" s="32" t="s">
        <v>1</v>
      </c>
      <c r="B18" s="1">
        <v>63</v>
      </c>
      <c r="C18" s="1">
        <v>31</v>
      </c>
      <c r="D18" s="1">
        <v>25</v>
      </c>
      <c r="E18" s="20">
        <v>7</v>
      </c>
      <c r="F18" s="30">
        <v>69</v>
      </c>
      <c r="G18" s="20">
        <v>25</v>
      </c>
      <c r="H18" s="20">
        <v>30</v>
      </c>
      <c r="I18" s="20">
        <v>1</v>
      </c>
      <c r="J18" s="20">
        <v>5</v>
      </c>
      <c r="K18" s="29" t="s">
        <v>1155</v>
      </c>
      <c r="L18" s="1" t="s">
        <v>1322</v>
      </c>
      <c r="M18" s="1" t="s">
        <v>1241</v>
      </c>
      <c r="N18" s="1" t="s">
        <v>1323</v>
      </c>
      <c r="O18" s="31">
        <v>199</v>
      </c>
      <c r="P18" s="20">
        <v>189</v>
      </c>
      <c r="Q18" s="30">
        <v>10</v>
      </c>
      <c r="R18" s="29" t="s">
        <v>107</v>
      </c>
      <c r="S18" s="28" t="s">
        <v>232</v>
      </c>
    </row>
    <row r="19" spans="1:19" x14ac:dyDescent="0.3">
      <c r="A19" s="32" t="s">
        <v>10</v>
      </c>
      <c r="B19" s="1">
        <v>60</v>
      </c>
      <c r="C19" s="1">
        <v>28</v>
      </c>
      <c r="D19" s="1">
        <v>21</v>
      </c>
      <c r="E19" s="20">
        <v>11</v>
      </c>
      <c r="F19" s="30">
        <v>67</v>
      </c>
      <c r="G19" s="20">
        <v>13</v>
      </c>
      <c r="H19" s="20">
        <v>22</v>
      </c>
      <c r="I19" s="20">
        <v>6</v>
      </c>
      <c r="J19" s="20">
        <v>3</v>
      </c>
      <c r="K19" s="29" t="s">
        <v>1302</v>
      </c>
      <c r="L19" s="1" t="s">
        <v>969</v>
      </c>
      <c r="M19" s="1" t="s">
        <v>459</v>
      </c>
      <c r="N19" s="1" t="s">
        <v>1363</v>
      </c>
      <c r="O19" s="31">
        <v>177</v>
      </c>
      <c r="P19" s="20">
        <v>188</v>
      </c>
      <c r="Q19" s="30">
        <v>-11</v>
      </c>
      <c r="R19" s="29" t="s">
        <v>109</v>
      </c>
      <c r="S19" s="28" t="s">
        <v>218</v>
      </c>
    </row>
    <row r="20" spans="1:19" x14ac:dyDescent="0.3">
      <c r="A20" s="32" t="s">
        <v>14</v>
      </c>
      <c r="B20" s="1">
        <v>61</v>
      </c>
      <c r="C20" s="1">
        <v>30</v>
      </c>
      <c r="D20" s="1">
        <v>29</v>
      </c>
      <c r="E20" s="20">
        <v>2</v>
      </c>
      <c r="F20" s="30">
        <v>62</v>
      </c>
      <c r="G20" s="20">
        <v>17</v>
      </c>
      <c r="H20" s="20">
        <v>27</v>
      </c>
      <c r="I20" s="20">
        <v>3</v>
      </c>
      <c r="J20" s="20">
        <v>0</v>
      </c>
      <c r="K20" s="29" t="s">
        <v>1049</v>
      </c>
      <c r="L20" s="1" t="s">
        <v>1315</v>
      </c>
      <c r="M20" s="1" t="s">
        <v>779</v>
      </c>
      <c r="N20" s="1" t="s">
        <v>1374</v>
      </c>
      <c r="O20" s="31">
        <v>156</v>
      </c>
      <c r="P20" s="20">
        <v>183</v>
      </c>
      <c r="Q20" s="30">
        <v>-27</v>
      </c>
      <c r="R20" s="29" t="s">
        <v>104</v>
      </c>
      <c r="S20" s="28" t="s">
        <v>224</v>
      </c>
    </row>
    <row r="21" spans="1:19" ht="15" thickBot="1" x14ac:dyDescent="0.35">
      <c r="A21" s="27" t="s">
        <v>12</v>
      </c>
      <c r="B21" s="26">
        <v>60</v>
      </c>
      <c r="C21" s="26">
        <v>23</v>
      </c>
      <c r="D21" s="26">
        <v>29</v>
      </c>
      <c r="E21" s="24">
        <v>8</v>
      </c>
      <c r="F21" s="23">
        <v>54</v>
      </c>
      <c r="G21" s="24">
        <v>11</v>
      </c>
      <c r="H21" s="24">
        <v>20</v>
      </c>
      <c r="I21" s="24">
        <v>3</v>
      </c>
      <c r="J21" s="24">
        <v>0</v>
      </c>
      <c r="K21" s="22" t="s">
        <v>1361</v>
      </c>
      <c r="L21" s="26" t="s">
        <v>1132</v>
      </c>
      <c r="M21" s="26" t="s">
        <v>707</v>
      </c>
      <c r="N21" s="26" t="s">
        <v>1362</v>
      </c>
      <c r="O21" s="25">
        <v>160</v>
      </c>
      <c r="P21" s="24">
        <v>190</v>
      </c>
      <c r="Q21" s="23">
        <v>-30</v>
      </c>
      <c r="R21" s="22" t="s">
        <v>101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60</v>
      </c>
      <c r="C25" s="1">
        <v>41</v>
      </c>
      <c r="D25" s="1">
        <v>10</v>
      </c>
      <c r="E25" s="20">
        <v>9</v>
      </c>
      <c r="F25" s="30">
        <v>91</v>
      </c>
      <c r="G25" s="20">
        <v>37</v>
      </c>
      <c r="H25" s="20">
        <v>40</v>
      </c>
      <c r="I25" s="20">
        <v>1</v>
      </c>
      <c r="J25" s="20">
        <v>5</v>
      </c>
      <c r="K25" s="29" t="s">
        <v>1324</v>
      </c>
      <c r="L25" s="1" t="s">
        <v>1377</v>
      </c>
      <c r="M25" s="1" t="s">
        <v>511</v>
      </c>
      <c r="N25" s="1" t="s">
        <v>1378</v>
      </c>
      <c r="O25" s="31">
        <v>230</v>
      </c>
      <c r="P25" s="20">
        <v>149</v>
      </c>
      <c r="Q25" s="30">
        <v>81</v>
      </c>
      <c r="R25" s="29" t="s">
        <v>109</v>
      </c>
      <c r="S25" s="28" t="s">
        <v>232</v>
      </c>
    </row>
    <row r="26" spans="1:19" x14ac:dyDescent="0.3">
      <c r="A26" s="32" t="s">
        <v>22</v>
      </c>
      <c r="B26" s="1">
        <v>61</v>
      </c>
      <c r="C26" s="1">
        <v>38</v>
      </c>
      <c r="D26" s="1">
        <v>14</v>
      </c>
      <c r="E26" s="20">
        <v>9</v>
      </c>
      <c r="F26" s="30">
        <v>85</v>
      </c>
      <c r="G26" s="20">
        <v>27</v>
      </c>
      <c r="H26" s="20">
        <v>34</v>
      </c>
      <c r="I26" s="20">
        <v>4</v>
      </c>
      <c r="J26" s="20">
        <v>3</v>
      </c>
      <c r="K26" s="29" t="s">
        <v>1326</v>
      </c>
      <c r="L26" s="1" t="s">
        <v>1106</v>
      </c>
      <c r="M26" s="1" t="s">
        <v>1327</v>
      </c>
      <c r="N26" s="1" t="s">
        <v>1379</v>
      </c>
      <c r="O26" s="31">
        <v>212</v>
      </c>
      <c r="P26" s="20">
        <v>165</v>
      </c>
      <c r="Q26" s="30">
        <v>47</v>
      </c>
      <c r="R26" s="29" t="s">
        <v>394</v>
      </c>
      <c r="S26" s="28" t="s">
        <v>395</v>
      </c>
    </row>
    <row r="27" spans="1:19" x14ac:dyDescent="0.3">
      <c r="A27" s="32" t="s">
        <v>17</v>
      </c>
      <c r="B27" s="1">
        <v>62</v>
      </c>
      <c r="C27" s="1">
        <v>36</v>
      </c>
      <c r="D27" s="1">
        <v>16</v>
      </c>
      <c r="E27" s="20">
        <v>10</v>
      </c>
      <c r="F27" s="30">
        <v>82</v>
      </c>
      <c r="G27" s="20">
        <v>19</v>
      </c>
      <c r="H27" s="20">
        <v>32</v>
      </c>
      <c r="I27" s="20">
        <v>4</v>
      </c>
      <c r="J27" s="20">
        <v>3</v>
      </c>
      <c r="K27" s="29" t="s">
        <v>1380</v>
      </c>
      <c r="L27" s="1" t="s">
        <v>1128</v>
      </c>
      <c r="M27" s="1" t="s">
        <v>505</v>
      </c>
      <c r="N27" s="1" t="s">
        <v>1348</v>
      </c>
      <c r="O27" s="31">
        <v>209</v>
      </c>
      <c r="P27" s="20">
        <v>180</v>
      </c>
      <c r="Q27" s="30">
        <v>29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61</v>
      </c>
      <c r="C28" s="1">
        <v>32</v>
      </c>
      <c r="D28" s="1">
        <v>25</v>
      </c>
      <c r="E28" s="20">
        <v>4</v>
      </c>
      <c r="F28" s="30">
        <v>68</v>
      </c>
      <c r="G28" s="20">
        <v>25</v>
      </c>
      <c r="H28" s="20">
        <v>32</v>
      </c>
      <c r="I28" s="20">
        <v>0</v>
      </c>
      <c r="J28" s="20">
        <v>0</v>
      </c>
      <c r="K28" s="29" t="s">
        <v>1123</v>
      </c>
      <c r="L28" s="1" t="s">
        <v>1381</v>
      </c>
      <c r="M28" s="1" t="s">
        <v>626</v>
      </c>
      <c r="N28" s="1" t="s">
        <v>1295</v>
      </c>
      <c r="O28" s="31">
        <v>193</v>
      </c>
      <c r="P28" s="20">
        <v>169</v>
      </c>
      <c r="Q28" s="30">
        <v>24</v>
      </c>
      <c r="R28" s="29" t="s">
        <v>99</v>
      </c>
      <c r="S28" s="28" t="s">
        <v>202</v>
      </c>
    </row>
    <row r="29" spans="1:19" x14ac:dyDescent="0.3">
      <c r="A29" s="32" t="s">
        <v>15</v>
      </c>
      <c r="B29" s="1">
        <v>61</v>
      </c>
      <c r="C29" s="1">
        <v>27</v>
      </c>
      <c r="D29" s="1">
        <v>26</v>
      </c>
      <c r="E29" s="20">
        <v>8</v>
      </c>
      <c r="F29" s="30">
        <v>62</v>
      </c>
      <c r="G29" s="20">
        <v>17</v>
      </c>
      <c r="H29" s="20">
        <v>24</v>
      </c>
      <c r="I29" s="20">
        <v>3</v>
      </c>
      <c r="J29" s="20">
        <v>0</v>
      </c>
      <c r="K29" s="29" t="s">
        <v>1208</v>
      </c>
      <c r="L29" s="1" t="s">
        <v>1032</v>
      </c>
      <c r="M29" s="1" t="s">
        <v>708</v>
      </c>
      <c r="N29" s="1" t="s">
        <v>1330</v>
      </c>
      <c r="O29" s="31">
        <v>179</v>
      </c>
      <c r="P29" s="20">
        <v>210</v>
      </c>
      <c r="Q29" s="30">
        <v>-31</v>
      </c>
      <c r="R29" s="29" t="s">
        <v>113</v>
      </c>
      <c r="S29" s="28" t="s">
        <v>264</v>
      </c>
    </row>
    <row r="30" spans="1:19" x14ac:dyDescent="0.3">
      <c r="A30" s="32" t="s">
        <v>0</v>
      </c>
      <c r="B30" s="1">
        <v>60</v>
      </c>
      <c r="C30" s="1">
        <v>24</v>
      </c>
      <c r="D30" s="1">
        <v>26</v>
      </c>
      <c r="E30" s="20">
        <v>10</v>
      </c>
      <c r="F30" s="30">
        <v>58</v>
      </c>
      <c r="G30" s="20">
        <v>19</v>
      </c>
      <c r="H30" s="20">
        <v>23</v>
      </c>
      <c r="I30" s="20">
        <v>1</v>
      </c>
      <c r="J30" s="20">
        <v>2</v>
      </c>
      <c r="K30" s="29" t="s">
        <v>1382</v>
      </c>
      <c r="L30" s="1" t="s">
        <v>1352</v>
      </c>
      <c r="M30" s="1" t="s">
        <v>122</v>
      </c>
      <c r="N30" s="1" t="s">
        <v>1383</v>
      </c>
      <c r="O30" s="31">
        <v>171</v>
      </c>
      <c r="P30" s="20">
        <v>186</v>
      </c>
      <c r="Q30" s="30">
        <v>-15</v>
      </c>
      <c r="R30" s="29" t="s">
        <v>99</v>
      </c>
      <c r="S30" s="28" t="s">
        <v>222</v>
      </c>
    </row>
    <row r="31" spans="1:19" x14ac:dyDescent="0.3">
      <c r="A31" s="32" t="s">
        <v>25</v>
      </c>
      <c r="B31" s="1">
        <v>61</v>
      </c>
      <c r="C31" s="1">
        <v>23</v>
      </c>
      <c r="D31" s="1">
        <v>28</v>
      </c>
      <c r="E31" s="20">
        <v>10</v>
      </c>
      <c r="F31" s="30">
        <v>56</v>
      </c>
      <c r="G31" s="20">
        <v>15</v>
      </c>
      <c r="H31" s="20">
        <v>20</v>
      </c>
      <c r="I31" s="20">
        <v>3</v>
      </c>
      <c r="J31" s="20">
        <v>5</v>
      </c>
      <c r="K31" s="29" t="s">
        <v>1162</v>
      </c>
      <c r="L31" s="1" t="s">
        <v>1120</v>
      </c>
      <c r="M31" s="1" t="s">
        <v>457</v>
      </c>
      <c r="N31" s="1" t="s">
        <v>1376</v>
      </c>
      <c r="O31" s="31">
        <v>163</v>
      </c>
      <c r="P31" s="20">
        <v>195</v>
      </c>
      <c r="Q31" s="30">
        <v>-32</v>
      </c>
      <c r="R31" s="29" t="s">
        <v>101</v>
      </c>
      <c r="S31" s="28" t="s">
        <v>240</v>
      </c>
    </row>
    <row r="32" spans="1:19" ht="15" thickBot="1" x14ac:dyDescent="0.35">
      <c r="A32" s="32" t="s">
        <v>6</v>
      </c>
      <c r="B32" s="1">
        <v>60</v>
      </c>
      <c r="C32" s="1">
        <v>22</v>
      </c>
      <c r="D32" s="1">
        <v>29</v>
      </c>
      <c r="E32" s="20">
        <v>9</v>
      </c>
      <c r="F32" s="23">
        <v>53</v>
      </c>
      <c r="G32" s="20">
        <v>20</v>
      </c>
      <c r="H32" s="20">
        <v>21</v>
      </c>
      <c r="I32" s="20">
        <v>1</v>
      </c>
      <c r="J32" s="20">
        <v>3</v>
      </c>
      <c r="K32" s="29" t="s">
        <v>1331</v>
      </c>
      <c r="L32" s="1" t="s">
        <v>1349</v>
      </c>
      <c r="M32" s="1" t="s">
        <v>1350</v>
      </c>
      <c r="N32" s="1" t="s">
        <v>1351</v>
      </c>
      <c r="O32" s="31">
        <v>156</v>
      </c>
      <c r="P32" s="20">
        <v>208</v>
      </c>
      <c r="Q32" s="30">
        <v>-52</v>
      </c>
      <c r="R32" s="29" t="s">
        <v>99</v>
      </c>
      <c r="S32" s="28" t="s">
        <v>237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61</v>
      </c>
      <c r="C35" s="1">
        <v>28</v>
      </c>
      <c r="D35" s="1">
        <v>19</v>
      </c>
      <c r="E35" s="20">
        <v>14</v>
      </c>
      <c r="F35" s="33">
        <v>70</v>
      </c>
      <c r="G35" s="20">
        <v>20</v>
      </c>
      <c r="H35" s="20">
        <v>27</v>
      </c>
      <c r="I35" s="20">
        <v>1</v>
      </c>
      <c r="J35" s="20">
        <v>6</v>
      </c>
      <c r="K35" s="29" t="s">
        <v>1231</v>
      </c>
      <c r="L35" s="1" t="s">
        <v>1387</v>
      </c>
      <c r="M35" s="1" t="s">
        <v>1256</v>
      </c>
      <c r="N35" s="1" t="s">
        <v>1257</v>
      </c>
      <c r="O35" s="31">
        <v>201</v>
      </c>
      <c r="P35" s="20">
        <v>194</v>
      </c>
      <c r="Q35" s="30">
        <v>7</v>
      </c>
      <c r="R35" s="29" t="s">
        <v>113</v>
      </c>
      <c r="S35" s="28" t="s">
        <v>215</v>
      </c>
    </row>
    <row r="36" spans="1:19" x14ac:dyDescent="0.3">
      <c r="A36" s="32" t="s">
        <v>31</v>
      </c>
      <c r="B36" s="1">
        <v>60</v>
      </c>
      <c r="C36" s="1">
        <v>33</v>
      </c>
      <c r="D36" s="1">
        <v>24</v>
      </c>
      <c r="E36" s="20">
        <v>3</v>
      </c>
      <c r="F36" s="30">
        <v>69</v>
      </c>
      <c r="G36" s="20">
        <v>12</v>
      </c>
      <c r="H36" s="20">
        <v>26</v>
      </c>
      <c r="I36" s="20">
        <v>7</v>
      </c>
      <c r="J36" s="20">
        <v>0</v>
      </c>
      <c r="K36" s="29" t="s">
        <v>1384</v>
      </c>
      <c r="L36" s="1" t="s">
        <v>1108</v>
      </c>
      <c r="M36" s="1" t="s">
        <v>455</v>
      </c>
      <c r="N36" s="1" t="s">
        <v>1385</v>
      </c>
      <c r="O36" s="31">
        <v>200</v>
      </c>
      <c r="P36" s="20">
        <v>211</v>
      </c>
      <c r="Q36" s="30">
        <v>-11</v>
      </c>
      <c r="R36" s="29" t="s">
        <v>101</v>
      </c>
      <c r="S36" s="28" t="s">
        <v>203</v>
      </c>
    </row>
    <row r="37" spans="1:19" x14ac:dyDescent="0.3">
      <c r="A37" s="32" t="s">
        <v>20</v>
      </c>
      <c r="B37" s="1">
        <v>62</v>
      </c>
      <c r="C37" s="1">
        <v>30</v>
      </c>
      <c r="D37" s="1">
        <v>24</v>
      </c>
      <c r="E37" s="20">
        <v>8</v>
      </c>
      <c r="F37" s="30">
        <v>68</v>
      </c>
      <c r="G37" s="20">
        <v>22</v>
      </c>
      <c r="H37" s="20">
        <v>30</v>
      </c>
      <c r="I37" s="20">
        <v>0</v>
      </c>
      <c r="J37" s="20">
        <v>3</v>
      </c>
      <c r="K37" s="29" t="s">
        <v>1011</v>
      </c>
      <c r="L37" s="1" t="s">
        <v>1334</v>
      </c>
      <c r="M37" s="1" t="s">
        <v>475</v>
      </c>
      <c r="N37" s="1" t="s">
        <v>1304</v>
      </c>
      <c r="O37" s="31">
        <v>220</v>
      </c>
      <c r="P37" s="20">
        <v>210</v>
      </c>
      <c r="Q37" s="30">
        <v>10</v>
      </c>
      <c r="R37" s="29" t="s">
        <v>99</v>
      </c>
      <c r="S37" s="28" t="s">
        <v>202</v>
      </c>
    </row>
    <row r="38" spans="1:19" x14ac:dyDescent="0.3">
      <c r="A38" s="32" t="s">
        <v>7</v>
      </c>
      <c r="B38" s="1">
        <v>60</v>
      </c>
      <c r="C38" s="1">
        <v>29</v>
      </c>
      <c r="D38" s="1">
        <v>22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1160</v>
      </c>
      <c r="L38" s="1" t="s">
        <v>1250</v>
      </c>
      <c r="M38" s="1" t="s">
        <v>659</v>
      </c>
      <c r="N38" s="1" t="s">
        <v>1340</v>
      </c>
      <c r="O38" s="31">
        <v>171</v>
      </c>
      <c r="P38" s="20">
        <v>176</v>
      </c>
      <c r="Q38" s="30">
        <v>-5</v>
      </c>
      <c r="R38" s="29" t="s">
        <v>104</v>
      </c>
      <c r="S38" s="28" t="s">
        <v>203</v>
      </c>
    </row>
    <row r="39" spans="1:19" x14ac:dyDescent="0.3">
      <c r="A39" s="32" t="s">
        <v>8</v>
      </c>
      <c r="B39" s="1">
        <v>59</v>
      </c>
      <c r="C39" s="1">
        <v>30</v>
      </c>
      <c r="D39" s="1">
        <v>25</v>
      </c>
      <c r="E39" s="20">
        <v>4</v>
      </c>
      <c r="F39" s="30">
        <v>64</v>
      </c>
      <c r="G39" s="20">
        <v>16</v>
      </c>
      <c r="H39" s="20">
        <v>28</v>
      </c>
      <c r="I39" s="20">
        <v>2</v>
      </c>
      <c r="J39" s="20">
        <v>1</v>
      </c>
      <c r="K39" s="29" t="s">
        <v>1041</v>
      </c>
      <c r="L39" s="1" t="s">
        <v>1207</v>
      </c>
      <c r="M39" s="1" t="s">
        <v>622</v>
      </c>
      <c r="N39" s="1" t="s">
        <v>1357</v>
      </c>
      <c r="O39" s="31">
        <v>186</v>
      </c>
      <c r="P39" s="20">
        <v>207</v>
      </c>
      <c r="Q39" s="30">
        <v>-21</v>
      </c>
      <c r="R39" s="29" t="s">
        <v>109</v>
      </c>
      <c r="S39" s="28" t="s">
        <v>225</v>
      </c>
    </row>
    <row r="40" spans="1:19" x14ac:dyDescent="0.3">
      <c r="A40" s="32" t="s">
        <v>18</v>
      </c>
      <c r="B40" s="1">
        <v>60</v>
      </c>
      <c r="C40" s="1">
        <v>24</v>
      </c>
      <c r="D40" s="1">
        <v>22</v>
      </c>
      <c r="E40" s="20">
        <v>14</v>
      </c>
      <c r="F40" s="30">
        <v>62</v>
      </c>
      <c r="G40" s="20">
        <v>11</v>
      </c>
      <c r="H40" s="20">
        <v>20</v>
      </c>
      <c r="I40" s="20">
        <v>4</v>
      </c>
      <c r="J40" s="20">
        <v>6</v>
      </c>
      <c r="K40" s="29" t="s">
        <v>1367</v>
      </c>
      <c r="L40" s="1" t="s">
        <v>1228</v>
      </c>
      <c r="M40" s="1" t="s">
        <v>1336</v>
      </c>
      <c r="N40" s="1" t="s">
        <v>1368</v>
      </c>
      <c r="O40" s="31">
        <v>155</v>
      </c>
      <c r="P40" s="20">
        <v>179</v>
      </c>
      <c r="Q40" s="30">
        <v>-24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60</v>
      </c>
      <c r="C41" s="1">
        <v>24</v>
      </c>
      <c r="D41" s="1">
        <v>29</v>
      </c>
      <c r="E41" s="20">
        <v>7</v>
      </c>
      <c r="F41" s="30">
        <v>55</v>
      </c>
      <c r="G41" s="20">
        <v>18</v>
      </c>
      <c r="H41" s="20">
        <v>22</v>
      </c>
      <c r="I41" s="20">
        <v>2</v>
      </c>
      <c r="J41" s="20">
        <v>3</v>
      </c>
      <c r="K41" s="29" t="s">
        <v>840</v>
      </c>
      <c r="L41" s="1" t="s">
        <v>1355</v>
      </c>
      <c r="M41" s="1" t="s">
        <v>488</v>
      </c>
      <c r="N41" s="1" t="s">
        <v>1386</v>
      </c>
      <c r="O41" s="31">
        <v>149</v>
      </c>
      <c r="P41" s="20">
        <v>181</v>
      </c>
      <c r="Q41" s="30">
        <v>-32</v>
      </c>
      <c r="R41" s="29" t="s">
        <v>113</v>
      </c>
      <c r="S41" s="28" t="s">
        <v>215</v>
      </c>
    </row>
    <row r="42" spans="1:19" ht="15" thickBot="1" x14ac:dyDescent="0.35">
      <c r="A42" s="27" t="s">
        <v>3</v>
      </c>
      <c r="B42" s="26">
        <v>60</v>
      </c>
      <c r="C42" s="26">
        <v>18</v>
      </c>
      <c r="D42" s="26">
        <v>35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1369</v>
      </c>
      <c r="L42" s="26" t="s">
        <v>1341</v>
      </c>
      <c r="M42" s="26" t="s">
        <v>378</v>
      </c>
      <c r="N42" s="26" t="s">
        <v>1370</v>
      </c>
      <c r="O42" s="25">
        <v>153</v>
      </c>
      <c r="P42" s="24">
        <v>224</v>
      </c>
      <c r="Q42" s="23">
        <v>-71</v>
      </c>
      <c r="R42" s="22" t="s">
        <v>167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313FFAD-28CE-4182-BBA1-33624D59EE22}"/>
  </hyperlinks>
  <pageMargins left="0.7" right="0.7" top="0.75" bottom="0.75" header="0.3" footer="0.3"/>
  <pageSetup orientation="portrait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BC65-D6DA-4D05-AC4C-5E6B56283C5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59</v>
      </c>
      <c r="C4" s="40">
        <v>38</v>
      </c>
      <c r="D4" s="40">
        <v>17</v>
      </c>
      <c r="E4" s="38">
        <v>4</v>
      </c>
      <c r="F4" s="33">
        <v>80</v>
      </c>
      <c r="G4" s="39">
        <v>25</v>
      </c>
      <c r="H4" s="38">
        <v>34</v>
      </c>
      <c r="I4" s="38">
        <v>4</v>
      </c>
      <c r="J4" s="33">
        <v>2</v>
      </c>
      <c r="K4" s="37" t="s">
        <v>1308</v>
      </c>
      <c r="L4" s="40" t="s">
        <v>1076</v>
      </c>
      <c r="M4" s="40" t="s">
        <v>390</v>
      </c>
      <c r="N4" s="40" t="s">
        <v>1309</v>
      </c>
      <c r="O4" s="39">
        <v>210</v>
      </c>
      <c r="P4" s="38">
        <v>158</v>
      </c>
      <c r="Q4" s="33">
        <v>52</v>
      </c>
      <c r="R4" s="37" t="s">
        <v>113</v>
      </c>
      <c r="S4" s="36" t="s">
        <v>232</v>
      </c>
    </row>
    <row r="5" spans="1:20" x14ac:dyDescent="0.3">
      <c r="A5" s="32" t="s">
        <v>28</v>
      </c>
      <c r="B5" s="1">
        <v>61</v>
      </c>
      <c r="C5" s="1">
        <v>36</v>
      </c>
      <c r="D5" s="1">
        <v>19</v>
      </c>
      <c r="E5" s="20">
        <v>6</v>
      </c>
      <c r="F5" s="30">
        <v>78</v>
      </c>
      <c r="G5" s="31">
        <v>27</v>
      </c>
      <c r="H5" s="20">
        <v>33</v>
      </c>
      <c r="I5" s="20">
        <v>3</v>
      </c>
      <c r="J5" s="30">
        <v>0</v>
      </c>
      <c r="K5" s="29" t="s">
        <v>1283</v>
      </c>
      <c r="L5" s="1" t="s">
        <v>1122</v>
      </c>
      <c r="M5" s="1" t="s">
        <v>550</v>
      </c>
      <c r="N5" s="1" t="s">
        <v>1303</v>
      </c>
      <c r="O5" s="31">
        <v>209</v>
      </c>
      <c r="P5" s="20">
        <v>183</v>
      </c>
      <c r="Q5" s="30">
        <v>26</v>
      </c>
      <c r="R5" s="29" t="s">
        <v>135</v>
      </c>
      <c r="S5" s="28" t="s">
        <v>226</v>
      </c>
    </row>
    <row r="6" spans="1:20" x14ac:dyDescent="0.3">
      <c r="A6" s="32" t="s">
        <v>21</v>
      </c>
      <c r="B6" s="1">
        <v>62</v>
      </c>
      <c r="C6" s="1">
        <v>35</v>
      </c>
      <c r="D6" s="1">
        <v>20</v>
      </c>
      <c r="E6" s="20">
        <v>7</v>
      </c>
      <c r="F6" s="30">
        <v>77</v>
      </c>
      <c r="G6" s="31">
        <v>22</v>
      </c>
      <c r="H6" s="20">
        <v>33</v>
      </c>
      <c r="I6" s="20">
        <v>2</v>
      </c>
      <c r="J6" s="30">
        <v>3</v>
      </c>
      <c r="K6" s="29" t="s">
        <v>1071</v>
      </c>
      <c r="L6" s="1" t="s">
        <v>1096</v>
      </c>
      <c r="M6" s="1" t="s">
        <v>628</v>
      </c>
      <c r="N6" s="1" t="s">
        <v>1304</v>
      </c>
      <c r="O6" s="31">
        <v>185</v>
      </c>
      <c r="P6" s="20">
        <v>187</v>
      </c>
      <c r="Q6" s="30">
        <v>-2</v>
      </c>
      <c r="R6" s="29" t="s">
        <v>101</v>
      </c>
      <c r="S6" s="28" t="s">
        <v>218</v>
      </c>
    </row>
    <row r="7" spans="1:20" x14ac:dyDescent="0.3">
      <c r="A7" s="32" t="s">
        <v>16</v>
      </c>
      <c r="B7" s="1">
        <v>60</v>
      </c>
      <c r="C7" s="1">
        <v>33</v>
      </c>
      <c r="D7" s="1">
        <v>18</v>
      </c>
      <c r="E7" s="20">
        <v>9</v>
      </c>
      <c r="F7" s="30">
        <v>75</v>
      </c>
      <c r="G7" s="31">
        <v>20</v>
      </c>
      <c r="H7" s="20">
        <v>31</v>
      </c>
      <c r="I7" s="20">
        <v>2</v>
      </c>
      <c r="J7" s="30">
        <v>4</v>
      </c>
      <c r="K7" s="29" t="s">
        <v>1146</v>
      </c>
      <c r="L7" s="1" t="s">
        <v>1373</v>
      </c>
      <c r="M7" s="1" t="s">
        <v>543</v>
      </c>
      <c r="N7" s="1" t="s">
        <v>1305</v>
      </c>
      <c r="O7" s="31">
        <v>213</v>
      </c>
      <c r="P7" s="20">
        <v>200</v>
      </c>
      <c r="Q7" s="30">
        <v>13</v>
      </c>
      <c r="R7" s="29" t="s">
        <v>101</v>
      </c>
      <c r="S7" s="28" t="s">
        <v>233</v>
      </c>
    </row>
    <row r="8" spans="1:20" x14ac:dyDescent="0.3">
      <c r="A8" s="32" t="s">
        <v>29</v>
      </c>
      <c r="B8" s="1">
        <v>60</v>
      </c>
      <c r="C8" s="1">
        <v>34</v>
      </c>
      <c r="D8" s="1">
        <v>21</v>
      </c>
      <c r="E8" s="20">
        <v>5</v>
      </c>
      <c r="F8" s="30">
        <v>73</v>
      </c>
      <c r="G8" s="31">
        <v>24</v>
      </c>
      <c r="H8" s="20">
        <v>32</v>
      </c>
      <c r="I8" s="20">
        <v>2</v>
      </c>
      <c r="J8" s="30">
        <v>3</v>
      </c>
      <c r="K8" s="29" t="s">
        <v>1312</v>
      </c>
      <c r="L8" s="1" t="s">
        <v>1237</v>
      </c>
      <c r="M8" s="1" t="s">
        <v>524</v>
      </c>
      <c r="N8" s="1" t="s">
        <v>1266</v>
      </c>
      <c r="O8" s="31">
        <v>202</v>
      </c>
      <c r="P8" s="20">
        <v>188</v>
      </c>
      <c r="Q8" s="30">
        <v>14</v>
      </c>
      <c r="R8" s="29" t="s">
        <v>99</v>
      </c>
      <c r="S8" s="28" t="s">
        <v>241</v>
      </c>
    </row>
    <row r="9" spans="1:20" x14ac:dyDescent="0.3">
      <c r="A9" s="32" t="s">
        <v>11</v>
      </c>
      <c r="B9" s="1">
        <v>60</v>
      </c>
      <c r="C9" s="1">
        <v>29</v>
      </c>
      <c r="D9" s="1">
        <v>22</v>
      </c>
      <c r="E9" s="20">
        <v>9</v>
      </c>
      <c r="F9" s="30">
        <v>67</v>
      </c>
      <c r="G9" s="31">
        <v>20</v>
      </c>
      <c r="H9" s="20">
        <v>26</v>
      </c>
      <c r="I9" s="20">
        <v>3</v>
      </c>
      <c r="J9" s="30">
        <v>0</v>
      </c>
      <c r="K9" s="29" t="s">
        <v>1125</v>
      </c>
      <c r="L9" s="1" t="s">
        <v>1101</v>
      </c>
      <c r="M9" s="1" t="s">
        <v>580</v>
      </c>
      <c r="N9" s="1" t="s">
        <v>1307</v>
      </c>
      <c r="O9" s="31">
        <v>201</v>
      </c>
      <c r="P9" s="20">
        <v>193</v>
      </c>
      <c r="Q9" s="30">
        <v>8</v>
      </c>
      <c r="R9" s="29" t="s">
        <v>101</v>
      </c>
      <c r="S9" s="28" t="s">
        <v>231</v>
      </c>
    </row>
    <row r="10" spans="1:20" x14ac:dyDescent="0.3">
      <c r="A10" s="32" t="s">
        <v>4</v>
      </c>
      <c r="B10" s="1">
        <v>62</v>
      </c>
      <c r="C10" s="1">
        <v>27</v>
      </c>
      <c r="D10" s="1">
        <v>24</v>
      </c>
      <c r="E10" s="20">
        <v>11</v>
      </c>
      <c r="F10" s="30">
        <v>65</v>
      </c>
      <c r="G10" s="31">
        <v>18</v>
      </c>
      <c r="H10" s="20">
        <v>26</v>
      </c>
      <c r="I10" s="20">
        <v>1</v>
      </c>
      <c r="J10" s="30">
        <v>3</v>
      </c>
      <c r="K10" s="29" t="s">
        <v>1359</v>
      </c>
      <c r="L10" s="1" t="s">
        <v>1346</v>
      </c>
      <c r="M10" s="1" t="s">
        <v>645</v>
      </c>
      <c r="N10" s="1" t="s">
        <v>1388</v>
      </c>
      <c r="O10" s="31">
        <v>198</v>
      </c>
      <c r="P10" s="20">
        <v>215</v>
      </c>
      <c r="Q10" s="30">
        <v>-17</v>
      </c>
      <c r="R10" s="29" t="s">
        <v>159</v>
      </c>
      <c r="S10" s="28" t="s">
        <v>215</v>
      </c>
    </row>
    <row r="11" spans="1:20" ht="15" thickBot="1" x14ac:dyDescent="0.35">
      <c r="A11" s="32" t="s">
        <v>19</v>
      </c>
      <c r="B11" s="1">
        <v>61</v>
      </c>
      <c r="C11" s="1">
        <v>30</v>
      </c>
      <c r="D11" s="1">
        <v>28</v>
      </c>
      <c r="E11" s="24">
        <v>3</v>
      </c>
      <c r="F11" s="23">
        <v>63</v>
      </c>
      <c r="G11" s="25">
        <v>20</v>
      </c>
      <c r="H11" s="24">
        <v>26</v>
      </c>
      <c r="I11" s="24">
        <v>4</v>
      </c>
      <c r="J11" s="23">
        <v>1</v>
      </c>
      <c r="K11" s="29" t="s">
        <v>1208</v>
      </c>
      <c r="L11" s="1" t="s">
        <v>1371</v>
      </c>
      <c r="M11" s="1" t="s">
        <v>431</v>
      </c>
      <c r="N11" s="1" t="s">
        <v>1372</v>
      </c>
      <c r="O11" s="31">
        <v>186</v>
      </c>
      <c r="P11" s="20">
        <v>205</v>
      </c>
      <c r="Q11" s="30">
        <v>-19</v>
      </c>
      <c r="R11" s="29" t="s">
        <v>113</v>
      </c>
      <c r="S11" s="28" t="s">
        <v>651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61</v>
      </c>
      <c r="C14" s="1">
        <v>39</v>
      </c>
      <c r="D14" s="1">
        <v>16</v>
      </c>
      <c r="E14" s="20">
        <v>6</v>
      </c>
      <c r="F14" s="33">
        <v>84</v>
      </c>
      <c r="G14" s="20">
        <v>25</v>
      </c>
      <c r="H14" s="20">
        <v>35</v>
      </c>
      <c r="I14" s="20">
        <v>4</v>
      </c>
      <c r="J14" s="20">
        <v>3</v>
      </c>
      <c r="K14" s="29" t="s">
        <v>1312</v>
      </c>
      <c r="L14" s="1" t="s">
        <v>1389</v>
      </c>
      <c r="M14" s="1" t="s">
        <v>1219</v>
      </c>
      <c r="N14" s="1" t="s">
        <v>1313</v>
      </c>
      <c r="O14" s="31">
        <v>214</v>
      </c>
      <c r="P14" s="20">
        <v>175</v>
      </c>
      <c r="Q14" s="30">
        <v>39</v>
      </c>
      <c r="R14" s="29" t="s">
        <v>99</v>
      </c>
      <c r="S14" s="28" t="s">
        <v>276</v>
      </c>
    </row>
    <row r="15" spans="1:20" x14ac:dyDescent="0.3">
      <c r="A15" s="32" t="s">
        <v>13</v>
      </c>
      <c r="B15" s="1">
        <v>62</v>
      </c>
      <c r="C15" s="1">
        <v>35</v>
      </c>
      <c r="D15" s="1">
        <v>22</v>
      </c>
      <c r="E15" s="20">
        <v>5</v>
      </c>
      <c r="F15" s="30">
        <v>75</v>
      </c>
      <c r="G15" s="20">
        <v>19</v>
      </c>
      <c r="H15" s="20">
        <v>31</v>
      </c>
      <c r="I15" s="20">
        <v>4</v>
      </c>
      <c r="J15" s="20">
        <v>5</v>
      </c>
      <c r="K15" s="29" t="s">
        <v>1343</v>
      </c>
      <c r="L15" s="1" t="s">
        <v>1391</v>
      </c>
      <c r="M15" s="1" t="s">
        <v>1316</v>
      </c>
      <c r="N15" s="1" t="s">
        <v>1344</v>
      </c>
      <c r="O15" s="31">
        <v>183</v>
      </c>
      <c r="P15" s="20">
        <v>177</v>
      </c>
      <c r="Q15" s="30">
        <v>6</v>
      </c>
      <c r="R15" s="29" t="s">
        <v>101</v>
      </c>
      <c r="S15" s="28" t="s">
        <v>203</v>
      </c>
    </row>
    <row r="16" spans="1:20" x14ac:dyDescent="0.3">
      <c r="A16" s="32" t="s">
        <v>9</v>
      </c>
      <c r="B16" s="1">
        <v>60</v>
      </c>
      <c r="C16" s="1">
        <v>31</v>
      </c>
      <c r="D16" s="1">
        <v>16</v>
      </c>
      <c r="E16" s="20">
        <v>13</v>
      </c>
      <c r="F16" s="30">
        <v>75</v>
      </c>
      <c r="G16" s="20">
        <v>26</v>
      </c>
      <c r="H16" s="20">
        <v>30</v>
      </c>
      <c r="I16" s="20">
        <v>1</v>
      </c>
      <c r="J16" s="20">
        <v>8</v>
      </c>
      <c r="K16" s="29" t="s">
        <v>1345</v>
      </c>
      <c r="L16" s="1" t="s">
        <v>1133</v>
      </c>
      <c r="M16" s="1" t="s">
        <v>1320</v>
      </c>
      <c r="N16" s="1" t="s">
        <v>1375</v>
      </c>
      <c r="O16" s="31">
        <v>204</v>
      </c>
      <c r="P16" s="20">
        <v>175</v>
      </c>
      <c r="Q16" s="30">
        <v>29</v>
      </c>
      <c r="R16" s="29" t="s">
        <v>101</v>
      </c>
      <c r="S16" s="28" t="s">
        <v>231</v>
      </c>
    </row>
    <row r="17" spans="1:19" x14ac:dyDescent="0.3">
      <c r="A17" s="32" t="s">
        <v>23</v>
      </c>
      <c r="B17" s="1">
        <v>60</v>
      </c>
      <c r="C17" s="1">
        <v>31</v>
      </c>
      <c r="D17" s="1">
        <v>21</v>
      </c>
      <c r="E17" s="20">
        <v>8</v>
      </c>
      <c r="F17" s="30">
        <v>70</v>
      </c>
      <c r="G17" s="20">
        <v>16</v>
      </c>
      <c r="H17" s="20">
        <v>26</v>
      </c>
      <c r="I17" s="20">
        <v>5</v>
      </c>
      <c r="J17" s="20">
        <v>1</v>
      </c>
      <c r="K17" s="29" t="s">
        <v>1133</v>
      </c>
      <c r="L17" s="1" t="s">
        <v>1166</v>
      </c>
      <c r="M17" s="1" t="s">
        <v>638</v>
      </c>
      <c r="N17" s="1" t="s">
        <v>1359</v>
      </c>
      <c r="O17" s="31">
        <v>192</v>
      </c>
      <c r="P17" s="20">
        <v>191</v>
      </c>
      <c r="Q17" s="30">
        <v>1</v>
      </c>
      <c r="R17" s="29" t="s">
        <v>104</v>
      </c>
      <c r="S17" s="28" t="s">
        <v>276</v>
      </c>
    </row>
    <row r="18" spans="1:19" x14ac:dyDescent="0.3">
      <c r="A18" s="32" t="s">
        <v>1</v>
      </c>
      <c r="B18" s="1">
        <v>63</v>
      </c>
      <c r="C18" s="1">
        <v>31</v>
      </c>
      <c r="D18" s="1">
        <v>25</v>
      </c>
      <c r="E18" s="20">
        <v>7</v>
      </c>
      <c r="F18" s="30">
        <v>69</v>
      </c>
      <c r="G18" s="20">
        <v>25</v>
      </c>
      <c r="H18" s="20">
        <v>30</v>
      </c>
      <c r="I18" s="20">
        <v>1</v>
      </c>
      <c r="J18" s="20">
        <v>5</v>
      </c>
      <c r="K18" s="29" t="s">
        <v>1155</v>
      </c>
      <c r="L18" s="1" t="s">
        <v>1322</v>
      </c>
      <c r="M18" s="1" t="s">
        <v>1241</v>
      </c>
      <c r="N18" s="1" t="s">
        <v>1323</v>
      </c>
      <c r="O18" s="31">
        <v>199</v>
      </c>
      <c r="P18" s="20">
        <v>189</v>
      </c>
      <c r="Q18" s="30">
        <v>10</v>
      </c>
      <c r="R18" s="29" t="s">
        <v>107</v>
      </c>
      <c r="S18" s="28" t="s">
        <v>232</v>
      </c>
    </row>
    <row r="19" spans="1:19" x14ac:dyDescent="0.3">
      <c r="A19" s="32" t="s">
        <v>10</v>
      </c>
      <c r="B19" s="1">
        <v>60</v>
      </c>
      <c r="C19" s="1">
        <v>28</v>
      </c>
      <c r="D19" s="1">
        <v>21</v>
      </c>
      <c r="E19" s="20">
        <v>11</v>
      </c>
      <c r="F19" s="30">
        <v>67</v>
      </c>
      <c r="G19" s="20">
        <v>13</v>
      </c>
      <c r="H19" s="20">
        <v>22</v>
      </c>
      <c r="I19" s="20">
        <v>6</v>
      </c>
      <c r="J19" s="20">
        <v>3</v>
      </c>
      <c r="K19" s="29" t="s">
        <v>1302</v>
      </c>
      <c r="L19" s="1" t="s">
        <v>969</v>
      </c>
      <c r="M19" s="1" t="s">
        <v>459</v>
      </c>
      <c r="N19" s="1" t="s">
        <v>1363</v>
      </c>
      <c r="O19" s="31">
        <v>177</v>
      </c>
      <c r="P19" s="20">
        <v>188</v>
      </c>
      <c r="Q19" s="30">
        <v>-11</v>
      </c>
      <c r="R19" s="29" t="s">
        <v>109</v>
      </c>
      <c r="S19" s="28" t="s">
        <v>218</v>
      </c>
    </row>
    <row r="20" spans="1:19" x14ac:dyDescent="0.3">
      <c r="A20" s="32" t="s">
        <v>14</v>
      </c>
      <c r="B20" s="1">
        <v>62</v>
      </c>
      <c r="C20" s="1">
        <v>31</v>
      </c>
      <c r="D20" s="1">
        <v>29</v>
      </c>
      <c r="E20" s="20">
        <v>2</v>
      </c>
      <c r="F20" s="30">
        <v>64</v>
      </c>
      <c r="G20" s="20">
        <v>16</v>
      </c>
      <c r="H20" s="20">
        <v>27</v>
      </c>
      <c r="I20" s="20">
        <v>4</v>
      </c>
      <c r="J20" s="20">
        <v>0</v>
      </c>
      <c r="K20" s="29" t="s">
        <v>1086</v>
      </c>
      <c r="L20" s="1" t="s">
        <v>1315</v>
      </c>
      <c r="M20" s="1" t="s">
        <v>779</v>
      </c>
      <c r="N20" s="1" t="s">
        <v>1390</v>
      </c>
      <c r="O20" s="31">
        <v>160</v>
      </c>
      <c r="P20" s="20">
        <v>186</v>
      </c>
      <c r="Q20" s="30">
        <v>-26</v>
      </c>
      <c r="R20" s="29" t="s">
        <v>109</v>
      </c>
      <c r="S20" s="28" t="s">
        <v>200</v>
      </c>
    </row>
    <row r="21" spans="1:19" ht="15" thickBot="1" x14ac:dyDescent="0.35">
      <c r="A21" s="27" t="s">
        <v>12</v>
      </c>
      <c r="B21" s="26">
        <v>60</v>
      </c>
      <c r="C21" s="26">
        <v>23</v>
      </c>
      <c r="D21" s="26">
        <v>29</v>
      </c>
      <c r="E21" s="24">
        <v>8</v>
      </c>
      <c r="F21" s="23">
        <v>54</v>
      </c>
      <c r="G21" s="24">
        <v>11</v>
      </c>
      <c r="H21" s="24">
        <v>20</v>
      </c>
      <c r="I21" s="24">
        <v>3</v>
      </c>
      <c r="J21" s="24">
        <v>0</v>
      </c>
      <c r="K21" s="22" t="s">
        <v>1361</v>
      </c>
      <c r="L21" s="26" t="s">
        <v>1132</v>
      </c>
      <c r="M21" s="26" t="s">
        <v>707</v>
      </c>
      <c r="N21" s="26" t="s">
        <v>1362</v>
      </c>
      <c r="O21" s="25">
        <v>160</v>
      </c>
      <c r="P21" s="24">
        <v>190</v>
      </c>
      <c r="Q21" s="23">
        <v>-30</v>
      </c>
      <c r="R21" s="22" t="s">
        <v>101</v>
      </c>
      <c r="S21" s="21" t="s">
        <v>240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60</v>
      </c>
      <c r="C25" s="1">
        <v>41</v>
      </c>
      <c r="D25" s="1">
        <v>10</v>
      </c>
      <c r="E25" s="20">
        <v>9</v>
      </c>
      <c r="F25" s="30">
        <v>91</v>
      </c>
      <c r="G25" s="20">
        <v>37</v>
      </c>
      <c r="H25" s="20">
        <v>40</v>
      </c>
      <c r="I25" s="20">
        <v>1</v>
      </c>
      <c r="J25" s="20">
        <v>5</v>
      </c>
      <c r="K25" s="29" t="s">
        <v>1324</v>
      </c>
      <c r="L25" s="1" t="s">
        <v>1377</v>
      </c>
      <c r="M25" s="1" t="s">
        <v>511</v>
      </c>
      <c r="N25" s="1" t="s">
        <v>1378</v>
      </c>
      <c r="O25" s="31">
        <v>230</v>
      </c>
      <c r="P25" s="20">
        <v>149</v>
      </c>
      <c r="Q25" s="30">
        <v>81</v>
      </c>
      <c r="R25" s="29" t="s">
        <v>109</v>
      </c>
      <c r="S25" s="28" t="s">
        <v>232</v>
      </c>
    </row>
    <row r="26" spans="1:19" x14ac:dyDescent="0.3">
      <c r="A26" s="32" t="s">
        <v>22</v>
      </c>
      <c r="B26" s="1">
        <v>61</v>
      </c>
      <c r="C26" s="1">
        <v>38</v>
      </c>
      <c r="D26" s="1">
        <v>14</v>
      </c>
      <c r="E26" s="20">
        <v>9</v>
      </c>
      <c r="F26" s="30">
        <v>85</v>
      </c>
      <c r="G26" s="20">
        <v>27</v>
      </c>
      <c r="H26" s="20">
        <v>34</v>
      </c>
      <c r="I26" s="20">
        <v>4</v>
      </c>
      <c r="J26" s="20">
        <v>3</v>
      </c>
      <c r="K26" s="29" t="s">
        <v>1326</v>
      </c>
      <c r="L26" s="1" t="s">
        <v>1106</v>
      </c>
      <c r="M26" s="1" t="s">
        <v>1327</v>
      </c>
      <c r="N26" s="1" t="s">
        <v>1379</v>
      </c>
      <c r="O26" s="31">
        <v>212</v>
      </c>
      <c r="P26" s="20">
        <v>165</v>
      </c>
      <c r="Q26" s="30">
        <v>47</v>
      </c>
      <c r="R26" s="29" t="s">
        <v>394</v>
      </c>
      <c r="S26" s="28" t="s">
        <v>395</v>
      </c>
    </row>
    <row r="27" spans="1:19" x14ac:dyDescent="0.3">
      <c r="A27" s="32" t="s">
        <v>17</v>
      </c>
      <c r="B27" s="1">
        <v>62</v>
      </c>
      <c r="C27" s="1">
        <v>36</v>
      </c>
      <c r="D27" s="1">
        <v>16</v>
      </c>
      <c r="E27" s="20">
        <v>10</v>
      </c>
      <c r="F27" s="30">
        <v>82</v>
      </c>
      <c r="G27" s="20">
        <v>19</v>
      </c>
      <c r="H27" s="20">
        <v>32</v>
      </c>
      <c r="I27" s="20">
        <v>4</v>
      </c>
      <c r="J27" s="20">
        <v>3</v>
      </c>
      <c r="K27" s="29" t="s">
        <v>1380</v>
      </c>
      <c r="L27" s="1" t="s">
        <v>1128</v>
      </c>
      <c r="M27" s="1" t="s">
        <v>505</v>
      </c>
      <c r="N27" s="1" t="s">
        <v>1348</v>
      </c>
      <c r="O27" s="31">
        <v>209</v>
      </c>
      <c r="P27" s="20">
        <v>180</v>
      </c>
      <c r="Q27" s="30">
        <v>29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61</v>
      </c>
      <c r="C28" s="1">
        <v>32</v>
      </c>
      <c r="D28" s="1">
        <v>25</v>
      </c>
      <c r="E28" s="20">
        <v>4</v>
      </c>
      <c r="F28" s="30">
        <v>68</v>
      </c>
      <c r="G28" s="20">
        <v>25</v>
      </c>
      <c r="H28" s="20">
        <v>32</v>
      </c>
      <c r="I28" s="20">
        <v>0</v>
      </c>
      <c r="J28" s="20">
        <v>0</v>
      </c>
      <c r="K28" s="29" t="s">
        <v>1123</v>
      </c>
      <c r="L28" s="1" t="s">
        <v>1381</v>
      </c>
      <c r="M28" s="1" t="s">
        <v>626</v>
      </c>
      <c r="N28" s="1" t="s">
        <v>1295</v>
      </c>
      <c r="O28" s="31">
        <v>193</v>
      </c>
      <c r="P28" s="20">
        <v>169</v>
      </c>
      <c r="Q28" s="30">
        <v>24</v>
      </c>
      <c r="R28" s="29" t="s">
        <v>99</v>
      </c>
      <c r="S28" s="28" t="s">
        <v>202</v>
      </c>
    </row>
    <row r="29" spans="1:19" x14ac:dyDescent="0.3">
      <c r="A29" s="32" t="s">
        <v>15</v>
      </c>
      <c r="B29" s="1">
        <v>61</v>
      </c>
      <c r="C29" s="1">
        <v>27</v>
      </c>
      <c r="D29" s="1">
        <v>26</v>
      </c>
      <c r="E29" s="20">
        <v>8</v>
      </c>
      <c r="F29" s="30">
        <v>62</v>
      </c>
      <c r="G29" s="20">
        <v>17</v>
      </c>
      <c r="H29" s="20">
        <v>24</v>
      </c>
      <c r="I29" s="20">
        <v>3</v>
      </c>
      <c r="J29" s="20">
        <v>0</v>
      </c>
      <c r="K29" s="29" t="s">
        <v>1208</v>
      </c>
      <c r="L29" s="1" t="s">
        <v>1032</v>
      </c>
      <c r="M29" s="1" t="s">
        <v>708</v>
      </c>
      <c r="N29" s="1" t="s">
        <v>1330</v>
      </c>
      <c r="O29" s="31">
        <v>179</v>
      </c>
      <c r="P29" s="20">
        <v>210</v>
      </c>
      <c r="Q29" s="30">
        <v>-31</v>
      </c>
      <c r="R29" s="29" t="s">
        <v>113</v>
      </c>
      <c r="S29" s="28" t="s">
        <v>264</v>
      </c>
    </row>
    <row r="30" spans="1:19" x14ac:dyDescent="0.3">
      <c r="A30" s="32" t="s">
        <v>0</v>
      </c>
      <c r="B30" s="1">
        <v>60</v>
      </c>
      <c r="C30" s="1">
        <v>24</v>
      </c>
      <c r="D30" s="1">
        <v>26</v>
      </c>
      <c r="E30" s="20">
        <v>10</v>
      </c>
      <c r="F30" s="30">
        <v>58</v>
      </c>
      <c r="G30" s="20">
        <v>19</v>
      </c>
      <c r="H30" s="20">
        <v>23</v>
      </c>
      <c r="I30" s="20">
        <v>1</v>
      </c>
      <c r="J30" s="20">
        <v>2</v>
      </c>
      <c r="K30" s="29" t="s">
        <v>1382</v>
      </c>
      <c r="L30" s="1" t="s">
        <v>1352</v>
      </c>
      <c r="M30" s="1" t="s">
        <v>122</v>
      </c>
      <c r="N30" s="1" t="s">
        <v>1383</v>
      </c>
      <c r="O30" s="31">
        <v>171</v>
      </c>
      <c r="P30" s="20">
        <v>186</v>
      </c>
      <c r="Q30" s="30">
        <v>-15</v>
      </c>
      <c r="R30" s="29" t="s">
        <v>99</v>
      </c>
      <c r="S30" s="28" t="s">
        <v>222</v>
      </c>
    </row>
    <row r="31" spans="1:19" x14ac:dyDescent="0.3">
      <c r="A31" s="32" t="s">
        <v>25</v>
      </c>
      <c r="B31" s="1">
        <v>61</v>
      </c>
      <c r="C31" s="1">
        <v>23</v>
      </c>
      <c r="D31" s="1">
        <v>28</v>
      </c>
      <c r="E31" s="20">
        <v>10</v>
      </c>
      <c r="F31" s="30">
        <v>56</v>
      </c>
      <c r="G31" s="20">
        <v>15</v>
      </c>
      <c r="H31" s="20">
        <v>20</v>
      </c>
      <c r="I31" s="20">
        <v>3</v>
      </c>
      <c r="J31" s="20">
        <v>5</v>
      </c>
      <c r="K31" s="29" t="s">
        <v>1162</v>
      </c>
      <c r="L31" s="1" t="s">
        <v>1120</v>
      </c>
      <c r="M31" s="1" t="s">
        <v>457</v>
      </c>
      <c r="N31" s="1" t="s">
        <v>1376</v>
      </c>
      <c r="O31" s="31">
        <v>163</v>
      </c>
      <c r="P31" s="20">
        <v>195</v>
      </c>
      <c r="Q31" s="30">
        <v>-32</v>
      </c>
      <c r="R31" s="29" t="s">
        <v>101</v>
      </c>
      <c r="S31" s="28" t="s">
        <v>240</v>
      </c>
    </row>
    <row r="32" spans="1:19" ht="15" thickBot="1" x14ac:dyDescent="0.35">
      <c r="A32" s="32" t="s">
        <v>6</v>
      </c>
      <c r="B32" s="1">
        <v>61</v>
      </c>
      <c r="C32" s="1">
        <v>23</v>
      </c>
      <c r="D32" s="1">
        <v>29</v>
      </c>
      <c r="E32" s="20">
        <v>9</v>
      </c>
      <c r="F32" s="23">
        <v>55</v>
      </c>
      <c r="G32" s="20">
        <v>21</v>
      </c>
      <c r="H32" s="20">
        <v>22</v>
      </c>
      <c r="I32" s="20">
        <v>1</v>
      </c>
      <c r="J32" s="20">
        <v>3</v>
      </c>
      <c r="K32" s="29" t="s">
        <v>1331</v>
      </c>
      <c r="L32" s="1" t="s">
        <v>1392</v>
      </c>
      <c r="M32" s="1" t="s">
        <v>1350</v>
      </c>
      <c r="N32" s="1" t="s">
        <v>1393</v>
      </c>
      <c r="O32" s="31">
        <v>159</v>
      </c>
      <c r="P32" s="20">
        <v>210</v>
      </c>
      <c r="Q32" s="30">
        <v>-51</v>
      </c>
      <c r="R32" s="29" t="s">
        <v>104</v>
      </c>
      <c r="S32" s="28" t="s">
        <v>228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62</v>
      </c>
      <c r="C35" s="1">
        <v>29</v>
      </c>
      <c r="D35" s="1">
        <v>19</v>
      </c>
      <c r="E35" s="20">
        <v>14</v>
      </c>
      <c r="F35" s="33">
        <v>72</v>
      </c>
      <c r="G35" s="20">
        <v>20</v>
      </c>
      <c r="H35" s="20">
        <v>28</v>
      </c>
      <c r="I35" s="20">
        <v>1</v>
      </c>
      <c r="J35" s="20">
        <v>6</v>
      </c>
      <c r="K35" s="29" t="s">
        <v>1231</v>
      </c>
      <c r="L35" s="1" t="s">
        <v>1397</v>
      </c>
      <c r="M35" s="1" t="s">
        <v>1256</v>
      </c>
      <c r="N35" s="1" t="s">
        <v>1257</v>
      </c>
      <c r="O35" s="31">
        <v>205</v>
      </c>
      <c r="P35" s="20">
        <v>197</v>
      </c>
      <c r="Q35" s="30">
        <v>8</v>
      </c>
      <c r="R35" s="29" t="s">
        <v>99</v>
      </c>
      <c r="S35" s="28" t="s">
        <v>228</v>
      </c>
    </row>
    <row r="36" spans="1:19" x14ac:dyDescent="0.3">
      <c r="A36" s="32" t="s">
        <v>31</v>
      </c>
      <c r="B36" s="1">
        <v>61</v>
      </c>
      <c r="C36" s="1">
        <v>34</v>
      </c>
      <c r="D36" s="1">
        <v>24</v>
      </c>
      <c r="E36" s="20">
        <v>3</v>
      </c>
      <c r="F36" s="30">
        <v>71</v>
      </c>
      <c r="G36" s="20">
        <v>13</v>
      </c>
      <c r="H36" s="20">
        <v>27</v>
      </c>
      <c r="I36" s="20">
        <v>7</v>
      </c>
      <c r="J36" s="20">
        <v>0</v>
      </c>
      <c r="K36" s="29" t="s">
        <v>1394</v>
      </c>
      <c r="L36" s="1" t="s">
        <v>1108</v>
      </c>
      <c r="M36" s="1" t="s">
        <v>455</v>
      </c>
      <c r="N36" s="1" t="s">
        <v>1385</v>
      </c>
      <c r="O36" s="31">
        <v>205</v>
      </c>
      <c r="P36" s="20">
        <v>212</v>
      </c>
      <c r="Q36" s="30">
        <v>-7</v>
      </c>
      <c r="R36" s="29" t="s">
        <v>99</v>
      </c>
      <c r="S36" s="28" t="s">
        <v>203</v>
      </c>
    </row>
    <row r="37" spans="1:19" x14ac:dyDescent="0.3">
      <c r="A37" s="32" t="s">
        <v>20</v>
      </c>
      <c r="B37" s="1">
        <v>62</v>
      </c>
      <c r="C37" s="1">
        <v>30</v>
      </c>
      <c r="D37" s="1">
        <v>24</v>
      </c>
      <c r="E37" s="20">
        <v>8</v>
      </c>
      <c r="F37" s="30">
        <v>68</v>
      </c>
      <c r="G37" s="20">
        <v>22</v>
      </c>
      <c r="H37" s="20">
        <v>30</v>
      </c>
      <c r="I37" s="20">
        <v>0</v>
      </c>
      <c r="J37" s="20">
        <v>3</v>
      </c>
      <c r="K37" s="29" t="s">
        <v>1011</v>
      </c>
      <c r="L37" s="1" t="s">
        <v>1334</v>
      </c>
      <c r="M37" s="1" t="s">
        <v>475</v>
      </c>
      <c r="N37" s="1" t="s">
        <v>1304</v>
      </c>
      <c r="O37" s="31">
        <v>220</v>
      </c>
      <c r="P37" s="20">
        <v>210</v>
      </c>
      <c r="Q37" s="30">
        <v>10</v>
      </c>
      <c r="R37" s="29" t="s">
        <v>99</v>
      </c>
      <c r="S37" s="28" t="s">
        <v>202</v>
      </c>
    </row>
    <row r="38" spans="1:19" x14ac:dyDescent="0.3">
      <c r="A38" s="32" t="s">
        <v>7</v>
      </c>
      <c r="B38" s="1">
        <v>61</v>
      </c>
      <c r="C38" s="1">
        <v>29</v>
      </c>
      <c r="D38" s="1">
        <v>23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1091</v>
      </c>
      <c r="L38" s="1" t="s">
        <v>1250</v>
      </c>
      <c r="M38" s="1" t="s">
        <v>659</v>
      </c>
      <c r="N38" s="1" t="s">
        <v>1395</v>
      </c>
      <c r="O38" s="31">
        <v>173</v>
      </c>
      <c r="P38" s="20">
        <v>179</v>
      </c>
      <c r="Q38" s="30">
        <v>-6</v>
      </c>
      <c r="R38" s="29" t="s">
        <v>101</v>
      </c>
      <c r="S38" s="28" t="s">
        <v>232</v>
      </c>
    </row>
    <row r="39" spans="1:19" x14ac:dyDescent="0.3">
      <c r="A39" s="32" t="s">
        <v>8</v>
      </c>
      <c r="B39" s="1">
        <v>59</v>
      </c>
      <c r="C39" s="1">
        <v>30</v>
      </c>
      <c r="D39" s="1">
        <v>25</v>
      </c>
      <c r="E39" s="20">
        <v>4</v>
      </c>
      <c r="F39" s="30">
        <v>64</v>
      </c>
      <c r="G39" s="20">
        <v>16</v>
      </c>
      <c r="H39" s="20">
        <v>28</v>
      </c>
      <c r="I39" s="20">
        <v>2</v>
      </c>
      <c r="J39" s="20">
        <v>1</v>
      </c>
      <c r="K39" s="29" t="s">
        <v>1041</v>
      </c>
      <c r="L39" s="1" t="s">
        <v>1207</v>
      </c>
      <c r="M39" s="1" t="s">
        <v>622</v>
      </c>
      <c r="N39" s="1" t="s">
        <v>1357</v>
      </c>
      <c r="O39" s="31">
        <v>186</v>
      </c>
      <c r="P39" s="20">
        <v>207</v>
      </c>
      <c r="Q39" s="30">
        <v>-21</v>
      </c>
      <c r="R39" s="29" t="s">
        <v>109</v>
      </c>
      <c r="S39" s="28" t="s">
        <v>225</v>
      </c>
    </row>
    <row r="40" spans="1:19" x14ac:dyDescent="0.3">
      <c r="A40" s="32" t="s">
        <v>18</v>
      </c>
      <c r="B40" s="1">
        <v>60</v>
      </c>
      <c r="C40" s="1">
        <v>24</v>
      </c>
      <c r="D40" s="1">
        <v>22</v>
      </c>
      <c r="E40" s="20">
        <v>14</v>
      </c>
      <c r="F40" s="30">
        <v>62</v>
      </c>
      <c r="G40" s="20">
        <v>11</v>
      </c>
      <c r="H40" s="20">
        <v>20</v>
      </c>
      <c r="I40" s="20">
        <v>4</v>
      </c>
      <c r="J40" s="20">
        <v>6</v>
      </c>
      <c r="K40" s="29" t="s">
        <v>1367</v>
      </c>
      <c r="L40" s="1" t="s">
        <v>1228</v>
      </c>
      <c r="M40" s="1" t="s">
        <v>1336</v>
      </c>
      <c r="N40" s="1" t="s">
        <v>1368</v>
      </c>
      <c r="O40" s="31">
        <v>155</v>
      </c>
      <c r="P40" s="20">
        <v>179</v>
      </c>
      <c r="Q40" s="30">
        <v>-24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60</v>
      </c>
      <c r="C41" s="1">
        <v>24</v>
      </c>
      <c r="D41" s="1">
        <v>29</v>
      </c>
      <c r="E41" s="20">
        <v>7</v>
      </c>
      <c r="F41" s="30">
        <v>55</v>
      </c>
      <c r="G41" s="20">
        <v>18</v>
      </c>
      <c r="H41" s="20">
        <v>22</v>
      </c>
      <c r="I41" s="20">
        <v>2</v>
      </c>
      <c r="J41" s="20">
        <v>3</v>
      </c>
      <c r="K41" s="29" t="s">
        <v>840</v>
      </c>
      <c r="L41" s="1" t="s">
        <v>1355</v>
      </c>
      <c r="M41" s="1" t="s">
        <v>488</v>
      </c>
      <c r="N41" s="1" t="s">
        <v>1386</v>
      </c>
      <c r="O41" s="31">
        <v>149</v>
      </c>
      <c r="P41" s="20">
        <v>181</v>
      </c>
      <c r="Q41" s="30">
        <v>-32</v>
      </c>
      <c r="R41" s="29" t="s">
        <v>113</v>
      </c>
      <c r="S41" s="28" t="s">
        <v>215</v>
      </c>
    </row>
    <row r="42" spans="1:19" ht="15" thickBot="1" x14ac:dyDescent="0.35">
      <c r="A42" s="27" t="s">
        <v>3</v>
      </c>
      <c r="B42" s="26">
        <v>61</v>
      </c>
      <c r="C42" s="26">
        <v>18</v>
      </c>
      <c r="D42" s="26">
        <v>36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1396</v>
      </c>
      <c r="L42" s="26" t="s">
        <v>1341</v>
      </c>
      <c r="M42" s="26" t="s">
        <v>378</v>
      </c>
      <c r="N42" s="26" t="s">
        <v>1370</v>
      </c>
      <c r="O42" s="25">
        <v>157</v>
      </c>
      <c r="P42" s="24">
        <v>230</v>
      </c>
      <c r="Q42" s="23">
        <v>-73</v>
      </c>
      <c r="R42" s="22" t="s">
        <v>180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90AAA36-FC6F-48D2-9B83-E116FE2535FE}"/>
  </hyperlinks>
  <pageMargins left="0.7" right="0.7" top="0.75" bottom="0.75" header="0.3" footer="0.3"/>
  <pageSetup orientation="portrait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22AF-F4E7-48F1-8BF9-80B7225000D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62</v>
      </c>
      <c r="C4" s="40">
        <v>37</v>
      </c>
      <c r="D4" s="40">
        <v>19</v>
      </c>
      <c r="E4" s="38">
        <v>6</v>
      </c>
      <c r="F4" s="33">
        <v>80</v>
      </c>
      <c r="G4" s="39">
        <v>28</v>
      </c>
      <c r="H4" s="38">
        <v>34</v>
      </c>
      <c r="I4" s="38">
        <v>3</v>
      </c>
      <c r="J4" s="33">
        <v>0</v>
      </c>
      <c r="K4" s="37" t="s">
        <v>1283</v>
      </c>
      <c r="L4" s="40" t="s">
        <v>1155</v>
      </c>
      <c r="M4" s="40" t="s">
        <v>550</v>
      </c>
      <c r="N4" s="40" t="s">
        <v>1398</v>
      </c>
      <c r="O4" s="39">
        <v>214</v>
      </c>
      <c r="P4" s="38">
        <v>184</v>
      </c>
      <c r="Q4" s="33">
        <v>30</v>
      </c>
      <c r="R4" s="37" t="s">
        <v>154</v>
      </c>
      <c r="S4" s="36" t="s">
        <v>226</v>
      </c>
    </row>
    <row r="5" spans="1:20" x14ac:dyDescent="0.3">
      <c r="A5" s="32" t="s">
        <v>5</v>
      </c>
      <c r="B5" s="1">
        <v>60</v>
      </c>
      <c r="C5" s="1">
        <v>38</v>
      </c>
      <c r="D5" s="1">
        <v>18</v>
      </c>
      <c r="E5" s="20">
        <v>4</v>
      </c>
      <c r="F5" s="30">
        <v>80</v>
      </c>
      <c r="G5" s="31">
        <v>25</v>
      </c>
      <c r="H5" s="20">
        <v>34</v>
      </c>
      <c r="I5" s="20">
        <v>4</v>
      </c>
      <c r="J5" s="30">
        <v>2</v>
      </c>
      <c r="K5" s="29" t="s">
        <v>1308</v>
      </c>
      <c r="L5" s="1" t="s">
        <v>1401</v>
      </c>
      <c r="M5" s="1" t="s">
        <v>390</v>
      </c>
      <c r="N5" s="1" t="s">
        <v>1309</v>
      </c>
      <c r="O5" s="31">
        <v>211</v>
      </c>
      <c r="P5" s="20">
        <v>162</v>
      </c>
      <c r="Q5" s="30">
        <v>49</v>
      </c>
      <c r="R5" s="29" t="s">
        <v>133</v>
      </c>
      <c r="S5" s="28" t="s">
        <v>232</v>
      </c>
    </row>
    <row r="6" spans="1:20" x14ac:dyDescent="0.3">
      <c r="A6" s="32" t="s">
        <v>21</v>
      </c>
      <c r="B6" s="1">
        <v>62</v>
      </c>
      <c r="C6" s="1">
        <v>35</v>
      </c>
      <c r="D6" s="1">
        <v>20</v>
      </c>
      <c r="E6" s="20">
        <v>7</v>
      </c>
      <c r="F6" s="30">
        <v>77</v>
      </c>
      <c r="G6" s="31">
        <v>22</v>
      </c>
      <c r="H6" s="20">
        <v>33</v>
      </c>
      <c r="I6" s="20">
        <v>2</v>
      </c>
      <c r="J6" s="30">
        <v>3</v>
      </c>
      <c r="K6" s="29" t="s">
        <v>1071</v>
      </c>
      <c r="L6" s="1" t="s">
        <v>1096</v>
      </c>
      <c r="M6" s="1" t="s">
        <v>628</v>
      </c>
      <c r="N6" s="1" t="s">
        <v>1304</v>
      </c>
      <c r="O6" s="31">
        <v>185</v>
      </c>
      <c r="P6" s="20">
        <v>187</v>
      </c>
      <c r="Q6" s="30">
        <v>-2</v>
      </c>
      <c r="R6" s="29" t="s">
        <v>101</v>
      </c>
      <c r="S6" s="28" t="s">
        <v>218</v>
      </c>
    </row>
    <row r="7" spans="1:20" x14ac:dyDescent="0.3">
      <c r="A7" s="32" t="s">
        <v>16</v>
      </c>
      <c r="B7" s="1">
        <v>60</v>
      </c>
      <c r="C7" s="1">
        <v>33</v>
      </c>
      <c r="D7" s="1">
        <v>18</v>
      </c>
      <c r="E7" s="20">
        <v>9</v>
      </c>
      <c r="F7" s="30">
        <v>75</v>
      </c>
      <c r="G7" s="31">
        <v>20</v>
      </c>
      <c r="H7" s="20">
        <v>31</v>
      </c>
      <c r="I7" s="20">
        <v>2</v>
      </c>
      <c r="J7" s="30">
        <v>4</v>
      </c>
      <c r="K7" s="29" t="s">
        <v>1146</v>
      </c>
      <c r="L7" s="1" t="s">
        <v>1373</v>
      </c>
      <c r="M7" s="1" t="s">
        <v>543</v>
      </c>
      <c r="N7" s="1" t="s">
        <v>1305</v>
      </c>
      <c r="O7" s="31">
        <v>213</v>
      </c>
      <c r="P7" s="20">
        <v>200</v>
      </c>
      <c r="Q7" s="30">
        <v>13</v>
      </c>
      <c r="R7" s="29" t="s">
        <v>101</v>
      </c>
      <c r="S7" s="28" t="s">
        <v>233</v>
      </c>
    </row>
    <row r="8" spans="1:20" x14ac:dyDescent="0.3">
      <c r="A8" s="32" t="s">
        <v>29</v>
      </c>
      <c r="B8" s="1">
        <v>61</v>
      </c>
      <c r="C8" s="1">
        <v>34</v>
      </c>
      <c r="D8" s="1">
        <v>22</v>
      </c>
      <c r="E8" s="20">
        <v>5</v>
      </c>
      <c r="F8" s="30">
        <v>73</v>
      </c>
      <c r="G8" s="31">
        <v>24</v>
      </c>
      <c r="H8" s="20">
        <v>32</v>
      </c>
      <c r="I8" s="20">
        <v>2</v>
      </c>
      <c r="J8" s="30">
        <v>3</v>
      </c>
      <c r="K8" s="29" t="s">
        <v>1312</v>
      </c>
      <c r="L8" s="1" t="s">
        <v>937</v>
      </c>
      <c r="M8" s="1" t="s">
        <v>524</v>
      </c>
      <c r="N8" s="1" t="s">
        <v>1266</v>
      </c>
      <c r="O8" s="31">
        <v>205</v>
      </c>
      <c r="P8" s="20">
        <v>194</v>
      </c>
      <c r="Q8" s="30">
        <v>11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61</v>
      </c>
      <c r="C9" s="1">
        <v>30</v>
      </c>
      <c r="D9" s="1">
        <v>22</v>
      </c>
      <c r="E9" s="20">
        <v>9</v>
      </c>
      <c r="F9" s="30">
        <v>69</v>
      </c>
      <c r="G9" s="31">
        <v>21</v>
      </c>
      <c r="H9" s="20">
        <v>27</v>
      </c>
      <c r="I9" s="20">
        <v>3</v>
      </c>
      <c r="J9" s="30">
        <v>0</v>
      </c>
      <c r="K9" s="29" t="s">
        <v>1125</v>
      </c>
      <c r="L9" s="1" t="s">
        <v>1134</v>
      </c>
      <c r="M9" s="1" t="s">
        <v>580</v>
      </c>
      <c r="N9" s="1" t="s">
        <v>1307</v>
      </c>
      <c r="O9" s="31">
        <v>205</v>
      </c>
      <c r="P9" s="20">
        <v>194</v>
      </c>
      <c r="Q9" s="30">
        <v>11</v>
      </c>
      <c r="R9" s="29" t="s">
        <v>99</v>
      </c>
      <c r="S9" s="28" t="s">
        <v>290</v>
      </c>
    </row>
    <row r="10" spans="1:20" x14ac:dyDescent="0.3">
      <c r="A10" s="32" t="s">
        <v>4</v>
      </c>
      <c r="B10" s="1">
        <v>63</v>
      </c>
      <c r="C10" s="1">
        <v>27</v>
      </c>
      <c r="D10" s="1">
        <v>25</v>
      </c>
      <c r="E10" s="20">
        <v>11</v>
      </c>
      <c r="F10" s="30">
        <v>65</v>
      </c>
      <c r="G10" s="31">
        <v>18</v>
      </c>
      <c r="H10" s="20">
        <v>26</v>
      </c>
      <c r="I10" s="20">
        <v>1</v>
      </c>
      <c r="J10" s="30">
        <v>3</v>
      </c>
      <c r="K10" s="29" t="s">
        <v>1359</v>
      </c>
      <c r="L10" s="1" t="s">
        <v>1299</v>
      </c>
      <c r="M10" s="1" t="s">
        <v>645</v>
      </c>
      <c r="N10" s="1" t="s">
        <v>1402</v>
      </c>
      <c r="O10" s="31">
        <v>200</v>
      </c>
      <c r="P10" s="20">
        <v>221</v>
      </c>
      <c r="Q10" s="30">
        <v>-21</v>
      </c>
      <c r="R10" s="29" t="s">
        <v>167</v>
      </c>
      <c r="S10" s="28" t="s">
        <v>215</v>
      </c>
    </row>
    <row r="11" spans="1:20" ht="15" thickBot="1" x14ac:dyDescent="0.35">
      <c r="A11" s="32" t="s">
        <v>19</v>
      </c>
      <c r="B11" s="1">
        <v>62</v>
      </c>
      <c r="C11" s="1">
        <v>30</v>
      </c>
      <c r="D11" s="1">
        <v>29</v>
      </c>
      <c r="E11" s="24">
        <v>3</v>
      </c>
      <c r="F11" s="23">
        <v>63</v>
      </c>
      <c r="G11" s="25">
        <v>20</v>
      </c>
      <c r="H11" s="24">
        <v>26</v>
      </c>
      <c r="I11" s="24">
        <v>4</v>
      </c>
      <c r="J11" s="23">
        <v>1</v>
      </c>
      <c r="K11" s="29" t="s">
        <v>1208</v>
      </c>
      <c r="L11" s="1" t="s">
        <v>1399</v>
      </c>
      <c r="M11" s="1" t="s">
        <v>431</v>
      </c>
      <c r="N11" s="1" t="s">
        <v>1400</v>
      </c>
      <c r="O11" s="31">
        <v>188</v>
      </c>
      <c r="P11" s="20">
        <v>209</v>
      </c>
      <c r="Q11" s="30">
        <v>-21</v>
      </c>
      <c r="R11" s="29" t="s">
        <v>133</v>
      </c>
      <c r="S11" s="28" t="s">
        <v>651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61</v>
      </c>
      <c r="C14" s="1">
        <v>39</v>
      </c>
      <c r="D14" s="1">
        <v>16</v>
      </c>
      <c r="E14" s="20">
        <v>6</v>
      </c>
      <c r="F14" s="33">
        <v>84</v>
      </c>
      <c r="G14" s="20">
        <v>25</v>
      </c>
      <c r="H14" s="20">
        <v>35</v>
      </c>
      <c r="I14" s="20">
        <v>4</v>
      </c>
      <c r="J14" s="20">
        <v>3</v>
      </c>
      <c r="K14" s="29" t="s">
        <v>1312</v>
      </c>
      <c r="L14" s="1" t="s">
        <v>1389</v>
      </c>
      <c r="M14" s="1" t="s">
        <v>1219</v>
      </c>
      <c r="N14" s="1" t="s">
        <v>1313</v>
      </c>
      <c r="O14" s="31">
        <v>214</v>
      </c>
      <c r="P14" s="20">
        <v>175</v>
      </c>
      <c r="Q14" s="30">
        <v>39</v>
      </c>
      <c r="R14" s="29" t="s">
        <v>99</v>
      </c>
      <c r="S14" s="28" t="s">
        <v>276</v>
      </c>
    </row>
    <row r="15" spans="1:20" x14ac:dyDescent="0.3">
      <c r="A15" s="32" t="s">
        <v>13</v>
      </c>
      <c r="B15" s="1">
        <v>63</v>
      </c>
      <c r="C15" s="1">
        <v>35</v>
      </c>
      <c r="D15" s="1">
        <v>23</v>
      </c>
      <c r="E15" s="20">
        <v>5</v>
      </c>
      <c r="F15" s="30">
        <v>75</v>
      </c>
      <c r="G15" s="20">
        <v>19</v>
      </c>
      <c r="H15" s="20">
        <v>31</v>
      </c>
      <c r="I15" s="20">
        <v>4</v>
      </c>
      <c r="J15" s="20">
        <v>5</v>
      </c>
      <c r="K15" s="29" t="s">
        <v>1343</v>
      </c>
      <c r="L15" s="1" t="s">
        <v>1405</v>
      </c>
      <c r="M15" s="1" t="s">
        <v>1316</v>
      </c>
      <c r="N15" s="1" t="s">
        <v>1344</v>
      </c>
      <c r="O15" s="31">
        <v>186</v>
      </c>
      <c r="P15" s="20">
        <v>182</v>
      </c>
      <c r="Q15" s="30">
        <v>4</v>
      </c>
      <c r="R15" s="29" t="s">
        <v>107</v>
      </c>
      <c r="S15" s="28" t="s">
        <v>232</v>
      </c>
    </row>
    <row r="16" spans="1:20" x14ac:dyDescent="0.3">
      <c r="A16" s="32" t="s">
        <v>9</v>
      </c>
      <c r="B16" s="1">
        <v>61</v>
      </c>
      <c r="C16" s="1">
        <v>31</v>
      </c>
      <c r="D16" s="1">
        <v>17</v>
      </c>
      <c r="E16" s="20">
        <v>13</v>
      </c>
      <c r="F16" s="30">
        <v>75</v>
      </c>
      <c r="G16" s="20">
        <v>26</v>
      </c>
      <c r="H16" s="20">
        <v>30</v>
      </c>
      <c r="I16" s="20">
        <v>1</v>
      </c>
      <c r="J16" s="20">
        <v>8</v>
      </c>
      <c r="K16" s="29" t="s">
        <v>1232</v>
      </c>
      <c r="L16" s="1" t="s">
        <v>1133</v>
      </c>
      <c r="M16" s="1" t="s">
        <v>1320</v>
      </c>
      <c r="N16" s="1" t="s">
        <v>1408</v>
      </c>
      <c r="O16" s="31">
        <v>205</v>
      </c>
      <c r="P16" s="20">
        <v>180</v>
      </c>
      <c r="Q16" s="30">
        <v>25</v>
      </c>
      <c r="R16" s="29" t="s">
        <v>107</v>
      </c>
      <c r="S16" s="28" t="s">
        <v>233</v>
      </c>
    </row>
    <row r="17" spans="1:19" x14ac:dyDescent="0.3">
      <c r="A17" s="32" t="s">
        <v>23</v>
      </c>
      <c r="B17" s="1">
        <v>61</v>
      </c>
      <c r="C17" s="1">
        <v>32</v>
      </c>
      <c r="D17" s="1">
        <v>21</v>
      </c>
      <c r="E17" s="20">
        <v>8</v>
      </c>
      <c r="F17" s="30">
        <v>72</v>
      </c>
      <c r="G17" s="20">
        <v>17</v>
      </c>
      <c r="H17" s="20">
        <v>27</v>
      </c>
      <c r="I17" s="20">
        <v>5</v>
      </c>
      <c r="J17" s="20">
        <v>1</v>
      </c>
      <c r="K17" s="29" t="s">
        <v>1403</v>
      </c>
      <c r="L17" s="1" t="s">
        <v>1166</v>
      </c>
      <c r="M17" s="1" t="s">
        <v>638</v>
      </c>
      <c r="N17" s="1" t="s">
        <v>1404</v>
      </c>
      <c r="O17" s="31">
        <v>196</v>
      </c>
      <c r="P17" s="20">
        <v>193</v>
      </c>
      <c r="Q17" s="30">
        <v>3</v>
      </c>
      <c r="R17" s="29" t="s">
        <v>109</v>
      </c>
      <c r="S17" s="28" t="s">
        <v>276</v>
      </c>
    </row>
    <row r="18" spans="1:19" x14ac:dyDescent="0.3">
      <c r="A18" s="32" t="s">
        <v>1</v>
      </c>
      <c r="B18" s="1">
        <v>63</v>
      </c>
      <c r="C18" s="1">
        <v>31</v>
      </c>
      <c r="D18" s="1">
        <v>25</v>
      </c>
      <c r="E18" s="20">
        <v>7</v>
      </c>
      <c r="F18" s="30">
        <v>69</v>
      </c>
      <c r="G18" s="20">
        <v>25</v>
      </c>
      <c r="H18" s="20">
        <v>30</v>
      </c>
      <c r="I18" s="20">
        <v>1</v>
      </c>
      <c r="J18" s="20">
        <v>5</v>
      </c>
      <c r="K18" s="29" t="s">
        <v>1155</v>
      </c>
      <c r="L18" s="1" t="s">
        <v>1322</v>
      </c>
      <c r="M18" s="1" t="s">
        <v>1241</v>
      </c>
      <c r="N18" s="1" t="s">
        <v>1323</v>
      </c>
      <c r="O18" s="31">
        <v>199</v>
      </c>
      <c r="P18" s="20">
        <v>189</v>
      </c>
      <c r="Q18" s="30">
        <v>10</v>
      </c>
      <c r="R18" s="29" t="s">
        <v>107</v>
      </c>
      <c r="S18" s="28" t="s">
        <v>232</v>
      </c>
    </row>
    <row r="19" spans="1:19" x14ac:dyDescent="0.3">
      <c r="A19" s="32" t="s">
        <v>10</v>
      </c>
      <c r="B19" s="1">
        <v>61</v>
      </c>
      <c r="C19" s="1">
        <v>28</v>
      </c>
      <c r="D19" s="1">
        <v>22</v>
      </c>
      <c r="E19" s="20">
        <v>11</v>
      </c>
      <c r="F19" s="30">
        <v>67</v>
      </c>
      <c r="G19" s="20">
        <v>13</v>
      </c>
      <c r="H19" s="20">
        <v>22</v>
      </c>
      <c r="I19" s="20">
        <v>6</v>
      </c>
      <c r="J19" s="20">
        <v>3</v>
      </c>
      <c r="K19" s="29" t="s">
        <v>1358</v>
      </c>
      <c r="L19" s="1" t="s">
        <v>969</v>
      </c>
      <c r="M19" s="1" t="s">
        <v>459</v>
      </c>
      <c r="N19" s="1" t="s">
        <v>1363</v>
      </c>
      <c r="O19" s="31">
        <v>177</v>
      </c>
      <c r="P19" s="20">
        <v>191</v>
      </c>
      <c r="Q19" s="30">
        <v>-14</v>
      </c>
      <c r="R19" s="29" t="s">
        <v>101</v>
      </c>
      <c r="S19" s="28" t="s">
        <v>218</v>
      </c>
    </row>
    <row r="20" spans="1:19" x14ac:dyDescent="0.3">
      <c r="A20" s="32" t="s">
        <v>14</v>
      </c>
      <c r="B20" s="1">
        <v>62</v>
      </c>
      <c r="C20" s="1">
        <v>31</v>
      </c>
      <c r="D20" s="1">
        <v>29</v>
      </c>
      <c r="E20" s="20">
        <v>2</v>
      </c>
      <c r="F20" s="30">
        <v>64</v>
      </c>
      <c r="G20" s="20">
        <v>16</v>
      </c>
      <c r="H20" s="20">
        <v>27</v>
      </c>
      <c r="I20" s="20">
        <v>4</v>
      </c>
      <c r="J20" s="20">
        <v>0</v>
      </c>
      <c r="K20" s="29" t="s">
        <v>1086</v>
      </c>
      <c r="L20" s="1" t="s">
        <v>1315</v>
      </c>
      <c r="M20" s="1" t="s">
        <v>779</v>
      </c>
      <c r="N20" s="1" t="s">
        <v>1390</v>
      </c>
      <c r="O20" s="31">
        <v>160</v>
      </c>
      <c r="P20" s="20">
        <v>186</v>
      </c>
      <c r="Q20" s="30">
        <v>-26</v>
      </c>
      <c r="R20" s="29" t="s">
        <v>109</v>
      </c>
      <c r="S20" s="28" t="s">
        <v>200</v>
      </c>
    </row>
    <row r="21" spans="1:19" ht="15" thickBot="1" x14ac:dyDescent="0.35">
      <c r="A21" s="27" t="s">
        <v>12</v>
      </c>
      <c r="B21" s="26">
        <v>61</v>
      </c>
      <c r="C21" s="26">
        <v>24</v>
      </c>
      <c r="D21" s="26">
        <v>29</v>
      </c>
      <c r="E21" s="24">
        <v>8</v>
      </c>
      <c r="F21" s="23">
        <v>56</v>
      </c>
      <c r="G21" s="24">
        <v>12</v>
      </c>
      <c r="H21" s="24">
        <v>21</v>
      </c>
      <c r="I21" s="24">
        <v>3</v>
      </c>
      <c r="J21" s="24">
        <v>0</v>
      </c>
      <c r="K21" s="22" t="s">
        <v>1406</v>
      </c>
      <c r="L21" s="26" t="s">
        <v>1132</v>
      </c>
      <c r="M21" s="26" t="s">
        <v>707</v>
      </c>
      <c r="N21" s="26" t="s">
        <v>1407</v>
      </c>
      <c r="O21" s="25">
        <v>166</v>
      </c>
      <c r="P21" s="24">
        <v>192</v>
      </c>
      <c r="Q21" s="23">
        <v>-26</v>
      </c>
      <c r="R21" s="22" t="s">
        <v>99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60</v>
      </c>
      <c r="C25" s="1">
        <v>41</v>
      </c>
      <c r="D25" s="1">
        <v>10</v>
      </c>
      <c r="E25" s="20">
        <v>9</v>
      </c>
      <c r="F25" s="30">
        <v>91</v>
      </c>
      <c r="G25" s="20">
        <v>37</v>
      </c>
      <c r="H25" s="20">
        <v>40</v>
      </c>
      <c r="I25" s="20">
        <v>1</v>
      </c>
      <c r="J25" s="20">
        <v>5</v>
      </c>
      <c r="K25" s="29" t="s">
        <v>1324</v>
      </c>
      <c r="L25" s="1" t="s">
        <v>1377</v>
      </c>
      <c r="M25" s="1" t="s">
        <v>511</v>
      </c>
      <c r="N25" s="1" t="s">
        <v>1378</v>
      </c>
      <c r="O25" s="31">
        <v>230</v>
      </c>
      <c r="P25" s="20">
        <v>149</v>
      </c>
      <c r="Q25" s="30">
        <v>81</v>
      </c>
      <c r="R25" s="29" t="s">
        <v>109</v>
      </c>
      <c r="S25" s="28" t="s">
        <v>232</v>
      </c>
    </row>
    <row r="26" spans="1:19" x14ac:dyDescent="0.3">
      <c r="A26" s="32" t="s">
        <v>22</v>
      </c>
      <c r="B26" s="1">
        <v>61</v>
      </c>
      <c r="C26" s="1">
        <v>38</v>
      </c>
      <c r="D26" s="1">
        <v>14</v>
      </c>
      <c r="E26" s="20">
        <v>9</v>
      </c>
      <c r="F26" s="30">
        <v>85</v>
      </c>
      <c r="G26" s="20">
        <v>27</v>
      </c>
      <c r="H26" s="20">
        <v>34</v>
      </c>
      <c r="I26" s="20">
        <v>4</v>
      </c>
      <c r="J26" s="20">
        <v>3</v>
      </c>
      <c r="K26" s="29" t="s">
        <v>1326</v>
      </c>
      <c r="L26" s="1" t="s">
        <v>1106</v>
      </c>
      <c r="M26" s="1" t="s">
        <v>1327</v>
      </c>
      <c r="N26" s="1" t="s">
        <v>1379</v>
      </c>
      <c r="O26" s="31">
        <v>212</v>
      </c>
      <c r="P26" s="20">
        <v>165</v>
      </c>
      <c r="Q26" s="30">
        <v>47</v>
      </c>
      <c r="R26" s="29" t="s">
        <v>394</v>
      </c>
      <c r="S26" s="28" t="s">
        <v>395</v>
      </c>
    </row>
    <row r="27" spans="1:19" x14ac:dyDescent="0.3">
      <c r="A27" s="32" t="s">
        <v>17</v>
      </c>
      <c r="B27" s="1">
        <v>62</v>
      </c>
      <c r="C27" s="1">
        <v>36</v>
      </c>
      <c r="D27" s="1">
        <v>16</v>
      </c>
      <c r="E27" s="20">
        <v>10</v>
      </c>
      <c r="F27" s="30">
        <v>82</v>
      </c>
      <c r="G27" s="20">
        <v>19</v>
      </c>
      <c r="H27" s="20">
        <v>32</v>
      </c>
      <c r="I27" s="20">
        <v>4</v>
      </c>
      <c r="J27" s="20">
        <v>3</v>
      </c>
      <c r="K27" s="29" t="s">
        <v>1380</v>
      </c>
      <c r="L27" s="1" t="s">
        <v>1128</v>
      </c>
      <c r="M27" s="1" t="s">
        <v>505</v>
      </c>
      <c r="N27" s="1" t="s">
        <v>1348</v>
      </c>
      <c r="O27" s="31">
        <v>209</v>
      </c>
      <c r="P27" s="20">
        <v>180</v>
      </c>
      <c r="Q27" s="30">
        <v>29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62</v>
      </c>
      <c r="C28" s="1">
        <v>33</v>
      </c>
      <c r="D28" s="1">
        <v>25</v>
      </c>
      <c r="E28" s="20">
        <v>4</v>
      </c>
      <c r="F28" s="30">
        <v>70</v>
      </c>
      <c r="G28" s="20">
        <v>26</v>
      </c>
      <c r="H28" s="20">
        <v>33</v>
      </c>
      <c r="I28" s="20">
        <v>0</v>
      </c>
      <c r="J28" s="20">
        <v>0</v>
      </c>
      <c r="K28" s="29" t="s">
        <v>1123</v>
      </c>
      <c r="L28" s="1" t="s">
        <v>1223</v>
      </c>
      <c r="M28" s="1" t="s">
        <v>626</v>
      </c>
      <c r="N28" s="1" t="s">
        <v>1295</v>
      </c>
      <c r="O28" s="31">
        <v>196</v>
      </c>
      <c r="P28" s="20">
        <v>169</v>
      </c>
      <c r="Q28" s="30">
        <v>27</v>
      </c>
      <c r="R28" s="29" t="s">
        <v>104</v>
      </c>
      <c r="S28" s="28" t="s">
        <v>232</v>
      </c>
    </row>
    <row r="29" spans="1:19" x14ac:dyDescent="0.3">
      <c r="A29" s="32" t="s">
        <v>15</v>
      </c>
      <c r="B29" s="1">
        <v>62</v>
      </c>
      <c r="C29" s="1">
        <v>28</v>
      </c>
      <c r="D29" s="1">
        <v>26</v>
      </c>
      <c r="E29" s="20">
        <v>8</v>
      </c>
      <c r="F29" s="30">
        <v>64</v>
      </c>
      <c r="G29" s="20">
        <v>18</v>
      </c>
      <c r="H29" s="20">
        <v>25</v>
      </c>
      <c r="I29" s="20">
        <v>3</v>
      </c>
      <c r="J29" s="20">
        <v>0</v>
      </c>
      <c r="K29" s="29" t="s">
        <v>1409</v>
      </c>
      <c r="L29" s="1" t="s">
        <v>1032</v>
      </c>
      <c r="M29" s="1" t="s">
        <v>708</v>
      </c>
      <c r="N29" s="1" t="s">
        <v>1330</v>
      </c>
      <c r="O29" s="31">
        <v>185</v>
      </c>
      <c r="P29" s="20">
        <v>213</v>
      </c>
      <c r="Q29" s="30">
        <v>-28</v>
      </c>
      <c r="R29" s="29" t="s">
        <v>99</v>
      </c>
      <c r="S29" s="28" t="s">
        <v>222</v>
      </c>
    </row>
    <row r="30" spans="1:19" x14ac:dyDescent="0.3">
      <c r="A30" s="32" t="s">
        <v>0</v>
      </c>
      <c r="B30" s="1">
        <v>61</v>
      </c>
      <c r="C30" s="1">
        <v>25</v>
      </c>
      <c r="D30" s="1">
        <v>26</v>
      </c>
      <c r="E30" s="20">
        <v>10</v>
      </c>
      <c r="F30" s="30">
        <v>60</v>
      </c>
      <c r="G30" s="20">
        <v>20</v>
      </c>
      <c r="H30" s="20">
        <v>24</v>
      </c>
      <c r="I30" s="20">
        <v>1</v>
      </c>
      <c r="J30" s="20">
        <v>2</v>
      </c>
      <c r="K30" s="29" t="s">
        <v>1075</v>
      </c>
      <c r="L30" s="1" t="s">
        <v>1352</v>
      </c>
      <c r="M30" s="1" t="s">
        <v>122</v>
      </c>
      <c r="N30" s="1" t="s">
        <v>1383</v>
      </c>
      <c r="O30" s="31">
        <v>175</v>
      </c>
      <c r="P30" s="20">
        <v>187</v>
      </c>
      <c r="Q30" s="30">
        <v>-12</v>
      </c>
      <c r="R30" s="29" t="s">
        <v>104</v>
      </c>
      <c r="S30" s="28" t="s">
        <v>239</v>
      </c>
    </row>
    <row r="31" spans="1:19" x14ac:dyDescent="0.3">
      <c r="A31" s="32" t="s">
        <v>25</v>
      </c>
      <c r="B31" s="1">
        <v>61</v>
      </c>
      <c r="C31" s="1">
        <v>23</v>
      </c>
      <c r="D31" s="1">
        <v>28</v>
      </c>
      <c r="E31" s="20">
        <v>10</v>
      </c>
      <c r="F31" s="30">
        <v>56</v>
      </c>
      <c r="G31" s="20">
        <v>15</v>
      </c>
      <c r="H31" s="20">
        <v>20</v>
      </c>
      <c r="I31" s="20">
        <v>3</v>
      </c>
      <c r="J31" s="20">
        <v>5</v>
      </c>
      <c r="K31" s="29" t="s">
        <v>1162</v>
      </c>
      <c r="L31" s="1" t="s">
        <v>1120</v>
      </c>
      <c r="M31" s="1" t="s">
        <v>457</v>
      </c>
      <c r="N31" s="1" t="s">
        <v>1376</v>
      </c>
      <c r="O31" s="31">
        <v>163</v>
      </c>
      <c r="P31" s="20">
        <v>195</v>
      </c>
      <c r="Q31" s="30">
        <v>-32</v>
      </c>
      <c r="R31" s="29" t="s">
        <v>101</v>
      </c>
      <c r="S31" s="28" t="s">
        <v>240</v>
      </c>
    </row>
    <row r="32" spans="1:19" ht="15" thickBot="1" x14ac:dyDescent="0.35">
      <c r="A32" s="32" t="s">
        <v>6</v>
      </c>
      <c r="B32" s="1">
        <v>61</v>
      </c>
      <c r="C32" s="1">
        <v>23</v>
      </c>
      <c r="D32" s="1">
        <v>29</v>
      </c>
      <c r="E32" s="20">
        <v>9</v>
      </c>
      <c r="F32" s="23">
        <v>55</v>
      </c>
      <c r="G32" s="20">
        <v>21</v>
      </c>
      <c r="H32" s="20">
        <v>22</v>
      </c>
      <c r="I32" s="20">
        <v>1</v>
      </c>
      <c r="J32" s="20">
        <v>3</v>
      </c>
      <c r="K32" s="29" t="s">
        <v>1331</v>
      </c>
      <c r="L32" s="1" t="s">
        <v>1392</v>
      </c>
      <c r="M32" s="1" t="s">
        <v>1350</v>
      </c>
      <c r="N32" s="1" t="s">
        <v>1393</v>
      </c>
      <c r="O32" s="31">
        <v>159</v>
      </c>
      <c r="P32" s="20">
        <v>210</v>
      </c>
      <c r="Q32" s="30">
        <v>-51</v>
      </c>
      <c r="R32" s="29" t="s">
        <v>104</v>
      </c>
      <c r="S32" s="28" t="s">
        <v>228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62</v>
      </c>
      <c r="C35" s="1">
        <v>29</v>
      </c>
      <c r="D35" s="1">
        <v>19</v>
      </c>
      <c r="E35" s="20">
        <v>14</v>
      </c>
      <c r="F35" s="33">
        <v>72</v>
      </c>
      <c r="G35" s="20">
        <v>20</v>
      </c>
      <c r="H35" s="20">
        <v>28</v>
      </c>
      <c r="I35" s="20">
        <v>1</v>
      </c>
      <c r="J35" s="20">
        <v>6</v>
      </c>
      <c r="K35" s="29" t="s">
        <v>1231</v>
      </c>
      <c r="L35" s="1" t="s">
        <v>1397</v>
      </c>
      <c r="M35" s="1" t="s">
        <v>1256</v>
      </c>
      <c r="N35" s="1" t="s">
        <v>1257</v>
      </c>
      <c r="O35" s="31">
        <v>205</v>
      </c>
      <c r="P35" s="20">
        <v>197</v>
      </c>
      <c r="Q35" s="30">
        <v>8</v>
      </c>
      <c r="R35" s="29" t="s">
        <v>99</v>
      </c>
      <c r="S35" s="28" t="s">
        <v>228</v>
      </c>
    </row>
    <row r="36" spans="1:19" x14ac:dyDescent="0.3">
      <c r="A36" s="32" t="s">
        <v>31</v>
      </c>
      <c r="B36" s="1">
        <v>61</v>
      </c>
      <c r="C36" s="1">
        <v>34</v>
      </c>
      <c r="D36" s="1">
        <v>24</v>
      </c>
      <c r="E36" s="20">
        <v>3</v>
      </c>
      <c r="F36" s="30">
        <v>71</v>
      </c>
      <c r="G36" s="20">
        <v>13</v>
      </c>
      <c r="H36" s="20">
        <v>27</v>
      </c>
      <c r="I36" s="20">
        <v>7</v>
      </c>
      <c r="J36" s="20">
        <v>0</v>
      </c>
      <c r="K36" s="29" t="s">
        <v>1394</v>
      </c>
      <c r="L36" s="1" t="s">
        <v>1108</v>
      </c>
      <c r="M36" s="1" t="s">
        <v>455</v>
      </c>
      <c r="N36" s="1" t="s">
        <v>1385</v>
      </c>
      <c r="O36" s="31">
        <v>205</v>
      </c>
      <c r="P36" s="20">
        <v>212</v>
      </c>
      <c r="Q36" s="30">
        <v>-7</v>
      </c>
      <c r="R36" s="29" t="s">
        <v>99</v>
      </c>
      <c r="S36" s="28" t="s">
        <v>203</v>
      </c>
    </row>
    <row r="37" spans="1:19" x14ac:dyDescent="0.3">
      <c r="A37" s="32" t="s">
        <v>20</v>
      </c>
      <c r="B37" s="1">
        <v>62</v>
      </c>
      <c r="C37" s="1">
        <v>30</v>
      </c>
      <c r="D37" s="1">
        <v>24</v>
      </c>
      <c r="E37" s="20">
        <v>8</v>
      </c>
      <c r="F37" s="30">
        <v>68</v>
      </c>
      <c r="G37" s="20">
        <v>22</v>
      </c>
      <c r="H37" s="20">
        <v>30</v>
      </c>
      <c r="I37" s="20">
        <v>0</v>
      </c>
      <c r="J37" s="20">
        <v>3</v>
      </c>
      <c r="K37" s="29" t="s">
        <v>1011</v>
      </c>
      <c r="L37" s="1" t="s">
        <v>1334</v>
      </c>
      <c r="M37" s="1" t="s">
        <v>475</v>
      </c>
      <c r="N37" s="1" t="s">
        <v>1304</v>
      </c>
      <c r="O37" s="31">
        <v>220</v>
      </c>
      <c r="P37" s="20">
        <v>210</v>
      </c>
      <c r="Q37" s="30">
        <v>10</v>
      </c>
      <c r="R37" s="29" t="s">
        <v>99</v>
      </c>
      <c r="S37" s="28" t="s">
        <v>202</v>
      </c>
    </row>
    <row r="38" spans="1:19" x14ac:dyDescent="0.3">
      <c r="A38" s="32" t="s">
        <v>7</v>
      </c>
      <c r="B38" s="1">
        <v>61</v>
      </c>
      <c r="C38" s="1">
        <v>29</v>
      </c>
      <c r="D38" s="1">
        <v>23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1091</v>
      </c>
      <c r="L38" s="1" t="s">
        <v>1250</v>
      </c>
      <c r="M38" s="1" t="s">
        <v>659</v>
      </c>
      <c r="N38" s="1" t="s">
        <v>1395</v>
      </c>
      <c r="O38" s="31">
        <v>173</v>
      </c>
      <c r="P38" s="20">
        <v>179</v>
      </c>
      <c r="Q38" s="30">
        <v>-6</v>
      </c>
      <c r="R38" s="29" t="s">
        <v>101</v>
      </c>
      <c r="S38" s="28" t="s">
        <v>232</v>
      </c>
    </row>
    <row r="39" spans="1:19" x14ac:dyDescent="0.3">
      <c r="A39" s="32" t="s">
        <v>18</v>
      </c>
      <c r="B39" s="1">
        <v>61</v>
      </c>
      <c r="C39" s="1">
        <v>25</v>
      </c>
      <c r="D39" s="1">
        <v>22</v>
      </c>
      <c r="E39" s="20">
        <v>14</v>
      </c>
      <c r="F39" s="30">
        <v>64</v>
      </c>
      <c r="G39" s="20">
        <v>12</v>
      </c>
      <c r="H39" s="20">
        <v>21</v>
      </c>
      <c r="I39" s="20">
        <v>4</v>
      </c>
      <c r="J39" s="20">
        <v>6</v>
      </c>
      <c r="K39" s="29" t="s">
        <v>1410</v>
      </c>
      <c r="L39" s="1" t="s">
        <v>1228</v>
      </c>
      <c r="M39" s="1" t="s">
        <v>1336</v>
      </c>
      <c r="N39" s="1" t="s">
        <v>1368</v>
      </c>
      <c r="O39" s="31">
        <v>160</v>
      </c>
      <c r="P39" s="20">
        <v>182</v>
      </c>
      <c r="Q39" s="30">
        <v>-22</v>
      </c>
      <c r="R39" s="29" t="s">
        <v>99</v>
      </c>
      <c r="S39" s="28" t="s">
        <v>237</v>
      </c>
    </row>
    <row r="40" spans="1:19" x14ac:dyDescent="0.3">
      <c r="A40" s="32" t="s">
        <v>8</v>
      </c>
      <c r="B40" s="1">
        <v>59</v>
      </c>
      <c r="C40" s="1">
        <v>30</v>
      </c>
      <c r="D40" s="1">
        <v>25</v>
      </c>
      <c r="E40" s="20">
        <v>4</v>
      </c>
      <c r="F40" s="30">
        <v>64</v>
      </c>
      <c r="G40" s="20">
        <v>16</v>
      </c>
      <c r="H40" s="20">
        <v>28</v>
      </c>
      <c r="I40" s="20">
        <v>2</v>
      </c>
      <c r="J40" s="20">
        <v>1</v>
      </c>
      <c r="K40" s="29" t="s">
        <v>1041</v>
      </c>
      <c r="L40" s="1" t="s">
        <v>1207</v>
      </c>
      <c r="M40" s="1" t="s">
        <v>622</v>
      </c>
      <c r="N40" s="1" t="s">
        <v>1357</v>
      </c>
      <c r="O40" s="31">
        <v>186</v>
      </c>
      <c r="P40" s="20">
        <v>207</v>
      </c>
      <c r="Q40" s="30">
        <v>-21</v>
      </c>
      <c r="R40" s="29" t="s">
        <v>109</v>
      </c>
      <c r="S40" s="28" t="s">
        <v>225</v>
      </c>
    </row>
    <row r="41" spans="1:19" x14ac:dyDescent="0.3">
      <c r="A41" s="32" t="s">
        <v>27</v>
      </c>
      <c r="B41" s="1">
        <v>61</v>
      </c>
      <c r="C41" s="1">
        <v>24</v>
      </c>
      <c r="D41" s="1">
        <v>30</v>
      </c>
      <c r="E41" s="20">
        <v>7</v>
      </c>
      <c r="F41" s="30">
        <v>55</v>
      </c>
      <c r="G41" s="20">
        <v>18</v>
      </c>
      <c r="H41" s="20">
        <v>22</v>
      </c>
      <c r="I41" s="20">
        <v>2</v>
      </c>
      <c r="J41" s="20">
        <v>3</v>
      </c>
      <c r="K41" s="29" t="s">
        <v>1101</v>
      </c>
      <c r="L41" s="1" t="s">
        <v>1355</v>
      </c>
      <c r="M41" s="1" t="s">
        <v>488</v>
      </c>
      <c r="N41" s="1" t="s">
        <v>1386</v>
      </c>
      <c r="O41" s="31">
        <v>150</v>
      </c>
      <c r="P41" s="20">
        <v>185</v>
      </c>
      <c r="Q41" s="30">
        <v>-35</v>
      </c>
      <c r="R41" s="29" t="s">
        <v>133</v>
      </c>
      <c r="S41" s="28" t="s">
        <v>215</v>
      </c>
    </row>
    <row r="42" spans="1:19" ht="15" thickBot="1" x14ac:dyDescent="0.35">
      <c r="A42" s="27" t="s">
        <v>3</v>
      </c>
      <c r="B42" s="26">
        <v>61</v>
      </c>
      <c r="C42" s="26">
        <v>18</v>
      </c>
      <c r="D42" s="26">
        <v>36</v>
      </c>
      <c r="E42" s="24">
        <v>7</v>
      </c>
      <c r="F42" s="23">
        <v>43</v>
      </c>
      <c r="G42" s="24">
        <v>8</v>
      </c>
      <c r="H42" s="24">
        <v>14</v>
      </c>
      <c r="I42" s="24">
        <v>4</v>
      </c>
      <c r="J42" s="24">
        <v>2</v>
      </c>
      <c r="K42" s="22" t="s">
        <v>1396</v>
      </c>
      <c r="L42" s="26" t="s">
        <v>1341</v>
      </c>
      <c r="M42" s="26" t="s">
        <v>378</v>
      </c>
      <c r="N42" s="26" t="s">
        <v>1370</v>
      </c>
      <c r="O42" s="25">
        <v>157</v>
      </c>
      <c r="P42" s="24">
        <v>230</v>
      </c>
      <c r="Q42" s="23">
        <v>-73</v>
      </c>
      <c r="R42" s="22" t="s">
        <v>180</v>
      </c>
      <c r="S42" s="21" t="s">
        <v>244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55961C2-AC44-42EB-B810-C279ED4D3F79}"/>
  </hyperlinks>
  <pageMargins left="0.7" right="0.7" top="0.75" bottom="0.75" header="0.3" footer="0.3"/>
  <pageSetup orientation="portrait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B618-BAA6-4173-9FBE-37BE47E43BD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62</v>
      </c>
      <c r="C4" s="40">
        <v>37</v>
      </c>
      <c r="D4" s="40">
        <v>19</v>
      </c>
      <c r="E4" s="38">
        <v>6</v>
      </c>
      <c r="F4" s="33">
        <v>80</v>
      </c>
      <c r="G4" s="39">
        <v>28</v>
      </c>
      <c r="H4" s="38">
        <v>34</v>
      </c>
      <c r="I4" s="38">
        <v>3</v>
      </c>
      <c r="J4" s="33">
        <v>0</v>
      </c>
      <c r="K4" s="37" t="s">
        <v>1283</v>
      </c>
      <c r="L4" s="40" t="s">
        <v>1155</v>
      </c>
      <c r="M4" s="40" t="s">
        <v>550</v>
      </c>
      <c r="N4" s="40" t="s">
        <v>1398</v>
      </c>
      <c r="O4" s="39">
        <v>214</v>
      </c>
      <c r="P4" s="38">
        <v>184</v>
      </c>
      <c r="Q4" s="33">
        <v>30</v>
      </c>
      <c r="R4" s="37" t="s">
        <v>154</v>
      </c>
      <c r="S4" s="36" t="s">
        <v>226</v>
      </c>
    </row>
    <row r="5" spans="1:20" x14ac:dyDescent="0.3">
      <c r="A5" s="32" t="s">
        <v>5</v>
      </c>
      <c r="B5" s="1">
        <v>60</v>
      </c>
      <c r="C5" s="1">
        <v>38</v>
      </c>
      <c r="D5" s="1">
        <v>18</v>
      </c>
      <c r="E5" s="20">
        <v>4</v>
      </c>
      <c r="F5" s="30">
        <v>80</v>
      </c>
      <c r="G5" s="31">
        <v>25</v>
      </c>
      <c r="H5" s="20">
        <v>34</v>
      </c>
      <c r="I5" s="20">
        <v>4</v>
      </c>
      <c r="J5" s="30">
        <v>2</v>
      </c>
      <c r="K5" s="29" t="s">
        <v>1308</v>
      </c>
      <c r="L5" s="1" t="s">
        <v>1401</v>
      </c>
      <c r="M5" s="1" t="s">
        <v>390</v>
      </c>
      <c r="N5" s="1" t="s">
        <v>1309</v>
      </c>
      <c r="O5" s="31">
        <v>211</v>
      </c>
      <c r="P5" s="20">
        <v>162</v>
      </c>
      <c r="Q5" s="30">
        <v>49</v>
      </c>
      <c r="R5" s="29" t="s">
        <v>133</v>
      </c>
      <c r="S5" s="28" t="s">
        <v>232</v>
      </c>
    </row>
    <row r="6" spans="1:20" x14ac:dyDescent="0.3">
      <c r="A6" s="32" t="s">
        <v>21</v>
      </c>
      <c r="B6" s="1">
        <v>63</v>
      </c>
      <c r="C6" s="1">
        <v>35</v>
      </c>
      <c r="D6" s="1">
        <v>21</v>
      </c>
      <c r="E6" s="20">
        <v>7</v>
      </c>
      <c r="F6" s="30">
        <v>77</v>
      </c>
      <c r="G6" s="31">
        <v>22</v>
      </c>
      <c r="H6" s="20">
        <v>33</v>
      </c>
      <c r="I6" s="20">
        <v>2</v>
      </c>
      <c r="J6" s="30">
        <v>3</v>
      </c>
      <c r="K6" s="29" t="s">
        <v>1122</v>
      </c>
      <c r="L6" s="1" t="s">
        <v>1096</v>
      </c>
      <c r="M6" s="1" t="s">
        <v>615</v>
      </c>
      <c r="N6" s="1" t="s">
        <v>1411</v>
      </c>
      <c r="O6" s="31">
        <v>186</v>
      </c>
      <c r="P6" s="20">
        <v>190</v>
      </c>
      <c r="Q6" s="30">
        <v>-4</v>
      </c>
      <c r="R6" s="29" t="s">
        <v>107</v>
      </c>
      <c r="S6" s="28" t="s">
        <v>215</v>
      </c>
    </row>
    <row r="7" spans="1:20" x14ac:dyDescent="0.3">
      <c r="A7" s="32" t="s">
        <v>16</v>
      </c>
      <c r="B7" s="1">
        <v>61</v>
      </c>
      <c r="C7" s="1">
        <v>33</v>
      </c>
      <c r="D7" s="1">
        <v>18</v>
      </c>
      <c r="E7" s="20">
        <v>10</v>
      </c>
      <c r="F7" s="30">
        <v>76</v>
      </c>
      <c r="G7" s="31">
        <v>20</v>
      </c>
      <c r="H7" s="20">
        <v>31</v>
      </c>
      <c r="I7" s="20">
        <v>2</v>
      </c>
      <c r="J7" s="30">
        <v>5</v>
      </c>
      <c r="K7" s="29" t="s">
        <v>1146</v>
      </c>
      <c r="L7" s="1" t="s">
        <v>1413</v>
      </c>
      <c r="M7" s="1" t="s">
        <v>543</v>
      </c>
      <c r="N7" s="1" t="s">
        <v>1305</v>
      </c>
      <c r="O7" s="31">
        <v>218</v>
      </c>
      <c r="P7" s="20">
        <v>206</v>
      </c>
      <c r="Q7" s="30">
        <v>12</v>
      </c>
      <c r="R7" s="29" t="s">
        <v>107</v>
      </c>
      <c r="S7" s="28" t="s">
        <v>239</v>
      </c>
    </row>
    <row r="8" spans="1:20" x14ac:dyDescent="0.3">
      <c r="A8" s="32" t="s">
        <v>29</v>
      </c>
      <c r="B8" s="1">
        <v>61</v>
      </c>
      <c r="C8" s="1">
        <v>34</v>
      </c>
      <c r="D8" s="1">
        <v>22</v>
      </c>
      <c r="E8" s="20">
        <v>5</v>
      </c>
      <c r="F8" s="30">
        <v>73</v>
      </c>
      <c r="G8" s="31">
        <v>24</v>
      </c>
      <c r="H8" s="20">
        <v>32</v>
      </c>
      <c r="I8" s="20">
        <v>2</v>
      </c>
      <c r="J8" s="30">
        <v>3</v>
      </c>
      <c r="K8" s="29" t="s">
        <v>1312</v>
      </c>
      <c r="L8" s="1" t="s">
        <v>937</v>
      </c>
      <c r="M8" s="1" t="s">
        <v>524</v>
      </c>
      <c r="N8" s="1" t="s">
        <v>1266</v>
      </c>
      <c r="O8" s="31">
        <v>205</v>
      </c>
      <c r="P8" s="20">
        <v>194</v>
      </c>
      <c r="Q8" s="30">
        <v>11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61</v>
      </c>
      <c r="C9" s="1">
        <v>30</v>
      </c>
      <c r="D9" s="1">
        <v>22</v>
      </c>
      <c r="E9" s="20">
        <v>9</v>
      </c>
      <c r="F9" s="30">
        <v>69</v>
      </c>
      <c r="G9" s="31">
        <v>21</v>
      </c>
      <c r="H9" s="20">
        <v>27</v>
      </c>
      <c r="I9" s="20">
        <v>3</v>
      </c>
      <c r="J9" s="30">
        <v>0</v>
      </c>
      <c r="K9" s="29" t="s">
        <v>1125</v>
      </c>
      <c r="L9" s="1" t="s">
        <v>1134</v>
      </c>
      <c r="M9" s="1" t="s">
        <v>580</v>
      </c>
      <c r="N9" s="1" t="s">
        <v>1307</v>
      </c>
      <c r="O9" s="31">
        <v>205</v>
      </c>
      <c r="P9" s="20">
        <v>194</v>
      </c>
      <c r="Q9" s="30">
        <v>11</v>
      </c>
      <c r="R9" s="29" t="s">
        <v>99</v>
      </c>
      <c r="S9" s="28" t="s">
        <v>290</v>
      </c>
    </row>
    <row r="10" spans="1:20" x14ac:dyDescent="0.3">
      <c r="A10" s="32" t="s">
        <v>19</v>
      </c>
      <c r="B10" s="1">
        <v>63</v>
      </c>
      <c r="C10" s="1">
        <v>31</v>
      </c>
      <c r="D10" s="1">
        <v>29</v>
      </c>
      <c r="E10" s="20">
        <v>3</v>
      </c>
      <c r="F10" s="30">
        <v>65</v>
      </c>
      <c r="G10" s="31">
        <v>21</v>
      </c>
      <c r="H10" s="20">
        <v>27</v>
      </c>
      <c r="I10" s="20">
        <v>4</v>
      </c>
      <c r="J10" s="30">
        <v>1</v>
      </c>
      <c r="K10" s="29" t="s">
        <v>1208</v>
      </c>
      <c r="L10" s="1" t="s">
        <v>1130</v>
      </c>
      <c r="M10" s="1" t="s">
        <v>456</v>
      </c>
      <c r="N10" s="1" t="s">
        <v>1412</v>
      </c>
      <c r="O10" s="31">
        <v>191</v>
      </c>
      <c r="P10" s="20">
        <v>210</v>
      </c>
      <c r="Q10" s="30">
        <v>-19</v>
      </c>
      <c r="R10" s="29" t="s">
        <v>99</v>
      </c>
      <c r="S10" s="28" t="s">
        <v>224</v>
      </c>
    </row>
    <row r="11" spans="1:20" ht="15" thickBot="1" x14ac:dyDescent="0.35">
      <c r="A11" s="32" t="s">
        <v>4</v>
      </c>
      <c r="B11" s="1">
        <v>63</v>
      </c>
      <c r="C11" s="1">
        <v>27</v>
      </c>
      <c r="D11" s="1">
        <v>25</v>
      </c>
      <c r="E11" s="24">
        <v>11</v>
      </c>
      <c r="F11" s="23">
        <v>65</v>
      </c>
      <c r="G11" s="25">
        <v>18</v>
      </c>
      <c r="H11" s="24">
        <v>26</v>
      </c>
      <c r="I11" s="24">
        <v>1</v>
      </c>
      <c r="J11" s="23">
        <v>3</v>
      </c>
      <c r="K11" s="29" t="s">
        <v>1359</v>
      </c>
      <c r="L11" s="1" t="s">
        <v>1299</v>
      </c>
      <c r="M11" s="1" t="s">
        <v>645</v>
      </c>
      <c r="N11" s="1" t="s">
        <v>1402</v>
      </c>
      <c r="O11" s="31">
        <v>200</v>
      </c>
      <c r="P11" s="20">
        <v>221</v>
      </c>
      <c r="Q11" s="30">
        <v>-21</v>
      </c>
      <c r="R11" s="29" t="s">
        <v>167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62</v>
      </c>
      <c r="C14" s="1">
        <v>40</v>
      </c>
      <c r="D14" s="1">
        <v>16</v>
      </c>
      <c r="E14" s="20">
        <v>6</v>
      </c>
      <c r="F14" s="33">
        <v>86</v>
      </c>
      <c r="G14" s="20">
        <v>26</v>
      </c>
      <c r="H14" s="20">
        <v>36</v>
      </c>
      <c r="I14" s="20">
        <v>4</v>
      </c>
      <c r="J14" s="20">
        <v>3</v>
      </c>
      <c r="K14" s="29" t="s">
        <v>1312</v>
      </c>
      <c r="L14" s="1" t="s">
        <v>1414</v>
      </c>
      <c r="M14" s="1" t="s">
        <v>1219</v>
      </c>
      <c r="N14" s="1" t="s">
        <v>1313</v>
      </c>
      <c r="O14" s="31">
        <v>220</v>
      </c>
      <c r="P14" s="20">
        <v>178</v>
      </c>
      <c r="Q14" s="30">
        <v>42</v>
      </c>
      <c r="R14" s="29" t="s">
        <v>104</v>
      </c>
      <c r="S14" s="28" t="s">
        <v>276</v>
      </c>
    </row>
    <row r="15" spans="1:20" x14ac:dyDescent="0.3">
      <c r="A15" s="32" t="s">
        <v>13</v>
      </c>
      <c r="B15" s="1">
        <v>63</v>
      </c>
      <c r="C15" s="1">
        <v>35</v>
      </c>
      <c r="D15" s="1">
        <v>23</v>
      </c>
      <c r="E15" s="20">
        <v>5</v>
      </c>
      <c r="F15" s="30">
        <v>75</v>
      </c>
      <c r="G15" s="20">
        <v>19</v>
      </c>
      <c r="H15" s="20">
        <v>31</v>
      </c>
      <c r="I15" s="20">
        <v>4</v>
      </c>
      <c r="J15" s="20">
        <v>5</v>
      </c>
      <c r="K15" s="29" t="s">
        <v>1343</v>
      </c>
      <c r="L15" s="1" t="s">
        <v>1405</v>
      </c>
      <c r="M15" s="1" t="s">
        <v>1316</v>
      </c>
      <c r="N15" s="1" t="s">
        <v>1344</v>
      </c>
      <c r="O15" s="31">
        <v>186</v>
      </c>
      <c r="P15" s="20">
        <v>182</v>
      </c>
      <c r="Q15" s="30">
        <v>4</v>
      </c>
      <c r="R15" s="29" t="s">
        <v>107</v>
      </c>
      <c r="S15" s="28" t="s">
        <v>232</v>
      </c>
    </row>
    <row r="16" spans="1:20" x14ac:dyDescent="0.3">
      <c r="A16" s="32" t="s">
        <v>9</v>
      </c>
      <c r="B16" s="1">
        <v>61</v>
      </c>
      <c r="C16" s="1">
        <v>31</v>
      </c>
      <c r="D16" s="1">
        <v>17</v>
      </c>
      <c r="E16" s="20">
        <v>13</v>
      </c>
      <c r="F16" s="30">
        <v>75</v>
      </c>
      <c r="G16" s="20">
        <v>26</v>
      </c>
      <c r="H16" s="20">
        <v>30</v>
      </c>
      <c r="I16" s="20">
        <v>1</v>
      </c>
      <c r="J16" s="20">
        <v>8</v>
      </c>
      <c r="K16" s="29" t="s">
        <v>1232</v>
      </c>
      <c r="L16" s="1" t="s">
        <v>1133</v>
      </c>
      <c r="M16" s="1" t="s">
        <v>1320</v>
      </c>
      <c r="N16" s="1" t="s">
        <v>1408</v>
      </c>
      <c r="O16" s="31">
        <v>205</v>
      </c>
      <c r="P16" s="20">
        <v>180</v>
      </c>
      <c r="Q16" s="30">
        <v>25</v>
      </c>
      <c r="R16" s="29" t="s">
        <v>107</v>
      </c>
      <c r="S16" s="28" t="s">
        <v>233</v>
      </c>
    </row>
    <row r="17" spans="1:19" x14ac:dyDescent="0.3">
      <c r="A17" s="32" t="s">
        <v>23</v>
      </c>
      <c r="B17" s="1">
        <v>61</v>
      </c>
      <c r="C17" s="1">
        <v>32</v>
      </c>
      <c r="D17" s="1">
        <v>21</v>
      </c>
      <c r="E17" s="20">
        <v>8</v>
      </c>
      <c r="F17" s="30">
        <v>72</v>
      </c>
      <c r="G17" s="20">
        <v>17</v>
      </c>
      <c r="H17" s="20">
        <v>27</v>
      </c>
      <c r="I17" s="20">
        <v>5</v>
      </c>
      <c r="J17" s="20">
        <v>1</v>
      </c>
      <c r="K17" s="29" t="s">
        <v>1403</v>
      </c>
      <c r="L17" s="1" t="s">
        <v>1166</v>
      </c>
      <c r="M17" s="1" t="s">
        <v>638</v>
      </c>
      <c r="N17" s="1" t="s">
        <v>1404</v>
      </c>
      <c r="O17" s="31">
        <v>196</v>
      </c>
      <c r="P17" s="20">
        <v>193</v>
      </c>
      <c r="Q17" s="30">
        <v>3</v>
      </c>
      <c r="R17" s="29" t="s">
        <v>109</v>
      </c>
      <c r="S17" s="28" t="s">
        <v>276</v>
      </c>
    </row>
    <row r="18" spans="1:19" x14ac:dyDescent="0.3">
      <c r="A18" s="32" t="s">
        <v>1</v>
      </c>
      <c r="B18" s="1">
        <v>63</v>
      </c>
      <c r="C18" s="1">
        <v>31</v>
      </c>
      <c r="D18" s="1">
        <v>25</v>
      </c>
      <c r="E18" s="20">
        <v>7</v>
      </c>
      <c r="F18" s="30">
        <v>69</v>
      </c>
      <c r="G18" s="20">
        <v>25</v>
      </c>
      <c r="H18" s="20">
        <v>30</v>
      </c>
      <c r="I18" s="20">
        <v>1</v>
      </c>
      <c r="J18" s="20">
        <v>5</v>
      </c>
      <c r="K18" s="29" t="s">
        <v>1155</v>
      </c>
      <c r="L18" s="1" t="s">
        <v>1322</v>
      </c>
      <c r="M18" s="1" t="s">
        <v>1241</v>
      </c>
      <c r="N18" s="1" t="s">
        <v>1323</v>
      </c>
      <c r="O18" s="31">
        <v>199</v>
      </c>
      <c r="P18" s="20">
        <v>189</v>
      </c>
      <c r="Q18" s="30">
        <v>10</v>
      </c>
      <c r="R18" s="29" t="s">
        <v>107</v>
      </c>
      <c r="S18" s="28" t="s">
        <v>232</v>
      </c>
    </row>
    <row r="19" spans="1:19" x14ac:dyDescent="0.3">
      <c r="A19" s="32" t="s">
        <v>10</v>
      </c>
      <c r="B19" s="1">
        <v>61</v>
      </c>
      <c r="C19" s="1">
        <v>28</v>
      </c>
      <c r="D19" s="1">
        <v>22</v>
      </c>
      <c r="E19" s="20">
        <v>11</v>
      </c>
      <c r="F19" s="30">
        <v>67</v>
      </c>
      <c r="G19" s="20">
        <v>13</v>
      </c>
      <c r="H19" s="20">
        <v>22</v>
      </c>
      <c r="I19" s="20">
        <v>6</v>
      </c>
      <c r="J19" s="20">
        <v>3</v>
      </c>
      <c r="K19" s="29" t="s">
        <v>1358</v>
      </c>
      <c r="L19" s="1" t="s">
        <v>969</v>
      </c>
      <c r="M19" s="1" t="s">
        <v>459</v>
      </c>
      <c r="N19" s="1" t="s">
        <v>1363</v>
      </c>
      <c r="O19" s="31">
        <v>177</v>
      </c>
      <c r="P19" s="20">
        <v>191</v>
      </c>
      <c r="Q19" s="30">
        <v>-14</v>
      </c>
      <c r="R19" s="29" t="s">
        <v>101</v>
      </c>
      <c r="S19" s="28" t="s">
        <v>218</v>
      </c>
    </row>
    <row r="20" spans="1:19" x14ac:dyDescent="0.3">
      <c r="A20" s="32" t="s">
        <v>14</v>
      </c>
      <c r="B20" s="1">
        <v>62</v>
      </c>
      <c r="C20" s="1">
        <v>31</v>
      </c>
      <c r="D20" s="1">
        <v>29</v>
      </c>
      <c r="E20" s="20">
        <v>2</v>
      </c>
      <c r="F20" s="30">
        <v>64</v>
      </c>
      <c r="G20" s="20">
        <v>16</v>
      </c>
      <c r="H20" s="20">
        <v>27</v>
      </c>
      <c r="I20" s="20">
        <v>4</v>
      </c>
      <c r="J20" s="20">
        <v>0</v>
      </c>
      <c r="K20" s="29" t="s">
        <v>1086</v>
      </c>
      <c r="L20" s="1" t="s">
        <v>1315</v>
      </c>
      <c r="M20" s="1" t="s">
        <v>779</v>
      </c>
      <c r="N20" s="1" t="s">
        <v>1390</v>
      </c>
      <c r="O20" s="31">
        <v>160</v>
      </c>
      <c r="P20" s="20">
        <v>186</v>
      </c>
      <c r="Q20" s="30">
        <v>-26</v>
      </c>
      <c r="R20" s="29" t="s">
        <v>109</v>
      </c>
      <c r="S20" s="28" t="s">
        <v>200</v>
      </c>
    </row>
    <row r="21" spans="1:19" ht="15" thickBot="1" x14ac:dyDescent="0.35">
      <c r="A21" s="27" t="s">
        <v>12</v>
      </c>
      <c r="B21" s="26">
        <v>61</v>
      </c>
      <c r="C21" s="26">
        <v>24</v>
      </c>
      <c r="D21" s="26">
        <v>29</v>
      </c>
      <c r="E21" s="24">
        <v>8</v>
      </c>
      <c r="F21" s="23">
        <v>56</v>
      </c>
      <c r="G21" s="24">
        <v>12</v>
      </c>
      <c r="H21" s="24">
        <v>21</v>
      </c>
      <c r="I21" s="24">
        <v>3</v>
      </c>
      <c r="J21" s="24">
        <v>0</v>
      </c>
      <c r="K21" s="22" t="s">
        <v>1406</v>
      </c>
      <c r="L21" s="26" t="s">
        <v>1132</v>
      </c>
      <c r="M21" s="26" t="s">
        <v>707</v>
      </c>
      <c r="N21" s="26" t="s">
        <v>1407</v>
      </c>
      <c r="O21" s="25">
        <v>166</v>
      </c>
      <c r="P21" s="24">
        <v>192</v>
      </c>
      <c r="Q21" s="23">
        <v>-26</v>
      </c>
      <c r="R21" s="22" t="s">
        <v>99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61</v>
      </c>
      <c r="C25" s="1">
        <v>42</v>
      </c>
      <c r="D25" s="1">
        <v>10</v>
      </c>
      <c r="E25" s="20">
        <v>9</v>
      </c>
      <c r="F25" s="30">
        <v>93</v>
      </c>
      <c r="G25" s="20">
        <v>36</v>
      </c>
      <c r="H25" s="20">
        <v>40</v>
      </c>
      <c r="I25" s="20">
        <v>2</v>
      </c>
      <c r="J25" s="20">
        <v>5</v>
      </c>
      <c r="K25" s="29" t="s">
        <v>1324</v>
      </c>
      <c r="L25" s="1" t="s">
        <v>1417</v>
      </c>
      <c r="M25" s="1" t="s">
        <v>548</v>
      </c>
      <c r="N25" s="1" t="s">
        <v>1418</v>
      </c>
      <c r="O25" s="31">
        <v>235</v>
      </c>
      <c r="P25" s="20">
        <v>153</v>
      </c>
      <c r="Q25" s="30">
        <v>82</v>
      </c>
      <c r="R25" s="29" t="s">
        <v>135</v>
      </c>
      <c r="S25" s="28" t="s">
        <v>203</v>
      </c>
    </row>
    <row r="26" spans="1:19" x14ac:dyDescent="0.3">
      <c r="A26" s="32" t="s">
        <v>22</v>
      </c>
      <c r="B26" s="1">
        <v>62</v>
      </c>
      <c r="C26" s="1">
        <v>38</v>
      </c>
      <c r="D26" s="1">
        <v>14</v>
      </c>
      <c r="E26" s="20">
        <v>10</v>
      </c>
      <c r="F26" s="30">
        <v>86</v>
      </c>
      <c r="G26" s="20">
        <v>27</v>
      </c>
      <c r="H26" s="20">
        <v>34</v>
      </c>
      <c r="I26" s="20">
        <v>4</v>
      </c>
      <c r="J26" s="20">
        <v>4</v>
      </c>
      <c r="K26" s="29" t="s">
        <v>1034</v>
      </c>
      <c r="L26" s="1" t="s">
        <v>1106</v>
      </c>
      <c r="M26" s="1" t="s">
        <v>549</v>
      </c>
      <c r="N26" s="1" t="s">
        <v>1419</v>
      </c>
      <c r="O26" s="31">
        <v>216</v>
      </c>
      <c r="P26" s="20">
        <v>170</v>
      </c>
      <c r="Q26" s="30">
        <v>46</v>
      </c>
      <c r="R26" s="29" t="s">
        <v>101</v>
      </c>
      <c r="S26" s="28" t="s">
        <v>342</v>
      </c>
    </row>
    <row r="27" spans="1:19" x14ac:dyDescent="0.3">
      <c r="A27" s="32" t="s">
        <v>17</v>
      </c>
      <c r="B27" s="1">
        <v>63</v>
      </c>
      <c r="C27" s="1">
        <v>37</v>
      </c>
      <c r="D27" s="1">
        <v>16</v>
      </c>
      <c r="E27" s="20">
        <v>10</v>
      </c>
      <c r="F27" s="30">
        <v>84</v>
      </c>
      <c r="G27" s="20">
        <v>20</v>
      </c>
      <c r="H27" s="20">
        <v>33</v>
      </c>
      <c r="I27" s="20">
        <v>4</v>
      </c>
      <c r="J27" s="20">
        <v>3</v>
      </c>
      <c r="K27" s="29" t="s">
        <v>1380</v>
      </c>
      <c r="L27" s="1" t="s">
        <v>1179</v>
      </c>
      <c r="M27" s="1" t="s">
        <v>505</v>
      </c>
      <c r="N27" s="1" t="s">
        <v>1420</v>
      </c>
      <c r="O27" s="31">
        <v>213</v>
      </c>
      <c r="P27" s="20">
        <v>182</v>
      </c>
      <c r="Q27" s="30">
        <v>31</v>
      </c>
      <c r="R27" s="29" t="s">
        <v>104</v>
      </c>
      <c r="S27" s="28" t="s">
        <v>219</v>
      </c>
    </row>
    <row r="28" spans="1:19" x14ac:dyDescent="0.3">
      <c r="A28" s="32" t="s">
        <v>95</v>
      </c>
      <c r="B28" s="1">
        <v>62</v>
      </c>
      <c r="C28" s="1">
        <v>33</v>
      </c>
      <c r="D28" s="1">
        <v>25</v>
      </c>
      <c r="E28" s="20">
        <v>4</v>
      </c>
      <c r="F28" s="30">
        <v>70</v>
      </c>
      <c r="G28" s="20">
        <v>26</v>
      </c>
      <c r="H28" s="20">
        <v>33</v>
      </c>
      <c r="I28" s="20">
        <v>0</v>
      </c>
      <c r="J28" s="20">
        <v>0</v>
      </c>
      <c r="K28" s="29" t="s">
        <v>1123</v>
      </c>
      <c r="L28" s="1" t="s">
        <v>1223</v>
      </c>
      <c r="M28" s="1" t="s">
        <v>626</v>
      </c>
      <c r="N28" s="1" t="s">
        <v>1295</v>
      </c>
      <c r="O28" s="31">
        <v>196</v>
      </c>
      <c r="P28" s="20">
        <v>169</v>
      </c>
      <c r="Q28" s="30">
        <v>27</v>
      </c>
      <c r="R28" s="29" t="s">
        <v>104</v>
      </c>
      <c r="S28" s="28" t="s">
        <v>232</v>
      </c>
    </row>
    <row r="29" spans="1:19" x14ac:dyDescent="0.3">
      <c r="A29" s="32" t="s">
        <v>15</v>
      </c>
      <c r="B29" s="1">
        <v>62</v>
      </c>
      <c r="C29" s="1">
        <v>28</v>
      </c>
      <c r="D29" s="1">
        <v>26</v>
      </c>
      <c r="E29" s="20">
        <v>8</v>
      </c>
      <c r="F29" s="30">
        <v>64</v>
      </c>
      <c r="G29" s="20">
        <v>18</v>
      </c>
      <c r="H29" s="20">
        <v>25</v>
      </c>
      <c r="I29" s="20">
        <v>3</v>
      </c>
      <c r="J29" s="20">
        <v>0</v>
      </c>
      <c r="K29" s="29" t="s">
        <v>1409</v>
      </c>
      <c r="L29" s="1" t="s">
        <v>1032</v>
      </c>
      <c r="M29" s="1" t="s">
        <v>708</v>
      </c>
      <c r="N29" s="1" t="s">
        <v>1330</v>
      </c>
      <c r="O29" s="31">
        <v>185</v>
      </c>
      <c r="P29" s="20">
        <v>213</v>
      </c>
      <c r="Q29" s="30">
        <v>-28</v>
      </c>
      <c r="R29" s="29" t="s">
        <v>99</v>
      </c>
      <c r="S29" s="28" t="s">
        <v>222</v>
      </c>
    </row>
    <row r="30" spans="1:19" x14ac:dyDescent="0.3">
      <c r="A30" s="32" t="s">
        <v>0</v>
      </c>
      <c r="B30" s="1">
        <v>61</v>
      </c>
      <c r="C30" s="1">
        <v>25</v>
      </c>
      <c r="D30" s="1">
        <v>26</v>
      </c>
      <c r="E30" s="20">
        <v>10</v>
      </c>
      <c r="F30" s="30">
        <v>60</v>
      </c>
      <c r="G30" s="20">
        <v>20</v>
      </c>
      <c r="H30" s="20">
        <v>24</v>
      </c>
      <c r="I30" s="20">
        <v>1</v>
      </c>
      <c r="J30" s="20">
        <v>2</v>
      </c>
      <c r="K30" s="29" t="s">
        <v>1075</v>
      </c>
      <c r="L30" s="1" t="s">
        <v>1352</v>
      </c>
      <c r="M30" s="1" t="s">
        <v>122</v>
      </c>
      <c r="N30" s="1" t="s">
        <v>1383</v>
      </c>
      <c r="O30" s="31">
        <v>175</v>
      </c>
      <c r="P30" s="20">
        <v>187</v>
      </c>
      <c r="Q30" s="30">
        <v>-12</v>
      </c>
      <c r="R30" s="29" t="s">
        <v>104</v>
      </c>
      <c r="S30" s="28" t="s">
        <v>239</v>
      </c>
    </row>
    <row r="31" spans="1:19" x14ac:dyDescent="0.3">
      <c r="A31" s="32" t="s">
        <v>6</v>
      </c>
      <c r="B31" s="1">
        <v>62</v>
      </c>
      <c r="C31" s="1">
        <v>24</v>
      </c>
      <c r="D31" s="1">
        <v>29</v>
      </c>
      <c r="E31" s="20">
        <v>9</v>
      </c>
      <c r="F31" s="30">
        <v>57</v>
      </c>
      <c r="G31" s="20">
        <v>21</v>
      </c>
      <c r="H31" s="20">
        <v>23</v>
      </c>
      <c r="I31" s="20">
        <v>1</v>
      </c>
      <c r="J31" s="20">
        <v>3</v>
      </c>
      <c r="K31" s="29" t="s">
        <v>1331</v>
      </c>
      <c r="L31" s="1" t="s">
        <v>1421</v>
      </c>
      <c r="M31" s="1" t="s">
        <v>1350</v>
      </c>
      <c r="N31" s="1" t="s">
        <v>1422</v>
      </c>
      <c r="O31" s="31">
        <v>162</v>
      </c>
      <c r="P31" s="20">
        <v>212</v>
      </c>
      <c r="Q31" s="30">
        <v>-50</v>
      </c>
      <c r="R31" s="29" t="s">
        <v>109</v>
      </c>
      <c r="S31" s="28" t="s">
        <v>202</v>
      </c>
    </row>
    <row r="32" spans="1:19" ht="15" thickBot="1" x14ac:dyDescent="0.35">
      <c r="A32" s="32" t="s">
        <v>25</v>
      </c>
      <c r="B32" s="1">
        <v>62</v>
      </c>
      <c r="C32" s="1">
        <v>23</v>
      </c>
      <c r="D32" s="1">
        <v>29</v>
      </c>
      <c r="E32" s="20">
        <v>10</v>
      </c>
      <c r="F32" s="23">
        <v>56</v>
      </c>
      <c r="G32" s="20">
        <v>15</v>
      </c>
      <c r="H32" s="20">
        <v>20</v>
      </c>
      <c r="I32" s="20">
        <v>3</v>
      </c>
      <c r="J32" s="20">
        <v>5</v>
      </c>
      <c r="K32" s="29" t="s">
        <v>1415</v>
      </c>
      <c r="L32" s="1" t="s">
        <v>1120</v>
      </c>
      <c r="M32" s="1" t="s">
        <v>457</v>
      </c>
      <c r="N32" s="1" t="s">
        <v>1416</v>
      </c>
      <c r="O32" s="31">
        <v>166</v>
      </c>
      <c r="P32" s="20">
        <v>201</v>
      </c>
      <c r="Q32" s="30">
        <v>-35</v>
      </c>
      <c r="R32" s="29" t="s">
        <v>107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62</v>
      </c>
      <c r="C35" s="1">
        <v>35</v>
      </c>
      <c r="D35" s="1">
        <v>24</v>
      </c>
      <c r="E35" s="20">
        <v>3</v>
      </c>
      <c r="F35" s="33">
        <v>73</v>
      </c>
      <c r="G35" s="20">
        <v>12</v>
      </c>
      <c r="H35" s="20">
        <v>27</v>
      </c>
      <c r="I35" s="20">
        <v>8</v>
      </c>
      <c r="J35" s="20">
        <v>0</v>
      </c>
      <c r="K35" s="29" t="s">
        <v>1423</v>
      </c>
      <c r="L35" s="1" t="s">
        <v>1108</v>
      </c>
      <c r="M35" s="1" t="s">
        <v>455</v>
      </c>
      <c r="N35" s="1" t="s">
        <v>1385</v>
      </c>
      <c r="O35" s="31">
        <v>211</v>
      </c>
      <c r="P35" s="20">
        <v>217</v>
      </c>
      <c r="Q35" s="30">
        <v>-6</v>
      </c>
      <c r="R35" s="29" t="s">
        <v>104</v>
      </c>
      <c r="S35" s="28" t="s">
        <v>203</v>
      </c>
    </row>
    <row r="36" spans="1:19" x14ac:dyDescent="0.3">
      <c r="A36" s="32" t="s">
        <v>2</v>
      </c>
      <c r="B36" s="1">
        <v>63</v>
      </c>
      <c r="C36" s="1">
        <v>29</v>
      </c>
      <c r="D36" s="1">
        <v>20</v>
      </c>
      <c r="E36" s="20">
        <v>14</v>
      </c>
      <c r="F36" s="30">
        <v>72</v>
      </c>
      <c r="G36" s="20">
        <v>20</v>
      </c>
      <c r="H36" s="20">
        <v>28</v>
      </c>
      <c r="I36" s="20">
        <v>1</v>
      </c>
      <c r="J36" s="20">
        <v>6</v>
      </c>
      <c r="K36" s="29" t="s">
        <v>1302</v>
      </c>
      <c r="L36" s="1" t="s">
        <v>1397</v>
      </c>
      <c r="M36" s="1" t="s">
        <v>1256</v>
      </c>
      <c r="N36" s="1" t="s">
        <v>1428</v>
      </c>
      <c r="O36" s="31">
        <v>207</v>
      </c>
      <c r="P36" s="20">
        <v>201</v>
      </c>
      <c r="Q36" s="30">
        <v>6</v>
      </c>
      <c r="R36" s="29" t="s">
        <v>101</v>
      </c>
      <c r="S36" s="28" t="s">
        <v>200</v>
      </c>
    </row>
    <row r="37" spans="1:19" x14ac:dyDescent="0.3">
      <c r="A37" s="32" t="s">
        <v>20</v>
      </c>
      <c r="B37" s="1">
        <v>63</v>
      </c>
      <c r="C37" s="1">
        <v>30</v>
      </c>
      <c r="D37" s="1">
        <v>25</v>
      </c>
      <c r="E37" s="20">
        <v>8</v>
      </c>
      <c r="F37" s="30">
        <v>68</v>
      </c>
      <c r="G37" s="20">
        <v>22</v>
      </c>
      <c r="H37" s="20">
        <v>30</v>
      </c>
      <c r="I37" s="20">
        <v>0</v>
      </c>
      <c r="J37" s="20">
        <v>3</v>
      </c>
      <c r="K37" s="29" t="s">
        <v>1424</v>
      </c>
      <c r="L37" s="1" t="s">
        <v>1334</v>
      </c>
      <c r="M37" s="1" t="s">
        <v>475</v>
      </c>
      <c r="N37" s="1" t="s">
        <v>1304</v>
      </c>
      <c r="O37" s="31">
        <v>223</v>
      </c>
      <c r="P37" s="20">
        <v>216</v>
      </c>
      <c r="Q37" s="30">
        <v>7</v>
      </c>
      <c r="R37" s="29" t="s">
        <v>101</v>
      </c>
      <c r="S37" s="28" t="s">
        <v>200</v>
      </c>
    </row>
    <row r="38" spans="1:19" x14ac:dyDescent="0.3">
      <c r="A38" s="32" t="s">
        <v>7</v>
      </c>
      <c r="B38" s="1">
        <v>61</v>
      </c>
      <c r="C38" s="1">
        <v>29</v>
      </c>
      <c r="D38" s="1">
        <v>23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1091</v>
      </c>
      <c r="L38" s="1" t="s">
        <v>1250</v>
      </c>
      <c r="M38" s="1" t="s">
        <v>659</v>
      </c>
      <c r="N38" s="1" t="s">
        <v>1395</v>
      </c>
      <c r="O38" s="31">
        <v>173</v>
      </c>
      <c r="P38" s="20">
        <v>179</v>
      </c>
      <c r="Q38" s="30">
        <v>-6</v>
      </c>
      <c r="R38" s="29" t="s">
        <v>101</v>
      </c>
      <c r="S38" s="28" t="s">
        <v>232</v>
      </c>
    </row>
    <row r="39" spans="1:19" x14ac:dyDescent="0.3">
      <c r="A39" s="32" t="s">
        <v>8</v>
      </c>
      <c r="B39" s="1">
        <v>60</v>
      </c>
      <c r="C39" s="1">
        <v>30</v>
      </c>
      <c r="D39" s="1">
        <v>25</v>
      </c>
      <c r="E39" s="20">
        <v>5</v>
      </c>
      <c r="F39" s="30">
        <v>65</v>
      </c>
      <c r="G39" s="20">
        <v>16</v>
      </c>
      <c r="H39" s="20">
        <v>28</v>
      </c>
      <c r="I39" s="20">
        <v>2</v>
      </c>
      <c r="J39" s="20">
        <v>1</v>
      </c>
      <c r="K39" s="29" t="s">
        <v>1096</v>
      </c>
      <c r="L39" s="1" t="s">
        <v>1207</v>
      </c>
      <c r="M39" s="1" t="s">
        <v>622</v>
      </c>
      <c r="N39" s="1" t="s">
        <v>1425</v>
      </c>
      <c r="O39" s="31">
        <v>188</v>
      </c>
      <c r="P39" s="20">
        <v>210</v>
      </c>
      <c r="Q39" s="30">
        <v>-22</v>
      </c>
      <c r="R39" s="29" t="s">
        <v>101</v>
      </c>
      <c r="S39" s="28" t="s">
        <v>218</v>
      </c>
    </row>
    <row r="40" spans="1:19" x14ac:dyDescent="0.3">
      <c r="A40" s="32" t="s">
        <v>18</v>
      </c>
      <c r="B40" s="1">
        <v>61</v>
      </c>
      <c r="C40" s="1">
        <v>25</v>
      </c>
      <c r="D40" s="1">
        <v>22</v>
      </c>
      <c r="E40" s="20">
        <v>14</v>
      </c>
      <c r="F40" s="30">
        <v>64</v>
      </c>
      <c r="G40" s="20">
        <v>12</v>
      </c>
      <c r="H40" s="20">
        <v>21</v>
      </c>
      <c r="I40" s="20">
        <v>4</v>
      </c>
      <c r="J40" s="20">
        <v>6</v>
      </c>
      <c r="K40" s="29" t="s">
        <v>1410</v>
      </c>
      <c r="L40" s="1" t="s">
        <v>1228</v>
      </c>
      <c r="M40" s="1" t="s">
        <v>1336</v>
      </c>
      <c r="N40" s="1" t="s">
        <v>1368</v>
      </c>
      <c r="O40" s="31">
        <v>160</v>
      </c>
      <c r="P40" s="20">
        <v>182</v>
      </c>
      <c r="Q40" s="30">
        <v>-22</v>
      </c>
      <c r="R40" s="29" t="s">
        <v>99</v>
      </c>
      <c r="S40" s="28" t="s">
        <v>237</v>
      </c>
    </row>
    <row r="41" spans="1:19" x14ac:dyDescent="0.3">
      <c r="A41" s="32" t="s">
        <v>27</v>
      </c>
      <c r="B41" s="1">
        <v>61</v>
      </c>
      <c r="C41" s="1">
        <v>24</v>
      </c>
      <c r="D41" s="1">
        <v>30</v>
      </c>
      <c r="E41" s="20">
        <v>7</v>
      </c>
      <c r="F41" s="30">
        <v>55</v>
      </c>
      <c r="G41" s="20">
        <v>18</v>
      </c>
      <c r="H41" s="20">
        <v>22</v>
      </c>
      <c r="I41" s="20">
        <v>2</v>
      </c>
      <c r="J41" s="20">
        <v>3</v>
      </c>
      <c r="K41" s="29" t="s">
        <v>1101</v>
      </c>
      <c r="L41" s="1" t="s">
        <v>1355</v>
      </c>
      <c r="M41" s="1" t="s">
        <v>488</v>
      </c>
      <c r="N41" s="1" t="s">
        <v>1386</v>
      </c>
      <c r="O41" s="31">
        <v>150</v>
      </c>
      <c r="P41" s="20">
        <v>185</v>
      </c>
      <c r="Q41" s="30">
        <v>-35</v>
      </c>
      <c r="R41" s="29" t="s">
        <v>133</v>
      </c>
      <c r="S41" s="28" t="s">
        <v>215</v>
      </c>
    </row>
    <row r="42" spans="1:19" ht="15" thickBot="1" x14ac:dyDescent="0.35">
      <c r="A42" s="27" t="s">
        <v>3</v>
      </c>
      <c r="B42" s="26">
        <v>62</v>
      </c>
      <c r="C42" s="26">
        <v>19</v>
      </c>
      <c r="D42" s="26">
        <v>36</v>
      </c>
      <c r="E42" s="24">
        <v>7</v>
      </c>
      <c r="F42" s="23">
        <v>45</v>
      </c>
      <c r="G42" s="24">
        <v>9</v>
      </c>
      <c r="H42" s="24">
        <v>15</v>
      </c>
      <c r="I42" s="24">
        <v>4</v>
      </c>
      <c r="J42" s="24">
        <v>2</v>
      </c>
      <c r="K42" s="22" t="s">
        <v>1396</v>
      </c>
      <c r="L42" s="26" t="s">
        <v>1426</v>
      </c>
      <c r="M42" s="26" t="s">
        <v>378</v>
      </c>
      <c r="N42" s="26" t="s">
        <v>1427</v>
      </c>
      <c r="O42" s="25">
        <v>163</v>
      </c>
      <c r="P42" s="24">
        <v>233</v>
      </c>
      <c r="Q42" s="23">
        <v>-70</v>
      </c>
      <c r="R42" s="22" t="s">
        <v>99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44B6539-4915-4AAE-8047-5348FFB81C47}"/>
  </hyperlinks>
  <pageMargins left="0.7" right="0.7" top="0.75" bottom="0.75" header="0.3" footer="0.3"/>
  <pageSetup orientation="portrait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2344-6DE0-4122-9407-01F6519722F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63</v>
      </c>
      <c r="C4" s="40">
        <v>38</v>
      </c>
      <c r="D4" s="40">
        <v>19</v>
      </c>
      <c r="E4" s="38">
        <v>6</v>
      </c>
      <c r="F4" s="33">
        <v>82</v>
      </c>
      <c r="G4" s="39">
        <v>29</v>
      </c>
      <c r="H4" s="38">
        <v>35</v>
      </c>
      <c r="I4" s="38">
        <v>3</v>
      </c>
      <c r="J4" s="33">
        <v>0</v>
      </c>
      <c r="K4" s="37" t="s">
        <v>1431</v>
      </c>
      <c r="L4" s="40" t="s">
        <v>1155</v>
      </c>
      <c r="M4" s="40" t="s">
        <v>550</v>
      </c>
      <c r="N4" s="40" t="s">
        <v>1398</v>
      </c>
      <c r="O4" s="39">
        <v>217</v>
      </c>
      <c r="P4" s="38">
        <v>186</v>
      </c>
      <c r="Q4" s="33">
        <v>31</v>
      </c>
      <c r="R4" s="37" t="s">
        <v>177</v>
      </c>
      <c r="S4" s="36" t="s">
        <v>226</v>
      </c>
    </row>
    <row r="5" spans="1:20" x14ac:dyDescent="0.3">
      <c r="A5" s="32" t="s">
        <v>5</v>
      </c>
      <c r="B5" s="1">
        <v>61</v>
      </c>
      <c r="C5" s="1">
        <v>39</v>
      </c>
      <c r="D5" s="1">
        <v>18</v>
      </c>
      <c r="E5" s="20">
        <v>4</v>
      </c>
      <c r="F5" s="30">
        <v>82</v>
      </c>
      <c r="G5" s="31">
        <v>26</v>
      </c>
      <c r="H5" s="20">
        <v>35</v>
      </c>
      <c r="I5" s="20">
        <v>4</v>
      </c>
      <c r="J5" s="30">
        <v>2</v>
      </c>
      <c r="K5" s="29" t="s">
        <v>1308</v>
      </c>
      <c r="L5" s="1" t="s">
        <v>1433</v>
      </c>
      <c r="M5" s="1" t="s">
        <v>411</v>
      </c>
      <c r="N5" s="1" t="s">
        <v>1434</v>
      </c>
      <c r="O5" s="31">
        <v>216</v>
      </c>
      <c r="P5" s="20">
        <v>164</v>
      </c>
      <c r="Q5" s="30">
        <v>52</v>
      </c>
      <c r="R5" s="29" t="s">
        <v>99</v>
      </c>
      <c r="S5" s="28" t="s">
        <v>232</v>
      </c>
    </row>
    <row r="6" spans="1:20" x14ac:dyDescent="0.3">
      <c r="A6" s="32" t="s">
        <v>16</v>
      </c>
      <c r="B6" s="1">
        <v>62</v>
      </c>
      <c r="C6" s="1">
        <v>34</v>
      </c>
      <c r="D6" s="1">
        <v>18</v>
      </c>
      <c r="E6" s="20">
        <v>10</v>
      </c>
      <c r="F6" s="30">
        <v>78</v>
      </c>
      <c r="G6" s="31">
        <v>21</v>
      </c>
      <c r="H6" s="20">
        <v>32</v>
      </c>
      <c r="I6" s="20">
        <v>2</v>
      </c>
      <c r="J6" s="30">
        <v>5</v>
      </c>
      <c r="K6" s="29" t="s">
        <v>1146</v>
      </c>
      <c r="L6" s="1" t="s">
        <v>1432</v>
      </c>
      <c r="M6" s="1" t="s">
        <v>543</v>
      </c>
      <c r="N6" s="1" t="s">
        <v>1305</v>
      </c>
      <c r="O6" s="31">
        <v>222</v>
      </c>
      <c r="P6" s="20">
        <v>209</v>
      </c>
      <c r="Q6" s="30">
        <v>13</v>
      </c>
      <c r="R6" s="29" t="s">
        <v>99</v>
      </c>
      <c r="S6" s="28" t="s">
        <v>241</v>
      </c>
    </row>
    <row r="7" spans="1:20" x14ac:dyDescent="0.3">
      <c r="A7" s="32" t="s">
        <v>21</v>
      </c>
      <c r="B7" s="1">
        <v>63</v>
      </c>
      <c r="C7" s="1">
        <v>35</v>
      </c>
      <c r="D7" s="1">
        <v>21</v>
      </c>
      <c r="E7" s="20">
        <v>7</v>
      </c>
      <c r="F7" s="30">
        <v>77</v>
      </c>
      <c r="G7" s="31">
        <v>22</v>
      </c>
      <c r="H7" s="20">
        <v>33</v>
      </c>
      <c r="I7" s="20">
        <v>2</v>
      </c>
      <c r="J7" s="30">
        <v>3</v>
      </c>
      <c r="K7" s="29" t="s">
        <v>1122</v>
      </c>
      <c r="L7" s="1" t="s">
        <v>1096</v>
      </c>
      <c r="M7" s="1" t="s">
        <v>615</v>
      </c>
      <c r="N7" s="1" t="s">
        <v>1411</v>
      </c>
      <c r="O7" s="31">
        <v>186</v>
      </c>
      <c r="P7" s="20">
        <v>190</v>
      </c>
      <c r="Q7" s="30">
        <v>-4</v>
      </c>
      <c r="R7" s="29" t="s">
        <v>107</v>
      </c>
      <c r="S7" s="28" t="s">
        <v>215</v>
      </c>
    </row>
    <row r="8" spans="1:20" x14ac:dyDescent="0.3">
      <c r="A8" s="32" t="s">
        <v>29</v>
      </c>
      <c r="B8" s="1">
        <v>62</v>
      </c>
      <c r="C8" s="1">
        <v>35</v>
      </c>
      <c r="D8" s="1">
        <v>22</v>
      </c>
      <c r="E8" s="20">
        <v>5</v>
      </c>
      <c r="F8" s="30">
        <v>75</v>
      </c>
      <c r="G8" s="31">
        <v>25</v>
      </c>
      <c r="H8" s="20">
        <v>33</v>
      </c>
      <c r="I8" s="20">
        <v>2</v>
      </c>
      <c r="J8" s="30">
        <v>3</v>
      </c>
      <c r="K8" s="29" t="s">
        <v>1429</v>
      </c>
      <c r="L8" s="1" t="s">
        <v>937</v>
      </c>
      <c r="M8" s="1" t="s">
        <v>524</v>
      </c>
      <c r="N8" s="1" t="s">
        <v>1430</v>
      </c>
      <c r="O8" s="31">
        <v>208</v>
      </c>
      <c r="P8" s="20">
        <v>195</v>
      </c>
      <c r="Q8" s="30">
        <v>13</v>
      </c>
      <c r="R8" s="29" t="s">
        <v>99</v>
      </c>
      <c r="S8" s="28" t="s">
        <v>239</v>
      </c>
    </row>
    <row r="9" spans="1:20" x14ac:dyDescent="0.3">
      <c r="A9" s="32" t="s">
        <v>11</v>
      </c>
      <c r="B9" s="1">
        <v>62</v>
      </c>
      <c r="C9" s="1">
        <v>31</v>
      </c>
      <c r="D9" s="1">
        <v>22</v>
      </c>
      <c r="E9" s="20">
        <v>9</v>
      </c>
      <c r="F9" s="30">
        <v>71</v>
      </c>
      <c r="G9" s="31">
        <v>22</v>
      </c>
      <c r="H9" s="20">
        <v>28</v>
      </c>
      <c r="I9" s="20">
        <v>3</v>
      </c>
      <c r="J9" s="30">
        <v>0</v>
      </c>
      <c r="K9" s="29" t="s">
        <v>1125</v>
      </c>
      <c r="L9" s="1" t="s">
        <v>1161</v>
      </c>
      <c r="M9" s="1" t="s">
        <v>580</v>
      </c>
      <c r="N9" s="1" t="s">
        <v>1307</v>
      </c>
      <c r="O9" s="31">
        <v>212</v>
      </c>
      <c r="P9" s="20">
        <v>198</v>
      </c>
      <c r="Q9" s="30">
        <v>14</v>
      </c>
      <c r="R9" s="29" t="s">
        <v>104</v>
      </c>
      <c r="S9" s="28" t="s">
        <v>290</v>
      </c>
    </row>
    <row r="10" spans="1:20" x14ac:dyDescent="0.3">
      <c r="A10" s="32" t="s">
        <v>19</v>
      </c>
      <c r="B10" s="1">
        <v>63</v>
      </c>
      <c r="C10" s="1">
        <v>31</v>
      </c>
      <c r="D10" s="1">
        <v>29</v>
      </c>
      <c r="E10" s="20">
        <v>3</v>
      </c>
      <c r="F10" s="30">
        <v>65</v>
      </c>
      <c r="G10" s="31">
        <v>21</v>
      </c>
      <c r="H10" s="20">
        <v>27</v>
      </c>
      <c r="I10" s="20">
        <v>4</v>
      </c>
      <c r="J10" s="30">
        <v>1</v>
      </c>
      <c r="K10" s="29" t="s">
        <v>1208</v>
      </c>
      <c r="L10" s="1" t="s">
        <v>1130</v>
      </c>
      <c r="M10" s="1" t="s">
        <v>456</v>
      </c>
      <c r="N10" s="1" t="s">
        <v>1412</v>
      </c>
      <c r="O10" s="31">
        <v>191</v>
      </c>
      <c r="P10" s="20">
        <v>210</v>
      </c>
      <c r="Q10" s="30">
        <v>-19</v>
      </c>
      <c r="R10" s="29" t="s">
        <v>99</v>
      </c>
      <c r="S10" s="28" t="s">
        <v>224</v>
      </c>
    </row>
    <row r="11" spans="1:20" ht="15" thickBot="1" x14ac:dyDescent="0.35">
      <c r="A11" s="32" t="s">
        <v>4</v>
      </c>
      <c r="B11" s="1">
        <v>64</v>
      </c>
      <c r="C11" s="1">
        <v>27</v>
      </c>
      <c r="D11" s="1">
        <v>26</v>
      </c>
      <c r="E11" s="24">
        <v>11</v>
      </c>
      <c r="F11" s="23">
        <v>65</v>
      </c>
      <c r="G11" s="25">
        <v>18</v>
      </c>
      <c r="H11" s="24">
        <v>26</v>
      </c>
      <c r="I11" s="24">
        <v>1</v>
      </c>
      <c r="J11" s="23">
        <v>3</v>
      </c>
      <c r="K11" s="29" t="s">
        <v>1435</v>
      </c>
      <c r="L11" s="1" t="s">
        <v>1299</v>
      </c>
      <c r="M11" s="1" t="s">
        <v>1436</v>
      </c>
      <c r="N11" s="1" t="s">
        <v>1437</v>
      </c>
      <c r="O11" s="31">
        <v>202</v>
      </c>
      <c r="P11" s="20">
        <v>226</v>
      </c>
      <c r="Q11" s="30">
        <v>-24</v>
      </c>
      <c r="R11" s="29" t="s">
        <v>180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63</v>
      </c>
      <c r="C14" s="1">
        <v>40</v>
      </c>
      <c r="D14" s="1">
        <v>17</v>
      </c>
      <c r="E14" s="20">
        <v>6</v>
      </c>
      <c r="F14" s="33">
        <v>86</v>
      </c>
      <c r="G14" s="20">
        <v>26</v>
      </c>
      <c r="H14" s="20">
        <v>36</v>
      </c>
      <c r="I14" s="20">
        <v>4</v>
      </c>
      <c r="J14" s="20">
        <v>3</v>
      </c>
      <c r="K14" s="29" t="s">
        <v>1312</v>
      </c>
      <c r="L14" s="1" t="s">
        <v>1438</v>
      </c>
      <c r="M14" s="1" t="s">
        <v>1219</v>
      </c>
      <c r="N14" s="1" t="s">
        <v>1313</v>
      </c>
      <c r="O14" s="31">
        <v>224</v>
      </c>
      <c r="P14" s="20">
        <v>183</v>
      </c>
      <c r="Q14" s="30">
        <v>41</v>
      </c>
      <c r="R14" s="29" t="s">
        <v>101</v>
      </c>
      <c r="S14" s="28" t="s">
        <v>226</v>
      </c>
    </row>
    <row r="15" spans="1:20" x14ac:dyDescent="0.3">
      <c r="A15" s="32" t="s">
        <v>13</v>
      </c>
      <c r="B15" s="1">
        <v>64</v>
      </c>
      <c r="C15" s="1">
        <v>36</v>
      </c>
      <c r="D15" s="1">
        <v>23</v>
      </c>
      <c r="E15" s="20">
        <v>5</v>
      </c>
      <c r="F15" s="30">
        <v>77</v>
      </c>
      <c r="G15" s="20">
        <v>19</v>
      </c>
      <c r="H15" s="20">
        <v>32</v>
      </c>
      <c r="I15" s="20">
        <v>4</v>
      </c>
      <c r="J15" s="20">
        <v>5</v>
      </c>
      <c r="K15" s="29" t="s">
        <v>1343</v>
      </c>
      <c r="L15" s="1" t="s">
        <v>1443</v>
      </c>
      <c r="M15" s="1" t="s">
        <v>1316</v>
      </c>
      <c r="N15" s="1" t="s">
        <v>1344</v>
      </c>
      <c r="O15" s="31">
        <v>188</v>
      </c>
      <c r="P15" s="20">
        <v>183</v>
      </c>
      <c r="Q15" s="30">
        <v>5</v>
      </c>
      <c r="R15" s="29" t="s">
        <v>99</v>
      </c>
      <c r="S15" s="28" t="s">
        <v>232</v>
      </c>
    </row>
    <row r="16" spans="1:20" x14ac:dyDescent="0.3">
      <c r="A16" s="32" t="s">
        <v>9</v>
      </c>
      <c r="B16" s="1">
        <v>62</v>
      </c>
      <c r="C16" s="1">
        <v>31</v>
      </c>
      <c r="D16" s="1">
        <v>17</v>
      </c>
      <c r="E16" s="20">
        <v>14</v>
      </c>
      <c r="F16" s="30">
        <v>76</v>
      </c>
      <c r="G16" s="20">
        <v>26</v>
      </c>
      <c r="H16" s="20">
        <v>30</v>
      </c>
      <c r="I16" s="20">
        <v>1</v>
      </c>
      <c r="J16" s="20">
        <v>9</v>
      </c>
      <c r="K16" s="29" t="s">
        <v>1445</v>
      </c>
      <c r="L16" s="1" t="s">
        <v>1133</v>
      </c>
      <c r="M16" s="1" t="s">
        <v>1446</v>
      </c>
      <c r="N16" s="1" t="s">
        <v>1447</v>
      </c>
      <c r="O16" s="31">
        <v>208</v>
      </c>
      <c r="P16" s="20">
        <v>184</v>
      </c>
      <c r="Q16" s="30">
        <v>24</v>
      </c>
      <c r="R16" s="29" t="s">
        <v>113</v>
      </c>
      <c r="S16" s="28" t="s">
        <v>222</v>
      </c>
    </row>
    <row r="17" spans="1:19" x14ac:dyDescent="0.3">
      <c r="A17" s="32" t="s">
        <v>23</v>
      </c>
      <c r="B17" s="1">
        <v>62</v>
      </c>
      <c r="C17" s="1">
        <v>32</v>
      </c>
      <c r="D17" s="1">
        <v>21</v>
      </c>
      <c r="E17" s="20">
        <v>9</v>
      </c>
      <c r="F17" s="30">
        <v>73</v>
      </c>
      <c r="G17" s="20">
        <v>17</v>
      </c>
      <c r="H17" s="20">
        <v>27</v>
      </c>
      <c r="I17" s="20">
        <v>5</v>
      </c>
      <c r="J17" s="20">
        <v>1</v>
      </c>
      <c r="K17" s="29" t="s">
        <v>1439</v>
      </c>
      <c r="L17" s="1" t="s">
        <v>1166</v>
      </c>
      <c r="M17" s="1" t="s">
        <v>638</v>
      </c>
      <c r="N17" s="1" t="s">
        <v>1404</v>
      </c>
      <c r="O17" s="31">
        <v>200</v>
      </c>
      <c r="P17" s="20">
        <v>198</v>
      </c>
      <c r="Q17" s="30">
        <v>2</v>
      </c>
      <c r="R17" s="29" t="s">
        <v>101</v>
      </c>
      <c r="S17" s="28" t="s">
        <v>290</v>
      </c>
    </row>
    <row r="18" spans="1:19" x14ac:dyDescent="0.3">
      <c r="A18" s="32" t="s">
        <v>10</v>
      </c>
      <c r="B18" s="1">
        <v>62</v>
      </c>
      <c r="C18" s="1">
        <v>29</v>
      </c>
      <c r="D18" s="1">
        <v>22</v>
      </c>
      <c r="E18" s="20">
        <v>11</v>
      </c>
      <c r="F18" s="30">
        <v>69</v>
      </c>
      <c r="G18" s="20">
        <v>12</v>
      </c>
      <c r="H18" s="20">
        <v>22</v>
      </c>
      <c r="I18" s="20">
        <v>7</v>
      </c>
      <c r="J18" s="20">
        <v>3</v>
      </c>
      <c r="K18" s="29" t="s">
        <v>1358</v>
      </c>
      <c r="L18" s="1" t="s">
        <v>1101</v>
      </c>
      <c r="M18" s="1" t="s">
        <v>480</v>
      </c>
      <c r="N18" s="1" t="s">
        <v>1388</v>
      </c>
      <c r="O18" s="31">
        <v>181</v>
      </c>
      <c r="P18" s="20">
        <v>194</v>
      </c>
      <c r="Q18" s="30">
        <v>-13</v>
      </c>
      <c r="R18" s="29" t="s">
        <v>99</v>
      </c>
      <c r="S18" s="28" t="s">
        <v>233</v>
      </c>
    </row>
    <row r="19" spans="1:19" x14ac:dyDescent="0.3">
      <c r="A19" s="32" t="s">
        <v>1</v>
      </c>
      <c r="B19" s="1">
        <v>64</v>
      </c>
      <c r="C19" s="1">
        <v>31</v>
      </c>
      <c r="D19" s="1">
        <v>26</v>
      </c>
      <c r="E19" s="20">
        <v>7</v>
      </c>
      <c r="F19" s="30">
        <v>69</v>
      </c>
      <c r="G19" s="20">
        <v>25</v>
      </c>
      <c r="H19" s="20">
        <v>30</v>
      </c>
      <c r="I19" s="20">
        <v>1</v>
      </c>
      <c r="J19" s="20">
        <v>5</v>
      </c>
      <c r="K19" s="29" t="s">
        <v>1155</v>
      </c>
      <c r="L19" s="1" t="s">
        <v>1173</v>
      </c>
      <c r="M19" s="1" t="s">
        <v>1241</v>
      </c>
      <c r="N19" s="1" t="s">
        <v>1425</v>
      </c>
      <c r="O19" s="31">
        <v>200</v>
      </c>
      <c r="P19" s="20">
        <v>192</v>
      </c>
      <c r="Q19" s="30">
        <v>8</v>
      </c>
      <c r="R19" s="29" t="s">
        <v>113</v>
      </c>
      <c r="S19" s="28" t="s">
        <v>232</v>
      </c>
    </row>
    <row r="20" spans="1:19" x14ac:dyDescent="0.3">
      <c r="A20" s="32" t="s">
        <v>14</v>
      </c>
      <c r="B20" s="1">
        <v>63</v>
      </c>
      <c r="C20" s="1">
        <v>32</v>
      </c>
      <c r="D20" s="1">
        <v>29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1440</v>
      </c>
      <c r="L20" s="1" t="s">
        <v>1315</v>
      </c>
      <c r="M20" s="1" t="s">
        <v>1441</v>
      </c>
      <c r="N20" s="1" t="s">
        <v>1442</v>
      </c>
      <c r="O20" s="31">
        <v>166</v>
      </c>
      <c r="P20" s="20">
        <v>189</v>
      </c>
      <c r="Q20" s="30">
        <v>-23</v>
      </c>
      <c r="R20" s="29" t="s">
        <v>135</v>
      </c>
      <c r="S20" s="28" t="s">
        <v>202</v>
      </c>
    </row>
    <row r="21" spans="1:19" ht="15" thickBot="1" x14ac:dyDescent="0.35">
      <c r="A21" s="27" t="s">
        <v>12</v>
      </c>
      <c r="B21" s="26">
        <v>62</v>
      </c>
      <c r="C21" s="26">
        <v>24</v>
      </c>
      <c r="D21" s="26">
        <v>30</v>
      </c>
      <c r="E21" s="24">
        <v>8</v>
      </c>
      <c r="F21" s="23">
        <v>56</v>
      </c>
      <c r="G21" s="24">
        <v>12</v>
      </c>
      <c r="H21" s="24">
        <v>21</v>
      </c>
      <c r="I21" s="24">
        <v>3</v>
      </c>
      <c r="J21" s="24">
        <v>0</v>
      </c>
      <c r="K21" s="22" t="s">
        <v>1406</v>
      </c>
      <c r="L21" s="26" t="s">
        <v>1223</v>
      </c>
      <c r="M21" s="26" t="s">
        <v>854</v>
      </c>
      <c r="N21" s="26" t="s">
        <v>1444</v>
      </c>
      <c r="O21" s="25">
        <v>169</v>
      </c>
      <c r="P21" s="24">
        <v>198</v>
      </c>
      <c r="Q21" s="23">
        <v>-29</v>
      </c>
      <c r="R21" s="22" t="s">
        <v>101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61</v>
      </c>
      <c r="C25" s="1">
        <v>42</v>
      </c>
      <c r="D25" s="1">
        <v>10</v>
      </c>
      <c r="E25" s="20">
        <v>9</v>
      </c>
      <c r="F25" s="30">
        <v>93</v>
      </c>
      <c r="G25" s="20">
        <v>36</v>
      </c>
      <c r="H25" s="20">
        <v>40</v>
      </c>
      <c r="I25" s="20">
        <v>2</v>
      </c>
      <c r="J25" s="20">
        <v>5</v>
      </c>
      <c r="K25" s="29" t="s">
        <v>1324</v>
      </c>
      <c r="L25" s="1" t="s">
        <v>1417</v>
      </c>
      <c r="M25" s="1" t="s">
        <v>548</v>
      </c>
      <c r="N25" s="1" t="s">
        <v>1418</v>
      </c>
      <c r="O25" s="31">
        <v>235</v>
      </c>
      <c r="P25" s="20">
        <v>153</v>
      </c>
      <c r="Q25" s="30">
        <v>82</v>
      </c>
      <c r="R25" s="29" t="s">
        <v>135</v>
      </c>
      <c r="S25" s="28" t="s">
        <v>203</v>
      </c>
    </row>
    <row r="26" spans="1:19" x14ac:dyDescent="0.3">
      <c r="A26" s="32" t="s">
        <v>22</v>
      </c>
      <c r="B26" s="1">
        <v>62</v>
      </c>
      <c r="C26" s="1">
        <v>38</v>
      </c>
      <c r="D26" s="1">
        <v>14</v>
      </c>
      <c r="E26" s="20">
        <v>10</v>
      </c>
      <c r="F26" s="30">
        <v>86</v>
      </c>
      <c r="G26" s="20">
        <v>27</v>
      </c>
      <c r="H26" s="20">
        <v>34</v>
      </c>
      <c r="I26" s="20">
        <v>4</v>
      </c>
      <c r="J26" s="20">
        <v>4</v>
      </c>
      <c r="K26" s="29" t="s">
        <v>1034</v>
      </c>
      <c r="L26" s="1" t="s">
        <v>1106</v>
      </c>
      <c r="M26" s="1" t="s">
        <v>549</v>
      </c>
      <c r="N26" s="1" t="s">
        <v>1419</v>
      </c>
      <c r="O26" s="31">
        <v>216</v>
      </c>
      <c r="P26" s="20">
        <v>170</v>
      </c>
      <c r="Q26" s="30">
        <v>46</v>
      </c>
      <c r="R26" s="29" t="s">
        <v>101</v>
      </c>
      <c r="S26" s="28" t="s">
        <v>342</v>
      </c>
    </row>
    <row r="27" spans="1:19" x14ac:dyDescent="0.3">
      <c r="A27" s="32" t="s">
        <v>17</v>
      </c>
      <c r="B27" s="1">
        <v>63</v>
      </c>
      <c r="C27" s="1">
        <v>37</v>
      </c>
      <c r="D27" s="1">
        <v>16</v>
      </c>
      <c r="E27" s="20">
        <v>10</v>
      </c>
      <c r="F27" s="30">
        <v>84</v>
      </c>
      <c r="G27" s="20">
        <v>20</v>
      </c>
      <c r="H27" s="20">
        <v>33</v>
      </c>
      <c r="I27" s="20">
        <v>4</v>
      </c>
      <c r="J27" s="20">
        <v>3</v>
      </c>
      <c r="K27" s="29" t="s">
        <v>1380</v>
      </c>
      <c r="L27" s="1" t="s">
        <v>1179</v>
      </c>
      <c r="M27" s="1" t="s">
        <v>505</v>
      </c>
      <c r="N27" s="1" t="s">
        <v>1420</v>
      </c>
      <c r="O27" s="31">
        <v>213</v>
      </c>
      <c r="P27" s="20">
        <v>182</v>
      </c>
      <c r="Q27" s="30">
        <v>31</v>
      </c>
      <c r="R27" s="29" t="s">
        <v>104</v>
      </c>
      <c r="S27" s="28" t="s">
        <v>219</v>
      </c>
    </row>
    <row r="28" spans="1:19" x14ac:dyDescent="0.3">
      <c r="A28" s="32" t="s">
        <v>95</v>
      </c>
      <c r="B28" s="1">
        <v>63</v>
      </c>
      <c r="C28" s="1">
        <v>34</v>
      </c>
      <c r="D28" s="1">
        <v>25</v>
      </c>
      <c r="E28" s="20">
        <v>4</v>
      </c>
      <c r="F28" s="30">
        <v>72</v>
      </c>
      <c r="G28" s="20">
        <v>26</v>
      </c>
      <c r="H28" s="20">
        <v>34</v>
      </c>
      <c r="I28" s="20">
        <v>0</v>
      </c>
      <c r="J28" s="20">
        <v>0</v>
      </c>
      <c r="K28" s="29" t="s">
        <v>1123</v>
      </c>
      <c r="L28" s="1" t="s">
        <v>1448</v>
      </c>
      <c r="M28" s="1" t="s">
        <v>626</v>
      </c>
      <c r="N28" s="1" t="s">
        <v>1295</v>
      </c>
      <c r="O28" s="31">
        <v>201</v>
      </c>
      <c r="P28" s="20">
        <v>173</v>
      </c>
      <c r="Q28" s="30">
        <v>28</v>
      </c>
      <c r="R28" s="29" t="s">
        <v>109</v>
      </c>
      <c r="S28" s="28" t="s">
        <v>232</v>
      </c>
    </row>
    <row r="29" spans="1:19" x14ac:dyDescent="0.3">
      <c r="A29" s="32" t="s">
        <v>15</v>
      </c>
      <c r="B29" s="1">
        <v>63</v>
      </c>
      <c r="C29" s="1">
        <v>28</v>
      </c>
      <c r="D29" s="1">
        <v>27</v>
      </c>
      <c r="E29" s="20">
        <v>8</v>
      </c>
      <c r="F29" s="30">
        <v>64</v>
      </c>
      <c r="G29" s="20">
        <v>18</v>
      </c>
      <c r="H29" s="20">
        <v>25</v>
      </c>
      <c r="I29" s="20">
        <v>3</v>
      </c>
      <c r="J29" s="20">
        <v>0</v>
      </c>
      <c r="K29" s="29" t="s">
        <v>1409</v>
      </c>
      <c r="L29" s="1" t="s">
        <v>1056</v>
      </c>
      <c r="M29" s="1" t="s">
        <v>708</v>
      </c>
      <c r="N29" s="1" t="s">
        <v>1330</v>
      </c>
      <c r="O29" s="31">
        <v>187</v>
      </c>
      <c r="P29" s="20">
        <v>216</v>
      </c>
      <c r="Q29" s="30">
        <v>-29</v>
      </c>
      <c r="R29" s="29" t="s">
        <v>101</v>
      </c>
      <c r="S29" s="28" t="s">
        <v>218</v>
      </c>
    </row>
    <row r="30" spans="1:19" x14ac:dyDescent="0.3">
      <c r="A30" s="32" t="s">
        <v>0</v>
      </c>
      <c r="B30" s="1">
        <v>62</v>
      </c>
      <c r="C30" s="1">
        <v>26</v>
      </c>
      <c r="D30" s="1">
        <v>26</v>
      </c>
      <c r="E30" s="20">
        <v>10</v>
      </c>
      <c r="F30" s="30">
        <v>62</v>
      </c>
      <c r="G30" s="20">
        <v>20</v>
      </c>
      <c r="H30" s="20">
        <v>25</v>
      </c>
      <c r="I30" s="20">
        <v>1</v>
      </c>
      <c r="J30" s="20">
        <v>2</v>
      </c>
      <c r="K30" s="29" t="s">
        <v>1013</v>
      </c>
      <c r="L30" s="1" t="s">
        <v>1352</v>
      </c>
      <c r="M30" s="1" t="s">
        <v>122</v>
      </c>
      <c r="N30" s="1" t="s">
        <v>1360</v>
      </c>
      <c r="O30" s="31">
        <v>178</v>
      </c>
      <c r="P30" s="20">
        <v>189</v>
      </c>
      <c r="Q30" s="30">
        <v>-11</v>
      </c>
      <c r="R30" s="29" t="s">
        <v>109</v>
      </c>
      <c r="S30" s="28" t="s">
        <v>239</v>
      </c>
    </row>
    <row r="31" spans="1:19" x14ac:dyDescent="0.3">
      <c r="A31" s="32" t="s">
        <v>6</v>
      </c>
      <c r="B31" s="1">
        <v>62</v>
      </c>
      <c r="C31" s="1">
        <v>24</v>
      </c>
      <c r="D31" s="1">
        <v>29</v>
      </c>
      <c r="E31" s="20">
        <v>9</v>
      </c>
      <c r="F31" s="30">
        <v>57</v>
      </c>
      <c r="G31" s="20">
        <v>21</v>
      </c>
      <c r="H31" s="20">
        <v>23</v>
      </c>
      <c r="I31" s="20">
        <v>1</v>
      </c>
      <c r="J31" s="20">
        <v>3</v>
      </c>
      <c r="K31" s="29" t="s">
        <v>1331</v>
      </c>
      <c r="L31" s="1" t="s">
        <v>1421</v>
      </c>
      <c r="M31" s="1" t="s">
        <v>1350</v>
      </c>
      <c r="N31" s="1" t="s">
        <v>1422</v>
      </c>
      <c r="O31" s="31">
        <v>162</v>
      </c>
      <c r="P31" s="20">
        <v>212</v>
      </c>
      <c r="Q31" s="30">
        <v>-50</v>
      </c>
      <c r="R31" s="29" t="s">
        <v>109</v>
      </c>
      <c r="S31" s="28" t="s">
        <v>202</v>
      </c>
    </row>
    <row r="32" spans="1:19" ht="15" thickBot="1" x14ac:dyDescent="0.35">
      <c r="A32" s="32" t="s">
        <v>25</v>
      </c>
      <c r="B32" s="1">
        <v>62</v>
      </c>
      <c r="C32" s="1">
        <v>23</v>
      </c>
      <c r="D32" s="1">
        <v>29</v>
      </c>
      <c r="E32" s="20">
        <v>10</v>
      </c>
      <c r="F32" s="23">
        <v>56</v>
      </c>
      <c r="G32" s="20">
        <v>15</v>
      </c>
      <c r="H32" s="20">
        <v>20</v>
      </c>
      <c r="I32" s="20">
        <v>3</v>
      </c>
      <c r="J32" s="20">
        <v>5</v>
      </c>
      <c r="K32" s="29" t="s">
        <v>1415</v>
      </c>
      <c r="L32" s="1" t="s">
        <v>1120</v>
      </c>
      <c r="M32" s="1" t="s">
        <v>457</v>
      </c>
      <c r="N32" s="1" t="s">
        <v>1416</v>
      </c>
      <c r="O32" s="31">
        <v>166</v>
      </c>
      <c r="P32" s="20">
        <v>201</v>
      </c>
      <c r="Q32" s="30">
        <v>-35</v>
      </c>
      <c r="R32" s="29" t="s">
        <v>107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62</v>
      </c>
      <c r="C35" s="1">
        <v>35</v>
      </c>
      <c r="D35" s="1">
        <v>24</v>
      </c>
      <c r="E35" s="20">
        <v>3</v>
      </c>
      <c r="F35" s="33">
        <v>73</v>
      </c>
      <c r="G35" s="20">
        <v>12</v>
      </c>
      <c r="H35" s="20">
        <v>27</v>
      </c>
      <c r="I35" s="20">
        <v>8</v>
      </c>
      <c r="J35" s="20">
        <v>0</v>
      </c>
      <c r="K35" s="29" t="s">
        <v>1423</v>
      </c>
      <c r="L35" s="1" t="s">
        <v>1108</v>
      </c>
      <c r="M35" s="1" t="s">
        <v>455</v>
      </c>
      <c r="N35" s="1" t="s">
        <v>1385</v>
      </c>
      <c r="O35" s="31">
        <v>211</v>
      </c>
      <c r="P35" s="20">
        <v>217</v>
      </c>
      <c r="Q35" s="30">
        <v>-6</v>
      </c>
      <c r="R35" s="29" t="s">
        <v>104</v>
      </c>
      <c r="S35" s="28" t="s">
        <v>203</v>
      </c>
    </row>
    <row r="36" spans="1:19" x14ac:dyDescent="0.3">
      <c r="A36" s="32" t="s">
        <v>2</v>
      </c>
      <c r="B36" s="1">
        <v>63</v>
      </c>
      <c r="C36" s="1">
        <v>29</v>
      </c>
      <c r="D36" s="1">
        <v>20</v>
      </c>
      <c r="E36" s="20">
        <v>14</v>
      </c>
      <c r="F36" s="30">
        <v>72</v>
      </c>
      <c r="G36" s="20">
        <v>20</v>
      </c>
      <c r="H36" s="20">
        <v>28</v>
      </c>
      <c r="I36" s="20">
        <v>1</v>
      </c>
      <c r="J36" s="20">
        <v>6</v>
      </c>
      <c r="K36" s="29" t="s">
        <v>1302</v>
      </c>
      <c r="L36" s="1" t="s">
        <v>1397</v>
      </c>
      <c r="M36" s="1" t="s">
        <v>1256</v>
      </c>
      <c r="N36" s="1" t="s">
        <v>1428</v>
      </c>
      <c r="O36" s="31">
        <v>207</v>
      </c>
      <c r="P36" s="20">
        <v>201</v>
      </c>
      <c r="Q36" s="30">
        <v>6</v>
      </c>
      <c r="R36" s="29" t="s">
        <v>101</v>
      </c>
      <c r="S36" s="28" t="s">
        <v>200</v>
      </c>
    </row>
    <row r="37" spans="1:19" x14ac:dyDescent="0.3">
      <c r="A37" s="32" t="s">
        <v>20</v>
      </c>
      <c r="B37" s="1">
        <v>63</v>
      </c>
      <c r="C37" s="1">
        <v>30</v>
      </c>
      <c r="D37" s="1">
        <v>25</v>
      </c>
      <c r="E37" s="20">
        <v>8</v>
      </c>
      <c r="F37" s="30">
        <v>68</v>
      </c>
      <c r="G37" s="20">
        <v>22</v>
      </c>
      <c r="H37" s="20">
        <v>30</v>
      </c>
      <c r="I37" s="20">
        <v>0</v>
      </c>
      <c r="J37" s="20">
        <v>3</v>
      </c>
      <c r="K37" s="29" t="s">
        <v>1424</v>
      </c>
      <c r="L37" s="1" t="s">
        <v>1334</v>
      </c>
      <c r="M37" s="1" t="s">
        <v>475</v>
      </c>
      <c r="N37" s="1" t="s">
        <v>1304</v>
      </c>
      <c r="O37" s="31">
        <v>223</v>
      </c>
      <c r="P37" s="20">
        <v>216</v>
      </c>
      <c r="Q37" s="30">
        <v>7</v>
      </c>
      <c r="R37" s="29" t="s">
        <v>101</v>
      </c>
      <c r="S37" s="28" t="s">
        <v>200</v>
      </c>
    </row>
    <row r="38" spans="1:19" x14ac:dyDescent="0.3">
      <c r="A38" s="32" t="s">
        <v>7</v>
      </c>
      <c r="B38" s="1">
        <v>62</v>
      </c>
      <c r="C38" s="1">
        <v>29</v>
      </c>
      <c r="D38" s="1">
        <v>24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1216</v>
      </c>
      <c r="L38" s="1" t="s">
        <v>1250</v>
      </c>
      <c r="M38" s="1" t="s">
        <v>659</v>
      </c>
      <c r="N38" s="1" t="s">
        <v>1395</v>
      </c>
      <c r="O38" s="31">
        <v>177</v>
      </c>
      <c r="P38" s="20">
        <v>186</v>
      </c>
      <c r="Q38" s="30">
        <v>-9</v>
      </c>
      <c r="R38" s="29" t="s">
        <v>107</v>
      </c>
      <c r="S38" s="28" t="s">
        <v>202</v>
      </c>
    </row>
    <row r="39" spans="1:19" x14ac:dyDescent="0.3">
      <c r="A39" s="32" t="s">
        <v>8</v>
      </c>
      <c r="B39" s="1">
        <v>61</v>
      </c>
      <c r="C39" s="1">
        <v>30</v>
      </c>
      <c r="D39" s="1">
        <v>25</v>
      </c>
      <c r="E39" s="20">
        <v>6</v>
      </c>
      <c r="F39" s="30">
        <v>66</v>
      </c>
      <c r="G39" s="20">
        <v>16</v>
      </c>
      <c r="H39" s="20">
        <v>28</v>
      </c>
      <c r="I39" s="20">
        <v>2</v>
      </c>
      <c r="J39" s="20">
        <v>1</v>
      </c>
      <c r="K39" s="29" t="s">
        <v>1260</v>
      </c>
      <c r="L39" s="1" t="s">
        <v>1207</v>
      </c>
      <c r="M39" s="1" t="s">
        <v>622</v>
      </c>
      <c r="N39" s="1" t="s">
        <v>1425</v>
      </c>
      <c r="O39" s="31">
        <v>189</v>
      </c>
      <c r="P39" s="20">
        <v>212</v>
      </c>
      <c r="Q39" s="30">
        <v>-23</v>
      </c>
      <c r="R39" s="29" t="s">
        <v>107</v>
      </c>
      <c r="S39" s="28" t="s">
        <v>255</v>
      </c>
    </row>
    <row r="40" spans="1:19" x14ac:dyDescent="0.3">
      <c r="A40" s="32" t="s">
        <v>18</v>
      </c>
      <c r="B40" s="1">
        <v>62</v>
      </c>
      <c r="C40" s="1">
        <v>25</v>
      </c>
      <c r="D40" s="1">
        <v>23</v>
      </c>
      <c r="E40" s="20">
        <v>14</v>
      </c>
      <c r="F40" s="30">
        <v>64</v>
      </c>
      <c r="G40" s="20">
        <v>12</v>
      </c>
      <c r="H40" s="20">
        <v>21</v>
      </c>
      <c r="I40" s="20">
        <v>4</v>
      </c>
      <c r="J40" s="20">
        <v>6</v>
      </c>
      <c r="K40" s="29" t="s">
        <v>1449</v>
      </c>
      <c r="L40" s="1" t="s">
        <v>1228</v>
      </c>
      <c r="M40" s="1" t="s">
        <v>1336</v>
      </c>
      <c r="N40" s="1" t="s">
        <v>1368</v>
      </c>
      <c r="O40" s="31">
        <v>163</v>
      </c>
      <c r="P40" s="20">
        <v>186</v>
      </c>
      <c r="Q40" s="30">
        <v>-23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62</v>
      </c>
      <c r="C41" s="1">
        <v>25</v>
      </c>
      <c r="D41" s="1">
        <v>30</v>
      </c>
      <c r="E41" s="20">
        <v>7</v>
      </c>
      <c r="F41" s="30">
        <v>57</v>
      </c>
      <c r="G41" s="20">
        <v>19</v>
      </c>
      <c r="H41" s="20">
        <v>23</v>
      </c>
      <c r="I41" s="20">
        <v>2</v>
      </c>
      <c r="J41" s="20">
        <v>3</v>
      </c>
      <c r="K41" s="29" t="s">
        <v>1134</v>
      </c>
      <c r="L41" s="1" t="s">
        <v>1355</v>
      </c>
      <c r="M41" s="1" t="s">
        <v>488</v>
      </c>
      <c r="N41" s="1" t="s">
        <v>1386</v>
      </c>
      <c r="O41" s="31">
        <v>155</v>
      </c>
      <c r="P41" s="20">
        <v>189</v>
      </c>
      <c r="Q41" s="30">
        <v>-34</v>
      </c>
      <c r="R41" s="29" t="s">
        <v>99</v>
      </c>
      <c r="S41" s="28" t="s">
        <v>228</v>
      </c>
    </row>
    <row r="42" spans="1:19" ht="15" thickBot="1" x14ac:dyDescent="0.35">
      <c r="A42" s="27" t="s">
        <v>3</v>
      </c>
      <c r="B42" s="26">
        <v>63</v>
      </c>
      <c r="C42" s="26">
        <v>19</v>
      </c>
      <c r="D42" s="26">
        <v>36</v>
      </c>
      <c r="E42" s="24">
        <v>8</v>
      </c>
      <c r="F42" s="23">
        <v>46</v>
      </c>
      <c r="G42" s="24">
        <v>9</v>
      </c>
      <c r="H42" s="24">
        <v>15</v>
      </c>
      <c r="I42" s="24">
        <v>4</v>
      </c>
      <c r="J42" s="24">
        <v>2</v>
      </c>
      <c r="K42" s="22" t="s">
        <v>1396</v>
      </c>
      <c r="L42" s="26" t="s">
        <v>1450</v>
      </c>
      <c r="M42" s="26" t="s">
        <v>378</v>
      </c>
      <c r="N42" s="26" t="s">
        <v>1451</v>
      </c>
      <c r="O42" s="25">
        <v>165</v>
      </c>
      <c r="P42" s="24">
        <v>236</v>
      </c>
      <c r="Q42" s="23">
        <v>-71</v>
      </c>
      <c r="R42" s="22" t="s">
        <v>101</v>
      </c>
      <c r="S42" s="21" t="s">
        <v>235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4DFE104-2912-410E-BDC7-E6B01FE07A88}"/>
  </hyperlinks>
  <pageMargins left="0.7" right="0.7" top="0.75" bottom="0.75" header="0.3" footer="0.3"/>
  <pageSetup orientation="portrait" verticalDpi="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4B55-4DEF-449E-8C50-ACF28451E2E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64</v>
      </c>
      <c r="C4" s="40">
        <v>39</v>
      </c>
      <c r="D4" s="40">
        <v>19</v>
      </c>
      <c r="E4" s="38">
        <v>6</v>
      </c>
      <c r="F4" s="33">
        <v>84</v>
      </c>
      <c r="G4" s="39">
        <v>30</v>
      </c>
      <c r="H4" s="38">
        <v>36</v>
      </c>
      <c r="I4" s="38">
        <v>3</v>
      </c>
      <c r="J4" s="33">
        <v>0</v>
      </c>
      <c r="K4" s="37" t="s">
        <v>1452</v>
      </c>
      <c r="L4" s="40" t="s">
        <v>1155</v>
      </c>
      <c r="M4" s="40" t="s">
        <v>647</v>
      </c>
      <c r="N4" s="40" t="s">
        <v>1453</v>
      </c>
      <c r="O4" s="39">
        <v>225</v>
      </c>
      <c r="P4" s="38">
        <v>193</v>
      </c>
      <c r="Q4" s="33">
        <v>32</v>
      </c>
      <c r="R4" s="37" t="s">
        <v>194</v>
      </c>
      <c r="S4" s="36" t="s">
        <v>276</v>
      </c>
    </row>
    <row r="5" spans="1:20" x14ac:dyDescent="0.3">
      <c r="A5" s="32" t="s">
        <v>5</v>
      </c>
      <c r="B5" s="1">
        <v>62</v>
      </c>
      <c r="C5" s="1">
        <v>39</v>
      </c>
      <c r="D5" s="1">
        <v>19</v>
      </c>
      <c r="E5" s="20">
        <v>4</v>
      </c>
      <c r="F5" s="30">
        <v>82</v>
      </c>
      <c r="G5" s="31">
        <v>26</v>
      </c>
      <c r="H5" s="20">
        <v>35</v>
      </c>
      <c r="I5" s="20">
        <v>4</v>
      </c>
      <c r="J5" s="30">
        <v>2</v>
      </c>
      <c r="K5" s="29" t="s">
        <v>1308</v>
      </c>
      <c r="L5" s="1" t="s">
        <v>1456</v>
      </c>
      <c r="M5" s="1" t="s">
        <v>578</v>
      </c>
      <c r="N5" s="1" t="s">
        <v>1457</v>
      </c>
      <c r="O5" s="31">
        <v>223</v>
      </c>
      <c r="P5" s="20">
        <v>172</v>
      </c>
      <c r="Q5" s="30">
        <v>51</v>
      </c>
      <c r="R5" s="29" t="s">
        <v>101</v>
      </c>
      <c r="S5" s="28" t="s">
        <v>202</v>
      </c>
    </row>
    <row r="6" spans="1:20" x14ac:dyDescent="0.3">
      <c r="A6" s="32" t="s">
        <v>21</v>
      </c>
      <c r="B6" s="1">
        <v>64</v>
      </c>
      <c r="C6" s="1">
        <v>36</v>
      </c>
      <c r="D6" s="1">
        <v>21</v>
      </c>
      <c r="E6" s="20">
        <v>7</v>
      </c>
      <c r="F6" s="30">
        <v>79</v>
      </c>
      <c r="G6" s="31">
        <v>23</v>
      </c>
      <c r="H6" s="20">
        <v>34</v>
      </c>
      <c r="I6" s="20">
        <v>2</v>
      </c>
      <c r="J6" s="30">
        <v>3</v>
      </c>
      <c r="K6" s="29" t="s">
        <v>1122</v>
      </c>
      <c r="L6" s="1" t="s">
        <v>1454</v>
      </c>
      <c r="M6" s="1" t="s">
        <v>615</v>
      </c>
      <c r="N6" s="1" t="s">
        <v>1455</v>
      </c>
      <c r="O6" s="31">
        <v>189</v>
      </c>
      <c r="P6" s="20">
        <v>190</v>
      </c>
      <c r="Q6" s="30">
        <v>-1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62</v>
      </c>
      <c r="C7" s="1">
        <v>34</v>
      </c>
      <c r="D7" s="1">
        <v>18</v>
      </c>
      <c r="E7" s="20">
        <v>10</v>
      </c>
      <c r="F7" s="30">
        <v>78</v>
      </c>
      <c r="G7" s="31">
        <v>21</v>
      </c>
      <c r="H7" s="20">
        <v>32</v>
      </c>
      <c r="I7" s="20">
        <v>2</v>
      </c>
      <c r="J7" s="30">
        <v>5</v>
      </c>
      <c r="K7" s="29" t="s">
        <v>1146</v>
      </c>
      <c r="L7" s="1" t="s">
        <v>1432</v>
      </c>
      <c r="M7" s="1" t="s">
        <v>543</v>
      </c>
      <c r="N7" s="1" t="s">
        <v>1305</v>
      </c>
      <c r="O7" s="31">
        <v>222</v>
      </c>
      <c r="P7" s="20">
        <v>209</v>
      </c>
      <c r="Q7" s="30">
        <v>13</v>
      </c>
      <c r="R7" s="29" t="s">
        <v>99</v>
      </c>
      <c r="S7" s="28" t="s">
        <v>241</v>
      </c>
    </row>
    <row r="8" spans="1:20" x14ac:dyDescent="0.3">
      <c r="A8" s="32" t="s">
        <v>29</v>
      </c>
      <c r="B8" s="1">
        <v>63</v>
      </c>
      <c r="C8" s="1">
        <v>35</v>
      </c>
      <c r="D8" s="1">
        <v>22</v>
      </c>
      <c r="E8" s="20">
        <v>6</v>
      </c>
      <c r="F8" s="30">
        <v>76</v>
      </c>
      <c r="G8" s="31">
        <v>25</v>
      </c>
      <c r="H8" s="20">
        <v>33</v>
      </c>
      <c r="I8" s="20">
        <v>2</v>
      </c>
      <c r="J8" s="30">
        <v>3</v>
      </c>
      <c r="K8" s="29" t="s">
        <v>1429</v>
      </c>
      <c r="L8" s="1" t="s">
        <v>1346</v>
      </c>
      <c r="M8" s="1" t="s">
        <v>524</v>
      </c>
      <c r="N8" s="1" t="s">
        <v>1317</v>
      </c>
      <c r="O8" s="31">
        <v>212</v>
      </c>
      <c r="P8" s="20">
        <v>200</v>
      </c>
      <c r="Q8" s="30">
        <v>12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62</v>
      </c>
      <c r="C9" s="1">
        <v>31</v>
      </c>
      <c r="D9" s="1">
        <v>22</v>
      </c>
      <c r="E9" s="20">
        <v>9</v>
      </c>
      <c r="F9" s="30">
        <v>71</v>
      </c>
      <c r="G9" s="31">
        <v>22</v>
      </c>
      <c r="H9" s="20">
        <v>28</v>
      </c>
      <c r="I9" s="20">
        <v>3</v>
      </c>
      <c r="J9" s="30">
        <v>0</v>
      </c>
      <c r="K9" s="29" t="s">
        <v>1125</v>
      </c>
      <c r="L9" s="1" t="s">
        <v>1161</v>
      </c>
      <c r="M9" s="1" t="s">
        <v>580</v>
      </c>
      <c r="N9" s="1" t="s">
        <v>1307</v>
      </c>
      <c r="O9" s="31">
        <v>212</v>
      </c>
      <c r="P9" s="20">
        <v>198</v>
      </c>
      <c r="Q9" s="30">
        <v>14</v>
      </c>
      <c r="R9" s="29" t="s">
        <v>104</v>
      </c>
      <c r="S9" s="28" t="s">
        <v>290</v>
      </c>
    </row>
    <row r="10" spans="1:20" x14ac:dyDescent="0.3">
      <c r="A10" s="32" t="s">
        <v>19</v>
      </c>
      <c r="B10" s="1">
        <v>63</v>
      </c>
      <c r="C10" s="1">
        <v>31</v>
      </c>
      <c r="D10" s="1">
        <v>29</v>
      </c>
      <c r="E10" s="20">
        <v>3</v>
      </c>
      <c r="F10" s="30">
        <v>65</v>
      </c>
      <c r="G10" s="31">
        <v>21</v>
      </c>
      <c r="H10" s="20">
        <v>27</v>
      </c>
      <c r="I10" s="20">
        <v>4</v>
      </c>
      <c r="J10" s="30">
        <v>1</v>
      </c>
      <c r="K10" s="29" t="s">
        <v>1208</v>
      </c>
      <c r="L10" s="1" t="s">
        <v>1130</v>
      </c>
      <c r="M10" s="1" t="s">
        <v>456</v>
      </c>
      <c r="N10" s="1" t="s">
        <v>1412</v>
      </c>
      <c r="O10" s="31">
        <v>191</v>
      </c>
      <c r="P10" s="20">
        <v>210</v>
      </c>
      <c r="Q10" s="30">
        <v>-19</v>
      </c>
      <c r="R10" s="29" t="s">
        <v>99</v>
      </c>
      <c r="S10" s="28" t="s">
        <v>224</v>
      </c>
    </row>
    <row r="11" spans="1:20" ht="15" thickBot="1" x14ac:dyDescent="0.35">
      <c r="A11" s="32" t="s">
        <v>4</v>
      </c>
      <c r="B11" s="1">
        <v>64</v>
      </c>
      <c r="C11" s="1">
        <v>27</v>
      </c>
      <c r="D11" s="1">
        <v>26</v>
      </c>
      <c r="E11" s="24">
        <v>11</v>
      </c>
      <c r="F11" s="23">
        <v>65</v>
      </c>
      <c r="G11" s="25">
        <v>18</v>
      </c>
      <c r="H11" s="24">
        <v>26</v>
      </c>
      <c r="I11" s="24">
        <v>1</v>
      </c>
      <c r="J11" s="23">
        <v>3</v>
      </c>
      <c r="K11" s="29" t="s">
        <v>1435</v>
      </c>
      <c r="L11" s="1" t="s">
        <v>1299</v>
      </c>
      <c r="M11" s="1" t="s">
        <v>1436</v>
      </c>
      <c r="N11" s="1" t="s">
        <v>1437</v>
      </c>
      <c r="O11" s="31">
        <v>202</v>
      </c>
      <c r="P11" s="20">
        <v>226</v>
      </c>
      <c r="Q11" s="30">
        <v>-24</v>
      </c>
      <c r="R11" s="29" t="s">
        <v>180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63</v>
      </c>
      <c r="C14" s="1">
        <v>40</v>
      </c>
      <c r="D14" s="1">
        <v>17</v>
      </c>
      <c r="E14" s="20">
        <v>6</v>
      </c>
      <c r="F14" s="33">
        <v>86</v>
      </c>
      <c r="G14" s="20">
        <v>26</v>
      </c>
      <c r="H14" s="20">
        <v>36</v>
      </c>
      <c r="I14" s="20">
        <v>4</v>
      </c>
      <c r="J14" s="20">
        <v>3</v>
      </c>
      <c r="K14" s="29" t="s">
        <v>1312</v>
      </c>
      <c r="L14" s="1" t="s">
        <v>1438</v>
      </c>
      <c r="M14" s="1" t="s">
        <v>1219</v>
      </c>
      <c r="N14" s="1" t="s">
        <v>1313</v>
      </c>
      <c r="O14" s="31">
        <v>224</v>
      </c>
      <c r="P14" s="20">
        <v>183</v>
      </c>
      <c r="Q14" s="30">
        <v>41</v>
      </c>
      <c r="R14" s="29" t="s">
        <v>101</v>
      </c>
      <c r="S14" s="28" t="s">
        <v>226</v>
      </c>
    </row>
    <row r="15" spans="1:20" x14ac:dyDescent="0.3">
      <c r="A15" s="32" t="s">
        <v>9</v>
      </c>
      <c r="B15" s="1">
        <v>63</v>
      </c>
      <c r="C15" s="1">
        <v>32</v>
      </c>
      <c r="D15" s="1">
        <v>17</v>
      </c>
      <c r="E15" s="20">
        <v>14</v>
      </c>
      <c r="F15" s="30">
        <v>78</v>
      </c>
      <c r="G15" s="20">
        <v>26</v>
      </c>
      <c r="H15" s="20">
        <v>31</v>
      </c>
      <c r="I15" s="20">
        <v>1</v>
      </c>
      <c r="J15" s="20">
        <v>9</v>
      </c>
      <c r="K15" s="29" t="s">
        <v>1460</v>
      </c>
      <c r="L15" s="1" t="s">
        <v>1133</v>
      </c>
      <c r="M15" s="1" t="s">
        <v>1446</v>
      </c>
      <c r="N15" s="1" t="s">
        <v>1461</v>
      </c>
      <c r="O15" s="31">
        <v>213</v>
      </c>
      <c r="P15" s="20">
        <v>188</v>
      </c>
      <c r="Q15" s="30">
        <v>25</v>
      </c>
      <c r="R15" s="29" t="s">
        <v>99</v>
      </c>
      <c r="S15" s="28" t="s">
        <v>222</v>
      </c>
    </row>
    <row r="16" spans="1:20" x14ac:dyDescent="0.3">
      <c r="A16" s="32" t="s">
        <v>13</v>
      </c>
      <c r="B16" s="1">
        <v>64</v>
      </c>
      <c r="C16" s="1">
        <v>36</v>
      </c>
      <c r="D16" s="1">
        <v>23</v>
      </c>
      <c r="E16" s="20">
        <v>5</v>
      </c>
      <c r="F16" s="30">
        <v>77</v>
      </c>
      <c r="G16" s="20">
        <v>19</v>
      </c>
      <c r="H16" s="20">
        <v>32</v>
      </c>
      <c r="I16" s="20">
        <v>4</v>
      </c>
      <c r="J16" s="20">
        <v>5</v>
      </c>
      <c r="K16" s="29" t="s">
        <v>1343</v>
      </c>
      <c r="L16" s="1" t="s">
        <v>1443</v>
      </c>
      <c r="M16" s="1" t="s">
        <v>1316</v>
      </c>
      <c r="N16" s="1" t="s">
        <v>1344</v>
      </c>
      <c r="O16" s="31">
        <v>188</v>
      </c>
      <c r="P16" s="20">
        <v>183</v>
      </c>
      <c r="Q16" s="30">
        <v>5</v>
      </c>
      <c r="R16" s="29" t="s">
        <v>99</v>
      </c>
      <c r="S16" s="28" t="s">
        <v>232</v>
      </c>
    </row>
    <row r="17" spans="1:19" x14ac:dyDescent="0.3">
      <c r="A17" s="32" t="s">
        <v>23</v>
      </c>
      <c r="B17" s="1">
        <v>62</v>
      </c>
      <c r="C17" s="1">
        <v>32</v>
      </c>
      <c r="D17" s="1">
        <v>21</v>
      </c>
      <c r="E17" s="20">
        <v>9</v>
      </c>
      <c r="F17" s="30">
        <v>73</v>
      </c>
      <c r="G17" s="20">
        <v>17</v>
      </c>
      <c r="H17" s="20">
        <v>27</v>
      </c>
      <c r="I17" s="20">
        <v>5</v>
      </c>
      <c r="J17" s="20">
        <v>1</v>
      </c>
      <c r="K17" s="29" t="s">
        <v>1439</v>
      </c>
      <c r="L17" s="1" t="s">
        <v>1166</v>
      </c>
      <c r="M17" s="1" t="s">
        <v>638</v>
      </c>
      <c r="N17" s="1" t="s">
        <v>1404</v>
      </c>
      <c r="O17" s="31">
        <v>200</v>
      </c>
      <c r="P17" s="20">
        <v>198</v>
      </c>
      <c r="Q17" s="30">
        <v>2</v>
      </c>
      <c r="R17" s="29" t="s">
        <v>101</v>
      </c>
      <c r="S17" s="28" t="s">
        <v>290</v>
      </c>
    </row>
    <row r="18" spans="1:19" x14ac:dyDescent="0.3">
      <c r="A18" s="32" t="s">
        <v>10</v>
      </c>
      <c r="B18" s="1">
        <v>62</v>
      </c>
      <c r="C18" s="1">
        <v>29</v>
      </c>
      <c r="D18" s="1">
        <v>22</v>
      </c>
      <c r="E18" s="20">
        <v>11</v>
      </c>
      <c r="F18" s="30">
        <v>69</v>
      </c>
      <c r="G18" s="20">
        <v>12</v>
      </c>
      <c r="H18" s="20">
        <v>22</v>
      </c>
      <c r="I18" s="20">
        <v>7</v>
      </c>
      <c r="J18" s="20">
        <v>3</v>
      </c>
      <c r="K18" s="29" t="s">
        <v>1358</v>
      </c>
      <c r="L18" s="1" t="s">
        <v>1101</v>
      </c>
      <c r="M18" s="1" t="s">
        <v>480</v>
      </c>
      <c r="N18" s="1" t="s">
        <v>1388</v>
      </c>
      <c r="O18" s="31">
        <v>181</v>
      </c>
      <c r="P18" s="20">
        <v>194</v>
      </c>
      <c r="Q18" s="30">
        <v>-13</v>
      </c>
      <c r="R18" s="29" t="s">
        <v>99</v>
      </c>
      <c r="S18" s="28" t="s">
        <v>233</v>
      </c>
    </row>
    <row r="19" spans="1:19" x14ac:dyDescent="0.3">
      <c r="A19" s="32" t="s">
        <v>1</v>
      </c>
      <c r="B19" s="1">
        <v>64</v>
      </c>
      <c r="C19" s="1">
        <v>31</v>
      </c>
      <c r="D19" s="1">
        <v>26</v>
      </c>
      <c r="E19" s="20">
        <v>7</v>
      </c>
      <c r="F19" s="30">
        <v>69</v>
      </c>
      <c r="G19" s="20">
        <v>25</v>
      </c>
      <c r="H19" s="20">
        <v>30</v>
      </c>
      <c r="I19" s="20">
        <v>1</v>
      </c>
      <c r="J19" s="20">
        <v>5</v>
      </c>
      <c r="K19" s="29" t="s">
        <v>1155</v>
      </c>
      <c r="L19" s="1" t="s">
        <v>1173</v>
      </c>
      <c r="M19" s="1" t="s">
        <v>1241</v>
      </c>
      <c r="N19" s="1" t="s">
        <v>1425</v>
      </c>
      <c r="O19" s="31">
        <v>200</v>
      </c>
      <c r="P19" s="20">
        <v>192</v>
      </c>
      <c r="Q19" s="30">
        <v>8</v>
      </c>
      <c r="R19" s="29" t="s">
        <v>113</v>
      </c>
      <c r="S19" s="28" t="s">
        <v>232</v>
      </c>
    </row>
    <row r="20" spans="1:19" x14ac:dyDescent="0.3">
      <c r="A20" s="32" t="s">
        <v>14</v>
      </c>
      <c r="B20" s="1">
        <v>64</v>
      </c>
      <c r="C20" s="1">
        <v>32</v>
      </c>
      <c r="D20" s="1">
        <v>30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1458</v>
      </c>
      <c r="L20" s="1" t="s">
        <v>1315</v>
      </c>
      <c r="M20" s="1" t="s">
        <v>1441</v>
      </c>
      <c r="N20" s="1" t="s">
        <v>1459</v>
      </c>
      <c r="O20" s="31">
        <v>166</v>
      </c>
      <c r="P20" s="20">
        <v>192</v>
      </c>
      <c r="Q20" s="30">
        <v>-26</v>
      </c>
      <c r="R20" s="29" t="s">
        <v>101</v>
      </c>
      <c r="S20" s="28" t="s">
        <v>200</v>
      </c>
    </row>
    <row r="21" spans="1:19" ht="15" thickBot="1" x14ac:dyDescent="0.35">
      <c r="A21" s="27" t="s">
        <v>12</v>
      </c>
      <c r="B21" s="26">
        <v>62</v>
      </c>
      <c r="C21" s="26">
        <v>24</v>
      </c>
      <c r="D21" s="26">
        <v>30</v>
      </c>
      <c r="E21" s="24">
        <v>8</v>
      </c>
      <c r="F21" s="23">
        <v>56</v>
      </c>
      <c r="G21" s="24">
        <v>12</v>
      </c>
      <c r="H21" s="24">
        <v>21</v>
      </c>
      <c r="I21" s="24">
        <v>3</v>
      </c>
      <c r="J21" s="24">
        <v>0</v>
      </c>
      <c r="K21" s="22" t="s">
        <v>1406</v>
      </c>
      <c r="L21" s="26" t="s">
        <v>1223</v>
      </c>
      <c r="M21" s="26" t="s">
        <v>854</v>
      </c>
      <c r="N21" s="26" t="s">
        <v>1444</v>
      </c>
      <c r="O21" s="25">
        <v>169</v>
      </c>
      <c r="P21" s="24">
        <v>198</v>
      </c>
      <c r="Q21" s="23">
        <v>-29</v>
      </c>
      <c r="R21" s="22" t="s">
        <v>101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62</v>
      </c>
      <c r="C25" s="1">
        <v>43</v>
      </c>
      <c r="D25" s="1">
        <v>10</v>
      </c>
      <c r="E25" s="20">
        <v>9</v>
      </c>
      <c r="F25" s="30">
        <v>95</v>
      </c>
      <c r="G25" s="20">
        <v>35</v>
      </c>
      <c r="H25" s="20">
        <v>40</v>
      </c>
      <c r="I25" s="20">
        <v>3</v>
      </c>
      <c r="J25" s="20">
        <v>5</v>
      </c>
      <c r="K25" s="29" t="s">
        <v>1463</v>
      </c>
      <c r="L25" s="1" t="s">
        <v>1417</v>
      </c>
      <c r="M25" s="1" t="s">
        <v>618</v>
      </c>
      <c r="N25" s="1" t="s">
        <v>1464</v>
      </c>
      <c r="O25" s="31">
        <v>238</v>
      </c>
      <c r="P25" s="20">
        <v>155</v>
      </c>
      <c r="Q25" s="30">
        <v>83</v>
      </c>
      <c r="R25" s="29" t="s">
        <v>154</v>
      </c>
      <c r="S25" s="28" t="s">
        <v>219</v>
      </c>
    </row>
    <row r="26" spans="1:19" x14ac:dyDescent="0.3">
      <c r="A26" s="32" t="s">
        <v>22</v>
      </c>
      <c r="B26" s="1">
        <v>63</v>
      </c>
      <c r="C26" s="1">
        <v>39</v>
      </c>
      <c r="D26" s="1">
        <v>14</v>
      </c>
      <c r="E26" s="20">
        <v>10</v>
      </c>
      <c r="F26" s="30">
        <v>88</v>
      </c>
      <c r="G26" s="20">
        <v>27</v>
      </c>
      <c r="H26" s="20">
        <v>35</v>
      </c>
      <c r="I26" s="20">
        <v>4</v>
      </c>
      <c r="J26" s="20">
        <v>4</v>
      </c>
      <c r="K26" s="29" t="s">
        <v>1076</v>
      </c>
      <c r="L26" s="1" t="s">
        <v>1106</v>
      </c>
      <c r="M26" s="1" t="s">
        <v>586</v>
      </c>
      <c r="N26" s="1" t="s">
        <v>1465</v>
      </c>
      <c r="O26" s="31">
        <v>220</v>
      </c>
      <c r="P26" s="20">
        <v>173</v>
      </c>
      <c r="Q26" s="30">
        <v>47</v>
      </c>
      <c r="R26" s="29" t="s">
        <v>99</v>
      </c>
      <c r="S26" s="28" t="s">
        <v>342</v>
      </c>
    </row>
    <row r="27" spans="1:19" x14ac:dyDescent="0.3">
      <c r="A27" s="32" t="s">
        <v>17</v>
      </c>
      <c r="B27" s="1">
        <v>64</v>
      </c>
      <c r="C27" s="1">
        <v>37</v>
      </c>
      <c r="D27" s="1">
        <v>16</v>
      </c>
      <c r="E27" s="20">
        <v>11</v>
      </c>
      <c r="F27" s="30">
        <v>85</v>
      </c>
      <c r="G27" s="20">
        <v>20</v>
      </c>
      <c r="H27" s="20">
        <v>33</v>
      </c>
      <c r="I27" s="20">
        <v>4</v>
      </c>
      <c r="J27" s="20">
        <v>4</v>
      </c>
      <c r="K27" s="29" t="s">
        <v>1380</v>
      </c>
      <c r="L27" s="1" t="s">
        <v>1466</v>
      </c>
      <c r="M27" s="1" t="s">
        <v>624</v>
      </c>
      <c r="N27" s="1" t="s">
        <v>1467</v>
      </c>
      <c r="O27" s="31">
        <v>215</v>
      </c>
      <c r="P27" s="20">
        <v>185</v>
      </c>
      <c r="Q27" s="30">
        <v>30</v>
      </c>
      <c r="R27" s="29" t="s">
        <v>101</v>
      </c>
      <c r="S27" s="28" t="s">
        <v>226</v>
      </c>
    </row>
    <row r="28" spans="1:19" x14ac:dyDescent="0.3">
      <c r="A28" s="32" t="s">
        <v>95</v>
      </c>
      <c r="B28" s="1">
        <v>63</v>
      </c>
      <c r="C28" s="1">
        <v>34</v>
      </c>
      <c r="D28" s="1">
        <v>25</v>
      </c>
      <c r="E28" s="20">
        <v>4</v>
      </c>
      <c r="F28" s="30">
        <v>72</v>
      </c>
      <c r="G28" s="20">
        <v>26</v>
      </c>
      <c r="H28" s="20">
        <v>34</v>
      </c>
      <c r="I28" s="20">
        <v>0</v>
      </c>
      <c r="J28" s="20">
        <v>0</v>
      </c>
      <c r="K28" s="29" t="s">
        <v>1123</v>
      </c>
      <c r="L28" s="1" t="s">
        <v>1448</v>
      </c>
      <c r="M28" s="1" t="s">
        <v>626</v>
      </c>
      <c r="N28" s="1" t="s">
        <v>1295</v>
      </c>
      <c r="O28" s="31">
        <v>201</v>
      </c>
      <c r="P28" s="20">
        <v>173</v>
      </c>
      <c r="Q28" s="30">
        <v>28</v>
      </c>
      <c r="R28" s="29" t="s">
        <v>109</v>
      </c>
      <c r="S28" s="28" t="s">
        <v>232</v>
      </c>
    </row>
    <row r="29" spans="1:19" x14ac:dyDescent="0.3">
      <c r="A29" s="32" t="s">
        <v>15</v>
      </c>
      <c r="B29" s="1">
        <v>63</v>
      </c>
      <c r="C29" s="1">
        <v>28</v>
      </c>
      <c r="D29" s="1">
        <v>27</v>
      </c>
      <c r="E29" s="20">
        <v>8</v>
      </c>
      <c r="F29" s="30">
        <v>64</v>
      </c>
      <c r="G29" s="20">
        <v>18</v>
      </c>
      <c r="H29" s="20">
        <v>25</v>
      </c>
      <c r="I29" s="20">
        <v>3</v>
      </c>
      <c r="J29" s="20">
        <v>0</v>
      </c>
      <c r="K29" s="29" t="s">
        <v>1409</v>
      </c>
      <c r="L29" s="1" t="s">
        <v>1056</v>
      </c>
      <c r="M29" s="1" t="s">
        <v>708</v>
      </c>
      <c r="N29" s="1" t="s">
        <v>1330</v>
      </c>
      <c r="O29" s="31">
        <v>187</v>
      </c>
      <c r="P29" s="20">
        <v>216</v>
      </c>
      <c r="Q29" s="30">
        <v>-29</v>
      </c>
      <c r="R29" s="29" t="s">
        <v>101</v>
      </c>
      <c r="S29" s="28" t="s">
        <v>218</v>
      </c>
    </row>
    <row r="30" spans="1:19" x14ac:dyDescent="0.3">
      <c r="A30" s="32" t="s">
        <v>0</v>
      </c>
      <c r="B30" s="1">
        <v>62</v>
      </c>
      <c r="C30" s="1">
        <v>26</v>
      </c>
      <c r="D30" s="1">
        <v>26</v>
      </c>
      <c r="E30" s="20">
        <v>10</v>
      </c>
      <c r="F30" s="30">
        <v>62</v>
      </c>
      <c r="G30" s="20">
        <v>20</v>
      </c>
      <c r="H30" s="20">
        <v>25</v>
      </c>
      <c r="I30" s="20">
        <v>1</v>
      </c>
      <c r="J30" s="20">
        <v>2</v>
      </c>
      <c r="K30" s="29" t="s">
        <v>1013</v>
      </c>
      <c r="L30" s="1" t="s">
        <v>1352</v>
      </c>
      <c r="M30" s="1" t="s">
        <v>122</v>
      </c>
      <c r="N30" s="1" t="s">
        <v>1360</v>
      </c>
      <c r="O30" s="31">
        <v>178</v>
      </c>
      <c r="P30" s="20">
        <v>189</v>
      </c>
      <c r="Q30" s="30">
        <v>-11</v>
      </c>
      <c r="R30" s="29" t="s">
        <v>109</v>
      </c>
      <c r="S30" s="28" t="s">
        <v>239</v>
      </c>
    </row>
    <row r="31" spans="1:19" x14ac:dyDescent="0.3">
      <c r="A31" s="32" t="s">
        <v>6</v>
      </c>
      <c r="B31" s="1">
        <v>63</v>
      </c>
      <c r="C31" s="1">
        <v>25</v>
      </c>
      <c r="D31" s="1">
        <v>29</v>
      </c>
      <c r="E31" s="20">
        <v>9</v>
      </c>
      <c r="F31" s="30">
        <v>59</v>
      </c>
      <c r="G31" s="20">
        <v>22</v>
      </c>
      <c r="H31" s="20">
        <v>24</v>
      </c>
      <c r="I31" s="20">
        <v>1</v>
      </c>
      <c r="J31" s="20">
        <v>3</v>
      </c>
      <c r="K31" s="29" t="s">
        <v>1331</v>
      </c>
      <c r="L31" s="1" t="s">
        <v>1468</v>
      </c>
      <c r="M31" s="1" t="s">
        <v>1350</v>
      </c>
      <c r="N31" s="1" t="s">
        <v>1469</v>
      </c>
      <c r="O31" s="31">
        <v>166</v>
      </c>
      <c r="P31" s="20">
        <v>212</v>
      </c>
      <c r="Q31" s="30">
        <v>-46</v>
      </c>
      <c r="R31" s="29" t="s">
        <v>135</v>
      </c>
      <c r="S31" s="28" t="s">
        <v>232</v>
      </c>
    </row>
    <row r="32" spans="1:19" ht="15" thickBot="1" x14ac:dyDescent="0.35">
      <c r="A32" s="32" t="s">
        <v>25</v>
      </c>
      <c r="B32" s="1">
        <v>63</v>
      </c>
      <c r="C32" s="1">
        <v>23</v>
      </c>
      <c r="D32" s="1">
        <v>29</v>
      </c>
      <c r="E32" s="20">
        <v>11</v>
      </c>
      <c r="F32" s="23">
        <v>57</v>
      </c>
      <c r="G32" s="20">
        <v>15</v>
      </c>
      <c r="H32" s="20">
        <v>20</v>
      </c>
      <c r="I32" s="20">
        <v>3</v>
      </c>
      <c r="J32" s="20">
        <v>5</v>
      </c>
      <c r="K32" s="29" t="s">
        <v>1415</v>
      </c>
      <c r="L32" s="1" t="s">
        <v>1183</v>
      </c>
      <c r="M32" s="1" t="s">
        <v>480</v>
      </c>
      <c r="N32" s="1" t="s">
        <v>1462</v>
      </c>
      <c r="O32" s="31">
        <v>169</v>
      </c>
      <c r="P32" s="20">
        <v>205</v>
      </c>
      <c r="Q32" s="30">
        <v>-36</v>
      </c>
      <c r="R32" s="29" t="s">
        <v>113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63</v>
      </c>
      <c r="C35" s="1">
        <v>35</v>
      </c>
      <c r="D35" s="1">
        <v>25</v>
      </c>
      <c r="E35" s="20">
        <v>3</v>
      </c>
      <c r="F35" s="33">
        <v>73</v>
      </c>
      <c r="G35" s="20">
        <v>12</v>
      </c>
      <c r="H35" s="20">
        <v>27</v>
      </c>
      <c r="I35" s="20">
        <v>8</v>
      </c>
      <c r="J35" s="20">
        <v>0</v>
      </c>
      <c r="K35" s="29" t="s">
        <v>1470</v>
      </c>
      <c r="L35" s="1" t="s">
        <v>1108</v>
      </c>
      <c r="M35" s="1" t="s">
        <v>455</v>
      </c>
      <c r="N35" s="1" t="s">
        <v>1471</v>
      </c>
      <c r="O35" s="31">
        <v>211</v>
      </c>
      <c r="P35" s="20">
        <v>221</v>
      </c>
      <c r="Q35" s="30">
        <v>-10</v>
      </c>
      <c r="R35" s="29" t="s">
        <v>101</v>
      </c>
      <c r="S35" s="28" t="s">
        <v>203</v>
      </c>
    </row>
    <row r="36" spans="1:19" x14ac:dyDescent="0.3">
      <c r="A36" s="32" t="s">
        <v>2</v>
      </c>
      <c r="B36" s="1">
        <v>64</v>
      </c>
      <c r="C36" s="1">
        <v>29</v>
      </c>
      <c r="D36" s="1">
        <v>21</v>
      </c>
      <c r="E36" s="20">
        <v>14</v>
      </c>
      <c r="F36" s="30">
        <v>72</v>
      </c>
      <c r="G36" s="20">
        <v>20</v>
      </c>
      <c r="H36" s="20">
        <v>28</v>
      </c>
      <c r="I36" s="20">
        <v>1</v>
      </c>
      <c r="J36" s="20">
        <v>6</v>
      </c>
      <c r="K36" s="29" t="s">
        <v>1358</v>
      </c>
      <c r="L36" s="1" t="s">
        <v>1397</v>
      </c>
      <c r="M36" s="1" t="s">
        <v>565</v>
      </c>
      <c r="N36" s="1" t="s">
        <v>1474</v>
      </c>
      <c r="O36" s="31">
        <v>209</v>
      </c>
      <c r="P36" s="20">
        <v>205</v>
      </c>
      <c r="Q36" s="30">
        <v>4</v>
      </c>
      <c r="R36" s="29" t="s">
        <v>107</v>
      </c>
      <c r="S36" s="28" t="s">
        <v>200</v>
      </c>
    </row>
    <row r="37" spans="1:19" x14ac:dyDescent="0.3">
      <c r="A37" s="32" t="s">
        <v>20</v>
      </c>
      <c r="B37" s="1">
        <v>64</v>
      </c>
      <c r="C37" s="1">
        <v>31</v>
      </c>
      <c r="D37" s="1">
        <v>25</v>
      </c>
      <c r="E37" s="20">
        <v>8</v>
      </c>
      <c r="F37" s="30">
        <v>70</v>
      </c>
      <c r="G37" s="20">
        <v>23</v>
      </c>
      <c r="H37" s="20">
        <v>31</v>
      </c>
      <c r="I37" s="20">
        <v>0</v>
      </c>
      <c r="J37" s="20">
        <v>3</v>
      </c>
      <c r="K37" s="29" t="s">
        <v>1424</v>
      </c>
      <c r="L37" s="1" t="s">
        <v>1472</v>
      </c>
      <c r="M37" s="1" t="s">
        <v>544</v>
      </c>
      <c r="N37" s="1" t="s">
        <v>1473</v>
      </c>
      <c r="O37" s="31">
        <v>227</v>
      </c>
      <c r="P37" s="20">
        <v>218</v>
      </c>
      <c r="Q37" s="30">
        <v>9</v>
      </c>
      <c r="R37" s="29" t="s">
        <v>99</v>
      </c>
      <c r="S37" s="28" t="s">
        <v>200</v>
      </c>
    </row>
    <row r="38" spans="1:19" x14ac:dyDescent="0.3">
      <c r="A38" s="32" t="s">
        <v>7</v>
      </c>
      <c r="B38" s="1">
        <v>62</v>
      </c>
      <c r="C38" s="1">
        <v>29</v>
      </c>
      <c r="D38" s="1">
        <v>24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1216</v>
      </c>
      <c r="L38" s="1" t="s">
        <v>1250</v>
      </c>
      <c r="M38" s="1" t="s">
        <v>659</v>
      </c>
      <c r="N38" s="1" t="s">
        <v>1395</v>
      </c>
      <c r="O38" s="31">
        <v>177</v>
      </c>
      <c r="P38" s="20">
        <v>186</v>
      </c>
      <c r="Q38" s="30">
        <v>-9</v>
      </c>
      <c r="R38" s="29" t="s">
        <v>107</v>
      </c>
      <c r="S38" s="28" t="s">
        <v>202</v>
      </c>
    </row>
    <row r="39" spans="1:19" x14ac:dyDescent="0.3">
      <c r="A39" s="32" t="s">
        <v>8</v>
      </c>
      <c r="B39" s="1">
        <v>61</v>
      </c>
      <c r="C39" s="1">
        <v>30</v>
      </c>
      <c r="D39" s="1">
        <v>25</v>
      </c>
      <c r="E39" s="20">
        <v>6</v>
      </c>
      <c r="F39" s="30">
        <v>66</v>
      </c>
      <c r="G39" s="20">
        <v>16</v>
      </c>
      <c r="H39" s="20">
        <v>28</v>
      </c>
      <c r="I39" s="20">
        <v>2</v>
      </c>
      <c r="J39" s="20">
        <v>1</v>
      </c>
      <c r="K39" s="29" t="s">
        <v>1260</v>
      </c>
      <c r="L39" s="1" t="s">
        <v>1207</v>
      </c>
      <c r="M39" s="1" t="s">
        <v>622</v>
      </c>
      <c r="N39" s="1" t="s">
        <v>1425</v>
      </c>
      <c r="O39" s="31">
        <v>189</v>
      </c>
      <c r="P39" s="20">
        <v>212</v>
      </c>
      <c r="Q39" s="30">
        <v>-23</v>
      </c>
      <c r="R39" s="29" t="s">
        <v>107</v>
      </c>
      <c r="S39" s="28" t="s">
        <v>255</v>
      </c>
    </row>
    <row r="40" spans="1:19" x14ac:dyDescent="0.3">
      <c r="A40" s="32" t="s">
        <v>18</v>
      </c>
      <c r="B40" s="1">
        <v>62</v>
      </c>
      <c r="C40" s="1">
        <v>25</v>
      </c>
      <c r="D40" s="1">
        <v>23</v>
      </c>
      <c r="E40" s="20">
        <v>14</v>
      </c>
      <c r="F40" s="30">
        <v>64</v>
      </c>
      <c r="G40" s="20">
        <v>12</v>
      </c>
      <c r="H40" s="20">
        <v>21</v>
      </c>
      <c r="I40" s="20">
        <v>4</v>
      </c>
      <c r="J40" s="20">
        <v>6</v>
      </c>
      <c r="K40" s="29" t="s">
        <v>1449</v>
      </c>
      <c r="L40" s="1" t="s">
        <v>1228</v>
      </c>
      <c r="M40" s="1" t="s">
        <v>1336</v>
      </c>
      <c r="N40" s="1" t="s">
        <v>1368</v>
      </c>
      <c r="O40" s="31">
        <v>163</v>
      </c>
      <c r="P40" s="20">
        <v>186</v>
      </c>
      <c r="Q40" s="30">
        <v>-23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62</v>
      </c>
      <c r="C41" s="1">
        <v>25</v>
      </c>
      <c r="D41" s="1">
        <v>30</v>
      </c>
      <c r="E41" s="20">
        <v>7</v>
      </c>
      <c r="F41" s="30">
        <v>57</v>
      </c>
      <c r="G41" s="20">
        <v>19</v>
      </c>
      <c r="H41" s="20">
        <v>23</v>
      </c>
      <c r="I41" s="20">
        <v>2</v>
      </c>
      <c r="J41" s="20">
        <v>3</v>
      </c>
      <c r="K41" s="29" t="s">
        <v>1134</v>
      </c>
      <c r="L41" s="1" t="s">
        <v>1355</v>
      </c>
      <c r="M41" s="1" t="s">
        <v>488</v>
      </c>
      <c r="N41" s="1" t="s">
        <v>1386</v>
      </c>
      <c r="O41" s="31">
        <v>155</v>
      </c>
      <c r="P41" s="20">
        <v>189</v>
      </c>
      <c r="Q41" s="30">
        <v>-34</v>
      </c>
      <c r="R41" s="29" t="s">
        <v>99</v>
      </c>
      <c r="S41" s="28" t="s">
        <v>228</v>
      </c>
    </row>
    <row r="42" spans="1:19" ht="15" thickBot="1" x14ac:dyDescent="0.35">
      <c r="A42" s="27" t="s">
        <v>3</v>
      </c>
      <c r="B42" s="26">
        <v>63</v>
      </c>
      <c r="C42" s="26">
        <v>19</v>
      </c>
      <c r="D42" s="26">
        <v>36</v>
      </c>
      <c r="E42" s="24">
        <v>8</v>
      </c>
      <c r="F42" s="23">
        <v>46</v>
      </c>
      <c r="G42" s="24">
        <v>9</v>
      </c>
      <c r="H42" s="24">
        <v>15</v>
      </c>
      <c r="I42" s="24">
        <v>4</v>
      </c>
      <c r="J42" s="24">
        <v>2</v>
      </c>
      <c r="K42" s="22" t="s">
        <v>1396</v>
      </c>
      <c r="L42" s="26" t="s">
        <v>1450</v>
      </c>
      <c r="M42" s="26" t="s">
        <v>378</v>
      </c>
      <c r="N42" s="26" t="s">
        <v>1451</v>
      </c>
      <c r="O42" s="25">
        <v>165</v>
      </c>
      <c r="P42" s="24">
        <v>236</v>
      </c>
      <c r="Q42" s="23">
        <v>-71</v>
      </c>
      <c r="R42" s="22" t="s">
        <v>101</v>
      </c>
      <c r="S42" s="21" t="s">
        <v>235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BF861C5-358B-4684-83C2-1198B62B1312}"/>
  </hyperlinks>
  <pageMargins left="0.7" right="0.7" top="0.75" bottom="0.75" header="0.3" footer="0.3"/>
  <pageSetup orientation="portrait" verticalDpi="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9138-1331-40D6-96DC-3513400252B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64</v>
      </c>
      <c r="C4" s="40">
        <v>39</v>
      </c>
      <c r="D4" s="40">
        <v>19</v>
      </c>
      <c r="E4" s="38">
        <v>6</v>
      </c>
      <c r="F4" s="33">
        <v>84</v>
      </c>
      <c r="G4" s="39">
        <v>30</v>
      </c>
      <c r="H4" s="38">
        <v>36</v>
      </c>
      <c r="I4" s="38">
        <v>3</v>
      </c>
      <c r="J4" s="33">
        <v>0</v>
      </c>
      <c r="K4" s="37" t="s">
        <v>1452</v>
      </c>
      <c r="L4" s="40" t="s">
        <v>1155</v>
      </c>
      <c r="M4" s="40" t="s">
        <v>647</v>
      </c>
      <c r="N4" s="40" t="s">
        <v>1453</v>
      </c>
      <c r="O4" s="39">
        <v>225</v>
      </c>
      <c r="P4" s="38">
        <v>193</v>
      </c>
      <c r="Q4" s="33">
        <v>32</v>
      </c>
      <c r="R4" s="37" t="s">
        <v>194</v>
      </c>
      <c r="S4" s="36" t="s">
        <v>276</v>
      </c>
    </row>
    <row r="5" spans="1:20" x14ac:dyDescent="0.3">
      <c r="A5" s="32" t="s">
        <v>5</v>
      </c>
      <c r="B5" s="1">
        <v>62</v>
      </c>
      <c r="C5" s="1">
        <v>39</v>
      </c>
      <c r="D5" s="1">
        <v>19</v>
      </c>
      <c r="E5" s="20">
        <v>4</v>
      </c>
      <c r="F5" s="30">
        <v>82</v>
      </c>
      <c r="G5" s="31">
        <v>26</v>
      </c>
      <c r="H5" s="20">
        <v>35</v>
      </c>
      <c r="I5" s="20">
        <v>4</v>
      </c>
      <c r="J5" s="30">
        <v>2</v>
      </c>
      <c r="K5" s="29" t="s">
        <v>1308</v>
      </c>
      <c r="L5" s="1" t="s">
        <v>1456</v>
      </c>
      <c r="M5" s="1" t="s">
        <v>578</v>
      </c>
      <c r="N5" s="1" t="s">
        <v>1457</v>
      </c>
      <c r="O5" s="31">
        <v>223</v>
      </c>
      <c r="P5" s="20">
        <v>172</v>
      </c>
      <c r="Q5" s="30">
        <v>51</v>
      </c>
      <c r="R5" s="29" t="s">
        <v>101</v>
      </c>
      <c r="S5" s="28" t="s">
        <v>202</v>
      </c>
    </row>
    <row r="6" spans="1:20" x14ac:dyDescent="0.3">
      <c r="A6" s="32" t="s">
        <v>21</v>
      </c>
      <c r="B6" s="1">
        <v>64</v>
      </c>
      <c r="C6" s="1">
        <v>36</v>
      </c>
      <c r="D6" s="1">
        <v>21</v>
      </c>
      <c r="E6" s="20">
        <v>7</v>
      </c>
      <c r="F6" s="30">
        <v>79</v>
      </c>
      <c r="G6" s="31">
        <v>23</v>
      </c>
      <c r="H6" s="20">
        <v>34</v>
      </c>
      <c r="I6" s="20">
        <v>2</v>
      </c>
      <c r="J6" s="30">
        <v>3</v>
      </c>
      <c r="K6" s="29" t="s">
        <v>1122</v>
      </c>
      <c r="L6" s="1" t="s">
        <v>1454</v>
      </c>
      <c r="M6" s="1" t="s">
        <v>615</v>
      </c>
      <c r="N6" s="1" t="s">
        <v>1455</v>
      </c>
      <c r="O6" s="31">
        <v>189</v>
      </c>
      <c r="P6" s="20">
        <v>190</v>
      </c>
      <c r="Q6" s="30">
        <v>-1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62</v>
      </c>
      <c r="C7" s="1">
        <v>34</v>
      </c>
      <c r="D7" s="1">
        <v>18</v>
      </c>
      <c r="E7" s="20">
        <v>10</v>
      </c>
      <c r="F7" s="30">
        <v>78</v>
      </c>
      <c r="G7" s="31">
        <v>21</v>
      </c>
      <c r="H7" s="20">
        <v>32</v>
      </c>
      <c r="I7" s="20">
        <v>2</v>
      </c>
      <c r="J7" s="30">
        <v>5</v>
      </c>
      <c r="K7" s="29" t="s">
        <v>1146</v>
      </c>
      <c r="L7" s="1" t="s">
        <v>1432</v>
      </c>
      <c r="M7" s="1" t="s">
        <v>543</v>
      </c>
      <c r="N7" s="1" t="s">
        <v>1305</v>
      </c>
      <c r="O7" s="31">
        <v>222</v>
      </c>
      <c r="P7" s="20">
        <v>209</v>
      </c>
      <c r="Q7" s="30">
        <v>13</v>
      </c>
      <c r="R7" s="29" t="s">
        <v>99</v>
      </c>
      <c r="S7" s="28" t="s">
        <v>241</v>
      </c>
    </row>
    <row r="8" spans="1:20" x14ac:dyDescent="0.3">
      <c r="A8" s="32" t="s">
        <v>29</v>
      </c>
      <c r="B8" s="1">
        <v>63</v>
      </c>
      <c r="C8" s="1">
        <v>35</v>
      </c>
      <c r="D8" s="1">
        <v>22</v>
      </c>
      <c r="E8" s="20">
        <v>6</v>
      </c>
      <c r="F8" s="30">
        <v>76</v>
      </c>
      <c r="G8" s="31">
        <v>25</v>
      </c>
      <c r="H8" s="20">
        <v>33</v>
      </c>
      <c r="I8" s="20">
        <v>2</v>
      </c>
      <c r="J8" s="30">
        <v>3</v>
      </c>
      <c r="K8" s="29" t="s">
        <v>1429</v>
      </c>
      <c r="L8" s="1" t="s">
        <v>1346</v>
      </c>
      <c r="M8" s="1" t="s">
        <v>524</v>
      </c>
      <c r="N8" s="1" t="s">
        <v>1317</v>
      </c>
      <c r="O8" s="31">
        <v>212</v>
      </c>
      <c r="P8" s="20">
        <v>200</v>
      </c>
      <c r="Q8" s="30">
        <v>12</v>
      </c>
      <c r="R8" s="29" t="s">
        <v>101</v>
      </c>
      <c r="S8" s="28" t="s">
        <v>239</v>
      </c>
    </row>
    <row r="9" spans="1:20" x14ac:dyDescent="0.3">
      <c r="A9" s="32" t="s">
        <v>11</v>
      </c>
      <c r="B9" s="1">
        <v>63</v>
      </c>
      <c r="C9" s="1">
        <v>32</v>
      </c>
      <c r="D9" s="1">
        <v>22</v>
      </c>
      <c r="E9" s="20">
        <v>9</v>
      </c>
      <c r="F9" s="30">
        <v>73</v>
      </c>
      <c r="G9" s="31">
        <v>23</v>
      </c>
      <c r="H9" s="20">
        <v>29</v>
      </c>
      <c r="I9" s="20">
        <v>3</v>
      </c>
      <c r="J9" s="30">
        <v>0</v>
      </c>
      <c r="K9" s="29" t="s">
        <v>1125</v>
      </c>
      <c r="L9" s="1" t="s">
        <v>1475</v>
      </c>
      <c r="M9" s="1" t="s">
        <v>580</v>
      </c>
      <c r="N9" s="1" t="s">
        <v>1307</v>
      </c>
      <c r="O9" s="31">
        <v>214</v>
      </c>
      <c r="P9" s="20">
        <v>198</v>
      </c>
      <c r="Q9" s="30">
        <v>16</v>
      </c>
      <c r="R9" s="29" t="s">
        <v>109</v>
      </c>
      <c r="S9" s="28" t="s">
        <v>290</v>
      </c>
    </row>
    <row r="10" spans="1:20" x14ac:dyDescent="0.3">
      <c r="A10" s="32" t="s">
        <v>19</v>
      </c>
      <c r="B10" s="1">
        <v>63</v>
      </c>
      <c r="C10" s="1">
        <v>31</v>
      </c>
      <c r="D10" s="1">
        <v>29</v>
      </c>
      <c r="E10" s="20">
        <v>3</v>
      </c>
      <c r="F10" s="30">
        <v>65</v>
      </c>
      <c r="G10" s="31">
        <v>21</v>
      </c>
      <c r="H10" s="20">
        <v>27</v>
      </c>
      <c r="I10" s="20">
        <v>4</v>
      </c>
      <c r="J10" s="30">
        <v>1</v>
      </c>
      <c r="K10" s="29" t="s">
        <v>1208</v>
      </c>
      <c r="L10" s="1" t="s">
        <v>1130</v>
      </c>
      <c r="M10" s="1" t="s">
        <v>456</v>
      </c>
      <c r="N10" s="1" t="s">
        <v>1412</v>
      </c>
      <c r="O10" s="31">
        <v>191</v>
      </c>
      <c r="P10" s="20">
        <v>210</v>
      </c>
      <c r="Q10" s="30">
        <v>-19</v>
      </c>
      <c r="R10" s="29" t="s">
        <v>99</v>
      </c>
      <c r="S10" s="28" t="s">
        <v>224</v>
      </c>
    </row>
    <row r="11" spans="1:20" ht="15" thickBot="1" x14ac:dyDescent="0.35">
      <c r="A11" s="32" t="s">
        <v>4</v>
      </c>
      <c r="B11" s="1">
        <v>64</v>
      </c>
      <c r="C11" s="1">
        <v>27</v>
      </c>
      <c r="D11" s="1">
        <v>26</v>
      </c>
      <c r="E11" s="24">
        <v>11</v>
      </c>
      <c r="F11" s="23">
        <v>65</v>
      </c>
      <c r="G11" s="25">
        <v>18</v>
      </c>
      <c r="H11" s="24">
        <v>26</v>
      </c>
      <c r="I11" s="24">
        <v>1</v>
      </c>
      <c r="J11" s="23">
        <v>3</v>
      </c>
      <c r="K11" s="29" t="s">
        <v>1435</v>
      </c>
      <c r="L11" s="1" t="s">
        <v>1299</v>
      </c>
      <c r="M11" s="1" t="s">
        <v>1436</v>
      </c>
      <c r="N11" s="1" t="s">
        <v>1437</v>
      </c>
      <c r="O11" s="31">
        <v>202</v>
      </c>
      <c r="P11" s="20">
        <v>226</v>
      </c>
      <c r="Q11" s="30">
        <v>-24</v>
      </c>
      <c r="R11" s="29" t="s">
        <v>180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63</v>
      </c>
      <c r="C14" s="1">
        <v>40</v>
      </c>
      <c r="D14" s="1">
        <v>17</v>
      </c>
      <c r="E14" s="20">
        <v>6</v>
      </c>
      <c r="F14" s="33">
        <v>86</v>
      </c>
      <c r="G14" s="20">
        <v>26</v>
      </c>
      <c r="H14" s="20">
        <v>36</v>
      </c>
      <c r="I14" s="20">
        <v>4</v>
      </c>
      <c r="J14" s="20">
        <v>3</v>
      </c>
      <c r="K14" s="29" t="s">
        <v>1312</v>
      </c>
      <c r="L14" s="1" t="s">
        <v>1438</v>
      </c>
      <c r="M14" s="1" t="s">
        <v>1219</v>
      </c>
      <c r="N14" s="1" t="s">
        <v>1313</v>
      </c>
      <c r="O14" s="31">
        <v>224</v>
      </c>
      <c r="P14" s="20">
        <v>183</v>
      </c>
      <c r="Q14" s="30">
        <v>41</v>
      </c>
      <c r="R14" s="29" t="s">
        <v>101</v>
      </c>
      <c r="S14" s="28" t="s">
        <v>226</v>
      </c>
    </row>
    <row r="15" spans="1:20" x14ac:dyDescent="0.3">
      <c r="A15" s="32" t="s">
        <v>9</v>
      </c>
      <c r="B15" s="1">
        <v>63</v>
      </c>
      <c r="C15" s="1">
        <v>32</v>
      </c>
      <c r="D15" s="1">
        <v>17</v>
      </c>
      <c r="E15" s="20">
        <v>14</v>
      </c>
      <c r="F15" s="30">
        <v>78</v>
      </c>
      <c r="G15" s="20">
        <v>26</v>
      </c>
      <c r="H15" s="20">
        <v>31</v>
      </c>
      <c r="I15" s="20">
        <v>1</v>
      </c>
      <c r="J15" s="20">
        <v>9</v>
      </c>
      <c r="K15" s="29" t="s">
        <v>1460</v>
      </c>
      <c r="L15" s="1" t="s">
        <v>1133</v>
      </c>
      <c r="M15" s="1" t="s">
        <v>1446</v>
      </c>
      <c r="N15" s="1" t="s">
        <v>1461</v>
      </c>
      <c r="O15" s="31">
        <v>213</v>
      </c>
      <c r="P15" s="20">
        <v>188</v>
      </c>
      <c r="Q15" s="30">
        <v>25</v>
      </c>
      <c r="R15" s="29" t="s">
        <v>99</v>
      </c>
      <c r="S15" s="28" t="s">
        <v>222</v>
      </c>
    </row>
    <row r="16" spans="1:20" x14ac:dyDescent="0.3">
      <c r="A16" s="32" t="s">
        <v>13</v>
      </c>
      <c r="B16" s="1">
        <v>64</v>
      </c>
      <c r="C16" s="1">
        <v>36</v>
      </c>
      <c r="D16" s="1">
        <v>23</v>
      </c>
      <c r="E16" s="20">
        <v>5</v>
      </c>
      <c r="F16" s="30">
        <v>77</v>
      </c>
      <c r="G16" s="20">
        <v>19</v>
      </c>
      <c r="H16" s="20">
        <v>32</v>
      </c>
      <c r="I16" s="20">
        <v>4</v>
      </c>
      <c r="J16" s="20">
        <v>5</v>
      </c>
      <c r="K16" s="29" t="s">
        <v>1343</v>
      </c>
      <c r="L16" s="1" t="s">
        <v>1443</v>
      </c>
      <c r="M16" s="1" t="s">
        <v>1316</v>
      </c>
      <c r="N16" s="1" t="s">
        <v>1344</v>
      </c>
      <c r="O16" s="31">
        <v>188</v>
      </c>
      <c r="P16" s="20">
        <v>183</v>
      </c>
      <c r="Q16" s="30">
        <v>5</v>
      </c>
      <c r="R16" s="29" t="s">
        <v>99</v>
      </c>
      <c r="S16" s="28" t="s">
        <v>232</v>
      </c>
    </row>
    <row r="17" spans="1:19" x14ac:dyDescent="0.3">
      <c r="A17" s="32" t="s">
        <v>23</v>
      </c>
      <c r="B17" s="1">
        <v>63</v>
      </c>
      <c r="C17" s="1">
        <v>32</v>
      </c>
      <c r="D17" s="1">
        <v>21</v>
      </c>
      <c r="E17" s="20">
        <v>10</v>
      </c>
      <c r="F17" s="30">
        <v>74</v>
      </c>
      <c r="G17" s="20">
        <v>17</v>
      </c>
      <c r="H17" s="20">
        <v>27</v>
      </c>
      <c r="I17" s="20">
        <v>5</v>
      </c>
      <c r="J17" s="20">
        <v>1</v>
      </c>
      <c r="K17" s="29" t="s">
        <v>1476</v>
      </c>
      <c r="L17" s="1" t="s">
        <v>1166</v>
      </c>
      <c r="M17" s="1" t="s">
        <v>638</v>
      </c>
      <c r="N17" s="1" t="s">
        <v>1404</v>
      </c>
      <c r="O17" s="31">
        <v>204</v>
      </c>
      <c r="P17" s="20">
        <v>203</v>
      </c>
      <c r="Q17" s="30">
        <v>1</v>
      </c>
      <c r="R17" s="29" t="s">
        <v>107</v>
      </c>
      <c r="S17" s="28" t="s">
        <v>241</v>
      </c>
    </row>
    <row r="18" spans="1:19" x14ac:dyDescent="0.3">
      <c r="A18" s="32" t="s">
        <v>1</v>
      </c>
      <c r="B18" s="1">
        <v>65</v>
      </c>
      <c r="C18" s="1">
        <v>32</v>
      </c>
      <c r="D18" s="1">
        <v>26</v>
      </c>
      <c r="E18" s="20">
        <v>7</v>
      </c>
      <c r="F18" s="30">
        <v>71</v>
      </c>
      <c r="G18" s="20">
        <v>26</v>
      </c>
      <c r="H18" s="20">
        <v>31</v>
      </c>
      <c r="I18" s="20">
        <v>1</v>
      </c>
      <c r="J18" s="20">
        <v>5</v>
      </c>
      <c r="K18" s="29" t="s">
        <v>1266</v>
      </c>
      <c r="L18" s="1" t="s">
        <v>1173</v>
      </c>
      <c r="M18" s="1" t="s">
        <v>1241</v>
      </c>
      <c r="N18" s="1" t="s">
        <v>1425</v>
      </c>
      <c r="O18" s="31">
        <v>207</v>
      </c>
      <c r="P18" s="20">
        <v>195</v>
      </c>
      <c r="Q18" s="30">
        <v>12</v>
      </c>
      <c r="R18" s="29" t="s">
        <v>99</v>
      </c>
      <c r="S18" s="28" t="s">
        <v>232</v>
      </c>
    </row>
    <row r="19" spans="1:19" x14ac:dyDescent="0.3">
      <c r="A19" s="32" t="s">
        <v>10</v>
      </c>
      <c r="B19" s="1">
        <v>63</v>
      </c>
      <c r="C19" s="1">
        <v>29</v>
      </c>
      <c r="D19" s="1">
        <v>23</v>
      </c>
      <c r="E19" s="20">
        <v>11</v>
      </c>
      <c r="F19" s="30">
        <v>69</v>
      </c>
      <c r="G19" s="20">
        <v>12</v>
      </c>
      <c r="H19" s="20">
        <v>22</v>
      </c>
      <c r="I19" s="20">
        <v>7</v>
      </c>
      <c r="J19" s="20">
        <v>3</v>
      </c>
      <c r="K19" s="29" t="s">
        <v>1387</v>
      </c>
      <c r="L19" s="1" t="s">
        <v>1101</v>
      </c>
      <c r="M19" s="1" t="s">
        <v>498</v>
      </c>
      <c r="N19" s="1" t="s">
        <v>1402</v>
      </c>
      <c r="O19" s="31">
        <v>183</v>
      </c>
      <c r="P19" s="20">
        <v>200</v>
      </c>
      <c r="Q19" s="30">
        <v>-17</v>
      </c>
      <c r="R19" s="29" t="s">
        <v>101</v>
      </c>
      <c r="S19" s="28" t="s">
        <v>233</v>
      </c>
    </row>
    <row r="20" spans="1:19" x14ac:dyDescent="0.3">
      <c r="A20" s="32" t="s">
        <v>14</v>
      </c>
      <c r="B20" s="1">
        <v>64</v>
      </c>
      <c r="C20" s="1">
        <v>32</v>
      </c>
      <c r="D20" s="1">
        <v>30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1458</v>
      </c>
      <c r="L20" s="1" t="s">
        <v>1315</v>
      </c>
      <c r="M20" s="1" t="s">
        <v>1441</v>
      </c>
      <c r="N20" s="1" t="s">
        <v>1459</v>
      </c>
      <c r="O20" s="31">
        <v>166</v>
      </c>
      <c r="P20" s="20">
        <v>192</v>
      </c>
      <c r="Q20" s="30">
        <v>-26</v>
      </c>
      <c r="R20" s="29" t="s">
        <v>101</v>
      </c>
      <c r="S20" s="28" t="s">
        <v>200</v>
      </c>
    </row>
    <row r="21" spans="1:19" ht="15" thickBot="1" x14ac:dyDescent="0.35">
      <c r="A21" s="27" t="s">
        <v>12</v>
      </c>
      <c r="B21" s="26">
        <v>63</v>
      </c>
      <c r="C21" s="26">
        <v>25</v>
      </c>
      <c r="D21" s="26">
        <v>30</v>
      </c>
      <c r="E21" s="24">
        <v>8</v>
      </c>
      <c r="F21" s="23">
        <v>58</v>
      </c>
      <c r="G21" s="24">
        <v>13</v>
      </c>
      <c r="H21" s="24">
        <v>22</v>
      </c>
      <c r="I21" s="24">
        <v>3</v>
      </c>
      <c r="J21" s="24">
        <v>0</v>
      </c>
      <c r="K21" s="22" t="s">
        <v>1406</v>
      </c>
      <c r="L21" s="26" t="s">
        <v>1448</v>
      </c>
      <c r="M21" s="26" t="s">
        <v>958</v>
      </c>
      <c r="N21" s="26" t="s">
        <v>1477</v>
      </c>
      <c r="O21" s="25">
        <v>175</v>
      </c>
      <c r="P21" s="24">
        <v>200</v>
      </c>
      <c r="Q21" s="23">
        <v>-25</v>
      </c>
      <c r="R21" s="22" t="s">
        <v>99</v>
      </c>
      <c r="S21" s="21" t="s">
        <v>215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62</v>
      </c>
      <c r="C25" s="1">
        <v>43</v>
      </c>
      <c r="D25" s="1">
        <v>10</v>
      </c>
      <c r="E25" s="20">
        <v>9</v>
      </c>
      <c r="F25" s="30">
        <v>95</v>
      </c>
      <c r="G25" s="20">
        <v>35</v>
      </c>
      <c r="H25" s="20">
        <v>40</v>
      </c>
      <c r="I25" s="20">
        <v>3</v>
      </c>
      <c r="J25" s="20">
        <v>5</v>
      </c>
      <c r="K25" s="29" t="s">
        <v>1463</v>
      </c>
      <c r="L25" s="1" t="s">
        <v>1417</v>
      </c>
      <c r="M25" s="1" t="s">
        <v>618</v>
      </c>
      <c r="N25" s="1" t="s">
        <v>1464</v>
      </c>
      <c r="O25" s="31">
        <v>238</v>
      </c>
      <c r="P25" s="20">
        <v>155</v>
      </c>
      <c r="Q25" s="30">
        <v>83</v>
      </c>
      <c r="R25" s="29" t="s">
        <v>154</v>
      </c>
      <c r="S25" s="28" t="s">
        <v>219</v>
      </c>
    </row>
    <row r="26" spans="1:19" x14ac:dyDescent="0.3">
      <c r="A26" s="32" t="s">
        <v>22</v>
      </c>
      <c r="B26" s="1">
        <v>63</v>
      </c>
      <c r="C26" s="1">
        <v>39</v>
      </c>
      <c r="D26" s="1">
        <v>14</v>
      </c>
      <c r="E26" s="20">
        <v>10</v>
      </c>
      <c r="F26" s="30">
        <v>88</v>
      </c>
      <c r="G26" s="20">
        <v>27</v>
      </c>
      <c r="H26" s="20">
        <v>35</v>
      </c>
      <c r="I26" s="20">
        <v>4</v>
      </c>
      <c r="J26" s="20">
        <v>4</v>
      </c>
      <c r="K26" s="29" t="s">
        <v>1076</v>
      </c>
      <c r="L26" s="1" t="s">
        <v>1106</v>
      </c>
      <c r="M26" s="1" t="s">
        <v>586</v>
      </c>
      <c r="N26" s="1" t="s">
        <v>1465</v>
      </c>
      <c r="O26" s="31">
        <v>220</v>
      </c>
      <c r="P26" s="20">
        <v>173</v>
      </c>
      <c r="Q26" s="30">
        <v>47</v>
      </c>
      <c r="R26" s="29" t="s">
        <v>99</v>
      </c>
      <c r="S26" s="28" t="s">
        <v>342</v>
      </c>
    </row>
    <row r="27" spans="1:19" x14ac:dyDescent="0.3">
      <c r="A27" s="32" t="s">
        <v>17</v>
      </c>
      <c r="B27" s="1">
        <v>64</v>
      </c>
      <c r="C27" s="1">
        <v>37</v>
      </c>
      <c r="D27" s="1">
        <v>16</v>
      </c>
      <c r="E27" s="20">
        <v>11</v>
      </c>
      <c r="F27" s="30">
        <v>85</v>
      </c>
      <c r="G27" s="20">
        <v>20</v>
      </c>
      <c r="H27" s="20">
        <v>33</v>
      </c>
      <c r="I27" s="20">
        <v>4</v>
      </c>
      <c r="J27" s="20">
        <v>4</v>
      </c>
      <c r="K27" s="29" t="s">
        <v>1380</v>
      </c>
      <c r="L27" s="1" t="s">
        <v>1466</v>
      </c>
      <c r="M27" s="1" t="s">
        <v>624</v>
      </c>
      <c r="N27" s="1" t="s">
        <v>1467</v>
      </c>
      <c r="O27" s="31">
        <v>215</v>
      </c>
      <c r="P27" s="20">
        <v>185</v>
      </c>
      <c r="Q27" s="30">
        <v>30</v>
      </c>
      <c r="R27" s="29" t="s">
        <v>101</v>
      </c>
      <c r="S27" s="28" t="s">
        <v>226</v>
      </c>
    </row>
    <row r="28" spans="1:19" x14ac:dyDescent="0.3">
      <c r="A28" s="32" t="s">
        <v>95</v>
      </c>
      <c r="B28" s="1">
        <v>64</v>
      </c>
      <c r="C28" s="1">
        <v>34</v>
      </c>
      <c r="D28" s="1">
        <v>25</v>
      </c>
      <c r="E28" s="20">
        <v>5</v>
      </c>
      <c r="F28" s="30">
        <v>73</v>
      </c>
      <c r="G28" s="20">
        <v>26</v>
      </c>
      <c r="H28" s="20">
        <v>34</v>
      </c>
      <c r="I28" s="20">
        <v>0</v>
      </c>
      <c r="J28" s="20">
        <v>0</v>
      </c>
      <c r="K28" s="29" t="s">
        <v>1123</v>
      </c>
      <c r="L28" s="1" t="s">
        <v>1294</v>
      </c>
      <c r="M28" s="1" t="s">
        <v>637</v>
      </c>
      <c r="N28" s="1" t="s">
        <v>1480</v>
      </c>
      <c r="O28" s="31">
        <v>203</v>
      </c>
      <c r="P28" s="20">
        <v>176</v>
      </c>
      <c r="Q28" s="30">
        <v>27</v>
      </c>
      <c r="R28" s="29" t="s">
        <v>101</v>
      </c>
      <c r="S28" s="28" t="s">
        <v>234</v>
      </c>
    </row>
    <row r="29" spans="1:19" x14ac:dyDescent="0.3">
      <c r="A29" s="32" t="s">
        <v>15</v>
      </c>
      <c r="B29" s="1">
        <v>63</v>
      </c>
      <c r="C29" s="1">
        <v>28</v>
      </c>
      <c r="D29" s="1">
        <v>27</v>
      </c>
      <c r="E29" s="20">
        <v>8</v>
      </c>
      <c r="F29" s="30">
        <v>64</v>
      </c>
      <c r="G29" s="20">
        <v>18</v>
      </c>
      <c r="H29" s="20">
        <v>25</v>
      </c>
      <c r="I29" s="20">
        <v>3</v>
      </c>
      <c r="J29" s="20">
        <v>0</v>
      </c>
      <c r="K29" s="29" t="s">
        <v>1409</v>
      </c>
      <c r="L29" s="1" t="s">
        <v>1056</v>
      </c>
      <c r="M29" s="1" t="s">
        <v>708</v>
      </c>
      <c r="N29" s="1" t="s">
        <v>1330</v>
      </c>
      <c r="O29" s="31">
        <v>187</v>
      </c>
      <c r="P29" s="20">
        <v>216</v>
      </c>
      <c r="Q29" s="30">
        <v>-29</v>
      </c>
      <c r="R29" s="29" t="s">
        <v>101</v>
      </c>
      <c r="S29" s="28" t="s">
        <v>218</v>
      </c>
    </row>
    <row r="30" spans="1:19" x14ac:dyDescent="0.3">
      <c r="A30" s="32" t="s">
        <v>0</v>
      </c>
      <c r="B30" s="1">
        <v>62</v>
      </c>
      <c r="C30" s="1">
        <v>26</v>
      </c>
      <c r="D30" s="1">
        <v>26</v>
      </c>
      <c r="E30" s="20">
        <v>10</v>
      </c>
      <c r="F30" s="30">
        <v>62</v>
      </c>
      <c r="G30" s="20">
        <v>20</v>
      </c>
      <c r="H30" s="20">
        <v>25</v>
      </c>
      <c r="I30" s="20">
        <v>1</v>
      </c>
      <c r="J30" s="20">
        <v>2</v>
      </c>
      <c r="K30" s="29" t="s">
        <v>1013</v>
      </c>
      <c r="L30" s="1" t="s">
        <v>1352</v>
      </c>
      <c r="M30" s="1" t="s">
        <v>122</v>
      </c>
      <c r="N30" s="1" t="s">
        <v>1360</v>
      </c>
      <c r="O30" s="31">
        <v>178</v>
      </c>
      <c r="P30" s="20">
        <v>189</v>
      </c>
      <c r="Q30" s="30">
        <v>-11</v>
      </c>
      <c r="R30" s="29" t="s">
        <v>109</v>
      </c>
      <c r="S30" s="28" t="s">
        <v>239</v>
      </c>
    </row>
    <row r="31" spans="1:19" x14ac:dyDescent="0.3">
      <c r="A31" s="32" t="s">
        <v>25</v>
      </c>
      <c r="B31" s="1">
        <v>64</v>
      </c>
      <c r="C31" s="1">
        <v>24</v>
      </c>
      <c r="D31" s="1">
        <v>29</v>
      </c>
      <c r="E31" s="20">
        <v>11</v>
      </c>
      <c r="F31" s="30">
        <v>59</v>
      </c>
      <c r="G31" s="20">
        <v>15</v>
      </c>
      <c r="H31" s="20">
        <v>21</v>
      </c>
      <c r="I31" s="20">
        <v>3</v>
      </c>
      <c r="J31" s="20">
        <v>5</v>
      </c>
      <c r="K31" s="29" t="s">
        <v>1300</v>
      </c>
      <c r="L31" s="1" t="s">
        <v>1183</v>
      </c>
      <c r="M31" s="1" t="s">
        <v>1478</v>
      </c>
      <c r="N31" s="1" t="s">
        <v>1479</v>
      </c>
      <c r="O31" s="31">
        <v>172</v>
      </c>
      <c r="P31" s="20">
        <v>207</v>
      </c>
      <c r="Q31" s="30">
        <v>-35</v>
      </c>
      <c r="R31" s="29" t="s">
        <v>99</v>
      </c>
      <c r="S31" s="28" t="s">
        <v>215</v>
      </c>
    </row>
    <row r="32" spans="1:19" ht="15" thickBot="1" x14ac:dyDescent="0.35">
      <c r="A32" s="32" t="s">
        <v>6</v>
      </c>
      <c r="B32" s="1">
        <v>63</v>
      </c>
      <c r="C32" s="1">
        <v>25</v>
      </c>
      <c r="D32" s="1">
        <v>29</v>
      </c>
      <c r="E32" s="20">
        <v>9</v>
      </c>
      <c r="F32" s="23">
        <v>59</v>
      </c>
      <c r="G32" s="20">
        <v>22</v>
      </c>
      <c r="H32" s="20">
        <v>24</v>
      </c>
      <c r="I32" s="20">
        <v>1</v>
      </c>
      <c r="J32" s="20">
        <v>3</v>
      </c>
      <c r="K32" s="29" t="s">
        <v>1331</v>
      </c>
      <c r="L32" s="1" t="s">
        <v>1468</v>
      </c>
      <c r="M32" s="1" t="s">
        <v>1350</v>
      </c>
      <c r="N32" s="1" t="s">
        <v>1469</v>
      </c>
      <c r="O32" s="31">
        <v>166</v>
      </c>
      <c r="P32" s="20">
        <v>212</v>
      </c>
      <c r="Q32" s="30">
        <v>-46</v>
      </c>
      <c r="R32" s="29" t="s">
        <v>135</v>
      </c>
      <c r="S32" s="28" t="s">
        <v>232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63</v>
      </c>
      <c r="C35" s="1">
        <v>35</v>
      </c>
      <c r="D35" s="1">
        <v>25</v>
      </c>
      <c r="E35" s="20">
        <v>3</v>
      </c>
      <c r="F35" s="33">
        <v>73</v>
      </c>
      <c r="G35" s="20">
        <v>12</v>
      </c>
      <c r="H35" s="20">
        <v>27</v>
      </c>
      <c r="I35" s="20">
        <v>8</v>
      </c>
      <c r="J35" s="20">
        <v>0</v>
      </c>
      <c r="K35" s="29" t="s">
        <v>1470</v>
      </c>
      <c r="L35" s="1" t="s">
        <v>1108</v>
      </c>
      <c r="M35" s="1" t="s">
        <v>455</v>
      </c>
      <c r="N35" s="1" t="s">
        <v>1471</v>
      </c>
      <c r="O35" s="31">
        <v>211</v>
      </c>
      <c r="P35" s="20">
        <v>221</v>
      </c>
      <c r="Q35" s="30">
        <v>-10</v>
      </c>
      <c r="R35" s="29" t="s">
        <v>101</v>
      </c>
      <c r="S35" s="28" t="s">
        <v>203</v>
      </c>
    </row>
    <row r="36" spans="1:19" x14ac:dyDescent="0.3">
      <c r="A36" s="32" t="s">
        <v>2</v>
      </c>
      <c r="B36" s="1">
        <v>64</v>
      </c>
      <c r="C36" s="1">
        <v>29</v>
      </c>
      <c r="D36" s="1">
        <v>21</v>
      </c>
      <c r="E36" s="20">
        <v>14</v>
      </c>
      <c r="F36" s="30">
        <v>72</v>
      </c>
      <c r="G36" s="20">
        <v>20</v>
      </c>
      <c r="H36" s="20">
        <v>28</v>
      </c>
      <c r="I36" s="20">
        <v>1</v>
      </c>
      <c r="J36" s="20">
        <v>6</v>
      </c>
      <c r="K36" s="29" t="s">
        <v>1358</v>
      </c>
      <c r="L36" s="1" t="s">
        <v>1397</v>
      </c>
      <c r="M36" s="1" t="s">
        <v>565</v>
      </c>
      <c r="N36" s="1" t="s">
        <v>1474</v>
      </c>
      <c r="O36" s="31">
        <v>209</v>
      </c>
      <c r="P36" s="20">
        <v>205</v>
      </c>
      <c r="Q36" s="30">
        <v>4</v>
      </c>
      <c r="R36" s="29" t="s">
        <v>107</v>
      </c>
      <c r="S36" s="28" t="s">
        <v>200</v>
      </c>
    </row>
    <row r="37" spans="1:19" x14ac:dyDescent="0.3">
      <c r="A37" s="32" t="s">
        <v>20</v>
      </c>
      <c r="B37" s="1">
        <v>64</v>
      </c>
      <c r="C37" s="1">
        <v>31</v>
      </c>
      <c r="D37" s="1">
        <v>25</v>
      </c>
      <c r="E37" s="20">
        <v>8</v>
      </c>
      <c r="F37" s="30">
        <v>70</v>
      </c>
      <c r="G37" s="20">
        <v>23</v>
      </c>
      <c r="H37" s="20">
        <v>31</v>
      </c>
      <c r="I37" s="20">
        <v>0</v>
      </c>
      <c r="J37" s="20">
        <v>3</v>
      </c>
      <c r="K37" s="29" t="s">
        <v>1424</v>
      </c>
      <c r="L37" s="1" t="s">
        <v>1472</v>
      </c>
      <c r="M37" s="1" t="s">
        <v>544</v>
      </c>
      <c r="N37" s="1" t="s">
        <v>1473</v>
      </c>
      <c r="O37" s="31">
        <v>227</v>
      </c>
      <c r="P37" s="20">
        <v>218</v>
      </c>
      <c r="Q37" s="30">
        <v>9</v>
      </c>
      <c r="R37" s="29" t="s">
        <v>99</v>
      </c>
      <c r="S37" s="28" t="s">
        <v>200</v>
      </c>
    </row>
    <row r="38" spans="1:19" x14ac:dyDescent="0.3">
      <c r="A38" s="32" t="s">
        <v>7</v>
      </c>
      <c r="B38" s="1">
        <v>62</v>
      </c>
      <c r="C38" s="1">
        <v>29</v>
      </c>
      <c r="D38" s="1">
        <v>24</v>
      </c>
      <c r="E38" s="20">
        <v>9</v>
      </c>
      <c r="F38" s="30">
        <v>67</v>
      </c>
      <c r="G38" s="20">
        <v>22</v>
      </c>
      <c r="H38" s="20">
        <v>28</v>
      </c>
      <c r="I38" s="20">
        <v>1</v>
      </c>
      <c r="J38" s="20">
        <v>4</v>
      </c>
      <c r="K38" s="29" t="s">
        <v>1216</v>
      </c>
      <c r="L38" s="1" t="s">
        <v>1250</v>
      </c>
      <c r="M38" s="1" t="s">
        <v>659</v>
      </c>
      <c r="N38" s="1" t="s">
        <v>1395</v>
      </c>
      <c r="O38" s="31">
        <v>177</v>
      </c>
      <c r="P38" s="20">
        <v>186</v>
      </c>
      <c r="Q38" s="30">
        <v>-9</v>
      </c>
      <c r="R38" s="29" t="s">
        <v>107</v>
      </c>
      <c r="S38" s="28" t="s">
        <v>202</v>
      </c>
    </row>
    <row r="39" spans="1:19" x14ac:dyDescent="0.3">
      <c r="A39" s="32" t="s">
        <v>18</v>
      </c>
      <c r="B39" s="1">
        <v>63</v>
      </c>
      <c r="C39" s="1">
        <v>26</v>
      </c>
      <c r="D39" s="1">
        <v>23</v>
      </c>
      <c r="E39" s="20">
        <v>14</v>
      </c>
      <c r="F39" s="30">
        <v>66</v>
      </c>
      <c r="G39" s="20">
        <v>12</v>
      </c>
      <c r="H39" s="20">
        <v>22</v>
      </c>
      <c r="I39" s="20">
        <v>4</v>
      </c>
      <c r="J39" s="20">
        <v>6</v>
      </c>
      <c r="K39" s="29" t="s">
        <v>1449</v>
      </c>
      <c r="L39" s="1" t="s">
        <v>1482</v>
      </c>
      <c r="M39" s="1" t="s">
        <v>1336</v>
      </c>
      <c r="N39" s="1" t="s">
        <v>1368</v>
      </c>
      <c r="O39" s="31">
        <v>168</v>
      </c>
      <c r="P39" s="20">
        <v>190</v>
      </c>
      <c r="Q39" s="30">
        <v>-22</v>
      </c>
      <c r="R39" s="29" t="s">
        <v>99</v>
      </c>
      <c r="S39" s="28" t="s">
        <v>237</v>
      </c>
    </row>
    <row r="40" spans="1:19" x14ac:dyDescent="0.3">
      <c r="A40" s="32" t="s">
        <v>8</v>
      </c>
      <c r="B40" s="1">
        <v>61</v>
      </c>
      <c r="C40" s="1">
        <v>30</v>
      </c>
      <c r="D40" s="1">
        <v>25</v>
      </c>
      <c r="E40" s="20">
        <v>6</v>
      </c>
      <c r="F40" s="30">
        <v>66</v>
      </c>
      <c r="G40" s="20">
        <v>16</v>
      </c>
      <c r="H40" s="20">
        <v>28</v>
      </c>
      <c r="I40" s="20">
        <v>2</v>
      </c>
      <c r="J40" s="20">
        <v>1</v>
      </c>
      <c r="K40" s="29" t="s">
        <v>1260</v>
      </c>
      <c r="L40" s="1" t="s">
        <v>1207</v>
      </c>
      <c r="M40" s="1" t="s">
        <v>622</v>
      </c>
      <c r="N40" s="1" t="s">
        <v>1425</v>
      </c>
      <c r="O40" s="31">
        <v>189</v>
      </c>
      <c r="P40" s="20">
        <v>212</v>
      </c>
      <c r="Q40" s="30">
        <v>-23</v>
      </c>
      <c r="R40" s="29" t="s">
        <v>107</v>
      </c>
      <c r="S40" s="28" t="s">
        <v>255</v>
      </c>
    </row>
    <row r="41" spans="1:19" x14ac:dyDescent="0.3">
      <c r="A41" s="32" t="s">
        <v>27</v>
      </c>
      <c r="B41" s="1">
        <v>63</v>
      </c>
      <c r="C41" s="1">
        <v>25</v>
      </c>
      <c r="D41" s="1">
        <v>31</v>
      </c>
      <c r="E41" s="20">
        <v>7</v>
      </c>
      <c r="F41" s="30">
        <v>57</v>
      </c>
      <c r="G41" s="20">
        <v>19</v>
      </c>
      <c r="H41" s="20">
        <v>23</v>
      </c>
      <c r="I41" s="20">
        <v>2</v>
      </c>
      <c r="J41" s="20">
        <v>3</v>
      </c>
      <c r="K41" s="29" t="s">
        <v>1134</v>
      </c>
      <c r="L41" s="1" t="s">
        <v>1481</v>
      </c>
      <c r="M41" s="1" t="s">
        <v>488</v>
      </c>
      <c r="N41" s="1" t="s">
        <v>1386</v>
      </c>
      <c r="O41" s="31">
        <v>158</v>
      </c>
      <c r="P41" s="20">
        <v>196</v>
      </c>
      <c r="Q41" s="30">
        <v>-38</v>
      </c>
      <c r="R41" s="29" t="s">
        <v>101</v>
      </c>
      <c r="S41" s="28" t="s">
        <v>228</v>
      </c>
    </row>
    <row r="42" spans="1:19" ht="15" thickBot="1" x14ac:dyDescent="0.35">
      <c r="A42" s="27" t="s">
        <v>3</v>
      </c>
      <c r="B42" s="26">
        <v>64</v>
      </c>
      <c r="C42" s="26">
        <v>19</v>
      </c>
      <c r="D42" s="26">
        <v>37</v>
      </c>
      <c r="E42" s="24">
        <v>8</v>
      </c>
      <c r="F42" s="23">
        <v>46</v>
      </c>
      <c r="G42" s="24">
        <v>9</v>
      </c>
      <c r="H42" s="24">
        <v>15</v>
      </c>
      <c r="I42" s="24">
        <v>4</v>
      </c>
      <c r="J42" s="24">
        <v>2</v>
      </c>
      <c r="K42" s="22" t="s">
        <v>1483</v>
      </c>
      <c r="L42" s="26" t="s">
        <v>1450</v>
      </c>
      <c r="M42" s="26" t="s">
        <v>378</v>
      </c>
      <c r="N42" s="26" t="s">
        <v>1451</v>
      </c>
      <c r="O42" s="25">
        <v>165</v>
      </c>
      <c r="P42" s="24">
        <v>238</v>
      </c>
      <c r="Q42" s="23">
        <v>-73</v>
      </c>
      <c r="R42" s="22" t="s">
        <v>107</v>
      </c>
      <c r="S42" s="21" t="s">
        <v>737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CC0ED4E-E6D1-413E-9113-981BC6F121E1}"/>
  </hyperlinks>
  <pageMargins left="0.7" right="0.7" top="0.75" bottom="0.75" header="0.3" footer="0.3"/>
  <pageSetup orientation="portrait" verticalDpi="0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3E4B-B5A8-4C3E-8E12-CA4D73AEF22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65</v>
      </c>
      <c r="C4" s="40">
        <v>40</v>
      </c>
      <c r="D4" s="40">
        <v>19</v>
      </c>
      <c r="E4" s="38">
        <v>6</v>
      </c>
      <c r="F4" s="33">
        <v>86</v>
      </c>
      <c r="G4" s="39">
        <v>31</v>
      </c>
      <c r="H4" s="38">
        <v>37</v>
      </c>
      <c r="I4" s="38">
        <v>3</v>
      </c>
      <c r="J4" s="33">
        <v>0</v>
      </c>
      <c r="K4" s="37" t="s">
        <v>1485</v>
      </c>
      <c r="L4" s="40" t="s">
        <v>1155</v>
      </c>
      <c r="M4" s="40" t="s">
        <v>647</v>
      </c>
      <c r="N4" s="40" t="s">
        <v>1453</v>
      </c>
      <c r="O4" s="39">
        <v>231</v>
      </c>
      <c r="P4" s="38">
        <v>196</v>
      </c>
      <c r="Q4" s="33">
        <v>35</v>
      </c>
      <c r="R4" s="37" t="s">
        <v>213</v>
      </c>
      <c r="S4" s="36" t="s">
        <v>276</v>
      </c>
    </row>
    <row r="5" spans="1:20" x14ac:dyDescent="0.3">
      <c r="A5" s="32" t="s">
        <v>5</v>
      </c>
      <c r="B5" s="1">
        <v>63</v>
      </c>
      <c r="C5" s="1">
        <v>39</v>
      </c>
      <c r="D5" s="1">
        <v>20</v>
      </c>
      <c r="E5" s="20">
        <v>4</v>
      </c>
      <c r="F5" s="30">
        <v>82</v>
      </c>
      <c r="G5" s="31">
        <v>26</v>
      </c>
      <c r="H5" s="20">
        <v>35</v>
      </c>
      <c r="I5" s="20">
        <v>4</v>
      </c>
      <c r="J5" s="30">
        <v>2</v>
      </c>
      <c r="K5" s="29" t="s">
        <v>1491</v>
      </c>
      <c r="L5" s="1" t="s">
        <v>1456</v>
      </c>
      <c r="M5" s="1" t="s">
        <v>578</v>
      </c>
      <c r="N5" s="1" t="s">
        <v>1492</v>
      </c>
      <c r="O5" s="31">
        <v>225</v>
      </c>
      <c r="P5" s="20">
        <v>177</v>
      </c>
      <c r="Q5" s="30">
        <v>48</v>
      </c>
      <c r="R5" s="29" t="s">
        <v>107</v>
      </c>
      <c r="S5" s="28" t="s">
        <v>200</v>
      </c>
    </row>
    <row r="6" spans="1:20" x14ac:dyDescent="0.3">
      <c r="A6" s="32" t="s">
        <v>16</v>
      </c>
      <c r="B6" s="1">
        <v>63</v>
      </c>
      <c r="C6" s="1">
        <v>35</v>
      </c>
      <c r="D6" s="1">
        <v>18</v>
      </c>
      <c r="E6" s="20">
        <v>10</v>
      </c>
      <c r="F6" s="30">
        <v>80</v>
      </c>
      <c r="G6" s="31">
        <v>22</v>
      </c>
      <c r="H6" s="20">
        <v>33</v>
      </c>
      <c r="I6" s="20">
        <v>2</v>
      </c>
      <c r="J6" s="30">
        <v>5</v>
      </c>
      <c r="K6" s="29" t="s">
        <v>1488</v>
      </c>
      <c r="L6" s="1" t="s">
        <v>1432</v>
      </c>
      <c r="M6" s="1" t="s">
        <v>1489</v>
      </c>
      <c r="N6" s="1" t="s">
        <v>1490</v>
      </c>
      <c r="O6" s="31">
        <v>225</v>
      </c>
      <c r="P6" s="20">
        <v>210</v>
      </c>
      <c r="Q6" s="30">
        <v>15</v>
      </c>
      <c r="R6" s="29" t="s">
        <v>104</v>
      </c>
      <c r="S6" s="28" t="s">
        <v>241</v>
      </c>
    </row>
    <row r="7" spans="1:20" x14ac:dyDescent="0.3">
      <c r="A7" s="32" t="s">
        <v>21</v>
      </c>
      <c r="B7" s="1">
        <v>65</v>
      </c>
      <c r="C7" s="1">
        <v>36</v>
      </c>
      <c r="D7" s="1">
        <v>22</v>
      </c>
      <c r="E7" s="20">
        <v>7</v>
      </c>
      <c r="F7" s="30">
        <v>79</v>
      </c>
      <c r="G7" s="31">
        <v>23</v>
      </c>
      <c r="H7" s="20">
        <v>34</v>
      </c>
      <c r="I7" s="20">
        <v>2</v>
      </c>
      <c r="J7" s="30">
        <v>3</v>
      </c>
      <c r="K7" s="29" t="s">
        <v>1122</v>
      </c>
      <c r="L7" s="1" t="s">
        <v>1182</v>
      </c>
      <c r="M7" s="1" t="s">
        <v>604</v>
      </c>
      <c r="N7" s="1" t="s">
        <v>1486</v>
      </c>
      <c r="O7" s="31">
        <v>192</v>
      </c>
      <c r="P7" s="20">
        <v>194</v>
      </c>
      <c r="Q7" s="30">
        <v>-2</v>
      </c>
      <c r="R7" s="29" t="s">
        <v>101</v>
      </c>
      <c r="S7" s="28" t="s">
        <v>228</v>
      </c>
    </row>
    <row r="8" spans="1:20" x14ac:dyDescent="0.3">
      <c r="A8" s="32" t="s">
        <v>29</v>
      </c>
      <c r="B8" s="1">
        <v>64</v>
      </c>
      <c r="C8" s="1">
        <v>36</v>
      </c>
      <c r="D8" s="1">
        <v>22</v>
      </c>
      <c r="E8" s="20">
        <v>6</v>
      </c>
      <c r="F8" s="30">
        <v>78</v>
      </c>
      <c r="G8" s="31">
        <v>26</v>
      </c>
      <c r="H8" s="20">
        <v>34</v>
      </c>
      <c r="I8" s="20">
        <v>2</v>
      </c>
      <c r="J8" s="30">
        <v>3</v>
      </c>
      <c r="K8" s="29" t="s">
        <v>1484</v>
      </c>
      <c r="L8" s="1" t="s">
        <v>1346</v>
      </c>
      <c r="M8" s="1" t="s">
        <v>524</v>
      </c>
      <c r="N8" s="1" t="s">
        <v>1317</v>
      </c>
      <c r="O8" s="31">
        <v>214</v>
      </c>
      <c r="P8" s="20">
        <v>201</v>
      </c>
      <c r="Q8" s="30">
        <v>13</v>
      </c>
      <c r="R8" s="29" t="s">
        <v>99</v>
      </c>
      <c r="S8" s="28" t="s">
        <v>239</v>
      </c>
    </row>
    <row r="9" spans="1:20" x14ac:dyDescent="0.3">
      <c r="A9" s="32" t="s">
        <v>11</v>
      </c>
      <c r="B9" s="1">
        <v>63</v>
      </c>
      <c r="C9" s="1">
        <v>32</v>
      </c>
      <c r="D9" s="1">
        <v>22</v>
      </c>
      <c r="E9" s="20">
        <v>9</v>
      </c>
      <c r="F9" s="30">
        <v>73</v>
      </c>
      <c r="G9" s="31">
        <v>23</v>
      </c>
      <c r="H9" s="20">
        <v>29</v>
      </c>
      <c r="I9" s="20">
        <v>3</v>
      </c>
      <c r="J9" s="30">
        <v>0</v>
      </c>
      <c r="K9" s="29" t="s">
        <v>1125</v>
      </c>
      <c r="L9" s="1" t="s">
        <v>1475</v>
      </c>
      <c r="M9" s="1" t="s">
        <v>580</v>
      </c>
      <c r="N9" s="1" t="s">
        <v>1307</v>
      </c>
      <c r="O9" s="31">
        <v>214</v>
      </c>
      <c r="P9" s="20">
        <v>198</v>
      </c>
      <c r="Q9" s="30">
        <v>16</v>
      </c>
      <c r="R9" s="29" t="s">
        <v>109</v>
      </c>
      <c r="S9" s="28" t="s">
        <v>290</v>
      </c>
    </row>
    <row r="10" spans="1:20" x14ac:dyDescent="0.3">
      <c r="A10" s="32" t="s">
        <v>19</v>
      </c>
      <c r="B10" s="1">
        <v>64</v>
      </c>
      <c r="C10" s="1">
        <v>32</v>
      </c>
      <c r="D10" s="1">
        <v>29</v>
      </c>
      <c r="E10" s="20">
        <v>3</v>
      </c>
      <c r="F10" s="30">
        <v>67</v>
      </c>
      <c r="G10" s="31">
        <v>22</v>
      </c>
      <c r="H10" s="20">
        <v>28</v>
      </c>
      <c r="I10" s="20">
        <v>4</v>
      </c>
      <c r="J10" s="30">
        <v>1</v>
      </c>
      <c r="K10" s="29" t="s">
        <v>1409</v>
      </c>
      <c r="L10" s="1" t="s">
        <v>1130</v>
      </c>
      <c r="M10" s="1" t="s">
        <v>477</v>
      </c>
      <c r="N10" s="1" t="s">
        <v>1487</v>
      </c>
      <c r="O10" s="31">
        <v>195</v>
      </c>
      <c r="P10" s="20">
        <v>213</v>
      </c>
      <c r="Q10" s="30">
        <v>-18</v>
      </c>
      <c r="R10" s="29" t="s">
        <v>104</v>
      </c>
      <c r="S10" s="28" t="s">
        <v>200</v>
      </c>
    </row>
    <row r="11" spans="1:20" ht="15" thickBot="1" x14ac:dyDescent="0.35">
      <c r="A11" s="32" t="s">
        <v>4</v>
      </c>
      <c r="B11" s="1">
        <v>65</v>
      </c>
      <c r="C11" s="1">
        <v>27</v>
      </c>
      <c r="D11" s="1">
        <v>27</v>
      </c>
      <c r="E11" s="24">
        <v>11</v>
      </c>
      <c r="F11" s="23">
        <v>65</v>
      </c>
      <c r="G11" s="25">
        <v>18</v>
      </c>
      <c r="H11" s="24">
        <v>26</v>
      </c>
      <c r="I11" s="24">
        <v>1</v>
      </c>
      <c r="J11" s="23">
        <v>3</v>
      </c>
      <c r="K11" s="29" t="s">
        <v>1435</v>
      </c>
      <c r="L11" s="1" t="s">
        <v>1493</v>
      </c>
      <c r="M11" s="1" t="s">
        <v>1494</v>
      </c>
      <c r="N11" s="1" t="s">
        <v>1495</v>
      </c>
      <c r="O11" s="31">
        <v>203</v>
      </c>
      <c r="P11" s="20">
        <v>229</v>
      </c>
      <c r="Q11" s="30">
        <v>-26</v>
      </c>
      <c r="R11" s="29" t="s">
        <v>197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64</v>
      </c>
      <c r="C14" s="1">
        <v>41</v>
      </c>
      <c r="D14" s="1">
        <v>17</v>
      </c>
      <c r="E14" s="20">
        <v>6</v>
      </c>
      <c r="F14" s="33">
        <v>88</v>
      </c>
      <c r="G14" s="20">
        <v>25</v>
      </c>
      <c r="H14" s="20">
        <v>36</v>
      </c>
      <c r="I14" s="20">
        <v>5</v>
      </c>
      <c r="J14" s="20">
        <v>3</v>
      </c>
      <c r="K14" s="29" t="s">
        <v>1429</v>
      </c>
      <c r="L14" s="1" t="s">
        <v>1438</v>
      </c>
      <c r="M14" s="1" t="s">
        <v>1496</v>
      </c>
      <c r="N14" s="1" t="s">
        <v>1497</v>
      </c>
      <c r="O14" s="31">
        <v>229</v>
      </c>
      <c r="P14" s="20">
        <v>187</v>
      </c>
      <c r="Q14" s="30">
        <v>42</v>
      </c>
      <c r="R14" s="29" t="s">
        <v>99</v>
      </c>
      <c r="S14" s="28" t="s">
        <v>219</v>
      </c>
    </row>
    <row r="15" spans="1:20" x14ac:dyDescent="0.3">
      <c r="A15" s="32" t="s">
        <v>13</v>
      </c>
      <c r="B15" s="1">
        <v>65</v>
      </c>
      <c r="C15" s="1">
        <v>37</v>
      </c>
      <c r="D15" s="1">
        <v>23</v>
      </c>
      <c r="E15" s="20">
        <v>5</v>
      </c>
      <c r="F15" s="30">
        <v>79</v>
      </c>
      <c r="G15" s="20">
        <v>19</v>
      </c>
      <c r="H15" s="20">
        <v>33</v>
      </c>
      <c r="I15" s="20">
        <v>4</v>
      </c>
      <c r="J15" s="20">
        <v>5</v>
      </c>
      <c r="K15" s="29" t="s">
        <v>1343</v>
      </c>
      <c r="L15" s="1" t="s">
        <v>1498</v>
      </c>
      <c r="M15" s="1" t="s">
        <v>1316</v>
      </c>
      <c r="N15" s="1" t="s">
        <v>1344</v>
      </c>
      <c r="O15" s="31">
        <v>192</v>
      </c>
      <c r="P15" s="20">
        <v>186</v>
      </c>
      <c r="Q15" s="30">
        <v>6</v>
      </c>
      <c r="R15" s="29" t="s">
        <v>104</v>
      </c>
      <c r="S15" s="28" t="s">
        <v>203</v>
      </c>
    </row>
    <row r="16" spans="1:20" x14ac:dyDescent="0.3">
      <c r="A16" s="32" t="s">
        <v>9</v>
      </c>
      <c r="B16" s="1">
        <v>64</v>
      </c>
      <c r="C16" s="1">
        <v>32</v>
      </c>
      <c r="D16" s="1">
        <v>17</v>
      </c>
      <c r="E16" s="20">
        <v>15</v>
      </c>
      <c r="F16" s="30">
        <v>79</v>
      </c>
      <c r="G16" s="20">
        <v>26</v>
      </c>
      <c r="H16" s="20">
        <v>31</v>
      </c>
      <c r="I16" s="20">
        <v>1</v>
      </c>
      <c r="J16" s="20">
        <v>10</v>
      </c>
      <c r="K16" s="29" t="s">
        <v>1460</v>
      </c>
      <c r="L16" s="1" t="s">
        <v>1054</v>
      </c>
      <c r="M16" s="1" t="s">
        <v>1500</v>
      </c>
      <c r="N16" s="1" t="s">
        <v>1501</v>
      </c>
      <c r="O16" s="31">
        <v>217</v>
      </c>
      <c r="P16" s="20">
        <v>193</v>
      </c>
      <c r="Q16" s="30">
        <v>24</v>
      </c>
      <c r="R16" s="29" t="s">
        <v>101</v>
      </c>
      <c r="S16" s="28" t="s">
        <v>245</v>
      </c>
    </row>
    <row r="17" spans="1:19" x14ac:dyDescent="0.3">
      <c r="A17" s="32" t="s">
        <v>23</v>
      </c>
      <c r="B17" s="1">
        <v>64</v>
      </c>
      <c r="C17" s="1">
        <v>33</v>
      </c>
      <c r="D17" s="1">
        <v>21</v>
      </c>
      <c r="E17" s="20">
        <v>10</v>
      </c>
      <c r="F17" s="30">
        <v>76</v>
      </c>
      <c r="G17" s="20">
        <v>18</v>
      </c>
      <c r="H17" s="20">
        <v>28</v>
      </c>
      <c r="I17" s="20">
        <v>5</v>
      </c>
      <c r="J17" s="20">
        <v>1</v>
      </c>
      <c r="K17" s="29" t="s">
        <v>1476</v>
      </c>
      <c r="L17" s="1" t="s">
        <v>1175</v>
      </c>
      <c r="M17" s="1" t="s">
        <v>638</v>
      </c>
      <c r="N17" s="1" t="s">
        <v>1375</v>
      </c>
      <c r="O17" s="31">
        <v>209</v>
      </c>
      <c r="P17" s="20">
        <v>205</v>
      </c>
      <c r="Q17" s="30">
        <v>4</v>
      </c>
      <c r="R17" s="29" t="s">
        <v>99</v>
      </c>
      <c r="S17" s="28" t="s">
        <v>241</v>
      </c>
    </row>
    <row r="18" spans="1:19" x14ac:dyDescent="0.3">
      <c r="A18" s="32" t="s">
        <v>1</v>
      </c>
      <c r="B18" s="1">
        <v>65</v>
      </c>
      <c r="C18" s="1">
        <v>32</v>
      </c>
      <c r="D18" s="1">
        <v>26</v>
      </c>
      <c r="E18" s="20">
        <v>7</v>
      </c>
      <c r="F18" s="30">
        <v>71</v>
      </c>
      <c r="G18" s="20">
        <v>26</v>
      </c>
      <c r="H18" s="20">
        <v>31</v>
      </c>
      <c r="I18" s="20">
        <v>1</v>
      </c>
      <c r="J18" s="20">
        <v>5</v>
      </c>
      <c r="K18" s="29" t="s">
        <v>1266</v>
      </c>
      <c r="L18" s="1" t="s">
        <v>1173</v>
      </c>
      <c r="M18" s="1" t="s">
        <v>1241</v>
      </c>
      <c r="N18" s="1" t="s">
        <v>1425</v>
      </c>
      <c r="O18" s="31">
        <v>207</v>
      </c>
      <c r="P18" s="20">
        <v>195</v>
      </c>
      <c r="Q18" s="30">
        <v>12</v>
      </c>
      <c r="R18" s="29" t="s">
        <v>99</v>
      </c>
      <c r="S18" s="28" t="s">
        <v>232</v>
      </c>
    </row>
    <row r="19" spans="1:19" x14ac:dyDescent="0.3">
      <c r="A19" s="32" t="s">
        <v>10</v>
      </c>
      <c r="B19" s="1">
        <v>63</v>
      </c>
      <c r="C19" s="1">
        <v>29</v>
      </c>
      <c r="D19" s="1">
        <v>23</v>
      </c>
      <c r="E19" s="20">
        <v>11</v>
      </c>
      <c r="F19" s="30">
        <v>69</v>
      </c>
      <c r="G19" s="20">
        <v>12</v>
      </c>
      <c r="H19" s="20">
        <v>22</v>
      </c>
      <c r="I19" s="20">
        <v>7</v>
      </c>
      <c r="J19" s="20">
        <v>3</v>
      </c>
      <c r="K19" s="29" t="s">
        <v>1387</v>
      </c>
      <c r="L19" s="1" t="s">
        <v>1101</v>
      </c>
      <c r="M19" s="1" t="s">
        <v>498</v>
      </c>
      <c r="N19" s="1" t="s">
        <v>1402</v>
      </c>
      <c r="O19" s="31">
        <v>183</v>
      </c>
      <c r="P19" s="20">
        <v>200</v>
      </c>
      <c r="Q19" s="30">
        <v>-17</v>
      </c>
      <c r="R19" s="29" t="s">
        <v>101</v>
      </c>
      <c r="S19" s="28" t="s">
        <v>233</v>
      </c>
    </row>
    <row r="20" spans="1:19" x14ac:dyDescent="0.3">
      <c r="A20" s="32" t="s">
        <v>14</v>
      </c>
      <c r="B20" s="1">
        <v>64</v>
      </c>
      <c r="C20" s="1">
        <v>32</v>
      </c>
      <c r="D20" s="1">
        <v>30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1458</v>
      </c>
      <c r="L20" s="1" t="s">
        <v>1315</v>
      </c>
      <c r="M20" s="1" t="s">
        <v>1441</v>
      </c>
      <c r="N20" s="1" t="s">
        <v>1459</v>
      </c>
      <c r="O20" s="31">
        <v>166</v>
      </c>
      <c r="P20" s="20">
        <v>192</v>
      </c>
      <c r="Q20" s="30">
        <v>-26</v>
      </c>
      <c r="R20" s="29" t="s">
        <v>101</v>
      </c>
      <c r="S20" s="28" t="s">
        <v>200</v>
      </c>
    </row>
    <row r="21" spans="1:19" ht="15" thickBot="1" x14ac:dyDescent="0.35">
      <c r="A21" s="27" t="s">
        <v>12</v>
      </c>
      <c r="B21" s="26">
        <v>64</v>
      </c>
      <c r="C21" s="26">
        <v>26</v>
      </c>
      <c r="D21" s="26">
        <v>30</v>
      </c>
      <c r="E21" s="24">
        <v>8</v>
      </c>
      <c r="F21" s="23">
        <v>60</v>
      </c>
      <c r="G21" s="24">
        <v>14</v>
      </c>
      <c r="H21" s="24">
        <v>23</v>
      </c>
      <c r="I21" s="24">
        <v>3</v>
      </c>
      <c r="J21" s="24">
        <v>0</v>
      </c>
      <c r="K21" s="22" t="s">
        <v>1499</v>
      </c>
      <c r="L21" s="26" t="s">
        <v>1448</v>
      </c>
      <c r="M21" s="26" t="s">
        <v>958</v>
      </c>
      <c r="N21" s="26" t="s">
        <v>1477</v>
      </c>
      <c r="O21" s="25">
        <v>179</v>
      </c>
      <c r="P21" s="24">
        <v>200</v>
      </c>
      <c r="Q21" s="23">
        <v>-21</v>
      </c>
      <c r="R21" s="22" t="s">
        <v>104</v>
      </c>
      <c r="S21" s="21" t="s">
        <v>218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63</v>
      </c>
      <c r="C25" s="1">
        <v>43</v>
      </c>
      <c r="D25" s="1">
        <v>11</v>
      </c>
      <c r="E25" s="20">
        <v>9</v>
      </c>
      <c r="F25" s="30">
        <v>95</v>
      </c>
      <c r="G25" s="20">
        <v>35</v>
      </c>
      <c r="H25" s="20">
        <v>40</v>
      </c>
      <c r="I25" s="20">
        <v>3</v>
      </c>
      <c r="J25" s="20">
        <v>5</v>
      </c>
      <c r="K25" s="29" t="s">
        <v>1502</v>
      </c>
      <c r="L25" s="1" t="s">
        <v>1417</v>
      </c>
      <c r="M25" s="1" t="s">
        <v>618</v>
      </c>
      <c r="N25" s="1" t="s">
        <v>1503</v>
      </c>
      <c r="O25" s="31">
        <v>241</v>
      </c>
      <c r="P25" s="20">
        <v>159</v>
      </c>
      <c r="Q25" s="30">
        <v>82</v>
      </c>
      <c r="R25" s="29" t="s">
        <v>101</v>
      </c>
      <c r="S25" s="28" t="s">
        <v>203</v>
      </c>
    </row>
    <row r="26" spans="1:19" x14ac:dyDescent="0.3">
      <c r="A26" s="32" t="s">
        <v>22</v>
      </c>
      <c r="B26" s="1">
        <v>64</v>
      </c>
      <c r="C26" s="1">
        <v>40</v>
      </c>
      <c r="D26" s="1">
        <v>14</v>
      </c>
      <c r="E26" s="20">
        <v>10</v>
      </c>
      <c r="F26" s="30">
        <v>90</v>
      </c>
      <c r="G26" s="20">
        <v>28</v>
      </c>
      <c r="H26" s="20">
        <v>36</v>
      </c>
      <c r="I26" s="20">
        <v>4</v>
      </c>
      <c r="J26" s="20">
        <v>4</v>
      </c>
      <c r="K26" s="29" t="s">
        <v>1104</v>
      </c>
      <c r="L26" s="1" t="s">
        <v>1106</v>
      </c>
      <c r="M26" s="1" t="s">
        <v>586</v>
      </c>
      <c r="N26" s="1" t="s">
        <v>1504</v>
      </c>
      <c r="O26" s="31">
        <v>222</v>
      </c>
      <c r="P26" s="20">
        <v>174</v>
      </c>
      <c r="Q26" s="30">
        <v>48</v>
      </c>
      <c r="R26" s="29" t="s">
        <v>104</v>
      </c>
      <c r="S26" s="28" t="s">
        <v>342</v>
      </c>
    </row>
    <row r="27" spans="1:19" x14ac:dyDescent="0.3">
      <c r="A27" s="32" t="s">
        <v>17</v>
      </c>
      <c r="B27" s="1">
        <v>65</v>
      </c>
      <c r="C27" s="1">
        <v>38</v>
      </c>
      <c r="D27" s="1">
        <v>16</v>
      </c>
      <c r="E27" s="20">
        <v>11</v>
      </c>
      <c r="F27" s="30">
        <v>87</v>
      </c>
      <c r="G27" s="20">
        <v>21</v>
      </c>
      <c r="H27" s="20">
        <v>34</v>
      </c>
      <c r="I27" s="20">
        <v>4</v>
      </c>
      <c r="J27" s="20">
        <v>4</v>
      </c>
      <c r="K27" s="29" t="s">
        <v>1505</v>
      </c>
      <c r="L27" s="1" t="s">
        <v>1466</v>
      </c>
      <c r="M27" s="1" t="s">
        <v>803</v>
      </c>
      <c r="N27" s="1" t="s">
        <v>1506</v>
      </c>
      <c r="O27" s="31">
        <v>220</v>
      </c>
      <c r="P27" s="20">
        <v>185</v>
      </c>
      <c r="Q27" s="30">
        <v>35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65</v>
      </c>
      <c r="C28" s="1">
        <v>34</v>
      </c>
      <c r="D28" s="1">
        <v>26</v>
      </c>
      <c r="E28" s="20">
        <v>5</v>
      </c>
      <c r="F28" s="30">
        <v>73</v>
      </c>
      <c r="G28" s="20">
        <v>26</v>
      </c>
      <c r="H28" s="20">
        <v>34</v>
      </c>
      <c r="I28" s="20">
        <v>0</v>
      </c>
      <c r="J28" s="20">
        <v>0</v>
      </c>
      <c r="K28" s="29" t="s">
        <v>1123</v>
      </c>
      <c r="L28" s="1" t="s">
        <v>1510</v>
      </c>
      <c r="M28" s="1" t="s">
        <v>677</v>
      </c>
      <c r="N28" s="1" t="s">
        <v>1357</v>
      </c>
      <c r="O28" s="31">
        <v>203</v>
      </c>
      <c r="P28" s="20">
        <v>181</v>
      </c>
      <c r="Q28" s="30">
        <v>22</v>
      </c>
      <c r="R28" s="29" t="s">
        <v>107</v>
      </c>
      <c r="S28" s="28" t="s">
        <v>234</v>
      </c>
    </row>
    <row r="29" spans="1:19" x14ac:dyDescent="0.3">
      <c r="A29" s="32" t="s">
        <v>15</v>
      </c>
      <c r="B29" s="1">
        <v>64</v>
      </c>
      <c r="C29" s="1">
        <v>29</v>
      </c>
      <c r="D29" s="1">
        <v>27</v>
      </c>
      <c r="E29" s="20">
        <v>8</v>
      </c>
      <c r="F29" s="30">
        <v>66</v>
      </c>
      <c r="G29" s="20">
        <v>19</v>
      </c>
      <c r="H29" s="20">
        <v>26</v>
      </c>
      <c r="I29" s="20">
        <v>3</v>
      </c>
      <c r="J29" s="20">
        <v>0</v>
      </c>
      <c r="K29" s="29" t="s">
        <v>1409</v>
      </c>
      <c r="L29" s="1" t="s">
        <v>1507</v>
      </c>
      <c r="M29" s="1" t="s">
        <v>708</v>
      </c>
      <c r="N29" s="1" t="s">
        <v>1508</v>
      </c>
      <c r="O29" s="31">
        <v>191</v>
      </c>
      <c r="P29" s="20">
        <v>218</v>
      </c>
      <c r="Q29" s="30">
        <v>-27</v>
      </c>
      <c r="R29" s="29" t="s">
        <v>99</v>
      </c>
      <c r="S29" s="28" t="s">
        <v>218</v>
      </c>
    </row>
    <row r="30" spans="1:19" x14ac:dyDescent="0.3">
      <c r="A30" s="32" t="s">
        <v>0</v>
      </c>
      <c r="B30" s="1">
        <v>63</v>
      </c>
      <c r="C30" s="1">
        <v>26</v>
      </c>
      <c r="D30" s="1">
        <v>27</v>
      </c>
      <c r="E30" s="20">
        <v>10</v>
      </c>
      <c r="F30" s="30">
        <v>62</v>
      </c>
      <c r="G30" s="20">
        <v>20</v>
      </c>
      <c r="H30" s="20">
        <v>25</v>
      </c>
      <c r="I30" s="20">
        <v>1</v>
      </c>
      <c r="J30" s="20">
        <v>2</v>
      </c>
      <c r="K30" s="29" t="s">
        <v>1074</v>
      </c>
      <c r="L30" s="1" t="s">
        <v>1352</v>
      </c>
      <c r="M30" s="1" t="s">
        <v>122</v>
      </c>
      <c r="N30" s="1" t="s">
        <v>1511</v>
      </c>
      <c r="O30" s="31">
        <v>179</v>
      </c>
      <c r="P30" s="20">
        <v>193</v>
      </c>
      <c r="Q30" s="30">
        <v>-14</v>
      </c>
      <c r="R30" s="29" t="s">
        <v>101</v>
      </c>
      <c r="S30" s="28" t="s">
        <v>239</v>
      </c>
    </row>
    <row r="31" spans="1:19" x14ac:dyDescent="0.3">
      <c r="A31" s="32" t="s">
        <v>6</v>
      </c>
      <c r="B31" s="1">
        <v>64</v>
      </c>
      <c r="C31" s="1">
        <v>25</v>
      </c>
      <c r="D31" s="1">
        <v>29</v>
      </c>
      <c r="E31" s="20">
        <v>10</v>
      </c>
      <c r="F31" s="30">
        <v>60</v>
      </c>
      <c r="G31" s="20">
        <v>22</v>
      </c>
      <c r="H31" s="20">
        <v>24</v>
      </c>
      <c r="I31" s="20">
        <v>1</v>
      </c>
      <c r="J31" s="20">
        <v>3</v>
      </c>
      <c r="K31" s="29" t="s">
        <v>1509</v>
      </c>
      <c r="L31" s="1" t="s">
        <v>1468</v>
      </c>
      <c r="M31" s="1" t="s">
        <v>1350</v>
      </c>
      <c r="N31" s="1" t="s">
        <v>1469</v>
      </c>
      <c r="O31" s="31">
        <v>169</v>
      </c>
      <c r="P31" s="20">
        <v>216</v>
      </c>
      <c r="Q31" s="30">
        <v>-47</v>
      </c>
      <c r="R31" s="29" t="s">
        <v>101</v>
      </c>
      <c r="S31" s="28" t="s">
        <v>225</v>
      </c>
    </row>
    <row r="32" spans="1:19" ht="15" thickBot="1" x14ac:dyDescent="0.35">
      <c r="A32" s="32" t="s">
        <v>25</v>
      </c>
      <c r="B32" s="1">
        <v>64</v>
      </c>
      <c r="C32" s="1">
        <v>24</v>
      </c>
      <c r="D32" s="1">
        <v>29</v>
      </c>
      <c r="E32" s="20">
        <v>11</v>
      </c>
      <c r="F32" s="23">
        <v>59</v>
      </c>
      <c r="G32" s="20">
        <v>15</v>
      </c>
      <c r="H32" s="20">
        <v>21</v>
      </c>
      <c r="I32" s="20">
        <v>3</v>
      </c>
      <c r="J32" s="20">
        <v>5</v>
      </c>
      <c r="K32" s="29" t="s">
        <v>1300</v>
      </c>
      <c r="L32" s="1" t="s">
        <v>1183</v>
      </c>
      <c r="M32" s="1" t="s">
        <v>1478</v>
      </c>
      <c r="N32" s="1" t="s">
        <v>1479</v>
      </c>
      <c r="O32" s="31">
        <v>172</v>
      </c>
      <c r="P32" s="20">
        <v>207</v>
      </c>
      <c r="Q32" s="30">
        <v>-35</v>
      </c>
      <c r="R32" s="29" t="s">
        <v>99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64</v>
      </c>
      <c r="C35" s="1">
        <v>36</v>
      </c>
      <c r="D35" s="1">
        <v>25</v>
      </c>
      <c r="E35" s="20">
        <v>3</v>
      </c>
      <c r="F35" s="33">
        <v>75</v>
      </c>
      <c r="G35" s="20">
        <v>13</v>
      </c>
      <c r="H35" s="20">
        <v>28</v>
      </c>
      <c r="I35" s="20">
        <v>8</v>
      </c>
      <c r="J35" s="20">
        <v>0</v>
      </c>
      <c r="K35" s="29" t="s">
        <v>1470</v>
      </c>
      <c r="L35" s="1" t="s">
        <v>1381</v>
      </c>
      <c r="M35" s="1" t="s">
        <v>455</v>
      </c>
      <c r="N35" s="1" t="s">
        <v>1512</v>
      </c>
      <c r="O35" s="31">
        <v>215</v>
      </c>
      <c r="P35" s="20">
        <v>222</v>
      </c>
      <c r="Q35" s="30">
        <v>-7</v>
      </c>
      <c r="R35" s="29" t="s">
        <v>99</v>
      </c>
      <c r="S35" s="28" t="s">
        <v>219</v>
      </c>
    </row>
    <row r="36" spans="1:19" x14ac:dyDescent="0.3">
      <c r="A36" s="32" t="s">
        <v>20</v>
      </c>
      <c r="B36" s="1">
        <v>65</v>
      </c>
      <c r="C36" s="1">
        <v>32</v>
      </c>
      <c r="D36" s="1">
        <v>25</v>
      </c>
      <c r="E36" s="20">
        <v>8</v>
      </c>
      <c r="F36" s="30">
        <v>72</v>
      </c>
      <c r="G36" s="20">
        <v>24</v>
      </c>
      <c r="H36" s="20">
        <v>32</v>
      </c>
      <c r="I36" s="20">
        <v>0</v>
      </c>
      <c r="J36" s="20">
        <v>3</v>
      </c>
      <c r="K36" s="29" t="s">
        <v>1424</v>
      </c>
      <c r="L36" s="1" t="s">
        <v>1514</v>
      </c>
      <c r="M36" s="1" t="s">
        <v>544</v>
      </c>
      <c r="N36" s="1" t="s">
        <v>1515</v>
      </c>
      <c r="O36" s="31">
        <v>231</v>
      </c>
      <c r="P36" s="20">
        <v>221</v>
      </c>
      <c r="Q36" s="30">
        <v>10</v>
      </c>
      <c r="R36" s="29" t="s">
        <v>104</v>
      </c>
      <c r="S36" s="28" t="s">
        <v>200</v>
      </c>
    </row>
    <row r="37" spans="1:19" x14ac:dyDescent="0.3">
      <c r="A37" s="32" t="s">
        <v>2</v>
      </c>
      <c r="B37" s="1">
        <v>65</v>
      </c>
      <c r="C37" s="1">
        <v>29</v>
      </c>
      <c r="D37" s="1">
        <v>22</v>
      </c>
      <c r="E37" s="20">
        <v>14</v>
      </c>
      <c r="F37" s="30">
        <v>72</v>
      </c>
      <c r="G37" s="20">
        <v>20</v>
      </c>
      <c r="H37" s="20">
        <v>28</v>
      </c>
      <c r="I37" s="20">
        <v>1</v>
      </c>
      <c r="J37" s="20">
        <v>6</v>
      </c>
      <c r="K37" s="29" t="s">
        <v>1358</v>
      </c>
      <c r="L37" s="1" t="s">
        <v>1520</v>
      </c>
      <c r="M37" s="1" t="s">
        <v>565</v>
      </c>
      <c r="N37" s="1" t="s">
        <v>1521</v>
      </c>
      <c r="O37" s="31">
        <v>210</v>
      </c>
      <c r="P37" s="20">
        <v>207</v>
      </c>
      <c r="Q37" s="30">
        <v>3</v>
      </c>
      <c r="R37" s="29" t="s">
        <v>113</v>
      </c>
      <c r="S37" s="28" t="s">
        <v>200</v>
      </c>
    </row>
    <row r="38" spans="1:19" x14ac:dyDescent="0.3">
      <c r="A38" s="32" t="s">
        <v>18</v>
      </c>
      <c r="B38" s="1">
        <v>64</v>
      </c>
      <c r="C38" s="1">
        <v>26</v>
      </c>
      <c r="D38" s="1">
        <v>23</v>
      </c>
      <c r="E38" s="20">
        <v>15</v>
      </c>
      <c r="F38" s="30">
        <v>67</v>
      </c>
      <c r="G38" s="20">
        <v>12</v>
      </c>
      <c r="H38" s="20">
        <v>22</v>
      </c>
      <c r="I38" s="20">
        <v>4</v>
      </c>
      <c r="J38" s="20">
        <v>6</v>
      </c>
      <c r="K38" s="29" t="s">
        <v>1449</v>
      </c>
      <c r="L38" s="1" t="s">
        <v>1516</v>
      </c>
      <c r="M38" s="1" t="s">
        <v>1336</v>
      </c>
      <c r="N38" s="1" t="s">
        <v>1368</v>
      </c>
      <c r="O38" s="31">
        <v>169</v>
      </c>
      <c r="P38" s="20">
        <v>192</v>
      </c>
      <c r="Q38" s="30">
        <v>-23</v>
      </c>
      <c r="R38" s="29" t="s">
        <v>101</v>
      </c>
      <c r="S38" s="28" t="s">
        <v>237</v>
      </c>
    </row>
    <row r="39" spans="1:19" x14ac:dyDescent="0.3">
      <c r="A39" s="32" t="s">
        <v>7</v>
      </c>
      <c r="B39" s="1">
        <v>63</v>
      </c>
      <c r="C39" s="1">
        <v>29</v>
      </c>
      <c r="D39" s="1">
        <v>25</v>
      </c>
      <c r="E39" s="20">
        <v>9</v>
      </c>
      <c r="F39" s="30">
        <v>67</v>
      </c>
      <c r="G39" s="20">
        <v>22</v>
      </c>
      <c r="H39" s="20">
        <v>28</v>
      </c>
      <c r="I39" s="20">
        <v>1</v>
      </c>
      <c r="J39" s="20">
        <v>4</v>
      </c>
      <c r="K39" s="29" t="s">
        <v>1518</v>
      </c>
      <c r="L39" s="1" t="s">
        <v>1250</v>
      </c>
      <c r="M39" s="1" t="s">
        <v>659</v>
      </c>
      <c r="N39" s="1" t="s">
        <v>1519</v>
      </c>
      <c r="O39" s="31">
        <v>179</v>
      </c>
      <c r="P39" s="20">
        <v>190</v>
      </c>
      <c r="Q39" s="30">
        <v>-11</v>
      </c>
      <c r="R39" s="29" t="s">
        <v>113</v>
      </c>
      <c r="S39" s="28" t="s">
        <v>200</v>
      </c>
    </row>
    <row r="40" spans="1:19" x14ac:dyDescent="0.3">
      <c r="A40" s="32" t="s">
        <v>8</v>
      </c>
      <c r="B40" s="1">
        <v>62</v>
      </c>
      <c r="C40" s="1">
        <v>30</v>
      </c>
      <c r="D40" s="1">
        <v>26</v>
      </c>
      <c r="E40" s="20">
        <v>6</v>
      </c>
      <c r="F40" s="30">
        <v>66</v>
      </c>
      <c r="G40" s="20">
        <v>16</v>
      </c>
      <c r="H40" s="20">
        <v>28</v>
      </c>
      <c r="I40" s="20">
        <v>2</v>
      </c>
      <c r="J40" s="20">
        <v>1</v>
      </c>
      <c r="K40" s="29" t="s">
        <v>1260</v>
      </c>
      <c r="L40" s="1" t="s">
        <v>1517</v>
      </c>
      <c r="M40" s="1" t="s">
        <v>622</v>
      </c>
      <c r="N40" s="1" t="s">
        <v>1425</v>
      </c>
      <c r="O40" s="31">
        <v>192</v>
      </c>
      <c r="P40" s="20">
        <v>218</v>
      </c>
      <c r="Q40" s="30">
        <v>-26</v>
      </c>
      <c r="R40" s="29" t="s">
        <v>113</v>
      </c>
      <c r="S40" s="28" t="s">
        <v>215</v>
      </c>
    </row>
    <row r="41" spans="1:19" x14ac:dyDescent="0.3">
      <c r="A41" s="32" t="s">
        <v>27</v>
      </c>
      <c r="B41" s="1">
        <v>64</v>
      </c>
      <c r="C41" s="1">
        <v>25</v>
      </c>
      <c r="D41" s="1">
        <v>32</v>
      </c>
      <c r="E41" s="20">
        <v>7</v>
      </c>
      <c r="F41" s="30">
        <v>57</v>
      </c>
      <c r="G41" s="20">
        <v>19</v>
      </c>
      <c r="H41" s="20">
        <v>23</v>
      </c>
      <c r="I41" s="20">
        <v>2</v>
      </c>
      <c r="J41" s="20">
        <v>3</v>
      </c>
      <c r="K41" s="29" t="s">
        <v>1134</v>
      </c>
      <c r="L41" s="1" t="s">
        <v>1513</v>
      </c>
      <c r="M41" s="1" t="s">
        <v>488</v>
      </c>
      <c r="N41" s="1" t="s">
        <v>1386</v>
      </c>
      <c r="O41" s="31">
        <v>158</v>
      </c>
      <c r="P41" s="20">
        <v>200</v>
      </c>
      <c r="Q41" s="30">
        <v>-42</v>
      </c>
      <c r="R41" s="29" t="s">
        <v>107</v>
      </c>
      <c r="S41" s="28" t="s">
        <v>237</v>
      </c>
    </row>
    <row r="42" spans="1:19" ht="15" thickBot="1" x14ac:dyDescent="0.35">
      <c r="A42" s="27" t="s">
        <v>3</v>
      </c>
      <c r="B42" s="26">
        <v>64</v>
      </c>
      <c r="C42" s="26">
        <v>19</v>
      </c>
      <c r="D42" s="26">
        <v>37</v>
      </c>
      <c r="E42" s="24">
        <v>8</v>
      </c>
      <c r="F42" s="23">
        <v>46</v>
      </c>
      <c r="G42" s="24">
        <v>9</v>
      </c>
      <c r="H42" s="24">
        <v>15</v>
      </c>
      <c r="I42" s="24">
        <v>4</v>
      </c>
      <c r="J42" s="24">
        <v>2</v>
      </c>
      <c r="K42" s="22" t="s">
        <v>1483</v>
      </c>
      <c r="L42" s="26" t="s">
        <v>1450</v>
      </c>
      <c r="M42" s="26" t="s">
        <v>378</v>
      </c>
      <c r="N42" s="26" t="s">
        <v>1451</v>
      </c>
      <c r="O42" s="25">
        <v>165</v>
      </c>
      <c r="P42" s="24">
        <v>238</v>
      </c>
      <c r="Q42" s="23">
        <v>-73</v>
      </c>
      <c r="R42" s="22" t="s">
        <v>107</v>
      </c>
      <c r="S42" s="21" t="s">
        <v>737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9290889-C3BF-47ED-B97B-717934A096C3}"/>
  </hyperlinks>
  <pageMargins left="0.7" right="0.7" top="0.75" bottom="0.75" header="0.3" footer="0.3"/>
  <pageSetup orientation="portrait" verticalDpi="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650F-C53E-46D3-A2C6-6C3059146EC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65</v>
      </c>
      <c r="C4" s="40">
        <v>40</v>
      </c>
      <c r="D4" s="40">
        <v>19</v>
      </c>
      <c r="E4" s="38">
        <v>6</v>
      </c>
      <c r="F4" s="33">
        <v>86</v>
      </c>
      <c r="G4" s="39">
        <v>31</v>
      </c>
      <c r="H4" s="38">
        <v>37</v>
      </c>
      <c r="I4" s="38">
        <v>3</v>
      </c>
      <c r="J4" s="33">
        <v>0</v>
      </c>
      <c r="K4" s="37" t="s">
        <v>1485</v>
      </c>
      <c r="L4" s="40" t="s">
        <v>1155</v>
      </c>
      <c r="M4" s="40" t="s">
        <v>647</v>
      </c>
      <c r="N4" s="40" t="s">
        <v>1453</v>
      </c>
      <c r="O4" s="39">
        <v>231</v>
      </c>
      <c r="P4" s="38">
        <v>196</v>
      </c>
      <c r="Q4" s="33">
        <v>35</v>
      </c>
      <c r="R4" s="37" t="s">
        <v>213</v>
      </c>
      <c r="S4" s="36" t="s">
        <v>276</v>
      </c>
    </row>
    <row r="5" spans="1:20" x14ac:dyDescent="0.3">
      <c r="A5" s="32" t="s">
        <v>16</v>
      </c>
      <c r="B5" s="1">
        <v>64</v>
      </c>
      <c r="C5" s="1">
        <v>36</v>
      </c>
      <c r="D5" s="1">
        <v>18</v>
      </c>
      <c r="E5" s="20">
        <v>10</v>
      </c>
      <c r="F5" s="30">
        <v>82</v>
      </c>
      <c r="G5" s="31">
        <v>23</v>
      </c>
      <c r="H5" s="20">
        <v>34</v>
      </c>
      <c r="I5" s="20">
        <v>2</v>
      </c>
      <c r="J5" s="30">
        <v>5</v>
      </c>
      <c r="K5" s="29" t="s">
        <v>1488</v>
      </c>
      <c r="L5" s="1" t="s">
        <v>1522</v>
      </c>
      <c r="M5" s="1" t="s">
        <v>673</v>
      </c>
      <c r="N5" s="1" t="s">
        <v>1474</v>
      </c>
      <c r="O5" s="31">
        <v>228</v>
      </c>
      <c r="P5" s="20">
        <v>212</v>
      </c>
      <c r="Q5" s="30">
        <v>16</v>
      </c>
      <c r="R5" s="29" t="s">
        <v>109</v>
      </c>
      <c r="S5" s="28" t="s">
        <v>241</v>
      </c>
    </row>
    <row r="6" spans="1:20" x14ac:dyDescent="0.3">
      <c r="A6" s="32" t="s">
        <v>5</v>
      </c>
      <c r="B6" s="1">
        <v>63</v>
      </c>
      <c r="C6" s="1">
        <v>39</v>
      </c>
      <c r="D6" s="1">
        <v>20</v>
      </c>
      <c r="E6" s="20">
        <v>4</v>
      </c>
      <c r="F6" s="30">
        <v>82</v>
      </c>
      <c r="G6" s="31">
        <v>26</v>
      </c>
      <c r="H6" s="20">
        <v>35</v>
      </c>
      <c r="I6" s="20">
        <v>4</v>
      </c>
      <c r="J6" s="30">
        <v>2</v>
      </c>
      <c r="K6" s="29" t="s">
        <v>1491</v>
      </c>
      <c r="L6" s="1" t="s">
        <v>1456</v>
      </c>
      <c r="M6" s="1" t="s">
        <v>578</v>
      </c>
      <c r="N6" s="1" t="s">
        <v>1492</v>
      </c>
      <c r="O6" s="31">
        <v>225</v>
      </c>
      <c r="P6" s="20">
        <v>177</v>
      </c>
      <c r="Q6" s="30">
        <v>48</v>
      </c>
      <c r="R6" s="29" t="s">
        <v>107</v>
      </c>
      <c r="S6" s="28" t="s">
        <v>200</v>
      </c>
    </row>
    <row r="7" spans="1:20" x14ac:dyDescent="0.3">
      <c r="A7" s="32" t="s">
        <v>21</v>
      </c>
      <c r="B7" s="1">
        <v>65</v>
      </c>
      <c r="C7" s="1">
        <v>36</v>
      </c>
      <c r="D7" s="1">
        <v>22</v>
      </c>
      <c r="E7" s="20">
        <v>7</v>
      </c>
      <c r="F7" s="30">
        <v>79</v>
      </c>
      <c r="G7" s="31">
        <v>23</v>
      </c>
      <c r="H7" s="20">
        <v>34</v>
      </c>
      <c r="I7" s="20">
        <v>2</v>
      </c>
      <c r="J7" s="30">
        <v>3</v>
      </c>
      <c r="K7" s="29" t="s">
        <v>1122</v>
      </c>
      <c r="L7" s="1" t="s">
        <v>1182</v>
      </c>
      <c r="M7" s="1" t="s">
        <v>604</v>
      </c>
      <c r="N7" s="1" t="s">
        <v>1486</v>
      </c>
      <c r="O7" s="31">
        <v>192</v>
      </c>
      <c r="P7" s="20">
        <v>194</v>
      </c>
      <c r="Q7" s="30">
        <v>-2</v>
      </c>
      <c r="R7" s="29" t="s">
        <v>101</v>
      </c>
      <c r="S7" s="28" t="s">
        <v>228</v>
      </c>
    </row>
    <row r="8" spans="1:20" x14ac:dyDescent="0.3">
      <c r="A8" s="32" t="s">
        <v>29</v>
      </c>
      <c r="B8" s="1">
        <v>64</v>
      </c>
      <c r="C8" s="1">
        <v>36</v>
      </c>
      <c r="D8" s="1">
        <v>22</v>
      </c>
      <c r="E8" s="20">
        <v>6</v>
      </c>
      <c r="F8" s="30">
        <v>78</v>
      </c>
      <c r="G8" s="31">
        <v>26</v>
      </c>
      <c r="H8" s="20">
        <v>34</v>
      </c>
      <c r="I8" s="20">
        <v>2</v>
      </c>
      <c r="J8" s="30">
        <v>3</v>
      </c>
      <c r="K8" s="29" t="s">
        <v>1484</v>
      </c>
      <c r="L8" s="1" t="s">
        <v>1346</v>
      </c>
      <c r="M8" s="1" t="s">
        <v>524</v>
      </c>
      <c r="N8" s="1" t="s">
        <v>1317</v>
      </c>
      <c r="O8" s="31">
        <v>214</v>
      </c>
      <c r="P8" s="20">
        <v>201</v>
      </c>
      <c r="Q8" s="30">
        <v>13</v>
      </c>
      <c r="R8" s="29" t="s">
        <v>99</v>
      </c>
      <c r="S8" s="28" t="s">
        <v>239</v>
      </c>
    </row>
    <row r="9" spans="1:20" x14ac:dyDescent="0.3">
      <c r="A9" s="32" t="s">
        <v>11</v>
      </c>
      <c r="B9" s="1">
        <v>64</v>
      </c>
      <c r="C9" s="1">
        <v>32</v>
      </c>
      <c r="D9" s="1">
        <v>23</v>
      </c>
      <c r="E9" s="20">
        <v>9</v>
      </c>
      <c r="F9" s="30">
        <v>73</v>
      </c>
      <c r="G9" s="31">
        <v>23</v>
      </c>
      <c r="H9" s="20">
        <v>29</v>
      </c>
      <c r="I9" s="20">
        <v>3</v>
      </c>
      <c r="J9" s="30">
        <v>0</v>
      </c>
      <c r="K9" s="29" t="s">
        <v>1075</v>
      </c>
      <c r="L9" s="1" t="s">
        <v>1475</v>
      </c>
      <c r="M9" s="1" t="s">
        <v>596</v>
      </c>
      <c r="N9" s="1" t="s">
        <v>1523</v>
      </c>
      <c r="O9" s="31">
        <v>216</v>
      </c>
      <c r="P9" s="20">
        <v>201</v>
      </c>
      <c r="Q9" s="30">
        <v>15</v>
      </c>
      <c r="R9" s="29" t="s">
        <v>101</v>
      </c>
      <c r="S9" s="28" t="s">
        <v>231</v>
      </c>
    </row>
    <row r="10" spans="1:20" x14ac:dyDescent="0.3">
      <c r="A10" s="32" t="s">
        <v>19</v>
      </c>
      <c r="B10" s="1">
        <v>64</v>
      </c>
      <c r="C10" s="1">
        <v>32</v>
      </c>
      <c r="D10" s="1">
        <v>29</v>
      </c>
      <c r="E10" s="20">
        <v>3</v>
      </c>
      <c r="F10" s="30">
        <v>67</v>
      </c>
      <c r="G10" s="31">
        <v>22</v>
      </c>
      <c r="H10" s="20">
        <v>28</v>
      </c>
      <c r="I10" s="20">
        <v>4</v>
      </c>
      <c r="J10" s="30">
        <v>1</v>
      </c>
      <c r="K10" s="29" t="s">
        <v>1409</v>
      </c>
      <c r="L10" s="1" t="s">
        <v>1130</v>
      </c>
      <c r="M10" s="1" t="s">
        <v>477</v>
      </c>
      <c r="N10" s="1" t="s">
        <v>1487</v>
      </c>
      <c r="O10" s="31">
        <v>195</v>
      </c>
      <c r="P10" s="20">
        <v>213</v>
      </c>
      <c r="Q10" s="30">
        <v>-18</v>
      </c>
      <c r="R10" s="29" t="s">
        <v>104</v>
      </c>
      <c r="S10" s="28" t="s">
        <v>200</v>
      </c>
    </row>
    <row r="11" spans="1:20" ht="15" thickBot="1" x14ac:dyDescent="0.35">
      <c r="A11" s="32" t="s">
        <v>4</v>
      </c>
      <c r="B11" s="1">
        <v>65</v>
      </c>
      <c r="C11" s="1">
        <v>27</v>
      </c>
      <c r="D11" s="1">
        <v>27</v>
      </c>
      <c r="E11" s="24">
        <v>11</v>
      </c>
      <c r="F11" s="23">
        <v>65</v>
      </c>
      <c r="G11" s="25">
        <v>18</v>
      </c>
      <c r="H11" s="24">
        <v>26</v>
      </c>
      <c r="I11" s="24">
        <v>1</v>
      </c>
      <c r="J11" s="23">
        <v>3</v>
      </c>
      <c r="K11" s="29" t="s">
        <v>1435</v>
      </c>
      <c r="L11" s="1" t="s">
        <v>1493</v>
      </c>
      <c r="M11" s="1" t="s">
        <v>1494</v>
      </c>
      <c r="N11" s="1" t="s">
        <v>1495</v>
      </c>
      <c r="O11" s="31">
        <v>203</v>
      </c>
      <c r="P11" s="20">
        <v>229</v>
      </c>
      <c r="Q11" s="30">
        <v>-26</v>
      </c>
      <c r="R11" s="29" t="s">
        <v>197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64</v>
      </c>
      <c r="C14" s="1">
        <v>41</v>
      </c>
      <c r="D14" s="1">
        <v>17</v>
      </c>
      <c r="E14" s="20">
        <v>6</v>
      </c>
      <c r="F14" s="33">
        <v>88</v>
      </c>
      <c r="G14" s="20">
        <v>25</v>
      </c>
      <c r="H14" s="20">
        <v>36</v>
      </c>
      <c r="I14" s="20">
        <v>5</v>
      </c>
      <c r="J14" s="20">
        <v>3</v>
      </c>
      <c r="K14" s="29" t="s">
        <v>1429</v>
      </c>
      <c r="L14" s="1" t="s">
        <v>1438</v>
      </c>
      <c r="M14" s="1" t="s">
        <v>1496</v>
      </c>
      <c r="N14" s="1" t="s">
        <v>1497</v>
      </c>
      <c r="O14" s="31">
        <v>229</v>
      </c>
      <c r="P14" s="20">
        <v>187</v>
      </c>
      <c r="Q14" s="30">
        <v>42</v>
      </c>
      <c r="R14" s="29" t="s">
        <v>99</v>
      </c>
      <c r="S14" s="28" t="s">
        <v>219</v>
      </c>
    </row>
    <row r="15" spans="1:20" x14ac:dyDescent="0.3">
      <c r="A15" s="32" t="s">
        <v>13</v>
      </c>
      <c r="B15" s="1">
        <v>65</v>
      </c>
      <c r="C15" s="1">
        <v>37</v>
      </c>
      <c r="D15" s="1">
        <v>23</v>
      </c>
      <c r="E15" s="20">
        <v>5</v>
      </c>
      <c r="F15" s="30">
        <v>79</v>
      </c>
      <c r="G15" s="20">
        <v>19</v>
      </c>
      <c r="H15" s="20">
        <v>33</v>
      </c>
      <c r="I15" s="20">
        <v>4</v>
      </c>
      <c r="J15" s="20">
        <v>5</v>
      </c>
      <c r="K15" s="29" t="s">
        <v>1343</v>
      </c>
      <c r="L15" s="1" t="s">
        <v>1498</v>
      </c>
      <c r="M15" s="1" t="s">
        <v>1316</v>
      </c>
      <c r="N15" s="1" t="s">
        <v>1344</v>
      </c>
      <c r="O15" s="31">
        <v>192</v>
      </c>
      <c r="P15" s="20">
        <v>186</v>
      </c>
      <c r="Q15" s="30">
        <v>6</v>
      </c>
      <c r="R15" s="29" t="s">
        <v>104</v>
      </c>
      <c r="S15" s="28" t="s">
        <v>203</v>
      </c>
    </row>
    <row r="16" spans="1:20" x14ac:dyDescent="0.3">
      <c r="A16" s="32" t="s">
        <v>9</v>
      </c>
      <c r="B16" s="1">
        <v>64</v>
      </c>
      <c r="C16" s="1">
        <v>32</v>
      </c>
      <c r="D16" s="1">
        <v>17</v>
      </c>
      <c r="E16" s="20">
        <v>15</v>
      </c>
      <c r="F16" s="30">
        <v>79</v>
      </c>
      <c r="G16" s="20">
        <v>26</v>
      </c>
      <c r="H16" s="20">
        <v>31</v>
      </c>
      <c r="I16" s="20">
        <v>1</v>
      </c>
      <c r="J16" s="20">
        <v>10</v>
      </c>
      <c r="K16" s="29" t="s">
        <v>1460</v>
      </c>
      <c r="L16" s="1" t="s">
        <v>1054</v>
      </c>
      <c r="M16" s="1" t="s">
        <v>1500</v>
      </c>
      <c r="N16" s="1" t="s">
        <v>1501</v>
      </c>
      <c r="O16" s="31">
        <v>217</v>
      </c>
      <c r="P16" s="20">
        <v>193</v>
      </c>
      <c r="Q16" s="30">
        <v>24</v>
      </c>
      <c r="R16" s="29" t="s">
        <v>101</v>
      </c>
      <c r="S16" s="28" t="s">
        <v>245</v>
      </c>
    </row>
    <row r="17" spans="1:19" x14ac:dyDescent="0.3">
      <c r="A17" s="32" t="s">
        <v>23</v>
      </c>
      <c r="B17" s="1">
        <v>64</v>
      </c>
      <c r="C17" s="1">
        <v>33</v>
      </c>
      <c r="D17" s="1">
        <v>21</v>
      </c>
      <c r="E17" s="20">
        <v>10</v>
      </c>
      <c r="F17" s="30">
        <v>76</v>
      </c>
      <c r="G17" s="20">
        <v>18</v>
      </c>
      <c r="H17" s="20">
        <v>28</v>
      </c>
      <c r="I17" s="20">
        <v>5</v>
      </c>
      <c r="J17" s="20">
        <v>1</v>
      </c>
      <c r="K17" s="29" t="s">
        <v>1476</v>
      </c>
      <c r="L17" s="1" t="s">
        <v>1175</v>
      </c>
      <c r="M17" s="1" t="s">
        <v>638</v>
      </c>
      <c r="N17" s="1" t="s">
        <v>1375</v>
      </c>
      <c r="O17" s="31">
        <v>209</v>
      </c>
      <c r="P17" s="20">
        <v>205</v>
      </c>
      <c r="Q17" s="30">
        <v>4</v>
      </c>
      <c r="R17" s="29" t="s">
        <v>99</v>
      </c>
      <c r="S17" s="28" t="s">
        <v>241</v>
      </c>
    </row>
    <row r="18" spans="1:19" x14ac:dyDescent="0.3">
      <c r="A18" s="32" t="s">
        <v>10</v>
      </c>
      <c r="B18" s="1">
        <v>64</v>
      </c>
      <c r="C18" s="1">
        <v>30</v>
      </c>
      <c r="D18" s="1">
        <v>23</v>
      </c>
      <c r="E18" s="20">
        <v>11</v>
      </c>
      <c r="F18" s="30">
        <v>71</v>
      </c>
      <c r="G18" s="20">
        <v>13</v>
      </c>
      <c r="H18" s="20">
        <v>23</v>
      </c>
      <c r="I18" s="20">
        <v>7</v>
      </c>
      <c r="J18" s="20">
        <v>3</v>
      </c>
      <c r="K18" s="29" t="s">
        <v>1397</v>
      </c>
      <c r="L18" s="1" t="s">
        <v>1101</v>
      </c>
      <c r="M18" s="1" t="s">
        <v>772</v>
      </c>
      <c r="N18" s="1" t="s">
        <v>1524</v>
      </c>
      <c r="O18" s="31">
        <v>187</v>
      </c>
      <c r="P18" s="20">
        <v>201</v>
      </c>
      <c r="Q18" s="30">
        <v>-14</v>
      </c>
      <c r="R18" s="29" t="s">
        <v>99</v>
      </c>
      <c r="S18" s="28" t="s">
        <v>234</v>
      </c>
    </row>
    <row r="19" spans="1:19" x14ac:dyDescent="0.3">
      <c r="A19" s="32" t="s">
        <v>1</v>
      </c>
      <c r="B19" s="1">
        <v>66</v>
      </c>
      <c r="C19" s="1">
        <v>32</v>
      </c>
      <c r="D19" s="1">
        <v>27</v>
      </c>
      <c r="E19" s="20">
        <v>7</v>
      </c>
      <c r="F19" s="30">
        <v>71</v>
      </c>
      <c r="G19" s="20">
        <v>26</v>
      </c>
      <c r="H19" s="20">
        <v>31</v>
      </c>
      <c r="I19" s="20">
        <v>1</v>
      </c>
      <c r="J19" s="20">
        <v>5</v>
      </c>
      <c r="K19" s="29" t="s">
        <v>1266</v>
      </c>
      <c r="L19" s="1" t="s">
        <v>1525</v>
      </c>
      <c r="M19" s="1" t="s">
        <v>698</v>
      </c>
      <c r="N19" s="1" t="s">
        <v>1477</v>
      </c>
      <c r="O19" s="31">
        <v>208</v>
      </c>
      <c r="P19" s="20">
        <v>199</v>
      </c>
      <c r="Q19" s="30">
        <v>9</v>
      </c>
      <c r="R19" s="29" t="s">
        <v>101</v>
      </c>
      <c r="S19" s="28" t="s">
        <v>202</v>
      </c>
    </row>
    <row r="20" spans="1:19" x14ac:dyDescent="0.3">
      <c r="A20" s="32" t="s">
        <v>14</v>
      </c>
      <c r="B20" s="1">
        <v>64</v>
      </c>
      <c r="C20" s="1">
        <v>32</v>
      </c>
      <c r="D20" s="1">
        <v>30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1458</v>
      </c>
      <c r="L20" s="1" t="s">
        <v>1315</v>
      </c>
      <c r="M20" s="1" t="s">
        <v>1441</v>
      </c>
      <c r="N20" s="1" t="s">
        <v>1459</v>
      </c>
      <c r="O20" s="31">
        <v>166</v>
      </c>
      <c r="P20" s="20">
        <v>192</v>
      </c>
      <c r="Q20" s="30">
        <v>-26</v>
      </c>
      <c r="R20" s="29" t="s">
        <v>101</v>
      </c>
      <c r="S20" s="28" t="s">
        <v>200</v>
      </c>
    </row>
    <row r="21" spans="1:19" ht="15" thickBot="1" x14ac:dyDescent="0.35">
      <c r="A21" s="27" t="s">
        <v>12</v>
      </c>
      <c r="B21" s="26">
        <v>64</v>
      </c>
      <c r="C21" s="26">
        <v>26</v>
      </c>
      <c r="D21" s="26">
        <v>30</v>
      </c>
      <c r="E21" s="24">
        <v>8</v>
      </c>
      <c r="F21" s="23">
        <v>60</v>
      </c>
      <c r="G21" s="24">
        <v>14</v>
      </c>
      <c r="H21" s="24">
        <v>23</v>
      </c>
      <c r="I21" s="24">
        <v>3</v>
      </c>
      <c r="J21" s="24">
        <v>0</v>
      </c>
      <c r="K21" s="22" t="s">
        <v>1499</v>
      </c>
      <c r="L21" s="26" t="s">
        <v>1448</v>
      </c>
      <c r="M21" s="26" t="s">
        <v>958</v>
      </c>
      <c r="N21" s="26" t="s">
        <v>1477</v>
      </c>
      <c r="O21" s="25">
        <v>179</v>
      </c>
      <c r="P21" s="24">
        <v>200</v>
      </c>
      <c r="Q21" s="23">
        <v>-21</v>
      </c>
      <c r="R21" s="22" t="s">
        <v>104</v>
      </c>
      <c r="S21" s="21" t="s">
        <v>218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63</v>
      </c>
      <c r="C25" s="1">
        <v>43</v>
      </c>
      <c r="D25" s="1">
        <v>11</v>
      </c>
      <c r="E25" s="20">
        <v>9</v>
      </c>
      <c r="F25" s="30">
        <v>95</v>
      </c>
      <c r="G25" s="20">
        <v>35</v>
      </c>
      <c r="H25" s="20">
        <v>40</v>
      </c>
      <c r="I25" s="20">
        <v>3</v>
      </c>
      <c r="J25" s="20">
        <v>5</v>
      </c>
      <c r="K25" s="29" t="s">
        <v>1502</v>
      </c>
      <c r="L25" s="1" t="s">
        <v>1417</v>
      </c>
      <c r="M25" s="1" t="s">
        <v>618</v>
      </c>
      <c r="N25" s="1" t="s">
        <v>1503</v>
      </c>
      <c r="O25" s="31">
        <v>241</v>
      </c>
      <c r="P25" s="20">
        <v>159</v>
      </c>
      <c r="Q25" s="30">
        <v>82</v>
      </c>
      <c r="R25" s="29" t="s">
        <v>101</v>
      </c>
      <c r="S25" s="28" t="s">
        <v>203</v>
      </c>
    </row>
    <row r="26" spans="1:19" x14ac:dyDescent="0.3">
      <c r="A26" s="32" t="s">
        <v>22</v>
      </c>
      <c r="B26" s="1">
        <v>64</v>
      </c>
      <c r="C26" s="1">
        <v>40</v>
      </c>
      <c r="D26" s="1">
        <v>14</v>
      </c>
      <c r="E26" s="20">
        <v>10</v>
      </c>
      <c r="F26" s="30">
        <v>90</v>
      </c>
      <c r="G26" s="20">
        <v>28</v>
      </c>
      <c r="H26" s="20">
        <v>36</v>
      </c>
      <c r="I26" s="20">
        <v>4</v>
      </c>
      <c r="J26" s="20">
        <v>4</v>
      </c>
      <c r="K26" s="29" t="s">
        <v>1104</v>
      </c>
      <c r="L26" s="1" t="s">
        <v>1106</v>
      </c>
      <c r="M26" s="1" t="s">
        <v>586</v>
      </c>
      <c r="N26" s="1" t="s">
        <v>1504</v>
      </c>
      <c r="O26" s="31">
        <v>222</v>
      </c>
      <c r="P26" s="20">
        <v>174</v>
      </c>
      <c r="Q26" s="30">
        <v>48</v>
      </c>
      <c r="R26" s="29" t="s">
        <v>104</v>
      </c>
      <c r="S26" s="28" t="s">
        <v>342</v>
      </c>
    </row>
    <row r="27" spans="1:19" x14ac:dyDescent="0.3">
      <c r="A27" s="32" t="s">
        <v>17</v>
      </c>
      <c r="B27" s="1">
        <v>65</v>
      </c>
      <c r="C27" s="1">
        <v>38</v>
      </c>
      <c r="D27" s="1">
        <v>16</v>
      </c>
      <c r="E27" s="20">
        <v>11</v>
      </c>
      <c r="F27" s="30">
        <v>87</v>
      </c>
      <c r="G27" s="20">
        <v>21</v>
      </c>
      <c r="H27" s="20">
        <v>34</v>
      </c>
      <c r="I27" s="20">
        <v>4</v>
      </c>
      <c r="J27" s="20">
        <v>4</v>
      </c>
      <c r="K27" s="29" t="s">
        <v>1505</v>
      </c>
      <c r="L27" s="1" t="s">
        <v>1466</v>
      </c>
      <c r="M27" s="1" t="s">
        <v>803</v>
      </c>
      <c r="N27" s="1" t="s">
        <v>1506</v>
      </c>
      <c r="O27" s="31">
        <v>220</v>
      </c>
      <c r="P27" s="20">
        <v>185</v>
      </c>
      <c r="Q27" s="30">
        <v>35</v>
      </c>
      <c r="R27" s="29" t="s">
        <v>99</v>
      </c>
      <c r="S27" s="28" t="s">
        <v>226</v>
      </c>
    </row>
    <row r="28" spans="1:19" x14ac:dyDescent="0.3">
      <c r="A28" s="32" t="s">
        <v>95</v>
      </c>
      <c r="B28" s="1">
        <v>65</v>
      </c>
      <c r="C28" s="1">
        <v>34</v>
      </c>
      <c r="D28" s="1">
        <v>26</v>
      </c>
      <c r="E28" s="20">
        <v>5</v>
      </c>
      <c r="F28" s="30">
        <v>73</v>
      </c>
      <c r="G28" s="20">
        <v>26</v>
      </c>
      <c r="H28" s="20">
        <v>34</v>
      </c>
      <c r="I28" s="20">
        <v>0</v>
      </c>
      <c r="J28" s="20">
        <v>0</v>
      </c>
      <c r="K28" s="29" t="s">
        <v>1123</v>
      </c>
      <c r="L28" s="1" t="s">
        <v>1510</v>
      </c>
      <c r="M28" s="1" t="s">
        <v>677</v>
      </c>
      <c r="N28" s="1" t="s">
        <v>1357</v>
      </c>
      <c r="O28" s="31">
        <v>203</v>
      </c>
      <c r="P28" s="20">
        <v>181</v>
      </c>
      <c r="Q28" s="30">
        <v>22</v>
      </c>
      <c r="R28" s="29" t="s">
        <v>107</v>
      </c>
      <c r="S28" s="28" t="s">
        <v>234</v>
      </c>
    </row>
    <row r="29" spans="1:19" x14ac:dyDescent="0.3">
      <c r="A29" s="32" t="s">
        <v>15</v>
      </c>
      <c r="B29" s="1">
        <v>64</v>
      </c>
      <c r="C29" s="1">
        <v>29</v>
      </c>
      <c r="D29" s="1">
        <v>27</v>
      </c>
      <c r="E29" s="20">
        <v>8</v>
      </c>
      <c r="F29" s="30">
        <v>66</v>
      </c>
      <c r="G29" s="20">
        <v>19</v>
      </c>
      <c r="H29" s="20">
        <v>26</v>
      </c>
      <c r="I29" s="20">
        <v>3</v>
      </c>
      <c r="J29" s="20">
        <v>0</v>
      </c>
      <c r="K29" s="29" t="s">
        <v>1409</v>
      </c>
      <c r="L29" s="1" t="s">
        <v>1507</v>
      </c>
      <c r="M29" s="1" t="s">
        <v>708</v>
      </c>
      <c r="N29" s="1" t="s">
        <v>1508</v>
      </c>
      <c r="O29" s="31">
        <v>191</v>
      </c>
      <c r="P29" s="20">
        <v>218</v>
      </c>
      <c r="Q29" s="30">
        <v>-27</v>
      </c>
      <c r="R29" s="29" t="s">
        <v>99</v>
      </c>
      <c r="S29" s="28" t="s">
        <v>218</v>
      </c>
    </row>
    <row r="30" spans="1:19" x14ac:dyDescent="0.3">
      <c r="A30" s="32" t="s">
        <v>0</v>
      </c>
      <c r="B30" s="1">
        <v>63</v>
      </c>
      <c r="C30" s="1">
        <v>26</v>
      </c>
      <c r="D30" s="1">
        <v>27</v>
      </c>
      <c r="E30" s="20">
        <v>10</v>
      </c>
      <c r="F30" s="30">
        <v>62</v>
      </c>
      <c r="G30" s="20">
        <v>20</v>
      </c>
      <c r="H30" s="20">
        <v>25</v>
      </c>
      <c r="I30" s="20">
        <v>1</v>
      </c>
      <c r="J30" s="20">
        <v>2</v>
      </c>
      <c r="K30" s="29" t="s">
        <v>1074</v>
      </c>
      <c r="L30" s="1" t="s">
        <v>1352</v>
      </c>
      <c r="M30" s="1" t="s">
        <v>122</v>
      </c>
      <c r="N30" s="1" t="s">
        <v>1511</v>
      </c>
      <c r="O30" s="31">
        <v>179</v>
      </c>
      <c r="P30" s="20">
        <v>193</v>
      </c>
      <c r="Q30" s="30">
        <v>-14</v>
      </c>
      <c r="R30" s="29" t="s">
        <v>101</v>
      </c>
      <c r="S30" s="28" t="s">
        <v>239</v>
      </c>
    </row>
    <row r="31" spans="1:19" x14ac:dyDescent="0.3">
      <c r="A31" s="32" t="s">
        <v>6</v>
      </c>
      <c r="B31" s="1">
        <v>64</v>
      </c>
      <c r="C31" s="1">
        <v>25</v>
      </c>
      <c r="D31" s="1">
        <v>29</v>
      </c>
      <c r="E31" s="20">
        <v>10</v>
      </c>
      <c r="F31" s="30">
        <v>60</v>
      </c>
      <c r="G31" s="20">
        <v>22</v>
      </c>
      <c r="H31" s="20">
        <v>24</v>
      </c>
      <c r="I31" s="20">
        <v>1</v>
      </c>
      <c r="J31" s="20">
        <v>3</v>
      </c>
      <c r="K31" s="29" t="s">
        <v>1509</v>
      </c>
      <c r="L31" s="1" t="s">
        <v>1468</v>
      </c>
      <c r="M31" s="1" t="s">
        <v>1350</v>
      </c>
      <c r="N31" s="1" t="s">
        <v>1469</v>
      </c>
      <c r="O31" s="31">
        <v>169</v>
      </c>
      <c r="P31" s="20">
        <v>216</v>
      </c>
      <c r="Q31" s="30">
        <v>-47</v>
      </c>
      <c r="R31" s="29" t="s">
        <v>101</v>
      </c>
      <c r="S31" s="28" t="s">
        <v>225</v>
      </c>
    </row>
    <row r="32" spans="1:19" ht="15" thickBot="1" x14ac:dyDescent="0.35">
      <c r="A32" s="32" t="s">
        <v>25</v>
      </c>
      <c r="B32" s="1">
        <v>64</v>
      </c>
      <c r="C32" s="1">
        <v>24</v>
      </c>
      <c r="D32" s="1">
        <v>29</v>
      </c>
      <c r="E32" s="20">
        <v>11</v>
      </c>
      <c r="F32" s="23">
        <v>59</v>
      </c>
      <c r="G32" s="20">
        <v>15</v>
      </c>
      <c r="H32" s="20">
        <v>21</v>
      </c>
      <c r="I32" s="20">
        <v>3</v>
      </c>
      <c r="J32" s="20">
        <v>5</v>
      </c>
      <c r="K32" s="29" t="s">
        <v>1300</v>
      </c>
      <c r="L32" s="1" t="s">
        <v>1183</v>
      </c>
      <c r="M32" s="1" t="s">
        <v>1478</v>
      </c>
      <c r="N32" s="1" t="s">
        <v>1479</v>
      </c>
      <c r="O32" s="31">
        <v>172</v>
      </c>
      <c r="P32" s="20">
        <v>207</v>
      </c>
      <c r="Q32" s="30">
        <v>-35</v>
      </c>
      <c r="R32" s="29" t="s">
        <v>99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64</v>
      </c>
      <c r="C35" s="1">
        <v>36</v>
      </c>
      <c r="D35" s="1">
        <v>25</v>
      </c>
      <c r="E35" s="20">
        <v>3</v>
      </c>
      <c r="F35" s="33">
        <v>75</v>
      </c>
      <c r="G35" s="20">
        <v>13</v>
      </c>
      <c r="H35" s="20">
        <v>28</v>
      </c>
      <c r="I35" s="20">
        <v>8</v>
      </c>
      <c r="J35" s="20">
        <v>0</v>
      </c>
      <c r="K35" s="29" t="s">
        <v>1470</v>
      </c>
      <c r="L35" s="1" t="s">
        <v>1381</v>
      </c>
      <c r="M35" s="1" t="s">
        <v>455</v>
      </c>
      <c r="N35" s="1" t="s">
        <v>1512</v>
      </c>
      <c r="O35" s="31">
        <v>215</v>
      </c>
      <c r="P35" s="20">
        <v>222</v>
      </c>
      <c r="Q35" s="30">
        <v>-7</v>
      </c>
      <c r="R35" s="29" t="s">
        <v>99</v>
      </c>
      <c r="S35" s="28" t="s">
        <v>219</v>
      </c>
    </row>
    <row r="36" spans="1:19" x14ac:dyDescent="0.3">
      <c r="A36" s="32" t="s">
        <v>20</v>
      </c>
      <c r="B36" s="1">
        <v>65</v>
      </c>
      <c r="C36" s="1">
        <v>32</v>
      </c>
      <c r="D36" s="1">
        <v>25</v>
      </c>
      <c r="E36" s="20">
        <v>8</v>
      </c>
      <c r="F36" s="30">
        <v>72</v>
      </c>
      <c r="G36" s="20">
        <v>24</v>
      </c>
      <c r="H36" s="20">
        <v>32</v>
      </c>
      <c r="I36" s="20">
        <v>0</v>
      </c>
      <c r="J36" s="20">
        <v>3</v>
      </c>
      <c r="K36" s="29" t="s">
        <v>1424</v>
      </c>
      <c r="L36" s="1" t="s">
        <v>1514</v>
      </c>
      <c r="M36" s="1" t="s">
        <v>544</v>
      </c>
      <c r="N36" s="1" t="s">
        <v>1515</v>
      </c>
      <c r="O36" s="31">
        <v>231</v>
      </c>
      <c r="P36" s="20">
        <v>221</v>
      </c>
      <c r="Q36" s="30">
        <v>10</v>
      </c>
      <c r="R36" s="29" t="s">
        <v>104</v>
      </c>
      <c r="S36" s="28" t="s">
        <v>200</v>
      </c>
    </row>
    <row r="37" spans="1:19" x14ac:dyDescent="0.3">
      <c r="A37" s="32" t="s">
        <v>2</v>
      </c>
      <c r="B37" s="1">
        <v>65</v>
      </c>
      <c r="C37" s="1">
        <v>29</v>
      </c>
      <c r="D37" s="1">
        <v>22</v>
      </c>
      <c r="E37" s="20">
        <v>14</v>
      </c>
      <c r="F37" s="30">
        <v>72</v>
      </c>
      <c r="G37" s="20">
        <v>20</v>
      </c>
      <c r="H37" s="20">
        <v>28</v>
      </c>
      <c r="I37" s="20">
        <v>1</v>
      </c>
      <c r="J37" s="20">
        <v>6</v>
      </c>
      <c r="K37" s="29" t="s">
        <v>1358</v>
      </c>
      <c r="L37" s="1" t="s">
        <v>1520</v>
      </c>
      <c r="M37" s="1" t="s">
        <v>565</v>
      </c>
      <c r="N37" s="1" t="s">
        <v>1521</v>
      </c>
      <c r="O37" s="31">
        <v>210</v>
      </c>
      <c r="P37" s="20">
        <v>207</v>
      </c>
      <c r="Q37" s="30">
        <v>3</v>
      </c>
      <c r="R37" s="29" t="s">
        <v>113</v>
      </c>
      <c r="S37" s="28" t="s">
        <v>200</v>
      </c>
    </row>
    <row r="38" spans="1:19" x14ac:dyDescent="0.3">
      <c r="A38" s="32" t="s">
        <v>18</v>
      </c>
      <c r="B38" s="1">
        <v>64</v>
      </c>
      <c r="C38" s="1">
        <v>26</v>
      </c>
      <c r="D38" s="1">
        <v>23</v>
      </c>
      <c r="E38" s="20">
        <v>15</v>
      </c>
      <c r="F38" s="30">
        <v>67</v>
      </c>
      <c r="G38" s="20">
        <v>12</v>
      </c>
      <c r="H38" s="20">
        <v>22</v>
      </c>
      <c r="I38" s="20">
        <v>4</v>
      </c>
      <c r="J38" s="20">
        <v>6</v>
      </c>
      <c r="K38" s="29" t="s">
        <v>1449</v>
      </c>
      <c r="L38" s="1" t="s">
        <v>1516</v>
      </c>
      <c r="M38" s="1" t="s">
        <v>1336</v>
      </c>
      <c r="N38" s="1" t="s">
        <v>1368</v>
      </c>
      <c r="O38" s="31">
        <v>169</v>
      </c>
      <c r="P38" s="20">
        <v>192</v>
      </c>
      <c r="Q38" s="30">
        <v>-23</v>
      </c>
      <c r="R38" s="29" t="s">
        <v>101</v>
      </c>
      <c r="S38" s="28" t="s">
        <v>237</v>
      </c>
    </row>
    <row r="39" spans="1:19" x14ac:dyDescent="0.3">
      <c r="A39" s="32" t="s">
        <v>7</v>
      </c>
      <c r="B39" s="1">
        <v>63</v>
      </c>
      <c r="C39" s="1">
        <v>29</v>
      </c>
      <c r="D39" s="1">
        <v>25</v>
      </c>
      <c r="E39" s="20">
        <v>9</v>
      </c>
      <c r="F39" s="30">
        <v>67</v>
      </c>
      <c r="G39" s="20">
        <v>22</v>
      </c>
      <c r="H39" s="20">
        <v>28</v>
      </c>
      <c r="I39" s="20">
        <v>1</v>
      </c>
      <c r="J39" s="20">
        <v>4</v>
      </c>
      <c r="K39" s="29" t="s">
        <v>1518</v>
      </c>
      <c r="L39" s="1" t="s">
        <v>1250</v>
      </c>
      <c r="M39" s="1" t="s">
        <v>659</v>
      </c>
      <c r="N39" s="1" t="s">
        <v>1519</v>
      </c>
      <c r="O39" s="31">
        <v>179</v>
      </c>
      <c r="P39" s="20">
        <v>190</v>
      </c>
      <c r="Q39" s="30">
        <v>-11</v>
      </c>
      <c r="R39" s="29" t="s">
        <v>113</v>
      </c>
      <c r="S39" s="28" t="s">
        <v>200</v>
      </c>
    </row>
    <row r="40" spans="1:19" x14ac:dyDescent="0.3">
      <c r="A40" s="32" t="s">
        <v>8</v>
      </c>
      <c r="B40" s="1">
        <v>62</v>
      </c>
      <c r="C40" s="1">
        <v>30</v>
      </c>
      <c r="D40" s="1">
        <v>26</v>
      </c>
      <c r="E40" s="20">
        <v>6</v>
      </c>
      <c r="F40" s="30">
        <v>66</v>
      </c>
      <c r="G40" s="20">
        <v>16</v>
      </c>
      <c r="H40" s="20">
        <v>28</v>
      </c>
      <c r="I40" s="20">
        <v>2</v>
      </c>
      <c r="J40" s="20">
        <v>1</v>
      </c>
      <c r="K40" s="29" t="s">
        <v>1260</v>
      </c>
      <c r="L40" s="1" t="s">
        <v>1517</v>
      </c>
      <c r="M40" s="1" t="s">
        <v>622</v>
      </c>
      <c r="N40" s="1" t="s">
        <v>1425</v>
      </c>
      <c r="O40" s="31">
        <v>192</v>
      </c>
      <c r="P40" s="20">
        <v>218</v>
      </c>
      <c r="Q40" s="30">
        <v>-26</v>
      </c>
      <c r="R40" s="29" t="s">
        <v>113</v>
      </c>
      <c r="S40" s="28" t="s">
        <v>215</v>
      </c>
    </row>
    <row r="41" spans="1:19" x14ac:dyDescent="0.3">
      <c r="A41" s="32" t="s">
        <v>27</v>
      </c>
      <c r="B41" s="1">
        <v>64</v>
      </c>
      <c r="C41" s="1">
        <v>25</v>
      </c>
      <c r="D41" s="1">
        <v>32</v>
      </c>
      <c r="E41" s="20">
        <v>7</v>
      </c>
      <c r="F41" s="30">
        <v>57</v>
      </c>
      <c r="G41" s="20">
        <v>19</v>
      </c>
      <c r="H41" s="20">
        <v>23</v>
      </c>
      <c r="I41" s="20">
        <v>2</v>
      </c>
      <c r="J41" s="20">
        <v>3</v>
      </c>
      <c r="K41" s="29" t="s">
        <v>1134</v>
      </c>
      <c r="L41" s="1" t="s">
        <v>1513</v>
      </c>
      <c r="M41" s="1" t="s">
        <v>488</v>
      </c>
      <c r="N41" s="1" t="s">
        <v>1386</v>
      </c>
      <c r="O41" s="31">
        <v>158</v>
      </c>
      <c r="P41" s="20">
        <v>200</v>
      </c>
      <c r="Q41" s="30">
        <v>-42</v>
      </c>
      <c r="R41" s="29" t="s">
        <v>107</v>
      </c>
      <c r="S41" s="28" t="s">
        <v>237</v>
      </c>
    </row>
    <row r="42" spans="1:19" ht="15" thickBot="1" x14ac:dyDescent="0.35">
      <c r="A42" s="27" t="s">
        <v>3</v>
      </c>
      <c r="B42" s="26">
        <v>64</v>
      </c>
      <c r="C42" s="26">
        <v>19</v>
      </c>
      <c r="D42" s="26">
        <v>37</v>
      </c>
      <c r="E42" s="24">
        <v>8</v>
      </c>
      <c r="F42" s="23">
        <v>46</v>
      </c>
      <c r="G42" s="24">
        <v>9</v>
      </c>
      <c r="H42" s="24">
        <v>15</v>
      </c>
      <c r="I42" s="24">
        <v>4</v>
      </c>
      <c r="J42" s="24">
        <v>2</v>
      </c>
      <c r="K42" s="22" t="s">
        <v>1483</v>
      </c>
      <c r="L42" s="26" t="s">
        <v>1450</v>
      </c>
      <c r="M42" s="26" t="s">
        <v>378</v>
      </c>
      <c r="N42" s="26" t="s">
        <v>1451</v>
      </c>
      <c r="O42" s="25">
        <v>165</v>
      </c>
      <c r="P42" s="24">
        <v>238</v>
      </c>
      <c r="Q42" s="23">
        <v>-73</v>
      </c>
      <c r="R42" s="22" t="s">
        <v>107</v>
      </c>
      <c r="S42" s="21" t="s">
        <v>737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040CD5A-59BC-4079-9519-38F083F4B62D}"/>
  </hyperlinks>
  <pageMargins left="0.7" right="0.7" top="0.75" bottom="0.75" header="0.3" footer="0.3"/>
  <pageSetup orientation="portrait" verticalDpi="0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59A5-9686-4A79-AE0D-144C2FC3CEC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66</v>
      </c>
      <c r="C4" s="40">
        <v>40</v>
      </c>
      <c r="D4" s="40">
        <v>20</v>
      </c>
      <c r="E4" s="38">
        <v>6</v>
      </c>
      <c r="F4" s="33">
        <v>86</v>
      </c>
      <c r="G4" s="39">
        <v>31</v>
      </c>
      <c r="H4" s="38">
        <v>37</v>
      </c>
      <c r="I4" s="38">
        <v>3</v>
      </c>
      <c r="J4" s="33">
        <v>0</v>
      </c>
      <c r="K4" s="37" t="s">
        <v>1268</v>
      </c>
      <c r="L4" s="40" t="s">
        <v>1155</v>
      </c>
      <c r="M4" s="40" t="s">
        <v>647</v>
      </c>
      <c r="N4" s="40" t="s">
        <v>1527</v>
      </c>
      <c r="O4" s="39">
        <v>232</v>
      </c>
      <c r="P4" s="38">
        <v>198</v>
      </c>
      <c r="Q4" s="33">
        <v>34</v>
      </c>
      <c r="R4" s="37" t="s">
        <v>101</v>
      </c>
      <c r="S4" s="36" t="s">
        <v>219</v>
      </c>
    </row>
    <row r="5" spans="1:20" x14ac:dyDescent="0.3">
      <c r="A5" s="32" t="s">
        <v>5</v>
      </c>
      <c r="B5" s="1">
        <v>64</v>
      </c>
      <c r="C5" s="1">
        <v>40</v>
      </c>
      <c r="D5" s="1">
        <v>20</v>
      </c>
      <c r="E5" s="20">
        <v>4</v>
      </c>
      <c r="F5" s="30">
        <v>84</v>
      </c>
      <c r="G5" s="31">
        <v>27</v>
      </c>
      <c r="H5" s="20">
        <v>36</v>
      </c>
      <c r="I5" s="20">
        <v>4</v>
      </c>
      <c r="J5" s="30">
        <v>2</v>
      </c>
      <c r="K5" s="29" t="s">
        <v>1530</v>
      </c>
      <c r="L5" s="1" t="s">
        <v>1456</v>
      </c>
      <c r="M5" s="1" t="s">
        <v>536</v>
      </c>
      <c r="N5" s="1" t="s">
        <v>1531</v>
      </c>
      <c r="O5" s="31">
        <v>229</v>
      </c>
      <c r="P5" s="20">
        <v>178</v>
      </c>
      <c r="Q5" s="30">
        <v>51</v>
      </c>
      <c r="R5" s="29" t="s">
        <v>99</v>
      </c>
      <c r="S5" s="28" t="s">
        <v>200</v>
      </c>
    </row>
    <row r="6" spans="1:20" x14ac:dyDescent="0.3">
      <c r="A6" s="32" t="s">
        <v>16</v>
      </c>
      <c r="B6" s="1">
        <v>64</v>
      </c>
      <c r="C6" s="1">
        <v>36</v>
      </c>
      <c r="D6" s="1">
        <v>18</v>
      </c>
      <c r="E6" s="20">
        <v>10</v>
      </c>
      <c r="F6" s="30">
        <v>82</v>
      </c>
      <c r="G6" s="31">
        <v>23</v>
      </c>
      <c r="H6" s="20">
        <v>34</v>
      </c>
      <c r="I6" s="20">
        <v>2</v>
      </c>
      <c r="J6" s="30">
        <v>5</v>
      </c>
      <c r="K6" s="29" t="s">
        <v>1488</v>
      </c>
      <c r="L6" s="1" t="s">
        <v>1522</v>
      </c>
      <c r="M6" s="1" t="s">
        <v>673</v>
      </c>
      <c r="N6" s="1" t="s">
        <v>1474</v>
      </c>
      <c r="O6" s="31">
        <v>228</v>
      </c>
      <c r="P6" s="20">
        <v>212</v>
      </c>
      <c r="Q6" s="30">
        <v>16</v>
      </c>
      <c r="R6" s="29" t="s">
        <v>109</v>
      </c>
      <c r="S6" s="28" t="s">
        <v>241</v>
      </c>
    </row>
    <row r="7" spans="1:20" x14ac:dyDescent="0.3">
      <c r="A7" s="32" t="s">
        <v>21</v>
      </c>
      <c r="B7" s="1">
        <v>66</v>
      </c>
      <c r="C7" s="1">
        <v>36</v>
      </c>
      <c r="D7" s="1">
        <v>23</v>
      </c>
      <c r="E7" s="20">
        <v>7</v>
      </c>
      <c r="F7" s="30">
        <v>79</v>
      </c>
      <c r="G7" s="31">
        <v>23</v>
      </c>
      <c r="H7" s="20">
        <v>34</v>
      </c>
      <c r="I7" s="20">
        <v>2</v>
      </c>
      <c r="J7" s="30">
        <v>3</v>
      </c>
      <c r="K7" s="29" t="s">
        <v>1122</v>
      </c>
      <c r="L7" s="1" t="s">
        <v>1475</v>
      </c>
      <c r="M7" s="1" t="s">
        <v>652</v>
      </c>
      <c r="N7" s="1" t="s">
        <v>1528</v>
      </c>
      <c r="O7" s="31">
        <v>193</v>
      </c>
      <c r="P7" s="20">
        <v>198</v>
      </c>
      <c r="Q7" s="30">
        <v>-5</v>
      </c>
      <c r="R7" s="29" t="s">
        <v>107</v>
      </c>
      <c r="S7" s="28" t="s">
        <v>228</v>
      </c>
    </row>
    <row r="8" spans="1:20" x14ac:dyDescent="0.3">
      <c r="A8" s="32" t="s">
        <v>29</v>
      </c>
      <c r="B8" s="1">
        <v>65</v>
      </c>
      <c r="C8" s="1">
        <v>36</v>
      </c>
      <c r="D8" s="1">
        <v>23</v>
      </c>
      <c r="E8" s="20">
        <v>6</v>
      </c>
      <c r="F8" s="30">
        <v>78</v>
      </c>
      <c r="G8" s="31">
        <v>26</v>
      </c>
      <c r="H8" s="20">
        <v>34</v>
      </c>
      <c r="I8" s="20">
        <v>2</v>
      </c>
      <c r="J8" s="30">
        <v>3</v>
      </c>
      <c r="K8" s="29" t="s">
        <v>1526</v>
      </c>
      <c r="L8" s="1" t="s">
        <v>1346</v>
      </c>
      <c r="M8" s="1" t="s">
        <v>524</v>
      </c>
      <c r="N8" s="1" t="s">
        <v>1317</v>
      </c>
      <c r="O8" s="31">
        <v>216</v>
      </c>
      <c r="P8" s="20">
        <v>205</v>
      </c>
      <c r="Q8" s="30">
        <v>11</v>
      </c>
      <c r="R8" s="29" t="s">
        <v>101</v>
      </c>
      <c r="S8" s="28" t="s">
        <v>222</v>
      </c>
    </row>
    <row r="9" spans="1:20" x14ac:dyDescent="0.3">
      <c r="A9" s="32" t="s">
        <v>11</v>
      </c>
      <c r="B9" s="1">
        <v>64</v>
      </c>
      <c r="C9" s="1">
        <v>32</v>
      </c>
      <c r="D9" s="1">
        <v>23</v>
      </c>
      <c r="E9" s="20">
        <v>9</v>
      </c>
      <c r="F9" s="30">
        <v>73</v>
      </c>
      <c r="G9" s="31">
        <v>23</v>
      </c>
      <c r="H9" s="20">
        <v>29</v>
      </c>
      <c r="I9" s="20">
        <v>3</v>
      </c>
      <c r="J9" s="30">
        <v>0</v>
      </c>
      <c r="K9" s="29" t="s">
        <v>1075</v>
      </c>
      <c r="L9" s="1" t="s">
        <v>1475</v>
      </c>
      <c r="M9" s="1" t="s">
        <v>596</v>
      </c>
      <c r="N9" s="1" t="s">
        <v>1523</v>
      </c>
      <c r="O9" s="31">
        <v>216</v>
      </c>
      <c r="P9" s="20">
        <v>201</v>
      </c>
      <c r="Q9" s="30">
        <v>15</v>
      </c>
      <c r="R9" s="29" t="s">
        <v>101</v>
      </c>
      <c r="S9" s="28" t="s">
        <v>231</v>
      </c>
    </row>
    <row r="10" spans="1:20" x14ac:dyDescent="0.3">
      <c r="A10" s="32" t="s">
        <v>19</v>
      </c>
      <c r="B10" s="1">
        <v>65</v>
      </c>
      <c r="C10" s="1">
        <v>33</v>
      </c>
      <c r="D10" s="1">
        <v>29</v>
      </c>
      <c r="E10" s="20">
        <v>3</v>
      </c>
      <c r="F10" s="30">
        <v>69</v>
      </c>
      <c r="G10" s="31">
        <v>22</v>
      </c>
      <c r="H10" s="20">
        <v>29</v>
      </c>
      <c r="I10" s="20">
        <v>4</v>
      </c>
      <c r="J10" s="30">
        <v>1</v>
      </c>
      <c r="K10" s="29" t="s">
        <v>1480</v>
      </c>
      <c r="L10" s="1" t="s">
        <v>1130</v>
      </c>
      <c r="M10" s="1" t="s">
        <v>477</v>
      </c>
      <c r="N10" s="1" t="s">
        <v>1529</v>
      </c>
      <c r="O10" s="31">
        <v>197</v>
      </c>
      <c r="P10" s="20">
        <v>214</v>
      </c>
      <c r="Q10" s="30">
        <v>-17</v>
      </c>
      <c r="R10" s="29" t="s">
        <v>109</v>
      </c>
      <c r="S10" s="28" t="s">
        <v>202</v>
      </c>
    </row>
    <row r="11" spans="1:20" ht="15" thickBot="1" x14ac:dyDescent="0.35">
      <c r="A11" s="32" t="s">
        <v>4</v>
      </c>
      <c r="B11" s="1">
        <v>66</v>
      </c>
      <c r="C11" s="1">
        <v>28</v>
      </c>
      <c r="D11" s="1">
        <v>27</v>
      </c>
      <c r="E11" s="24">
        <v>11</v>
      </c>
      <c r="F11" s="23">
        <v>67</v>
      </c>
      <c r="G11" s="25">
        <v>19</v>
      </c>
      <c r="H11" s="24">
        <v>27</v>
      </c>
      <c r="I11" s="24">
        <v>1</v>
      </c>
      <c r="J11" s="23">
        <v>3</v>
      </c>
      <c r="K11" s="29" t="s">
        <v>1532</v>
      </c>
      <c r="L11" s="1" t="s">
        <v>1493</v>
      </c>
      <c r="M11" s="1" t="s">
        <v>1494</v>
      </c>
      <c r="N11" s="1" t="s">
        <v>1495</v>
      </c>
      <c r="O11" s="31">
        <v>209</v>
      </c>
      <c r="P11" s="20">
        <v>233</v>
      </c>
      <c r="Q11" s="30">
        <v>-24</v>
      </c>
      <c r="R11" s="29" t="s">
        <v>99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65</v>
      </c>
      <c r="C14" s="1">
        <v>41</v>
      </c>
      <c r="D14" s="1">
        <v>18</v>
      </c>
      <c r="E14" s="20">
        <v>6</v>
      </c>
      <c r="F14" s="33">
        <v>88</v>
      </c>
      <c r="G14" s="20">
        <v>25</v>
      </c>
      <c r="H14" s="20">
        <v>36</v>
      </c>
      <c r="I14" s="20">
        <v>5</v>
      </c>
      <c r="J14" s="20">
        <v>3</v>
      </c>
      <c r="K14" s="29" t="s">
        <v>1533</v>
      </c>
      <c r="L14" s="1" t="s">
        <v>1438</v>
      </c>
      <c r="M14" s="1" t="s">
        <v>1496</v>
      </c>
      <c r="N14" s="1" t="s">
        <v>1497</v>
      </c>
      <c r="O14" s="31">
        <v>230</v>
      </c>
      <c r="P14" s="20">
        <v>190</v>
      </c>
      <c r="Q14" s="30">
        <v>40</v>
      </c>
      <c r="R14" s="29" t="s">
        <v>101</v>
      </c>
      <c r="S14" s="28" t="s">
        <v>203</v>
      </c>
    </row>
    <row r="15" spans="1:20" x14ac:dyDescent="0.3">
      <c r="A15" s="32" t="s">
        <v>13</v>
      </c>
      <c r="B15" s="1">
        <v>65</v>
      </c>
      <c r="C15" s="1">
        <v>37</v>
      </c>
      <c r="D15" s="1">
        <v>23</v>
      </c>
      <c r="E15" s="20">
        <v>5</v>
      </c>
      <c r="F15" s="30">
        <v>79</v>
      </c>
      <c r="G15" s="20">
        <v>19</v>
      </c>
      <c r="H15" s="20">
        <v>33</v>
      </c>
      <c r="I15" s="20">
        <v>4</v>
      </c>
      <c r="J15" s="20">
        <v>5</v>
      </c>
      <c r="K15" s="29" t="s">
        <v>1343</v>
      </c>
      <c r="L15" s="1" t="s">
        <v>1498</v>
      </c>
      <c r="M15" s="1" t="s">
        <v>1316</v>
      </c>
      <c r="N15" s="1" t="s">
        <v>1344</v>
      </c>
      <c r="O15" s="31">
        <v>192</v>
      </c>
      <c r="P15" s="20">
        <v>186</v>
      </c>
      <c r="Q15" s="30">
        <v>6</v>
      </c>
      <c r="R15" s="29" t="s">
        <v>104</v>
      </c>
      <c r="S15" s="28" t="s">
        <v>203</v>
      </c>
    </row>
    <row r="16" spans="1:20" x14ac:dyDescent="0.3">
      <c r="A16" s="32" t="s">
        <v>9</v>
      </c>
      <c r="B16" s="1">
        <v>65</v>
      </c>
      <c r="C16" s="1">
        <v>32</v>
      </c>
      <c r="D16" s="1">
        <v>18</v>
      </c>
      <c r="E16" s="20">
        <v>15</v>
      </c>
      <c r="F16" s="30">
        <v>79</v>
      </c>
      <c r="G16" s="20">
        <v>26</v>
      </c>
      <c r="H16" s="20">
        <v>31</v>
      </c>
      <c r="I16" s="20">
        <v>1</v>
      </c>
      <c r="J16" s="20">
        <v>10</v>
      </c>
      <c r="K16" s="29" t="s">
        <v>1460</v>
      </c>
      <c r="L16" s="1" t="s">
        <v>1073</v>
      </c>
      <c r="M16" s="1" t="s">
        <v>1500</v>
      </c>
      <c r="N16" s="1" t="s">
        <v>1501</v>
      </c>
      <c r="O16" s="31">
        <v>219</v>
      </c>
      <c r="P16" s="20">
        <v>199</v>
      </c>
      <c r="Q16" s="30">
        <v>20</v>
      </c>
      <c r="R16" s="29" t="s">
        <v>107</v>
      </c>
      <c r="S16" s="28" t="s">
        <v>222</v>
      </c>
    </row>
    <row r="17" spans="1:19" x14ac:dyDescent="0.3">
      <c r="A17" s="32" t="s">
        <v>23</v>
      </c>
      <c r="B17" s="1">
        <v>65</v>
      </c>
      <c r="C17" s="1">
        <v>33</v>
      </c>
      <c r="D17" s="1">
        <v>21</v>
      </c>
      <c r="E17" s="20">
        <v>11</v>
      </c>
      <c r="F17" s="30">
        <v>77</v>
      </c>
      <c r="G17" s="20">
        <v>18</v>
      </c>
      <c r="H17" s="20">
        <v>28</v>
      </c>
      <c r="I17" s="20">
        <v>5</v>
      </c>
      <c r="J17" s="20">
        <v>1</v>
      </c>
      <c r="K17" s="29" t="s">
        <v>1476</v>
      </c>
      <c r="L17" s="1" t="s">
        <v>1285</v>
      </c>
      <c r="M17" s="1" t="s">
        <v>638</v>
      </c>
      <c r="N17" s="1" t="s">
        <v>1534</v>
      </c>
      <c r="O17" s="31">
        <v>210</v>
      </c>
      <c r="P17" s="20">
        <v>207</v>
      </c>
      <c r="Q17" s="30">
        <v>3</v>
      </c>
      <c r="R17" s="29" t="s">
        <v>101</v>
      </c>
      <c r="S17" s="28" t="s">
        <v>216</v>
      </c>
    </row>
    <row r="18" spans="1:19" x14ac:dyDescent="0.3">
      <c r="A18" s="32" t="s">
        <v>10</v>
      </c>
      <c r="B18" s="1">
        <v>65</v>
      </c>
      <c r="C18" s="1">
        <v>31</v>
      </c>
      <c r="D18" s="1">
        <v>23</v>
      </c>
      <c r="E18" s="20">
        <v>11</v>
      </c>
      <c r="F18" s="30">
        <v>73</v>
      </c>
      <c r="G18" s="20">
        <v>12</v>
      </c>
      <c r="H18" s="20">
        <v>23</v>
      </c>
      <c r="I18" s="20">
        <v>8</v>
      </c>
      <c r="J18" s="20">
        <v>3</v>
      </c>
      <c r="K18" s="29" t="s">
        <v>1397</v>
      </c>
      <c r="L18" s="1" t="s">
        <v>1134</v>
      </c>
      <c r="M18" s="1" t="s">
        <v>772</v>
      </c>
      <c r="N18" s="1" t="s">
        <v>1524</v>
      </c>
      <c r="O18" s="31">
        <v>190</v>
      </c>
      <c r="P18" s="20">
        <v>203</v>
      </c>
      <c r="Q18" s="30">
        <v>-13</v>
      </c>
      <c r="R18" s="29" t="s">
        <v>104</v>
      </c>
      <c r="S18" s="28" t="s">
        <v>234</v>
      </c>
    </row>
    <row r="19" spans="1:19" x14ac:dyDescent="0.3">
      <c r="A19" s="32" t="s">
        <v>1</v>
      </c>
      <c r="B19" s="1">
        <v>67</v>
      </c>
      <c r="C19" s="1">
        <v>33</v>
      </c>
      <c r="D19" s="1">
        <v>27</v>
      </c>
      <c r="E19" s="20">
        <v>7</v>
      </c>
      <c r="F19" s="30">
        <v>73</v>
      </c>
      <c r="G19" s="20">
        <v>27</v>
      </c>
      <c r="H19" s="20">
        <v>32</v>
      </c>
      <c r="I19" s="20">
        <v>1</v>
      </c>
      <c r="J19" s="20">
        <v>5</v>
      </c>
      <c r="K19" s="29" t="s">
        <v>1266</v>
      </c>
      <c r="L19" s="1" t="s">
        <v>1536</v>
      </c>
      <c r="M19" s="1" t="s">
        <v>698</v>
      </c>
      <c r="N19" s="1" t="s">
        <v>1537</v>
      </c>
      <c r="O19" s="31">
        <v>210</v>
      </c>
      <c r="P19" s="20">
        <v>200</v>
      </c>
      <c r="Q19" s="30">
        <v>10</v>
      </c>
      <c r="R19" s="29" t="s">
        <v>99</v>
      </c>
      <c r="S19" s="28" t="s">
        <v>202</v>
      </c>
    </row>
    <row r="20" spans="1:19" x14ac:dyDescent="0.3">
      <c r="A20" s="32" t="s">
        <v>14</v>
      </c>
      <c r="B20" s="1">
        <v>65</v>
      </c>
      <c r="C20" s="1">
        <v>32</v>
      </c>
      <c r="D20" s="1">
        <v>31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1448</v>
      </c>
      <c r="L20" s="1" t="s">
        <v>1315</v>
      </c>
      <c r="M20" s="1" t="s">
        <v>1441</v>
      </c>
      <c r="N20" s="1" t="s">
        <v>1459</v>
      </c>
      <c r="O20" s="31">
        <v>170</v>
      </c>
      <c r="P20" s="20">
        <v>197</v>
      </c>
      <c r="Q20" s="30">
        <v>-27</v>
      </c>
      <c r="R20" s="29" t="s">
        <v>107</v>
      </c>
      <c r="S20" s="28" t="s">
        <v>200</v>
      </c>
    </row>
    <row r="21" spans="1:19" ht="15" thickBot="1" x14ac:dyDescent="0.35">
      <c r="A21" s="27" t="s">
        <v>12</v>
      </c>
      <c r="B21" s="26">
        <v>65</v>
      </c>
      <c r="C21" s="26">
        <v>27</v>
      </c>
      <c r="D21" s="26">
        <v>30</v>
      </c>
      <c r="E21" s="24">
        <v>8</v>
      </c>
      <c r="F21" s="23">
        <v>62</v>
      </c>
      <c r="G21" s="24">
        <v>15</v>
      </c>
      <c r="H21" s="24">
        <v>24</v>
      </c>
      <c r="I21" s="24">
        <v>3</v>
      </c>
      <c r="J21" s="24">
        <v>0</v>
      </c>
      <c r="K21" s="22" t="s">
        <v>1499</v>
      </c>
      <c r="L21" s="26" t="s">
        <v>1535</v>
      </c>
      <c r="M21" s="26" t="s">
        <v>958</v>
      </c>
      <c r="N21" s="26" t="s">
        <v>1477</v>
      </c>
      <c r="O21" s="25">
        <v>185</v>
      </c>
      <c r="P21" s="24">
        <v>203</v>
      </c>
      <c r="Q21" s="23">
        <v>-18</v>
      </c>
      <c r="R21" s="22" t="s">
        <v>109</v>
      </c>
      <c r="S21" s="21" t="s">
        <v>233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64</v>
      </c>
      <c r="C25" s="1">
        <v>44</v>
      </c>
      <c r="D25" s="1">
        <v>11</v>
      </c>
      <c r="E25" s="20">
        <v>9</v>
      </c>
      <c r="F25" s="30">
        <v>97</v>
      </c>
      <c r="G25" s="20">
        <v>36</v>
      </c>
      <c r="H25" s="20">
        <v>41</v>
      </c>
      <c r="I25" s="20">
        <v>3</v>
      </c>
      <c r="J25" s="20">
        <v>5</v>
      </c>
      <c r="K25" s="29" t="s">
        <v>1502</v>
      </c>
      <c r="L25" s="1" t="s">
        <v>1540</v>
      </c>
      <c r="M25" s="1" t="s">
        <v>618</v>
      </c>
      <c r="N25" s="1" t="s">
        <v>1541</v>
      </c>
      <c r="O25" s="31">
        <v>246</v>
      </c>
      <c r="P25" s="20">
        <v>160</v>
      </c>
      <c r="Q25" s="30">
        <v>86</v>
      </c>
      <c r="R25" s="29" t="s">
        <v>99</v>
      </c>
      <c r="S25" s="28" t="s">
        <v>219</v>
      </c>
    </row>
    <row r="26" spans="1:19" x14ac:dyDescent="0.3">
      <c r="A26" s="32" t="s">
        <v>22</v>
      </c>
      <c r="B26" s="1">
        <v>65</v>
      </c>
      <c r="C26" s="1">
        <v>41</v>
      </c>
      <c r="D26" s="1">
        <v>14</v>
      </c>
      <c r="E26" s="20">
        <v>10</v>
      </c>
      <c r="F26" s="30">
        <v>92</v>
      </c>
      <c r="G26" s="20">
        <v>29</v>
      </c>
      <c r="H26" s="20">
        <v>37</v>
      </c>
      <c r="I26" s="20">
        <v>4</v>
      </c>
      <c r="J26" s="20">
        <v>4</v>
      </c>
      <c r="K26" s="29" t="s">
        <v>1135</v>
      </c>
      <c r="L26" s="1" t="s">
        <v>1106</v>
      </c>
      <c r="M26" s="1" t="s">
        <v>586</v>
      </c>
      <c r="N26" s="1" t="s">
        <v>1542</v>
      </c>
      <c r="O26" s="31">
        <v>229</v>
      </c>
      <c r="P26" s="20">
        <v>176</v>
      </c>
      <c r="Q26" s="30">
        <v>53</v>
      </c>
      <c r="R26" s="29" t="s">
        <v>109</v>
      </c>
      <c r="S26" s="28" t="s">
        <v>342</v>
      </c>
    </row>
    <row r="27" spans="1:19" x14ac:dyDescent="0.3">
      <c r="A27" s="32" t="s">
        <v>17</v>
      </c>
      <c r="B27" s="1">
        <v>66</v>
      </c>
      <c r="C27" s="1">
        <v>38</v>
      </c>
      <c r="D27" s="1">
        <v>16</v>
      </c>
      <c r="E27" s="20">
        <v>12</v>
      </c>
      <c r="F27" s="30">
        <v>88</v>
      </c>
      <c r="G27" s="20">
        <v>21</v>
      </c>
      <c r="H27" s="20">
        <v>34</v>
      </c>
      <c r="I27" s="20">
        <v>4</v>
      </c>
      <c r="J27" s="20">
        <v>5</v>
      </c>
      <c r="K27" s="29" t="s">
        <v>1543</v>
      </c>
      <c r="L27" s="1" t="s">
        <v>1466</v>
      </c>
      <c r="M27" s="1" t="s">
        <v>803</v>
      </c>
      <c r="N27" s="1" t="s">
        <v>1506</v>
      </c>
      <c r="O27" s="31">
        <v>222</v>
      </c>
      <c r="P27" s="20">
        <v>188</v>
      </c>
      <c r="Q27" s="30">
        <v>34</v>
      </c>
      <c r="R27" s="29" t="s">
        <v>101</v>
      </c>
      <c r="S27" s="28" t="s">
        <v>231</v>
      </c>
    </row>
    <row r="28" spans="1:19" x14ac:dyDescent="0.3">
      <c r="A28" s="32" t="s">
        <v>95</v>
      </c>
      <c r="B28" s="1">
        <v>66</v>
      </c>
      <c r="C28" s="1">
        <v>34</v>
      </c>
      <c r="D28" s="1">
        <v>26</v>
      </c>
      <c r="E28" s="20">
        <v>6</v>
      </c>
      <c r="F28" s="30">
        <v>74</v>
      </c>
      <c r="G28" s="20">
        <v>26</v>
      </c>
      <c r="H28" s="20">
        <v>34</v>
      </c>
      <c r="I28" s="20">
        <v>0</v>
      </c>
      <c r="J28" s="20">
        <v>0</v>
      </c>
      <c r="K28" s="29" t="s">
        <v>1071</v>
      </c>
      <c r="L28" s="1" t="s">
        <v>1510</v>
      </c>
      <c r="M28" s="1" t="s">
        <v>518</v>
      </c>
      <c r="N28" s="1" t="s">
        <v>1425</v>
      </c>
      <c r="O28" s="31">
        <v>205</v>
      </c>
      <c r="P28" s="20">
        <v>184</v>
      </c>
      <c r="Q28" s="30">
        <v>21</v>
      </c>
      <c r="R28" s="29" t="s">
        <v>113</v>
      </c>
      <c r="S28" s="28" t="s">
        <v>233</v>
      </c>
    </row>
    <row r="29" spans="1:19" x14ac:dyDescent="0.3">
      <c r="A29" s="32" t="s">
        <v>15</v>
      </c>
      <c r="B29" s="1">
        <v>65</v>
      </c>
      <c r="C29" s="1">
        <v>29</v>
      </c>
      <c r="D29" s="1">
        <v>27</v>
      </c>
      <c r="E29" s="20">
        <v>9</v>
      </c>
      <c r="F29" s="30">
        <v>67</v>
      </c>
      <c r="G29" s="20">
        <v>19</v>
      </c>
      <c r="H29" s="20">
        <v>26</v>
      </c>
      <c r="I29" s="20">
        <v>3</v>
      </c>
      <c r="J29" s="20">
        <v>1</v>
      </c>
      <c r="K29" s="29" t="s">
        <v>1409</v>
      </c>
      <c r="L29" s="1" t="s">
        <v>1544</v>
      </c>
      <c r="M29" s="1" t="s">
        <v>708</v>
      </c>
      <c r="N29" s="1" t="s">
        <v>1545</v>
      </c>
      <c r="O29" s="31">
        <v>194</v>
      </c>
      <c r="P29" s="20">
        <v>222</v>
      </c>
      <c r="Q29" s="30">
        <v>-28</v>
      </c>
      <c r="R29" s="29" t="s">
        <v>101</v>
      </c>
      <c r="S29" s="28" t="s">
        <v>255</v>
      </c>
    </row>
    <row r="30" spans="1:19" x14ac:dyDescent="0.3">
      <c r="A30" s="32" t="s">
        <v>6</v>
      </c>
      <c r="B30" s="1">
        <v>65</v>
      </c>
      <c r="C30" s="1">
        <v>26</v>
      </c>
      <c r="D30" s="1">
        <v>29</v>
      </c>
      <c r="E30" s="20">
        <v>10</v>
      </c>
      <c r="F30" s="30">
        <v>62</v>
      </c>
      <c r="G30" s="20">
        <v>23</v>
      </c>
      <c r="H30" s="20">
        <v>25</v>
      </c>
      <c r="I30" s="20">
        <v>1</v>
      </c>
      <c r="J30" s="20">
        <v>3</v>
      </c>
      <c r="K30" s="29" t="s">
        <v>1509</v>
      </c>
      <c r="L30" s="1" t="s">
        <v>1546</v>
      </c>
      <c r="M30" s="1" t="s">
        <v>1350</v>
      </c>
      <c r="N30" s="1" t="s">
        <v>1469</v>
      </c>
      <c r="O30" s="31">
        <v>172</v>
      </c>
      <c r="P30" s="20">
        <v>217</v>
      </c>
      <c r="Q30" s="30">
        <v>-45</v>
      </c>
      <c r="R30" s="29" t="s">
        <v>99</v>
      </c>
      <c r="S30" s="28" t="s">
        <v>234</v>
      </c>
    </row>
    <row r="31" spans="1:19" x14ac:dyDescent="0.3">
      <c r="A31" s="32" t="s">
        <v>0</v>
      </c>
      <c r="B31" s="1">
        <v>64</v>
      </c>
      <c r="C31" s="1">
        <v>26</v>
      </c>
      <c r="D31" s="1">
        <v>28</v>
      </c>
      <c r="E31" s="20">
        <v>10</v>
      </c>
      <c r="F31" s="30">
        <v>62</v>
      </c>
      <c r="G31" s="20">
        <v>20</v>
      </c>
      <c r="H31" s="20">
        <v>25</v>
      </c>
      <c r="I31" s="20">
        <v>1</v>
      </c>
      <c r="J31" s="20">
        <v>2</v>
      </c>
      <c r="K31" s="29" t="s">
        <v>1238</v>
      </c>
      <c r="L31" s="1" t="s">
        <v>1352</v>
      </c>
      <c r="M31" s="1" t="s">
        <v>122</v>
      </c>
      <c r="N31" s="1" t="s">
        <v>1511</v>
      </c>
      <c r="O31" s="31">
        <v>182</v>
      </c>
      <c r="P31" s="20">
        <v>199</v>
      </c>
      <c r="Q31" s="30">
        <v>-17</v>
      </c>
      <c r="R31" s="29" t="s">
        <v>107</v>
      </c>
      <c r="S31" s="28" t="s">
        <v>222</v>
      </c>
    </row>
    <row r="32" spans="1:19" ht="15" thickBot="1" x14ac:dyDescent="0.35">
      <c r="A32" s="32" t="s">
        <v>25</v>
      </c>
      <c r="B32" s="1">
        <v>65</v>
      </c>
      <c r="C32" s="1">
        <v>25</v>
      </c>
      <c r="D32" s="1">
        <v>29</v>
      </c>
      <c r="E32" s="20">
        <v>11</v>
      </c>
      <c r="F32" s="23">
        <v>61</v>
      </c>
      <c r="G32" s="20">
        <v>15</v>
      </c>
      <c r="H32" s="20">
        <v>22</v>
      </c>
      <c r="I32" s="20">
        <v>3</v>
      </c>
      <c r="J32" s="20">
        <v>5</v>
      </c>
      <c r="K32" s="29" t="s">
        <v>1300</v>
      </c>
      <c r="L32" s="1" t="s">
        <v>1538</v>
      </c>
      <c r="M32" s="1" t="s">
        <v>613</v>
      </c>
      <c r="N32" s="1" t="s">
        <v>1539</v>
      </c>
      <c r="O32" s="31">
        <v>175</v>
      </c>
      <c r="P32" s="20">
        <v>209</v>
      </c>
      <c r="Q32" s="30">
        <v>-34</v>
      </c>
      <c r="R32" s="29" t="s">
        <v>104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65</v>
      </c>
      <c r="C35" s="1">
        <v>36</v>
      </c>
      <c r="D35" s="1">
        <v>26</v>
      </c>
      <c r="E35" s="20">
        <v>3</v>
      </c>
      <c r="F35" s="33">
        <v>75</v>
      </c>
      <c r="G35" s="20">
        <v>13</v>
      </c>
      <c r="H35" s="20">
        <v>28</v>
      </c>
      <c r="I35" s="20">
        <v>8</v>
      </c>
      <c r="J35" s="20">
        <v>0</v>
      </c>
      <c r="K35" s="29" t="s">
        <v>1470</v>
      </c>
      <c r="L35" s="1" t="s">
        <v>1547</v>
      </c>
      <c r="M35" s="1" t="s">
        <v>455</v>
      </c>
      <c r="N35" s="1" t="s">
        <v>1512</v>
      </c>
      <c r="O35" s="31">
        <v>219</v>
      </c>
      <c r="P35" s="20">
        <v>228</v>
      </c>
      <c r="Q35" s="30">
        <v>-9</v>
      </c>
      <c r="R35" s="29" t="s">
        <v>101</v>
      </c>
      <c r="S35" s="28" t="s">
        <v>203</v>
      </c>
    </row>
    <row r="36" spans="1:19" x14ac:dyDescent="0.3">
      <c r="A36" s="32" t="s">
        <v>2</v>
      </c>
      <c r="B36" s="1">
        <v>66</v>
      </c>
      <c r="C36" s="1">
        <v>30</v>
      </c>
      <c r="D36" s="1">
        <v>22</v>
      </c>
      <c r="E36" s="20">
        <v>14</v>
      </c>
      <c r="F36" s="30">
        <v>74</v>
      </c>
      <c r="G36" s="20">
        <v>21</v>
      </c>
      <c r="H36" s="20">
        <v>29</v>
      </c>
      <c r="I36" s="20">
        <v>1</v>
      </c>
      <c r="J36" s="20">
        <v>6</v>
      </c>
      <c r="K36" s="29" t="s">
        <v>1314</v>
      </c>
      <c r="L36" s="1" t="s">
        <v>1520</v>
      </c>
      <c r="M36" s="1" t="s">
        <v>565</v>
      </c>
      <c r="N36" s="1" t="s">
        <v>1521</v>
      </c>
      <c r="O36" s="31">
        <v>216</v>
      </c>
      <c r="P36" s="20">
        <v>209</v>
      </c>
      <c r="Q36" s="30">
        <v>7</v>
      </c>
      <c r="R36" s="29" t="s">
        <v>99</v>
      </c>
      <c r="S36" s="28" t="s">
        <v>200</v>
      </c>
    </row>
    <row r="37" spans="1:19" x14ac:dyDescent="0.3">
      <c r="A37" s="32" t="s">
        <v>20</v>
      </c>
      <c r="B37" s="1">
        <v>66</v>
      </c>
      <c r="C37" s="1">
        <v>32</v>
      </c>
      <c r="D37" s="1">
        <v>26</v>
      </c>
      <c r="E37" s="20">
        <v>8</v>
      </c>
      <c r="F37" s="30">
        <v>72</v>
      </c>
      <c r="G37" s="20">
        <v>24</v>
      </c>
      <c r="H37" s="20">
        <v>32</v>
      </c>
      <c r="I37" s="20">
        <v>0</v>
      </c>
      <c r="J37" s="20">
        <v>3</v>
      </c>
      <c r="K37" s="29" t="s">
        <v>1424</v>
      </c>
      <c r="L37" s="1" t="s">
        <v>1362</v>
      </c>
      <c r="M37" s="1" t="s">
        <v>544</v>
      </c>
      <c r="N37" s="1" t="s">
        <v>1549</v>
      </c>
      <c r="O37" s="31">
        <v>233</v>
      </c>
      <c r="P37" s="20">
        <v>228</v>
      </c>
      <c r="Q37" s="30">
        <v>5</v>
      </c>
      <c r="R37" s="29" t="s">
        <v>101</v>
      </c>
      <c r="S37" s="28" t="s">
        <v>200</v>
      </c>
    </row>
    <row r="38" spans="1:19" x14ac:dyDescent="0.3">
      <c r="A38" s="32" t="s">
        <v>8</v>
      </c>
      <c r="B38" s="1">
        <v>63</v>
      </c>
      <c r="C38" s="1">
        <v>31</v>
      </c>
      <c r="D38" s="1">
        <v>26</v>
      </c>
      <c r="E38" s="20">
        <v>6</v>
      </c>
      <c r="F38" s="30">
        <v>68</v>
      </c>
      <c r="G38" s="20">
        <v>17</v>
      </c>
      <c r="H38" s="20">
        <v>29</v>
      </c>
      <c r="I38" s="20">
        <v>2</v>
      </c>
      <c r="J38" s="20">
        <v>1</v>
      </c>
      <c r="K38" s="29" t="s">
        <v>1260</v>
      </c>
      <c r="L38" s="1" t="s">
        <v>1550</v>
      </c>
      <c r="M38" s="1" t="s">
        <v>622</v>
      </c>
      <c r="N38" s="1" t="s">
        <v>1425</v>
      </c>
      <c r="O38" s="31">
        <v>196</v>
      </c>
      <c r="P38" s="20">
        <v>220</v>
      </c>
      <c r="Q38" s="30">
        <v>-24</v>
      </c>
      <c r="R38" s="29" t="s">
        <v>99</v>
      </c>
      <c r="S38" s="28" t="s">
        <v>218</v>
      </c>
    </row>
    <row r="39" spans="1:19" x14ac:dyDescent="0.3">
      <c r="A39" s="32" t="s">
        <v>18</v>
      </c>
      <c r="B39" s="1">
        <v>64</v>
      </c>
      <c r="C39" s="1">
        <v>26</v>
      </c>
      <c r="D39" s="1">
        <v>23</v>
      </c>
      <c r="E39" s="20">
        <v>15</v>
      </c>
      <c r="F39" s="30">
        <v>67</v>
      </c>
      <c r="G39" s="20">
        <v>12</v>
      </c>
      <c r="H39" s="20">
        <v>22</v>
      </c>
      <c r="I39" s="20">
        <v>4</v>
      </c>
      <c r="J39" s="20">
        <v>6</v>
      </c>
      <c r="K39" s="29" t="s">
        <v>1449</v>
      </c>
      <c r="L39" s="1" t="s">
        <v>1516</v>
      </c>
      <c r="M39" s="1" t="s">
        <v>1336</v>
      </c>
      <c r="N39" s="1" t="s">
        <v>1368</v>
      </c>
      <c r="O39" s="31">
        <v>169</v>
      </c>
      <c r="P39" s="20">
        <v>192</v>
      </c>
      <c r="Q39" s="30">
        <v>-23</v>
      </c>
      <c r="R39" s="29" t="s">
        <v>101</v>
      </c>
      <c r="S39" s="28" t="s">
        <v>237</v>
      </c>
    </row>
    <row r="40" spans="1:19" x14ac:dyDescent="0.3">
      <c r="A40" s="32" t="s">
        <v>7</v>
      </c>
      <c r="B40" s="1">
        <v>64</v>
      </c>
      <c r="C40" s="1">
        <v>29</v>
      </c>
      <c r="D40" s="1">
        <v>26</v>
      </c>
      <c r="E40" s="20">
        <v>9</v>
      </c>
      <c r="F40" s="30">
        <v>67</v>
      </c>
      <c r="G40" s="20">
        <v>22</v>
      </c>
      <c r="H40" s="20">
        <v>28</v>
      </c>
      <c r="I40" s="20">
        <v>1</v>
      </c>
      <c r="J40" s="20">
        <v>4</v>
      </c>
      <c r="K40" s="29" t="s">
        <v>1330</v>
      </c>
      <c r="L40" s="1" t="s">
        <v>1250</v>
      </c>
      <c r="M40" s="1" t="s">
        <v>659</v>
      </c>
      <c r="N40" s="1" t="s">
        <v>1551</v>
      </c>
      <c r="O40" s="31">
        <v>180</v>
      </c>
      <c r="P40" s="20">
        <v>195</v>
      </c>
      <c r="Q40" s="30">
        <v>-15</v>
      </c>
      <c r="R40" s="29" t="s">
        <v>133</v>
      </c>
      <c r="S40" s="28" t="s">
        <v>224</v>
      </c>
    </row>
    <row r="41" spans="1:19" x14ac:dyDescent="0.3">
      <c r="A41" s="32" t="s">
        <v>27</v>
      </c>
      <c r="B41" s="1">
        <v>65</v>
      </c>
      <c r="C41" s="1">
        <v>26</v>
      </c>
      <c r="D41" s="1">
        <v>32</v>
      </c>
      <c r="E41" s="20">
        <v>7</v>
      </c>
      <c r="F41" s="30">
        <v>59</v>
      </c>
      <c r="G41" s="20">
        <v>20</v>
      </c>
      <c r="H41" s="20">
        <v>24</v>
      </c>
      <c r="I41" s="20">
        <v>2</v>
      </c>
      <c r="J41" s="20">
        <v>3</v>
      </c>
      <c r="K41" s="29" t="s">
        <v>1134</v>
      </c>
      <c r="L41" s="1" t="s">
        <v>1548</v>
      </c>
      <c r="M41" s="1" t="s">
        <v>488</v>
      </c>
      <c r="N41" s="1" t="s">
        <v>1386</v>
      </c>
      <c r="O41" s="31">
        <v>163</v>
      </c>
      <c r="P41" s="20">
        <v>204</v>
      </c>
      <c r="Q41" s="30">
        <v>-41</v>
      </c>
      <c r="R41" s="29" t="s">
        <v>99</v>
      </c>
      <c r="S41" s="28" t="s">
        <v>228</v>
      </c>
    </row>
    <row r="42" spans="1:19" ht="15" thickBot="1" x14ac:dyDescent="0.35">
      <c r="A42" s="27" t="s">
        <v>3</v>
      </c>
      <c r="B42" s="26">
        <v>65</v>
      </c>
      <c r="C42" s="26">
        <v>20</v>
      </c>
      <c r="D42" s="26">
        <v>37</v>
      </c>
      <c r="E42" s="24">
        <v>8</v>
      </c>
      <c r="F42" s="23">
        <v>48</v>
      </c>
      <c r="G42" s="24">
        <v>8</v>
      </c>
      <c r="H42" s="24">
        <v>15</v>
      </c>
      <c r="I42" s="24">
        <v>5</v>
      </c>
      <c r="J42" s="24">
        <v>2</v>
      </c>
      <c r="K42" s="22" t="s">
        <v>1552</v>
      </c>
      <c r="L42" s="26" t="s">
        <v>1450</v>
      </c>
      <c r="M42" s="26" t="s">
        <v>378</v>
      </c>
      <c r="N42" s="26" t="s">
        <v>1553</v>
      </c>
      <c r="O42" s="25">
        <v>169</v>
      </c>
      <c r="P42" s="24">
        <v>241</v>
      </c>
      <c r="Q42" s="23">
        <v>-72</v>
      </c>
      <c r="R42" s="22" t="s">
        <v>99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F9DA722-C609-48A3-BC50-F6746F7858FE}"/>
  </hyperlinks>
  <pageMargins left="0.7" right="0.7" top="0.75" bottom="0.75" header="0.3" footer="0.3"/>
  <pageSetup orientation="portrait" verticalDpi="0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8811-BDA4-4DB1-8044-CBCDD6E92B74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66</v>
      </c>
      <c r="C4" s="40">
        <v>40</v>
      </c>
      <c r="D4" s="40">
        <v>20</v>
      </c>
      <c r="E4" s="38">
        <v>6</v>
      </c>
      <c r="F4" s="33">
        <v>86</v>
      </c>
      <c r="G4" s="39">
        <v>31</v>
      </c>
      <c r="H4" s="38">
        <v>37</v>
      </c>
      <c r="I4" s="38">
        <v>3</v>
      </c>
      <c r="J4" s="33">
        <v>0</v>
      </c>
      <c r="K4" s="37" t="s">
        <v>1268</v>
      </c>
      <c r="L4" s="40" t="s">
        <v>1155</v>
      </c>
      <c r="M4" s="40" t="s">
        <v>647</v>
      </c>
      <c r="N4" s="40" t="s">
        <v>1527</v>
      </c>
      <c r="O4" s="39">
        <v>232</v>
      </c>
      <c r="P4" s="38">
        <v>198</v>
      </c>
      <c r="Q4" s="33">
        <v>34</v>
      </c>
      <c r="R4" s="37" t="s">
        <v>101</v>
      </c>
      <c r="S4" s="36" t="s">
        <v>219</v>
      </c>
    </row>
    <row r="5" spans="1:20" x14ac:dyDescent="0.3">
      <c r="A5" s="32" t="s">
        <v>5</v>
      </c>
      <c r="B5" s="1">
        <v>64</v>
      </c>
      <c r="C5" s="1">
        <v>40</v>
      </c>
      <c r="D5" s="1">
        <v>20</v>
      </c>
      <c r="E5" s="20">
        <v>4</v>
      </c>
      <c r="F5" s="30">
        <v>84</v>
      </c>
      <c r="G5" s="31">
        <v>27</v>
      </c>
      <c r="H5" s="20">
        <v>36</v>
      </c>
      <c r="I5" s="20">
        <v>4</v>
      </c>
      <c r="J5" s="30">
        <v>2</v>
      </c>
      <c r="K5" s="29" t="s">
        <v>1530</v>
      </c>
      <c r="L5" s="1" t="s">
        <v>1456</v>
      </c>
      <c r="M5" s="1" t="s">
        <v>536</v>
      </c>
      <c r="N5" s="1" t="s">
        <v>1531</v>
      </c>
      <c r="O5" s="31">
        <v>229</v>
      </c>
      <c r="P5" s="20">
        <v>178</v>
      </c>
      <c r="Q5" s="30">
        <v>51</v>
      </c>
      <c r="R5" s="29" t="s">
        <v>99</v>
      </c>
      <c r="S5" s="28" t="s">
        <v>200</v>
      </c>
    </row>
    <row r="6" spans="1:20" x14ac:dyDescent="0.3">
      <c r="A6" s="32" t="s">
        <v>16</v>
      </c>
      <c r="B6" s="1">
        <v>64</v>
      </c>
      <c r="C6" s="1">
        <v>36</v>
      </c>
      <c r="D6" s="1">
        <v>18</v>
      </c>
      <c r="E6" s="20">
        <v>10</v>
      </c>
      <c r="F6" s="30">
        <v>82</v>
      </c>
      <c r="G6" s="31">
        <v>23</v>
      </c>
      <c r="H6" s="20">
        <v>34</v>
      </c>
      <c r="I6" s="20">
        <v>2</v>
      </c>
      <c r="J6" s="30">
        <v>5</v>
      </c>
      <c r="K6" s="29" t="s">
        <v>1488</v>
      </c>
      <c r="L6" s="1" t="s">
        <v>1522</v>
      </c>
      <c r="M6" s="1" t="s">
        <v>673</v>
      </c>
      <c r="N6" s="1" t="s">
        <v>1474</v>
      </c>
      <c r="O6" s="31">
        <v>228</v>
      </c>
      <c r="P6" s="20">
        <v>212</v>
      </c>
      <c r="Q6" s="30">
        <v>16</v>
      </c>
      <c r="R6" s="29" t="s">
        <v>109</v>
      </c>
      <c r="S6" s="28" t="s">
        <v>241</v>
      </c>
    </row>
    <row r="7" spans="1:20" x14ac:dyDescent="0.3">
      <c r="A7" s="32" t="s">
        <v>21</v>
      </c>
      <c r="B7" s="1">
        <v>66</v>
      </c>
      <c r="C7" s="1">
        <v>36</v>
      </c>
      <c r="D7" s="1">
        <v>23</v>
      </c>
      <c r="E7" s="20">
        <v>7</v>
      </c>
      <c r="F7" s="30">
        <v>79</v>
      </c>
      <c r="G7" s="31">
        <v>23</v>
      </c>
      <c r="H7" s="20">
        <v>34</v>
      </c>
      <c r="I7" s="20">
        <v>2</v>
      </c>
      <c r="J7" s="30">
        <v>3</v>
      </c>
      <c r="K7" s="29" t="s">
        <v>1122</v>
      </c>
      <c r="L7" s="1" t="s">
        <v>1475</v>
      </c>
      <c r="M7" s="1" t="s">
        <v>652</v>
      </c>
      <c r="N7" s="1" t="s">
        <v>1528</v>
      </c>
      <c r="O7" s="31">
        <v>193</v>
      </c>
      <c r="P7" s="20">
        <v>198</v>
      </c>
      <c r="Q7" s="30">
        <v>-5</v>
      </c>
      <c r="R7" s="29" t="s">
        <v>107</v>
      </c>
      <c r="S7" s="28" t="s">
        <v>228</v>
      </c>
    </row>
    <row r="8" spans="1:20" x14ac:dyDescent="0.3">
      <c r="A8" s="32" t="s">
        <v>29</v>
      </c>
      <c r="B8" s="1">
        <v>65</v>
      </c>
      <c r="C8" s="1">
        <v>36</v>
      </c>
      <c r="D8" s="1">
        <v>23</v>
      </c>
      <c r="E8" s="20">
        <v>6</v>
      </c>
      <c r="F8" s="30">
        <v>78</v>
      </c>
      <c r="G8" s="31">
        <v>26</v>
      </c>
      <c r="H8" s="20">
        <v>34</v>
      </c>
      <c r="I8" s="20">
        <v>2</v>
      </c>
      <c r="J8" s="30">
        <v>3</v>
      </c>
      <c r="K8" s="29" t="s">
        <v>1526</v>
      </c>
      <c r="L8" s="1" t="s">
        <v>1346</v>
      </c>
      <c r="M8" s="1" t="s">
        <v>524</v>
      </c>
      <c r="N8" s="1" t="s">
        <v>1317</v>
      </c>
      <c r="O8" s="31">
        <v>216</v>
      </c>
      <c r="P8" s="20">
        <v>205</v>
      </c>
      <c r="Q8" s="30">
        <v>11</v>
      </c>
      <c r="R8" s="29" t="s">
        <v>101</v>
      </c>
      <c r="S8" s="28" t="s">
        <v>222</v>
      </c>
    </row>
    <row r="9" spans="1:20" x14ac:dyDescent="0.3">
      <c r="A9" s="32" t="s">
        <v>11</v>
      </c>
      <c r="B9" s="1">
        <v>64</v>
      </c>
      <c r="C9" s="1">
        <v>32</v>
      </c>
      <c r="D9" s="1">
        <v>23</v>
      </c>
      <c r="E9" s="20">
        <v>9</v>
      </c>
      <c r="F9" s="30">
        <v>73</v>
      </c>
      <c r="G9" s="31">
        <v>23</v>
      </c>
      <c r="H9" s="20">
        <v>29</v>
      </c>
      <c r="I9" s="20">
        <v>3</v>
      </c>
      <c r="J9" s="30">
        <v>0</v>
      </c>
      <c r="K9" s="29" t="s">
        <v>1075</v>
      </c>
      <c r="L9" s="1" t="s">
        <v>1475</v>
      </c>
      <c r="M9" s="1" t="s">
        <v>596</v>
      </c>
      <c r="N9" s="1" t="s">
        <v>1523</v>
      </c>
      <c r="O9" s="31">
        <v>216</v>
      </c>
      <c r="P9" s="20">
        <v>201</v>
      </c>
      <c r="Q9" s="30">
        <v>15</v>
      </c>
      <c r="R9" s="29" t="s">
        <v>101</v>
      </c>
      <c r="S9" s="28" t="s">
        <v>231</v>
      </c>
    </row>
    <row r="10" spans="1:20" x14ac:dyDescent="0.3">
      <c r="A10" s="32" t="s">
        <v>19</v>
      </c>
      <c r="B10" s="1">
        <v>65</v>
      </c>
      <c r="C10" s="1">
        <v>33</v>
      </c>
      <c r="D10" s="1">
        <v>29</v>
      </c>
      <c r="E10" s="20">
        <v>3</v>
      </c>
      <c r="F10" s="30">
        <v>69</v>
      </c>
      <c r="G10" s="31">
        <v>22</v>
      </c>
      <c r="H10" s="20">
        <v>29</v>
      </c>
      <c r="I10" s="20">
        <v>4</v>
      </c>
      <c r="J10" s="30">
        <v>1</v>
      </c>
      <c r="K10" s="29" t="s">
        <v>1480</v>
      </c>
      <c r="L10" s="1" t="s">
        <v>1130</v>
      </c>
      <c r="M10" s="1" t="s">
        <v>477</v>
      </c>
      <c r="N10" s="1" t="s">
        <v>1529</v>
      </c>
      <c r="O10" s="31">
        <v>197</v>
      </c>
      <c r="P10" s="20">
        <v>214</v>
      </c>
      <c r="Q10" s="30">
        <v>-17</v>
      </c>
      <c r="R10" s="29" t="s">
        <v>109</v>
      </c>
      <c r="S10" s="28" t="s">
        <v>202</v>
      </c>
    </row>
    <row r="11" spans="1:20" ht="15" thickBot="1" x14ac:dyDescent="0.35">
      <c r="A11" s="32" t="s">
        <v>4</v>
      </c>
      <c r="B11" s="1">
        <v>66</v>
      </c>
      <c r="C11" s="1">
        <v>28</v>
      </c>
      <c r="D11" s="1">
        <v>27</v>
      </c>
      <c r="E11" s="24">
        <v>11</v>
      </c>
      <c r="F11" s="23">
        <v>67</v>
      </c>
      <c r="G11" s="25">
        <v>19</v>
      </c>
      <c r="H11" s="24">
        <v>27</v>
      </c>
      <c r="I11" s="24">
        <v>1</v>
      </c>
      <c r="J11" s="23">
        <v>3</v>
      </c>
      <c r="K11" s="29" t="s">
        <v>1532</v>
      </c>
      <c r="L11" s="1" t="s">
        <v>1493</v>
      </c>
      <c r="M11" s="1" t="s">
        <v>1494</v>
      </c>
      <c r="N11" s="1" t="s">
        <v>1495</v>
      </c>
      <c r="O11" s="31">
        <v>209</v>
      </c>
      <c r="P11" s="20">
        <v>233</v>
      </c>
      <c r="Q11" s="30">
        <v>-24</v>
      </c>
      <c r="R11" s="29" t="s">
        <v>99</v>
      </c>
      <c r="S11" s="28" t="s">
        <v>240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65</v>
      </c>
      <c r="C14" s="1">
        <v>41</v>
      </c>
      <c r="D14" s="1">
        <v>18</v>
      </c>
      <c r="E14" s="20">
        <v>6</v>
      </c>
      <c r="F14" s="33">
        <v>88</v>
      </c>
      <c r="G14" s="20">
        <v>25</v>
      </c>
      <c r="H14" s="20">
        <v>36</v>
      </c>
      <c r="I14" s="20">
        <v>5</v>
      </c>
      <c r="J14" s="20">
        <v>3</v>
      </c>
      <c r="K14" s="29" t="s">
        <v>1533</v>
      </c>
      <c r="L14" s="1" t="s">
        <v>1438</v>
      </c>
      <c r="M14" s="1" t="s">
        <v>1496</v>
      </c>
      <c r="N14" s="1" t="s">
        <v>1497</v>
      </c>
      <c r="O14" s="31">
        <v>230</v>
      </c>
      <c r="P14" s="20">
        <v>190</v>
      </c>
      <c r="Q14" s="30">
        <v>40</v>
      </c>
      <c r="R14" s="29" t="s">
        <v>101</v>
      </c>
      <c r="S14" s="28" t="s">
        <v>203</v>
      </c>
    </row>
    <row r="15" spans="1:20" x14ac:dyDescent="0.3">
      <c r="A15" s="32" t="s">
        <v>13</v>
      </c>
      <c r="B15" s="1">
        <v>66</v>
      </c>
      <c r="C15" s="1">
        <v>37</v>
      </c>
      <c r="D15" s="1">
        <v>24</v>
      </c>
      <c r="E15" s="20">
        <v>5</v>
      </c>
      <c r="F15" s="30">
        <v>79</v>
      </c>
      <c r="G15" s="20">
        <v>19</v>
      </c>
      <c r="H15" s="20">
        <v>33</v>
      </c>
      <c r="I15" s="20">
        <v>4</v>
      </c>
      <c r="J15" s="20">
        <v>5</v>
      </c>
      <c r="K15" s="29" t="s">
        <v>1146</v>
      </c>
      <c r="L15" s="1" t="s">
        <v>1498</v>
      </c>
      <c r="M15" s="1" t="s">
        <v>1316</v>
      </c>
      <c r="N15" s="1" t="s">
        <v>1344</v>
      </c>
      <c r="O15" s="31">
        <v>194</v>
      </c>
      <c r="P15" s="20">
        <v>189</v>
      </c>
      <c r="Q15" s="30">
        <v>5</v>
      </c>
      <c r="R15" s="29" t="s">
        <v>101</v>
      </c>
      <c r="S15" s="28" t="s">
        <v>203</v>
      </c>
    </row>
    <row r="16" spans="1:20" x14ac:dyDescent="0.3">
      <c r="A16" s="32" t="s">
        <v>9</v>
      </c>
      <c r="B16" s="1">
        <v>65</v>
      </c>
      <c r="C16" s="1">
        <v>32</v>
      </c>
      <c r="D16" s="1">
        <v>18</v>
      </c>
      <c r="E16" s="20">
        <v>15</v>
      </c>
      <c r="F16" s="30">
        <v>79</v>
      </c>
      <c r="G16" s="20">
        <v>26</v>
      </c>
      <c r="H16" s="20">
        <v>31</v>
      </c>
      <c r="I16" s="20">
        <v>1</v>
      </c>
      <c r="J16" s="20">
        <v>10</v>
      </c>
      <c r="K16" s="29" t="s">
        <v>1460</v>
      </c>
      <c r="L16" s="1" t="s">
        <v>1073</v>
      </c>
      <c r="M16" s="1" t="s">
        <v>1500</v>
      </c>
      <c r="N16" s="1" t="s">
        <v>1501</v>
      </c>
      <c r="O16" s="31">
        <v>219</v>
      </c>
      <c r="P16" s="20">
        <v>199</v>
      </c>
      <c r="Q16" s="30">
        <v>20</v>
      </c>
      <c r="R16" s="29" t="s">
        <v>107</v>
      </c>
      <c r="S16" s="28" t="s">
        <v>222</v>
      </c>
    </row>
    <row r="17" spans="1:19" x14ac:dyDescent="0.3">
      <c r="A17" s="32" t="s">
        <v>23</v>
      </c>
      <c r="B17" s="1">
        <v>65</v>
      </c>
      <c r="C17" s="1">
        <v>33</v>
      </c>
      <c r="D17" s="1">
        <v>21</v>
      </c>
      <c r="E17" s="20">
        <v>11</v>
      </c>
      <c r="F17" s="30">
        <v>77</v>
      </c>
      <c r="G17" s="20">
        <v>18</v>
      </c>
      <c r="H17" s="20">
        <v>28</v>
      </c>
      <c r="I17" s="20">
        <v>5</v>
      </c>
      <c r="J17" s="20">
        <v>1</v>
      </c>
      <c r="K17" s="29" t="s">
        <v>1476</v>
      </c>
      <c r="L17" s="1" t="s">
        <v>1285</v>
      </c>
      <c r="M17" s="1" t="s">
        <v>638</v>
      </c>
      <c r="N17" s="1" t="s">
        <v>1534</v>
      </c>
      <c r="O17" s="31">
        <v>210</v>
      </c>
      <c r="P17" s="20">
        <v>207</v>
      </c>
      <c r="Q17" s="30">
        <v>3</v>
      </c>
      <c r="R17" s="29" t="s">
        <v>101</v>
      </c>
      <c r="S17" s="28" t="s">
        <v>216</v>
      </c>
    </row>
    <row r="18" spans="1:19" x14ac:dyDescent="0.3">
      <c r="A18" s="32" t="s">
        <v>10</v>
      </c>
      <c r="B18" s="1">
        <v>65</v>
      </c>
      <c r="C18" s="1">
        <v>31</v>
      </c>
      <c r="D18" s="1">
        <v>23</v>
      </c>
      <c r="E18" s="20">
        <v>11</v>
      </c>
      <c r="F18" s="30">
        <v>73</v>
      </c>
      <c r="G18" s="20">
        <v>12</v>
      </c>
      <c r="H18" s="20">
        <v>23</v>
      </c>
      <c r="I18" s="20">
        <v>8</v>
      </c>
      <c r="J18" s="20">
        <v>3</v>
      </c>
      <c r="K18" s="29" t="s">
        <v>1397</v>
      </c>
      <c r="L18" s="1" t="s">
        <v>1134</v>
      </c>
      <c r="M18" s="1" t="s">
        <v>772</v>
      </c>
      <c r="N18" s="1" t="s">
        <v>1524</v>
      </c>
      <c r="O18" s="31">
        <v>190</v>
      </c>
      <c r="P18" s="20">
        <v>203</v>
      </c>
      <c r="Q18" s="30">
        <v>-13</v>
      </c>
      <c r="R18" s="29" t="s">
        <v>104</v>
      </c>
      <c r="S18" s="28" t="s">
        <v>234</v>
      </c>
    </row>
    <row r="19" spans="1:19" x14ac:dyDescent="0.3">
      <c r="A19" s="32" t="s">
        <v>1</v>
      </c>
      <c r="B19" s="1">
        <v>67</v>
      </c>
      <c r="C19" s="1">
        <v>33</v>
      </c>
      <c r="D19" s="1">
        <v>27</v>
      </c>
      <c r="E19" s="20">
        <v>7</v>
      </c>
      <c r="F19" s="30">
        <v>73</v>
      </c>
      <c r="G19" s="20">
        <v>27</v>
      </c>
      <c r="H19" s="20">
        <v>32</v>
      </c>
      <c r="I19" s="20">
        <v>1</v>
      </c>
      <c r="J19" s="20">
        <v>5</v>
      </c>
      <c r="K19" s="29" t="s">
        <v>1266</v>
      </c>
      <c r="L19" s="1" t="s">
        <v>1536</v>
      </c>
      <c r="M19" s="1" t="s">
        <v>698</v>
      </c>
      <c r="N19" s="1" t="s">
        <v>1537</v>
      </c>
      <c r="O19" s="31">
        <v>210</v>
      </c>
      <c r="P19" s="20">
        <v>200</v>
      </c>
      <c r="Q19" s="30">
        <v>10</v>
      </c>
      <c r="R19" s="29" t="s">
        <v>99</v>
      </c>
      <c r="S19" s="28" t="s">
        <v>202</v>
      </c>
    </row>
    <row r="20" spans="1:19" x14ac:dyDescent="0.3">
      <c r="A20" s="32" t="s">
        <v>14</v>
      </c>
      <c r="B20" s="1">
        <v>65</v>
      </c>
      <c r="C20" s="1">
        <v>32</v>
      </c>
      <c r="D20" s="1">
        <v>31</v>
      </c>
      <c r="E20" s="20">
        <v>2</v>
      </c>
      <c r="F20" s="30">
        <v>66</v>
      </c>
      <c r="G20" s="20">
        <v>17</v>
      </c>
      <c r="H20" s="20">
        <v>28</v>
      </c>
      <c r="I20" s="20">
        <v>4</v>
      </c>
      <c r="J20" s="20">
        <v>0</v>
      </c>
      <c r="K20" s="29" t="s">
        <v>1448</v>
      </c>
      <c r="L20" s="1" t="s">
        <v>1315</v>
      </c>
      <c r="M20" s="1" t="s">
        <v>1441</v>
      </c>
      <c r="N20" s="1" t="s">
        <v>1459</v>
      </c>
      <c r="O20" s="31">
        <v>170</v>
      </c>
      <c r="P20" s="20">
        <v>197</v>
      </c>
      <c r="Q20" s="30">
        <v>-27</v>
      </c>
      <c r="R20" s="29" t="s">
        <v>107</v>
      </c>
      <c r="S20" s="28" t="s">
        <v>200</v>
      </c>
    </row>
    <row r="21" spans="1:19" ht="15" thickBot="1" x14ac:dyDescent="0.35">
      <c r="A21" s="27" t="s">
        <v>12</v>
      </c>
      <c r="B21" s="26">
        <v>65</v>
      </c>
      <c r="C21" s="26">
        <v>27</v>
      </c>
      <c r="D21" s="26">
        <v>30</v>
      </c>
      <c r="E21" s="24">
        <v>8</v>
      </c>
      <c r="F21" s="23">
        <v>62</v>
      </c>
      <c r="G21" s="24">
        <v>15</v>
      </c>
      <c r="H21" s="24">
        <v>24</v>
      </c>
      <c r="I21" s="24">
        <v>3</v>
      </c>
      <c r="J21" s="24">
        <v>0</v>
      </c>
      <c r="K21" s="22" t="s">
        <v>1499</v>
      </c>
      <c r="L21" s="26" t="s">
        <v>1535</v>
      </c>
      <c r="M21" s="26" t="s">
        <v>958</v>
      </c>
      <c r="N21" s="26" t="s">
        <v>1477</v>
      </c>
      <c r="O21" s="25">
        <v>185</v>
      </c>
      <c r="P21" s="24">
        <v>203</v>
      </c>
      <c r="Q21" s="23">
        <v>-18</v>
      </c>
      <c r="R21" s="22" t="s">
        <v>109</v>
      </c>
      <c r="S21" s="21" t="s">
        <v>233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64</v>
      </c>
      <c r="C25" s="1">
        <v>44</v>
      </c>
      <c r="D25" s="1">
        <v>11</v>
      </c>
      <c r="E25" s="20">
        <v>9</v>
      </c>
      <c r="F25" s="30">
        <v>97</v>
      </c>
      <c r="G25" s="20">
        <v>36</v>
      </c>
      <c r="H25" s="20">
        <v>41</v>
      </c>
      <c r="I25" s="20">
        <v>3</v>
      </c>
      <c r="J25" s="20">
        <v>5</v>
      </c>
      <c r="K25" s="29" t="s">
        <v>1502</v>
      </c>
      <c r="L25" s="1" t="s">
        <v>1540</v>
      </c>
      <c r="M25" s="1" t="s">
        <v>618</v>
      </c>
      <c r="N25" s="1" t="s">
        <v>1541</v>
      </c>
      <c r="O25" s="31">
        <v>246</v>
      </c>
      <c r="P25" s="20">
        <v>160</v>
      </c>
      <c r="Q25" s="30">
        <v>86</v>
      </c>
      <c r="R25" s="29" t="s">
        <v>99</v>
      </c>
      <c r="S25" s="28" t="s">
        <v>219</v>
      </c>
    </row>
    <row r="26" spans="1:19" x14ac:dyDescent="0.3">
      <c r="A26" s="32" t="s">
        <v>22</v>
      </c>
      <c r="B26" s="1">
        <v>65</v>
      </c>
      <c r="C26" s="1">
        <v>41</v>
      </c>
      <c r="D26" s="1">
        <v>14</v>
      </c>
      <c r="E26" s="20">
        <v>10</v>
      </c>
      <c r="F26" s="30">
        <v>92</v>
      </c>
      <c r="G26" s="20">
        <v>29</v>
      </c>
      <c r="H26" s="20">
        <v>37</v>
      </c>
      <c r="I26" s="20">
        <v>4</v>
      </c>
      <c r="J26" s="20">
        <v>4</v>
      </c>
      <c r="K26" s="29" t="s">
        <v>1135</v>
      </c>
      <c r="L26" s="1" t="s">
        <v>1106</v>
      </c>
      <c r="M26" s="1" t="s">
        <v>586</v>
      </c>
      <c r="N26" s="1" t="s">
        <v>1542</v>
      </c>
      <c r="O26" s="31">
        <v>229</v>
      </c>
      <c r="P26" s="20">
        <v>176</v>
      </c>
      <c r="Q26" s="30">
        <v>53</v>
      </c>
      <c r="R26" s="29" t="s">
        <v>109</v>
      </c>
      <c r="S26" s="28" t="s">
        <v>342</v>
      </c>
    </row>
    <row r="27" spans="1:19" x14ac:dyDescent="0.3">
      <c r="A27" s="32" t="s">
        <v>17</v>
      </c>
      <c r="B27" s="1">
        <v>66</v>
      </c>
      <c r="C27" s="1">
        <v>38</v>
      </c>
      <c r="D27" s="1">
        <v>16</v>
      </c>
      <c r="E27" s="20">
        <v>12</v>
      </c>
      <c r="F27" s="30">
        <v>88</v>
      </c>
      <c r="G27" s="20">
        <v>21</v>
      </c>
      <c r="H27" s="20">
        <v>34</v>
      </c>
      <c r="I27" s="20">
        <v>4</v>
      </c>
      <c r="J27" s="20">
        <v>5</v>
      </c>
      <c r="K27" s="29" t="s">
        <v>1543</v>
      </c>
      <c r="L27" s="1" t="s">
        <v>1466</v>
      </c>
      <c r="M27" s="1" t="s">
        <v>803</v>
      </c>
      <c r="N27" s="1" t="s">
        <v>1506</v>
      </c>
      <c r="O27" s="31">
        <v>222</v>
      </c>
      <c r="P27" s="20">
        <v>188</v>
      </c>
      <c r="Q27" s="30">
        <v>34</v>
      </c>
      <c r="R27" s="29" t="s">
        <v>101</v>
      </c>
      <c r="S27" s="28" t="s">
        <v>231</v>
      </c>
    </row>
    <row r="28" spans="1:19" x14ac:dyDescent="0.3">
      <c r="A28" s="32" t="s">
        <v>95</v>
      </c>
      <c r="B28" s="1">
        <v>66</v>
      </c>
      <c r="C28" s="1">
        <v>34</v>
      </c>
      <c r="D28" s="1">
        <v>26</v>
      </c>
      <c r="E28" s="20">
        <v>6</v>
      </c>
      <c r="F28" s="30">
        <v>74</v>
      </c>
      <c r="G28" s="20">
        <v>26</v>
      </c>
      <c r="H28" s="20">
        <v>34</v>
      </c>
      <c r="I28" s="20">
        <v>0</v>
      </c>
      <c r="J28" s="20">
        <v>0</v>
      </c>
      <c r="K28" s="29" t="s">
        <v>1071</v>
      </c>
      <c r="L28" s="1" t="s">
        <v>1510</v>
      </c>
      <c r="M28" s="1" t="s">
        <v>518</v>
      </c>
      <c r="N28" s="1" t="s">
        <v>1425</v>
      </c>
      <c r="O28" s="31">
        <v>205</v>
      </c>
      <c r="P28" s="20">
        <v>184</v>
      </c>
      <c r="Q28" s="30">
        <v>21</v>
      </c>
      <c r="R28" s="29" t="s">
        <v>113</v>
      </c>
      <c r="S28" s="28" t="s">
        <v>233</v>
      </c>
    </row>
    <row r="29" spans="1:19" x14ac:dyDescent="0.3">
      <c r="A29" s="32" t="s">
        <v>15</v>
      </c>
      <c r="B29" s="1">
        <v>65</v>
      </c>
      <c r="C29" s="1">
        <v>29</v>
      </c>
      <c r="D29" s="1">
        <v>27</v>
      </c>
      <c r="E29" s="20">
        <v>9</v>
      </c>
      <c r="F29" s="30">
        <v>67</v>
      </c>
      <c r="G29" s="20">
        <v>19</v>
      </c>
      <c r="H29" s="20">
        <v>26</v>
      </c>
      <c r="I29" s="20">
        <v>3</v>
      </c>
      <c r="J29" s="20">
        <v>1</v>
      </c>
      <c r="K29" s="29" t="s">
        <v>1409</v>
      </c>
      <c r="L29" s="1" t="s">
        <v>1544</v>
      </c>
      <c r="M29" s="1" t="s">
        <v>708</v>
      </c>
      <c r="N29" s="1" t="s">
        <v>1545</v>
      </c>
      <c r="O29" s="31">
        <v>194</v>
      </c>
      <c r="P29" s="20">
        <v>222</v>
      </c>
      <c r="Q29" s="30">
        <v>-28</v>
      </c>
      <c r="R29" s="29" t="s">
        <v>101</v>
      </c>
      <c r="S29" s="28" t="s">
        <v>255</v>
      </c>
    </row>
    <row r="30" spans="1:19" x14ac:dyDescent="0.3">
      <c r="A30" s="32" t="s">
        <v>6</v>
      </c>
      <c r="B30" s="1">
        <v>66</v>
      </c>
      <c r="C30" s="1">
        <v>27</v>
      </c>
      <c r="D30" s="1">
        <v>29</v>
      </c>
      <c r="E30" s="20">
        <v>10</v>
      </c>
      <c r="F30" s="30">
        <v>64</v>
      </c>
      <c r="G30" s="20">
        <v>23</v>
      </c>
      <c r="H30" s="20">
        <v>26</v>
      </c>
      <c r="I30" s="20">
        <v>1</v>
      </c>
      <c r="J30" s="20">
        <v>3</v>
      </c>
      <c r="K30" s="29" t="s">
        <v>1520</v>
      </c>
      <c r="L30" s="1" t="s">
        <v>1546</v>
      </c>
      <c r="M30" s="1" t="s">
        <v>1350</v>
      </c>
      <c r="N30" s="1" t="s">
        <v>1554</v>
      </c>
      <c r="O30" s="31">
        <v>175</v>
      </c>
      <c r="P30" s="20">
        <v>219</v>
      </c>
      <c r="Q30" s="30">
        <v>-44</v>
      </c>
      <c r="R30" s="29" t="s">
        <v>104</v>
      </c>
      <c r="S30" s="28" t="s">
        <v>226</v>
      </c>
    </row>
    <row r="31" spans="1:19" x14ac:dyDescent="0.3">
      <c r="A31" s="32" t="s">
        <v>0</v>
      </c>
      <c r="B31" s="1">
        <v>64</v>
      </c>
      <c r="C31" s="1">
        <v>26</v>
      </c>
      <c r="D31" s="1">
        <v>28</v>
      </c>
      <c r="E31" s="20">
        <v>10</v>
      </c>
      <c r="F31" s="30">
        <v>62</v>
      </c>
      <c r="G31" s="20">
        <v>20</v>
      </c>
      <c r="H31" s="20">
        <v>25</v>
      </c>
      <c r="I31" s="20">
        <v>1</v>
      </c>
      <c r="J31" s="20">
        <v>2</v>
      </c>
      <c r="K31" s="29" t="s">
        <v>1238</v>
      </c>
      <c r="L31" s="1" t="s">
        <v>1352</v>
      </c>
      <c r="M31" s="1" t="s">
        <v>122</v>
      </c>
      <c r="N31" s="1" t="s">
        <v>1511</v>
      </c>
      <c r="O31" s="31">
        <v>182</v>
      </c>
      <c r="P31" s="20">
        <v>199</v>
      </c>
      <c r="Q31" s="30">
        <v>-17</v>
      </c>
      <c r="R31" s="29" t="s">
        <v>107</v>
      </c>
      <c r="S31" s="28" t="s">
        <v>222</v>
      </c>
    </row>
    <row r="32" spans="1:19" ht="15" thickBot="1" x14ac:dyDescent="0.35">
      <c r="A32" s="32" t="s">
        <v>25</v>
      </c>
      <c r="B32" s="1">
        <v>65</v>
      </c>
      <c r="C32" s="1">
        <v>25</v>
      </c>
      <c r="D32" s="1">
        <v>29</v>
      </c>
      <c r="E32" s="20">
        <v>11</v>
      </c>
      <c r="F32" s="23">
        <v>61</v>
      </c>
      <c r="G32" s="20">
        <v>15</v>
      </c>
      <c r="H32" s="20">
        <v>22</v>
      </c>
      <c r="I32" s="20">
        <v>3</v>
      </c>
      <c r="J32" s="20">
        <v>5</v>
      </c>
      <c r="K32" s="29" t="s">
        <v>1300</v>
      </c>
      <c r="L32" s="1" t="s">
        <v>1538</v>
      </c>
      <c r="M32" s="1" t="s">
        <v>613</v>
      </c>
      <c r="N32" s="1" t="s">
        <v>1539</v>
      </c>
      <c r="O32" s="31">
        <v>175</v>
      </c>
      <c r="P32" s="20">
        <v>209</v>
      </c>
      <c r="Q32" s="30">
        <v>-34</v>
      </c>
      <c r="R32" s="29" t="s">
        <v>104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65</v>
      </c>
      <c r="C35" s="1">
        <v>36</v>
      </c>
      <c r="D35" s="1">
        <v>26</v>
      </c>
      <c r="E35" s="20">
        <v>3</v>
      </c>
      <c r="F35" s="33">
        <v>75</v>
      </c>
      <c r="G35" s="20">
        <v>13</v>
      </c>
      <c r="H35" s="20">
        <v>28</v>
      </c>
      <c r="I35" s="20">
        <v>8</v>
      </c>
      <c r="J35" s="20">
        <v>0</v>
      </c>
      <c r="K35" s="29" t="s">
        <v>1470</v>
      </c>
      <c r="L35" s="1" t="s">
        <v>1547</v>
      </c>
      <c r="M35" s="1" t="s">
        <v>455</v>
      </c>
      <c r="N35" s="1" t="s">
        <v>1512</v>
      </c>
      <c r="O35" s="31">
        <v>219</v>
      </c>
      <c r="P35" s="20">
        <v>228</v>
      </c>
      <c r="Q35" s="30">
        <v>-9</v>
      </c>
      <c r="R35" s="29" t="s">
        <v>101</v>
      </c>
      <c r="S35" s="28" t="s">
        <v>203</v>
      </c>
    </row>
    <row r="36" spans="1:19" x14ac:dyDescent="0.3">
      <c r="A36" s="32" t="s">
        <v>2</v>
      </c>
      <c r="B36" s="1">
        <v>66</v>
      </c>
      <c r="C36" s="1">
        <v>30</v>
      </c>
      <c r="D36" s="1">
        <v>22</v>
      </c>
      <c r="E36" s="20">
        <v>14</v>
      </c>
      <c r="F36" s="30">
        <v>74</v>
      </c>
      <c r="G36" s="20">
        <v>21</v>
      </c>
      <c r="H36" s="20">
        <v>29</v>
      </c>
      <c r="I36" s="20">
        <v>1</v>
      </c>
      <c r="J36" s="20">
        <v>6</v>
      </c>
      <c r="K36" s="29" t="s">
        <v>1314</v>
      </c>
      <c r="L36" s="1" t="s">
        <v>1520</v>
      </c>
      <c r="M36" s="1" t="s">
        <v>565</v>
      </c>
      <c r="N36" s="1" t="s">
        <v>1521</v>
      </c>
      <c r="O36" s="31">
        <v>216</v>
      </c>
      <c r="P36" s="20">
        <v>209</v>
      </c>
      <c r="Q36" s="30">
        <v>7</v>
      </c>
      <c r="R36" s="29" t="s">
        <v>99</v>
      </c>
      <c r="S36" s="28" t="s">
        <v>200</v>
      </c>
    </row>
    <row r="37" spans="1:19" x14ac:dyDescent="0.3">
      <c r="A37" s="32" t="s">
        <v>20</v>
      </c>
      <c r="B37" s="1">
        <v>67</v>
      </c>
      <c r="C37" s="1">
        <v>32</v>
      </c>
      <c r="D37" s="1">
        <v>26</v>
      </c>
      <c r="E37" s="20">
        <v>9</v>
      </c>
      <c r="F37" s="30">
        <v>73</v>
      </c>
      <c r="G37" s="20">
        <v>24</v>
      </c>
      <c r="H37" s="20">
        <v>32</v>
      </c>
      <c r="I37" s="20">
        <v>0</v>
      </c>
      <c r="J37" s="20">
        <v>3</v>
      </c>
      <c r="K37" s="29" t="s">
        <v>1424</v>
      </c>
      <c r="L37" s="1" t="s">
        <v>1555</v>
      </c>
      <c r="M37" s="1" t="s">
        <v>544</v>
      </c>
      <c r="N37" s="1" t="s">
        <v>1556</v>
      </c>
      <c r="O37" s="31">
        <v>235</v>
      </c>
      <c r="P37" s="20">
        <v>231</v>
      </c>
      <c r="Q37" s="30">
        <v>4</v>
      </c>
      <c r="R37" s="29" t="s">
        <v>107</v>
      </c>
      <c r="S37" s="28" t="s">
        <v>228</v>
      </c>
    </row>
    <row r="38" spans="1:19" x14ac:dyDescent="0.3">
      <c r="A38" s="32" t="s">
        <v>18</v>
      </c>
      <c r="B38" s="1">
        <v>65</v>
      </c>
      <c r="C38" s="1">
        <v>27</v>
      </c>
      <c r="D38" s="1">
        <v>23</v>
      </c>
      <c r="E38" s="20">
        <v>15</v>
      </c>
      <c r="F38" s="30">
        <v>69</v>
      </c>
      <c r="G38" s="20">
        <v>13</v>
      </c>
      <c r="H38" s="20">
        <v>23</v>
      </c>
      <c r="I38" s="20">
        <v>4</v>
      </c>
      <c r="J38" s="20">
        <v>6</v>
      </c>
      <c r="K38" s="29" t="s">
        <v>1449</v>
      </c>
      <c r="L38" s="1" t="s">
        <v>1557</v>
      </c>
      <c r="M38" s="1" t="s">
        <v>1336</v>
      </c>
      <c r="N38" s="1" t="s">
        <v>1368</v>
      </c>
      <c r="O38" s="31">
        <v>172</v>
      </c>
      <c r="P38" s="20">
        <v>194</v>
      </c>
      <c r="Q38" s="30">
        <v>-22</v>
      </c>
      <c r="R38" s="29" t="s">
        <v>99</v>
      </c>
      <c r="S38" s="28" t="s">
        <v>228</v>
      </c>
    </row>
    <row r="39" spans="1:19" x14ac:dyDescent="0.3">
      <c r="A39" s="32" t="s">
        <v>8</v>
      </c>
      <c r="B39" s="1">
        <v>63</v>
      </c>
      <c r="C39" s="1">
        <v>31</v>
      </c>
      <c r="D39" s="1">
        <v>26</v>
      </c>
      <c r="E39" s="20">
        <v>6</v>
      </c>
      <c r="F39" s="30">
        <v>68</v>
      </c>
      <c r="G39" s="20">
        <v>17</v>
      </c>
      <c r="H39" s="20">
        <v>29</v>
      </c>
      <c r="I39" s="20">
        <v>2</v>
      </c>
      <c r="J39" s="20">
        <v>1</v>
      </c>
      <c r="K39" s="29" t="s">
        <v>1260</v>
      </c>
      <c r="L39" s="1" t="s">
        <v>1550</v>
      </c>
      <c r="M39" s="1" t="s">
        <v>622</v>
      </c>
      <c r="N39" s="1" t="s">
        <v>1425</v>
      </c>
      <c r="O39" s="31">
        <v>196</v>
      </c>
      <c r="P39" s="20">
        <v>220</v>
      </c>
      <c r="Q39" s="30">
        <v>-24</v>
      </c>
      <c r="R39" s="29" t="s">
        <v>99</v>
      </c>
      <c r="S39" s="28" t="s">
        <v>218</v>
      </c>
    </row>
    <row r="40" spans="1:19" x14ac:dyDescent="0.3">
      <c r="A40" s="32" t="s">
        <v>7</v>
      </c>
      <c r="B40" s="1">
        <v>64</v>
      </c>
      <c r="C40" s="1">
        <v>29</v>
      </c>
      <c r="D40" s="1">
        <v>26</v>
      </c>
      <c r="E40" s="20">
        <v>9</v>
      </c>
      <c r="F40" s="30">
        <v>67</v>
      </c>
      <c r="G40" s="20">
        <v>22</v>
      </c>
      <c r="H40" s="20">
        <v>28</v>
      </c>
      <c r="I40" s="20">
        <v>1</v>
      </c>
      <c r="J40" s="20">
        <v>4</v>
      </c>
      <c r="K40" s="29" t="s">
        <v>1330</v>
      </c>
      <c r="L40" s="1" t="s">
        <v>1250</v>
      </c>
      <c r="M40" s="1" t="s">
        <v>659</v>
      </c>
      <c r="N40" s="1" t="s">
        <v>1551</v>
      </c>
      <c r="O40" s="31">
        <v>180</v>
      </c>
      <c r="P40" s="20">
        <v>195</v>
      </c>
      <c r="Q40" s="30">
        <v>-15</v>
      </c>
      <c r="R40" s="29" t="s">
        <v>133</v>
      </c>
      <c r="S40" s="28" t="s">
        <v>224</v>
      </c>
    </row>
    <row r="41" spans="1:19" x14ac:dyDescent="0.3">
      <c r="A41" s="32" t="s">
        <v>27</v>
      </c>
      <c r="B41" s="1">
        <v>65</v>
      </c>
      <c r="C41" s="1">
        <v>26</v>
      </c>
      <c r="D41" s="1">
        <v>32</v>
      </c>
      <c r="E41" s="20">
        <v>7</v>
      </c>
      <c r="F41" s="30">
        <v>59</v>
      </c>
      <c r="G41" s="20">
        <v>20</v>
      </c>
      <c r="H41" s="20">
        <v>24</v>
      </c>
      <c r="I41" s="20">
        <v>2</v>
      </c>
      <c r="J41" s="20">
        <v>3</v>
      </c>
      <c r="K41" s="29" t="s">
        <v>1134</v>
      </c>
      <c r="L41" s="1" t="s">
        <v>1548</v>
      </c>
      <c r="M41" s="1" t="s">
        <v>488</v>
      </c>
      <c r="N41" s="1" t="s">
        <v>1386</v>
      </c>
      <c r="O41" s="31">
        <v>163</v>
      </c>
      <c r="P41" s="20">
        <v>204</v>
      </c>
      <c r="Q41" s="30">
        <v>-41</v>
      </c>
      <c r="R41" s="29" t="s">
        <v>99</v>
      </c>
      <c r="S41" s="28" t="s">
        <v>228</v>
      </c>
    </row>
    <row r="42" spans="1:19" ht="15" thickBot="1" x14ac:dyDescent="0.35">
      <c r="A42" s="27" t="s">
        <v>3</v>
      </c>
      <c r="B42" s="26">
        <v>65</v>
      </c>
      <c r="C42" s="26">
        <v>20</v>
      </c>
      <c r="D42" s="26">
        <v>37</v>
      </c>
      <c r="E42" s="24">
        <v>8</v>
      </c>
      <c r="F42" s="23">
        <v>48</v>
      </c>
      <c r="G42" s="24">
        <v>8</v>
      </c>
      <c r="H42" s="24">
        <v>15</v>
      </c>
      <c r="I42" s="24">
        <v>5</v>
      </c>
      <c r="J42" s="24">
        <v>2</v>
      </c>
      <c r="K42" s="22" t="s">
        <v>1552</v>
      </c>
      <c r="L42" s="26" t="s">
        <v>1450</v>
      </c>
      <c r="M42" s="26" t="s">
        <v>378</v>
      </c>
      <c r="N42" s="26" t="s">
        <v>1553</v>
      </c>
      <c r="O42" s="25">
        <v>169</v>
      </c>
      <c r="P42" s="24">
        <v>241</v>
      </c>
      <c r="Q42" s="23">
        <v>-72</v>
      </c>
      <c r="R42" s="22" t="s">
        <v>99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1E96B9B-C62E-4142-9FEB-C145A9952E27}"/>
  </hyperlinks>
  <pageMargins left="0.7" right="0.7" top="0.75" bottom="0.75" header="0.3" footer="0.3"/>
  <pageSetup orientation="portrait" verticalDpi="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9549-77BD-40B6-BF4D-4ADAEDC6834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67</v>
      </c>
      <c r="C4" s="40">
        <v>41</v>
      </c>
      <c r="D4" s="40">
        <v>20</v>
      </c>
      <c r="E4" s="38">
        <v>6</v>
      </c>
      <c r="F4" s="33">
        <v>88</v>
      </c>
      <c r="G4" s="39">
        <v>30</v>
      </c>
      <c r="H4" s="38">
        <v>37</v>
      </c>
      <c r="I4" s="38">
        <v>4</v>
      </c>
      <c r="J4" s="33">
        <v>0</v>
      </c>
      <c r="K4" s="37" t="s">
        <v>1313</v>
      </c>
      <c r="L4" s="40" t="s">
        <v>1155</v>
      </c>
      <c r="M4" s="40" t="s">
        <v>865</v>
      </c>
      <c r="N4" s="40" t="s">
        <v>1558</v>
      </c>
      <c r="O4" s="39">
        <v>235</v>
      </c>
      <c r="P4" s="38">
        <v>200</v>
      </c>
      <c r="Q4" s="33">
        <v>35</v>
      </c>
      <c r="R4" s="37" t="s">
        <v>99</v>
      </c>
      <c r="S4" s="36" t="s">
        <v>280</v>
      </c>
    </row>
    <row r="5" spans="1:20" x14ac:dyDescent="0.3">
      <c r="A5" s="32" t="s">
        <v>5</v>
      </c>
      <c r="B5" s="1">
        <v>65</v>
      </c>
      <c r="C5" s="1">
        <v>40</v>
      </c>
      <c r="D5" s="1">
        <v>21</v>
      </c>
      <c r="E5" s="20">
        <v>4</v>
      </c>
      <c r="F5" s="30">
        <v>84</v>
      </c>
      <c r="G5" s="31">
        <v>27</v>
      </c>
      <c r="H5" s="20">
        <v>36</v>
      </c>
      <c r="I5" s="20">
        <v>4</v>
      </c>
      <c r="J5" s="30">
        <v>2</v>
      </c>
      <c r="K5" s="29" t="s">
        <v>1559</v>
      </c>
      <c r="L5" s="1" t="s">
        <v>1456</v>
      </c>
      <c r="M5" s="1" t="s">
        <v>536</v>
      </c>
      <c r="N5" s="1" t="s">
        <v>1560</v>
      </c>
      <c r="O5" s="31">
        <v>231</v>
      </c>
      <c r="P5" s="20">
        <v>182</v>
      </c>
      <c r="Q5" s="30">
        <v>49</v>
      </c>
      <c r="R5" s="29" t="s">
        <v>101</v>
      </c>
      <c r="S5" s="28" t="s">
        <v>224</v>
      </c>
    </row>
    <row r="6" spans="1:20" x14ac:dyDescent="0.3">
      <c r="A6" s="32" t="s">
        <v>16</v>
      </c>
      <c r="B6" s="1">
        <v>65</v>
      </c>
      <c r="C6" s="1">
        <v>36</v>
      </c>
      <c r="D6" s="1">
        <v>19</v>
      </c>
      <c r="E6" s="20">
        <v>10</v>
      </c>
      <c r="F6" s="30">
        <v>82</v>
      </c>
      <c r="G6" s="31">
        <v>23</v>
      </c>
      <c r="H6" s="20">
        <v>34</v>
      </c>
      <c r="I6" s="20">
        <v>2</v>
      </c>
      <c r="J6" s="30">
        <v>5</v>
      </c>
      <c r="K6" s="29" t="s">
        <v>1209</v>
      </c>
      <c r="L6" s="1" t="s">
        <v>1522</v>
      </c>
      <c r="M6" s="1" t="s">
        <v>673</v>
      </c>
      <c r="N6" s="1" t="s">
        <v>1474</v>
      </c>
      <c r="O6" s="31">
        <v>230</v>
      </c>
      <c r="P6" s="20">
        <v>216</v>
      </c>
      <c r="Q6" s="30">
        <v>14</v>
      </c>
      <c r="R6" s="29" t="s">
        <v>101</v>
      </c>
      <c r="S6" s="28" t="s">
        <v>239</v>
      </c>
    </row>
    <row r="7" spans="1:20" x14ac:dyDescent="0.3">
      <c r="A7" s="32" t="s">
        <v>29</v>
      </c>
      <c r="B7" s="1">
        <v>66</v>
      </c>
      <c r="C7" s="1">
        <v>37</v>
      </c>
      <c r="D7" s="1">
        <v>23</v>
      </c>
      <c r="E7" s="20">
        <v>6</v>
      </c>
      <c r="F7" s="30">
        <v>80</v>
      </c>
      <c r="G7" s="31">
        <v>25</v>
      </c>
      <c r="H7" s="20">
        <v>34</v>
      </c>
      <c r="I7" s="20">
        <v>3</v>
      </c>
      <c r="J7" s="30">
        <v>3</v>
      </c>
      <c r="K7" s="29" t="s">
        <v>1526</v>
      </c>
      <c r="L7" s="1" t="s">
        <v>1322</v>
      </c>
      <c r="M7" s="1" t="s">
        <v>524</v>
      </c>
      <c r="N7" s="1" t="s">
        <v>1344</v>
      </c>
      <c r="O7" s="31">
        <v>219</v>
      </c>
      <c r="P7" s="20">
        <v>207</v>
      </c>
      <c r="Q7" s="30">
        <v>12</v>
      </c>
      <c r="R7" s="29" t="s">
        <v>99</v>
      </c>
      <c r="S7" s="28" t="s">
        <v>233</v>
      </c>
    </row>
    <row r="8" spans="1:20" x14ac:dyDescent="0.3">
      <c r="A8" s="32" t="s">
        <v>21</v>
      </c>
      <c r="B8" s="1">
        <v>67</v>
      </c>
      <c r="C8" s="1">
        <v>36</v>
      </c>
      <c r="D8" s="1">
        <v>23</v>
      </c>
      <c r="E8" s="20">
        <v>8</v>
      </c>
      <c r="F8" s="30">
        <v>80</v>
      </c>
      <c r="G8" s="31">
        <v>23</v>
      </c>
      <c r="H8" s="20">
        <v>34</v>
      </c>
      <c r="I8" s="20">
        <v>2</v>
      </c>
      <c r="J8" s="30">
        <v>3</v>
      </c>
      <c r="K8" s="29" t="s">
        <v>1122</v>
      </c>
      <c r="L8" s="1" t="s">
        <v>1455</v>
      </c>
      <c r="M8" s="1" t="s">
        <v>652</v>
      </c>
      <c r="N8" s="1" t="s">
        <v>1528</v>
      </c>
      <c r="O8" s="31">
        <v>195</v>
      </c>
      <c r="P8" s="20">
        <v>201</v>
      </c>
      <c r="Q8" s="30">
        <v>-6</v>
      </c>
      <c r="R8" s="29" t="s">
        <v>113</v>
      </c>
      <c r="S8" s="28" t="s">
        <v>215</v>
      </c>
    </row>
    <row r="9" spans="1:20" x14ac:dyDescent="0.3">
      <c r="A9" s="32" t="s">
        <v>11</v>
      </c>
      <c r="B9" s="1">
        <v>65</v>
      </c>
      <c r="C9" s="1">
        <v>33</v>
      </c>
      <c r="D9" s="1">
        <v>23</v>
      </c>
      <c r="E9" s="20">
        <v>9</v>
      </c>
      <c r="F9" s="30">
        <v>75</v>
      </c>
      <c r="G9" s="31">
        <v>24</v>
      </c>
      <c r="H9" s="20">
        <v>30</v>
      </c>
      <c r="I9" s="20">
        <v>3</v>
      </c>
      <c r="J9" s="30">
        <v>0</v>
      </c>
      <c r="K9" s="29" t="s">
        <v>1013</v>
      </c>
      <c r="L9" s="1" t="s">
        <v>1475</v>
      </c>
      <c r="M9" s="1" t="s">
        <v>596</v>
      </c>
      <c r="N9" s="1" t="s">
        <v>1523</v>
      </c>
      <c r="O9" s="31">
        <v>218</v>
      </c>
      <c r="P9" s="20">
        <v>201</v>
      </c>
      <c r="Q9" s="30">
        <v>17</v>
      </c>
      <c r="R9" s="29" t="s">
        <v>99</v>
      </c>
      <c r="S9" s="28" t="s">
        <v>231</v>
      </c>
    </row>
    <row r="10" spans="1:20" x14ac:dyDescent="0.3">
      <c r="A10" s="32" t="s">
        <v>19</v>
      </c>
      <c r="B10" s="1">
        <v>65</v>
      </c>
      <c r="C10" s="1">
        <v>33</v>
      </c>
      <c r="D10" s="1">
        <v>29</v>
      </c>
      <c r="E10" s="20">
        <v>3</v>
      </c>
      <c r="F10" s="30">
        <v>69</v>
      </c>
      <c r="G10" s="31">
        <v>22</v>
      </c>
      <c r="H10" s="20">
        <v>29</v>
      </c>
      <c r="I10" s="20">
        <v>4</v>
      </c>
      <c r="J10" s="30">
        <v>1</v>
      </c>
      <c r="K10" s="29" t="s">
        <v>1480</v>
      </c>
      <c r="L10" s="1" t="s">
        <v>1130</v>
      </c>
      <c r="M10" s="1" t="s">
        <v>477</v>
      </c>
      <c r="N10" s="1" t="s">
        <v>1529</v>
      </c>
      <c r="O10" s="31">
        <v>197</v>
      </c>
      <c r="P10" s="20">
        <v>214</v>
      </c>
      <c r="Q10" s="30">
        <v>-17</v>
      </c>
      <c r="R10" s="29" t="s">
        <v>109</v>
      </c>
      <c r="S10" s="28" t="s">
        <v>202</v>
      </c>
    </row>
    <row r="11" spans="1:20" ht="15" thickBot="1" x14ac:dyDescent="0.35">
      <c r="A11" s="32" t="s">
        <v>4</v>
      </c>
      <c r="B11" s="1">
        <v>67</v>
      </c>
      <c r="C11" s="1">
        <v>28</v>
      </c>
      <c r="D11" s="1">
        <v>27</v>
      </c>
      <c r="E11" s="24">
        <v>12</v>
      </c>
      <c r="F11" s="23">
        <v>68</v>
      </c>
      <c r="G11" s="25">
        <v>19</v>
      </c>
      <c r="H11" s="24">
        <v>27</v>
      </c>
      <c r="I11" s="24">
        <v>1</v>
      </c>
      <c r="J11" s="23">
        <v>4</v>
      </c>
      <c r="K11" s="29" t="s">
        <v>1532</v>
      </c>
      <c r="L11" s="1" t="s">
        <v>1561</v>
      </c>
      <c r="M11" s="1" t="s">
        <v>892</v>
      </c>
      <c r="N11" s="1" t="s">
        <v>1562</v>
      </c>
      <c r="O11" s="31">
        <v>211</v>
      </c>
      <c r="P11" s="20">
        <v>236</v>
      </c>
      <c r="Q11" s="30">
        <v>-25</v>
      </c>
      <c r="R11" s="29" t="s">
        <v>101</v>
      </c>
      <c r="S11" s="28" t="s">
        <v>737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66</v>
      </c>
      <c r="C14" s="1">
        <v>42</v>
      </c>
      <c r="D14" s="1">
        <v>18</v>
      </c>
      <c r="E14" s="20">
        <v>6</v>
      </c>
      <c r="F14" s="33">
        <v>90</v>
      </c>
      <c r="G14" s="20">
        <v>26</v>
      </c>
      <c r="H14" s="20">
        <v>37</v>
      </c>
      <c r="I14" s="20">
        <v>5</v>
      </c>
      <c r="J14" s="20">
        <v>3</v>
      </c>
      <c r="K14" s="29" t="s">
        <v>1533</v>
      </c>
      <c r="L14" s="1" t="s">
        <v>1563</v>
      </c>
      <c r="M14" s="1" t="s">
        <v>1496</v>
      </c>
      <c r="N14" s="1" t="s">
        <v>1564</v>
      </c>
      <c r="O14" s="31">
        <v>234</v>
      </c>
      <c r="P14" s="20">
        <v>192</v>
      </c>
      <c r="Q14" s="30">
        <v>42</v>
      </c>
      <c r="R14" s="29" t="s">
        <v>99</v>
      </c>
      <c r="S14" s="28" t="s">
        <v>203</v>
      </c>
    </row>
    <row r="15" spans="1:20" x14ac:dyDescent="0.3">
      <c r="A15" s="32" t="s">
        <v>13</v>
      </c>
      <c r="B15" s="1">
        <v>67</v>
      </c>
      <c r="C15" s="1">
        <v>38</v>
      </c>
      <c r="D15" s="1">
        <v>24</v>
      </c>
      <c r="E15" s="20">
        <v>5</v>
      </c>
      <c r="F15" s="30">
        <v>81</v>
      </c>
      <c r="G15" s="20">
        <v>20</v>
      </c>
      <c r="H15" s="20">
        <v>34</v>
      </c>
      <c r="I15" s="20">
        <v>4</v>
      </c>
      <c r="J15" s="20">
        <v>5</v>
      </c>
      <c r="K15" s="29" t="s">
        <v>1488</v>
      </c>
      <c r="L15" s="1" t="s">
        <v>1498</v>
      </c>
      <c r="M15" s="1" t="s">
        <v>1316</v>
      </c>
      <c r="N15" s="1" t="s">
        <v>1344</v>
      </c>
      <c r="O15" s="31">
        <v>197</v>
      </c>
      <c r="P15" s="20">
        <v>191</v>
      </c>
      <c r="Q15" s="30">
        <v>6</v>
      </c>
      <c r="R15" s="29" t="s">
        <v>99</v>
      </c>
      <c r="S15" s="28" t="s">
        <v>203</v>
      </c>
    </row>
    <row r="16" spans="1:20" x14ac:dyDescent="0.3">
      <c r="A16" s="32" t="s">
        <v>9</v>
      </c>
      <c r="B16" s="1">
        <v>66</v>
      </c>
      <c r="C16" s="1">
        <v>33</v>
      </c>
      <c r="D16" s="1">
        <v>18</v>
      </c>
      <c r="E16" s="20">
        <v>15</v>
      </c>
      <c r="F16" s="30">
        <v>81</v>
      </c>
      <c r="G16" s="20">
        <v>27</v>
      </c>
      <c r="H16" s="20">
        <v>32</v>
      </c>
      <c r="I16" s="20">
        <v>1</v>
      </c>
      <c r="J16" s="20">
        <v>10</v>
      </c>
      <c r="K16" s="29" t="s">
        <v>1460</v>
      </c>
      <c r="L16" s="1" t="s">
        <v>1227</v>
      </c>
      <c r="M16" s="1" t="s">
        <v>1500</v>
      </c>
      <c r="N16" s="1" t="s">
        <v>1501</v>
      </c>
      <c r="O16" s="31">
        <v>223</v>
      </c>
      <c r="P16" s="20">
        <v>202</v>
      </c>
      <c r="Q16" s="30">
        <v>21</v>
      </c>
      <c r="R16" s="29" t="s">
        <v>99</v>
      </c>
      <c r="S16" s="28" t="s">
        <v>222</v>
      </c>
    </row>
    <row r="17" spans="1:19" x14ac:dyDescent="0.3">
      <c r="A17" s="32" t="s">
        <v>23</v>
      </c>
      <c r="B17" s="1">
        <v>66</v>
      </c>
      <c r="C17" s="1">
        <v>34</v>
      </c>
      <c r="D17" s="1">
        <v>21</v>
      </c>
      <c r="E17" s="20">
        <v>11</v>
      </c>
      <c r="F17" s="30">
        <v>79</v>
      </c>
      <c r="G17" s="20">
        <v>17</v>
      </c>
      <c r="H17" s="20">
        <v>28</v>
      </c>
      <c r="I17" s="20">
        <v>6</v>
      </c>
      <c r="J17" s="20">
        <v>1</v>
      </c>
      <c r="K17" s="29" t="s">
        <v>1476</v>
      </c>
      <c r="L17" s="1" t="s">
        <v>1187</v>
      </c>
      <c r="M17" s="1" t="s">
        <v>498</v>
      </c>
      <c r="N17" s="1" t="s">
        <v>1565</v>
      </c>
      <c r="O17" s="31">
        <v>212</v>
      </c>
      <c r="P17" s="20">
        <v>208</v>
      </c>
      <c r="Q17" s="30">
        <v>4</v>
      </c>
      <c r="R17" s="29" t="s">
        <v>99</v>
      </c>
      <c r="S17" s="28" t="s">
        <v>216</v>
      </c>
    </row>
    <row r="18" spans="1:19" x14ac:dyDescent="0.3">
      <c r="A18" s="32" t="s">
        <v>10</v>
      </c>
      <c r="B18" s="1">
        <v>66</v>
      </c>
      <c r="C18" s="1">
        <v>31</v>
      </c>
      <c r="D18" s="1">
        <v>23</v>
      </c>
      <c r="E18" s="20">
        <v>12</v>
      </c>
      <c r="F18" s="30">
        <v>74</v>
      </c>
      <c r="G18" s="20">
        <v>12</v>
      </c>
      <c r="H18" s="20">
        <v>23</v>
      </c>
      <c r="I18" s="20">
        <v>8</v>
      </c>
      <c r="J18" s="20">
        <v>4</v>
      </c>
      <c r="K18" s="29" t="s">
        <v>1490</v>
      </c>
      <c r="L18" s="1" t="s">
        <v>1134</v>
      </c>
      <c r="M18" s="1" t="s">
        <v>727</v>
      </c>
      <c r="N18" s="1" t="s">
        <v>1567</v>
      </c>
      <c r="O18" s="31">
        <v>191</v>
      </c>
      <c r="P18" s="20">
        <v>205</v>
      </c>
      <c r="Q18" s="30">
        <v>-14</v>
      </c>
      <c r="R18" s="29" t="s">
        <v>101</v>
      </c>
      <c r="S18" s="28" t="s">
        <v>234</v>
      </c>
    </row>
    <row r="19" spans="1:19" x14ac:dyDescent="0.3">
      <c r="A19" s="32" t="s">
        <v>1</v>
      </c>
      <c r="B19" s="1">
        <v>68</v>
      </c>
      <c r="C19" s="1">
        <v>33</v>
      </c>
      <c r="D19" s="1">
        <v>27</v>
      </c>
      <c r="E19" s="20">
        <v>8</v>
      </c>
      <c r="F19" s="30">
        <v>74</v>
      </c>
      <c r="G19" s="20">
        <v>27</v>
      </c>
      <c r="H19" s="20">
        <v>32</v>
      </c>
      <c r="I19" s="20">
        <v>1</v>
      </c>
      <c r="J19" s="20">
        <v>6</v>
      </c>
      <c r="K19" s="29" t="s">
        <v>1273</v>
      </c>
      <c r="L19" s="1" t="s">
        <v>1536</v>
      </c>
      <c r="M19" s="1" t="s">
        <v>698</v>
      </c>
      <c r="N19" s="1" t="s">
        <v>1568</v>
      </c>
      <c r="O19" s="31">
        <v>212</v>
      </c>
      <c r="P19" s="20">
        <v>203</v>
      </c>
      <c r="Q19" s="30">
        <v>9</v>
      </c>
      <c r="R19" s="29" t="s">
        <v>101</v>
      </c>
      <c r="S19" s="28" t="s">
        <v>225</v>
      </c>
    </row>
    <row r="20" spans="1:19" x14ac:dyDescent="0.3">
      <c r="A20" s="32" t="s">
        <v>14</v>
      </c>
      <c r="B20" s="1">
        <v>66</v>
      </c>
      <c r="C20" s="1">
        <v>33</v>
      </c>
      <c r="D20" s="1">
        <v>31</v>
      </c>
      <c r="E20" s="20">
        <v>2</v>
      </c>
      <c r="F20" s="30">
        <v>68</v>
      </c>
      <c r="G20" s="20">
        <v>18</v>
      </c>
      <c r="H20" s="20">
        <v>29</v>
      </c>
      <c r="I20" s="20">
        <v>4</v>
      </c>
      <c r="J20" s="20">
        <v>0</v>
      </c>
      <c r="K20" s="29" t="s">
        <v>1535</v>
      </c>
      <c r="L20" s="1" t="s">
        <v>1315</v>
      </c>
      <c r="M20" s="1" t="s">
        <v>1441</v>
      </c>
      <c r="N20" s="1" t="s">
        <v>1459</v>
      </c>
      <c r="O20" s="31">
        <v>176</v>
      </c>
      <c r="P20" s="20">
        <v>201</v>
      </c>
      <c r="Q20" s="30">
        <v>-25</v>
      </c>
      <c r="R20" s="29" t="s">
        <v>99</v>
      </c>
      <c r="S20" s="28" t="s">
        <v>202</v>
      </c>
    </row>
    <row r="21" spans="1:19" ht="15" thickBot="1" x14ac:dyDescent="0.35">
      <c r="A21" s="27" t="s">
        <v>12</v>
      </c>
      <c r="B21" s="26">
        <v>66</v>
      </c>
      <c r="C21" s="26">
        <v>28</v>
      </c>
      <c r="D21" s="26">
        <v>30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1499</v>
      </c>
      <c r="L21" s="26" t="s">
        <v>1566</v>
      </c>
      <c r="M21" s="26" t="s">
        <v>958</v>
      </c>
      <c r="N21" s="26" t="s">
        <v>1477</v>
      </c>
      <c r="O21" s="25">
        <v>189</v>
      </c>
      <c r="P21" s="24">
        <v>205</v>
      </c>
      <c r="Q21" s="23">
        <v>-16</v>
      </c>
      <c r="R21" s="22" t="s">
        <v>135</v>
      </c>
      <c r="S21" s="21" t="s">
        <v>231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65</v>
      </c>
      <c r="C25" s="1">
        <v>44</v>
      </c>
      <c r="D25" s="1">
        <v>12</v>
      </c>
      <c r="E25" s="20">
        <v>9</v>
      </c>
      <c r="F25" s="30">
        <v>97</v>
      </c>
      <c r="G25" s="20">
        <v>36</v>
      </c>
      <c r="H25" s="20">
        <v>41</v>
      </c>
      <c r="I25" s="20">
        <v>3</v>
      </c>
      <c r="J25" s="20">
        <v>5</v>
      </c>
      <c r="K25" s="29" t="s">
        <v>1502</v>
      </c>
      <c r="L25" s="1" t="s">
        <v>1571</v>
      </c>
      <c r="M25" s="1" t="s">
        <v>599</v>
      </c>
      <c r="N25" s="1" t="s">
        <v>1572</v>
      </c>
      <c r="O25" s="31">
        <v>247</v>
      </c>
      <c r="P25" s="20">
        <v>163</v>
      </c>
      <c r="Q25" s="30">
        <v>84</v>
      </c>
      <c r="R25" s="29" t="s">
        <v>101</v>
      </c>
      <c r="S25" s="28" t="s">
        <v>203</v>
      </c>
    </row>
    <row r="26" spans="1:19" x14ac:dyDescent="0.3">
      <c r="A26" s="32" t="s">
        <v>22</v>
      </c>
      <c r="B26" s="1">
        <v>66</v>
      </c>
      <c r="C26" s="1">
        <v>42</v>
      </c>
      <c r="D26" s="1">
        <v>14</v>
      </c>
      <c r="E26" s="20">
        <v>10</v>
      </c>
      <c r="F26" s="30">
        <v>94</v>
      </c>
      <c r="G26" s="20">
        <v>29</v>
      </c>
      <c r="H26" s="20">
        <v>38</v>
      </c>
      <c r="I26" s="20">
        <v>4</v>
      </c>
      <c r="J26" s="20">
        <v>4</v>
      </c>
      <c r="K26" s="29" t="s">
        <v>1164</v>
      </c>
      <c r="L26" s="1" t="s">
        <v>1106</v>
      </c>
      <c r="M26" s="1" t="s">
        <v>586</v>
      </c>
      <c r="N26" s="1" t="s">
        <v>1542</v>
      </c>
      <c r="O26" s="31">
        <v>232</v>
      </c>
      <c r="P26" s="20">
        <v>178</v>
      </c>
      <c r="Q26" s="30">
        <v>54</v>
      </c>
      <c r="R26" s="29" t="s">
        <v>135</v>
      </c>
      <c r="S26" s="28" t="s">
        <v>342</v>
      </c>
    </row>
    <row r="27" spans="1:19" x14ac:dyDescent="0.3">
      <c r="A27" s="32" t="s">
        <v>17</v>
      </c>
      <c r="B27" s="1">
        <v>67</v>
      </c>
      <c r="C27" s="1">
        <v>38</v>
      </c>
      <c r="D27" s="1">
        <v>17</v>
      </c>
      <c r="E27" s="20">
        <v>12</v>
      </c>
      <c r="F27" s="30">
        <v>88</v>
      </c>
      <c r="G27" s="20">
        <v>21</v>
      </c>
      <c r="H27" s="20">
        <v>34</v>
      </c>
      <c r="I27" s="20">
        <v>4</v>
      </c>
      <c r="J27" s="20">
        <v>5</v>
      </c>
      <c r="K27" s="29" t="s">
        <v>1573</v>
      </c>
      <c r="L27" s="1" t="s">
        <v>1466</v>
      </c>
      <c r="M27" s="1" t="s">
        <v>803</v>
      </c>
      <c r="N27" s="1" t="s">
        <v>1506</v>
      </c>
      <c r="O27" s="31">
        <v>224</v>
      </c>
      <c r="P27" s="20">
        <v>192</v>
      </c>
      <c r="Q27" s="30">
        <v>32</v>
      </c>
      <c r="R27" s="29" t="s">
        <v>107</v>
      </c>
      <c r="S27" s="28" t="s">
        <v>233</v>
      </c>
    </row>
    <row r="28" spans="1:19" x14ac:dyDescent="0.3">
      <c r="A28" s="32" t="s">
        <v>95</v>
      </c>
      <c r="B28" s="1">
        <v>67</v>
      </c>
      <c r="C28" s="1">
        <v>34</v>
      </c>
      <c r="D28" s="1">
        <v>27</v>
      </c>
      <c r="E28" s="20">
        <v>6</v>
      </c>
      <c r="F28" s="30">
        <v>74</v>
      </c>
      <c r="G28" s="20">
        <v>26</v>
      </c>
      <c r="H28" s="20">
        <v>34</v>
      </c>
      <c r="I28" s="20">
        <v>0</v>
      </c>
      <c r="J28" s="20">
        <v>0</v>
      </c>
      <c r="K28" s="29" t="s">
        <v>1122</v>
      </c>
      <c r="L28" s="1" t="s">
        <v>1510</v>
      </c>
      <c r="M28" s="1" t="s">
        <v>518</v>
      </c>
      <c r="N28" s="1" t="s">
        <v>1425</v>
      </c>
      <c r="O28" s="31">
        <v>208</v>
      </c>
      <c r="P28" s="20">
        <v>188</v>
      </c>
      <c r="Q28" s="30">
        <v>20</v>
      </c>
      <c r="R28" s="29" t="s">
        <v>133</v>
      </c>
      <c r="S28" s="28" t="s">
        <v>218</v>
      </c>
    </row>
    <row r="29" spans="1:19" x14ac:dyDescent="0.3">
      <c r="A29" s="32" t="s">
        <v>15</v>
      </c>
      <c r="B29" s="1">
        <v>65</v>
      </c>
      <c r="C29" s="1">
        <v>29</v>
      </c>
      <c r="D29" s="1">
        <v>27</v>
      </c>
      <c r="E29" s="20">
        <v>9</v>
      </c>
      <c r="F29" s="30">
        <v>67</v>
      </c>
      <c r="G29" s="20">
        <v>19</v>
      </c>
      <c r="H29" s="20">
        <v>26</v>
      </c>
      <c r="I29" s="20">
        <v>3</v>
      </c>
      <c r="J29" s="20">
        <v>1</v>
      </c>
      <c r="K29" s="29" t="s">
        <v>1409</v>
      </c>
      <c r="L29" s="1" t="s">
        <v>1544</v>
      </c>
      <c r="M29" s="1" t="s">
        <v>708</v>
      </c>
      <c r="N29" s="1" t="s">
        <v>1545</v>
      </c>
      <c r="O29" s="31">
        <v>194</v>
      </c>
      <c r="P29" s="20">
        <v>222</v>
      </c>
      <c r="Q29" s="30">
        <v>-28</v>
      </c>
      <c r="R29" s="29" t="s">
        <v>101</v>
      </c>
      <c r="S29" s="28" t="s">
        <v>255</v>
      </c>
    </row>
    <row r="30" spans="1:19" x14ac:dyDescent="0.3">
      <c r="A30" s="32" t="s">
        <v>6</v>
      </c>
      <c r="B30" s="1">
        <v>66</v>
      </c>
      <c r="C30" s="1">
        <v>27</v>
      </c>
      <c r="D30" s="1">
        <v>29</v>
      </c>
      <c r="E30" s="20">
        <v>10</v>
      </c>
      <c r="F30" s="30">
        <v>64</v>
      </c>
      <c r="G30" s="20">
        <v>23</v>
      </c>
      <c r="H30" s="20">
        <v>26</v>
      </c>
      <c r="I30" s="20">
        <v>1</v>
      </c>
      <c r="J30" s="20">
        <v>3</v>
      </c>
      <c r="K30" s="29" t="s">
        <v>1520</v>
      </c>
      <c r="L30" s="1" t="s">
        <v>1546</v>
      </c>
      <c r="M30" s="1" t="s">
        <v>1350</v>
      </c>
      <c r="N30" s="1" t="s">
        <v>1554</v>
      </c>
      <c r="O30" s="31">
        <v>175</v>
      </c>
      <c r="P30" s="20">
        <v>219</v>
      </c>
      <c r="Q30" s="30">
        <v>-44</v>
      </c>
      <c r="R30" s="29" t="s">
        <v>104</v>
      </c>
      <c r="S30" s="28" t="s">
        <v>226</v>
      </c>
    </row>
    <row r="31" spans="1:19" x14ac:dyDescent="0.3">
      <c r="A31" s="32" t="s">
        <v>0</v>
      </c>
      <c r="B31" s="1">
        <v>65</v>
      </c>
      <c r="C31" s="1">
        <v>27</v>
      </c>
      <c r="D31" s="1">
        <v>28</v>
      </c>
      <c r="E31" s="20">
        <v>10</v>
      </c>
      <c r="F31" s="30">
        <v>64</v>
      </c>
      <c r="G31" s="20">
        <v>21</v>
      </c>
      <c r="H31" s="20">
        <v>26</v>
      </c>
      <c r="I31" s="20">
        <v>1</v>
      </c>
      <c r="J31" s="20">
        <v>2</v>
      </c>
      <c r="K31" s="29" t="s">
        <v>1330</v>
      </c>
      <c r="L31" s="1" t="s">
        <v>1352</v>
      </c>
      <c r="M31" s="1" t="s">
        <v>122</v>
      </c>
      <c r="N31" s="1" t="s">
        <v>1574</v>
      </c>
      <c r="O31" s="31">
        <v>185</v>
      </c>
      <c r="P31" s="20">
        <v>200</v>
      </c>
      <c r="Q31" s="30">
        <v>-15</v>
      </c>
      <c r="R31" s="29" t="s">
        <v>99</v>
      </c>
      <c r="S31" s="28" t="s">
        <v>233</v>
      </c>
    </row>
    <row r="32" spans="1:19" ht="15" thickBot="1" x14ac:dyDescent="0.35">
      <c r="A32" s="32" t="s">
        <v>25</v>
      </c>
      <c r="B32" s="1">
        <v>66</v>
      </c>
      <c r="C32" s="1">
        <v>25</v>
      </c>
      <c r="D32" s="1">
        <v>30</v>
      </c>
      <c r="E32" s="20">
        <v>11</v>
      </c>
      <c r="F32" s="23">
        <v>61</v>
      </c>
      <c r="G32" s="20">
        <v>15</v>
      </c>
      <c r="H32" s="20">
        <v>22</v>
      </c>
      <c r="I32" s="20">
        <v>3</v>
      </c>
      <c r="J32" s="20">
        <v>5</v>
      </c>
      <c r="K32" s="29" t="s">
        <v>1300</v>
      </c>
      <c r="L32" s="1" t="s">
        <v>1569</v>
      </c>
      <c r="M32" s="1" t="s">
        <v>613</v>
      </c>
      <c r="N32" s="1" t="s">
        <v>1570</v>
      </c>
      <c r="O32" s="31">
        <v>175</v>
      </c>
      <c r="P32" s="20">
        <v>213</v>
      </c>
      <c r="Q32" s="30">
        <v>-38</v>
      </c>
      <c r="R32" s="29" t="s">
        <v>101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67</v>
      </c>
      <c r="C35" s="1">
        <v>31</v>
      </c>
      <c r="D35" s="1">
        <v>22</v>
      </c>
      <c r="E35" s="20">
        <v>14</v>
      </c>
      <c r="F35" s="33">
        <v>76</v>
      </c>
      <c r="G35" s="20">
        <v>22</v>
      </c>
      <c r="H35" s="20">
        <v>30</v>
      </c>
      <c r="I35" s="20">
        <v>1</v>
      </c>
      <c r="J35" s="20">
        <v>6</v>
      </c>
      <c r="K35" s="29" t="s">
        <v>1359</v>
      </c>
      <c r="L35" s="1" t="s">
        <v>1520</v>
      </c>
      <c r="M35" s="1" t="s">
        <v>565</v>
      </c>
      <c r="N35" s="1" t="s">
        <v>1582</v>
      </c>
      <c r="O35" s="31">
        <v>220</v>
      </c>
      <c r="P35" s="20">
        <v>209</v>
      </c>
      <c r="Q35" s="30">
        <v>11</v>
      </c>
      <c r="R35" s="29" t="s">
        <v>104</v>
      </c>
      <c r="S35" s="28" t="s">
        <v>200</v>
      </c>
    </row>
    <row r="36" spans="1:19" x14ac:dyDescent="0.3">
      <c r="A36" s="32" t="s">
        <v>31</v>
      </c>
      <c r="B36" s="1">
        <v>66</v>
      </c>
      <c r="C36" s="1">
        <v>36</v>
      </c>
      <c r="D36" s="1">
        <v>27</v>
      </c>
      <c r="E36" s="20">
        <v>3</v>
      </c>
      <c r="F36" s="30">
        <v>75</v>
      </c>
      <c r="G36" s="20">
        <v>13</v>
      </c>
      <c r="H36" s="20">
        <v>28</v>
      </c>
      <c r="I36" s="20">
        <v>8</v>
      </c>
      <c r="J36" s="20">
        <v>0</v>
      </c>
      <c r="K36" s="29" t="s">
        <v>1470</v>
      </c>
      <c r="L36" s="1" t="s">
        <v>1575</v>
      </c>
      <c r="M36" s="1" t="s">
        <v>455</v>
      </c>
      <c r="N36" s="1" t="s">
        <v>1512</v>
      </c>
      <c r="O36" s="31">
        <v>219</v>
      </c>
      <c r="P36" s="20">
        <v>230</v>
      </c>
      <c r="Q36" s="30">
        <v>-11</v>
      </c>
      <c r="R36" s="29" t="s">
        <v>107</v>
      </c>
      <c r="S36" s="28" t="s">
        <v>232</v>
      </c>
    </row>
    <row r="37" spans="1:19" x14ac:dyDescent="0.3">
      <c r="A37" s="32" t="s">
        <v>20</v>
      </c>
      <c r="B37" s="1">
        <v>67</v>
      </c>
      <c r="C37" s="1">
        <v>32</v>
      </c>
      <c r="D37" s="1">
        <v>26</v>
      </c>
      <c r="E37" s="20">
        <v>9</v>
      </c>
      <c r="F37" s="30">
        <v>73</v>
      </c>
      <c r="G37" s="20">
        <v>24</v>
      </c>
      <c r="H37" s="20">
        <v>32</v>
      </c>
      <c r="I37" s="20">
        <v>0</v>
      </c>
      <c r="J37" s="20">
        <v>3</v>
      </c>
      <c r="K37" s="29" t="s">
        <v>1424</v>
      </c>
      <c r="L37" s="1" t="s">
        <v>1555</v>
      </c>
      <c r="M37" s="1" t="s">
        <v>544</v>
      </c>
      <c r="N37" s="1" t="s">
        <v>1556</v>
      </c>
      <c r="O37" s="31">
        <v>235</v>
      </c>
      <c r="P37" s="20">
        <v>231</v>
      </c>
      <c r="Q37" s="30">
        <v>4</v>
      </c>
      <c r="R37" s="29" t="s">
        <v>107</v>
      </c>
      <c r="S37" s="28" t="s">
        <v>228</v>
      </c>
    </row>
    <row r="38" spans="1:19" x14ac:dyDescent="0.3">
      <c r="A38" s="32" t="s">
        <v>8</v>
      </c>
      <c r="B38" s="1">
        <v>64</v>
      </c>
      <c r="C38" s="1">
        <v>32</v>
      </c>
      <c r="D38" s="1">
        <v>26</v>
      </c>
      <c r="E38" s="20">
        <v>6</v>
      </c>
      <c r="F38" s="30">
        <v>70</v>
      </c>
      <c r="G38" s="20">
        <v>18</v>
      </c>
      <c r="H38" s="20">
        <v>30</v>
      </c>
      <c r="I38" s="20">
        <v>2</v>
      </c>
      <c r="J38" s="20">
        <v>1</v>
      </c>
      <c r="K38" s="29" t="s">
        <v>1260</v>
      </c>
      <c r="L38" s="1" t="s">
        <v>1578</v>
      </c>
      <c r="M38" s="1" t="s">
        <v>622</v>
      </c>
      <c r="N38" s="1" t="s">
        <v>1425</v>
      </c>
      <c r="O38" s="31">
        <v>200</v>
      </c>
      <c r="P38" s="20">
        <v>222</v>
      </c>
      <c r="Q38" s="30">
        <v>-22</v>
      </c>
      <c r="R38" s="29" t="s">
        <v>104</v>
      </c>
      <c r="S38" s="28" t="s">
        <v>233</v>
      </c>
    </row>
    <row r="39" spans="1:19" x14ac:dyDescent="0.3">
      <c r="A39" s="32" t="s">
        <v>18</v>
      </c>
      <c r="B39" s="1">
        <v>66</v>
      </c>
      <c r="C39" s="1">
        <v>27</v>
      </c>
      <c r="D39" s="1">
        <v>24</v>
      </c>
      <c r="E39" s="20">
        <v>15</v>
      </c>
      <c r="F39" s="30">
        <v>69</v>
      </c>
      <c r="G39" s="20">
        <v>13</v>
      </c>
      <c r="H39" s="20">
        <v>23</v>
      </c>
      <c r="I39" s="20">
        <v>4</v>
      </c>
      <c r="J39" s="20">
        <v>6</v>
      </c>
      <c r="K39" s="29" t="s">
        <v>1449</v>
      </c>
      <c r="L39" s="1" t="s">
        <v>1577</v>
      </c>
      <c r="M39" s="1" t="s">
        <v>1336</v>
      </c>
      <c r="N39" s="1" t="s">
        <v>1368</v>
      </c>
      <c r="O39" s="31">
        <v>176</v>
      </c>
      <c r="P39" s="20">
        <v>200</v>
      </c>
      <c r="Q39" s="30">
        <v>-24</v>
      </c>
      <c r="R39" s="29" t="s">
        <v>101</v>
      </c>
      <c r="S39" s="28" t="s">
        <v>228</v>
      </c>
    </row>
    <row r="40" spans="1:19" x14ac:dyDescent="0.3">
      <c r="A40" s="32" t="s">
        <v>7</v>
      </c>
      <c r="B40" s="1">
        <v>65</v>
      </c>
      <c r="C40" s="1">
        <v>30</v>
      </c>
      <c r="D40" s="1">
        <v>26</v>
      </c>
      <c r="E40" s="20">
        <v>9</v>
      </c>
      <c r="F40" s="30">
        <v>69</v>
      </c>
      <c r="G40" s="20">
        <v>23</v>
      </c>
      <c r="H40" s="20">
        <v>29</v>
      </c>
      <c r="I40" s="20">
        <v>1</v>
      </c>
      <c r="J40" s="20">
        <v>4</v>
      </c>
      <c r="K40" s="29" t="s">
        <v>1330</v>
      </c>
      <c r="L40" s="1" t="s">
        <v>1290</v>
      </c>
      <c r="M40" s="1" t="s">
        <v>678</v>
      </c>
      <c r="N40" s="1" t="s">
        <v>1579</v>
      </c>
      <c r="O40" s="31">
        <v>185</v>
      </c>
      <c r="P40" s="20">
        <v>197</v>
      </c>
      <c r="Q40" s="30">
        <v>-12</v>
      </c>
      <c r="R40" s="29" t="s">
        <v>99</v>
      </c>
      <c r="S40" s="28" t="s">
        <v>200</v>
      </c>
    </row>
    <row r="41" spans="1:19" x14ac:dyDescent="0.3">
      <c r="A41" s="32" t="s">
        <v>27</v>
      </c>
      <c r="B41" s="1">
        <v>66</v>
      </c>
      <c r="C41" s="1">
        <v>26</v>
      </c>
      <c r="D41" s="1">
        <v>33</v>
      </c>
      <c r="E41" s="20">
        <v>7</v>
      </c>
      <c r="F41" s="30">
        <v>59</v>
      </c>
      <c r="G41" s="20">
        <v>20</v>
      </c>
      <c r="H41" s="20">
        <v>24</v>
      </c>
      <c r="I41" s="20">
        <v>2</v>
      </c>
      <c r="J41" s="20">
        <v>3</v>
      </c>
      <c r="K41" s="29" t="s">
        <v>1134</v>
      </c>
      <c r="L41" s="1" t="s">
        <v>1576</v>
      </c>
      <c r="M41" s="1" t="s">
        <v>488</v>
      </c>
      <c r="N41" s="1" t="s">
        <v>1386</v>
      </c>
      <c r="O41" s="31">
        <v>165</v>
      </c>
      <c r="P41" s="20">
        <v>207</v>
      </c>
      <c r="Q41" s="30">
        <v>-42</v>
      </c>
      <c r="R41" s="29" t="s">
        <v>101</v>
      </c>
      <c r="S41" s="28" t="s">
        <v>237</v>
      </c>
    </row>
    <row r="42" spans="1:19" ht="15" thickBot="1" x14ac:dyDescent="0.35">
      <c r="A42" s="27" t="s">
        <v>3</v>
      </c>
      <c r="B42" s="26">
        <v>66</v>
      </c>
      <c r="C42" s="26">
        <v>20</v>
      </c>
      <c r="D42" s="26">
        <v>38</v>
      </c>
      <c r="E42" s="24">
        <v>8</v>
      </c>
      <c r="F42" s="23">
        <v>48</v>
      </c>
      <c r="G42" s="24">
        <v>8</v>
      </c>
      <c r="H42" s="24">
        <v>15</v>
      </c>
      <c r="I42" s="24">
        <v>5</v>
      </c>
      <c r="J42" s="24">
        <v>2</v>
      </c>
      <c r="K42" s="22" t="s">
        <v>1580</v>
      </c>
      <c r="L42" s="26" t="s">
        <v>1450</v>
      </c>
      <c r="M42" s="26" t="s">
        <v>434</v>
      </c>
      <c r="N42" s="26" t="s">
        <v>1581</v>
      </c>
      <c r="O42" s="25">
        <v>171</v>
      </c>
      <c r="P42" s="24">
        <v>246</v>
      </c>
      <c r="Q42" s="23">
        <v>-75</v>
      </c>
      <c r="R42" s="22" t="s">
        <v>101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0172B1F-1A79-4687-86AB-B4730B61F2AB}"/>
  </hyperlinks>
  <pageMargins left="0.7" right="0.7" top="0.75" bottom="0.75" header="0.3" footer="0.3"/>
  <pageSetup orientation="portrait" verticalDpi="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B026-79CC-4DE2-8A48-B2AE7FAF8C55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67</v>
      </c>
      <c r="C4" s="40">
        <v>41</v>
      </c>
      <c r="D4" s="40">
        <v>20</v>
      </c>
      <c r="E4" s="38">
        <v>6</v>
      </c>
      <c r="F4" s="33">
        <v>88</v>
      </c>
      <c r="G4" s="39">
        <v>30</v>
      </c>
      <c r="H4" s="38">
        <v>37</v>
      </c>
      <c r="I4" s="38">
        <v>4</v>
      </c>
      <c r="J4" s="33">
        <v>0</v>
      </c>
      <c r="K4" s="37" t="s">
        <v>1313</v>
      </c>
      <c r="L4" s="40" t="s">
        <v>1155</v>
      </c>
      <c r="M4" s="40" t="s">
        <v>865</v>
      </c>
      <c r="N4" s="40" t="s">
        <v>1558</v>
      </c>
      <c r="O4" s="39">
        <v>235</v>
      </c>
      <c r="P4" s="38">
        <v>200</v>
      </c>
      <c r="Q4" s="33">
        <v>35</v>
      </c>
      <c r="R4" s="37" t="s">
        <v>99</v>
      </c>
      <c r="S4" s="36" t="s">
        <v>280</v>
      </c>
    </row>
    <row r="5" spans="1:20" x14ac:dyDescent="0.3">
      <c r="A5" s="32" t="s">
        <v>5</v>
      </c>
      <c r="B5" s="1">
        <v>65</v>
      </c>
      <c r="C5" s="1">
        <v>40</v>
      </c>
      <c r="D5" s="1">
        <v>21</v>
      </c>
      <c r="E5" s="20">
        <v>4</v>
      </c>
      <c r="F5" s="30">
        <v>84</v>
      </c>
      <c r="G5" s="31">
        <v>27</v>
      </c>
      <c r="H5" s="20">
        <v>36</v>
      </c>
      <c r="I5" s="20">
        <v>4</v>
      </c>
      <c r="J5" s="30">
        <v>2</v>
      </c>
      <c r="K5" s="29" t="s">
        <v>1559</v>
      </c>
      <c r="L5" s="1" t="s">
        <v>1456</v>
      </c>
      <c r="M5" s="1" t="s">
        <v>536</v>
      </c>
      <c r="N5" s="1" t="s">
        <v>1560</v>
      </c>
      <c r="O5" s="31">
        <v>231</v>
      </c>
      <c r="P5" s="20">
        <v>182</v>
      </c>
      <c r="Q5" s="30">
        <v>49</v>
      </c>
      <c r="R5" s="29" t="s">
        <v>101</v>
      </c>
      <c r="S5" s="28" t="s">
        <v>224</v>
      </c>
    </row>
    <row r="6" spans="1:20" x14ac:dyDescent="0.3">
      <c r="A6" s="32" t="s">
        <v>16</v>
      </c>
      <c r="B6" s="1">
        <v>66</v>
      </c>
      <c r="C6" s="1">
        <v>36</v>
      </c>
      <c r="D6" s="1">
        <v>20</v>
      </c>
      <c r="E6" s="20">
        <v>10</v>
      </c>
      <c r="F6" s="30">
        <v>82</v>
      </c>
      <c r="G6" s="31">
        <v>23</v>
      </c>
      <c r="H6" s="20">
        <v>34</v>
      </c>
      <c r="I6" s="20">
        <v>2</v>
      </c>
      <c r="J6" s="30">
        <v>5</v>
      </c>
      <c r="K6" s="29" t="s">
        <v>1254</v>
      </c>
      <c r="L6" s="1" t="s">
        <v>1522</v>
      </c>
      <c r="M6" s="1" t="s">
        <v>673</v>
      </c>
      <c r="N6" s="1" t="s">
        <v>1474</v>
      </c>
      <c r="O6" s="31">
        <v>233</v>
      </c>
      <c r="P6" s="20">
        <v>220</v>
      </c>
      <c r="Q6" s="30">
        <v>13</v>
      </c>
      <c r="R6" s="29" t="s">
        <v>107</v>
      </c>
      <c r="S6" s="28" t="s">
        <v>233</v>
      </c>
    </row>
    <row r="7" spans="1:20" x14ac:dyDescent="0.3">
      <c r="A7" s="32" t="s">
        <v>29</v>
      </c>
      <c r="B7" s="1">
        <v>66</v>
      </c>
      <c r="C7" s="1">
        <v>37</v>
      </c>
      <c r="D7" s="1">
        <v>23</v>
      </c>
      <c r="E7" s="20">
        <v>6</v>
      </c>
      <c r="F7" s="30">
        <v>80</v>
      </c>
      <c r="G7" s="31">
        <v>25</v>
      </c>
      <c r="H7" s="20">
        <v>34</v>
      </c>
      <c r="I7" s="20">
        <v>3</v>
      </c>
      <c r="J7" s="30">
        <v>3</v>
      </c>
      <c r="K7" s="29" t="s">
        <v>1526</v>
      </c>
      <c r="L7" s="1" t="s">
        <v>1322</v>
      </c>
      <c r="M7" s="1" t="s">
        <v>524</v>
      </c>
      <c r="N7" s="1" t="s">
        <v>1344</v>
      </c>
      <c r="O7" s="31">
        <v>219</v>
      </c>
      <c r="P7" s="20">
        <v>207</v>
      </c>
      <c r="Q7" s="30">
        <v>12</v>
      </c>
      <c r="R7" s="29" t="s">
        <v>99</v>
      </c>
      <c r="S7" s="28" t="s">
        <v>233</v>
      </c>
    </row>
    <row r="8" spans="1:20" x14ac:dyDescent="0.3">
      <c r="A8" s="32" t="s">
        <v>21</v>
      </c>
      <c r="B8" s="1">
        <v>67</v>
      </c>
      <c r="C8" s="1">
        <v>36</v>
      </c>
      <c r="D8" s="1">
        <v>23</v>
      </c>
      <c r="E8" s="20">
        <v>8</v>
      </c>
      <c r="F8" s="30">
        <v>80</v>
      </c>
      <c r="G8" s="31">
        <v>23</v>
      </c>
      <c r="H8" s="20">
        <v>34</v>
      </c>
      <c r="I8" s="20">
        <v>2</v>
      </c>
      <c r="J8" s="30">
        <v>3</v>
      </c>
      <c r="K8" s="29" t="s">
        <v>1122</v>
      </c>
      <c r="L8" s="1" t="s">
        <v>1455</v>
      </c>
      <c r="M8" s="1" t="s">
        <v>652</v>
      </c>
      <c r="N8" s="1" t="s">
        <v>1528</v>
      </c>
      <c r="O8" s="31">
        <v>195</v>
      </c>
      <c r="P8" s="20">
        <v>201</v>
      </c>
      <c r="Q8" s="30">
        <v>-6</v>
      </c>
      <c r="R8" s="29" t="s">
        <v>113</v>
      </c>
      <c r="S8" s="28" t="s">
        <v>215</v>
      </c>
    </row>
    <row r="9" spans="1:20" x14ac:dyDescent="0.3">
      <c r="A9" s="32" t="s">
        <v>11</v>
      </c>
      <c r="B9" s="1">
        <v>66</v>
      </c>
      <c r="C9" s="1">
        <v>34</v>
      </c>
      <c r="D9" s="1">
        <v>23</v>
      </c>
      <c r="E9" s="20">
        <v>9</v>
      </c>
      <c r="F9" s="30">
        <v>77</v>
      </c>
      <c r="G9" s="31">
        <v>25</v>
      </c>
      <c r="H9" s="20">
        <v>31</v>
      </c>
      <c r="I9" s="20">
        <v>3</v>
      </c>
      <c r="J9" s="30">
        <v>0</v>
      </c>
      <c r="K9" s="29" t="s">
        <v>1216</v>
      </c>
      <c r="L9" s="1" t="s">
        <v>1475</v>
      </c>
      <c r="M9" s="1" t="s">
        <v>596</v>
      </c>
      <c r="N9" s="1" t="s">
        <v>1523</v>
      </c>
      <c r="O9" s="31">
        <v>225</v>
      </c>
      <c r="P9" s="20">
        <v>205</v>
      </c>
      <c r="Q9" s="30">
        <v>20</v>
      </c>
      <c r="R9" s="29" t="s">
        <v>104</v>
      </c>
      <c r="S9" s="28" t="s">
        <v>290</v>
      </c>
    </row>
    <row r="10" spans="1:20" x14ac:dyDescent="0.3">
      <c r="A10" s="32" t="s">
        <v>4</v>
      </c>
      <c r="B10" s="1">
        <v>68</v>
      </c>
      <c r="C10" s="1">
        <v>29</v>
      </c>
      <c r="D10" s="1">
        <v>27</v>
      </c>
      <c r="E10" s="20">
        <v>12</v>
      </c>
      <c r="F10" s="30">
        <v>70</v>
      </c>
      <c r="G10" s="31">
        <v>20</v>
      </c>
      <c r="H10" s="20">
        <v>28</v>
      </c>
      <c r="I10" s="20">
        <v>1</v>
      </c>
      <c r="J10" s="30">
        <v>4</v>
      </c>
      <c r="K10" s="29" t="s">
        <v>1532</v>
      </c>
      <c r="L10" s="1" t="s">
        <v>1583</v>
      </c>
      <c r="M10" s="1" t="s">
        <v>892</v>
      </c>
      <c r="N10" s="1" t="s">
        <v>1562</v>
      </c>
      <c r="O10" s="31">
        <v>215</v>
      </c>
      <c r="P10" s="20">
        <v>238</v>
      </c>
      <c r="Q10" s="30">
        <v>-23</v>
      </c>
      <c r="R10" s="29" t="s">
        <v>99</v>
      </c>
      <c r="S10" s="28" t="s">
        <v>235</v>
      </c>
    </row>
    <row r="11" spans="1:20" ht="15" thickBot="1" x14ac:dyDescent="0.35">
      <c r="A11" s="32" t="s">
        <v>19</v>
      </c>
      <c r="B11" s="1">
        <v>66</v>
      </c>
      <c r="C11" s="1">
        <v>33</v>
      </c>
      <c r="D11" s="1">
        <v>30</v>
      </c>
      <c r="E11" s="24">
        <v>3</v>
      </c>
      <c r="F11" s="23">
        <v>69</v>
      </c>
      <c r="G11" s="25">
        <v>22</v>
      </c>
      <c r="H11" s="24">
        <v>29</v>
      </c>
      <c r="I11" s="24">
        <v>4</v>
      </c>
      <c r="J11" s="23">
        <v>1</v>
      </c>
      <c r="K11" s="29" t="s">
        <v>1480</v>
      </c>
      <c r="L11" s="1" t="s">
        <v>1270</v>
      </c>
      <c r="M11" s="1" t="s">
        <v>477</v>
      </c>
      <c r="N11" s="1" t="s">
        <v>1529</v>
      </c>
      <c r="O11" s="31">
        <v>199</v>
      </c>
      <c r="P11" s="20">
        <v>220</v>
      </c>
      <c r="Q11" s="30">
        <v>-21</v>
      </c>
      <c r="R11" s="29" t="s">
        <v>101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66</v>
      </c>
      <c r="C14" s="1">
        <v>42</v>
      </c>
      <c r="D14" s="1">
        <v>18</v>
      </c>
      <c r="E14" s="20">
        <v>6</v>
      </c>
      <c r="F14" s="33">
        <v>90</v>
      </c>
      <c r="G14" s="20">
        <v>26</v>
      </c>
      <c r="H14" s="20">
        <v>37</v>
      </c>
      <c r="I14" s="20">
        <v>5</v>
      </c>
      <c r="J14" s="20">
        <v>3</v>
      </c>
      <c r="K14" s="29" t="s">
        <v>1533</v>
      </c>
      <c r="L14" s="1" t="s">
        <v>1563</v>
      </c>
      <c r="M14" s="1" t="s">
        <v>1496</v>
      </c>
      <c r="N14" s="1" t="s">
        <v>1564</v>
      </c>
      <c r="O14" s="31">
        <v>234</v>
      </c>
      <c r="P14" s="20">
        <v>192</v>
      </c>
      <c r="Q14" s="30">
        <v>42</v>
      </c>
      <c r="R14" s="29" t="s">
        <v>99</v>
      </c>
      <c r="S14" s="28" t="s">
        <v>203</v>
      </c>
    </row>
    <row r="15" spans="1:20" x14ac:dyDescent="0.3">
      <c r="A15" s="32" t="s">
        <v>13</v>
      </c>
      <c r="B15" s="1">
        <v>67</v>
      </c>
      <c r="C15" s="1">
        <v>38</v>
      </c>
      <c r="D15" s="1">
        <v>24</v>
      </c>
      <c r="E15" s="20">
        <v>5</v>
      </c>
      <c r="F15" s="30">
        <v>81</v>
      </c>
      <c r="G15" s="20">
        <v>20</v>
      </c>
      <c r="H15" s="20">
        <v>34</v>
      </c>
      <c r="I15" s="20">
        <v>4</v>
      </c>
      <c r="J15" s="20">
        <v>5</v>
      </c>
      <c r="K15" s="29" t="s">
        <v>1488</v>
      </c>
      <c r="L15" s="1" t="s">
        <v>1498</v>
      </c>
      <c r="M15" s="1" t="s">
        <v>1316</v>
      </c>
      <c r="N15" s="1" t="s">
        <v>1344</v>
      </c>
      <c r="O15" s="31">
        <v>197</v>
      </c>
      <c r="P15" s="20">
        <v>191</v>
      </c>
      <c r="Q15" s="30">
        <v>6</v>
      </c>
      <c r="R15" s="29" t="s">
        <v>99</v>
      </c>
      <c r="S15" s="28" t="s">
        <v>203</v>
      </c>
    </row>
    <row r="16" spans="1:20" x14ac:dyDescent="0.3">
      <c r="A16" s="32" t="s">
        <v>9</v>
      </c>
      <c r="B16" s="1">
        <v>66</v>
      </c>
      <c r="C16" s="1">
        <v>33</v>
      </c>
      <c r="D16" s="1">
        <v>18</v>
      </c>
      <c r="E16" s="20">
        <v>15</v>
      </c>
      <c r="F16" s="30">
        <v>81</v>
      </c>
      <c r="G16" s="20">
        <v>27</v>
      </c>
      <c r="H16" s="20">
        <v>32</v>
      </c>
      <c r="I16" s="20">
        <v>1</v>
      </c>
      <c r="J16" s="20">
        <v>10</v>
      </c>
      <c r="K16" s="29" t="s">
        <v>1460</v>
      </c>
      <c r="L16" s="1" t="s">
        <v>1227</v>
      </c>
      <c r="M16" s="1" t="s">
        <v>1500</v>
      </c>
      <c r="N16" s="1" t="s">
        <v>1501</v>
      </c>
      <c r="O16" s="31">
        <v>223</v>
      </c>
      <c r="P16" s="20">
        <v>202</v>
      </c>
      <c r="Q16" s="30">
        <v>21</v>
      </c>
      <c r="R16" s="29" t="s">
        <v>99</v>
      </c>
      <c r="S16" s="28" t="s">
        <v>222</v>
      </c>
    </row>
    <row r="17" spans="1:19" x14ac:dyDescent="0.3">
      <c r="A17" s="32" t="s">
        <v>23</v>
      </c>
      <c r="B17" s="1">
        <v>66</v>
      </c>
      <c r="C17" s="1">
        <v>34</v>
      </c>
      <c r="D17" s="1">
        <v>21</v>
      </c>
      <c r="E17" s="20">
        <v>11</v>
      </c>
      <c r="F17" s="30">
        <v>79</v>
      </c>
      <c r="G17" s="20">
        <v>17</v>
      </c>
      <c r="H17" s="20">
        <v>28</v>
      </c>
      <c r="I17" s="20">
        <v>6</v>
      </c>
      <c r="J17" s="20">
        <v>1</v>
      </c>
      <c r="K17" s="29" t="s">
        <v>1476</v>
      </c>
      <c r="L17" s="1" t="s">
        <v>1187</v>
      </c>
      <c r="M17" s="1" t="s">
        <v>498</v>
      </c>
      <c r="N17" s="1" t="s">
        <v>1565</v>
      </c>
      <c r="O17" s="31">
        <v>212</v>
      </c>
      <c r="P17" s="20">
        <v>208</v>
      </c>
      <c r="Q17" s="30">
        <v>4</v>
      </c>
      <c r="R17" s="29" t="s">
        <v>99</v>
      </c>
      <c r="S17" s="28" t="s">
        <v>216</v>
      </c>
    </row>
    <row r="18" spans="1:19" x14ac:dyDescent="0.3">
      <c r="A18" s="32" t="s">
        <v>10</v>
      </c>
      <c r="B18" s="1">
        <v>66</v>
      </c>
      <c r="C18" s="1">
        <v>31</v>
      </c>
      <c r="D18" s="1">
        <v>23</v>
      </c>
      <c r="E18" s="20">
        <v>12</v>
      </c>
      <c r="F18" s="30">
        <v>74</v>
      </c>
      <c r="G18" s="20">
        <v>12</v>
      </c>
      <c r="H18" s="20">
        <v>23</v>
      </c>
      <c r="I18" s="20">
        <v>8</v>
      </c>
      <c r="J18" s="20">
        <v>4</v>
      </c>
      <c r="K18" s="29" t="s">
        <v>1490</v>
      </c>
      <c r="L18" s="1" t="s">
        <v>1134</v>
      </c>
      <c r="M18" s="1" t="s">
        <v>727</v>
      </c>
      <c r="N18" s="1" t="s">
        <v>1567</v>
      </c>
      <c r="O18" s="31">
        <v>191</v>
      </c>
      <c r="P18" s="20">
        <v>205</v>
      </c>
      <c r="Q18" s="30">
        <v>-14</v>
      </c>
      <c r="R18" s="29" t="s">
        <v>101</v>
      </c>
      <c r="S18" s="28" t="s">
        <v>234</v>
      </c>
    </row>
    <row r="19" spans="1:19" x14ac:dyDescent="0.3">
      <c r="A19" s="32" t="s">
        <v>1</v>
      </c>
      <c r="B19" s="1">
        <v>68</v>
      </c>
      <c r="C19" s="1">
        <v>33</v>
      </c>
      <c r="D19" s="1">
        <v>27</v>
      </c>
      <c r="E19" s="20">
        <v>8</v>
      </c>
      <c r="F19" s="30">
        <v>74</v>
      </c>
      <c r="G19" s="20">
        <v>27</v>
      </c>
      <c r="H19" s="20">
        <v>32</v>
      </c>
      <c r="I19" s="20">
        <v>1</v>
      </c>
      <c r="J19" s="20">
        <v>6</v>
      </c>
      <c r="K19" s="29" t="s">
        <v>1273</v>
      </c>
      <c r="L19" s="1" t="s">
        <v>1536</v>
      </c>
      <c r="M19" s="1" t="s">
        <v>698</v>
      </c>
      <c r="N19" s="1" t="s">
        <v>1568</v>
      </c>
      <c r="O19" s="31">
        <v>212</v>
      </c>
      <c r="P19" s="20">
        <v>203</v>
      </c>
      <c r="Q19" s="30">
        <v>9</v>
      </c>
      <c r="R19" s="29" t="s">
        <v>101</v>
      </c>
      <c r="S19" s="28" t="s">
        <v>225</v>
      </c>
    </row>
    <row r="20" spans="1:19" x14ac:dyDescent="0.3">
      <c r="A20" s="32" t="s">
        <v>14</v>
      </c>
      <c r="B20" s="1">
        <v>66</v>
      </c>
      <c r="C20" s="1">
        <v>33</v>
      </c>
      <c r="D20" s="1">
        <v>31</v>
      </c>
      <c r="E20" s="20">
        <v>2</v>
      </c>
      <c r="F20" s="30">
        <v>68</v>
      </c>
      <c r="G20" s="20">
        <v>18</v>
      </c>
      <c r="H20" s="20">
        <v>29</v>
      </c>
      <c r="I20" s="20">
        <v>4</v>
      </c>
      <c r="J20" s="20">
        <v>0</v>
      </c>
      <c r="K20" s="29" t="s">
        <v>1535</v>
      </c>
      <c r="L20" s="1" t="s">
        <v>1315</v>
      </c>
      <c r="M20" s="1" t="s">
        <v>1441</v>
      </c>
      <c r="N20" s="1" t="s">
        <v>1459</v>
      </c>
      <c r="O20" s="31">
        <v>176</v>
      </c>
      <c r="P20" s="20">
        <v>201</v>
      </c>
      <c r="Q20" s="30">
        <v>-25</v>
      </c>
      <c r="R20" s="29" t="s">
        <v>99</v>
      </c>
      <c r="S20" s="28" t="s">
        <v>202</v>
      </c>
    </row>
    <row r="21" spans="1:19" ht="15" thickBot="1" x14ac:dyDescent="0.35">
      <c r="A21" s="27" t="s">
        <v>12</v>
      </c>
      <c r="B21" s="26">
        <v>66</v>
      </c>
      <c r="C21" s="26">
        <v>28</v>
      </c>
      <c r="D21" s="26">
        <v>30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1499</v>
      </c>
      <c r="L21" s="26" t="s">
        <v>1566</v>
      </c>
      <c r="M21" s="26" t="s">
        <v>958</v>
      </c>
      <c r="N21" s="26" t="s">
        <v>1477</v>
      </c>
      <c r="O21" s="25">
        <v>189</v>
      </c>
      <c r="P21" s="24">
        <v>205</v>
      </c>
      <c r="Q21" s="23">
        <v>-16</v>
      </c>
      <c r="R21" s="22" t="s">
        <v>135</v>
      </c>
      <c r="S21" s="21" t="s">
        <v>231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65</v>
      </c>
      <c r="C25" s="1">
        <v>44</v>
      </c>
      <c r="D25" s="1">
        <v>12</v>
      </c>
      <c r="E25" s="20">
        <v>9</v>
      </c>
      <c r="F25" s="30">
        <v>97</v>
      </c>
      <c r="G25" s="20">
        <v>36</v>
      </c>
      <c r="H25" s="20">
        <v>41</v>
      </c>
      <c r="I25" s="20">
        <v>3</v>
      </c>
      <c r="J25" s="20">
        <v>5</v>
      </c>
      <c r="K25" s="29" t="s">
        <v>1502</v>
      </c>
      <c r="L25" s="1" t="s">
        <v>1571</v>
      </c>
      <c r="M25" s="1" t="s">
        <v>599</v>
      </c>
      <c r="N25" s="1" t="s">
        <v>1572</v>
      </c>
      <c r="O25" s="31">
        <v>247</v>
      </c>
      <c r="P25" s="20">
        <v>163</v>
      </c>
      <c r="Q25" s="30">
        <v>84</v>
      </c>
      <c r="R25" s="29" t="s">
        <v>101</v>
      </c>
      <c r="S25" s="28" t="s">
        <v>203</v>
      </c>
    </row>
    <row r="26" spans="1:19" x14ac:dyDescent="0.3">
      <c r="A26" s="32" t="s">
        <v>22</v>
      </c>
      <c r="B26" s="1">
        <v>66</v>
      </c>
      <c r="C26" s="1">
        <v>42</v>
      </c>
      <c r="D26" s="1">
        <v>14</v>
      </c>
      <c r="E26" s="20">
        <v>10</v>
      </c>
      <c r="F26" s="30">
        <v>94</v>
      </c>
      <c r="G26" s="20">
        <v>29</v>
      </c>
      <c r="H26" s="20">
        <v>38</v>
      </c>
      <c r="I26" s="20">
        <v>4</v>
      </c>
      <c r="J26" s="20">
        <v>4</v>
      </c>
      <c r="K26" s="29" t="s">
        <v>1164</v>
      </c>
      <c r="L26" s="1" t="s">
        <v>1106</v>
      </c>
      <c r="M26" s="1" t="s">
        <v>586</v>
      </c>
      <c r="N26" s="1" t="s">
        <v>1542</v>
      </c>
      <c r="O26" s="31">
        <v>232</v>
      </c>
      <c r="P26" s="20">
        <v>178</v>
      </c>
      <c r="Q26" s="30">
        <v>54</v>
      </c>
      <c r="R26" s="29" t="s">
        <v>135</v>
      </c>
      <c r="S26" s="28" t="s">
        <v>342</v>
      </c>
    </row>
    <row r="27" spans="1:19" x14ac:dyDescent="0.3">
      <c r="A27" s="32" t="s">
        <v>17</v>
      </c>
      <c r="B27" s="1">
        <v>68</v>
      </c>
      <c r="C27" s="1">
        <v>38</v>
      </c>
      <c r="D27" s="1">
        <v>18</v>
      </c>
      <c r="E27" s="20">
        <v>12</v>
      </c>
      <c r="F27" s="30">
        <v>88</v>
      </c>
      <c r="G27" s="20">
        <v>21</v>
      </c>
      <c r="H27" s="20">
        <v>34</v>
      </c>
      <c r="I27" s="20">
        <v>4</v>
      </c>
      <c r="J27" s="20">
        <v>5</v>
      </c>
      <c r="K27" s="29" t="s">
        <v>1584</v>
      </c>
      <c r="L27" s="1" t="s">
        <v>1466</v>
      </c>
      <c r="M27" s="1" t="s">
        <v>803</v>
      </c>
      <c r="N27" s="1" t="s">
        <v>1506</v>
      </c>
      <c r="O27" s="31">
        <v>226</v>
      </c>
      <c r="P27" s="20">
        <v>196</v>
      </c>
      <c r="Q27" s="30">
        <v>30</v>
      </c>
      <c r="R27" s="29" t="s">
        <v>113</v>
      </c>
      <c r="S27" s="28" t="s">
        <v>218</v>
      </c>
    </row>
    <row r="28" spans="1:19" x14ac:dyDescent="0.3">
      <c r="A28" s="32" t="s">
        <v>95</v>
      </c>
      <c r="B28" s="1">
        <v>67</v>
      </c>
      <c r="C28" s="1">
        <v>34</v>
      </c>
      <c r="D28" s="1">
        <v>27</v>
      </c>
      <c r="E28" s="20">
        <v>6</v>
      </c>
      <c r="F28" s="30">
        <v>74</v>
      </c>
      <c r="G28" s="20">
        <v>26</v>
      </c>
      <c r="H28" s="20">
        <v>34</v>
      </c>
      <c r="I28" s="20">
        <v>0</v>
      </c>
      <c r="J28" s="20">
        <v>0</v>
      </c>
      <c r="K28" s="29" t="s">
        <v>1122</v>
      </c>
      <c r="L28" s="1" t="s">
        <v>1510</v>
      </c>
      <c r="M28" s="1" t="s">
        <v>518</v>
      </c>
      <c r="N28" s="1" t="s">
        <v>1425</v>
      </c>
      <c r="O28" s="31">
        <v>208</v>
      </c>
      <c r="P28" s="20">
        <v>188</v>
      </c>
      <c r="Q28" s="30">
        <v>20</v>
      </c>
      <c r="R28" s="29" t="s">
        <v>133</v>
      </c>
      <c r="S28" s="28" t="s">
        <v>218</v>
      </c>
    </row>
    <row r="29" spans="1:19" x14ac:dyDescent="0.3">
      <c r="A29" s="32" t="s">
        <v>15</v>
      </c>
      <c r="B29" s="1">
        <v>66</v>
      </c>
      <c r="C29" s="1">
        <v>29</v>
      </c>
      <c r="D29" s="1">
        <v>28</v>
      </c>
      <c r="E29" s="20">
        <v>9</v>
      </c>
      <c r="F29" s="30">
        <v>67</v>
      </c>
      <c r="G29" s="20">
        <v>19</v>
      </c>
      <c r="H29" s="20">
        <v>26</v>
      </c>
      <c r="I29" s="20">
        <v>3</v>
      </c>
      <c r="J29" s="20">
        <v>1</v>
      </c>
      <c r="K29" s="29" t="s">
        <v>1409</v>
      </c>
      <c r="L29" s="1" t="s">
        <v>1538</v>
      </c>
      <c r="M29" s="1" t="s">
        <v>708</v>
      </c>
      <c r="N29" s="1" t="s">
        <v>1585</v>
      </c>
      <c r="O29" s="31">
        <v>195</v>
      </c>
      <c r="P29" s="20">
        <v>225</v>
      </c>
      <c r="Q29" s="30">
        <v>-30</v>
      </c>
      <c r="R29" s="29" t="s">
        <v>107</v>
      </c>
      <c r="S29" s="28" t="s">
        <v>215</v>
      </c>
    </row>
    <row r="30" spans="1:19" x14ac:dyDescent="0.3">
      <c r="A30" s="32" t="s">
        <v>0</v>
      </c>
      <c r="B30" s="1">
        <v>66</v>
      </c>
      <c r="C30" s="1">
        <v>28</v>
      </c>
      <c r="D30" s="1">
        <v>28</v>
      </c>
      <c r="E30" s="20">
        <v>10</v>
      </c>
      <c r="F30" s="30">
        <v>66</v>
      </c>
      <c r="G30" s="20">
        <v>22</v>
      </c>
      <c r="H30" s="20">
        <v>27</v>
      </c>
      <c r="I30" s="20">
        <v>1</v>
      </c>
      <c r="J30" s="20">
        <v>2</v>
      </c>
      <c r="K30" s="29" t="s">
        <v>1508</v>
      </c>
      <c r="L30" s="1" t="s">
        <v>1352</v>
      </c>
      <c r="M30" s="1" t="s">
        <v>122</v>
      </c>
      <c r="N30" s="1" t="s">
        <v>1589</v>
      </c>
      <c r="O30" s="31">
        <v>188</v>
      </c>
      <c r="P30" s="20">
        <v>202</v>
      </c>
      <c r="Q30" s="30">
        <v>-14</v>
      </c>
      <c r="R30" s="29" t="s">
        <v>104</v>
      </c>
      <c r="S30" s="28" t="s">
        <v>231</v>
      </c>
    </row>
    <row r="31" spans="1:19" x14ac:dyDescent="0.3">
      <c r="A31" s="32" t="s">
        <v>6</v>
      </c>
      <c r="B31" s="1">
        <v>67</v>
      </c>
      <c r="C31" s="1">
        <v>27</v>
      </c>
      <c r="D31" s="1">
        <v>30</v>
      </c>
      <c r="E31" s="20">
        <v>10</v>
      </c>
      <c r="F31" s="30">
        <v>64</v>
      </c>
      <c r="G31" s="20">
        <v>23</v>
      </c>
      <c r="H31" s="20">
        <v>26</v>
      </c>
      <c r="I31" s="20">
        <v>1</v>
      </c>
      <c r="J31" s="20">
        <v>3</v>
      </c>
      <c r="K31" s="29" t="s">
        <v>1520</v>
      </c>
      <c r="L31" s="1" t="s">
        <v>1586</v>
      </c>
      <c r="M31" s="1" t="s">
        <v>1587</v>
      </c>
      <c r="N31" s="1" t="s">
        <v>1588</v>
      </c>
      <c r="O31" s="31">
        <v>177</v>
      </c>
      <c r="P31" s="20">
        <v>222</v>
      </c>
      <c r="Q31" s="30">
        <v>-45</v>
      </c>
      <c r="R31" s="29" t="s">
        <v>101</v>
      </c>
      <c r="S31" s="28" t="s">
        <v>226</v>
      </c>
    </row>
    <row r="32" spans="1:19" ht="15" thickBot="1" x14ac:dyDescent="0.35">
      <c r="A32" s="32" t="s">
        <v>25</v>
      </c>
      <c r="B32" s="1">
        <v>66</v>
      </c>
      <c r="C32" s="1">
        <v>25</v>
      </c>
      <c r="D32" s="1">
        <v>30</v>
      </c>
      <c r="E32" s="20">
        <v>11</v>
      </c>
      <c r="F32" s="23">
        <v>61</v>
      </c>
      <c r="G32" s="20">
        <v>15</v>
      </c>
      <c r="H32" s="20">
        <v>22</v>
      </c>
      <c r="I32" s="20">
        <v>3</v>
      </c>
      <c r="J32" s="20">
        <v>5</v>
      </c>
      <c r="K32" s="29" t="s">
        <v>1300</v>
      </c>
      <c r="L32" s="1" t="s">
        <v>1569</v>
      </c>
      <c r="M32" s="1" t="s">
        <v>613</v>
      </c>
      <c r="N32" s="1" t="s">
        <v>1570</v>
      </c>
      <c r="O32" s="31">
        <v>175</v>
      </c>
      <c r="P32" s="20">
        <v>213</v>
      </c>
      <c r="Q32" s="30">
        <v>-38</v>
      </c>
      <c r="R32" s="29" t="s">
        <v>101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67</v>
      </c>
      <c r="C35" s="1">
        <v>37</v>
      </c>
      <c r="D35" s="1">
        <v>27</v>
      </c>
      <c r="E35" s="20">
        <v>3</v>
      </c>
      <c r="F35" s="33">
        <v>77</v>
      </c>
      <c r="G35" s="20">
        <v>14</v>
      </c>
      <c r="H35" s="20">
        <v>29</v>
      </c>
      <c r="I35" s="20">
        <v>8</v>
      </c>
      <c r="J35" s="20">
        <v>0</v>
      </c>
      <c r="K35" s="29" t="s">
        <v>1470</v>
      </c>
      <c r="L35" s="1" t="s">
        <v>1590</v>
      </c>
      <c r="M35" s="1" t="s">
        <v>455</v>
      </c>
      <c r="N35" s="1" t="s">
        <v>1512</v>
      </c>
      <c r="O35" s="31">
        <v>223</v>
      </c>
      <c r="P35" s="20">
        <v>233</v>
      </c>
      <c r="Q35" s="30">
        <v>-10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67</v>
      </c>
      <c r="C36" s="1">
        <v>31</v>
      </c>
      <c r="D36" s="1">
        <v>22</v>
      </c>
      <c r="E36" s="20">
        <v>14</v>
      </c>
      <c r="F36" s="30">
        <v>76</v>
      </c>
      <c r="G36" s="20">
        <v>22</v>
      </c>
      <c r="H36" s="20">
        <v>30</v>
      </c>
      <c r="I36" s="20">
        <v>1</v>
      </c>
      <c r="J36" s="20">
        <v>6</v>
      </c>
      <c r="K36" s="29" t="s">
        <v>1359</v>
      </c>
      <c r="L36" s="1" t="s">
        <v>1520</v>
      </c>
      <c r="M36" s="1" t="s">
        <v>565</v>
      </c>
      <c r="N36" s="1" t="s">
        <v>1582</v>
      </c>
      <c r="O36" s="31">
        <v>220</v>
      </c>
      <c r="P36" s="20">
        <v>209</v>
      </c>
      <c r="Q36" s="30">
        <v>11</v>
      </c>
      <c r="R36" s="29" t="s">
        <v>104</v>
      </c>
      <c r="S36" s="28" t="s">
        <v>200</v>
      </c>
    </row>
    <row r="37" spans="1:19" x14ac:dyDescent="0.3">
      <c r="A37" s="32" t="s">
        <v>20</v>
      </c>
      <c r="B37" s="1">
        <v>68</v>
      </c>
      <c r="C37" s="1">
        <v>33</v>
      </c>
      <c r="D37" s="1">
        <v>26</v>
      </c>
      <c r="E37" s="20">
        <v>9</v>
      </c>
      <c r="F37" s="30">
        <v>75</v>
      </c>
      <c r="G37" s="20">
        <v>25</v>
      </c>
      <c r="H37" s="20">
        <v>33</v>
      </c>
      <c r="I37" s="20">
        <v>0</v>
      </c>
      <c r="J37" s="20">
        <v>3</v>
      </c>
      <c r="K37" s="29" t="s">
        <v>1159</v>
      </c>
      <c r="L37" s="1" t="s">
        <v>1555</v>
      </c>
      <c r="M37" s="1" t="s">
        <v>544</v>
      </c>
      <c r="N37" s="1" t="s">
        <v>1591</v>
      </c>
      <c r="O37" s="31">
        <v>238</v>
      </c>
      <c r="P37" s="20">
        <v>232</v>
      </c>
      <c r="Q37" s="30">
        <v>6</v>
      </c>
      <c r="R37" s="29" t="s">
        <v>99</v>
      </c>
      <c r="S37" s="28" t="s">
        <v>225</v>
      </c>
    </row>
    <row r="38" spans="1:19" x14ac:dyDescent="0.3">
      <c r="A38" s="32" t="s">
        <v>7</v>
      </c>
      <c r="B38" s="1">
        <v>66</v>
      </c>
      <c r="C38" s="1">
        <v>31</v>
      </c>
      <c r="D38" s="1">
        <v>26</v>
      </c>
      <c r="E38" s="20">
        <v>9</v>
      </c>
      <c r="F38" s="30">
        <v>71</v>
      </c>
      <c r="G38" s="20">
        <v>24</v>
      </c>
      <c r="H38" s="20">
        <v>30</v>
      </c>
      <c r="I38" s="20">
        <v>1</v>
      </c>
      <c r="J38" s="20">
        <v>4</v>
      </c>
      <c r="K38" s="29" t="s">
        <v>1508</v>
      </c>
      <c r="L38" s="1" t="s">
        <v>1290</v>
      </c>
      <c r="M38" s="1" t="s">
        <v>678</v>
      </c>
      <c r="N38" s="1" t="s">
        <v>1579</v>
      </c>
      <c r="O38" s="31">
        <v>191</v>
      </c>
      <c r="P38" s="20">
        <v>199</v>
      </c>
      <c r="Q38" s="30">
        <v>-8</v>
      </c>
      <c r="R38" s="29" t="s">
        <v>104</v>
      </c>
      <c r="S38" s="28" t="s">
        <v>200</v>
      </c>
    </row>
    <row r="39" spans="1:19" x14ac:dyDescent="0.3">
      <c r="A39" s="32" t="s">
        <v>8</v>
      </c>
      <c r="B39" s="1">
        <v>65</v>
      </c>
      <c r="C39" s="1">
        <v>32</v>
      </c>
      <c r="D39" s="1">
        <v>27</v>
      </c>
      <c r="E39" s="20">
        <v>6</v>
      </c>
      <c r="F39" s="30">
        <v>70</v>
      </c>
      <c r="G39" s="20">
        <v>18</v>
      </c>
      <c r="H39" s="20">
        <v>30</v>
      </c>
      <c r="I39" s="20">
        <v>2</v>
      </c>
      <c r="J39" s="20">
        <v>1</v>
      </c>
      <c r="K39" s="29" t="s">
        <v>1260</v>
      </c>
      <c r="L39" s="1" t="s">
        <v>1592</v>
      </c>
      <c r="M39" s="1" t="s">
        <v>622</v>
      </c>
      <c r="N39" s="1" t="s">
        <v>1425</v>
      </c>
      <c r="O39" s="31">
        <v>204</v>
      </c>
      <c r="P39" s="20">
        <v>229</v>
      </c>
      <c r="Q39" s="30">
        <v>-25</v>
      </c>
      <c r="R39" s="29" t="s">
        <v>101</v>
      </c>
      <c r="S39" s="28" t="s">
        <v>233</v>
      </c>
    </row>
    <row r="40" spans="1:19" x14ac:dyDescent="0.3">
      <c r="A40" s="32" t="s">
        <v>18</v>
      </c>
      <c r="B40" s="1">
        <v>66</v>
      </c>
      <c r="C40" s="1">
        <v>27</v>
      </c>
      <c r="D40" s="1">
        <v>24</v>
      </c>
      <c r="E40" s="20">
        <v>15</v>
      </c>
      <c r="F40" s="30">
        <v>69</v>
      </c>
      <c r="G40" s="20">
        <v>13</v>
      </c>
      <c r="H40" s="20">
        <v>23</v>
      </c>
      <c r="I40" s="20">
        <v>4</v>
      </c>
      <c r="J40" s="20">
        <v>6</v>
      </c>
      <c r="K40" s="29" t="s">
        <v>1449</v>
      </c>
      <c r="L40" s="1" t="s">
        <v>1577</v>
      </c>
      <c r="M40" s="1" t="s">
        <v>1336</v>
      </c>
      <c r="N40" s="1" t="s">
        <v>1368</v>
      </c>
      <c r="O40" s="31">
        <v>176</v>
      </c>
      <c r="P40" s="20">
        <v>200</v>
      </c>
      <c r="Q40" s="30">
        <v>-24</v>
      </c>
      <c r="R40" s="29" t="s">
        <v>101</v>
      </c>
      <c r="S40" s="28" t="s">
        <v>228</v>
      </c>
    </row>
    <row r="41" spans="1:19" x14ac:dyDescent="0.3">
      <c r="A41" s="32" t="s">
        <v>27</v>
      </c>
      <c r="B41" s="1">
        <v>66</v>
      </c>
      <c r="C41" s="1">
        <v>26</v>
      </c>
      <c r="D41" s="1">
        <v>33</v>
      </c>
      <c r="E41" s="20">
        <v>7</v>
      </c>
      <c r="F41" s="30">
        <v>59</v>
      </c>
      <c r="G41" s="20">
        <v>20</v>
      </c>
      <c r="H41" s="20">
        <v>24</v>
      </c>
      <c r="I41" s="20">
        <v>2</v>
      </c>
      <c r="J41" s="20">
        <v>3</v>
      </c>
      <c r="K41" s="29" t="s">
        <v>1134</v>
      </c>
      <c r="L41" s="1" t="s">
        <v>1576</v>
      </c>
      <c r="M41" s="1" t="s">
        <v>488</v>
      </c>
      <c r="N41" s="1" t="s">
        <v>1386</v>
      </c>
      <c r="O41" s="31">
        <v>165</v>
      </c>
      <c r="P41" s="20">
        <v>207</v>
      </c>
      <c r="Q41" s="30">
        <v>-42</v>
      </c>
      <c r="R41" s="29" t="s">
        <v>101</v>
      </c>
      <c r="S41" s="28" t="s">
        <v>237</v>
      </c>
    </row>
    <row r="42" spans="1:19" ht="15" thickBot="1" x14ac:dyDescent="0.35">
      <c r="A42" s="27" t="s">
        <v>3</v>
      </c>
      <c r="B42" s="26">
        <v>66</v>
      </c>
      <c r="C42" s="26">
        <v>20</v>
      </c>
      <c r="D42" s="26">
        <v>38</v>
      </c>
      <c r="E42" s="24">
        <v>8</v>
      </c>
      <c r="F42" s="23">
        <v>48</v>
      </c>
      <c r="G42" s="24">
        <v>8</v>
      </c>
      <c r="H42" s="24">
        <v>15</v>
      </c>
      <c r="I42" s="24">
        <v>5</v>
      </c>
      <c r="J42" s="24">
        <v>2</v>
      </c>
      <c r="K42" s="22" t="s">
        <v>1580</v>
      </c>
      <c r="L42" s="26" t="s">
        <v>1450</v>
      </c>
      <c r="M42" s="26" t="s">
        <v>434</v>
      </c>
      <c r="N42" s="26" t="s">
        <v>1581</v>
      </c>
      <c r="O42" s="25">
        <v>171</v>
      </c>
      <c r="P42" s="24">
        <v>246</v>
      </c>
      <c r="Q42" s="23">
        <v>-75</v>
      </c>
      <c r="R42" s="22" t="s">
        <v>101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C5FCD2F-6459-437B-8418-C23E2387D74F}"/>
  </hyperlinks>
  <pageMargins left="0.7" right="0.7" top="0.75" bottom="0.75" header="0.3" footer="0.3"/>
  <pageSetup orientation="portrait" verticalDpi="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A126-9DB7-4C90-A229-7A4EB0F0C92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67</v>
      </c>
      <c r="C4" s="40">
        <v>41</v>
      </c>
      <c r="D4" s="40">
        <v>20</v>
      </c>
      <c r="E4" s="38">
        <v>6</v>
      </c>
      <c r="F4" s="33">
        <v>88</v>
      </c>
      <c r="G4" s="39">
        <v>30</v>
      </c>
      <c r="H4" s="38">
        <v>37</v>
      </c>
      <c r="I4" s="38">
        <v>4</v>
      </c>
      <c r="J4" s="33">
        <v>0</v>
      </c>
      <c r="K4" s="37" t="s">
        <v>1313</v>
      </c>
      <c r="L4" s="40" t="s">
        <v>1155</v>
      </c>
      <c r="M4" s="40" t="s">
        <v>865</v>
      </c>
      <c r="N4" s="40" t="s">
        <v>1558</v>
      </c>
      <c r="O4" s="39">
        <v>235</v>
      </c>
      <c r="P4" s="38">
        <v>200</v>
      </c>
      <c r="Q4" s="33">
        <v>35</v>
      </c>
      <c r="R4" s="37" t="s">
        <v>99</v>
      </c>
      <c r="S4" s="36" t="s">
        <v>280</v>
      </c>
    </row>
    <row r="5" spans="1:20" x14ac:dyDescent="0.3">
      <c r="A5" s="32" t="s">
        <v>5</v>
      </c>
      <c r="B5" s="1">
        <v>65</v>
      </c>
      <c r="C5" s="1">
        <v>40</v>
      </c>
      <c r="D5" s="1">
        <v>21</v>
      </c>
      <c r="E5" s="20">
        <v>4</v>
      </c>
      <c r="F5" s="30">
        <v>84</v>
      </c>
      <c r="G5" s="31">
        <v>27</v>
      </c>
      <c r="H5" s="20">
        <v>36</v>
      </c>
      <c r="I5" s="20">
        <v>4</v>
      </c>
      <c r="J5" s="30">
        <v>2</v>
      </c>
      <c r="K5" s="29" t="s">
        <v>1559</v>
      </c>
      <c r="L5" s="1" t="s">
        <v>1456</v>
      </c>
      <c r="M5" s="1" t="s">
        <v>536</v>
      </c>
      <c r="N5" s="1" t="s">
        <v>1560</v>
      </c>
      <c r="O5" s="31">
        <v>231</v>
      </c>
      <c r="P5" s="20">
        <v>182</v>
      </c>
      <c r="Q5" s="30">
        <v>49</v>
      </c>
      <c r="R5" s="29" t="s">
        <v>101</v>
      </c>
      <c r="S5" s="28" t="s">
        <v>224</v>
      </c>
    </row>
    <row r="6" spans="1:20" x14ac:dyDescent="0.3">
      <c r="A6" s="32" t="s">
        <v>21</v>
      </c>
      <c r="B6" s="1">
        <v>68</v>
      </c>
      <c r="C6" s="1">
        <v>37</v>
      </c>
      <c r="D6" s="1">
        <v>23</v>
      </c>
      <c r="E6" s="20">
        <v>8</v>
      </c>
      <c r="F6" s="30">
        <v>82</v>
      </c>
      <c r="G6" s="31">
        <v>24</v>
      </c>
      <c r="H6" s="20">
        <v>35</v>
      </c>
      <c r="I6" s="20">
        <v>2</v>
      </c>
      <c r="J6" s="30">
        <v>3</v>
      </c>
      <c r="K6" s="29" t="s">
        <v>1155</v>
      </c>
      <c r="L6" s="1" t="s">
        <v>1455</v>
      </c>
      <c r="M6" s="1" t="s">
        <v>652</v>
      </c>
      <c r="N6" s="1" t="s">
        <v>1528</v>
      </c>
      <c r="O6" s="31">
        <v>200</v>
      </c>
      <c r="P6" s="20">
        <v>203</v>
      </c>
      <c r="Q6" s="30">
        <v>-3</v>
      </c>
      <c r="R6" s="29" t="s">
        <v>99</v>
      </c>
      <c r="S6" s="28" t="s">
        <v>218</v>
      </c>
    </row>
    <row r="7" spans="1:20" x14ac:dyDescent="0.3">
      <c r="A7" s="32" t="s">
        <v>16</v>
      </c>
      <c r="B7" s="1">
        <v>66</v>
      </c>
      <c r="C7" s="1">
        <v>36</v>
      </c>
      <c r="D7" s="1">
        <v>20</v>
      </c>
      <c r="E7" s="20">
        <v>10</v>
      </c>
      <c r="F7" s="30">
        <v>82</v>
      </c>
      <c r="G7" s="31">
        <v>23</v>
      </c>
      <c r="H7" s="20">
        <v>34</v>
      </c>
      <c r="I7" s="20">
        <v>2</v>
      </c>
      <c r="J7" s="30">
        <v>5</v>
      </c>
      <c r="K7" s="29" t="s">
        <v>1254</v>
      </c>
      <c r="L7" s="1" t="s">
        <v>1522</v>
      </c>
      <c r="M7" s="1" t="s">
        <v>673</v>
      </c>
      <c r="N7" s="1" t="s">
        <v>1474</v>
      </c>
      <c r="O7" s="31">
        <v>233</v>
      </c>
      <c r="P7" s="20">
        <v>220</v>
      </c>
      <c r="Q7" s="30">
        <v>13</v>
      </c>
      <c r="R7" s="29" t="s">
        <v>107</v>
      </c>
      <c r="S7" s="28" t="s">
        <v>233</v>
      </c>
    </row>
    <row r="8" spans="1:20" x14ac:dyDescent="0.3">
      <c r="A8" s="32" t="s">
        <v>29</v>
      </c>
      <c r="B8" s="1">
        <v>67</v>
      </c>
      <c r="C8" s="1">
        <v>37</v>
      </c>
      <c r="D8" s="1">
        <v>23</v>
      </c>
      <c r="E8" s="20">
        <v>7</v>
      </c>
      <c r="F8" s="30">
        <v>81</v>
      </c>
      <c r="G8" s="31">
        <v>25</v>
      </c>
      <c r="H8" s="20">
        <v>34</v>
      </c>
      <c r="I8" s="20">
        <v>3</v>
      </c>
      <c r="J8" s="30">
        <v>3</v>
      </c>
      <c r="K8" s="29" t="s">
        <v>1526</v>
      </c>
      <c r="L8" s="1" t="s">
        <v>1162</v>
      </c>
      <c r="M8" s="1" t="s">
        <v>524</v>
      </c>
      <c r="N8" s="1" t="s">
        <v>1593</v>
      </c>
      <c r="O8" s="31">
        <v>222</v>
      </c>
      <c r="P8" s="20">
        <v>211</v>
      </c>
      <c r="Q8" s="30">
        <v>11</v>
      </c>
      <c r="R8" s="29" t="s">
        <v>101</v>
      </c>
      <c r="S8" s="28" t="s">
        <v>233</v>
      </c>
    </row>
    <row r="9" spans="1:20" x14ac:dyDescent="0.3">
      <c r="A9" s="32" t="s">
        <v>11</v>
      </c>
      <c r="B9" s="1">
        <v>66</v>
      </c>
      <c r="C9" s="1">
        <v>34</v>
      </c>
      <c r="D9" s="1">
        <v>23</v>
      </c>
      <c r="E9" s="20">
        <v>9</v>
      </c>
      <c r="F9" s="30">
        <v>77</v>
      </c>
      <c r="G9" s="31">
        <v>25</v>
      </c>
      <c r="H9" s="20">
        <v>31</v>
      </c>
      <c r="I9" s="20">
        <v>3</v>
      </c>
      <c r="J9" s="30">
        <v>0</v>
      </c>
      <c r="K9" s="29" t="s">
        <v>1216</v>
      </c>
      <c r="L9" s="1" t="s">
        <v>1475</v>
      </c>
      <c r="M9" s="1" t="s">
        <v>596</v>
      </c>
      <c r="N9" s="1" t="s">
        <v>1523</v>
      </c>
      <c r="O9" s="31">
        <v>225</v>
      </c>
      <c r="P9" s="20">
        <v>205</v>
      </c>
      <c r="Q9" s="30">
        <v>20</v>
      </c>
      <c r="R9" s="29" t="s">
        <v>104</v>
      </c>
      <c r="S9" s="28" t="s">
        <v>290</v>
      </c>
    </row>
    <row r="10" spans="1:20" x14ac:dyDescent="0.3">
      <c r="A10" s="32" t="s">
        <v>4</v>
      </c>
      <c r="B10" s="1">
        <v>68</v>
      </c>
      <c r="C10" s="1">
        <v>29</v>
      </c>
      <c r="D10" s="1">
        <v>27</v>
      </c>
      <c r="E10" s="20">
        <v>12</v>
      </c>
      <c r="F10" s="30">
        <v>70</v>
      </c>
      <c r="G10" s="31">
        <v>20</v>
      </c>
      <c r="H10" s="20">
        <v>28</v>
      </c>
      <c r="I10" s="20">
        <v>1</v>
      </c>
      <c r="J10" s="30">
        <v>4</v>
      </c>
      <c r="K10" s="29" t="s">
        <v>1532</v>
      </c>
      <c r="L10" s="1" t="s">
        <v>1583</v>
      </c>
      <c r="M10" s="1" t="s">
        <v>892</v>
      </c>
      <c r="N10" s="1" t="s">
        <v>1562</v>
      </c>
      <c r="O10" s="31">
        <v>215</v>
      </c>
      <c r="P10" s="20">
        <v>238</v>
      </c>
      <c r="Q10" s="30">
        <v>-23</v>
      </c>
      <c r="R10" s="29" t="s">
        <v>99</v>
      </c>
      <c r="S10" s="28" t="s">
        <v>235</v>
      </c>
    </row>
    <row r="11" spans="1:20" ht="15" thickBot="1" x14ac:dyDescent="0.35">
      <c r="A11" s="32" t="s">
        <v>19</v>
      </c>
      <c r="B11" s="1">
        <v>66</v>
      </c>
      <c r="C11" s="1">
        <v>33</v>
      </c>
      <c r="D11" s="1">
        <v>30</v>
      </c>
      <c r="E11" s="24">
        <v>3</v>
      </c>
      <c r="F11" s="23">
        <v>69</v>
      </c>
      <c r="G11" s="25">
        <v>22</v>
      </c>
      <c r="H11" s="24">
        <v>29</v>
      </c>
      <c r="I11" s="24">
        <v>4</v>
      </c>
      <c r="J11" s="23">
        <v>1</v>
      </c>
      <c r="K11" s="29" t="s">
        <v>1480</v>
      </c>
      <c r="L11" s="1" t="s">
        <v>1270</v>
      </c>
      <c r="M11" s="1" t="s">
        <v>477</v>
      </c>
      <c r="N11" s="1" t="s">
        <v>1529</v>
      </c>
      <c r="O11" s="31">
        <v>199</v>
      </c>
      <c r="P11" s="20">
        <v>220</v>
      </c>
      <c r="Q11" s="30">
        <v>-21</v>
      </c>
      <c r="R11" s="29" t="s">
        <v>101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66</v>
      </c>
      <c r="C14" s="1">
        <v>42</v>
      </c>
      <c r="D14" s="1">
        <v>18</v>
      </c>
      <c r="E14" s="20">
        <v>6</v>
      </c>
      <c r="F14" s="33">
        <v>90</v>
      </c>
      <c r="G14" s="20">
        <v>26</v>
      </c>
      <c r="H14" s="20">
        <v>37</v>
      </c>
      <c r="I14" s="20">
        <v>5</v>
      </c>
      <c r="J14" s="20">
        <v>3</v>
      </c>
      <c r="K14" s="29" t="s">
        <v>1533</v>
      </c>
      <c r="L14" s="1" t="s">
        <v>1563</v>
      </c>
      <c r="M14" s="1" t="s">
        <v>1496</v>
      </c>
      <c r="N14" s="1" t="s">
        <v>1564</v>
      </c>
      <c r="O14" s="31">
        <v>234</v>
      </c>
      <c r="P14" s="20">
        <v>192</v>
      </c>
      <c r="Q14" s="30">
        <v>42</v>
      </c>
      <c r="R14" s="29" t="s">
        <v>99</v>
      </c>
      <c r="S14" s="28" t="s">
        <v>203</v>
      </c>
    </row>
    <row r="15" spans="1:20" x14ac:dyDescent="0.3">
      <c r="A15" s="32" t="s">
        <v>9</v>
      </c>
      <c r="B15" s="1">
        <v>67</v>
      </c>
      <c r="C15" s="1">
        <v>34</v>
      </c>
      <c r="D15" s="1">
        <v>18</v>
      </c>
      <c r="E15" s="20">
        <v>15</v>
      </c>
      <c r="F15" s="30">
        <v>83</v>
      </c>
      <c r="G15" s="20">
        <v>28</v>
      </c>
      <c r="H15" s="20">
        <v>33</v>
      </c>
      <c r="I15" s="20">
        <v>1</v>
      </c>
      <c r="J15" s="20">
        <v>10</v>
      </c>
      <c r="K15" s="29" t="s">
        <v>1460</v>
      </c>
      <c r="L15" s="1" t="s">
        <v>1279</v>
      </c>
      <c r="M15" s="1" t="s">
        <v>1500</v>
      </c>
      <c r="N15" s="1" t="s">
        <v>1501</v>
      </c>
      <c r="O15" s="31">
        <v>230</v>
      </c>
      <c r="P15" s="20">
        <v>204</v>
      </c>
      <c r="Q15" s="30">
        <v>26</v>
      </c>
      <c r="R15" s="29" t="s">
        <v>104</v>
      </c>
      <c r="S15" s="28" t="s">
        <v>222</v>
      </c>
    </row>
    <row r="16" spans="1:20" x14ac:dyDescent="0.3">
      <c r="A16" s="32" t="s">
        <v>13</v>
      </c>
      <c r="B16" s="1">
        <v>67</v>
      </c>
      <c r="C16" s="1">
        <v>38</v>
      </c>
      <c r="D16" s="1">
        <v>24</v>
      </c>
      <c r="E16" s="20">
        <v>5</v>
      </c>
      <c r="F16" s="30">
        <v>81</v>
      </c>
      <c r="G16" s="20">
        <v>20</v>
      </c>
      <c r="H16" s="20">
        <v>34</v>
      </c>
      <c r="I16" s="20">
        <v>4</v>
      </c>
      <c r="J16" s="20">
        <v>5</v>
      </c>
      <c r="K16" s="29" t="s">
        <v>1488</v>
      </c>
      <c r="L16" s="1" t="s">
        <v>1498</v>
      </c>
      <c r="M16" s="1" t="s">
        <v>1316</v>
      </c>
      <c r="N16" s="1" t="s">
        <v>1344</v>
      </c>
      <c r="O16" s="31">
        <v>197</v>
      </c>
      <c r="P16" s="20">
        <v>191</v>
      </c>
      <c r="Q16" s="30">
        <v>6</v>
      </c>
      <c r="R16" s="29" t="s">
        <v>99</v>
      </c>
      <c r="S16" s="28" t="s">
        <v>203</v>
      </c>
    </row>
    <row r="17" spans="1:19" x14ac:dyDescent="0.3">
      <c r="A17" s="32" t="s">
        <v>23</v>
      </c>
      <c r="B17" s="1">
        <v>66</v>
      </c>
      <c r="C17" s="1">
        <v>34</v>
      </c>
      <c r="D17" s="1">
        <v>21</v>
      </c>
      <c r="E17" s="20">
        <v>11</v>
      </c>
      <c r="F17" s="30">
        <v>79</v>
      </c>
      <c r="G17" s="20">
        <v>17</v>
      </c>
      <c r="H17" s="20">
        <v>28</v>
      </c>
      <c r="I17" s="20">
        <v>6</v>
      </c>
      <c r="J17" s="20">
        <v>1</v>
      </c>
      <c r="K17" s="29" t="s">
        <v>1476</v>
      </c>
      <c r="L17" s="1" t="s">
        <v>1187</v>
      </c>
      <c r="M17" s="1" t="s">
        <v>498</v>
      </c>
      <c r="N17" s="1" t="s">
        <v>1565</v>
      </c>
      <c r="O17" s="31">
        <v>212</v>
      </c>
      <c r="P17" s="20">
        <v>208</v>
      </c>
      <c r="Q17" s="30">
        <v>4</v>
      </c>
      <c r="R17" s="29" t="s">
        <v>99</v>
      </c>
      <c r="S17" s="28" t="s">
        <v>216</v>
      </c>
    </row>
    <row r="18" spans="1:19" x14ac:dyDescent="0.3">
      <c r="A18" s="32" t="s">
        <v>10</v>
      </c>
      <c r="B18" s="1">
        <v>66</v>
      </c>
      <c r="C18" s="1">
        <v>31</v>
      </c>
      <c r="D18" s="1">
        <v>23</v>
      </c>
      <c r="E18" s="20">
        <v>12</v>
      </c>
      <c r="F18" s="30">
        <v>74</v>
      </c>
      <c r="G18" s="20">
        <v>12</v>
      </c>
      <c r="H18" s="20">
        <v>23</v>
      </c>
      <c r="I18" s="20">
        <v>8</v>
      </c>
      <c r="J18" s="20">
        <v>4</v>
      </c>
      <c r="K18" s="29" t="s">
        <v>1490</v>
      </c>
      <c r="L18" s="1" t="s">
        <v>1134</v>
      </c>
      <c r="M18" s="1" t="s">
        <v>727</v>
      </c>
      <c r="N18" s="1" t="s">
        <v>1567</v>
      </c>
      <c r="O18" s="31">
        <v>191</v>
      </c>
      <c r="P18" s="20">
        <v>205</v>
      </c>
      <c r="Q18" s="30">
        <v>-14</v>
      </c>
      <c r="R18" s="29" t="s">
        <v>101</v>
      </c>
      <c r="S18" s="28" t="s">
        <v>234</v>
      </c>
    </row>
    <row r="19" spans="1:19" x14ac:dyDescent="0.3">
      <c r="A19" s="32" t="s">
        <v>1</v>
      </c>
      <c r="B19" s="1">
        <v>68</v>
      </c>
      <c r="C19" s="1">
        <v>33</v>
      </c>
      <c r="D19" s="1">
        <v>27</v>
      </c>
      <c r="E19" s="20">
        <v>8</v>
      </c>
      <c r="F19" s="30">
        <v>74</v>
      </c>
      <c r="G19" s="20">
        <v>27</v>
      </c>
      <c r="H19" s="20">
        <v>32</v>
      </c>
      <c r="I19" s="20">
        <v>1</v>
      </c>
      <c r="J19" s="20">
        <v>6</v>
      </c>
      <c r="K19" s="29" t="s">
        <v>1273</v>
      </c>
      <c r="L19" s="1" t="s">
        <v>1536</v>
      </c>
      <c r="M19" s="1" t="s">
        <v>698</v>
      </c>
      <c r="N19" s="1" t="s">
        <v>1568</v>
      </c>
      <c r="O19" s="31">
        <v>212</v>
      </c>
      <c r="P19" s="20">
        <v>203</v>
      </c>
      <c r="Q19" s="30">
        <v>9</v>
      </c>
      <c r="R19" s="29" t="s">
        <v>101</v>
      </c>
      <c r="S19" s="28" t="s">
        <v>225</v>
      </c>
    </row>
    <row r="20" spans="1:19" x14ac:dyDescent="0.3">
      <c r="A20" s="32" t="s">
        <v>14</v>
      </c>
      <c r="B20" s="1">
        <v>67</v>
      </c>
      <c r="C20" s="1">
        <v>34</v>
      </c>
      <c r="D20" s="1">
        <v>31</v>
      </c>
      <c r="E20" s="20">
        <v>2</v>
      </c>
      <c r="F20" s="30">
        <v>70</v>
      </c>
      <c r="G20" s="20">
        <v>18</v>
      </c>
      <c r="H20" s="20">
        <v>30</v>
      </c>
      <c r="I20" s="20">
        <v>4</v>
      </c>
      <c r="J20" s="20">
        <v>0</v>
      </c>
      <c r="K20" s="29" t="s">
        <v>1566</v>
      </c>
      <c r="L20" s="1" t="s">
        <v>1315</v>
      </c>
      <c r="M20" s="1" t="s">
        <v>1441</v>
      </c>
      <c r="N20" s="1" t="s">
        <v>1594</v>
      </c>
      <c r="O20" s="31">
        <v>180</v>
      </c>
      <c r="P20" s="20">
        <v>204</v>
      </c>
      <c r="Q20" s="30">
        <v>-24</v>
      </c>
      <c r="R20" s="29" t="s">
        <v>104</v>
      </c>
      <c r="S20" s="28" t="s">
        <v>232</v>
      </c>
    </row>
    <row r="21" spans="1:19" ht="15" thickBot="1" x14ac:dyDescent="0.35">
      <c r="A21" s="27" t="s">
        <v>12</v>
      </c>
      <c r="B21" s="26">
        <v>67</v>
      </c>
      <c r="C21" s="26">
        <v>28</v>
      </c>
      <c r="D21" s="26">
        <v>31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1595</v>
      </c>
      <c r="L21" s="26" t="s">
        <v>1566</v>
      </c>
      <c r="M21" s="26" t="s">
        <v>958</v>
      </c>
      <c r="N21" s="26" t="s">
        <v>1477</v>
      </c>
      <c r="O21" s="25">
        <v>190</v>
      </c>
      <c r="P21" s="24">
        <v>209</v>
      </c>
      <c r="Q21" s="23">
        <v>-19</v>
      </c>
      <c r="R21" s="22" t="s">
        <v>101</v>
      </c>
      <c r="S21" s="21" t="s">
        <v>231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66</v>
      </c>
      <c r="C25" s="1">
        <v>44</v>
      </c>
      <c r="D25" s="1">
        <v>13</v>
      </c>
      <c r="E25" s="20">
        <v>9</v>
      </c>
      <c r="F25" s="30">
        <v>97</v>
      </c>
      <c r="G25" s="20">
        <v>36</v>
      </c>
      <c r="H25" s="20">
        <v>41</v>
      </c>
      <c r="I25" s="20">
        <v>3</v>
      </c>
      <c r="J25" s="20">
        <v>5</v>
      </c>
      <c r="K25" s="29" t="s">
        <v>1596</v>
      </c>
      <c r="L25" s="1" t="s">
        <v>1571</v>
      </c>
      <c r="M25" s="1" t="s">
        <v>599</v>
      </c>
      <c r="N25" s="1" t="s">
        <v>1572</v>
      </c>
      <c r="O25" s="31">
        <v>249</v>
      </c>
      <c r="P25" s="20">
        <v>170</v>
      </c>
      <c r="Q25" s="30">
        <v>79</v>
      </c>
      <c r="R25" s="29" t="s">
        <v>107</v>
      </c>
      <c r="S25" s="28" t="s">
        <v>232</v>
      </c>
    </row>
    <row r="26" spans="1:19" x14ac:dyDescent="0.3">
      <c r="A26" s="32" t="s">
        <v>22</v>
      </c>
      <c r="B26" s="1">
        <v>67</v>
      </c>
      <c r="C26" s="1">
        <v>42</v>
      </c>
      <c r="D26" s="1">
        <v>15</v>
      </c>
      <c r="E26" s="20">
        <v>10</v>
      </c>
      <c r="F26" s="30">
        <v>94</v>
      </c>
      <c r="G26" s="20">
        <v>29</v>
      </c>
      <c r="H26" s="20">
        <v>38</v>
      </c>
      <c r="I26" s="20">
        <v>4</v>
      </c>
      <c r="J26" s="20">
        <v>4</v>
      </c>
      <c r="K26" s="29" t="s">
        <v>1597</v>
      </c>
      <c r="L26" s="1" t="s">
        <v>1106</v>
      </c>
      <c r="M26" s="1" t="s">
        <v>861</v>
      </c>
      <c r="N26" s="1" t="s">
        <v>1598</v>
      </c>
      <c r="O26" s="31">
        <v>235</v>
      </c>
      <c r="P26" s="20">
        <v>184</v>
      </c>
      <c r="Q26" s="30">
        <v>51</v>
      </c>
      <c r="R26" s="29" t="s">
        <v>101</v>
      </c>
      <c r="S26" s="28" t="s">
        <v>276</v>
      </c>
    </row>
    <row r="27" spans="1:19" x14ac:dyDescent="0.3">
      <c r="A27" s="32" t="s">
        <v>17</v>
      </c>
      <c r="B27" s="1">
        <v>68</v>
      </c>
      <c r="C27" s="1">
        <v>38</v>
      </c>
      <c r="D27" s="1">
        <v>18</v>
      </c>
      <c r="E27" s="20">
        <v>12</v>
      </c>
      <c r="F27" s="30">
        <v>88</v>
      </c>
      <c r="G27" s="20">
        <v>21</v>
      </c>
      <c r="H27" s="20">
        <v>34</v>
      </c>
      <c r="I27" s="20">
        <v>4</v>
      </c>
      <c r="J27" s="20">
        <v>5</v>
      </c>
      <c r="K27" s="29" t="s">
        <v>1584</v>
      </c>
      <c r="L27" s="1" t="s">
        <v>1466</v>
      </c>
      <c r="M27" s="1" t="s">
        <v>803</v>
      </c>
      <c r="N27" s="1" t="s">
        <v>1506</v>
      </c>
      <c r="O27" s="31">
        <v>226</v>
      </c>
      <c r="P27" s="20">
        <v>196</v>
      </c>
      <c r="Q27" s="30">
        <v>30</v>
      </c>
      <c r="R27" s="29" t="s">
        <v>113</v>
      </c>
      <c r="S27" s="28" t="s">
        <v>218</v>
      </c>
    </row>
    <row r="28" spans="1:19" x14ac:dyDescent="0.3">
      <c r="A28" s="32" t="s">
        <v>95</v>
      </c>
      <c r="B28" s="1">
        <v>68</v>
      </c>
      <c r="C28" s="1">
        <v>35</v>
      </c>
      <c r="D28" s="1">
        <v>27</v>
      </c>
      <c r="E28" s="20">
        <v>6</v>
      </c>
      <c r="F28" s="30">
        <v>76</v>
      </c>
      <c r="G28" s="20">
        <v>27</v>
      </c>
      <c r="H28" s="20">
        <v>35</v>
      </c>
      <c r="I28" s="20">
        <v>0</v>
      </c>
      <c r="J28" s="20">
        <v>0</v>
      </c>
      <c r="K28" s="29" t="s">
        <v>1122</v>
      </c>
      <c r="L28" s="1" t="s">
        <v>1599</v>
      </c>
      <c r="M28" s="1" t="s">
        <v>719</v>
      </c>
      <c r="N28" s="1" t="s">
        <v>1600</v>
      </c>
      <c r="O28" s="31">
        <v>214</v>
      </c>
      <c r="P28" s="20">
        <v>191</v>
      </c>
      <c r="Q28" s="30">
        <v>23</v>
      </c>
      <c r="R28" s="29" t="s">
        <v>99</v>
      </c>
      <c r="S28" s="28" t="s">
        <v>233</v>
      </c>
    </row>
    <row r="29" spans="1:19" x14ac:dyDescent="0.3">
      <c r="A29" s="32" t="s">
        <v>15</v>
      </c>
      <c r="B29" s="1">
        <v>66</v>
      </c>
      <c r="C29" s="1">
        <v>29</v>
      </c>
      <c r="D29" s="1">
        <v>28</v>
      </c>
      <c r="E29" s="20">
        <v>9</v>
      </c>
      <c r="F29" s="30">
        <v>67</v>
      </c>
      <c r="G29" s="20">
        <v>19</v>
      </c>
      <c r="H29" s="20">
        <v>26</v>
      </c>
      <c r="I29" s="20">
        <v>3</v>
      </c>
      <c r="J29" s="20">
        <v>1</v>
      </c>
      <c r="K29" s="29" t="s">
        <v>1409</v>
      </c>
      <c r="L29" s="1" t="s">
        <v>1538</v>
      </c>
      <c r="M29" s="1" t="s">
        <v>708</v>
      </c>
      <c r="N29" s="1" t="s">
        <v>1585</v>
      </c>
      <c r="O29" s="31">
        <v>195</v>
      </c>
      <c r="P29" s="20">
        <v>225</v>
      </c>
      <c r="Q29" s="30">
        <v>-30</v>
      </c>
      <c r="R29" s="29" t="s">
        <v>107</v>
      </c>
      <c r="S29" s="28" t="s">
        <v>215</v>
      </c>
    </row>
    <row r="30" spans="1:19" x14ac:dyDescent="0.3">
      <c r="A30" s="32" t="s">
        <v>0</v>
      </c>
      <c r="B30" s="1">
        <v>66</v>
      </c>
      <c r="C30" s="1">
        <v>28</v>
      </c>
      <c r="D30" s="1">
        <v>28</v>
      </c>
      <c r="E30" s="20">
        <v>10</v>
      </c>
      <c r="F30" s="30">
        <v>66</v>
      </c>
      <c r="G30" s="20">
        <v>22</v>
      </c>
      <c r="H30" s="20">
        <v>27</v>
      </c>
      <c r="I30" s="20">
        <v>1</v>
      </c>
      <c r="J30" s="20">
        <v>2</v>
      </c>
      <c r="K30" s="29" t="s">
        <v>1508</v>
      </c>
      <c r="L30" s="1" t="s">
        <v>1352</v>
      </c>
      <c r="M30" s="1" t="s">
        <v>122</v>
      </c>
      <c r="N30" s="1" t="s">
        <v>1589</v>
      </c>
      <c r="O30" s="31">
        <v>188</v>
      </c>
      <c r="P30" s="20">
        <v>202</v>
      </c>
      <c r="Q30" s="30">
        <v>-14</v>
      </c>
      <c r="R30" s="29" t="s">
        <v>104</v>
      </c>
      <c r="S30" s="28" t="s">
        <v>231</v>
      </c>
    </row>
    <row r="31" spans="1:19" x14ac:dyDescent="0.3">
      <c r="A31" s="32" t="s">
        <v>6</v>
      </c>
      <c r="B31" s="1">
        <v>67</v>
      </c>
      <c r="C31" s="1">
        <v>27</v>
      </c>
      <c r="D31" s="1">
        <v>30</v>
      </c>
      <c r="E31" s="20">
        <v>10</v>
      </c>
      <c r="F31" s="30">
        <v>64</v>
      </c>
      <c r="G31" s="20">
        <v>23</v>
      </c>
      <c r="H31" s="20">
        <v>26</v>
      </c>
      <c r="I31" s="20">
        <v>1</v>
      </c>
      <c r="J31" s="20">
        <v>3</v>
      </c>
      <c r="K31" s="29" t="s">
        <v>1520</v>
      </c>
      <c r="L31" s="1" t="s">
        <v>1586</v>
      </c>
      <c r="M31" s="1" t="s">
        <v>1587</v>
      </c>
      <c r="N31" s="1" t="s">
        <v>1588</v>
      </c>
      <c r="O31" s="31">
        <v>177</v>
      </c>
      <c r="P31" s="20">
        <v>222</v>
      </c>
      <c r="Q31" s="30">
        <v>-45</v>
      </c>
      <c r="R31" s="29" t="s">
        <v>101</v>
      </c>
      <c r="S31" s="28" t="s">
        <v>226</v>
      </c>
    </row>
    <row r="32" spans="1:19" ht="15" thickBot="1" x14ac:dyDescent="0.35">
      <c r="A32" s="32" t="s">
        <v>25</v>
      </c>
      <c r="B32" s="1">
        <v>66</v>
      </c>
      <c r="C32" s="1">
        <v>25</v>
      </c>
      <c r="D32" s="1">
        <v>30</v>
      </c>
      <c r="E32" s="20">
        <v>11</v>
      </c>
      <c r="F32" s="23">
        <v>61</v>
      </c>
      <c r="G32" s="20">
        <v>15</v>
      </c>
      <c r="H32" s="20">
        <v>22</v>
      </c>
      <c r="I32" s="20">
        <v>3</v>
      </c>
      <c r="J32" s="20">
        <v>5</v>
      </c>
      <c r="K32" s="29" t="s">
        <v>1300</v>
      </c>
      <c r="L32" s="1" t="s">
        <v>1569</v>
      </c>
      <c r="M32" s="1" t="s">
        <v>613</v>
      </c>
      <c r="N32" s="1" t="s">
        <v>1570</v>
      </c>
      <c r="O32" s="31">
        <v>175</v>
      </c>
      <c r="P32" s="20">
        <v>213</v>
      </c>
      <c r="Q32" s="30">
        <v>-38</v>
      </c>
      <c r="R32" s="29" t="s">
        <v>101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67</v>
      </c>
      <c r="C35" s="1">
        <v>37</v>
      </c>
      <c r="D35" s="1">
        <v>27</v>
      </c>
      <c r="E35" s="20">
        <v>3</v>
      </c>
      <c r="F35" s="33">
        <v>77</v>
      </c>
      <c r="G35" s="20">
        <v>14</v>
      </c>
      <c r="H35" s="20">
        <v>29</v>
      </c>
      <c r="I35" s="20">
        <v>8</v>
      </c>
      <c r="J35" s="20">
        <v>0</v>
      </c>
      <c r="K35" s="29" t="s">
        <v>1470</v>
      </c>
      <c r="L35" s="1" t="s">
        <v>1590</v>
      </c>
      <c r="M35" s="1" t="s">
        <v>455</v>
      </c>
      <c r="N35" s="1" t="s">
        <v>1512</v>
      </c>
      <c r="O35" s="31">
        <v>223</v>
      </c>
      <c r="P35" s="20">
        <v>233</v>
      </c>
      <c r="Q35" s="30">
        <v>-10</v>
      </c>
      <c r="R35" s="29" t="s">
        <v>99</v>
      </c>
      <c r="S35" s="28" t="s">
        <v>232</v>
      </c>
    </row>
    <row r="36" spans="1:19" x14ac:dyDescent="0.3">
      <c r="A36" s="32" t="s">
        <v>2</v>
      </c>
      <c r="B36" s="1">
        <v>67</v>
      </c>
      <c r="C36" s="1">
        <v>31</v>
      </c>
      <c r="D36" s="1">
        <v>22</v>
      </c>
      <c r="E36" s="20">
        <v>14</v>
      </c>
      <c r="F36" s="30">
        <v>76</v>
      </c>
      <c r="G36" s="20">
        <v>22</v>
      </c>
      <c r="H36" s="20">
        <v>30</v>
      </c>
      <c r="I36" s="20">
        <v>1</v>
      </c>
      <c r="J36" s="20">
        <v>6</v>
      </c>
      <c r="K36" s="29" t="s">
        <v>1359</v>
      </c>
      <c r="L36" s="1" t="s">
        <v>1520</v>
      </c>
      <c r="M36" s="1" t="s">
        <v>565</v>
      </c>
      <c r="N36" s="1" t="s">
        <v>1582</v>
      </c>
      <c r="O36" s="31">
        <v>220</v>
      </c>
      <c r="P36" s="20">
        <v>209</v>
      </c>
      <c r="Q36" s="30">
        <v>11</v>
      </c>
      <c r="R36" s="29" t="s">
        <v>104</v>
      </c>
      <c r="S36" s="28" t="s">
        <v>200</v>
      </c>
    </row>
    <row r="37" spans="1:19" x14ac:dyDescent="0.3">
      <c r="A37" s="32" t="s">
        <v>20</v>
      </c>
      <c r="B37" s="1">
        <v>68</v>
      </c>
      <c r="C37" s="1">
        <v>33</v>
      </c>
      <c r="D37" s="1">
        <v>26</v>
      </c>
      <c r="E37" s="20">
        <v>9</v>
      </c>
      <c r="F37" s="30">
        <v>75</v>
      </c>
      <c r="G37" s="20">
        <v>25</v>
      </c>
      <c r="H37" s="20">
        <v>33</v>
      </c>
      <c r="I37" s="20">
        <v>0</v>
      </c>
      <c r="J37" s="20">
        <v>3</v>
      </c>
      <c r="K37" s="29" t="s">
        <v>1159</v>
      </c>
      <c r="L37" s="1" t="s">
        <v>1555</v>
      </c>
      <c r="M37" s="1" t="s">
        <v>544</v>
      </c>
      <c r="N37" s="1" t="s">
        <v>1591</v>
      </c>
      <c r="O37" s="31">
        <v>238</v>
      </c>
      <c r="P37" s="20">
        <v>232</v>
      </c>
      <c r="Q37" s="30">
        <v>6</v>
      </c>
      <c r="R37" s="29" t="s">
        <v>99</v>
      </c>
      <c r="S37" s="28" t="s">
        <v>225</v>
      </c>
    </row>
    <row r="38" spans="1:19" x14ac:dyDescent="0.3">
      <c r="A38" s="32" t="s">
        <v>18</v>
      </c>
      <c r="B38" s="1">
        <v>67</v>
      </c>
      <c r="C38" s="1">
        <v>28</v>
      </c>
      <c r="D38" s="1">
        <v>24</v>
      </c>
      <c r="E38" s="20">
        <v>15</v>
      </c>
      <c r="F38" s="30">
        <v>71</v>
      </c>
      <c r="G38" s="20">
        <v>14</v>
      </c>
      <c r="H38" s="20">
        <v>24</v>
      </c>
      <c r="I38" s="20">
        <v>4</v>
      </c>
      <c r="J38" s="20">
        <v>6</v>
      </c>
      <c r="K38" s="29" t="s">
        <v>1449</v>
      </c>
      <c r="L38" s="1" t="s">
        <v>1602</v>
      </c>
      <c r="M38" s="1" t="s">
        <v>1336</v>
      </c>
      <c r="N38" s="1" t="s">
        <v>1368</v>
      </c>
      <c r="O38" s="31">
        <v>180</v>
      </c>
      <c r="P38" s="20">
        <v>201</v>
      </c>
      <c r="Q38" s="30">
        <v>-21</v>
      </c>
      <c r="R38" s="29" t="s">
        <v>99</v>
      </c>
      <c r="S38" s="28" t="s">
        <v>225</v>
      </c>
    </row>
    <row r="39" spans="1:19" x14ac:dyDescent="0.3">
      <c r="A39" s="32" t="s">
        <v>7</v>
      </c>
      <c r="B39" s="1">
        <v>66</v>
      </c>
      <c r="C39" s="1">
        <v>31</v>
      </c>
      <c r="D39" s="1">
        <v>26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1508</v>
      </c>
      <c r="L39" s="1" t="s">
        <v>1290</v>
      </c>
      <c r="M39" s="1" t="s">
        <v>678</v>
      </c>
      <c r="N39" s="1" t="s">
        <v>1579</v>
      </c>
      <c r="O39" s="31">
        <v>191</v>
      </c>
      <c r="P39" s="20">
        <v>199</v>
      </c>
      <c r="Q39" s="30">
        <v>-8</v>
      </c>
      <c r="R39" s="29" t="s">
        <v>104</v>
      </c>
      <c r="S39" s="28" t="s">
        <v>200</v>
      </c>
    </row>
    <row r="40" spans="1:19" x14ac:dyDescent="0.3">
      <c r="A40" s="32" t="s">
        <v>8</v>
      </c>
      <c r="B40" s="1">
        <v>65</v>
      </c>
      <c r="C40" s="1">
        <v>32</v>
      </c>
      <c r="D40" s="1">
        <v>27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1260</v>
      </c>
      <c r="L40" s="1" t="s">
        <v>1592</v>
      </c>
      <c r="M40" s="1" t="s">
        <v>622</v>
      </c>
      <c r="N40" s="1" t="s">
        <v>1425</v>
      </c>
      <c r="O40" s="31">
        <v>204</v>
      </c>
      <c r="P40" s="20">
        <v>229</v>
      </c>
      <c r="Q40" s="30">
        <v>-25</v>
      </c>
      <c r="R40" s="29" t="s">
        <v>101</v>
      </c>
      <c r="S40" s="28" t="s">
        <v>233</v>
      </c>
    </row>
    <row r="41" spans="1:19" x14ac:dyDescent="0.3">
      <c r="A41" s="32" t="s">
        <v>27</v>
      </c>
      <c r="B41" s="1">
        <v>67</v>
      </c>
      <c r="C41" s="1">
        <v>26</v>
      </c>
      <c r="D41" s="1">
        <v>34</v>
      </c>
      <c r="E41" s="20">
        <v>7</v>
      </c>
      <c r="F41" s="30">
        <v>59</v>
      </c>
      <c r="G41" s="20">
        <v>20</v>
      </c>
      <c r="H41" s="20">
        <v>24</v>
      </c>
      <c r="I41" s="20">
        <v>2</v>
      </c>
      <c r="J41" s="20">
        <v>3</v>
      </c>
      <c r="K41" s="29" t="s">
        <v>1134</v>
      </c>
      <c r="L41" s="1" t="s">
        <v>1601</v>
      </c>
      <c r="M41" s="1" t="s">
        <v>488</v>
      </c>
      <c r="N41" s="1" t="s">
        <v>1386</v>
      </c>
      <c r="O41" s="31">
        <v>167</v>
      </c>
      <c r="P41" s="20">
        <v>212</v>
      </c>
      <c r="Q41" s="30">
        <v>-45</v>
      </c>
      <c r="R41" s="29" t="s">
        <v>107</v>
      </c>
      <c r="S41" s="28" t="s">
        <v>220</v>
      </c>
    </row>
    <row r="42" spans="1:19" ht="15" thickBot="1" x14ac:dyDescent="0.35">
      <c r="A42" s="27" t="s">
        <v>3</v>
      </c>
      <c r="B42" s="26">
        <v>66</v>
      </c>
      <c r="C42" s="26">
        <v>20</v>
      </c>
      <c r="D42" s="26">
        <v>38</v>
      </c>
      <c r="E42" s="24">
        <v>8</v>
      </c>
      <c r="F42" s="23">
        <v>48</v>
      </c>
      <c r="G42" s="24">
        <v>8</v>
      </c>
      <c r="H42" s="24">
        <v>15</v>
      </c>
      <c r="I42" s="24">
        <v>5</v>
      </c>
      <c r="J42" s="24">
        <v>2</v>
      </c>
      <c r="K42" s="22" t="s">
        <v>1580</v>
      </c>
      <c r="L42" s="26" t="s">
        <v>1450</v>
      </c>
      <c r="M42" s="26" t="s">
        <v>434</v>
      </c>
      <c r="N42" s="26" t="s">
        <v>1581</v>
      </c>
      <c r="O42" s="25">
        <v>171</v>
      </c>
      <c r="P42" s="24">
        <v>246</v>
      </c>
      <c r="Q42" s="23">
        <v>-75</v>
      </c>
      <c r="R42" s="22" t="s">
        <v>101</v>
      </c>
      <c r="S42" s="21" t="s">
        <v>240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F7F6138-E511-40FF-899C-2DBC46CF2765}"/>
  </hyperlinks>
  <pageMargins left="0.7" right="0.7" top="0.75" bottom="0.75" header="0.3" footer="0.3"/>
  <pageSetup orientation="portrait" verticalDpi="0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8CDB-5886-4FAC-9AB6-FF122087F4A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68</v>
      </c>
      <c r="C4" s="40">
        <v>42</v>
      </c>
      <c r="D4" s="40">
        <v>20</v>
      </c>
      <c r="E4" s="38">
        <v>6</v>
      </c>
      <c r="F4" s="33">
        <v>90</v>
      </c>
      <c r="G4" s="39">
        <v>31</v>
      </c>
      <c r="H4" s="38">
        <v>38</v>
      </c>
      <c r="I4" s="38">
        <v>4</v>
      </c>
      <c r="J4" s="33">
        <v>0</v>
      </c>
      <c r="K4" s="37" t="s">
        <v>1313</v>
      </c>
      <c r="L4" s="40" t="s">
        <v>1266</v>
      </c>
      <c r="M4" s="40" t="s">
        <v>865</v>
      </c>
      <c r="N4" s="40" t="s">
        <v>1558</v>
      </c>
      <c r="O4" s="39">
        <v>237</v>
      </c>
      <c r="P4" s="38">
        <v>200</v>
      </c>
      <c r="Q4" s="33">
        <v>37</v>
      </c>
      <c r="R4" s="37" t="s">
        <v>104</v>
      </c>
      <c r="S4" s="36" t="s">
        <v>280</v>
      </c>
    </row>
    <row r="5" spans="1:20" x14ac:dyDescent="0.3">
      <c r="A5" s="32" t="s">
        <v>5</v>
      </c>
      <c r="B5" s="1">
        <v>66</v>
      </c>
      <c r="C5" s="1">
        <v>41</v>
      </c>
      <c r="D5" s="1">
        <v>21</v>
      </c>
      <c r="E5" s="20">
        <v>4</v>
      </c>
      <c r="F5" s="30">
        <v>86</v>
      </c>
      <c r="G5" s="31">
        <v>28</v>
      </c>
      <c r="H5" s="20">
        <v>37</v>
      </c>
      <c r="I5" s="20">
        <v>4</v>
      </c>
      <c r="J5" s="30">
        <v>2</v>
      </c>
      <c r="K5" s="29" t="s">
        <v>1559</v>
      </c>
      <c r="L5" s="1" t="s">
        <v>1607</v>
      </c>
      <c r="M5" s="1" t="s">
        <v>536</v>
      </c>
      <c r="N5" s="1" t="s">
        <v>1560</v>
      </c>
      <c r="O5" s="31">
        <v>237</v>
      </c>
      <c r="P5" s="20">
        <v>184</v>
      </c>
      <c r="Q5" s="30">
        <v>53</v>
      </c>
      <c r="R5" s="29" t="s">
        <v>99</v>
      </c>
      <c r="S5" s="28" t="s">
        <v>224</v>
      </c>
    </row>
    <row r="6" spans="1:20" x14ac:dyDescent="0.3">
      <c r="A6" s="32" t="s">
        <v>16</v>
      </c>
      <c r="B6" s="1">
        <v>67</v>
      </c>
      <c r="C6" s="1">
        <v>37</v>
      </c>
      <c r="D6" s="1">
        <v>20</v>
      </c>
      <c r="E6" s="20">
        <v>10</v>
      </c>
      <c r="F6" s="30">
        <v>84</v>
      </c>
      <c r="G6" s="31">
        <v>23</v>
      </c>
      <c r="H6" s="20">
        <v>35</v>
      </c>
      <c r="I6" s="20">
        <v>2</v>
      </c>
      <c r="J6" s="30">
        <v>5</v>
      </c>
      <c r="K6" s="29" t="s">
        <v>1605</v>
      </c>
      <c r="L6" s="1" t="s">
        <v>1522</v>
      </c>
      <c r="M6" s="1" t="s">
        <v>748</v>
      </c>
      <c r="N6" s="1" t="s">
        <v>1606</v>
      </c>
      <c r="O6" s="31">
        <v>236</v>
      </c>
      <c r="P6" s="20">
        <v>222</v>
      </c>
      <c r="Q6" s="30">
        <v>14</v>
      </c>
      <c r="R6" s="29" t="s">
        <v>99</v>
      </c>
      <c r="S6" s="28" t="s">
        <v>233</v>
      </c>
    </row>
    <row r="7" spans="1:20" x14ac:dyDescent="0.3">
      <c r="A7" s="32" t="s">
        <v>29</v>
      </c>
      <c r="B7" s="1">
        <v>68</v>
      </c>
      <c r="C7" s="1">
        <v>37</v>
      </c>
      <c r="D7" s="1">
        <v>23</v>
      </c>
      <c r="E7" s="20">
        <v>8</v>
      </c>
      <c r="F7" s="30">
        <v>82</v>
      </c>
      <c r="G7" s="31">
        <v>25</v>
      </c>
      <c r="H7" s="20">
        <v>34</v>
      </c>
      <c r="I7" s="20">
        <v>3</v>
      </c>
      <c r="J7" s="30">
        <v>3</v>
      </c>
      <c r="K7" s="29" t="s">
        <v>1526</v>
      </c>
      <c r="L7" s="1" t="s">
        <v>1538</v>
      </c>
      <c r="M7" s="1" t="s">
        <v>712</v>
      </c>
      <c r="N7" s="1" t="s">
        <v>1603</v>
      </c>
      <c r="O7" s="31">
        <v>224</v>
      </c>
      <c r="P7" s="20">
        <v>214</v>
      </c>
      <c r="Q7" s="30">
        <v>10</v>
      </c>
      <c r="R7" s="29" t="s">
        <v>107</v>
      </c>
      <c r="S7" s="28" t="s">
        <v>222</v>
      </c>
    </row>
    <row r="8" spans="1:20" x14ac:dyDescent="0.3">
      <c r="A8" s="32" t="s">
        <v>21</v>
      </c>
      <c r="B8" s="1">
        <v>68</v>
      </c>
      <c r="C8" s="1">
        <v>37</v>
      </c>
      <c r="D8" s="1">
        <v>23</v>
      </c>
      <c r="E8" s="20">
        <v>8</v>
      </c>
      <c r="F8" s="30">
        <v>82</v>
      </c>
      <c r="G8" s="31">
        <v>24</v>
      </c>
      <c r="H8" s="20">
        <v>35</v>
      </c>
      <c r="I8" s="20">
        <v>2</v>
      </c>
      <c r="J8" s="30">
        <v>3</v>
      </c>
      <c r="K8" s="29" t="s">
        <v>1155</v>
      </c>
      <c r="L8" s="1" t="s">
        <v>1455</v>
      </c>
      <c r="M8" s="1" t="s">
        <v>652</v>
      </c>
      <c r="N8" s="1" t="s">
        <v>1528</v>
      </c>
      <c r="O8" s="31">
        <v>200</v>
      </c>
      <c r="P8" s="20">
        <v>203</v>
      </c>
      <c r="Q8" s="30">
        <v>-3</v>
      </c>
      <c r="R8" s="29" t="s">
        <v>99</v>
      </c>
      <c r="S8" s="28" t="s">
        <v>218</v>
      </c>
    </row>
    <row r="9" spans="1:20" x14ac:dyDescent="0.3">
      <c r="A9" s="32" t="s">
        <v>11</v>
      </c>
      <c r="B9" s="1">
        <v>66</v>
      </c>
      <c r="C9" s="1">
        <v>34</v>
      </c>
      <c r="D9" s="1">
        <v>23</v>
      </c>
      <c r="E9" s="20">
        <v>9</v>
      </c>
      <c r="F9" s="30">
        <v>77</v>
      </c>
      <c r="G9" s="31">
        <v>25</v>
      </c>
      <c r="H9" s="20">
        <v>31</v>
      </c>
      <c r="I9" s="20">
        <v>3</v>
      </c>
      <c r="J9" s="30">
        <v>0</v>
      </c>
      <c r="K9" s="29" t="s">
        <v>1216</v>
      </c>
      <c r="L9" s="1" t="s">
        <v>1475</v>
      </c>
      <c r="M9" s="1" t="s">
        <v>596</v>
      </c>
      <c r="N9" s="1" t="s">
        <v>1523</v>
      </c>
      <c r="O9" s="31">
        <v>225</v>
      </c>
      <c r="P9" s="20">
        <v>205</v>
      </c>
      <c r="Q9" s="30">
        <v>20</v>
      </c>
      <c r="R9" s="29" t="s">
        <v>104</v>
      </c>
      <c r="S9" s="28" t="s">
        <v>290</v>
      </c>
    </row>
    <row r="10" spans="1:20" x14ac:dyDescent="0.3">
      <c r="A10" s="32" t="s">
        <v>4</v>
      </c>
      <c r="B10" s="1">
        <v>69</v>
      </c>
      <c r="C10" s="1">
        <v>29</v>
      </c>
      <c r="D10" s="1">
        <v>28</v>
      </c>
      <c r="E10" s="20">
        <v>12</v>
      </c>
      <c r="F10" s="30">
        <v>70</v>
      </c>
      <c r="G10" s="31">
        <v>20</v>
      </c>
      <c r="H10" s="20">
        <v>28</v>
      </c>
      <c r="I10" s="20">
        <v>1</v>
      </c>
      <c r="J10" s="30">
        <v>4</v>
      </c>
      <c r="K10" s="29" t="s">
        <v>1608</v>
      </c>
      <c r="L10" s="1" t="s">
        <v>1583</v>
      </c>
      <c r="M10" s="1" t="s">
        <v>892</v>
      </c>
      <c r="N10" s="1" t="s">
        <v>1609</v>
      </c>
      <c r="O10" s="31">
        <v>216</v>
      </c>
      <c r="P10" s="20">
        <v>241</v>
      </c>
      <c r="Q10" s="30">
        <v>-25</v>
      </c>
      <c r="R10" s="29" t="s">
        <v>101</v>
      </c>
      <c r="S10" s="28" t="s">
        <v>235</v>
      </c>
    </row>
    <row r="11" spans="1:20" ht="15" thickBot="1" x14ac:dyDescent="0.35">
      <c r="A11" s="32" t="s">
        <v>19</v>
      </c>
      <c r="B11" s="1">
        <v>67</v>
      </c>
      <c r="C11" s="1">
        <v>33</v>
      </c>
      <c r="D11" s="1">
        <v>31</v>
      </c>
      <c r="E11" s="24">
        <v>3</v>
      </c>
      <c r="F11" s="23">
        <v>69</v>
      </c>
      <c r="G11" s="25">
        <v>22</v>
      </c>
      <c r="H11" s="24">
        <v>29</v>
      </c>
      <c r="I11" s="24">
        <v>4</v>
      </c>
      <c r="J11" s="23">
        <v>1</v>
      </c>
      <c r="K11" s="29" t="s">
        <v>1480</v>
      </c>
      <c r="L11" s="1" t="s">
        <v>1604</v>
      </c>
      <c r="M11" s="1" t="s">
        <v>477</v>
      </c>
      <c r="N11" s="1" t="s">
        <v>1529</v>
      </c>
      <c r="O11" s="31">
        <v>201</v>
      </c>
      <c r="P11" s="20">
        <v>225</v>
      </c>
      <c r="Q11" s="30">
        <v>-24</v>
      </c>
      <c r="R11" s="29" t="s">
        <v>107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67</v>
      </c>
      <c r="C14" s="1">
        <v>42</v>
      </c>
      <c r="D14" s="1">
        <v>19</v>
      </c>
      <c r="E14" s="20">
        <v>6</v>
      </c>
      <c r="F14" s="33">
        <v>90</v>
      </c>
      <c r="G14" s="20">
        <v>26</v>
      </c>
      <c r="H14" s="20">
        <v>37</v>
      </c>
      <c r="I14" s="20">
        <v>5</v>
      </c>
      <c r="J14" s="20">
        <v>3</v>
      </c>
      <c r="K14" s="29" t="s">
        <v>1533</v>
      </c>
      <c r="L14" s="1" t="s">
        <v>1454</v>
      </c>
      <c r="M14" s="1" t="s">
        <v>1327</v>
      </c>
      <c r="N14" s="1" t="s">
        <v>1610</v>
      </c>
      <c r="O14" s="31">
        <v>235</v>
      </c>
      <c r="P14" s="20">
        <v>197</v>
      </c>
      <c r="Q14" s="30">
        <v>38</v>
      </c>
      <c r="R14" s="29" t="s">
        <v>101</v>
      </c>
      <c r="S14" s="28" t="s">
        <v>232</v>
      </c>
    </row>
    <row r="15" spans="1:20" x14ac:dyDescent="0.3">
      <c r="A15" s="32" t="s">
        <v>13</v>
      </c>
      <c r="B15" s="1">
        <v>68</v>
      </c>
      <c r="C15" s="1">
        <v>39</v>
      </c>
      <c r="D15" s="1">
        <v>24</v>
      </c>
      <c r="E15" s="20">
        <v>5</v>
      </c>
      <c r="F15" s="30">
        <v>83</v>
      </c>
      <c r="G15" s="20">
        <v>21</v>
      </c>
      <c r="H15" s="20">
        <v>35</v>
      </c>
      <c r="I15" s="20">
        <v>4</v>
      </c>
      <c r="J15" s="20">
        <v>5</v>
      </c>
      <c r="K15" s="29" t="s">
        <v>1488</v>
      </c>
      <c r="L15" s="1" t="s">
        <v>1457</v>
      </c>
      <c r="M15" s="1" t="s">
        <v>1316</v>
      </c>
      <c r="N15" s="1" t="s">
        <v>1613</v>
      </c>
      <c r="O15" s="31">
        <v>200</v>
      </c>
      <c r="P15" s="20">
        <v>192</v>
      </c>
      <c r="Q15" s="30">
        <v>8</v>
      </c>
      <c r="R15" s="29" t="s">
        <v>104</v>
      </c>
      <c r="S15" s="28" t="s">
        <v>203</v>
      </c>
    </row>
    <row r="16" spans="1:20" x14ac:dyDescent="0.3">
      <c r="A16" s="32" t="s">
        <v>9</v>
      </c>
      <c r="B16" s="1">
        <v>67</v>
      </c>
      <c r="C16" s="1">
        <v>34</v>
      </c>
      <c r="D16" s="1">
        <v>18</v>
      </c>
      <c r="E16" s="20">
        <v>15</v>
      </c>
      <c r="F16" s="30">
        <v>83</v>
      </c>
      <c r="G16" s="20">
        <v>28</v>
      </c>
      <c r="H16" s="20">
        <v>33</v>
      </c>
      <c r="I16" s="20">
        <v>1</v>
      </c>
      <c r="J16" s="20">
        <v>10</v>
      </c>
      <c r="K16" s="29" t="s">
        <v>1460</v>
      </c>
      <c r="L16" s="1" t="s">
        <v>1279</v>
      </c>
      <c r="M16" s="1" t="s">
        <v>1500</v>
      </c>
      <c r="N16" s="1" t="s">
        <v>1501</v>
      </c>
      <c r="O16" s="31">
        <v>230</v>
      </c>
      <c r="P16" s="20">
        <v>204</v>
      </c>
      <c r="Q16" s="30">
        <v>26</v>
      </c>
      <c r="R16" s="29" t="s">
        <v>104</v>
      </c>
      <c r="S16" s="28" t="s">
        <v>222</v>
      </c>
    </row>
    <row r="17" spans="1:19" x14ac:dyDescent="0.3">
      <c r="A17" s="32" t="s">
        <v>23</v>
      </c>
      <c r="B17" s="1">
        <v>67</v>
      </c>
      <c r="C17" s="1">
        <v>35</v>
      </c>
      <c r="D17" s="1">
        <v>21</v>
      </c>
      <c r="E17" s="20">
        <v>11</v>
      </c>
      <c r="F17" s="30">
        <v>81</v>
      </c>
      <c r="G17" s="20">
        <v>18</v>
      </c>
      <c r="H17" s="20">
        <v>29</v>
      </c>
      <c r="I17" s="20">
        <v>6</v>
      </c>
      <c r="J17" s="20">
        <v>1</v>
      </c>
      <c r="K17" s="29" t="s">
        <v>1611</v>
      </c>
      <c r="L17" s="1" t="s">
        <v>1187</v>
      </c>
      <c r="M17" s="1" t="s">
        <v>772</v>
      </c>
      <c r="N17" s="1" t="s">
        <v>1612</v>
      </c>
      <c r="O17" s="31">
        <v>217</v>
      </c>
      <c r="P17" s="20">
        <v>209</v>
      </c>
      <c r="Q17" s="30">
        <v>8</v>
      </c>
      <c r="R17" s="29" t="s">
        <v>104</v>
      </c>
      <c r="S17" s="28" t="s">
        <v>663</v>
      </c>
    </row>
    <row r="18" spans="1:19" x14ac:dyDescent="0.3">
      <c r="A18" s="32" t="s">
        <v>10</v>
      </c>
      <c r="B18" s="1">
        <v>66</v>
      </c>
      <c r="C18" s="1">
        <v>31</v>
      </c>
      <c r="D18" s="1">
        <v>23</v>
      </c>
      <c r="E18" s="20">
        <v>12</v>
      </c>
      <c r="F18" s="30">
        <v>74</v>
      </c>
      <c r="G18" s="20">
        <v>12</v>
      </c>
      <c r="H18" s="20">
        <v>23</v>
      </c>
      <c r="I18" s="20">
        <v>8</v>
      </c>
      <c r="J18" s="20">
        <v>4</v>
      </c>
      <c r="K18" s="29" t="s">
        <v>1490</v>
      </c>
      <c r="L18" s="1" t="s">
        <v>1134</v>
      </c>
      <c r="M18" s="1" t="s">
        <v>727</v>
      </c>
      <c r="N18" s="1" t="s">
        <v>1567</v>
      </c>
      <c r="O18" s="31">
        <v>191</v>
      </c>
      <c r="P18" s="20">
        <v>205</v>
      </c>
      <c r="Q18" s="30">
        <v>-14</v>
      </c>
      <c r="R18" s="29" t="s">
        <v>101</v>
      </c>
      <c r="S18" s="28" t="s">
        <v>234</v>
      </c>
    </row>
    <row r="19" spans="1:19" x14ac:dyDescent="0.3">
      <c r="A19" s="32" t="s">
        <v>1</v>
      </c>
      <c r="B19" s="1">
        <v>68</v>
      </c>
      <c r="C19" s="1">
        <v>33</v>
      </c>
      <c r="D19" s="1">
        <v>27</v>
      </c>
      <c r="E19" s="20">
        <v>8</v>
      </c>
      <c r="F19" s="30">
        <v>74</v>
      </c>
      <c r="G19" s="20">
        <v>27</v>
      </c>
      <c r="H19" s="20">
        <v>32</v>
      </c>
      <c r="I19" s="20">
        <v>1</v>
      </c>
      <c r="J19" s="20">
        <v>6</v>
      </c>
      <c r="K19" s="29" t="s">
        <v>1273</v>
      </c>
      <c r="L19" s="1" t="s">
        <v>1536</v>
      </c>
      <c r="M19" s="1" t="s">
        <v>698</v>
      </c>
      <c r="N19" s="1" t="s">
        <v>1568</v>
      </c>
      <c r="O19" s="31">
        <v>212</v>
      </c>
      <c r="P19" s="20">
        <v>203</v>
      </c>
      <c r="Q19" s="30">
        <v>9</v>
      </c>
      <c r="R19" s="29" t="s">
        <v>101</v>
      </c>
      <c r="S19" s="28" t="s">
        <v>225</v>
      </c>
    </row>
    <row r="20" spans="1:19" x14ac:dyDescent="0.3">
      <c r="A20" s="32" t="s">
        <v>14</v>
      </c>
      <c r="B20" s="1">
        <v>67</v>
      </c>
      <c r="C20" s="1">
        <v>34</v>
      </c>
      <c r="D20" s="1">
        <v>31</v>
      </c>
      <c r="E20" s="20">
        <v>2</v>
      </c>
      <c r="F20" s="30">
        <v>70</v>
      </c>
      <c r="G20" s="20">
        <v>18</v>
      </c>
      <c r="H20" s="20">
        <v>30</v>
      </c>
      <c r="I20" s="20">
        <v>4</v>
      </c>
      <c r="J20" s="20">
        <v>0</v>
      </c>
      <c r="K20" s="29" t="s">
        <v>1566</v>
      </c>
      <c r="L20" s="1" t="s">
        <v>1315</v>
      </c>
      <c r="M20" s="1" t="s">
        <v>1441</v>
      </c>
      <c r="N20" s="1" t="s">
        <v>1594</v>
      </c>
      <c r="O20" s="31">
        <v>180</v>
      </c>
      <c r="P20" s="20">
        <v>204</v>
      </c>
      <c r="Q20" s="30">
        <v>-24</v>
      </c>
      <c r="R20" s="29" t="s">
        <v>104</v>
      </c>
      <c r="S20" s="28" t="s">
        <v>232</v>
      </c>
    </row>
    <row r="21" spans="1:19" ht="15" thickBot="1" x14ac:dyDescent="0.35">
      <c r="A21" s="27" t="s">
        <v>12</v>
      </c>
      <c r="B21" s="26">
        <v>67</v>
      </c>
      <c r="C21" s="26">
        <v>28</v>
      </c>
      <c r="D21" s="26">
        <v>31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1595</v>
      </c>
      <c r="L21" s="26" t="s">
        <v>1566</v>
      </c>
      <c r="M21" s="26" t="s">
        <v>958</v>
      </c>
      <c r="N21" s="26" t="s">
        <v>1477</v>
      </c>
      <c r="O21" s="25">
        <v>190</v>
      </c>
      <c r="P21" s="24">
        <v>209</v>
      </c>
      <c r="Q21" s="23">
        <v>-19</v>
      </c>
      <c r="R21" s="22" t="s">
        <v>101</v>
      </c>
      <c r="S21" s="21" t="s">
        <v>231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66</v>
      </c>
      <c r="C25" s="1">
        <v>44</v>
      </c>
      <c r="D25" s="1">
        <v>13</v>
      </c>
      <c r="E25" s="20">
        <v>9</v>
      </c>
      <c r="F25" s="30">
        <v>97</v>
      </c>
      <c r="G25" s="20">
        <v>36</v>
      </c>
      <c r="H25" s="20">
        <v>41</v>
      </c>
      <c r="I25" s="20">
        <v>3</v>
      </c>
      <c r="J25" s="20">
        <v>5</v>
      </c>
      <c r="K25" s="29" t="s">
        <v>1596</v>
      </c>
      <c r="L25" s="1" t="s">
        <v>1571</v>
      </c>
      <c r="M25" s="1" t="s">
        <v>599</v>
      </c>
      <c r="N25" s="1" t="s">
        <v>1572</v>
      </c>
      <c r="O25" s="31">
        <v>249</v>
      </c>
      <c r="P25" s="20">
        <v>170</v>
      </c>
      <c r="Q25" s="30">
        <v>79</v>
      </c>
      <c r="R25" s="29" t="s">
        <v>107</v>
      </c>
      <c r="S25" s="28" t="s">
        <v>232</v>
      </c>
    </row>
    <row r="26" spans="1:19" x14ac:dyDescent="0.3">
      <c r="A26" s="32" t="s">
        <v>22</v>
      </c>
      <c r="B26" s="1">
        <v>67</v>
      </c>
      <c r="C26" s="1">
        <v>42</v>
      </c>
      <c r="D26" s="1">
        <v>15</v>
      </c>
      <c r="E26" s="20">
        <v>10</v>
      </c>
      <c r="F26" s="30">
        <v>94</v>
      </c>
      <c r="G26" s="20">
        <v>29</v>
      </c>
      <c r="H26" s="20">
        <v>38</v>
      </c>
      <c r="I26" s="20">
        <v>4</v>
      </c>
      <c r="J26" s="20">
        <v>4</v>
      </c>
      <c r="K26" s="29" t="s">
        <v>1597</v>
      </c>
      <c r="L26" s="1" t="s">
        <v>1106</v>
      </c>
      <c r="M26" s="1" t="s">
        <v>861</v>
      </c>
      <c r="N26" s="1" t="s">
        <v>1598</v>
      </c>
      <c r="O26" s="31">
        <v>235</v>
      </c>
      <c r="P26" s="20">
        <v>184</v>
      </c>
      <c r="Q26" s="30">
        <v>51</v>
      </c>
      <c r="R26" s="29" t="s">
        <v>101</v>
      </c>
      <c r="S26" s="28" t="s">
        <v>276</v>
      </c>
    </row>
    <row r="27" spans="1:19" x14ac:dyDescent="0.3">
      <c r="A27" s="32" t="s">
        <v>17</v>
      </c>
      <c r="B27" s="1">
        <v>69</v>
      </c>
      <c r="C27" s="1">
        <v>39</v>
      </c>
      <c r="D27" s="1">
        <v>18</v>
      </c>
      <c r="E27" s="20">
        <v>12</v>
      </c>
      <c r="F27" s="30">
        <v>90</v>
      </c>
      <c r="G27" s="20">
        <v>21</v>
      </c>
      <c r="H27" s="20">
        <v>35</v>
      </c>
      <c r="I27" s="20">
        <v>4</v>
      </c>
      <c r="J27" s="20">
        <v>5</v>
      </c>
      <c r="K27" s="29" t="s">
        <v>1584</v>
      </c>
      <c r="L27" s="1" t="s">
        <v>1456</v>
      </c>
      <c r="M27" s="1" t="s">
        <v>788</v>
      </c>
      <c r="N27" s="1" t="s">
        <v>1615</v>
      </c>
      <c r="O27" s="31">
        <v>230</v>
      </c>
      <c r="P27" s="20">
        <v>199</v>
      </c>
      <c r="Q27" s="30">
        <v>31</v>
      </c>
      <c r="R27" s="29" t="s">
        <v>99</v>
      </c>
      <c r="S27" s="28" t="s">
        <v>218</v>
      </c>
    </row>
    <row r="28" spans="1:19" x14ac:dyDescent="0.3">
      <c r="A28" s="32" t="s">
        <v>95</v>
      </c>
      <c r="B28" s="1">
        <v>68</v>
      </c>
      <c r="C28" s="1">
        <v>35</v>
      </c>
      <c r="D28" s="1">
        <v>27</v>
      </c>
      <c r="E28" s="20">
        <v>6</v>
      </c>
      <c r="F28" s="30">
        <v>76</v>
      </c>
      <c r="G28" s="20">
        <v>27</v>
      </c>
      <c r="H28" s="20">
        <v>35</v>
      </c>
      <c r="I28" s="20">
        <v>0</v>
      </c>
      <c r="J28" s="20">
        <v>0</v>
      </c>
      <c r="K28" s="29" t="s">
        <v>1122</v>
      </c>
      <c r="L28" s="1" t="s">
        <v>1599</v>
      </c>
      <c r="M28" s="1" t="s">
        <v>719</v>
      </c>
      <c r="N28" s="1" t="s">
        <v>1600</v>
      </c>
      <c r="O28" s="31">
        <v>214</v>
      </c>
      <c r="P28" s="20">
        <v>191</v>
      </c>
      <c r="Q28" s="30">
        <v>23</v>
      </c>
      <c r="R28" s="29" t="s">
        <v>99</v>
      </c>
      <c r="S28" s="28" t="s">
        <v>233</v>
      </c>
    </row>
    <row r="29" spans="1:19" x14ac:dyDescent="0.3">
      <c r="A29" s="32" t="s">
        <v>15</v>
      </c>
      <c r="B29" s="1">
        <v>67</v>
      </c>
      <c r="C29" s="1">
        <v>30</v>
      </c>
      <c r="D29" s="1">
        <v>28</v>
      </c>
      <c r="E29" s="20">
        <v>9</v>
      </c>
      <c r="F29" s="30">
        <v>69</v>
      </c>
      <c r="G29" s="20">
        <v>18</v>
      </c>
      <c r="H29" s="20">
        <v>26</v>
      </c>
      <c r="I29" s="20">
        <v>4</v>
      </c>
      <c r="J29" s="20">
        <v>1</v>
      </c>
      <c r="K29" s="29" t="s">
        <v>1409</v>
      </c>
      <c r="L29" s="1" t="s">
        <v>1616</v>
      </c>
      <c r="M29" s="1" t="s">
        <v>766</v>
      </c>
      <c r="N29" s="1" t="s">
        <v>1617</v>
      </c>
      <c r="O29" s="31">
        <v>199</v>
      </c>
      <c r="P29" s="20">
        <v>228</v>
      </c>
      <c r="Q29" s="30">
        <v>-29</v>
      </c>
      <c r="R29" s="29" t="s">
        <v>99</v>
      </c>
      <c r="S29" s="28" t="s">
        <v>218</v>
      </c>
    </row>
    <row r="30" spans="1:19" x14ac:dyDescent="0.3">
      <c r="A30" s="32" t="s">
        <v>0</v>
      </c>
      <c r="B30" s="1">
        <v>67</v>
      </c>
      <c r="C30" s="1">
        <v>28</v>
      </c>
      <c r="D30" s="1">
        <v>28</v>
      </c>
      <c r="E30" s="20">
        <v>11</v>
      </c>
      <c r="F30" s="30">
        <v>67</v>
      </c>
      <c r="G30" s="20">
        <v>22</v>
      </c>
      <c r="H30" s="20">
        <v>27</v>
      </c>
      <c r="I30" s="20">
        <v>1</v>
      </c>
      <c r="J30" s="20">
        <v>3</v>
      </c>
      <c r="K30" s="29" t="s">
        <v>1545</v>
      </c>
      <c r="L30" s="1" t="s">
        <v>1352</v>
      </c>
      <c r="M30" s="1" t="s">
        <v>122</v>
      </c>
      <c r="N30" s="1" t="s">
        <v>1618</v>
      </c>
      <c r="O30" s="31">
        <v>191</v>
      </c>
      <c r="P30" s="20">
        <v>206</v>
      </c>
      <c r="Q30" s="30">
        <v>-15</v>
      </c>
      <c r="R30" s="29" t="s">
        <v>101</v>
      </c>
      <c r="S30" s="28" t="s">
        <v>239</v>
      </c>
    </row>
    <row r="31" spans="1:19" x14ac:dyDescent="0.3">
      <c r="A31" s="32" t="s">
        <v>6</v>
      </c>
      <c r="B31" s="1">
        <v>67</v>
      </c>
      <c r="C31" s="1">
        <v>27</v>
      </c>
      <c r="D31" s="1">
        <v>30</v>
      </c>
      <c r="E31" s="20">
        <v>10</v>
      </c>
      <c r="F31" s="30">
        <v>64</v>
      </c>
      <c r="G31" s="20">
        <v>23</v>
      </c>
      <c r="H31" s="20">
        <v>26</v>
      </c>
      <c r="I31" s="20">
        <v>1</v>
      </c>
      <c r="J31" s="20">
        <v>3</v>
      </c>
      <c r="K31" s="29" t="s">
        <v>1520</v>
      </c>
      <c r="L31" s="1" t="s">
        <v>1586</v>
      </c>
      <c r="M31" s="1" t="s">
        <v>1587</v>
      </c>
      <c r="N31" s="1" t="s">
        <v>1588</v>
      </c>
      <c r="O31" s="31">
        <v>177</v>
      </c>
      <c r="P31" s="20">
        <v>222</v>
      </c>
      <c r="Q31" s="30">
        <v>-45</v>
      </c>
      <c r="R31" s="29" t="s">
        <v>101</v>
      </c>
      <c r="S31" s="28" t="s">
        <v>226</v>
      </c>
    </row>
    <row r="32" spans="1:19" ht="15" thickBot="1" x14ac:dyDescent="0.35">
      <c r="A32" s="32" t="s">
        <v>25</v>
      </c>
      <c r="B32" s="1">
        <v>67</v>
      </c>
      <c r="C32" s="1">
        <v>25</v>
      </c>
      <c r="D32" s="1">
        <v>30</v>
      </c>
      <c r="E32" s="20">
        <v>12</v>
      </c>
      <c r="F32" s="23">
        <v>62</v>
      </c>
      <c r="G32" s="20">
        <v>15</v>
      </c>
      <c r="H32" s="20">
        <v>22</v>
      </c>
      <c r="I32" s="20">
        <v>3</v>
      </c>
      <c r="J32" s="20">
        <v>5</v>
      </c>
      <c r="K32" s="29" t="s">
        <v>1353</v>
      </c>
      <c r="L32" s="1" t="s">
        <v>1569</v>
      </c>
      <c r="M32" s="1" t="s">
        <v>643</v>
      </c>
      <c r="N32" s="1" t="s">
        <v>1614</v>
      </c>
      <c r="O32" s="31">
        <v>178</v>
      </c>
      <c r="P32" s="20">
        <v>217</v>
      </c>
      <c r="Q32" s="30">
        <v>-39</v>
      </c>
      <c r="R32" s="29" t="s">
        <v>107</v>
      </c>
      <c r="S32" s="28" t="s">
        <v>255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67</v>
      </c>
      <c r="C35" s="1">
        <v>37</v>
      </c>
      <c r="D35" s="1">
        <v>27</v>
      </c>
      <c r="E35" s="20">
        <v>3</v>
      </c>
      <c r="F35" s="33">
        <v>77</v>
      </c>
      <c r="G35" s="20">
        <v>14</v>
      </c>
      <c r="H35" s="20">
        <v>29</v>
      </c>
      <c r="I35" s="20">
        <v>8</v>
      </c>
      <c r="J35" s="20">
        <v>0</v>
      </c>
      <c r="K35" s="29" t="s">
        <v>1470</v>
      </c>
      <c r="L35" s="1" t="s">
        <v>1590</v>
      </c>
      <c r="M35" s="1" t="s">
        <v>455</v>
      </c>
      <c r="N35" s="1" t="s">
        <v>1512</v>
      </c>
      <c r="O35" s="31">
        <v>223</v>
      </c>
      <c r="P35" s="20">
        <v>233</v>
      </c>
      <c r="Q35" s="30">
        <v>-10</v>
      </c>
      <c r="R35" s="29" t="s">
        <v>99</v>
      </c>
      <c r="S35" s="28" t="s">
        <v>232</v>
      </c>
    </row>
    <row r="36" spans="1:19" x14ac:dyDescent="0.3">
      <c r="A36" s="32" t="s">
        <v>20</v>
      </c>
      <c r="B36" s="1">
        <v>69</v>
      </c>
      <c r="C36" s="1">
        <v>34</v>
      </c>
      <c r="D36" s="1">
        <v>26</v>
      </c>
      <c r="E36" s="20">
        <v>9</v>
      </c>
      <c r="F36" s="30">
        <v>77</v>
      </c>
      <c r="G36" s="20">
        <v>26</v>
      </c>
      <c r="H36" s="20">
        <v>34</v>
      </c>
      <c r="I36" s="20">
        <v>0</v>
      </c>
      <c r="J36" s="20">
        <v>3</v>
      </c>
      <c r="K36" s="29" t="s">
        <v>1182</v>
      </c>
      <c r="L36" s="1" t="s">
        <v>1555</v>
      </c>
      <c r="M36" s="1" t="s">
        <v>827</v>
      </c>
      <c r="N36" s="1" t="s">
        <v>1619</v>
      </c>
      <c r="O36" s="31">
        <v>243</v>
      </c>
      <c r="P36" s="20">
        <v>235</v>
      </c>
      <c r="Q36" s="30">
        <v>8</v>
      </c>
      <c r="R36" s="29" t="s">
        <v>104</v>
      </c>
      <c r="S36" s="28" t="s">
        <v>234</v>
      </c>
    </row>
    <row r="37" spans="1:19" x14ac:dyDescent="0.3">
      <c r="A37" s="32" t="s">
        <v>2</v>
      </c>
      <c r="B37" s="1">
        <v>68</v>
      </c>
      <c r="C37" s="1">
        <v>31</v>
      </c>
      <c r="D37" s="1">
        <v>23</v>
      </c>
      <c r="E37" s="20">
        <v>14</v>
      </c>
      <c r="F37" s="30">
        <v>76</v>
      </c>
      <c r="G37" s="20">
        <v>22</v>
      </c>
      <c r="H37" s="20">
        <v>30</v>
      </c>
      <c r="I37" s="20">
        <v>1</v>
      </c>
      <c r="J37" s="20">
        <v>6</v>
      </c>
      <c r="K37" s="29" t="s">
        <v>1435</v>
      </c>
      <c r="L37" s="1" t="s">
        <v>1520</v>
      </c>
      <c r="M37" s="1" t="s">
        <v>565</v>
      </c>
      <c r="N37" s="1" t="s">
        <v>1582</v>
      </c>
      <c r="O37" s="31">
        <v>220</v>
      </c>
      <c r="P37" s="20">
        <v>211</v>
      </c>
      <c r="Q37" s="30">
        <v>9</v>
      </c>
      <c r="R37" s="29" t="s">
        <v>101</v>
      </c>
      <c r="S37" s="28" t="s">
        <v>224</v>
      </c>
    </row>
    <row r="38" spans="1:19" x14ac:dyDescent="0.3">
      <c r="A38" s="32" t="s">
        <v>18</v>
      </c>
      <c r="B38" s="1">
        <v>67</v>
      </c>
      <c r="C38" s="1">
        <v>28</v>
      </c>
      <c r="D38" s="1">
        <v>24</v>
      </c>
      <c r="E38" s="20">
        <v>15</v>
      </c>
      <c r="F38" s="30">
        <v>71</v>
      </c>
      <c r="G38" s="20">
        <v>14</v>
      </c>
      <c r="H38" s="20">
        <v>24</v>
      </c>
      <c r="I38" s="20">
        <v>4</v>
      </c>
      <c r="J38" s="20">
        <v>6</v>
      </c>
      <c r="K38" s="29" t="s">
        <v>1449</v>
      </c>
      <c r="L38" s="1" t="s">
        <v>1602</v>
      </c>
      <c r="M38" s="1" t="s">
        <v>1336</v>
      </c>
      <c r="N38" s="1" t="s">
        <v>1368</v>
      </c>
      <c r="O38" s="31">
        <v>180</v>
      </c>
      <c r="P38" s="20">
        <v>201</v>
      </c>
      <c r="Q38" s="30">
        <v>-21</v>
      </c>
      <c r="R38" s="29" t="s">
        <v>99</v>
      </c>
      <c r="S38" s="28" t="s">
        <v>225</v>
      </c>
    </row>
    <row r="39" spans="1:19" x14ac:dyDescent="0.3">
      <c r="A39" s="32" t="s">
        <v>7</v>
      </c>
      <c r="B39" s="1">
        <v>67</v>
      </c>
      <c r="C39" s="1">
        <v>31</v>
      </c>
      <c r="D39" s="1">
        <v>27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1290</v>
      </c>
      <c r="M39" s="1" t="s">
        <v>678</v>
      </c>
      <c r="N39" s="1" t="s">
        <v>1579</v>
      </c>
      <c r="O39" s="31">
        <v>193</v>
      </c>
      <c r="P39" s="20">
        <v>205</v>
      </c>
      <c r="Q39" s="30">
        <v>-12</v>
      </c>
      <c r="R39" s="29" t="s">
        <v>101</v>
      </c>
      <c r="S39" s="28" t="s">
        <v>200</v>
      </c>
    </row>
    <row r="40" spans="1:19" x14ac:dyDescent="0.3">
      <c r="A40" s="32" t="s">
        <v>8</v>
      </c>
      <c r="B40" s="1">
        <v>66</v>
      </c>
      <c r="C40" s="1">
        <v>32</v>
      </c>
      <c r="D40" s="1">
        <v>28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1260</v>
      </c>
      <c r="L40" s="1" t="s">
        <v>1620</v>
      </c>
      <c r="M40" s="1" t="s">
        <v>649</v>
      </c>
      <c r="N40" s="1" t="s">
        <v>1477</v>
      </c>
      <c r="O40" s="31">
        <v>207</v>
      </c>
      <c r="P40" s="20">
        <v>234</v>
      </c>
      <c r="Q40" s="30">
        <v>-27</v>
      </c>
      <c r="R40" s="29" t="s">
        <v>107</v>
      </c>
      <c r="S40" s="28" t="s">
        <v>233</v>
      </c>
    </row>
    <row r="41" spans="1:19" x14ac:dyDescent="0.3">
      <c r="A41" s="32" t="s">
        <v>27</v>
      </c>
      <c r="B41" s="1">
        <v>67</v>
      </c>
      <c r="C41" s="1">
        <v>26</v>
      </c>
      <c r="D41" s="1">
        <v>34</v>
      </c>
      <c r="E41" s="20">
        <v>7</v>
      </c>
      <c r="F41" s="30">
        <v>59</v>
      </c>
      <c r="G41" s="20">
        <v>20</v>
      </c>
      <c r="H41" s="20">
        <v>24</v>
      </c>
      <c r="I41" s="20">
        <v>2</v>
      </c>
      <c r="J41" s="20">
        <v>3</v>
      </c>
      <c r="K41" s="29" t="s">
        <v>1134</v>
      </c>
      <c r="L41" s="1" t="s">
        <v>1601</v>
      </c>
      <c r="M41" s="1" t="s">
        <v>488</v>
      </c>
      <c r="N41" s="1" t="s">
        <v>1386</v>
      </c>
      <c r="O41" s="31">
        <v>167</v>
      </c>
      <c r="P41" s="20">
        <v>212</v>
      </c>
      <c r="Q41" s="30">
        <v>-45</v>
      </c>
      <c r="R41" s="29" t="s">
        <v>107</v>
      </c>
      <c r="S41" s="28" t="s">
        <v>220</v>
      </c>
    </row>
    <row r="42" spans="1:19" ht="15" thickBot="1" x14ac:dyDescent="0.35">
      <c r="A42" s="27" t="s">
        <v>3</v>
      </c>
      <c r="B42" s="26">
        <v>67</v>
      </c>
      <c r="C42" s="26">
        <v>21</v>
      </c>
      <c r="D42" s="26">
        <v>38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1622</v>
      </c>
      <c r="L42" s="26" t="s">
        <v>1450</v>
      </c>
      <c r="M42" s="26" t="s">
        <v>434</v>
      </c>
      <c r="N42" s="26" t="s">
        <v>1581</v>
      </c>
      <c r="O42" s="25">
        <v>176</v>
      </c>
      <c r="P42" s="24">
        <v>248</v>
      </c>
      <c r="Q42" s="23">
        <v>-72</v>
      </c>
      <c r="R42" s="22" t="s">
        <v>99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E30DD7E-C135-4EAC-8DAC-A1AD805FB4CA}"/>
  </hyperlinks>
  <pageMargins left="0.7" right="0.7" top="0.75" bottom="0.75" header="0.3" footer="0.3"/>
  <pageSetup orientation="portrait" verticalDpi="0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9E8-B5BD-41AB-8AF5-947186A80C9A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68</v>
      </c>
      <c r="C4" s="40">
        <v>42</v>
      </c>
      <c r="D4" s="40">
        <v>20</v>
      </c>
      <c r="E4" s="38">
        <v>6</v>
      </c>
      <c r="F4" s="33">
        <v>90</v>
      </c>
      <c r="G4" s="39">
        <v>31</v>
      </c>
      <c r="H4" s="38">
        <v>38</v>
      </c>
      <c r="I4" s="38">
        <v>4</v>
      </c>
      <c r="J4" s="33">
        <v>0</v>
      </c>
      <c r="K4" s="37" t="s">
        <v>1313</v>
      </c>
      <c r="L4" s="40" t="s">
        <v>1266</v>
      </c>
      <c r="M4" s="40" t="s">
        <v>865</v>
      </c>
      <c r="N4" s="40" t="s">
        <v>1558</v>
      </c>
      <c r="O4" s="39">
        <v>237</v>
      </c>
      <c r="P4" s="38">
        <v>200</v>
      </c>
      <c r="Q4" s="33">
        <v>37</v>
      </c>
      <c r="R4" s="37" t="s">
        <v>104</v>
      </c>
      <c r="S4" s="36" t="s">
        <v>280</v>
      </c>
    </row>
    <row r="5" spans="1:20" x14ac:dyDescent="0.3">
      <c r="A5" s="32" t="s">
        <v>5</v>
      </c>
      <c r="B5" s="1">
        <v>66</v>
      </c>
      <c r="C5" s="1">
        <v>41</v>
      </c>
      <c r="D5" s="1">
        <v>21</v>
      </c>
      <c r="E5" s="20">
        <v>4</v>
      </c>
      <c r="F5" s="30">
        <v>86</v>
      </c>
      <c r="G5" s="31">
        <v>28</v>
      </c>
      <c r="H5" s="20">
        <v>37</v>
      </c>
      <c r="I5" s="20">
        <v>4</v>
      </c>
      <c r="J5" s="30">
        <v>2</v>
      </c>
      <c r="K5" s="29" t="s">
        <v>1559</v>
      </c>
      <c r="L5" s="1" t="s">
        <v>1607</v>
      </c>
      <c r="M5" s="1" t="s">
        <v>536</v>
      </c>
      <c r="N5" s="1" t="s">
        <v>1560</v>
      </c>
      <c r="O5" s="31">
        <v>237</v>
      </c>
      <c r="P5" s="20">
        <v>184</v>
      </c>
      <c r="Q5" s="30">
        <v>53</v>
      </c>
      <c r="R5" s="29" t="s">
        <v>99</v>
      </c>
      <c r="S5" s="28" t="s">
        <v>224</v>
      </c>
    </row>
    <row r="6" spans="1:20" x14ac:dyDescent="0.3">
      <c r="A6" s="32" t="s">
        <v>16</v>
      </c>
      <c r="B6" s="1">
        <v>67</v>
      </c>
      <c r="C6" s="1">
        <v>37</v>
      </c>
      <c r="D6" s="1">
        <v>20</v>
      </c>
      <c r="E6" s="20">
        <v>10</v>
      </c>
      <c r="F6" s="30">
        <v>84</v>
      </c>
      <c r="G6" s="31">
        <v>23</v>
      </c>
      <c r="H6" s="20">
        <v>35</v>
      </c>
      <c r="I6" s="20">
        <v>2</v>
      </c>
      <c r="J6" s="30">
        <v>5</v>
      </c>
      <c r="K6" s="29" t="s">
        <v>1605</v>
      </c>
      <c r="L6" s="1" t="s">
        <v>1522</v>
      </c>
      <c r="M6" s="1" t="s">
        <v>748</v>
      </c>
      <c r="N6" s="1" t="s">
        <v>1606</v>
      </c>
      <c r="O6" s="31">
        <v>236</v>
      </c>
      <c r="P6" s="20">
        <v>222</v>
      </c>
      <c r="Q6" s="30">
        <v>14</v>
      </c>
      <c r="R6" s="29" t="s">
        <v>99</v>
      </c>
      <c r="S6" s="28" t="s">
        <v>233</v>
      </c>
    </row>
    <row r="7" spans="1:20" x14ac:dyDescent="0.3">
      <c r="A7" s="32" t="s">
        <v>29</v>
      </c>
      <c r="B7" s="1">
        <v>68</v>
      </c>
      <c r="C7" s="1">
        <v>37</v>
      </c>
      <c r="D7" s="1">
        <v>23</v>
      </c>
      <c r="E7" s="20">
        <v>8</v>
      </c>
      <c r="F7" s="30">
        <v>82</v>
      </c>
      <c r="G7" s="31">
        <v>25</v>
      </c>
      <c r="H7" s="20">
        <v>34</v>
      </c>
      <c r="I7" s="20">
        <v>3</v>
      </c>
      <c r="J7" s="30">
        <v>3</v>
      </c>
      <c r="K7" s="29" t="s">
        <v>1526</v>
      </c>
      <c r="L7" s="1" t="s">
        <v>1538</v>
      </c>
      <c r="M7" s="1" t="s">
        <v>712</v>
      </c>
      <c r="N7" s="1" t="s">
        <v>1603</v>
      </c>
      <c r="O7" s="31">
        <v>224</v>
      </c>
      <c r="P7" s="20">
        <v>214</v>
      </c>
      <c r="Q7" s="30">
        <v>10</v>
      </c>
      <c r="R7" s="29" t="s">
        <v>107</v>
      </c>
      <c r="S7" s="28" t="s">
        <v>222</v>
      </c>
    </row>
    <row r="8" spans="1:20" x14ac:dyDescent="0.3">
      <c r="A8" s="32" t="s">
        <v>21</v>
      </c>
      <c r="B8" s="1">
        <v>68</v>
      </c>
      <c r="C8" s="1">
        <v>37</v>
      </c>
      <c r="D8" s="1">
        <v>23</v>
      </c>
      <c r="E8" s="20">
        <v>8</v>
      </c>
      <c r="F8" s="30">
        <v>82</v>
      </c>
      <c r="G8" s="31">
        <v>24</v>
      </c>
      <c r="H8" s="20">
        <v>35</v>
      </c>
      <c r="I8" s="20">
        <v>2</v>
      </c>
      <c r="J8" s="30">
        <v>3</v>
      </c>
      <c r="K8" s="29" t="s">
        <v>1155</v>
      </c>
      <c r="L8" s="1" t="s">
        <v>1455</v>
      </c>
      <c r="M8" s="1" t="s">
        <v>652</v>
      </c>
      <c r="N8" s="1" t="s">
        <v>1528</v>
      </c>
      <c r="O8" s="31">
        <v>200</v>
      </c>
      <c r="P8" s="20">
        <v>203</v>
      </c>
      <c r="Q8" s="30">
        <v>-3</v>
      </c>
      <c r="R8" s="29" t="s">
        <v>99</v>
      </c>
      <c r="S8" s="28" t="s">
        <v>218</v>
      </c>
    </row>
    <row r="9" spans="1:20" x14ac:dyDescent="0.3">
      <c r="A9" s="32" t="s">
        <v>11</v>
      </c>
      <c r="B9" s="1">
        <v>67</v>
      </c>
      <c r="C9" s="1">
        <v>34</v>
      </c>
      <c r="D9" s="1">
        <v>24</v>
      </c>
      <c r="E9" s="20">
        <v>9</v>
      </c>
      <c r="F9" s="30">
        <v>77</v>
      </c>
      <c r="G9" s="31">
        <v>25</v>
      </c>
      <c r="H9" s="20">
        <v>31</v>
      </c>
      <c r="I9" s="20">
        <v>3</v>
      </c>
      <c r="J9" s="30">
        <v>0</v>
      </c>
      <c r="K9" s="29" t="s">
        <v>1216</v>
      </c>
      <c r="L9" s="1" t="s">
        <v>1242</v>
      </c>
      <c r="M9" s="1" t="s">
        <v>596</v>
      </c>
      <c r="N9" s="1" t="s">
        <v>1545</v>
      </c>
      <c r="O9" s="31">
        <v>226</v>
      </c>
      <c r="P9" s="20">
        <v>209</v>
      </c>
      <c r="Q9" s="30">
        <v>17</v>
      </c>
      <c r="R9" s="29" t="s">
        <v>101</v>
      </c>
      <c r="S9" s="28" t="s">
        <v>231</v>
      </c>
    </row>
    <row r="10" spans="1:20" x14ac:dyDescent="0.3">
      <c r="A10" s="32" t="s">
        <v>4</v>
      </c>
      <c r="B10" s="1">
        <v>69</v>
      </c>
      <c r="C10" s="1">
        <v>29</v>
      </c>
      <c r="D10" s="1">
        <v>28</v>
      </c>
      <c r="E10" s="20">
        <v>12</v>
      </c>
      <c r="F10" s="30">
        <v>70</v>
      </c>
      <c r="G10" s="31">
        <v>20</v>
      </c>
      <c r="H10" s="20">
        <v>28</v>
      </c>
      <c r="I10" s="20">
        <v>1</v>
      </c>
      <c r="J10" s="30">
        <v>4</v>
      </c>
      <c r="K10" s="29" t="s">
        <v>1608</v>
      </c>
      <c r="L10" s="1" t="s">
        <v>1583</v>
      </c>
      <c r="M10" s="1" t="s">
        <v>892</v>
      </c>
      <c r="N10" s="1" t="s">
        <v>1609</v>
      </c>
      <c r="O10" s="31">
        <v>216</v>
      </c>
      <c r="P10" s="20">
        <v>241</v>
      </c>
      <c r="Q10" s="30">
        <v>-25</v>
      </c>
      <c r="R10" s="29" t="s">
        <v>101</v>
      </c>
      <c r="S10" s="28" t="s">
        <v>235</v>
      </c>
    </row>
    <row r="11" spans="1:20" ht="15" thickBot="1" x14ac:dyDescent="0.35">
      <c r="A11" s="32" t="s">
        <v>19</v>
      </c>
      <c r="B11" s="1">
        <v>67</v>
      </c>
      <c r="C11" s="1">
        <v>33</v>
      </c>
      <c r="D11" s="1">
        <v>31</v>
      </c>
      <c r="E11" s="24">
        <v>3</v>
      </c>
      <c r="F11" s="23">
        <v>69</v>
      </c>
      <c r="G11" s="25">
        <v>22</v>
      </c>
      <c r="H11" s="24">
        <v>29</v>
      </c>
      <c r="I11" s="24">
        <v>4</v>
      </c>
      <c r="J11" s="23">
        <v>1</v>
      </c>
      <c r="K11" s="29" t="s">
        <v>1480</v>
      </c>
      <c r="L11" s="1" t="s">
        <v>1604</v>
      </c>
      <c r="M11" s="1" t="s">
        <v>477</v>
      </c>
      <c r="N11" s="1" t="s">
        <v>1529</v>
      </c>
      <c r="O11" s="31">
        <v>201</v>
      </c>
      <c r="P11" s="20">
        <v>225</v>
      </c>
      <c r="Q11" s="30">
        <v>-24</v>
      </c>
      <c r="R11" s="29" t="s">
        <v>107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68</v>
      </c>
      <c r="C14" s="1">
        <v>43</v>
      </c>
      <c r="D14" s="1">
        <v>19</v>
      </c>
      <c r="E14" s="20">
        <v>6</v>
      </c>
      <c r="F14" s="33">
        <v>92</v>
      </c>
      <c r="G14" s="20">
        <v>26</v>
      </c>
      <c r="H14" s="20">
        <v>38</v>
      </c>
      <c r="I14" s="20">
        <v>5</v>
      </c>
      <c r="J14" s="20">
        <v>3</v>
      </c>
      <c r="K14" s="29" t="s">
        <v>1526</v>
      </c>
      <c r="L14" s="1" t="s">
        <v>1454</v>
      </c>
      <c r="M14" s="1" t="s">
        <v>1623</v>
      </c>
      <c r="N14" s="1" t="s">
        <v>1624</v>
      </c>
      <c r="O14" s="31">
        <v>241</v>
      </c>
      <c r="P14" s="20">
        <v>202</v>
      </c>
      <c r="Q14" s="30">
        <v>39</v>
      </c>
      <c r="R14" s="29" t="s">
        <v>99</v>
      </c>
      <c r="S14" s="28" t="s">
        <v>232</v>
      </c>
    </row>
    <row r="15" spans="1:20" x14ac:dyDescent="0.3">
      <c r="A15" s="32" t="s">
        <v>9</v>
      </c>
      <c r="B15" s="1">
        <v>68</v>
      </c>
      <c r="C15" s="1">
        <v>34</v>
      </c>
      <c r="D15" s="1">
        <v>18</v>
      </c>
      <c r="E15" s="20">
        <v>16</v>
      </c>
      <c r="F15" s="30">
        <v>84</v>
      </c>
      <c r="G15" s="20">
        <v>28</v>
      </c>
      <c r="H15" s="20">
        <v>33</v>
      </c>
      <c r="I15" s="20">
        <v>1</v>
      </c>
      <c r="J15" s="20">
        <v>10</v>
      </c>
      <c r="K15" s="29" t="s">
        <v>1460</v>
      </c>
      <c r="L15" s="1" t="s">
        <v>1321</v>
      </c>
      <c r="M15" s="1" t="s">
        <v>1629</v>
      </c>
      <c r="N15" s="1" t="s">
        <v>1630</v>
      </c>
      <c r="O15" s="31">
        <v>235</v>
      </c>
      <c r="P15" s="20">
        <v>210</v>
      </c>
      <c r="Q15" s="30">
        <v>25</v>
      </c>
      <c r="R15" s="29" t="s">
        <v>101</v>
      </c>
      <c r="S15" s="28" t="s">
        <v>222</v>
      </c>
    </row>
    <row r="16" spans="1:20" x14ac:dyDescent="0.3">
      <c r="A16" s="32" t="s">
        <v>13</v>
      </c>
      <c r="B16" s="1">
        <v>68</v>
      </c>
      <c r="C16" s="1">
        <v>39</v>
      </c>
      <c r="D16" s="1">
        <v>24</v>
      </c>
      <c r="E16" s="20">
        <v>5</v>
      </c>
      <c r="F16" s="30">
        <v>83</v>
      </c>
      <c r="G16" s="20">
        <v>21</v>
      </c>
      <c r="H16" s="20">
        <v>35</v>
      </c>
      <c r="I16" s="20">
        <v>4</v>
      </c>
      <c r="J16" s="20">
        <v>5</v>
      </c>
      <c r="K16" s="29" t="s">
        <v>1488</v>
      </c>
      <c r="L16" s="1" t="s">
        <v>1457</v>
      </c>
      <c r="M16" s="1" t="s">
        <v>1316</v>
      </c>
      <c r="N16" s="1" t="s">
        <v>1613</v>
      </c>
      <c r="O16" s="31">
        <v>200</v>
      </c>
      <c r="P16" s="20">
        <v>192</v>
      </c>
      <c r="Q16" s="30">
        <v>8</v>
      </c>
      <c r="R16" s="29" t="s">
        <v>104</v>
      </c>
      <c r="S16" s="28" t="s">
        <v>203</v>
      </c>
    </row>
    <row r="17" spans="1:19" x14ac:dyDescent="0.3">
      <c r="A17" s="32" t="s">
        <v>23</v>
      </c>
      <c r="B17" s="1">
        <v>67</v>
      </c>
      <c r="C17" s="1">
        <v>35</v>
      </c>
      <c r="D17" s="1">
        <v>21</v>
      </c>
      <c r="E17" s="20">
        <v>11</v>
      </c>
      <c r="F17" s="30">
        <v>81</v>
      </c>
      <c r="G17" s="20">
        <v>18</v>
      </c>
      <c r="H17" s="20">
        <v>29</v>
      </c>
      <c r="I17" s="20">
        <v>6</v>
      </c>
      <c r="J17" s="20">
        <v>1</v>
      </c>
      <c r="K17" s="29" t="s">
        <v>1611</v>
      </c>
      <c r="L17" s="1" t="s">
        <v>1187</v>
      </c>
      <c r="M17" s="1" t="s">
        <v>772</v>
      </c>
      <c r="N17" s="1" t="s">
        <v>1612</v>
      </c>
      <c r="O17" s="31">
        <v>217</v>
      </c>
      <c r="P17" s="20">
        <v>209</v>
      </c>
      <c r="Q17" s="30">
        <v>8</v>
      </c>
      <c r="R17" s="29" t="s">
        <v>104</v>
      </c>
      <c r="S17" s="28" t="s">
        <v>663</v>
      </c>
    </row>
    <row r="18" spans="1:19" x14ac:dyDescent="0.3">
      <c r="A18" s="32" t="s">
        <v>10</v>
      </c>
      <c r="B18" s="1">
        <v>67</v>
      </c>
      <c r="C18" s="1">
        <v>32</v>
      </c>
      <c r="D18" s="1">
        <v>23</v>
      </c>
      <c r="E18" s="20">
        <v>12</v>
      </c>
      <c r="F18" s="30">
        <v>76</v>
      </c>
      <c r="G18" s="20">
        <v>12</v>
      </c>
      <c r="H18" s="20">
        <v>24</v>
      </c>
      <c r="I18" s="20">
        <v>8</v>
      </c>
      <c r="J18" s="20">
        <v>4</v>
      </c>
      <c r="K18" s="29" t="s">
        <v>1490</v>
      </c>
      <c r="L18" s="1" t="s">
        <v>1161</v>
      </c>
      <c r="M18" s="1" t="s">
        <v>727</v>
      </c>
      <c r="N18" s="1" t="s">
        <v>1567</v>
      </c>
      <c r="O18" s="31">
        <v>194</v>
      </c>
      <c r="P18" s="20">
        <v>207</v>
      </c>
      <c r="Q18" s="30">
        <v>-13</v>
      </c>
      <c r="R18" s="29" t="s">
        <v>99</v>
      </c>
      <c r="S18" s="28" t="s">
        <v>226</v>
      </c>
    </row>
    <row r="19" spans="1:19" x14ac:dyDescent="0.3">
      <c r="A19" s="32" t="s">
        <v>1</v>
      </c>
      <c r="B19" s="1">
        <v>69</v>
      </c>
      <c r="C19" s="1">
        <v>34</v>
      </c>
      <c r="D19" s="1">
        <v>27</v>
      </c>
      <c r="E19" s="20">
        <v>8</v>
      </c>
      <c r="F19" s="30">
        <v>76</v>
      </c>
      <c r="G19" s="20">
        <v>28</v>
      </c>
      <c r="H19" s="20">
        <v>33</v>
      </c>
      <c r="I19" s="20">
        <v>1</v>
      </c>
      <c r="J19" s="20">
        <v>6</v>
      </c>
      <c r="K19" s="29" t="s">
        <v>1317</v>
      </c>
      <c r="L19" s="1" t="s">
        <v>1536</v>
      </c>
      <c r="M19" s="1" t="s">
        <v>698</v>
      </c>
      <c r="N19" s="1" t="s">
        <v>1631</v>
      </c>
      <c r="O19" s="31">
        <v>216</v>
      </c>
      <c r="P19" s="20">
        <v>204</v>
      </c>
      <c r="Q19" s="30">
        <v>12</v>
      </c>
      <c r="R19" s="29" t="s">
        <v>99</v>
      </c>
      <c r="S19" s="28" t="s">
        <v>225</v>
      </c>
    </row>
    <row r="20" spans="1:19" x14ac:dyDescent="0.3">
      <c r="A20" s="32" t="s">
        <v>14</v>
      </c>
      <c r="B20" s="1">
        <v>68</v>
      </c>
      <c r="C20" s="1">
        <v>35</v>
      </c>
      <c r="D20" s="1">
        <v>31</v>
      </c>
      <c r="E20" s="20">
        <v>2</v>
      </c>
      <c r="F20" s="30">
        <v>72</v>
      </c>
      <c r="G20" s="20">
        <v>19</v>
      </c>
      <c r="H20" s="20">
        <v>31</v>
      </c>
      <c r="I20" s="20">
        <v>4</v>
      </c>
      <c r="J20" s="20">
        <v>0</v>
      </c>
      <c r="K20" s="29" t="s">
        <v>1566</v>
      </c>
      <c r="L20" s="1" t="s">
        <v>1625</v>
      </c>
      <c r="M20" s="1" t="s">
        <v>600</v>
      </c>
      <c r="N20" s="1" t="s">
        <v>1626</v>
      </c>
      <c r="O20" s="31">
        <v>186</v>
      </c>
      <c r="P20" s="20">
        <v>207</v>
      </c>
      <c r="Q20" s="30">
        <v>-21</v>
      </c>
      <c r="R20" s="29" t="s">
        <v>109</v>
      </c>
      <c r="S20" s="28" t="s">
        <v>203</v>
      </c>
    </row>
    <row r="21" spans="1:19" ht="15" thickBot="1" x14ac:dyDescent="0.35">
      <c r="A21" s="27" t="s">
        <v>12</v>
      </c>
      <c r="B21" s="26">
        <v>68</v>
      </c>
      <c r="C21" s="26">
        <v>28</v>
      </c>
      <c r="D21" s="26">
        <v>32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1627</v>
      </c>
      <c r="L21" s="26" t="s">
        <v>1566</v>
      </c>
      <c r="M21" s="26" t="s">
        <v>1094</v>
      </c>
      <c r="N21" s="26" t="s">
        <v>1628</v>
      </c>
      <c r="O21" s="25">
        <v>193</v>
      </c>
      <c r="P21" s="24">
        <v>215</v>
      </c>
      <c r="Q21" s="23">
        <v>-22</v>
      </c>
      <c r="R21" s="22" t="s">
        <v>107</v>
      </c>
      <c r="S21" s="21" t="s">
        <v>234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67</v>
      </c>
      <c r="C25" s="1">
        <v>44</v>
      </c>
      <c r="D25" s="1">
        <v>13</v>
      </c>
      <c r="E25" s="20">
        <v>10</v>
      </c>
      <c r="F25" s="30">
        <v>98</v>
      </c>
      <c r="G25" s="20">
        <v>36</v>
      </c>
      <c r="H25" s="20">
        <v>41</v>
      </c>
      <c r="I25" s="20">
        <v>3</v>
      </c>
      <c r="J25" s="20">
        <v>6</v>
      </c>
      <c r="K25" s="29" t="s">
        <v>1632</v>
      </c>
      <c r="L25" s="1" t="s">
        <v>1571</v>
      </c>
      <c r="M25" s="1" t="s">
        <v>761</v>
      </c>
      <c r="N25" s="1" t="s">
        <v>1633</v>
      </c>
      <c r="O25" s="31">
        <v>250</v>
      </c>
      <c r="P25" s="20">
        <v>172</v>
      </c>
      <c r="Q25" s="30">
        <v>78</v>
      </c>
      <c r="R25" s="29" t="s">
        <v>113</v>
      </c>
      <c r="S25" s="28" t="s">
        <v>234</v>
      </c>
    </row>
    <row r="26" spans="1:19" x14ac:dyDescent="0.3">
      <c r="A26" s="32" t="s">
        <v>22</v>
      </c>
      <c r="B26" s="1">
        <v>68</v>
      </c>
      <c r="C26" s="1">
        <v>43</v>
      </c>
      <c r="D26" s="1">
        <v>15</v>
      </c>
      <c r="E26" s="20">
        <v>10</v>
      </c>
      <c r="F26" s="30">
        <v>96</v>
      </c>
      <c r="G26" s="20">
        <v>28</v>
      </c>
      <c r="H26" s="20">
        <v>38</v>
      </c>
      <c r="I26" s="20">
        <v>5</v>
      </c>
      <c r="J26" s="20">
        <v>4</v>
      </c>
      <c r="K26" s="29" t="s">
        <v>1597</v>
      </c>
      <c r="L26" s="1" t="s">
        <v>1137</v>
      </c>
      <c r="M26" s="1" t="s">
        <v>1634</v>
      </c>
      <c r="N26" s="1" t="s">
        <v>1635</v>
      </c>
      <c r="O26" s="31">
        <v>237</v>
      </c>
      <c r="P26" s="20">
        <v>185</v>
      </c>
      <c r="Q26" s="30">
        <v>52</v>
      </c>
      <c r="R26" s="29" t="s">
        <v>99</v>
      </c>
      <c r="S26" s="28" t="s">
        <v>276</v>
      </c>
    </row>
    <row r="27" spans="1:19" x14ac:dyDescent="0.3">
      <c r="A27" s="32" t="s">
        <v>17</v>
      </c>
      <c r="B27" s="1">
        <v>69</v>
      </c>
      <c r="C27" s="1">
        <v>39</v>
      </c>
      <c r="D27" s="1">
        <v>18</v>
      </c>
      <c r="E27" s="20">
        <v>12</v>
      </c>
      <c r="F27" s="30">
        <v>90</v>
      </c>
      <c r="G27" s="20">
        <v>21</v>
      </c>
      <c r="H27" s="20">
        <v>35</v>
      </c>
      <c r="I27" s="20">
        <v>4</v>
      </c>
      <c r="J27" s="20">
        <v>5</v>
      </c>
      <c r="K27" s="29" t="s">
        <v>1584</v>
      </c>
      <c r="L27" s="1" t="s">
        <v>1456</v>
      </c>
      <c r="M27" s="1" t="s">
        <v>788</v>
      </c>
      <c r="N27" s="1" t="s">
        <v>1615</v>
      </c>
      <c r="O27" s="31">
        <v>230</v>
      </c>
      <c r="P27" s="20">
        <v>199</v>
      </c>
      <c r="Q27" s="30">
        <v>31</v>
      </c>
      <c r="R27" s="29" t="s">
        <v>99</v>
      </c>
      <c r="S27" s="28" t="s">
        <v>218</v>
      </c>
    </row>
    <row r="28" spans="1:19" x14ac:dyDescent="0.3">
      <c r="A28" s="32" t="s">
        <v>95</v>
      </c>
      <c r="B28" s="1">
        <v>68</v>
      </c>
      <c r="C28" s="1">
        <v>35</v>
      </c>
      <c r="D28" s="1">
        <v>27</v>
      </c>
      <c r="E28" s="20">
        <v>6</v>
      </c>
      <c r="F28" s="30">
        <v>76</v>
      </c>
      <c r="G28" s="20">
        <v>27</v>
      </c>
      <c r="H28" s="20">
        <v>35</v>
      </c>
      <c r="I28" s="20">
        <v>0</v>
      </c>
      <c r="J28" s="20">
        <v>0</v>
      </c>
      <c r="K28" s="29" t="s">
        <v>1122</v>
      </c>
      <c r="L28" s="1" t="s">
        <v>1599</v>
      </c>
      <c r="M28" s="1" t="s">
        <v>719</v>
      </c>
      <c r="N28" s="1" t="s">
        <v>1600</v>
      </c>
      <c r="O28" s="31">
        <v>214</v>
      </c>
      <c r="P28" s="20">
        <v>191</v>
      </c>
      <c r="Q28" s="30">
        <v>23</v>
      </c>
      <c r="R28" s="29" t="s">
        <v>99</v>
      </c>
      <c r="S28" s="28" t="s">
        <v>233</v>
      </c>
    </row>
    <row r="29" spans="1:19" x14ac:dyDescent="0.3">
      <c r="A29" s="32" t="s">
        <v>15</v>
      </c>
      <c r="B29" s="1">
        <v>67</v>
      </c>
      <c r="C29" s="1">
        <v>30</v>
      </c>
      <c r="D29" s="1">
        <v>28</v>
      </c>
      <c r="E29" s="20">
        <v>9</v>
      </c>
      <c r="F29" s="30">
        <v>69</v>
      </c>
      <c r="G29" s="20">
        <v>18</v>
      </c>
      <c r="H29" s="20">
        <v>26</v>
      </c>
      <c r="I29" s="20">
        <v>4</v>
      </c>
      <c r="J29" s="20">
        <v>1</v>
      </c>
      <c r="K29" s="29" t="s">
        <v>1409</v>
      </c>
      <c r="L29" s="1" t="s">
        <v>1616</v>
      </c>
      <c r="M29" s="1" t="s">
        <v>766</v>
      </c>
      <c r="N29" s="1" t="s">
        <v>1617</v>
      </c>
      <c r="O29" s="31">
        <v>199</v>
      </c>
      <c r="P29" s="20">
        <v>228</v>
      </c>
      <c r="Q29" s="30">
        <v>-29</v>
      </c>
      <c r="R29" s="29" t="s">
        <v>99</v>
      </c>
      <c r="S29" s="28" t="s">
        <v>218</v>
      </c>
    </row>
    <row r="30" spans="1:19" x14ac:dyDescent="0.3">
      <c r="A30" s="32" t="s">
        <v>0</v>
      </c>
      <c r="B30" s="1">
        <v>67</v>
      </c>
      <c r="C30" s="1">
        <v>28</v>
      </c>
      <c r="D30" s="1">
        <v>28</v>
      </c>
      <c r="E30" s="20">
        <v>11</v>
      </c>
      <c r="F30" s="30">
        <v>67</v>
      </c>
      <c r="G30" s="20">
        <v>22</v>
      </c>
      <c r="H30" s="20">
        <v>27</v>
      </c>
      <c r="I30" s="20">
        <v>1</v>
      </c>
      <c r="J30" s="20">
        <v>3</v>
      </c>
      <c r="K30" s="29" t="s">
        <v>1545</v>
      </c>
      <c r="L30" s="1" t="s">
        <v>1352</v>
      </c>
      <c r="M30" s="1" t="s">
        <v>122</v>
      </c>
      <c r="N30" s="1" t="s">
        <v>1618</v>
      </c>
      <c r="O30" s="31">
        <v>191</v>
      </c>
      <c r="P30" s="20">
        <v>206</v>
      </c>
      <c r="Q30" s="30">
        <v>-15</v>
      </c>
      <c r="R30" s="29" t="s">
        <v>101</v>
      </c>
      <c r="S30" s="28" t="s">
        <v>239</v>
      </c>
    </row>
    <row r="31" spans="1:19" x14ac:dyDescent="0.3">
      <c r="A31" s="32" t="s">
        <v>6</v>
      </c>
      <c r="B31" s="1">
        <v>68</v>
      </c>
      <c r="C31" s="1">
        <v>27</v>
      </c>
      <c r="D31" s="1">
        <v>30</v>
      </c>
      <c r="E31" s="20">
        <v>11</v>
      </c>
      <c r="F31" s="30">
        <v>65</v>
      </c>
      <c r="G31" s="20">
        <v>23</v>
      </c>
      <c r="H31" s="20">
        <v>26</v>
      </c>
      <c r="I31" s="20">
        <v>1</v>
      </c>
      <c r="J31" s="20">
        <v>4</v>
      </c>
      <c r="K31" s="29" t="s">
        <v>1520</v>
      </c>
      <c r="L31" s="1" t="s">
        <v>1636</v>
      </c>
      <c r="M31" s="1" t="s">
        <v>1587</v>
      </c>
      <c r="N31" s="1" t="s">
        <v>1637</v>
      </c>
      <c r="O31" s="31">
        <v>178</v>
      </c>
      <c r="P31" s="20">
        <v>224</v>
      </c>
      <c r="Q31" s="30">
        <v>-46</v>
      </c>
      <c r="R31" s="29" t="s">
        <v>107</v>
      </c>
      <c r="S31" s="28" t="s">
        <v>231</v>
      </c>
    </row>
    <row r="32" spans="1:19" ht="15" thickBot="1" x14ac:dyDescent="0.35">
      <c r="A32" s="32" t="s">
        <v>25</v>
      </c>
      <c r="B32" s="1">
        <v>67</v>
      </c>
      <c r="C32" s="1">
        <v>25</v>
      </c>
      <c r="D32" s="1">
        <v>30</v>
      </c>
      <c r="E32" s="20">
        <v>12</v>
      </c>
      <c r="F32" s="23">
        <v>62</v>
      </c>
      <c r="G32" s="20">
        <v>15</v>
      </c>
      <c r="H32" s="20">
        <v>22</v>
      </c>
      <c r="I32" s="20">
        <v>3</v>
      </c>
      <c r="J32" s="20">
        <v>5</v>
      </c>
      <c r="K32" s="29" t="s">
        <v>1353</v>
      </c>
      <c r="L32" s="1" t="s">
        <v>1569</v>
      </c>
      <c r="M32" s="1" t="s">
        <v>643</v>
      </c>
      <c r="N32" s="1" t="s">
        <v>1614</v>
      </c>
      <c r="O32" s="31">
        <v>178</v>
      </c>
      <c r="P32" s="20">
        <v>217</v>
      </c>
      <c r="Q32" s="30">
        <v>-39</v>
      </c>
      <c r="R32" s="29" t="s">
        <v>107</v>
      </c>
      <c r="S32" s="28" t="s">
        <v>255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68</v>
      </c>
      <c r="C35" s="1">
        <v>37</v>
      </c>
      <c r="D35" s="1">
        <v>27</v>
      </c>
      <c r="E35" s="20">
        <v>4</v>
      </c>
      <c r="F35" s="33">
        <v>78</v>
      </c>
      <c r="G35" s="20">
        <v>14</v>
      </c>
      <c r="H35" s="20">
        <v>29</v>
      </c>
      <c r="I35" s="20">
        <v>8</v>
      </c>
      <c r="J35" s="20">
        <v>0</v>
      </c>
      <c r="K35" s="29" t="s">
        <v>1638</v>
      </c>
      <c r="L35" s="1" t="s">
        <v>1590</v>
      </c>
      <c r="M35" s="1" t="s">
        <v>455</v>
      </c>
      <c r="N35" s="1" t="s">
        <v>1512</v>
      </c>
      <c r="O35" s="31">
        <v>225</v>
      </c>
      <c r="P35" s="20">
        <v>236</v>
      </c>
      <c r="Q35" s="30">
        <v>-11</v>
      </c>
      <c r="R35" s="29" t="s">
        <v>101</v>
      </c>
      <c r="S35" s="28" t="s">
        <v>225</v>
      </c>
    </row>
    <row r="36" spans="1:19" x14ac:dyDescent="0.3">
      <c r="A36" s="32" t="s">
        <v>20</v>
      </c>
      <c r="B36" s="1">
        <v>69</v>
      </c>
      <c r="C36" s="1">
        <v>34</v>
      </c>
      <c r="D36" s="1">
        <v>26</v>
      </c>
      <c r="E36" s="20">
        <v>9</v>
      </c>
      <c r="F36" s="30">
        <v>77</v>
      </c>
      <c r="G36" s="20">
        <v>26</v>
      </c>
      <c r="H36" s="20">
        <v>34</v>
      </c>
      <c r="I36" s="20">
        <v>0</v>
      </c>
      <c r="J36" s="20">
        <v>3</v>
      </c>
      <c r="K36" s="29" t="s">
        <v>1182</v>
      </c>
      <c r="L36" s="1" t="s">
        <v>1555</v>
      </c>
      <c r="M36" s="1" t="s">
        <v>827</v>
      </c>
      <c r="N36" s="1" t="s">
        <v>1619</v>
      </c>
      <c r="O36" s="31">
        <v>243</v>
      </c>
      <c r="P36" s="20">
        <v>235</v>
      </c>
      <c r="Q36" s="30">
        <v>8</v>
      </c>
      <c r="R36" s="29" t="s">
        <v>104</v>
      </c>
      <c r="S36" s="28" t="s">
        <v>234</v>
      </c>
    </row>
    <row r="37" spans="1:19" x14ac:dyDescent="0.3">
      <c r="A37" s="32" t="s">
        <v>2</v>
      </c>
      <c r="B37" s="1">
        <v>68</v>
      </c>
      <c r="C37" s="1">
        <v>31</v>
      </c>
      <c r="D37" s="1">
        <v>23</v>
      </c>
      <c r="E37" s="20">
        <v>14</v>
      </c>
      <c r="F37" s="30">
        <v>76</v>
      </c>
      <c r="G37" s="20">
        <v>22</v>
      </c>
      <c r="H37" s="20">
        <v>30</v>
      </c>
      <c r="I37" s="20">
        <v>1</v>
      </c>
      <c r="J37" s="20">
        <v>6</v>
      </c>
      <c r="K37" s="29" t="s">
        <v>1435</v>
      </c>
      <c r="L37" s="1" t="s">
        <v>1520</v>
      </c>
      <c r="M37" s="1" t="s">
        <v>565</v>
      </c>
      <c r="N37" s="1" t="s">
        <v>1582</v>
      </c>
      <c r="O37" s="31">
        <v>220</v>
      </c>
      <c r="P37" s="20">
        <v>211</v>
      </c>
      <c r="Q37" s="30">
        <v>9</v>
      </c>
      <c r="R37" s="29" t="s">
        <v>101</v>
      </c>
      <c r="S37" s="28" t="s">
        <v>224</v>
      </c>
    </row>
    <row r="38" spans="1:19" x14ac:dyDescent="0.3">
      <c r="A38" s="32" t="s">
        <v>18</v>
      </c>
      <c r="B38" s="1">
        <v>67</v>
      </c>
      <c r="C38" s="1">
        <v>28</v>
      </c>
      <c r="D38" s="1">
        <v>24</v>
      </c>
      <c r="E38" s="20">
        <v>15</v>
      </c>
      <c r="F38" s="30">
        <v>71</v>
      </c>
      <c r="G38" s="20">
        <v>14</v>
      </c>
      <c r="H38" s="20">
        <v>24</v>
      </c>
      <c r="I38" s="20">
        <v>4</v>
      </c>
      <c r="J38" s="20">
        <v>6</v>
      </c>
      <c r="K38" s="29" t="s">
        <v>1449</v>
      </c>
      <c r="L38" s="1" t="s">
        <v>1602</v>
      </c>
      <c r="M38" s="1" t="s">
        <v>1336</v>
      </c>
      <c r="N38" s="1" t="s">
        <v>1368</v>
      </c>
      <c r="O38" s="31">
        <v>180</v>
      </c>
      <c r="P38" s="20">
        <v>201</v>
      </c>
      <c r="Q38" s="30">
        <v>-21</v>
      </c>
      <c r="R38" s="29" t="s">
        <v>99</v>
      </c>
      <c r="S38" s="28" t="s">
        <v>225</v>
      </c>
    </row>
    <row r="39" spans="1:19" x14ac:dyDescent="0.3">
      <c r="A39" s="32" t="s">
        <v>7</v>
      </c>
      <c r="B39" s="1">
        <v>67</v>
      </c>
      <c r="C39" s="1">
        <v>31</v>
      </c>
      <c r="D39" s="1">
        <v>27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1290</v>
      </c>
      <c r="M39" s="1" t="s">
        <v>678</v>
      </c>
      <c r="N39" s="1" t="s">
        <v>1579</v>
      </c>
      <c r="O39" s="31">
        <v>193</v>
      </c>
      <c r="P39" s="20">
        <v>205</v>
      </c>
      <c r="Q39" s="30">
        <v>-12</v>
      </c>
      <c r="R39" s="29" t="s">
        <v>101</v>
      </c>
      <c r="S39" s="28" t="s">
        <v>200</v>
      </c>
    </row>
    <row r="40" spans="1:19" x14ac:dyDescent="0.3">
      <c r="A40" s="32" t="s">
        <v>8</v>
      </c>
      <c r="B40" s="1">
        <v>66</v>
      </c>
      <c r="C40" s="1">
        <v>32</v>
      </c>
      <c r="D40" s="1">
        <v>28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1260</v>
      </c>
      <c r="L40" s="1" t="s">
        <v>1620</v>
      </c>
      <c r="M40" s="1" t="s">
        <v>649</v>
      </c>
      <c r="N40" s="1" t="s">
        <v>1477</v>
      </c>
      <c r="O40" s="31">
        <v>207</v>
      </c>
      <c r="P40" s="20">
        <v>234</v>
      </c>
      <c r="Q40" s="30">
        <v>-27</v>
      </c>
      <c r="R40" s="29" t="s">
        <v>107</v>
      </c>
      <c r="S40" s="28" t="s">
        <v>233</v>
      </c>
    </row>
    <row r="41" spans="1:19" x14ac:dyDescent="0.3">
      <c r="A41" s="32" t="s">
        <v>27</v>
      </c>
      <c r="B41" s="1">
        <v>68</v>
      </c>
      <c r="C41" s="1">
        <v>27</v>
      </c>
      <c r="D41" s="1">
        <v>34</v>
      </c>
      <c r="E41" s="20">
        <v>7</v>
      </c>
      <c r="F41" s="30">
        <v>61</v>
      </c>
      <c r="G41" s="20">
        <v>19</v>
      </c>
      <c r="H41" s="20">
        <v>24</v>
      </c>
      <c r="I41" s="20">
        <v>3</v>
      </c>
      <c r="J41" s="20">
        <v>3</v>
      </c>
      <c r="K41" s="29" t="s">
        <v>1161</v>
      </c>
      <c r="L41" s="1" t="s">
        <v>1601</v>
      </c>
      <c r="M41" s="1" t="s">
        <v>488</v>
      </c>
      <c r="N41" s="1" t="s">
        <v>1639</v>
      </c>
      <c r="O41" s="31">
        <v>169</v>
      </c>
      <c r="P41" s="20">
        <v>213</v>
      </c>
      <c r="Q41" s="30">
        <v>-44</v>
      </c>
      <c r="R41" s="29" t="s">
        <v>99</v>
      </c>
      <c r="S41" s="28" t="s">
        <v>237</v>
      </c>
    </row>
    <row r="42" spans="1:19" ht="15" thickBot="1" x14ac:dyDescent="0.35">
      <c r="A42" s="27" t="s">
        <v>3</v>
      </c>
      <c r="B42" s="26">
        <v>67</v>
      </c>
      <c r="C42" s="26">
        <v>21</v>
      </c>
      <c r="D42" s="26">
        <v>38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1622</v>
      </c>
      <c r="L42" s="26" t="s">
        <v>1450</v>
      </c>
      <c r="M42" s="26" t="s">
        <v>434</v>
      </c>
      <c r="N42" s="26" t="s">
        <v>1581</v>
      </c>
      <c r="O42" s="25">
        <v>176</v>
      </c>
      <c r="P42" s="24">
        <v>248</v>
      </c>
      <c r="Q42" s="23">
        <v>-72</v>
      </c>
      <c r="R42" s="22" t="s">
        <v>99</v>
      </c>
      <c r="S42" s="21" t="s">
        <v>215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C3E19C5-8468-4D22-9D16-B4BEC8178ACF}"/>
  </hyperlinks>
  <pageMargins left="0.7" right="0.7" top="0.75" bottom="0.75" header="0.3" footer="0.3"/>
  <pageSetup orientation="portrait" verticalDpi="0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A00E-A1E6-48BD-BD2E-90A2E823099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69</v>
      </c>
      <c r="C4" s="40">
        <v>43</v>
      </c>
      <c r="D4" s="40">
        <v>20</v>
      </c>
      <c r="E4" s="38">
        <v>6</v>
      </c>
      <c r="F4" s="33">
        <v>92</v>
      </c>
      <c r="G4" s="39">
        <v>32</v>
      </c>
      <c r="H4" s="38">
        <v>39</v>
      </c>
      <c r="I4" s="38">
        <v>4</v>
      </c>
      <c r="J4" s="33">
        <v>0</v>
      </c>
      <c r="K4" s="37" t="s">
        <v>1313</v>
      </c>
      <c r="L4" s="40" t="s">
        <v>1430</v>
      </c>
      <c r="M4" s="40" t="s">
        <v>865</v>
      </c>
      <c r="N4" s="40" t="s">
        <v>1558</v>
      </c>
      <c r="O4" s="39">
        <v>242</v>
      </c>
      <c r="P4" s="38">
        <v>200</v>
      </c>
      <c r="Q4" s="33">
        <v>42</v>
      </c>
      <c r="R4" s="37" t="s">
        <v>109</v>
      </c>
      <c r="S4" s="36" t="s">
        <v>280</v>
      </c>
    </row>
    <row r="5" spans="1:20" x14ac:dyDescent="0.3">
      <c r="A5" s="32" t="s">
        <v>5</v>
      </c>
      <c r="B5" s="1">
        <v>67</v>
      </c>
      <c r="C5" s="1">
        <v>42</v>
      </c>
      <c r="D5" s="1">
        <v>21</v>
      </c>
      <c r="E5" s="20">
        <v>4</v>
      </c>
      <c r="F5" s="30">
        <v>88</v>
      </c>
      <c r="G5" s="31">
        <v>29</v>
      </c>
      <c r="H5" s="20">
        <v>38</v>
      </c>
      <c r="I5" s="20">
        <v>4</v>
      </c>
      <c r="J5" s="30">
        <v>2</v>
      </c>
      <c r="K5" s="29" t="s">
        <v>1559</v>
      </c>
      <c r="L5" s="1" t="s">
        <v>1645</v>
      </c>
      <c r="M5" s="1" t="s">
        <v>536</v>
      </c>
      <c r="N5" s="1" t="s">
        <v>1560</v>
      </c>
      <c r="O5" s="31">
        <v>243</v>
      </c>
      <c r="P5" s="20">
        <v>186</v>
      </c>
      <c r="Q5" s="30">
        <v>57</v>
      </c>
      <c r="R5" s="29" t="s">
        <v>104</v>
      </c>
      <c r="S5" s="28" t="s">
        <v>200</v>
      </c>
    </row>
    <row r="6" spans="1:20" x14ac:dyDescent="0.3">
      <c r="A6" s="32" t="s">
        <v>29</v>
      </c>
      <c r="B6" s="1">
        <v>69</v>
      </c>
      <c r="C6" s="1">
        <v>38</v>
      </c>
      <c r="D6" s="1">
        <v>23</v>
      </c>
      <c r="E6" s="20">
        <v>8</v>
      </c>
      <c r="F6" s="30">
        <v>84</v>
      </c>
      <c r="G6" s="31">
        <v>26</v>
      </c>
      <c r="H6" s="20">
        <v>35</v>
      </c>
      <c r="I6" s="20">
        <v>3</v>
      </c>
      <c r="J6" s="30">
        <v>3</v>
      </c>
      <c r="K6" s="29" t="s">
        <v>1640</v>
      </c>
      <c r="L6" s="1" t="s">
        <v>1538</v>
      </c>
      <c r="M6" s="1" t="s">
        <v>712</v>
      </c>
      <c r="N6" s="1" t="s">
        <v>1603</v>
      </c>
      <c r="O6" s="31">
        <v>230</v>
      </c>
      <c r="P6" s="20">
        <v>215</v>
      </c>
      <c r="Q6" s="30">
        <v>15</v>
      </c>
      <c r="R6" s="29" t="s">
        <v>99</v>
      </c>
      <c r="S6" s="28" t="s">
        <v>239</v>
      </c>
    </row>
    <row r="7" spans="1:20" x14ac:dyDescent="0.3">
      <c r="A7" s="32" t="s">
        <v>21</v>
      </c>
      <c r="B7" s="1">
        <v>69</v>
      </c>
      <c r="C7" s="1">
        <v>38</v>
      </c>
      <c r="D7" s="1">
        <v>23</v>
      </c>
      <c r="E7" s="20">
        <v>8</v>
      </c>
      <c r="F7" s="30">
        <v>84</v>
      </c>
      <c r="G7" s="31">
        <v>25</v>
      </c>
      <c r="H7" s="20">
        <v>36</v>
      </c>
      <c r="I7" s="20">
        <v>2</v>
      </c>
      <c r="J7" s="30">
        <v>3</v>
      </c>
      <c r="K7" s="29" t="s">
        <v>1266</v>
      </c>
      <c r="L7" s="1" t="s">
        <v>1455</v>
      </c>
      <c r="M7" s="1" t="s">
        <v>636</v>
      </c>
      <c r="N7" s="1" t="s">
        <v>1641</v>
      </c>
      <c r="O7" s="31">
        <v>203</v>
      </c>
      <c r="P7" s="20">
        <v>204</v>
      </c>
      <c r="Q7" s="30">
        <v>-1</v>
      </c>
      <c r="R7" s="29" t="s">
        <v>104</v>
      </c>
      <c r="S7" s="28" t="s">
        <v>218</v>
      </c>
    </row>
    <row r="8" spans="1:20" x14ac:dyDescent="0.3">
      <c r="A8" s="32" t="s">
        <v>16</v>
      </c>
      <c r="B8" s="1">
        <v>68</v>
      </c>
      <c r="C8" s="1">
        <v>37</v>
      </c>
      <c r="D8" s="1">
        <v>21</v>
      </c>
      <c r="E8" s="20">
        <v>10</v>
      </c>
      <c r="F8" s="30">
        <v>84</v>
      </c>
      <c r="G8" s="31">
        <v>23</v>
      </c>
      <c r="H8" s="20">
        <v>35</v>
      </c>
      <c r="I8" s="20">
        <v>2</v>
      </c>
      <c r="J8" s="30">
        <v>5</v>
      </c>
      <c r="K8" s="29" t="s">
        <v>1605</v>
      </c>
      <c r="L8" s="1" t="s">
        <v>1643</v>
      </c>
      <c r="M8" s="1" t="s">
        <v>740</v>
      </c>
      <c r="N8" s="1" t="s">
        <v>1582</v>
      </c>
      <c r="O8" s="31">
        <v>237</v>
      </c>
      <c r="P8" s="20">
        <v>225</v>
      </c>
      <c r="Q8" s="30">
        <v>12</v>
      </c>
      <c r="R8" s="29" t="s">
        <v>101</v>
      </c>
      <c r="S8" s="28" t="s">
        <v>225</v>
      </c>
    </row>
    <row r="9" spans="1:20" x14ac:dyDescent="0.3">
      <c r="A9" s="32" t="s">
        <v>11</v>
      </c>
      <c r="B9" s="1">
        <v>68</v>
      </c>
      <c r="C9" s="1">
        <v>35</v>
      </c>
      <c r="D9" s="1">
        <v>24</v>
      </c>
      <c r="E9" s="20">
        <v>9</v>
      </c>
      <c r="F9" s="30">
        <v>79</v>
      </c>
      <c r="G9" s="31">
        <v>26</v>
      </c>
      <c r="H9" s="20">
        <v>32</v>
      </c>
      <c r="I9" s="20">
        <v>3</v>
      </c>
      <c r="J9" s="30">
        <v>0</v>
      </c>
      <c r="K9" s="29" t="s">
        <v>1304</v>
      </c>
      <c r="L9" s="1" t="s">
        <v>1242</v>
      </c>
      <c r="M9" s="1" t="s">
        <v>596</v>
      </c>
      <c r="N9" s="1" t="s">
        <v>1644</v>
      </c>
      <c r="O9" s="31">
        <v>229</v>
      </c>
      <c r="P9" s="20">
        <v>211</v>
      </c>
      <c r="Q9" s="30">
        <v>18</v>
      </c>
      <c r="R9" s="29" t="s">
        <v>99</v>
      </c>
      <c r="S9" s="28" t="s">
        <v>226</v>
      </c>
    </row>
    <row r="10" spans="1:20" x14ac:dyDescent="0.3">
      <c r="A10" s="32" t="s">
        <v>19</v>
      </c>
      <c r="B10" s="1">
        <v>68</v>
      </c>
      <c r="C10" s="1">
        <v>34</v>
      </c>
      <c r="D10" s="1">
        <v>31</v>
      </c>
      <c r="E10" s="20">
        <v>3</v>
      </c>
      <c r="F10" s="30">
        <v>71</v>
      </c>
      <c r="G10" s="31">
        <v>23</v>
      </c>
      <c r="H10" s="20">
        <v>30</v>
      </c>
      <c r="I10" s="20">
        <v>4</v>
      </c>
      <c r="J10" s="30">
        <v>1</v>
      </c>
      <c r="K10" s="29" t="s">
        <v>1480</v>
      </c>
      <c r="L10" s="1" t="s">
        <v>1642</v>
      </c>
      <c r="M10" s="1" t="s">
        <v>477</v>
      </c>
      <c r="N10" s="1" t="s">
        <v>1529</v>
      </c>
      <c r="O10" s="31">
        <v>205</v>
      </c>
      <c r="P10" s="20">
        <v>225</v>
      </c>
      <c r="Q10" s="30">
        <v>-20</v>
      </c>
      <c r="R10" s="29" t="s">
        <v>99</v>
      </c>
      <c r="S10" s="28" t="s">
        <v>200</v>
      </c>
    </row>
    <row r="11" spans="1:20" ht="15" thickBot="1" x14ac:dyDescent="0.35">
      <c r="A11" s="32" t="s">
        <v>4</v>
      </c>
      <c r="B11" s="1">
        <v>69</v>
      </c>
      <c r="C11" s="1">
        <v>29</v>
      </c>
      <c r="D11" s="1">
        <v>28</v>
      </c>
      <c r="E11" s="24">
        <v>12</v>
      </c>
      <c r="F11" s="23">
        <v>70</v>
      </c>
      <c r="G11" s="25">
        <v>20</v>
      </c>
      <c r="H11" s="24">
        <v>28</v>
      </c>
      <c r="I11" s="24">
        <v>1</v>
      </c>
      <c r="J11" s="23">
        <v>4</v>
      </c>
      <c r="K11" s="29" t="s">
        <v>1608</v>
      </c>
      <c r="L11" s="1" t="s">
        <v>1583</v>
      </c>
      <c r="M11" s="1" t="s">
        <v>892</v>
      </c>
      <c r="N11" s="1" t="s">
        <v>1609</v>
      </c>
      <c r="O11" s="31">
        <v>216</v>
      </c>
      <c r="P11" s="20">
        <v>241</v>
      </c>
      <c r="Q11" s="30">
        <v>-25</v>
      </c>
      <c r="R11" s="29" t="s">
        <v>101</v>
      </c>
      <c r="S11" s="28" t="s">
        <v>235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68</v>
      </c>
      <c r="C14" s="1">
        <v>43</v>
      </c>
      <c r="D14" s="1">
        <v>19</v>
      </c>
      <c r="E14" s="20">
        <v>6</v>
      </c>
      <c r="F14" s="33">
        <v>92</v>
      </c>
      <c r="G14" s="20">
        <v>26</v>
      </c>
      <c r="H14" s="20">
        <v>38</v>
      </c>
      <c r="I14" s="20">
        <v>5</v>
      </c>
      <c r="J14" s="20">
        <v>3</v>
      </c>
      <c r="K14" s="29" t="s">
        <v>1526</v>
      </c>
      <c r="L14" s="1" t="s">
        <v>1454</v>
      </c>
      <c r="M14" s="1" t="s">
        <v>1623</v>
      </c>
      <c r="N14" s="1" t="s">
        <v>1624</v>
      </c>
      <c r="O14" s="31">
        <v>241</v>
      </c>
      <c r="P14" s="20">
        <v>202</v>
      </c>
      <c r="Q14" s="30">
        <v>39</v>
      </c>
      <c r="R14" s="29" t="s">
        <v>99</v>
      </c>
      <c r="S14" s="28" t="s">
        <v>232</v>
      </c>
    </row>
    <row r="15" spans="1:20" x14ac:dyDescent="0.3">
      <c r="A15" s="32" t="s">
        <v>9</v>
      </c>
      <c r="B15" s="1">
        <v>68</v>
      </c>
      <c r="C15" s="1">
        <v>34</v>
      </c>
      <c r="D15" s="1">
        <v>18</v>
      </c>
      <c r="E15" s="20">
        <v>16</v>
      </c>
      <c r="F15" s="30">
        <v>84</v>
      </c>
      <c r="G15" s="20">
        <v>28</v>
      </c>
      <c r="H15" s="20">
        <v>33</v>
      </c>
      <c r="I15" s="20">
        <v>1</v>
      </c>
      <c r="J15" s="20">
        <v>10</v>
      </c>
      <c r="K15" s="29" t="s">
        <v>1460</v>
      </c>
      <c r="L15" s="1" t="s">
        <v>1321</v>
      </c>
      <c r="M15" s="1" t="s">
        <v>1629</v>
      </c>
      <c r="N15" s="1" t="s">
        <v>1630</v>
      </c>
      <c r="O15" s="31">
        <v>235</v>
      </c>
      <c r="P15" s="20">
        <v>210</v>
      </c>
      <c r="Q15" s="30">
        <v>25</v>
      </c>
      <c r="R15" s="29" t="s">
        <v>101</v>
      </c>
      <c r="S15" s="28" t="s">
        <v>222</v>
      </c>
    </row>
    <row r="16" spans="1:20" x14ac:dyDescent="0.3">
      <c r="A16" s="32" t="s">
        <v>23</v>
      </c>
      <c r="B16" s="1">
        <v>68</v>
      </c>
      <c r="C16" s="1">
        <v>36</v>
      </c>
      <c r="D16" s="1">
        <v>21</v>
      </c>
      <c r="E16" s="20">
        <v>11</v>
      </c>
      <c r="F16" s="30">
        <v>83</v>
      </c>
      <c r="G16" s="20">
        <v>19</v>
      </c>
      <c r="H16" s="20">
        <v>30</v>
      </c>
      <c r="I16" s="20">
        <v>6</v>
      </c>
      <c r="J16" s="20">
        <v>1</v>
      </c>
      <c r="K16" s="29" t="s">
        <v>1646</v>
      </c>
      <c r="L16" s="1" t="s">
        <v>1187</v>
      </c>
      <c r="M16" s="1" t="s">
        <v>828</v>
      </c>
      <c r="N16" s="1" t="s">
        <v>1647</v>
      </c>
      <c r="O16" s="31">
        <v>223</v>
      </c>
      <c r="P16" s="20">
        <v>212</v>
      </c>
      <c r="Q16" s="30">
        <v>11</v>
      </c>
      <c r="R16" s="29" t="s">
        <v>109</v>
      </c>
      <c r="S16" s="28" t="s">
        <v>357</v>
      </c>
    </row>
    <row r="17" spans="1:19" x14ac:dyDescent="0.3">
      <c r="A17" s="32" t="s">
        <v>13</v>
      </c>
      <c r="B17" s="1">
        <v>69</v>
      </c>
      <c r="C17" s="1">
        <v>39</v>
      </c>
      <c r="D17" s="1">
        <v>25</v>
      </c>
      <c r="E17" s="20">
        <v>5</v>
      </c>
      <c r="F17" s="30">
        <v>83</v>
      </c>
      <c r="G17" s="20">
        <v>21</v>
      </c>
      <c r="H17" s="20">
        <v>35</v>
      </c>
      <c r="I17" s="20">
        <v>4</v>
      </c>
      <c r="J17" s="20">
        <v>5</v>
      </c>
      <c r="K17" s="29" t="s">
        <v>1488</v>
      </c>
      <c r="L17" s="1" t="s">
        <v>1492</v>
      </c>
      <c r="M17" s="1" t="s">
        <v>1316</v>
      </c>
      <c r="N17" s="1" t="s">
        <v>1398</v>
      </c>
      <c r="O17" s="31">
        <v>202</v>
      </c>
      <c r="P17" s="20">
        <v>195</v>
      </c>
      <c r="Q17" s="30">
        <v>7</v>
      </c>
      <c r="R17" s="29" t="s">
        <v>101</v>
      </c>
      <c r="S17" s="28" t="s">
        <v>232</v>
      </c>
    </row>
    <row r="18" spans="1:19" x14ac:dyDescent="0.3">
      <c r="A18" s="32" t="s">
        <v>10</v>
      </c>
      <c r="B18" s="1">
        <v>68</v>
      </c>
      <c r="C18" s="1">
        <v>33</v>
      </c>
      <c r="D18" s="1">
        <v>23</v>
      </c>
      <c r="E18" s="20">
        <v>12</v>
      </c>
      <c r="F18" s="30">
        <v>78</v>
      </c>
      <c r="G18" s="20">
        <v>11</v>
      </c>
      <c r="H18" s="20">
        <v>24</v>
      </c>
      <c r="I18" s="20">
        <v>9</v>
      </c>
      <c r="J18" s="20">
        <v>4</v>
      </c>
      <c r="K18" s="29" t="s">
        <v>1490</v>
      </c>
      <c r="L18" s="1" t="s">
        <v>1475</v>
      </c>
      <c r="M18" s="1" t="s">
        <v>727</v>
      </c>
      <c r="N18" s="1" t="s">
        <v>1567</v>
      </c>
      <c r="O18" s="31">
        <v>198</v>
      </c>
      <c r="P18" s="20">
        <v>210</v>
      </c>
      <c r="Q18" s="30">
        <v>-12</v>
      </c>
      <c r="R18" s="29" t="s">
        <v>104</v>
      </c>
      <c r="S18" s="28" t="s">
        <v>226</v>
      </c>
    </row>
    <row r="19" spans="1:19" x14ac:dyDescent="0.3">
      <c r="A19" s="32" t="s">
        <v>1</v>
      </c>
      <c r="B19" s="1">
        <v>69</v>
      </c>
      <c r="C19" s="1">
        <v>34</v>
      </c>
      <c r="D19" s="1">
        <v>27</v>
      </c>
      <c r="E19" s="20">
        <v>8</v>
      </c>
      <c r="F19" s="30">
        <v>76</v>
      </c>
      <c r="G19" s="20">
        <v>28</v>
      </c>
      <c r="H19" s="20">
        <v>33</v>
      </c>
      <c r="I19" s="20">
        <v>1</v>
      </c>
      <c r="J19" s="20">
        <v>6</v>
      </c>
      <c r="K19" s="29" t="s">
        <v>1317</v>
      </c>
      <c r="L19" s="1" t="s">
        <v>1536</v>
      </c>
      <c r="M19" s="1" t="s">
        <v>698</v>
      </c>
      <c r="N19" s="1" t="s">
        <v>1631</v>
      </c>
      <c r="O19" s="31">
        <v>216</v>
      </c>
      <c r="P19" s="20">
        <v>204</v>
      </c>
      <c r="Q19" s="30">
        <v>12</v>
      </c>
      <c r="R19" s="29" t="s">
        <v>99</v>
      </c>
      <c r="S19" s="28" t="s">
        <v>225</v>
      </c>
    </row>
    <row r="20" spans="1:19" x14ac:dyDescent="0.3">
      <c r="A20" s="32" t="s">
        <v>14</v>
      </c>
      <c r="B20" s="1">
        <v>68</v>
      </c>
      <c r="C20" s="1">
        <v>35</v>
      </c>
      <c r="D20" s="1">
        <v>31</v>
      </c>
      <c r="E20" s="20">
        <v>2</v>
      </c>
      <c r="F20" s="30">
        <v>72</v>
      </c>
      <c r="G20" s="20">
        <v>19</v>
      </c>
      <c r="H20" s="20">
        <v>31</v>
      </c>
      <c r="I20" s="20">
        <v>4</v>
      </c>
      <c r="J20" s="20">
        <v>0</v>
      </c>
      <c r="K20" s="29" t="s">
        <v>1566</v>
      </c>
      <c r="L20" s="1" t="s">
        <v>1625</v>
      </c>
      <c r="M20" s="1" t="s">
        <v>600</v>
      </c>
      <c r="N20" s="1" t="s">
        <v>1626</v>
      </c>
      <c r="O20" s="31">
        <v>186</v>
      </c>
      <c r="P20" s="20">
        <v>207</v>
      </c>
      <c r="Q20" s="30">
        <v>-21</v>
      </c>
      <c r="R20" s="29" t="s">
        <v>109</v>
      </c>
      <c r="S20" s="28" t="s">
        <v>203</v>
      </c>
    </row>
    <row r="21" spans="1:19" ht="15" thickBot="1" x14ac:dyDescent="0.35">
      <c r="A21" s="27" t="s">
        <v>12</v>
      </c>
      <c r="B21" s="26">
        <v>69</v>
      </c>
      <c r="C21" s="26">
        <v>28</v>
      </c>
      <c r="D21" s="26">
        <v>33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1627</v>
      </c>
      <c r="L21" s="26" t="s">
        <v>1648</v>
      </c>
      <c r="M21" s="26" t="s">
        <v>1649</v>
      </c>
      <c r="N21" s="26" t="s">
        <v>1650</v>
      </c>
      <c r="O21" s="25">
        <v>196</v>
      </c>
      <c r="P21" s="24">
        <v>221</v>
      </c>
      <c r="Q21" s="23">
        <v>-25</v>
      </c>
      <c r="R21" s="22" t="s">
        <v>113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67</v>
      </c>
      <c r="C25" s="1">
        <v>44</v>
      </c>
      <c r="D25" s="1">
        <v>13</v>
      </c>
      <c r="E25" s="20">
        <v>10</v>
      </c>
      <c r="F25" s="30">
        <v>98</v>
      </c>
      <c r="G25" s="20">
        <v>36</v>
      </c>
      <c r="H25" s="20">
        <v>41</v>
      </c>
      <c r="I25" s="20">
        <v>3</v>
      </c>
      <c r="J25" s="20">
        <v>6</v>
      </c>
      <c r="K25" s="29" t="s">
        <v>1632</v>
      </c>
      <c r="L25" s="1" t="s">
        <v>1571</v>
      </c>
      <c r="M25" s="1" t="s">
        <v>761</v>
      </c>
      <c r="N25" s="1" t="s">
        <v>1633</v>
      </c>
      <c r="O25" s="31">
        <v>250</v>
      </c>
      <c r="P25" s="20">
        <v>172</v>
      </c>
      <c r="Q25" s="30">
        <v>78</v>
      </c>
      <c r="R25" s="29" t="s">
        <v>113</v>
      </c>
      <c r="S25" s="28" t="s">
        <v>234</v>
      </c>
    </row>
    <row r="26" spans="1:19" x14ac:dyDescent="0.3">
      <c r="A26" s="32" t="s">
        <v>22</v>
      </c>
      <c r="B26" s="1">
        <v>68</v>
      </c>
      <c r="C26" s="1">
        <v>43</v>
      </c>
      <c r="D26" s="1">
        <v>15</v>
      </c>
      <c r="E26" s="20">
        <v>10</v>
      </c>
      <c r="F26" s="30">
        <v>96</v>
      </c>
      <c r="G26" s="20">
        <v>28</v>
      </c>
      <c r="H26" s="20">
        <v>38</v>
      </c>
      <c r="I26" s="20">
        <v>5</v>
      </c>
      <c r="J26" s="20">
        <v>4</v>
      </c>
      <c r="K26" s="29" t="s">
        <v>1597</v>
      </c>
      <c r="L26" s="1" t="s">
        <v>1137</v>
      </c>
      <c r="M26" s="1" t="s">
        <v>1634</v>
      </c>
      <c r="N26" s="1" t="s">
        <v>1635</v>
      </c>
      <c r="O26" s="31">
        <v>237</v>
      </c>
      <c r="P26" s="20">
        <v>185</v>
      </c>
      <c r="Q26" s="30">
        <v>52</v>
      </c>
      <c r="R26" s="29" t="s">
        <v>99</v>
      </c>
      <c r="S26" s="28" t="s">
        <v>276</v>
      </c>
    </row>
    <row r="27" spans="1:19" x14ac:dyDescent="0.3">
      <c r="A27" s="32" t="s">
        <v>17</v>
      </c>
      <c r="B27" s="1">
        <v>70</v>
      </c>
      <c r="C27" s="1">
        <v>39</v>
      </c>
      <c r="D27" s="1">
        <v>19</v>
      </c>
      <c r="E27" s="20">
        <v>12</v>
      </c>
      <c r="F27" s="30">
        <v>90</v>
      </c>
      <c r="G27" s="20">
        <v>21</v>
      </c>
      <c r="H27" s="20">
        <v>35</v>
      </c>
      <c r="I27" s="20">
        <v>4</v>
      </c>
      <c r="J27" s="20">
        <v>5</v>
      </c>
      <c r="K27" s="29" t="s">
        <v>1565</v>
      </c>
      <c r="L27" s="1" t="s">
        <v>1456</v>
      </c>
      <c r="M27" s="1" t="s">
        <v>699</v>
      </c>
      <c r="N27" s="1" t="s">
        <v>1652</v>
      </c>
      <c r="O27" s="31">
        <v>231</v>
      </c>
      <c r="P27" s="20">
        <v>201</v>
      </c>
      <c r="Q27" s="30">
        <v>30</v>
      </c>
      <c r="R27" s="29" t="s">
        <v>101</v>
      </c>
      <c r="S27" s="28" t="s">
        <v>218</v>
      </c>
    </row>
    <row r="28" spans="1:19" x14ac:dyDescent="0.3">
      <c r="A28" s="32" t="s">
        <v>95</v>
      </c>
      <c r="B28" s="1">
        <v>69</v>
      </c>
      <c r="C28" s="1">
        <v>36</v>
      </c>
      <c r="D28" s="1">
        <v>27</v>
      </c>
      <c r="E28" s="20">
        <v>6</v>
      </c>
      <c r="F28" s="30">
        <v>78</v>
      </c>
      <c r="G28" s="20">
        <v>28</v>
      </c>
      <c r="H28" s="20">
        <v>36</v>
      </c>
      <c r="I28" s="20">
        <v>0</v>
      </c>
      <c r="J28" s="20">
        <v>0</v>
      </c>
      <c r="K28" s="29" t="s">
        <v>1122</v>
      </c>
      <c r="L28" s="1" t="s">
        <v>1654</v>
      </c>
      <c r="M28" s="1" t="s">
        <v>719</v>
      </c>
      <c r="N28" s="1" t="s">
        <v>1655</v>
      </c>
      <c r="O28" s="31">
        <v>218</v>
      </c>
      <c r="P28" s="20">
        <v>191</v>
      </c>
      <c r="Q28" s="30">
        <v>27</v>
      </c>
      <c r="R28" s="29" t="s">
        <v>104</v>
      </c>
      <c r="S28" s="28" t="s">
        <v>233</v>
      </c>
    </row>
    <row r="29" spans="1:19" x14ac:dyDescent="0.3">
      <c r="A29" s="32" t="s">
        <v>15</v>
      </c>
      <c r="B29" s="1">
        <v>68</v>
      </c>
      <c r="C29" s="1">
        <v>31</v>
      </c>
      <c r="D29" s="1">
        <v>28</v>
      </c>
      <c r="E29" s="20">
        <v>9</v>
      </c>
      <c r="F29" s="30">
        <v>71</v>
      </c>
      <c r="G29" s="20">
        <v>19</v>
      </c>
      <c r="H29" s="20">
        <v>27</v>
      </c>
      <c r="I29" s="20">
        <v>4</v>
      </c>
      <c r="J29" s="20">
        <v>1</v>
      </c>
      <c r="K29" s="29" t="s">
        <v>1480</v>
      </c>
      <c r="L29" s="1" t="s">
        <v>1616</v>
      </c>
      <c r="M29" s="1" t="s">
        <v>766</v>
      </c>
      <c r="N29" s="1" t="s">
        <v>1653</v>
      </c>
      <c r="O29" s="31">
        <v>202</v>
      </c>
      <c r="P29" s="20">
        <v>229</v>
      </c>
      <c r="Q29" s="30">
        <v>-27</v>
      </c>
      <c r="R29" s="29" t="s">
        <v>104</v>
      </c>
      <c r="S29" s="28" t="s">
        <v>218</v>
      </c>
    </row>
    <row r="30" spans="1:19" x14ac:dyDescent="0.3">
      <c r="A30" s="32" t="s">
        <v>0</v>
      </c>
      <c r="B30" s="1">
        <v>68</v>
      </c>
      <c r="C30" s="1">
        <v>28</v>
      </c>
      <c r="D30" s="1">
        <v>29</v>
      </c>
      <c r="E30" s="20">
        <v>11</v>
      </c>
      <c r="F30" s="30">
        <v>67</v>
      </c>
      <c r="G30" s="20">
        <v>22</v>
      </c>
      <c r="H30" s="20">
        <v>27</v>
      </c>
      <c r="I30" s="20">
        <v>1</v>
      </c>
      <c r="J30" s="20">
        <v>3</v>
      </c>
      <c r="K30" s="29" t="s">
        <v>1545</v>
      </c>
      <c r="L30" s="1" t="s">
        <v>1561</v>
      </c>
      <c r="M30" s="1" t="s">
        <v>122</v>
      </c>
      <c r="N30" s="1" t="s">
        <v>1618</v>
      </c>
      <c r="O30" s="31">
        <v>192</v>
      </c>
      <c r="P30" s="20">
        <v>212</v>
      </c>
      <c r="Q30" s="30">
        <v>-20</v>
      </c>
      <c r="R30" s="29" t="s">
        <v>107</v>
      </c>
      <c r="S30" s="28" t="s">
        <v>233</v>
      </c>
    </row>
    <row r="31" spans="1:19" x14ac:dyDescent="0.3">
      <c r="A31" s="32" t="s">
        <v>6</v>
      </c>
      <c r="B31" s="1">
        <v>68</v>
      </c>
      <c r="C31" s="1">
        <v>27</v>
      </c>
      <c r="D31" s="1">
        <v>30</v>
      </c>
      <c r="E31" s="20">
        <v>11</v>
      </c>
      <c r="F31" s="30">
        <v>65</v>
      </c>
      <c r="G31" s="20">
        <v>23</v>
      </c>
      <c r="H31" s="20">
        <v>26</v>
      </c>
      <c r="I31" s="20">
        <v>1</v>
      </c>
      <c r="J31" s="20">
        <v>4</v>
      </c>
      <c r="K31" s="29" t="s">
        <v>1520</v>
      </c>
      <c r="L31" s="1" t="s">
        <v>1636</v>
      </c>
      <c r="M31" s="1" t="s">
        <v>1587</v>
      </c>
      <c r="N31" s="1" t="s">
        <v>1637</v>
      </c>
      <c r="O31" s="31">
        <v>178</v>
      </c>
      <c r="P31" s="20">
        <v>224</v>
      </c>
      <c r="Q31" s="30">
        <v>-46</v>
      </c>
      <c r="R31" s="29" t="s">
        <v>107</v>
      </c>
      <c r="S31" s="28" t="s">
        <v>231</v>
      </c>
    </row>
    <row r="32" spans="1:19" ht="15" thickBot="1" x14ac:dyDescent="0.35">
      <c r="A32" s="32" t="s">
        <v>25</v>
      </c>
      <c r="B32" s="1">
        <v>68</v>
      </c>
      <c r="C32" s="1">
        <v>26</v>
      </c>
      <c r="D32" s="1">
        <v>30</v>
      </c>
      <c r="E32" s="20">
        <v>12</v>
      </c>
      <c r="F32" s="23">
        <v>64</v>
      </c>
      <c r="G32" s="20">
        <v>16</v>
      </c>
      <c r="H32" s="20">
        <v>23</v>
      </c>
      <c r="I32" s="20">
        <v>3</v>
      </c>
      <c r="J32" s="20">
        <v>5</v>
      </c>
      <c r="K32" s="29" t="s">
        <v>1353</v>
      </c>
      <c r="L32" s="1" t="s">
        <v>1353</v>
      </c>
      <c r="M32" s="1" t="s">
        <v>858</v>
      </c>
      <c r="N32" s="1" t="s">
        <v>1651</v>
      </c>
      <c r="O32" s="31">
        <v>180</v>
      </c>
      <c r="P32" s="20">
        <v>218</v>
      </c>
      <c r="Q32" s="30">
        <v>-38</v>
      </c>
      <c r="R32" s="29" t="s">
        <v>99</v>
      </c>
      <c r="S32" s="28" t="s">
        <v>222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68</v>
      </c>
      <c r="C35" s="1">
        <v>37</v>
      </c>
      <c r="D35" s="1">
        <v>27</v>
      </c>
      <c r="E35" s="20">
        <v>4</v>
      </c>
      <c r="F35" s="33">
        <v>78</v>
      </c>
      <c r="G35" s="20">
        <v>14</v>
      </c>
      <c r="H35" s="20">
        <v>29</v>
      </c>
      <c r="I35" s="20">
        <v>8</v>
      </c>
      <c r="J35" s="20">
        <v>0</v>
      </c>
      <c r="K35" s="29" t="s">
        <v>1638</v>
      </c>
      <c r="L35" s="1" t="s">
        <v>1590</v>
      </c>
      <c r="M35" s="1" t="s">
        <v>455</v>
      </c>
      <c r="N35" s="1" t="s">
        <v>1512</v>
      </c>
      <c r="O35" s="31">
        <v>225</v>
      </c>
      <c r="P35" s="20">
        <v>236</v>
      </c>
      <c r="Q35" s="30">
        <v>-11</v>
      </c>
      <c r="R35" s="29" t="s">
        <v>101</v>
      </c>
      <c r="S35" s="28" t="s">
        <v>225</v>
      </c>
    </row>
    <row r="36" spans="1:19" x14ac:dyDescent="0.3">
      <c r="A36" s="32" t="s">
        <v>20</v>
      </c>
      <c r="B36" s="1">
        <v>70</v>
      </c>
      <c r="C36" s="1">
        <v>34</v>
      </c>
      <c r="D36" s="1">
        <v>27</v>
      </c>
      <c r="E36" s="20">
        <v>9</v>
      </c>
      <c r="F36" s="30">
        <v>77</v>
      </c>
      <c r="G36" s="20">
        <v>26</v>
      </c>
      <c r="H36" s="20">
        <v>34</v>
      </c>
      <c r="I36" s="20">
        <v>0</v>
      </c>
      <c r="J36" s="20">
        <v>3</v>
      </c>
      <c r="K36" s="29" t="s">
        <v>1475</v>
      </c>
      <c r="L36" s="1" t="s">
        <v>1555</v>
      </c>
      <c r="M36" s="1" t="s">
        <v>827</v>
      </c>
      <c r="N36" s="1" t="s">
        <v>1619</v>
      </c>
      <c r="O36" s="31">
        <v>243</v>
      </c>
      <c r="P36" s="20">
        <v>239</v>
      </c>
      <c r="Q36" s="30">
        <v>4</v>
      </c>
      <c r="R36" s="29" t="s">
        <v>101</v>
      </c>
      <c r="S36" s="28" t="s">
        <v>225</v>
      </c>
    </row>
    <row r="37" spans="1:19" x14ac:dyDescent="0.3">
      <c r="A37" s="32" t="s">
        <v>2</v>
      </c>
      <c r="B37" s="1">
        <v>69</v>
      </c>
      <c r="C37" s="1">
        <v>31</v>
      </c>
      <c r="D37" s="1">
        <v>24</v>
      </c>
      <c r="E37" s="20">
        <v>14</v>
      </c>
      <c r="F37" s="30">
        <v>76</v>
      </c>
      <c r="G37" s="20">
        <v>22</v>
      </c>
      <c r="H37" s="20">
        <v>30</v>
      </c>
      <c r="I37" s="20">
        <v>1</v>
      </c>
      <c r="J37" s="20">
        <v>6</v>
      </c>
      <c r="K37" s="29" t="s">
        <v>1659</v>
      </c>
      <c r="L37" s="1" t="s">
        <v>1520</v>
      </c>
      <c r="M37" s="1" t="s">
        <v>565</v>
      </c>
      <c r="N37" s="1" t="s">
        <v>1660</v>
      </c>
      <c r="O37" s="31">
        <v>220</v>
      </c>
      <c r="P37" s="20">
        <v>215</v>
      </c>
      <c r="Q37" s="30">
        <v>5</v>
      </c>
      <c r="R37" s="29" t="s">
        <v>107</v>
      </c>
      <c r="S37" s="28" t="s">
        <v>224</v>
      </c>
    </row>
    <row r="38" spans="1:19" x14ac:dyDescent="0.3">
      <c r="A38" s="32" t="s">
        <v>18</v>
      </c>
      <c r="B38" s="1">
        <v>68</v>
      </c>
      <c r="C38" s="1">
        <v>28</v>
      </c>
      <c r="D38" s="1">
        <v>24</v>
      </c>
      <c r="E38" s="20">
        <v>16</v>
      </c>
      <c r="F38" s="30">
        <v>72</v>
      </c>
      <c r="G38" s="20">
        <v>14</v>
      </c>
      <c r="H38" s="20">
        <v>24</v>
      </c>
      <c r="I38" s="20">
        <v>4</v>
      </c>
      <c r="J38" s="20">
        <v>7</v>
      </c>
      <c r="K38" s="29" t="s">
        <v>1656</v>
      </c>
      <c r="L38" s="1" t="s">
        <v>1602</v>
      </c>
      <c r="M38" s="1" t="s">
        <v>1336</v>
      </c>
      <c r="N38" s="1" t="s">
        <v>1368</v>
      </c>
      <c r="O38" s="31">
        <v>183</v>
      </c>
      <c r="P38" s="20">
        <v>205</v>
      </c>
      <c r="Q38" s="30">
        <v>-22</v>
      </c>
      <c r="R38" s="29" t="s">
        <v>101</v>
      </c>
      <c r="S38" s="28" t="s">
        <v>233</v>
      </c>
    </row>
    <row r="39" spans="1:19" x14ac:dyDescent="0.3">
      <c r="A39" s="32" t="s">
        <v>7</v>
      </c>
      <c r="B39" s="1">
        <v>68</v>
      </c>
      <c r="C39" s="1">
        <v>31</v>
      </c>
      <c r="D39" s="1">
        <v>28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1334</v>
      </c>
      <c r="M39" s="1" t="s">
        <v>678</v>
      </c>
      <c r="N39" s="1" t="s">
        <v>1657</v>
      </c>
      <c r="O39" s="31">
        <v>194</v>
      </c>
      <c r="P39" s="20">
        <v>208</v>
      </c>
      <c r="Q39" s="30">
        <v>-14</v>
      </c>
      <c r="R39" s="29" t="s">
        <v>107</v>
      </c>
      <c r="S39" s="28" t="s">
        <v>200</v>
      </c>
    </row>
    <row r="40" spans="1:19" x14ac:dyDescent="0.3">
      <c r="A40" s="32" t="s">
        <v>8</v>
      </c>
      <c r="B40" s="1">
        <v>67</v>
      </c>
      <c r="C40" s="1">
        <v>32</v>
      </c>
      <c r="D40" s="1">
        <v>29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1304</v>
      </c>
      <c r="L40" s="1" t="s">
        <v>1620</v>
      </c>
      <c r="M40" s="1" t="s">
        <v>649</v>
      </c>
      <c r="N40" s="1" t="s">
        <v>1477</v>
      </c>
      <c r="O40" s="31">
        <v>207</v>
      </c>
      <c r="P40" s="20">
        <v>239</v>
      </c>
      <c r="Q40" s="30">
        <v>-32</v>
      </c>
      <c r="R40" s="29" t="s">
        <v>113</v>
      </c>
      <c r="S40" s="28" t="s">
        <v>218</v>
      </c>
    </row>
    <row r="41" spans="1:19" x14ac:dyDescent="0.3">
      <c r="A41" s="32" t="s">
        <v>27</v>
      </c>
      <c r="B41" s="1">
        <v>68</v>
      </c>
      <c r="C41" s="1">
        <v>27</v>
      </c>
      <c r="D41" s="1">
        <v>34</v>
      </c>
      <c r="E41" s="20">
        <v>7</v>
      </c>
      <c r="F41" s="30">
        <v>61</v>
      </c>
      <c r="G41" s="20">
        <v>19</v>
      </c>
      <c r="H41" s="20">
        <v>24</v>
      </c>
      <c r="I41" s="20">
        <v>3</v>
      </c>
      <c r="J41" s="20">
        <v>3</v>
      </c>
      <c r="K41" s="29" t="s">
        <v>1161</v>
      </c>
      <c r="L41" s="1" t="s">
        <v>1601</v>
      </c>
      <c r="M41" s="1" t="s">
        <v>488</v>
      </c>
      <c r="N41" s="1" t="s">
        <v>1639</v>
      </c>
      <c r="O41" s="31">
        <v>169</v>
      </c>
      <c r="P41" s="20">
        <v>213</v>
      </c>
      <c r="Q41" s="30">
        <v>-44</v>
      </c>
      <c r="R41" s="29" t="s">
        <v>99</v>
      </c>
      <c r="S41" s="28" t="s">
        <v>237</v>
      </c>
    </row>
    <row r="42" spans="1:19" ht="15" thickBot="1" x14ac:dyDescent="0.35">
      <c r="A42" s="27" t="s">
        <v>3</v>
      </c>
      <c r="B42" s="26">
        <v>68</v>
      </c>
      <c r="C42" s="26">
        <v>21</v>
      </c>
      <c r="D42" s="26">
        <v>39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1658</v>
      </c>
      <c r="L42" s="26" t="s">
        <v>1450</v>
      </c>
      <c r="M42" s="26" t="s">
        <v>434</v>
      </c>
      <c r="N42" s="26" t="s">
        <v>1581</v>
      </c>
      <c r="O42" s="25">
        <v>178</v>
      </c>
      <c r="P42" s="24">
        <v>254</v>
      </c>
      <c r="Q42" s="23">
        <v>-76</v>
      </c>
      <c r="R42" s="22" t="s">
        <v>101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3C06800-0136-4C67-8D6E-AEAB74ADBFAF}"/>
  </hyperlinks>
  <pageMargins left="0.7" right="0.7" top="0.75" bottom="0.75" header="0.3" footer="0.3"/>
  <pageSetup orientation="portrait" verticalDpi="0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D7E9-DE1C-499E-8553-010F768B519A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69</v>
      </c>
      <c r="C4" s="40">
        <v>43</v>
      </c>
      <c r="D4" s="40">
        <v>20</v>
      </c>
      <c r="E4" s="38">
        <v>6</v>
      </c>
      <c r="F4" s="33">
        <v>92</v>
      </c>
      <c r="G4" s="39">
        <v>32</v>
      </c>
      <c r="H4" s="38">
        <v>39</v>
      </c>
      <c r="I4" s="38">
        <v>4</v>
      </c>
      <c r="J4" s="33">
        <v>0</v>
      </c>
      <c r="K4" s="37" t="s">
        <v>1313</v>
      </c>
      <c r="L4" s="40" t="s">
        <v>1430</v>
      </c>
      <c r="M4" s="40" t="s">
        <v>865</v>
      </c>
      <c r="N4" s="40" t="s">
        <v>1558</v>
      </c>
      <c r="O4" s="39">
        <v>242</v>
      </c>
      <c r="P4" s="38">
        <v>200</v>
      </c>
      <c r="Q4" s="33">
        <v>42</v>
      </c>
      <c r="R4" s="37" t="s">
        <v>109</v>
      </c>
      <c r="S4" s="36" t="s">
        <v>280</v>
      </c>
    </row>
    <row r="5" spans="1:20" x14ac:dyDescent="0.3">
      <c r="A5" s="32" t="s">
        <v>5</v>
      </c>
      <c r="B5" s="1">
        <v>67</v>
      </c>
      <c r="C5" s="1">
        <v>42</v>
      </c>
      <c r="D5" s="1">
        <v>21</v>
      </c>
      <c r="E5" s="20">
        <v>4</v>
      </c>
      <c r="F5" s="30">
        <v>88</v>
      </c>
      <c r="G5" s="31">
        <v>29</v>
      </c>
      <c r="H5" s="20">
        <v>38</v>
      </c>
      <c r="I5" s="20">
        <v>4</v>
      </c>
      <c r="J5" s="30">
        <v>2</v>
      </c>
      <c r="K5" s="29" t="s">
        <v>1559</v>
      </c>
      <c r="L5" s="1" t="s">
        <v>1645</v>
      </c>
      <c r="M5" s="1" t="s">
        <v>536</v>
      </c>
      <c r="N5" s="1" t="s">
        <v>1560</v>
      </c>
      <c r="O5" s="31">
        <v>243</v>
      </c>
      <c r="P5" s="20">
        <v>186</v>
      </c>
      <c r="Q5" s="30">
        <v>57</v>
      </c>
      <c r="R5" s="29" t="s">
        <v>104</v>
      </c>
      <c r="S5" s="28" t="s">
        <v>200</v>
      </c>
    </row>
    <row r="6" spans="1:20" x14ac:dyDescent="0.3">
      <c r="A6" s="32" t="s">
        <v>29</v>
      </c>
      <c r="B6" s="1">
        <v>69</v>
      </c>
      <c r="C6" s="1">
        <v>38</v>
      </c>
      <c r="D6" s="1">
        <v>23</v>
      </c>
      <c r="E6" s="20">
        <v>8</v>
      </c>
      <c r="F6" s="30">
        <v>84</v>
      </c>
      <c r="G6" s="31">
        <v>26</v>
      </c>
      <c r="H6" s="20">
        <v>35</v>
      </c>
      <c r="I6" s="20">
        <v>3</v>
      </c>
      <c r="J6" s="30">
        <v>3</v>
      </c>
      <c r="K6" s="29" t="s">
        <v>1640</v>
      </c>
      <c r="L6" s="1" t="s">
        <v>1538</v>
      </c>
      <c r="M6" s="1" t="s">
        <v>712</v>
      </c>
      <c r="N6" s="1" t="s">
        <v>1603</v>
      </c>
      <c r="O6" s="31">
        <v>230</v>
      </c>
      <c r="P6" s="20">
        <v>215</v>
      </c>
      <c r="Q6" s="30">
        <v>15</v>
      </c>
      <c r="R6" s="29" t="s">
        <v>99</v>
      </c>
      <c r="S6" s="28" t="s">
        <v>239</v>
      </c>
    </row>
    <row r="7" spans="1:20" x14ac:dyDescent="0.3">
      <c r="A7" s="32" t="s">
        <v>21</v>
      </c>
      <c r="B7" s="1">
        <v>69</v>
      </c>
      <c r="C7" s="1">
        <v>38</v>
      </c>
      <c r="D7" s="1">
        <v>23</v>
      </c>
      <c r="E7" s="20">
        <v>8</v>
      </c>
      <c r="F7" s="30">
        <v>84</v>
      </c>
      <c r="G7" s="31">
        <v>25</v>
      </c>
      <c r="H7" s="20">
        <v>36</v>
      </c>
      <c r="I7" s="20">
        <v>2</v>
      </c>
      <c r="J7" s="30">
        <v>3</v>
      </c>
      <c r="K7" s="29" t="s">
        <v>1266</v>
      </c>
      <c r="L7" s="1" t="s">
        <v>1455</v>
      </c>
      <c r="M7" s="1" t="s">
        <v>636</v>
      </c>
      <c r="N7" s="1" t="s">
        <v>1641</v>
      </c>
      <c r="O7" s="31">
        <v>203</v>
      </c>
      <c r="P7" s="20">
        <v>204</v>
      </c>
      <c r="Q7" s="30">
        <v>-1</v>
      </c>
      <c r="R7" s="29" t="s">
        <v>104</v>
      </c>
      <c r="S7" s="28" t="s">
        <v>218</v>
      </c>
    </row>
    <row r="8" spans="1:20" x14ac:dyDescent="0.3">
      <c r="A8" s="32" t="s">
        <v>16</v>
      </c>
      <c r="B8" s="1">
        <v>68</v>
      </c>
      <c r="C8" s="1">
        <v>37</v>
      </c>
      <c r="D8" s="1">
        <v>21</v>
      </c>
      <c r="E8" s="20">
        <v>10</v>
      </c>
      <c r="F8" s="30">
        <v>84</v>
      </c>
      <c r="G8" s="31">
        <v>23</v>
      </c>
      <c r="H8" s="20">
        <v>35</v>
      </c>
      <c r="I8" s="20">
        <v>2</v>
      </c>
      <c r="J8" s="30">
        <v>5</v>
      </c>
      <c r="K8" s="29" t="s">
        <v>1605</v>
      </c>
      <c r="L8" s="1" t="s">
        <v>1643</v>
      </c>
      <c r="M8" s="1" t="s">
        <v>740</v>
      </c>
      <c r="N8" s="1" t="s">
        <v>1582</v>
      </c>
      <c r="O8" s="31">
        <v>237</v>
      </c>
      <c r="P8" s="20">
        <v>225</v>
      </c>
      <c r="Q8" s="30">
        <v>12</v>
      </c>
      <c r="R8" s="29" t="s">
        <v>101</v>
      </c>
      <c r="S8" s="28" t="s">
        <v>225</v>
      </c>
    </row>
    <row r="9" spans="1:20" x14ac:dyDescent="0.3">
      <c r="A9" s="32" t="s">
        <v>11</v>
      </c>
      <c r="B9" s="1">
        <v>68</v>
      </c>
      <c r="C9" s="1">
        <v>35</v>
      </c>
      <c r="D9" s="1">
        <v>24</v>
      </c>
      <c r="E9" s="20">
        <v>9</v>
      </c>
      <c r="F9" s="30">
        <v>79</v>
      </c>
      <c r="G9" s="31">
        <v>26</v>
      </c>
      <c r="H9" s="20">
        <v>32</v>
      </c>
      <c r="I9" s="20">
        <v>3</v>
      </c>
      <c r="J9" s="30">
        <v>0</v>
      </c>
      <c r="K9" s="29" t="s">
        <v>1304</v>
      </c>
      <c r="L9" s="1" t="s">
        <v>1242</v>
      </c>
      <c r="M9" s="1" t="s">
        <v>596</v>
      </c>
      <c r="N9" s="1" t="s">
        <v>1644</v>
      </c>
      <c r="O9" s="31">
        <v>229</v>
      </c>
      <c r="P9" s="20">
        <v>211</v>
      </c>
      <c r="Q9" s="30">
        <v>18</v>
      </c>
      <c r="R9" s="29" t="s">
        <v>99</v>
      </c>
      <c r="S9" s="28" t="s">
        <v>226</v>
      </c>
    </row>
    <row r="10" spans="1:20" x14ac:dyDescent="0.3">
      <c r="A10" s="32" t="s">
        <v>19</v>
      </c>
      <c r="B10" s="1">
        <v>69</v>
      </c>
      <c r="C10" s="1">
        <v>34</v>
      </c>
      <c r="D10" s="1">
        <v>32</v>
      </c>
      <c r="E10" s="20">
        <v>3</v>
      </c>
      <c r="F10" s="30">
        <v>71</v>
      </c>
      <c r="G10" s="31">
        <v>23</v>
      </c>
      <c r="H10" s="20">
        <v>30</v>
      </c>
      <c r="I10" s="20">
        <v>4</v>
      </c>
      <c r="J10" s="30">
        <v>1</v>
      </c>
      <c r="K10" s="29" t="s">
        <v>1480</v>
      </c>
      <c r="L10" s="1" t="s">
        <v>1661</v>
      </c>
      <c r="M10" s="1" t="s">
        <v>477</v>
      </c>
      <c r="N10" s="1" t="s">
        <v>1529</v>
      </c>
      <c r="O10" s="31">
        <v>206</v>
      </c>
      <c r="P10" s="20">
        <v>229</v>
      </c>
      <c r="Q10" s="30">
        <v>-23</v>
      </c>
      <c r="R10" s="29" t="s">
        <v>101</v>
      </c>
      <c r="S10" s="28" t="s">
        <v>200</v>
      </c>
    </row>
    <row r="11" spans="1:20" ht="15" thickBot="1" x14ac:dyDescent="0.35">
      <c r="A11" s="32" t="s">
        <v>4</v>
      </c>
      <c r="B11" s="1">
        <v>70</v>
      </c>
      <c r="C11" s="1">
        <v>29</v>
      </c>
      <c r="D11" s="1">
        <v>28</v>
      </c>
      <c r="E11" s="24">
        <v>13</v>
      </c>
      <c r="F11" s="23">
        <v>71</v>
      </c>
      <c r="G11" s="25">
        <v>20</v>
      </c>
      <c r="H11" s="24">
        <v>28</v>
      </c>
      <c r="I11" s="24">
        <v>1</v>
      </c>
      <c r="J11" s="23">
        <v>4</v>
      </c>
      <c r="K11" s="29" t="s">
        <v>1582</v>
      </c>
      <c r="L11" s="1" t="s">
        <v>1583</v>
      </c>
      <c r="M11" s="1" t="s">
        <v>892</v>
      </c>
      <c r="N11" s="1" t="s">
        <v>1662</v>
      </c>
      <c r="O11" s="31">
        <v>219</v>
      </c>
      <c r="P11" s="20">
        <v>245</v>
      </c>
      <c r="Q11" s="30">
        <v>-26</v>
      </c>
      <c r="R11" s="29" t="s">
        <v>107</v>
      </c>
      <c r="S11" s="28" t="s">
        <v>298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69</v>
      </c>
      <c r="C14" s="1">
        <v>44</v>
      </c>
      <c r="D14" s="1">
        <v>19</v>
      </c>
      <c r="E14" s="20">
        <v>6</v>
      </c>
      <c r="F14" s="33">
        <v>94</v>
      </c>
      <c r="G14" s="20">
        <v>26</v>
      </c>
      <c r="H14" s="20">
        <v>39</v>
      </c>
      <c r="I14" s="20">
        <v>5</v>
      </c>
      <c r="J14" s="20">
        <v>3</v>
      </c>
      <c r="K14" s="29" t="s">
        <v>1526</v>
      </c>
      <c r="L14" s="1" t="s">
        <v>1663</v>
      </c>
      <c r="M14" s="1" t="s">
        <v>1623</v>
      </c>
      <c r="N14" s="1" t="s">
        <v>1664</v>
      </c>
      <c r="O14" s="31">
        <v>245</v>
      </c>
      <c r="P14" s="20">
        <v>205</v>
      </c>
      <c r="Q14" s="30">
        <v>40</v>
      </c>
      <c r="R14" s="29" t="s">
        <v>104</v>
      </c>
      <c r="S14" s="28" t="s">
        <v>232</v>
      </c>
    </row>
    <row r="15" spans="1:20" x14ac:dyDescent="0.3">
      <c r="A15" s="32" t="s">
        <v>9</v>
      </c>
      <c r="B15" s="1">
        <v>68</v>
      </c>
      <c r="C15" s="1">
        <v>34</v>
      </c>
      <c r="D15" s="1">
        <v>18</v>
      </c>
      <c r="E15" s="20">
        <v>16</v>
      </c>
      <c r="F15" s="30">
        <v>84</v>
      </c>
      <c r="G15" s="20">
        <v>28</v>
      </c>
      <c r="H15" s="20">
        <v>33</v>
      </c>
      <c r="I15" s="20">
        <v>1</v>
      </c>
      <c r="J15" s="20">
        <v>10</v>
      </c>
      <c r="K15" s="29" t="s">
        <v>1460</v>
      </c>
      <c r="L15" s="1" t="s">
        <v>1321</v>
      </c>
      <c r="M15" s="1" t="s">
        <v>1629</v>
      </c>
      <c r="N15" s="1" t="s">
        <v>1630</v>
      </c>
      <c r="O15" s="31">
        <v>235</v>
      </c>
      <c r="P15" s="20">
        <v>210</v>
      </c>
      <c r="Q15" s="30">
        <v>25</v>
      </c>
      <c r="R15" s="29" t="s">
        <v>101</v>
      </c>
      <c r="S15" s="28" t="s">
        <v>222</v>
      </c>
    </row>
    <row r="16" spans="1:20" x14ac:dyDescent="0.3">
      <c r="A16" s="32" t="s">
        <v>23</v>
      </c>
      <c r="B16" s="1">
        <v>68</v>
      </c>
      <c r="C16" s="1">
        <v>36</v>
      </c>
      <c r="D16" s="1">
        <v>21</v>
      </c>
      <c r="E16" s="20">
        <v>11</v>
      </c>
      <c r="F16" s="30">
        <v>83</v>
      </c>
      <c r="G16" s="20">
        <v>19</v>
      </c>
      <c r="H16" s="20">
        <v>30</v>
      </c>
      <c r="I16" s="20">
        <v>6</v>
      </c>
      <c r="J16" s="20">
        <v>1</v>
      </c>
      <c r="K16" s="29" t="s">
        <v>1646</v>
      </c>
      <c r="L16" s="1" t="s">
        <v>1187</v>
      </c>
      <c r="M16" s="1" t="s">
        <v>828</v>
      </c>
      <c r="N16" s="1" t="s">
        <v>1647</v>
      </c>
      <c r="O16" s="31">
        <v>223</v>
      </c>
      <c r="P16" s="20">
        <v>212</v>
      </c>
      <c r="Q16" s="30">
        <v>11</v>
      </c>
      <c r="R16" s="29" t="s">
        <v>109</v>
      </c>
      <c r="S16" s="28" t="s">
        <v>357</v>
      </c>
    </row>
    <row r="17" spans="1:19" x14ac:dyDescent="0.3">
      <c r="A17" s="32" t="s">
        <v>13</v>
      </c>
      <c r="B17" s="1">
        <v>69</v>
      </c>
      <c r="C17" s="1">
        <v>39</v>
      </c>
      <c r="D17" s="1">
        <v>25</v>
      </c>
      <c r="E17" s="20">
        <v>5</v>
      </c>
      <c r="F17" s="30">
        <v>83</v>
      </c>
      <c r="G17" s="20">
        <v>21</v>
      </c>
      <c r="H17" s="20">
        <v>35</v>
      </c>
      <c r="I17" s="20">
        <v>4</v>
      </c>
      <c r="J17" s="20">
        <v>5</v>
      </c>
      <c r="K17" s="29" t="s">
        <v>1488</v>
      </c>
      <c r="L17" s="1" t="s">
        <v>1492</v>
      </c>
      <c r="M17" s="1" t="s">
        <v>1316</v>
      </c>
      <c r="N17" s="1" t="s">
        <v>1398</v>
      </c>
      <c r="O17" s="31">
        <v>202</v>
      </c>
      <c r="P17" s="20">
        <v>195</v>
      </c>
      <c r="Q17" s="30">
        <v>7</v>
      </c>
      <c r="R17" s="29" t="s">
        <v>101</v>
      </c>
      <c r="S17" s="28" t="s">
        <v>232</v>
      </c>
    </row>
    <row r="18" spans="1:19" x14ac:dyDescent="0.3">
      <c r="A18" s="32" t="s">
        <v>10</v>
      </c>
      <c r="B18" s="1">
        <v>68</v>
      </c>
      <c r="C18" s="1">
        <v>33</v>
      </c>
      <c r="D18" s="1">
        <v>23</v>
      </c>
      <c r="E18" s="20">
        <v>12</v>
      </c>
      <c r="F18" s="30">
        <v>78</v>
      </c>
      <c r="G18" s="20">
        <v>11</v>
      </c>
      <c r="H18" s="20">
        <v>24</v>
      </c>
      <c r="I18" s="20">
        <v>9</v>
      </c>
      <c r="J18" s="20">
        <v>4</v>
      </c>
      <c r="K18" s="29" t="s">
        <v>1490</v>
      </c>
      <c r="L18" s="1" t="s">
        <v>1475</v>
      </c>
      <c r="M18" s="1" t="s">
        <v>727</v>
      </c>
      <c r="N18" s="1" t="s">
        <v>1567</v>
      </c>
      <c r="O18" s="31">
        <v>198</v>
      </c>
      <c r="P18" s="20">
        <v>210</v>
      </c>
      <c r="Q18" s="30">
        <v>-12</v>
      </c>
      <c r="R18" s="29" t="s">
        <v>104</v>
      </c>
      <c r="S18" s="28" t="s">
        <v>226</v>
      </c>
    </row>
    <row r="19" spans="1:19" x14ac:dyDescent="0.3">
      <c r="A19" s="32" t="s">
        <v>1</v>
      </c>
      <c r="B19" s="1">
        <v>70</v>
      </c>
      <c r="C19" s="1">
        <v>35</v>
      </c>
      <c r="D19" s="1">
        <v>27</v>
      </c>
      <c r="E19" s="20">
        <v>8</v>
      </c>
      <c r="F19" s="30">
        <v>78</v>
      </c>
      <c r="G19" s="20">
        <v>29</v>
      </c>
      <c r="H19" s="20">
        <v>34</v>
      </c>
      <c r="I19" s="20">
        <v>1</v>
      </c>
      <c r="J19" s="20">
        <v>6</v>
      </c>
      <c r="K19" s="29" t="s">
        <v>1344</v>
      </c>
      <c r="L19" s="1" t="s">
        <v>1536</v>
      </c>
      <c r="M19" s="1" t="s">
        <v>815</v>
      </c>
      <c r="N19" s="1" t="s">
        <v>1667</v>
      </c>
      <c r="O19" s="31">
        <v>218</v>
      </c>
      <c r="P19" s="20">
        <v>205</v>
      </c>
      <c r="Q19" s="30">
        <v>13</v>
      </c>
      <c r="R19" s="29" t="s">
        <v>104</v>
      </c>
      <c r="S19" s="28" t="s">
        <v>225</v>
      </c>
    </row>
    <row r="20" spans="1:19" x14ac:dyDescent="0.3">
      <c r="A20" s="32" t="s">
        <v>14</v>
      </c>
      <c r="B20" s="1">
        <v>69</v>
      </c>
      <c r="C20" s="1">
        <v>35</v>
      </c>
      <c r="D20" s="1">
        <v>32</v>
      </c>
      <c r="E20" s="20">
        <v>2</v>
      </c>
      <c r="F20" s="30">
        <v>72</v>
      </c>
      <c r="G20" s="20">
        <v>19</v>
      </c>
      <c r="H20" s="20">
        <v>31</v>
      </c>
      <c r="I20" s="20">
        <v>4</v>
      </c>
      <c r="J20" s="20">
        <v>0</v>
      </c>
      <c r="K20" s="29" t="s">
        <v>1566</v>
      </c>
      <c r="L20" s="1" t="s">
        <v>1665</v>
      </c>
      <c r="M20" s="1" t="s">
        <v>689</v>
      </c>
      <c r="N20" s="1" t="s">
        <v>1666</v>
      </c>
      <c r="O20" s="31">
        <v>187</v>
      </c>
      <c r="P20" s="20">
        <v>209</v>
      </c>
      <c r="Q20" s="30">
        <v>-22</v>
      </c>
      <c r="R20" s="29" t="s">
        <v>101</v>
      </c>
      <c r="S20" s="28" t="s">
        <v>203</v>
      </c>
    </row>
    <row r="21" spans="1:19" ht="15" thickBot="1" x14ac:dyDescent="0.35">
      <c r="A21" s="27" t="s">
        <v>12</v>
      </c>
      <c r="B21" s="26">
        <v>69</v>
      </c>
      <c r="C21" s="26">
        <v>28</v>
      </c>
      <c r="D21" s="26">
        <v>33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1627</v>
      </c>
      <c r="L21" s="26" t="s">
        <v>1648</v>
      </c>
      <c r="M21" s="26" t="s">
        <v>1649</v>
      </c>
      <c r="N21" s="26" t="s">
        <v>1650</v>
      </c>
      <c r="O21" s="25">
        <v>196</v>
      </c>
      <c r="P21" s="24">
        <v>221</v>
      </c>
      <c r="Q21" s="23">
        <v>-25</v>
      </c>
      <c r="R21" s="22" t="s">
        <v>113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68</v>
      </c>
      <c r="C25" s="1">
        <v>45</v>
      </c>
      <c r="D25" s="1">
        <v>13</v>
      </c>
      <c r="E25" s="20">
        <v>10</v>
      </c>
      <c r="F25" s="30">
        <v>100</v>
      </c>
      <c r="G25" s="20">
        <v>37</v>
      </c>
      <c r="H25" s="20">
        <v>42</v>
      </c>
      <c r="I25" s="20">
        <v>3</v>
      </c>
      <c r="J25" s="20">
        <v>6</v>
      </c>
      <c r="K25" s="29" t="s">
        <v>1632</v>
      </c>
      <c r="L25" s="1" t="s">
        <v>1671</v>
      </c>
      <c r="M25" s="1" t="s">
        <v>767</v>
      </c>
      <c r="N25" s="1" t="s">
        <v>1672</v>
      </c>
      <c r="O25" s="31">
        <v>254</v>
      </c>
      <c r="P25" s="20">
        <v>173</v>
      </c>
      <c r="Q25" s="30">
        <v>81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68</v>
      </c>
      <c r="C26" s="1">
        <v>43</v>
      </c>
      <c r="D26" s="1">
        <v>15</v>
      </c>
      <c r="E26" s="20">
        <v>10</v>
      </c>
      <c r="F26" s="30">
        <v>96</v>
      </c>
      <c r="G26" s="20">
        <v>28</v>
      </c>
      <c r="H26" s="20">
        <v>38</v>
      </c>
      <c r="I26" s="20">
        <v>5</v>
      </c>
      <c r="J26" s="20">
        <v>4</v>
      </c>
      <c r="K26" s="29" t="s">
        <v>1597</v>
      </c>
      <c r="L26" s="1" t="s">
        <v>1137</v>
      </c>
      <c r="M26" s="1" t="s">
        <v>1634</v>
      </c>
      <c r="N26" s="1" t="s">
        <v>1635</v>
      </c>
      <c r="O26" s="31">
        <v>237</v>
      </c>
      <c r="P26" s="20">
        <v>185</v>
      </c>
      <c r="Q26" s="30">
        <v>52</v>
      </c>
      <c r="R26" s="29" t="s">
        <v>99</v>
      </c>
      <c r="S26" s="28" t="s">
        <v>276</v>
      </c>
    </row>
    <row r="27" spans="1:19" x14ac:dyDescent="0.3">
      <c r="A27" s="32" t="s">
        <v>17</v>
      </c>
      <c r="B27" s="1">
        <v>70</v>
      </c>
      <c r="C27" s="1">
        <v>39</v>
      </c>
      <c r="D27" s="1">
        <v>19</v>
      </c>
      <c r="E27" s="20">
        <v>12</v>
      </c>
      <c r="F27" s="30">
        <v>90</v>
      </c>
      <c r="G27" s="20">
        <v>21</v>
      </c>
      <c r="H27" s="20">
        <v>35</v>
      </c>
      <c r="I27" s="20">
        <v>4</v>
      </c>
      <c r="J27" s="20">
        <v>5</v>
      </c>
      <c r="K27" s="29" t="s">
        <v>1565</v>
      </c>
      <c r="L27" s="1" t="s">
        <v>1456</v>
      </c>
      <c r="M27" s="1" t="s">
        <v>699</v>
      </c>
      <c r="N27" s="1" t="s">
        <v>1652</v>
      </c>
      <c r="O27" s="31">
        <v>231</v>
      </c>
      <c r="P27" s="20">
        <v>201</v>
      </c>
      <c r="Q27" s="30">
        <v>30</v>
      </c>
      <c r="R27" s="29" t="s">
        <v>101</v>
      </c>
      <c r="S27" s="28" t="s">
        <v>218</v>
      </c>
    </row>
    <row r="28" spans="1:19" x14ac:dyDescent="0.3">
      <c r="A28" s="32" t="s">
        <v>95</v>
      </c>
      <c r="B28" s="1">
        <v>70</v>
      </c>
      <c r="C28" s="1">
        <v>36</v>
      </c>
      <c r="D28" s="1">
        <v>28</v>
      </c>
      <c r="E28" s="20">
        <v>6</v>
      </c>
      <c r="F28" s="30">
        <v>78</v>
      </c>
      <c r="G28" s="20">
        <v>28</v>
      </c>
      <c r="H28" s="20">
        <v>36</v>
      </c>
      <c r="I28" s="20">
        <v>0</v>
      </c>
      <c r="J28" s="20">
        <v>0</v>
      </c>
      <c r="K28" s="29" t="s">
        <v>1391</v>
      </c>
      <c r="L28" s="1" t="s">
        <v>1654</v>
      </c>
      <c r="M28" s="1" t="s">
        <v>719</v>
      </c>
      <c r="N28" s="1" t="s">
        <v>1673</v>
      </c>
      <c r="O28" s="31">
        <v>219</v>
      </c>
      <c r="P28" s="20">
        <v>195</v>
      </c>
      <c r="Q28" s="30">
        <v>24</v>
      </c>
      <c r="R28" s="29" t="s">
        <v>101</v>
      </c>
      <c r="S28" s="28" t="s">
        <v>233</v>
      </c>
    </row>
    <row r="29" spans="1:19" x14ac:dyDescent="0.3">
      <c r="A29" s="32" t="s">
        <v>15</v>
      </c>
      <c r="B29" s="1">
        <v>68</v>
      </c>
      <c r="C29" s="1">
        <v>31</v>
      </c>
      <c r="D29" s="1">
        <v>28</v>
      </c>
      <c r="E29" s="20">
        <v>9</v>
      </c>
      <c r="F29" s="30">
        <v>71</v>
      </c>
      <c r="G29" s="20">
        <v>19</v>
      </c>
      <c r="H29" s="20">
        <v>27</v>
      </c>
      <c r="I29" s="20">
        <v>4</v>
      </c>
      <c r="J29" s="20">
        <v>1</v>
      </c>
      <c r="K29" s="29" t="s">
        <v>1480</v>
      </c>
      <c r="L29" s="1" t="s">
        <v>1616</v>
      </c>
      <c r="M29" s="1" t="s">
        <v>766</v>
      </c>
      <c r="N29" s="1" t="s">
        <v>1653</v>
      </c>
      <c r="O29" s="31">
        <v>202</v>
      </c>
      <c r="P29" s="20">
        <v>229</v>
      </c>
      <c r="Q29" s="30">
        <v>-27</v>
      </c>
      <c r="R29" s="29" t="s">
        <v>104</v>
      </c>
      <c r="S29" s="28" t="s">
        <v>218</v>
      </c>
    </row>
    <row r="30" spans="1:19" x14ac:dyDescent="0.3">
      <c r="A30" s="32" t="s">
        <v>0</v>
      </c>
      <c r="B30" s="1">
        <v>68</v>
      </c>
      <c r="C30" s="1">
        <v>28</v>
      </c>
      <c r="D30" s="1">
        <v>29</v>
      </c>
      <c r="E30" s="20">
        <v>11</v>
      </c>
      <c r="F30" s="30">
        <v>67</v>
      </c>
      <c r="G30" s="20">
        <v>22</v>
      </c>
      <c r="H30" s="20">
        <v>27</v>
      </c>
      <c r="I30" s="20">
        <v>1</v>
      </c>
      <c r="J30" s="20">
        <v>3</v>
      </c>
      <c r="K30" s="29" t="s">
        <v>1545</v>
      </c>
      <c r="L30" s="1" t="s">
        <v>1561</v>
      </c>
      <c r="M30" s="1" t="s">
        <v>122</v>
      </c>
      <c r="N30" s="1" t="s">
        <v>1618</v>
      </c>
      <c r="O30" s="31">
        <v>192</v>
      </c>
      <c r="P30" s="20">
        <v>212</v>
      </c>
      <c r="Q30" s="30">
        <v>-20</v>
      </c>
      <c r="R30" s="29" t="s">
        <v>107</v>
      </c>
      <c r="S30" s="28" t="s">
        <v>233</v>
      </c>
    </row>
    <row r="31" spans="1:19" x14ac:dyDescent="0.3">
      <c r="A31" s="32" t="s">
        <v>6</v>
      </c>
      <c r="B31" s="1">
        <v>68</v>
      </c>
      <c r="C31" s="1">
        <v>27</v>
      </c>
      <c r="D31" s="1">
        <v>30</v>
      </c>
      <c r="E31" s="20">
        <v>11</v>
      </c>
      <c r="F31" s="30">
        <v>65</v>
      </c>
      <c r="G31" s="20">
        <v>23</v>
      </c>
      <c r="H31" s="20">
        <v>26</v>
      </c>
      <c r="I31" s="20">
        <v>1</v>
      </c>
      <c r="J31" s="20">
        <v>4</v>
      </c>
      <c r="K31" s="29" t="s">
        <v>1520</v>
      </c>
      <c r="L31" s="1" t="s">
        <v>1636</v>
      </c>
      <c r="M31" s="1" t="s">
        <v>1587</v>
      </c>
      <c r="N31" s="1" t="s">
        <v>1637</v>
      </c>
      <c r="O31" s="31">
        <v>178</v>
      </c>
      <c r="P31" s="20">
        <v>224</v>
      </c>
      <c r="Q31" s="30">
        <v>-46</v>
      </c>
      <c r="R31" s="29" t="s">
        <v>107</v>
      </c>
      <c r="S31" s="28" t="s">
        <v>231</v>
      </c>
    </row>
    <row r="32" spans="1:19" ht="15" thickBot="1" x14ac:dyDescent="0.35">
      <c r="A32" s="32" t="s">
        <v>25</v>
      </c>
      <c r="B32" s="1">
        <v>69</v>
      </c>
      <c r="C32" s="1">
        <v>26</v>
      </c>
      <c r="D32" s="1">
        <v>31</v>
      </c>
      <c r="E32" s="20">
        <v>12</v>
      </c>
      <c r="F32" s="23">
        <v>64</v>
      </c>
      <c r="G32" s="20">
        <v>16</v>
      </c>
      <c r="H32" s="20">
        <v>23</v>
      </c>
      <c r="I32" s="20">
        <v>3</v>
      </c>
      <c r="J32" s="20">
        <v>5</v>
      </c>
      <c r="K32" s="29" t="s">
        <v>1668</v>
      </c>
      <c r="L32" s="1" t="s">
        <v>1353</v>
      </c>
      <c r="M32" s="1" t="s">
        <v>1669</v>
      </c>
      <c r="N32" s="1" t="s">
        <v>1670</v>
      </c>
      <c r="O32" s="31">
        <v>181</v>
      </c>
      <c r="P32" s="20">
        <v>222</v>
      </c>
      <c r="Q32" s="30">
        <v>-41</v>
      </c>
      <c r="R32" s="29" t="s">
        <v>101</v>
      </c>
      <c r="S32" s="28" t="s">
        <v>222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69</v>
      </c>
      <c r="C35" s="1">
        <v>38</v>
      </c>
      <c r="D35" s="1">
        <v>27</v>
      </c>
      <c r="E35" s="20">
        <v>4</v>
      </c>
      <c r="F35" s="33">
        <v>80</v>
      </c>
      <c r="G35" s="20">
        <v>15</v>
      </c>
      <c r="H35" s="20">
        <v>30</v>
      </c>
      <c r="I35" s="20">
        <v>8</v>
      </c>
      <c r="J35" s="20">
        <v>0</v>
      </c>
      <c r="K35" s="29" t="s">
        <v>1638</v>
      </c>
      <c r="L35" s="1" t="s">
        <v>1674</v>
      </c>
      <c r="M35" s="1" t="s">
        <v>455</v>
      </c>
      <c r="N35" s="1" t="s">
        <v>1675</v>
      </c>
      <c r="O35" s="31">
        <v>229</v>
      </c>
      <c r="P35" s="20">
        <v>237</v>
      </c>
      <c r="Q35" s="30">
        <v>-8</v>
      </c>
      <c r="R35" s="29" t="s">
        <v>99</v>
      </c>
      <c r="S35" s="28" t="s">
        <v>225</v>
      </c>
    </row>
    <row r="36" spans="1:19" x14ac:dyDescent="0.3">
      <c r="A36" s="32" t="s">
        <v>20</v>
      </c>
      <c r="B36" s="1">
        <v>70</v>
      </c>
      <c r="C36" s="1">
        <v>34</v>
      </c>
      <c r="D36" s="1">
        <v>27</v>
      </c>
      <c r="E36" s="20">
        <v>9</v>
      </c>
      <c r="F36" s="30">
        <v>77</v>
      </c>
      <c r="G36" s="20">
        <v>26</v>
      </c>
      <c r="H36" s="20">
        <v>34</v>
      </c>
      <c r="I36" s="20">
        <v>0</v>
      </c>
      <c r="J36" s="20">
        <v>3</v>
      </c>
      <c r="K36" s="29" t="s">
        <v>1475</v>
      </c>
      <c r="L36" s="1" t="s">
        <v>1555</v>
      </c>
      <c r="M36" s="1" t="s">
        <v>827</v>
      </c>
      <c r="N36" s="1" t="s">
        <v>1619</v>
      </c>
      <c r="O36" s="31">
        <v>243</v>
      </c>
      <c r="P36" s="20">
        <v>239</v>
      </c>
      <c r="Q36" s="30">
        <v>4</v>
      </c>
      <c r="R36" s="29" t="s">
        <v>101</v>
      </c>
      <c r="S36" s="28" t="s">
        <v>225</v>
      </c>
    </row>
    <row r="37" spans="1:19" x14ac:dyDescent="0.3">
      <c r="A37" s="32" t="s">
        <v>2</v>
      </c>
      <c r="B37" s="1">
        <v>69</v>
      </c>
      <c r="C37" s="1">
        <v>31</v>
      </c>
      <c r="D37" s="1">
        <v>24</v>
      </c>
      <c r="E37" s="20">
        <v>14</v>
      </c>
      <c r="F37" s="30">
        <v>76</v>
      </c>
      <c r="G37" s="20">
        <v>22</v>
      </c>
      <c r="H37" s="20">
        <v>30</v>
      </c>
      <c r="I37" s="20">
        <v>1</v>
      </c>
      <c r="J37" s="20">
        <v>6</v>
      </c>
      <c r="K37" s="29" t="s">
        <v>1659</v>
      </c>
      <c r="L37" s="1" t="s">
        <v>1520</v>
      </c>
      <c r="M37" s="1" t="s">
        <v>565</v>
      </c>
      <c r="N37" s="1" t="s">
        <v>1660</v>
      </c>
      <c r="O37" s="31">
        <v>220</v>
      </c>
      <c r="P37" s="20">
        <v>215</v>
      </c>
      <c r="Q37" s="30">
        <v>5</v>
      </c>
      <c r="R37" s="29" t="s">
        <v>107</v>
      </c>
      <c r="S37" s="28" t="s">
        <v>224</v>
      </c>
    </row>
    <row r="38" spans="1:19" x14ac:dyDescent="0.3">
      <c r="A38" s="32" t="s">
        <v>18</v>
      </c>
      <c r="B38" s="1">
        <v>68</v>
      </c>
      <c r="C38" s="1">
        <v>28</v>
      </c>
      <c r="D38" s="1">
        <v>24</v>
      </c>
      <c r="E38" s="20">
        <v>16</v>
      </c>
      <c r="F38" s="30">
        <v>72</v>
      </c>
      <c r="G38" s="20">
        <v>14</v>
      </c>
      <c r="H38" s="20">
        <v>24</v>
      </c>
      <c r="I38" s="20">
        <v>4</v>
      </c>
      <c r="J38" s="20">
        <v>7</v>
      </c>
      <c r="K38" s="29" t="s">
        <v>1656</v>
      </c>
      <c r="L38" s="1" t="s">
        <v>1602</v>
      </c>
      <c r="M38" s="1" t="s">
        <v>1336</v>
      </c>
      <c r="N38" s="1" t="s">
        <v>1368</v>
      </c>
      <c r="O38" s="31">
        <v>183</v>
      </c>
      <c r="P38" s="20">
        <v>205</v>
      </c>
      <c r="Q38" s="30">
        <v>-22</v>
      </c>
      <c r="R38" s="29" t="s">
        <v>101</v>
      </c>
      <c r="S38" s="28" t="s">
        <v>233</v>
      </c>
    </row>
    <row r="39" spans="1:19" x14ac:dyDescent="0.3">
      <c r="A39" s="32" t="s">
        <v>7</v>
      </c>
      <c r="B39" s="1">
        <v>68</v>
      </c>
      <c r="C39" s="1">
        <v>31</v>
      </c>
      <c r="D39" s="1">
        <v>28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1334</v>
      </c>
      <c r="M39" s="1" t="s">
        <v>678</v>
      </c>
      <c r="N39" s="1" t="s">
        <v>1657</v>
      </c>
      <c r="O39" s="31">
        <v>194</v>
      </c>
      <c r="P39" s="20">
        <v>208</v>
      </c>
      <c r="Q39" s="30">
        <v>-14</v>
      </c>
      <c r="R39" s="29" t="s">
        <v>107</v>
      </c>
      <c r="S39" s="28" t="s">
        <v>200</v>
      </c>
    </row>
    <row r="40" spans="1:19" x14ac:dyDescent="0.3">
      <c r="A40" s="32" t="s">
        <v>8</v>
      </c>
      <c r="B40" s="1">
        <v>67</v>
      </c>
      <c r="C40" s="1">
        <v>32</v>
      </c>
      <c r="D40" s="1">
        <v>29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1304</v>
      </c>
      <c r="L40" s="1" t="s">
        <v>1620</v>
      </c>
      <c r="M40" s="1" t="s">
        <v>649</v>
      </c>
      <c r="N40" s="1" t="s">
        <v>1477</v>
      </c>
      <c r="O40" s="31">
        <v>207</v>
      </c>
      <c r="P40" s="20">
        <v>239</v>
      </c>
      <c r="Q40" s="30">
        <v>-32</v>
      </c>
      <c r="R40" s="29" t="s">
        <v>113</v>
      </c>
      <c r="S40" s="28" t="s">
        <v>218</v>
      </c>
    </row>
    <row r="41" spans="1:19" x14ac:dyDescent="0.3">
      <c r="A41" s="32" t="s">
        <v>27</v>
      </c>
      <c r="B41" s="1">
        <v>69</v>
      </c>
      <c r="C41" s="1">
        <v>28</v>
      </c>
      <c r="D41" s="1">
        <v>34</v>
      </c>
      <c r="E41" s="20">
        <v>7</v>
      </c>
      <c r="F41" s="30">
        <v>63</v>
      </c>
      <c r="G41" s="20">
        <v>20</v>
      </c>
      <c r="H41" s="20">
        <v>25</v>
      </c>
      <c r="I41" s="20">
        <v>3</v>
      </c>
      <c r="J41" s="20">
        <v>3</v>
      </c>
      <c r="K41" s="29" t="s">
        <v>1475</v>
      </c>
      <c r="L41" s="1" t="s">
        <v>1601</v>
      </c>
      <c r="M41" s="1" t="s">
        <v>488</v>
      </c>
      <c r="N41" s="1" t="s">
        <v>1639</v>
      </c>
      <c r="O41" s="31">
        <v>173</v>
      </c>
      <c r="P41" s="20">
        <v>214</v>
      </c>
      <c r="Q41" s="30">
        <v>-41</v>
      </c>
      <c r="R41" s="29" t="s">
        <v>104</v>
      </c>
      <c r="S41" s="28" t="s">
        <v>200</v>
      </c>
    </row>
    <row r="42" spans="1:19" ht="15" thickBot="1" x14ac:dyDescent="0.35">
      <c r="A42" s="27" t="s">
        <v>3</v>
      </c>
      <c r="B42" s="26">
        <v>68</v>
      </c>
      <c r="C42" s="26">
        <v>21</v>
      </c>
      <c r="D42" s="26">
        <v>39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1658</v>
      </c>
      <c r="L42" s="26" t="s">
        <v>1450</v>
      </c>
      <c r="M42" s="26" t="s">
        <v>434</v>
      </c>
      <c r="N42" s="26" t="s">
        <v>1581</v>
      </c>
      <c r="O42" s="25">
        <v>178</v>
      </c>
      <c r="P42" s="24">
        <v>254</v>
      </c>
      <c r="Q42" s="23">
        <v>-76</v>
      </c>
      <c r="R42" s="22" t="s">
        <v>101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402E7C2-1595-4673-B14A-802FBC9D99D9}"/>
  </hyperlinks>
  <pageMargins left="0.7" right="0.7" top="0.75" bottom="0.75" header="0.3" footer="0.3"/>
  <pageSetup orientation="portrait" verticalDpi="0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E8E2-F849-4EF8-BF72-F56F8D2628F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70</v>
      </c>
      <c r="C4" s="40">
        <v>44</v>
      </c>
      <c r="D4" s="40">
        <v>20</v>
      </c>
      <c r="E4" s="38">
        <v>6</v>
      </c>
      <c r="F4" s="33">
        <v>94</v>
      </c>
      <c r="G4" s="39">
        <v>33</v>
      </c>
      <c r="H4" s="38">
        <v>40</v>
      </c>
      <c r="I4" s="38">
        <v>4</v>
      </c>
      <c r="J4" s="33">
        <v>0</v>
      </c>
      <c r="K4" s="37" t="s">
        <v>1313</v>
      </c>
      <c r="L4" s="40" t="s">
        <v>1677</v>
      </c>
      <c r="M4" s="40" t="s">
        <v>865</v>
      </c>
      <c r="N4" s="40" t="s">
        <v>1558</v>
      </c>
      <c r="O4" s="39">
        <v>246</v>
      </c>
      <c r="P4" s="38">
        <v>201</v>
      </c>
      <c r="Q4" s="33">
        <v>45</v>
      </c>
      <c r="R4" s="37" t="s">
        <v>135</v>
      </c>
      <c r="S4" s="36" t="s">
        <v>280</v>
      </c>
    </row>
    <row r="5" spans="1:20" x14ac:dyDescent="0.3">
      <c r="A5" s="32" t="s">
        <v>5</v>
      </c>
      <c r="B5" s="1">
        <v>68</v>
      </c>
      <c r="C5" s="1">
        <v>43</v>
      </c>
      <c r="D5" s="1">
        <v>21</v>
      </c>
      <c r="E5" s="20">
        <v>4</v>
      </c>
      <c r="F5" s="30">
        <v>90</v>
      </c>
      <c r="G5" s="31">
        <v>30</v>
      </c>
      <c r="H5" s="20">
        <v>39</v>
      </c>
      <c r="I5" s="20">
        <v>4</v>
      </c>
      <c r="J5" s="30">
        <v>2</v>
      </c>
      <c r="K5" s="29" t="s">
        <v>1559</v>
      </c>
      <c r="L5" s="1" t="s">
        <v>1682</v>
      </c>
      <c r="M5" s="1" t="s">
        <v>536</v>
      </c>
      <c r="N5" s="1" t="s">
        <v>1560</v>
      </c>
      <c r="O5" s="31">
        <v>248</v>
      </c>
      <c r="P5" s="20">
        <v>188</v>
      </c>
      <c r="Q5" s="30">
        <v>60</v>
      </c>
      <c r="R5" s="29" t="s">
        <v>109</v>
      </c>
      <c r="S5" s="28" t="s">
        <v>202</v>
      </c>
    </row>
    <row r="6" spans="1:20" x14ac:dyDescent="0.3">
      <c r="A6" s="32" t="s">
        <v>29</v>
      </c>
      <c r="B6" s="1">
        <v>70</v>
      </c>
      <c r="C6" s="1">
        <v>39</v>
      </c>
      <c r="D6" s="1">
        <v>23</v>
      </c>
      <c r="E6" s="20">
        <v>8</v>
      </c>
      <c r="F6" s="30">
        <v>86</v>
      </c>
      <c r="G6" s="31">
        <v>27</v>
      </c>
      <c r="H6" s="20">
        <v>36</v>
      </c>
      <c r="I6" s="20">
        <v>3</v>
      </c>
      <c r="J6" s="30">
        <v>3</v>
      </c>
      <c r="K6" s="29" t="s">
        <v>1640</v>
      </c>
      <c r="L6" s="1" t="s">
        <v>1616</v>
      </c>
      <c r="M6" s="1" t="s">
        <v>563</v>
      </c>
      <c r="N6" s="1" t="s">
        <v>1676</v>
      </c>
      <c r="O6" s="31">
        <v>234</v>
      </c>
      <c r="P6" s="20">
        <v>217</v>
      </c>
      <c r="Q6" s="30">
        <v>17</v>
      </c>
      <c r="R6" s="29" t="s">
        <v>104</v>
      </c>
      <c r="S6" s="28" t="s">
        <v>239</v>
      </c>
    </row>
    <row r="7" spans="1:20" x14ac:dyDescent="0.3">
      <c r="A7" s="32" t="s">
        <v>16</v>
      </c>
      <c r="B7" s="1">
        <v>69</v>
      </c>
      <c r="C7" s="1">
        <v>38</v>
      </c>
      <c r="D7" s="1">
        <v>21</v>
      </c>
      <c r="E7" s="20">
        <v>10</v>
      </c>
      <c r="F7" s="30">
        <v>86</v>
      </c>
      <c r="G7" s="31">
        <v>24</v>
      </c>
      <c r="H7" s="20">
        <v>36</v>
      </c>
      <c r="I7" s="20">
        <v>2</v>
      </c>
      <c r="J7" s="30">
        <v>5</v>
      </c>
      <c r="K7" s="29" t="s">
        <v>1679</v>
      </c>
      <c r="L7" s="1" t="s">
        <v>1643</v>
      </c>
      <c r="M7" s="1" t="s">
        <v>740</v>
      </c>
      <c r="N7" s="1" t="s">
        <v>1680</v>
      </c>
      <c r="O7" s="31">
        <v>244</v>
      </c>
      <c r="P7" s="20">
        <v>228</v>
      </c>
      <c r="Q7" s="30">
        <v>16</v>
      </c>
      <c r="R7" s="29" t="s">
        <v>99</v>
      </c>
      <c r="S7" s="28" t="s">
        <v>225</v>
      </c>
    </row>
    <row r="8" spans="1:20" x14ac:dyDescent="0.3">
      <c r="A8" s="32" t="s">
        <v>21</v>
      </c>
      <c r="B8" s="1">
        <v>70</v>
      </c>
      <c r="C8" s="1">
        <v>38</v>
      </c>
      <c r="D8" s="1">
        <v>24</v>
      </c>
      <c r="E8" s="20">
        <v>8</v>
      </c>
      <c r="F8" s="30">
        <v>84</v>
      </c>
      <c r="G8" s="31">
        <v>25</v>
      </c>
      <c r="H8" s="20">
        <v>36</v>
      </c>
      <c r="I8" s="20">
        <v>2</v>
      </c>
      <c r="J8" s="30">
        <v>3</v>
      </c>
      <c r="K8" s="29" t="s">
        <v>1309</v>
      </c>
      <c r="L8" s="1" t="s">
        <v>1455</v>
      </c>
      <c r="M8" s="1" t="s">
        <v>700</v>
      </c>
      <c r="N8" s="1" t="s">
        <v>1678</v>
      </c>
      <c r="O8" s="31">
        <v>205</v>
      </c>
      <c r="P8" s="20">
        <v>208</v>
      </c>
      <c r="Q8" s="30">
        <v>-3</v>
      </c>
      <c r="R8" s="29" t="s">
        <v>101</v>
      </c>
      <c r="S8" s="28" t="s">
        <v>218</v>
      </c>
    </row>
    <row r="9" spans="1:20" x14ac:dyDescent="0.3">
      <c r="A9" s="32" t="s">
        <v>11</v>
      </c>
      <c r="B9" s="1">
        <v>69</v>
      </c>
      <c r="C9" s="1">
        <v>36</v>
      </c>
      <c r="D9" s="1">
        <v>24</v>
      </c>
      <c r="E9" s="20">
        <v>9</v>
      </c>
      <c r="F9" s="30">
        <v>81</v>
      </c>
      <c r="G9" s="31">
        <v>27</v>
      </c>
      <c r="H9" s="20">
        <v>33</v>
      </c>
      <c r="I9" s="20">
        <v>3</v>
      </c>
      <c r="J9" s="30">
        <v>0</v>
      </c>
      <c r="K9" s="29" t="s">
        <v>1473</v>
      </c>
      <c r="L9" s="1" t="s">
        <v>1242</v>
      </c>
      <c r="M9" s="1" t="s">
        <v>660</v>
      </c>
      <c r="N9" s="1" t="s">
        <v>1681</v>
      </c>
      <c r="O9" s="31">
        <v>234</v>
      </c>
      <c r="P9" s="20">
        <v>213</v>
      </c>
      <c r="Q9" s="30">
        <v>21</v>
      </c>
      <c r="R9" s="29" t="s">
        <v>104</v>
      </c>
      <c r="S9" s="28" t="s">
        <v>226</v>
      </c>
    </row>
    <row r="10" spans="1:20" x14ac:dyDescent="0.3">
      <c r="A10" s="32" t="s">
        <v>19</v>
      </c>
      <c r="B10" s="1">
        <v>69</v>
      </c>
      <c r="C10" s="1">
        <v>34</v>
      </c>
      <c r="D10" s="1">
        <v>32</v>
      </c>
      <c r="E10" s="20">
        <v>3</v>
      </c>
      <c r="F10" s="30">
        <v>71</v>
      </c>
      <c r="G10" s="31">
        <v>23</v>
      </c>
      <c r="H10" s="20">
        <v>30</v>
      </c>
      <c r="I10" s="20">
        <v>4</v>
      </c>
      <c r="J10" s="30">
        <v>1</v>
      </c>
      <c r="K10" s="29" t="s">
        <v>1480</v>
      </c>
      <c r="L10" s="1" t="s">
        <v>1661</v>
      </c>
      <c r="M10" s="1" t="s">
        <v>477</v>
      </c>
      <c r="N10" s="1" t="s">
        <v>1529</v>
      </c>
      <c r="O10" s="31">
        <v>206</v>
      </c>
      <c r="P10" s="20">
        <v>229</v>
      </c>
      <c r="Q10" s="30">
        <v>-23</v>
      </c>
      <c r="R10" s="29" t="s">
        <v>101</v>
      </c>
      <c r="S10" s="28" t="s">
        <v>200</v>
      </c>
    </row>
    <row r="11" spans="1:20" ht="15" thickBot="1" x14ac:dyDescent="0.35">
      <c r="A11" s="32" t="s">
        <v>4</v>
      </c>
      <c r="B11" s="1">
        <v>71</v>
      </c>
      <c r="C11" s="1">
        <v>29</v>
      </c>
      <c r="D11" s="1">
        <v>29</v>
      </c>
      <c r="E11" s="24">
        <v>13</v>
      </c>
      <c r="F11" s="23">
        <v>71</v>
      </c>
      <c r="G11" s="25">
        <v>20</v>
      </c>
      <c r="H11" s="24">
        <v>28</v>
      </c>
      <c r="I11" s="24">
        <v>1</v>
      </c>
      <c r="J11" s="23">
        <v>4</v>
      </c>
      <c r="K11" s="29" t="s">
        <v>1582</v>
      </c>
      <c r="L11" s="1" t="s">
        <v>1683</v>
      </c>
      <c r="M11" s="1" t="s">
        <v>918</v>
      </c>
      <c r="N11" s="1" t="s">
        <v>1684</v>
      </c>
      <c r="O11" s="31">
        <v>221</v>
      </c>
      <c r="P11" s="20">
        <v>250</v>
      </c>
      <c r="Q11" s="30">
        <v>-29</v>
      </c>
      <c r="R11" s="29" t="s">
        <v>113</v>
      </c>
      <c r="S11" s="28" t="s">
        <v>235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69</v>
      </c>
      <c r="C14" s="1">
        <v>44</v>
      </c>
      <c r="D14" s="1">
        <v>19</v>
      </c>
      <c r="E14" s="20">
        <v>6</v>
      </c>
      <c r="F14" s="33">
        <v>94</v>
      </c>
      <c r="G14" s="20">
        <v>26</v>
      </c>
      <c r="H14" s="20">
        <v>39</v>
      </c>
      <c r="I14" s="20">
        <v>5</v>
      </c>
      <c r="J14" s="20">
        <v>3</v>
      </c>
      <c r="K14" s="29" t="s">
        <v>1526</v>
      </c>
      <c r="L14" s="1" t="s">
        <v>1663</v>
      </c>
      <c r="M14" s="1" t="s">
        <v>1623</v>
      </c>
      <c r="N14" s="1" t="s">
        <v>1664</v>
      </c>
      <c r="O14" s="31">
        <v>245</v>
      </c>
      <c r="P14" s="20">
        <v>205</v>
      </c>
      <c r="Q14" s="30">
        <v>40</v>
      </c>
      <c r="R14" s="29" t="s">
        <v>104</v>
      </c>
      <c r="S14" s="28" t="s">
        <v>232</v>
      </c>
    </row>
    <row r="15" spans="1:20" x14ac:dyDescent="0.3">
      <c r="A15" s="32" t="s">
        <v>9</v>
      </c>
      <c r="B15" s="1">
        <v>69</v>
      </c>
      <c r="C15" s="1">
        <v>35</v>
      </c>
      <c r="D15" s="1">
        <v>18</v>
      </c>
      <c r="E15" s="20">
        <v>16</v>
      </c>
      <c r="F15" s="30">
        <v>86</v>
      </c>
      <c r="G15" s="20">
        <v>27</v>
      </c>
      <c r="H15" s="20">
        <v>33</v>
      </c>
      <c r="I15" s="20">
        <v>2</v>
      </c>
      <c r="J15" s="20">
        <v>10</v>
      </c>
      <c r="K15" s="29" t="s">
        <v>1688</v>
      </c>
      <c r="L15" s="1" t="s">
        <v>1321</v>
      </c>
      <c r="M15" s="1" t="s">
        <v>1629</v>
      </c>
      <c r="N15" s="1" t="s">
        <v>1630</v>
      </c>
      <c r="O15" s="31">
        <v>240</v>
      </c>
      <c r="P15" s="20">
        <v>214</v>
      </c>
      <c r="Q15" s="30">
        <v>26</v>
      </c>
      <c r="R15" s="29" t="s">
        <v>99</v>
      </c>
      <c r="S15" s="28" t="s">
        <v>222</v>
      </c>
    </row>
    <row r="16" spans="1:20" x14ac:dyDescent="0.3">
      <c r="A16" s="32" t="s">
        <v>23</v>
      </c>
      <c r="B16" s="1">
        <v>69</v>
      </c>
      <c r="C16" s="1">
        <v>37</v>
      </c>
      <c r="D16" s="1">
        <v>21</v>
      </c>
      <c r="E16" s="20">
        <v>11</v>
      </c>
      <c r="F16" s="30">
        <v>85</v>
      </c>
      <c r="G16" s="20">
        <v>20</v>
      </c>
      <c r="H16" s="20">
        <v>31</v>
      </c>
      <c r="I16" s="20">
        <v>6</v>
      </c>
      <c r="J16" s="20">
        <v>1</v>
      </c>
      <c r="K16" s="29" t="s">
        <v>1685</v>
      </c>
      <c r="L16" s="1" t="s">
        <v>1187</v>
      </c>
      <c r="M16" s="1" t="s">
        <v>828</v>
      </c>
      <c r="N16" s="1" t="s">
        <v>1647</v>
      </c>
      <c r="O16" s="31">
        <v>228</v>
      </c>
      <c r="P16" s="20">
        <v>214</v>
      </c>
      <c r="Q16" s="30">
        <v>14</v>
      </c>
      <c r="R16" s="29" t="s">
        <v>135</v>
      </c>
      <c r="S16" s="28" t="s">
        <v>357</v>
      </c>
    </row>
    <row r="17" spans="1:19" x14ac:dyDescent="0.3">
      <c r="A17" s="32" t="s">
        <v>13</v>
      </c>
      <c r="B17" s="1">
        <v>70</v>
      </c>
      <c r="C17" s="1">
        <v>39</v>
      </c>
      <c r="D17" s="1">
        <v>26</v>
      </c>
      <c r="E17" s="20">
        <v>5</v>
      </c>
      <c r="F17" s="30">
        <v>83</v>
      </c>
      <c r="G17" s="20">
        <v>21</v>
      </c>
      <c r="H17" s="20">
        <v>35</v>
      </c>
      <c r="I17" s="20">
        <v>4</v>
      </c>
      <c r="J17" s="20">
        <v>5</v>
      </c>
      <c r="K17" s="29" t="s">
        <v>1488</v>
      </c>
      <c r="L17" s="1" t="s">
        <v>1686</v>
      </c>
      <c r="M17" s="1" t="s">
        <v>1316</v>
      </c>
      <c r="N17" s="1" t="s">
        <v>1687</v>
      </c>
      <c r="O17" s="31">
        <v>205</v>
      </c>
      <c r="P17" s="20">
        <v>202</v>
      </c>
      <c r="Q17" s="30">
        <v>3</v>
      </c>
      <c r="R17" s="29" t="s">
        <v>107</v>
      </c>
      <c r="S17" s="28" t="s">
        <v>202</v>
      </c>
    </row>
    <row r="18" spans="1:19" x14ac:dyDescent="0.3">
      <c r="A18" s="32" t="s">
        <v>10</v>
      </c>
      <c r="B18" s="1">
        <v>69</v>
      </c>
      <c r="C18" s="1">
        <v>34</v>
      </c>
      <c r="D18" s="1">
        <v>23</v>
      </c>
      <c r="E18" s="20">
        <v>12</v>
      </c>
      <c r="F18" s="30">
        <v>80</v>
      </c>
      <c r="G18" s="20">
        <v>12</v>
      </c>
      <c r="H18" s="20">
        <v>25</v>
      </c>
      <c r="I18" s="20">
        <v>9</v>
      </c>
      <c r="J18" s="20">
        <v>4</v>
      </c>
      <c r="K18" s="29" t="s">
        <v>1490</v>
      </c>
      <c r="L18" s="1" t="s">
        <v>1213</v>
      </c>
      <c r="M18" s="1" t="s">
        <v>727</v>
      </c>
      <c r="N18" s="1" t="s">
        <v>1567</v>
      </c>
      <c r="O18" s="31">
        <v>202</v>
      </c>
      <c r="P18" s="20">
        <v>211</v>
      </c>
      <c r="Q18" s="30">
        <v>-9</v>
      </c>
      <c r="R18" s="29" t="s">
        <v>109</v>
      </c>
      <c r="S18" s="28" t="s">
        <v>226</v>
      </c>
    </row>
    <row r="19" spans="1:19" x14ac:dyDescent="0.3">
      <c r="A19" s="32" t="s">
        <v>1</v>
      </c>
      <c r="B19" s="1">
        <v>70</v>
      </c>
      <c r="C19" s="1">
        <v>35</v>
      </c>
      <c r="D19" s="1">
        <v>27</v>
      </c>
      <c r="E19" s="20">
        <v>8</v>
      </c>
      <c r="F19" s="30">
        <v>78</v>
      </c>
      <c r="G19" s="20">
        <v>29</v>
      </c>
      <c r="H19" s="20">
        <v>34</v>
      </c>
      <c r="I19" s="20">
        <v>1</v>
      </c>
      <c r="J19" s="20">
        <v>6</v>
      </c>
      <c r="K19" s="29" t="s">
        <v>1344</v>
      </c>
      <c r="L19" s="1" t="s">
        <v>1536</v>
      </c>
      <c r="M19" s="1" t="s">
        <v>815</v>
      </c>
      <c r="N19" s="1" t="s">
        <v>1667</v>
      </c>
      <c r="O19" s="31">
        <v>218</v>
      </c>
      <c r="P19" s="20">
        <v>205</v>
      </c>
      <c r="Q19" s="30">
        <v>13</v>
      </c>
      <c r="R19" s="29" t="s">
        <v>104</v>
      </c>
      <c r="S19" s="28" t="s">
        <v>225</v>
      </c>
    </row>
    <row r="20" spans="1:19" x14ac:dyDescent="0.3">
      <c r="A20" s="32" t="s">
        <v>14</v>
      </c>
      <c r="B20" s="1">
        <v>69</v>
      </c>
      <c r="C20" s="1">
        <v>35</v>
      </c>
      <c r="D20" s="1">
        <v>32</v>
      </c>
      <c r="E20" s="20">
        <v>2</v>
      </c>
      <c r="F20" s="30">
        <v>72</v>
      </c>
      <c r="G20" s="20">
        <v>19</v>
      </c>
      <c r="H20" s="20">
        <v>31</v>
      </c>
      <c r="I20" s="20">
        <v>4</v>
      </c>
      <c r="J20" s="20">
        <v>0</v>
      </c>
      <c r="K20" s="29" t="s">
        <v>1566</v>
      </c>
      <c r="L20" s="1" t="s">
        <v>1665</v>
      </c>
      <c r="M20" s="1" t="s">
        <v>689</v>
      </c>
      <c r="N20" s="1" t="s">
        <v>1666</v>
      </c>
      <c r="O20" s="31">
        <v>187</v>
      </c>
      <c r="P20" s="20">
        <v>209</v>
      </c>
      <c r="Q20" s="30">
        <v>-22</v>
      </c>
      <c r="R20" s="29" t="s">
        <v>101</v>
      </c>
      <c r="S20" s="28" t="s">
        <v>203</v>
      </c>
    </row>
    <row r="21" spans="1:19" ht="15" thickBot="1" x14ac:dyDescent="0.35">
      <c r="A21" s="27" t="s">
        <v>12</v>
      </c>
      <c r="B21" s="26">
        <v>69</v>
      </c>
      <c r="C21" s="26">
        <v>28</v>
      </c>
      <c r="D21" s="26">
        <v>33</v>
      </c>
      <c r="E21" s="24">
        <v>8</v>
      </c>
      <c r="F21" s="23">
        <v>64</v>
      </c>
      <c r="G21" s="24">
        <v>16</v>
      </c>
      <c r="H21" s="24">
        <v>25</v>
      </c>
      <c r="I21" s="24">
        <v>3</v>
      </c>
      <c r="J21" s="24">
        <v>0</v>
      </c>
      <c r="K21" s="22" t="s">
        <v>1627</v>
      </c>
      <c r="L21" s="26" t="s">
        <v>1648</v>
      </c>
      <c r="M21" s="26" t="s">
        <v>1649</v>
      </c>
      <c r="N21" s="26" t="s">
        <v>1650</v>
      </c>
      <c r="O21" s="25">
        <v>196</v>
      </c>
      <c r="P21" s="24">
        <v>221</v>
      </c>
      <c r="Q21" s="23">
        <v>-25</v>
      </c>
      <c r="R21" s="22" t="s">
        <v>113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68</v>
      </c>
      <c r="C25" s="1">
        <v>45</v>
      </c>
      <c r="D25" s="1">
        <v>13</v>
      </c>
      <c r="E25" s="20">
        <v>10</v>
      </c>
      <c r="F25" s="30">
        <v>100</v>
      </c>
      <c r="G25" s="20">
        <v>37</v>
      </c>
      <c r="H25" s="20">
        <v>42</v>
      </c>
      <c r="I25" s="20">
        <v>3</v>
      </c>
      <c r="J25" s="20">
        <v>6</v>
      </c>
      <c r="K25" s="29" t="s">
        <v>1632</v>
      </c>
      <c r="L25" s="1" t="s">
        <v>1671</v>
      </c>
      <c r="M25" s="1" t="s">
        <v>767</v>
      </c>
      <c r="N25" s="1" t="s">
        <v>1672</v>
      </c>
      <c r="O25" s="31">
        <v>254</v>
      </c>
      <c r="P25" s="20">
        <v>173</v>
      </c>
      <c r="Q25" s="30">
        <v>81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69</v>
      </c>
      <c r="C26" s="1">
        <v>43</v>
      </c>
      <c r="D26" s="1">
        <v>15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1597</v>
      </c>
      <c r="L26" s="1" t="s">
        <v>1689</v>
      </c>
      <c r="M26" s="1" t="s">
        <v>1690</v>
      </c>
      <c r="N26" s="1" t="s">
        <v>1691</v>
      </c>
      <c r="O26" s="31">
        <v>238</v>
      </c>
      <c r="P26" s="20">
        <v>187</v>
      </c>
      <c r="Q26" s="30">
        <v>51</v>
      </c>
      <c r="R26" s="29" t="s">
        <v>101</v>
      </c>
      <c r="S26" s="28" t="s">
        <v>290</v>
      </c>
    </row>
    <row r="27" spans="1:19" x14ac:dyDescent="0.3">
      <c r="A27" s="32" t="s">
        <v>17</v>
      </c>
      <c r="B27" s="1">
        <v>71</v>
      </c>
      <c r="C27" s="1">
        <v>40</v>
      </c>
      <c r="D27" s="1">
        <v>19</v>
      </c>
      <c r="E27" s="20">
        <v>12</v>
      </c>
      <c r="F27" s="30">
        <v>92</v>
      </c>
      <c r="G27" s="20">
        <v>21</v>
      </c>
      <c r="H27" s="20">
        <v>36</v>
      </c>
      <c r="I27" s="20">
        <v>4</v>
      </c>
      <c r="J27" s="20">
        <v>5</v>
      </c>
      <c r="K27" s="29" t="s">
        <v>1612</v>
      </c>
      <c r="L27" s="1" t="s">
        <v>1456</v>
      </c>
      <c r="M27" s="1" t="s">
        <v>804</v>
      </c>
      <c r="N27" s="1" t="s">
        <v>1692</v>
      </c>
      <c r="O27" s="31">
        <v>233</v>
      </c>
      <c r="P27" s="20">
        <v>202</v>
      </c>
      <c r="Q27" s="30">
        <v>31</v>
      </c>
      <c r="R27" s="29" t="s">
        <v>99</v>
      </c>
      <c r="S27" s="28" t="s">
        <v>233</v>
      </c>
    </row>
    <row r="28" spans="1:19" x14ac:dyDescent="0.3">
      <c r="A28" s="32" t="s">
        <v>95</v>
      </c>
      <c r="B28" s="1">
        <v>70</v>
      </c>
      <c r="C28" s="1">
        <v>36</v>
      </c>
      <c r="D28" s="1">
        <v>28</v>
      </c>
      <c r="E28" s="20">
        <v>6</v>
      </c>
      <c r="F28" s="30">
        <v>78</v>
      </c>
      <c r="G28" s="20">
        <v>28</v>
      </c>
      <c r="H28" s="20">
        <v>36</v>
      </c>
      <c r="I28" s="20">
        <v>0</v>
      </c>
      <c r="J28" s="20">
        <v>0</v>
      </c>
      <c r="K28" s="29" t="s">
        <v>1391</v>
      </c>
      <c r="L28" s="1" t="s">
        <v>1654</v>
      </c>
      <c r="M28" s="1" t="s">
        <v>719</v>
      </c>
      <c r="N28" s="1" t="s">
        <v>1673</v>
      </c>
      <c r="O28" s="31">
        <v>219</v>
      </c>
      <c r="P28" s="20">
        <v>195</v>
      </c>
      <c r="Q28" s="30">
        <v>24</v>
      </c>
      <c r="R28" s="29" t="s">
        <v>101</v>
      </c>
      <c r="S28" s="28" t="s">
        <v>233</v>
      </c>
    </row>
    <row r="29" spans="1:19" x14ac:dyDescent="0.3">
      <c r="A29" s="32" t="s">
        <v>15</v>
      </c>
      <c r="B29" s="1">
        <v>69</v>
      </c>
      <c r="C29" s="1">
        <v>32</v>
      </c>
      <c r="D29" s="1">
        <v>28</v>
      </c>
      <c r="E29" s="20">
        <v>9</v>
      </c>
      <c r="F29" s="30">
        <v>73</v>
      </c>
      <c r="G29" s="20">
        <v>20</v>
      </c>
      <c r="H29" s="20">
        <v>28</v>
      </c>
      <c r="I29" s="20">
        <v>4</v>
      </c>
      <c r="J29" s="20">
        <v>1</v>
      </c>
      <c r="K29" s="29" t="s">
        <v>1693</v>
      </c>
      <c r="L29" s="1" t="s">
        <v>1616</v>
      </c>
      <c r="M29" s="1" t="s">
        <v>766</v>
      </c>
      <c r="N29" s="1" t="s">
        <v>1694</v>
      </c>
      <c r="O29" s="31">
        <v>206</v>
      </c>
      <c r="P29" s="20">
        <v>230</v>
      </c>
      <c r="Q29" s="30">
        <v>-24</v>
      </c>
      <c r="R29" s="29" t="s">
        <v>109</v>
      </c>
      <c r="S29" s="28" t="s">
        <v>225</v>
      </c>
    </row>
    <row r="30" spans="1:19" x14ac:dyDescent="0.3">
      <c r="A30" s="32" t="s">
        <v>0</v>
      </c>
      <c r="B30" s="1">
        <v>69</v>
      </c>
      <c r="C30" s="1">
        <v>28</v>
      </c>
      <c r="D30" s="1">
        <v>29</v>
      </c>
      <c r="E30" s="20">
        <v>12</v>
      </c>
      <c r="F30" s="30">
        <v>68</v>
      </c>
      <c r="G30" s="20">
        <v>22</v>
      </c>
      <c r="H30" s="20">
        <v>27</v>
      </c>
      <c r="I30" s="20">
        <v>1</v>
      </c>
      <c r="J30" s="20">
        <v>4</v>
      </c>
      <c r="K30" s="29" t="s">
        <v>1545</v>
      </c>
      <c r="L30" s="1" t="s">
        <v>1697</v>
      </c>
      <c r="M30" s="1" t="s">
        <v>122</v>
      </c>
      <c r="N30" s="1" t="s">
        <v>1618</v>
      </c>
      <c r="O30" s="31">
        <v>196</v>
      </c>
      <c r="P30" s="20">
        <v>217</v>
      </c>
      <c r="Q30" s="30">
        <v>-21</v>
      </c>
      <c r="R30" s="29" t="s">
        <v>113</v>
      </c>
      <c r="S30" s="28" t="s">
        <v>233</v>
      </c>
    </row>
    <row r="31" spans="1:19" x14ac:dyDescent="0.3">
      <c r="A31" s="32" t="s">
        <v>6</v>
      </c>
      <c r="B31" s="1">
        <v>69</v>
      </c>
      <c r="C31" s="1">
        <v>28</v>
      </c>
      <c r="D31" s="1">
        <v>30</v>
      </c>
      <c r="E31" s="20">
        <v>11</v>
      </c>
      <c r="F31" s="30">
        <v>67</v>
      </c>
      <c r="G31" s="20">
        <v>24</v>
      </c>
      <c r="H31" s="20">
        <v>27</v>
      </c>
      <c r="I31" s="20">
        <v>1</v>
      </c>
      <c r="J31" s="20">
        <v>4</v>
      </c>
      <c r="K31" s="29" t="s">
        <v>1520</v>
      </c>
      <c r="L31" s="1" t="s">
        <v>1695</v>
      </c>
      <c r="M31" s="1" t="s">
        <v>1587</v>
      </c>
      <c r="N31" s="1" t="s">
        <v>1696</v>
      </c>
      <c r="O31" s="31">
        <v>181</v>
      </c>
      <c r="P31" s="20">
        <v>225</v>
      </c>
      <c r="Q31" s="30">
        <v>-44</v>
      </c>
      <c r="R31" s="29" t="s">
        <v>99</v>
      </c>
      <c r="S31" s="28" t="s">
        <v>290</v>
      </c>
    </row>
    <row r="32" spans="1:19" ht="15" thickBot="1" x14ac:dyDescent="0.35">
      <c r="A32" s="32" t="s">
        <v>25</v>
      </c>
      <c r="B32" s="1">
        <v>69</v>
      </c>
      <c r="C32" s="1">
        <v>26</v>
      </c>
      <c r="D32" s="1">
        <v>31</v>
      </c>
      <c r="E32" s="20">
        <v>12</v>
      </c>
      <c r="F32" s="23">
        <v>64</v>
      </c>
      <c r="G32" s="20">
        <v>16</v>
      </c>
      <c r="H32" s="20">
        <v>23</v>
      </c>
      <c r="I32" s="20">
        <v>3</v>
      </c>
      <c r="J32" s="20">
        <v>5</v>
      </c>
      <c r="K32" s="29" t="s">
        <v>1668</v>
      </c>
      <c r="L32" s="1" t="s">
        <v>1353</v>
      </c>
      <c r="M32" s="1" t="s">
        <v>1669</v>
      </c>
      <c r="N32" s="1" t="s">
        <v>1670</v>
      </c>
      <c r="O32" s="31">
        <v>181</v>
      </c>
      <c r="P32" s="20">
        <v>222</v>
      </c>
      <c r="Q32" s="30">
        <v>-41</v>
      </c>
      <c r="R32" s="29" t="s">
        <v>101</v>
      </c>
      <c r="S32" s="28" t="s">
        <v>222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69</v>
      </c>
      <c r="C35" s="1">
        <v>38</v>
      </c>
      <c r="D35" s="1">
        <v>27</v>
      </c>
      <c r="E35" s="20">
        <v>4</v>
      </c>
      <c r="F35" s="33">
        <v>80</v>
      </c>
      <c r="G35" s="20">
        <v>15</v>
      </c>
      <c r="H35" s="20">
        <v>30</v>
      </c>
      <c r="I35" s="20">
        <v>8</v>
      </c>
      <c r="J35" s="20">
        <v>0</v>
      </c>
      <c r="K35" s="29" t="s">
        <v>1638</v>
      </c>
      <c r="L35" s="1" t="s">
        <v>1674</v>
      </c>
      <c r="M35" s="1" t="s">
        <v>455</v>
      </c>
      <c r="N35" s="1" t="s">
        <v>1675</v>
      </c>
      <c r="O35" s="31">
        <v>229</v>
      </c>
      <c r="P35" s="20">
        <v>237</v>
      </c>
      <c r="Q35" s="30">
        <v>-8</v>
      </c>
      <c r="R35" s="29" t="s">
        <v>99</v>
      </c>
      <c r="S35" s="28" t="s">
        <v>225</v>
      </c>
    </row>
    <row r="36" spans="1:19" x14ac:dyDescent="0.3">
      <c r="A36" s="32" t="s">
        <v>20</v>
      </c>
      <c r="B36" s="1">
        <v>71</v>
      </c>
      <c r="C36" s="1">
        <v>34</v>
      </c>
      <c r="D36" s="1">
        <v>28</v>
      </c>
      <c r="E36" s="20">
        <v>9</v>
      </c>
      <c r="F36" s="30">
        <v>77</v>
      </c>
      <c r="G36" s="20">
        <v>26</v>
      </c>
      <c r="H36" s="20">
        <v>34</v>
      </c>
      <c r="I36" s="20">
        <v>0</v>
      </c>
      <c r="J36" s="20">
        <v>3</v>
      </c>
      <c r="K36" s="29" t="s">
        <v>1242</v>
      </c>
      <c r="L36" s="1" t="s">
        <v>1555</v>
      </c>
      <c r="M36" s="1" t="s">
        <v>827</v>
      </c>
      <c r="N36" s="1" t="s">
        <v>1619</v>
      </c>
      <c r="O36" s="31">
        <v>245</v>
      </c>
      <c r="P36" s="20">
        <v>244</v>
      </c>
      <c r="Q36" s="30">
        <v>1</v>
      </c>
      <c r="R36" s="29" t="s">
        <v>107</v>
      </c>
      <c r="S36" s="28" t="s">
        <v>225</v>
      </c>
    </row>
    <row r="37" spans="1:19" x14ac:dyDescent="0.3">
      <c r="A37" s="32" t="s">
        <v>2</v>
      </c>
      <c r="B37" s="1">
        <v>70</v>
      </c>
      <c r="C37" s="1">
        <v>31</v>
      </c>
      <c r="D37" s="1">
        <v>25</v>
      </c>
      <c r="E37" s="20">
        <v>14</v>
      </c>
      <c r="F37" s="30">
        <v>76</v>
      </c>
      <c r="G37" s="20">
        <v>22</v>
      </c>
      <c r="H37" s="20">
        <v>30</v>
      </c>
      <c r="I37" s="20">
        <v>1</v>
      </c>
      <c r="J37" s="20">
        <v>6</v>
      </c>
      <c r="K37" s="29" t="s">
        <v>1659</v>
      </c>
      <c r="L37" s="1" t="s">
        <v>1702</v>
      </c>
      <c r="M37" s="1" t="s">
        <v>565</v>
      </c>
      <c r="N37" s="1" t="s">
        <v>1703</v>
      </c>
      <c r="O37" s="31">
        <v>221</v>
      </c>
      <c r="P37" s="20">
        <v>219</v>
      </c>
      <c r="Q37" s="30">
        <v>2</v>
      </c>
      <c r="R37" s="29" t="s">
        <v>113</v>
      </c>
      <c r="S37" s="28" t="s">
        <v>224</v>
      </c>
    </row>
    <row r="38" spans="1:19" x14ac:dyDescent="0.3">
      <c r="A38" s="32" t="s">
        <v>18</v>
      </c>
      <c r="B38" s="1">
        <v>69</v>
      </c>
      <c r="C38" s="1">
        <v>28</v>
      </c>
      <c r="D38" s="1">
        <v>25</v>
      </c>
      <c r="E38" s="20">
        <v>16</v>
      </c>
      <c r="F38" s="30">
        <v>72</v>
      </c>
      <c r="G38" s="20">
        <v>14</v>
      </c>
      <c r="H38" s="20">
        <v>24</v>
      </c>
      <c r="I38" s="20">
        <v>4</v>
      </c>
      <c r="J38" s="20">
        <v>7</v>
      </c>
      <c r="K38" s="29" t="s">
        <v>1698</v>
      </c>
      <c r="L38" s="1" t="s">
        <v>1602</v>
      </c>
      <c r="M38" s="1" t="s">
        <v>1336</v>
      </c>
      <c r="N38" s="1" t="s">
        <v>1368</v>
      </c>
      <c r="O38" s="31">
        <v>184</v>
      </c>
      <c r="P38" s="20">
        <v>209</v>
      </c>
      <c r="Q38" s="30">
        <v>-25</v>
      </c>
      <c r="R38" s="29" t="s">
        <v>107</v>
      </c>
      <c r="S38" s="28" t="s">
        <v>218</v>
      </c>
    </row>
    <row r="39" spans="1:19" x14ac:dyDescent="0.3">
      <c r="A39" s="32" t="s">
        <v>7</v>
      </c>
      <c r="B39" s="1">
        <v>69</v>
      </c>
      <c r="C39" s="1">
        <v>31</v>
      </c>
      <c r="D39" s="1">
        <v>29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1699</v>
      </c>
      <c r="M39" s="1" t="s">
        <v>678</v>
      </c>
      <c r="N39" s="1" t="s">
        <v>1657</v>
      </c>
      <c r="O39" s="31">
        <v>196</v>
      </c>
      <c r="P39" s="20">
        <v>213</v>
      </c>
      <c r="Q39" s="30">
        <v>-17</v>
      </c>
      <c r="R39" s="29" t="s">
        <v>113</v>
      </c>
      <c r="S39" s="28" t="s">
        <v>224</v>
      </c>
    </row>
    <row r="40" spans="1:19" x14ac:dyDescent="0.3">
      <c r="A40" s="32" t="s">
        <v>8</v>
      </c>
      <c r="B40" s="1">
        <v>68</v>
      </c>
      <c r="C40" s="1">
        <v>32</v>
      </c>
      <c r="D40" s="1">
        <v>30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1620</v>
      </c>
      <c r="M40" s="1" t="s">
        <v>649</v>
      </c>
      <c r="N40" s="1" t="s">
        <v>1477</v>
      </c>
      <c r="O40" s="31">
        <v>208</v>
      </c>
      <c r="P40" s="20">
        <v>243</v>
      </c>
      <c r="Q40" s="30">
        <v>-35</v>
      </c>
      <c r="R40" s="29" t="s">
        <v>133</v>
      </c>
      <c r="S40" s="28" t="s">
        <v>215</v>
      </c>
    </row>
    <row r="41" spans="1:19" x14ac:dyDescent="0.3">
      <c r="A41" s="32" t="s">
        <v>27</v>
      </c>
      <c r="B41" s="1">
        <v>69</v>
      </c>
      <c r="C41" s="1">
        <v>28</v>
      </c>
      <c r="D41" s="1">
        <v>34</v>
      </c>
      <c r="E41" s="20">
        <v>7</v>
      </c>
      <c r="F41" s="30">
        <v>63</v>
      </c>
      <c r="G41" s="20">
        <v>20</v>
      </c>
      <c r="H41" s="20">
        <v>25</v>
      </c>
      <c r="I41" s="20">
        <v>3</v>
      </c>
      <c r="J41" s="20">
        <v>3</v>
      </c>
      <c r="K41" s="29" t="s">
        <v>1475</v>
      </c>
      <c r="L41" s="1" t="s">
        <v>1601</v>
      </c>
      <c r="M41" s="1" t="s">
        <v>488</v>
      </c>
      <c r="N41" s="1" t="s">
        <v>1639</v>
      </c>
      <c r="O41" s="31">
        <v>173</v>
      </c>
      <c r="P41" s="20">
        <v>214</v>
      </c>
      <c r="Q41" s="30">
        <v>-41</v>
      </c>
      <c r="R41" s="29" t="s">
        <v>104</v>
      </c>
      <c r="S41" s="28" t="s">
        <v>200</v>
      </c>
    </row>
    <row r="42" spans="1:19" ht="15" thickBot="1" x14ac:dyDescent="0.35">
      <c r="A42" s="27" t="s">
        <v>3</v>
      </c>
      <c r="B42" s="26">
        <v>69</v>
      </c>
      <c r="C42" s="26">
        <v>21</v>
      </c>
      <c r="D42" s="26">
        <v>40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1700</v>
      </c>
      <c r="L42" s="26" t="s">
        <v>1450</v>
      </c>
      <c r="M42" s="26" t="s">
        <v>434</v>
      </c>
      <c r="N42" s="26" t="s">
        <v>1701</v>
      </c>
      <c r="O42" s="25">
        <v>179</v>
      </c>
      <c r="P42" s="24">
        <v>257</v>
      </c>
      <c r="Q42" s="23">
        <v>-78</v>
      </c>
      <c r="R42" s="22" t="s">
        <v>107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084F82C-4004-4962-A91E-D402151E5045}"/>
  </hyperlinks>
  <pageMargins left="0.7" right="0.7" top="0.75" bottom="0.75" header="0.3" footer="0.3"/>
  <pageSetup orientation="portrait" verticalDpi="0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6A4B-090B-4A40-AC08-1C16EC85EAD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71</v>
      </c>
      <c r="C4" s="40">
        <v>44</v>
      </c>
      <c r="D4" s="40">
        <v>20</v>
      </c>
      <c r="E4" s="38">
        <v>7</v>
      </c>
      <c r="F4" s="33">
        <v>95</v>
      </c>
      <c r="G4" s="39">
        <v>33</v>
      </c>
      <c r="H4" s="38">
        <v>40</v>
      </c>
      <c r="I4" s="38">
        <v>4</v>
      </c>
      <c r="J4" s="33">
        <v>0</v>
      </c>
      <c r="K4" s="37" t="s">
        <v>1313</v>
      </c>
      <c r="L4" s="40" t="s">
        <v>1344</v>
      </c>
      <c r="M4" s="40" t="s">
        <v>865</v>
      </c>
      <c r="N4" s="40" t="s">
        <v>1558</v>
      </c>
      <c r="O4" s="39">
        <v>251</v>
      </c>
      <c r="P4" s="38">
        <v>207</v>
      </c>
      <c r="Q4" s="33">
        <v>44</v>
      </c>
      <c r="R4" s="37" t="s">
        <v>101</v>
      </c>
      <c r="S4" s="36" t="s">
        <v>276</v>
      </c>
    </row>
    <row r="5" spans="1:20" x14ac:dyDescent="0.3">
      <c r="A5" s="32" t="s">
        <v>5</v>
      </c>
      <c r="B5" s="1">
        <v>69</v>
      </c>
      <c r="C5" s="1">
        <v>43</v>
      </c>
      <c r="D5" s="1">
        <v>21</v>
      </c>
      <c r="E5" s="20">
        <v>5</v>
      </c>
      <c r="F5" s="30">
        <v>91</v>
      </c>
      <c r="G5" s="31">
        <v>30</v>
      </c>
      <c r="H5" s="20">
        <v>39</v>
      </c>
      <c r="I5" s="20">
        <v>4</v>
      </c>
      <c r="J5" s="30">
        <v>2</v>
      </c>
      <c r="K5" s="29" t="s">
        <v>1559</v>
      </c>
      <c r="L5" s="1" t="s">
        <v>1704</v>
      </c>
      <c r="M5" s="1" t="s">
        <v>536</v>
      </c>
      <c r="N5" s="1" t="s">
        <v>1560</v>
      </c>
      <c r="O5" s="31">
        <v>251</v>
      </c>
      <c r="P5" s="20">
        <v>192</v>
      </c>
      <c r="Q5" s="30">
        <v>59</v>
      </c>
      <c r="R5" s="29" t="s">
        <v>101</v>
      </c>
      <c r="S5" s="28" t="s">
        <v>225</v>
      </c>
    </row>
    <row r="6" spans="1:20" x14ac:dyDescent="0.3">
      <c r="A6" s="32" t="s">
        <v>29</v>
      </c>
      <c r="B6" s="1">
        <v>70</v>
      </c>
      <c r="C6" s="1">
        <v>39</v>
      </c>
      <c r="D6" s="1">
        <v>23</v>
      </c>
      <c r="E6" s="20">
        <v>8</v>
      </c>
      <c r="F6" s="30">
        <v>86</v>
      </c>
      <c r="G6" s="31">
        <v>27</v>
      </c>
      <c r="H6" s="20">
        <v>36</v>
      </c>
      <c r="I6" s="20">
        <v>3</v>
      </c>
      <c r="J6" s="30">
        <v>3</v>
      </c>
      <c r="K6" s="29" t="s">
        <v>1640</v>
      </c>
      <c r="L6" s="1" t="s">
        <v>1616</v>
      </c>
      <c r="M6" s="1" t="s">
        <v>563</v>
      </c>
      <c r="N6" s="1" t="s">
        <v>1676</v>
      </c>
      <c r="O6" s="31">
        <v>234</v>
      </c>
      <c r="P6" s="20">
        <v>217</v>
      </c>
      <c r="Q6" s="30">
        <v>17</v>
      </c>
      <c r="R6" s="29" t="s">
        <v>104</v>
      </c>
      <c r="S6" s="28" t="s">
        <v>239</v>
      </c>
    </row>
    <row r="7" spans="1:20" x14ac:dyDescent="0.3">
      <c r="A7" s="32" t="s">
        <v>16</v>
      </c>
      <c r="B7" s="1">
        <v>69</v>
      </c>
      <c r="C7" s="1">
        <v>38</v>
      </c>
      <c r="D7" s="1">
        <v>21</v>
      </c>
      <c r="E7" s="20">
        <v>10</v>
      </c>
      <c r="F7" s="30">
        <v>86</v>
      </c>
      <c r="G7" s="31">
        <v>24</v>
      </c>
      <c r="H7" s="20">
        <v>36</v>
      </c>
      <c r="I7" s="20">
        <v>2</v>
      </c>
      <c r="J7" s="30">
        <v>5</v>
      </c>
      <c r="K7" s="29" t="s">
        <v>1679</v>
      </c>
      <c r="L7" s="1" t="s">
        <v>1643</v>
      </c>
      <c r="M7" s="1" t="s">
        <v>740</v>
      </c>
      <c r="N7" s="1" t="s">
        <v>1680</v>
      </c>
      <c r="O7" s="31">
        <v>244</v>
      </c>
      <c r="P7" s="20">
        <v>228</v>
      </c>
      <c r="Q7" s="30">
        <v>16</v>
      </c>
      <c r="R7" s="29" t="s">
        <v>99</v>
      </c>
      <c r="S7" s="28" t="s">
        <v>225</v>
      </c>
    </row>
    <row r="8" spans="1:20" x14ac:dyDescent="0.3">
      <c r="A8" s="32" t="s">
        <v>21</v>
      </c>
      <c r="B8" s="1">
        <v>70</v>
      </c>
      <c r="C8" s="1">
        <v>38</v>
      </c>
      <c r="D8" s="1">
        <v>24</v>
      </c>
      <c r="E8" s="20">
        <v>8</v>
      </c>
      <c r="F8" s="30">
        <v>84</v>
      </c>
      <c r="G8" s="31">
        <v>25</v>
      </c>
      <c r="H8" s="20">
        <v>36</v>
      </c>
      <c r="I8" s="20">
        <v>2</v>
      </c>
      <c r="J8" s="30">
        <v>3</v>
      </c>
      <c r="K8" s="29" t="s">
        <v>1309</v>
      </c>
      <c r="L8" s="1" t="s">
        <v>1455</v>
      </c>
      <c r="M8" s="1" t="s">
        <v>700</v>
      </c>
      <c r="N8" s="1" t="s">
        <v>1678</v>
      </c>
      <c r="O8" s="31">
        <v>205</v>
      </c>
      <c r="P8" s="20">
        <v>208</v>
      </c>
      <c r="Q8" s="30">
        <v>-3</v>
      </c>
      <c r="R8" s="29" t="s">
        <v>101</v>
      </c>
      <c r="S8" s="28" t="s">
        <v>218</v>
      </c>
    </row>
    <row r="9" spans="1:20" x14ac:dyDescent="0.3">
      <c r="A9" s="32" t="s">
        <v>11</v>
      </c>
      <c r="B9" s="1">
        <v>69</v>
      </c>
      <c r="C9" s="1">
        <v>36</v>
      </c>
      <c r="D9" s="1">
        <v>24</v>
      </c>
      <c r="E9" s="20">
        <v>9</v>
      </c>
      <c r="F9" s="30">
        <v>81</v>
      </c>
      <c r="G9" s="31">
        <v>27</v>
      </c>
      <c r="H9" s="20">
        <v>33</v>
      </c>
      <c r="I9" s="20">
        <v>3</v>
      </c>
      <c r="J9" s="30">
        <v>0</v>
      </c>
      <c r="K9" s="29" t="s">
        <v>1473</v>
      </c>
      <c r="L9" s="1" t="s">
        <v>1242</v>
      </c>
      <c r="M9" s="1" t="s">
        <v>660</v>
      </c>
      <c r="N9" s="1" t="s">
        <v>1681</v>
      </c>
      <c r="O9" s="31">
        <v>234</v>
      </c>
      <c r="P9" s="20">
        <v>213</v>
      </c>
      <c r="Q9" s="30">
        <v>21</v>
      </c>
      <c r="R9" s="29" t="s">
        <v>104</v>
      </c>
      <c r="S9" s="28" t="s">
        <v>226</v>
      </c>
    </row>
    <row r="10" spans="1:20" x14ac:dyDescent="0.3">
      <c r="A10" s="32" t="s">
        <v>19</v>
      </c>
      <c r="B10" s="1">
        <v>69</v>
      </c>
      <c r="C10" s="1">
        <v>34</v>
      </c>
      <c r="D10" s="1">
        <v>32</v>
      </c>
      <c r="E10" s="20">
        <v>3</v>
      </c>
      <c r="F10" s="30">
        <v>71</v>
      </c>
      <c r="G10" s="31">
        <v>23</v>
      </c>
      <c r="H10" s="20">
        <v>30</v>
      </c>
      <c r="I10" s="20">
        <v>4</v>
      </c>
      <c r="J10" s="30">
        <v>1</v>
      </c>
      <c r="K10" s="29" t="s">
        <v>1480</v>
      </c>
      <c r="L10" s="1" t="s">
        <v>1661</v>
      </c>
      <c r="M10" s="1" t="s">
        <v>477</v>
      </c>
      <c r="N10" s="1" t="s">
        <v>1529</v>
      </c>
      <c r="O10" s="31">
        <v>206</v>
      </c>
      <c r="P10" s="20">
        <v>229</v>
      </c>
      <c r="Q10" s="30">
        <v>-23</v>
      </c>
      <c r="R10" s="29" t="s">
        <v>101</v>
      </c>
      <c r="S10" s="28" t="s">
        <v>200</v>
      </c>
    </row>
    <row r="11" spans="1:20" ht="15" thickBot="1" x14ac:dyDescent="0.35">
      <c r="A11" s="32" t="s">
        <v>4</v>
      </c>
      <c r="B11" s="1">
        <v>71</v>
      </c>
      <c r="C11" s="1">
        <v>29</v>
      </c>
      <c r="D11" s="1">
        <v>29</v>
      </c>
      <c r="E11" s="24">
        <v>13</v>
      </c>
      <c r="F11" s="23">
        <v>71</v>
      </c>
      <c r="G11" s="25">
        <v>20</v>
      </c>
      <c r="H11" s="24">
        <v>28</v>
      </c>
      <c r="I11" s="24">
        <v>1</v>
      </c>
      <c r="J11" s="23">
        <v>4</v>
      </c>
      <c r="K11" s="29" t="s">
        <v>1582</v>
      </c>
      <c r="L11" s="1" t="s">
        <v>1683</v>
      </c>
      <c r="M11" s="1" t="s">
        <v>918</v>
      </c>
      <c r="N11" s="1" t="s">
        <v>1684</v>
      </c>
      <c r="O11" s="31">
        <v>221</v>
      </c>
      <c r="P11" s="20">
        <v>250</v>
      </c>
      <c r="Q11" s="30">
        <v>-29</v>
      </c>
      <c r="R11" s="29" t="s">
        <v>113</v>
      </c>
      <c r="S11" s="28" t="s">
        <v>235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70</v>
      </c>
      <c r="C14" s="1">
        <v>45</v>
      </c>
      <c r="D14" s="1">
        <v>19</v>
      </c>
      <c r="E14" s="20">
        <v>6</v>
      </c>
      <c r="F14" s="33">
        <v>96</v>
      </c>
      <c r="G14" s="20">
        <v>27</v>
      </c>
      <c r="H14" s="20">
        <v>40</v>
      </c>
      <c r="I14" s="20">
        <v>5</v>
      </c>
      <c r="J14" s="20">
        <v>3</v>
      </c>
      <c r="K14" s="29" t="s">
        <v>1526</v>
      </c>
      <c r="L14" s="1" t="s">
        <v>1705</v>
      </c>
      <c r="M14" s="1" t="s">
        <v>1706</v>
      </c>
      <c r="N14" s="1" t="s">
        <v>1707</v>
      </c>
      <c r="O14" s="31">
        <v>250</v>
      </c>
      <c r="P14" s="20">
        <v>206</v>
      </c>
      <c r="Q14" s="30">
        <v>44</v>
      </c>
      <c r="R14" s="29" t="s">
        <v>109</v>
      </c>
      <c r="S14" s="28" t="s">
        <v>203</v>
      </c>
    </row>
    <row r="15" spans="1:20" x14ac:dyDescent="0.3">
      <c r="A15" s="32" t="s">
        <v>9</v>
      </c>
      <c r="B15" s="1">
        <v>70</v>
      </c>
      <c r="C15" s="1">
        <v>35</v>
      </c>
      <c r="D15" s="1">
        <v>19</v>
      </c>
      <c r="E15" s="20">
        <v>16</v>
      </c>
      <c r="F15" s="30">
        <v>86</v>
      </c>
      <c r="G15" s="20">
        <v>27</v>
      </c>
      <c r="H15" s="20">
        <v>33</v>
      </c>
      <c r="I15" s="20">
        <v>2</v>
      </c>
      <c r="J15" s="20">
        <v>10</v>
      </c>
      <c r="K15" s="29" t="s">
        <v>1712</v>
      </c>
      <c r="L15" s="1" t="s">
        <v>1321</v>
      </c>
      <c r="M15" s="1" t="s">
        <v>1713</v>
      </c>
      <c r="N15" s="1" t="s">
        <v>1714</v>
      </c>
      <c r="O15" s="31">
        <v>241</v>
      </c>
      <c r="P15" s="20">
        <v>219</v>
      </c>
      <c r="Q15" s="30">
        <v>22</v>
      </c>
      <c r="R15" s="29" t="s">
        <v>101</v>
      </c>
      <c r="S15" s="28" t="s">
        <v>222</v>
      </c>
    </row>
    <row r="16" spans="1:20" x14ac:dyDescent="0.3">
      <c r="A16" s="32" t="s">
        <v>23</v>
      </c>
      <c r="B16" s="1">
        <v>70</v>
      </c>
      <c r="C16" s="1">
        <v>37</v>
      </c>
      <c r="D16" s="1">
        <v>22</v>
      </c>
      <c r="E16" s="20">
        <v>11</v>
      </c>
      <c r="F16" s="30">
        <v>85</v>
      </c>
      <c r="G16" s="20">
        <v>20</v>
      </c>
      <c r="H16" s="20">
        <v>31</v>
      </c>
      <c r="I16" s="20">
        <v>6</v>
      </c>
      <c r="J16" s="20">
        <v>1</v>
      </c>
      <c r="K16" s="29" t="s">
        <v>1685</v>
      </c>
      <c r="L16" s="1" t="s">
        <v>1708</v>
      </c>
      <c r="M16" s="1" t="s">
        <v>641</v>
      </c>
      <c r="N16" s="1" t="s">
        <v>1709</v>
      </c>
      <c r="O16" s="31">
        <v>228</v>
      </c>
      <c r="P16" s="20">
        <v>215</v>
      </c>
      <c r="Q16" s="30">
        <v>13</v>
      </c>
      <c r="R16" s="29" t="s">
        <v>101</v>
      </c>
      <c r="S16" s="28" t="s">
        <v>241</v>
      </c>
    </row>
    <row r="17" spans="1:19" x14ac:dyDescent="0.3">
      <c r="A17" s="32" t="s">
        <v>13</v>
      </c>
      <c r="B17" s="1">
        <v>71</v>
      </c>
      <c r="C17" s="1">
        <v>40</v>
      </c>
      <c r="D17" s="1">
        <v>26</v>
      </c>
      <c r="E17" s="20">
        <v>5</v>
      </c>
      <c r="F17" s="30">
        <v>85</v>
      </c>
      <c r="G17" s="20">
        <v>22</v>
      </c>
      <c r="H17" s="20">
        <v>36</v>
      </c>
      <c r="I17" s="20">
        <v>4</v>
      </c>
      <c r="J17" s="20">
        <v>5</v>
      </c>
      <c r="K17" s="29" t="s">
        <v>1710</v>
      </c>
      <c r="L17" s="1" t="s">
        <v>1686</v>
      </c>
      <c r="M17" s="1" t="s">
        <v>886</v>
      </c>
      <c r="N17" s="1" t="s">
        <v>1527</v>
      </c>
      <c r="O17" s="31">
        <v>206</v>
      </c>
      <c r="P17" s="20">
        <v>202</v>
      </c>
      <c r="Q17" s="30">
        <v>4</v>
      </c>
      <c r="R17" s="29" t="s">
        <v>99</v>
      </c>
      <c r="S17" s="28" t="s">
        <v>202</v>
      </c>
    </row>
    <row r="18" spans="1:19" x14ac:dyDescent="0.3">
      <c r="A18" s="32" t="s">
        <v>10</v>
      </c>
      <c r="B18" s="1">
        <v>69</v>
      </c>
      <c r="C18" s="1">
        <v>34</v>
      </c>
      <c r="D18" s="1">
        <v>23</v>
      </c>
      <c r="E18" s="20">
        <v>12</v>
      </c>
      <c r="F18" s="30">
        <v>80</v>
      </c>
      <c r="G18" s="20">
        <v>12</v>
      </c>
      <c r="H18" s="20">
        <v>25</v>
      </c>
      <c r="I18" s="20">
        <v>9</v>
      </c>
      <c r="J18" s="20">
        <v>4</v>
      </c>
      <c r="K18" s="29" t="s">
        <v>1490</v>
      </c>
      <c r="L18" s="1" t="s">
        <v>1213</v>
      </c>
      <c r="M18" s="1" t="s">
        <v>727</v>
      </c>
      <c r="N18" s="1" t="s">
        <v>1567</v>
      </c>
      <c r="O18" s="31">
        <v>202</v>
      </c>
      <c r="P18" s="20">
        <v>211</v>
      </c>
      <c r="Q18" s="30">
        <v>-9</v>
      </c>
      <c r="R18" s="29" t="s">
        <v>109</v>
      </c>
      <c r="S18" s="28" t="s">
        <v>226</v>
      </c>
    </row>
    <row r="19" spans="1:19" x14ac:dyDescent="0.3">
      <c r="A19" s="32" t="s">
        <v>1</v>
      </c>
      <c r="B19" s="1">
        <v>71</v>
      </c>
      <c r="C19" s="1">
        <v>35</v>
      </c>
      <c r="D19" s="1">
        <v>27</v>
      </c>
      <c r="E19" s="20">
        <v>9</v>
      </c>
      <c r="F19" s="30">
        <v>79</v>
      </c>
      <c r="G19" s="20">
        <v>29</v>
      </c>
      <c r="H19" s="20">
        <v>34</v>
      </c>
      <c r="I19" s="20">
        <v>1</v>
      </c>
      <c r="J19" s="20">
        <v>6</v>
      </c>
      <c r="K19" s="29" t="s">
        <v>1593</v>
      </c>
      <c r="L19" s="1" t="s">
        <v>1536</v>
      </c>
      <c r="M19" s="1" t="s">
        <v>815</v>
      </c>
      <c r="N19" s="1" t="s">
        <v>1667</v>
      </c>
      <c r="O19" s="31">
        <v>220</v>
      </c>
      <c r="P19" s="20">
        <v>208</v>
      </c>
      <c r="Q19" s="30">
        <v>12</v>
      </c>
      <c r="R19" s="29" t="s">
        <v>101</v>
      </c>
      <c r="S19" s="28" t="s">
        <v>218</v>
      </c>
    </row>
    <row r="20" spans="1:19" x14ac:dyDescent="0.3">
      <c r="A20" s="32" t="s">
        <v>14</v>
      </c>
      <c r="B20" s="1">
        <v>69</v>
      </c>
      <c r="C20" s="1">
        <v>35</v>
      </c>
      <c r="D20" s="1">
        <v>32</v>
      </c>
      <c r="E20" s="20">
        <v>2</v>
      </c>
      <c r="F20" s="30">
        <v>72</v>
      </c>
      <c r="G20" s="20">
        <v>19</v>
      </c>
      <c r="H20" s="20">
        <v>31</v>
      </c>
      <c r="I20" s="20">
        <v>4</v>
      </c>
      <c r="J20" s="20">
        <v>0</v>
      </c>
      <c r="K20" s="29" t="s">
        <v>1566</v>
      </c>
      <c r="L20" s="1" t="s">
        <v>1665</v>
      </c>
      <c r="M20" s="1" t="s">
        <v>689</v>
      </c>
      <c r="N20" s="1" t="s">
        <v>1666</v>
      </c>
      <c r="O20" s="31">
        <v>187</v>
      </c>
      <c r="P20" s="20">
        <v>209</v>
      </c>
      <c r="Q20" s="30">
        <v>-22</v>
      </c>
      <c r="R20" s="29" t="s">
        <v>101</v>
      </c>
      <c r="S20" s="28" t="s">
        <v>203</v>
      </c>
    </row>
    <row r="21" spans="1:19" ht="15" thickBot="1" x14ac:dyDescent="0.35">
      <c r="A21" s="27" t="s">
        <v>12</v>
      </c>
      <c r="B21" s="26">
        <v>70</v>
      </c>
      <c r="C21" s="26">
        <v>28</v>
      </c>
      <c r="D21" s="26">
        <v>33</v>
      </c>
      <c r="E21" s="24">
        <v>9</v>
      </c>
      <c r="F21" s="23">
        <v>65</v>
      </c>
      <c r="G21" s="24">
        <v>16</v>
      </c>
      <c r="H21" s="24">
        <v>25</v>
      </c>
      <c r="I21" s="24">
        <v>3</v>
      </c>
      <c r="J21" s="24">
        <v>1</v>
      </c>
      <c r="K21" s="22" t="s">
        <v>1711</v>
      </c>
      <c r="L21" s="26" t="s">
        <v>1648</v>
      </c>
      <c r="M21" s="26" t="s">
        <v>1649</v>
      </c>
      <c r="N21" s="26" t="s">
        <v>1650</v>
      </c>
      <c r="O21" s="25">
        <v>198</v>
      </c>
      <c r="P21" s="24">
        <v>224</v>
      </c>
      <c r="Q21" s="23">
        <v>-26</v>
      </c>
      <c r="R21" s="22" t="s">
        <v>133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69</v>
      </c>
      <c r="C25" s="1">
        <v>46</v>
      </c>
      <c r="D25" s="1">
        <v>13</v>
      </c>
      <c r="E25" s="20">
        <v>10</v>
      </c>
      <c r="F25" s="30">
        <v>102</v>
      </c>
      <c r="G25" s="20">
        <v>37</v>
      </c>
      <c r="H25" s="20">
        <v>43</v>
      </c>
      <c r="I25" s="20">
        <v>3</v>
      </c>
      <c r="J25" s="20">
        <v>6</v>
      </c>
      <c r="K25" s="29" t="s">
        <v>1632</v>
      </c>
      <c r="L25" s="1" t="s">
        <v>1717</v>
      </c>
      <c r="M25" s="1" t="s">
        <v>767</v>
      </c>
      <c r="N25" s="1" t="s">
        <v>1672</v>
      </c>
      <c r="O25" s="31">
        <v>257</v>
      </c>
      <c r="P25" s="20">
        <v>175</v>
      </c>
      <c r="Q25" s="30">
        <v>82</v>
      </c>
      <c r="R25" s="29" t="s">
        <v>104</v>
      </c>
      <c r="S25" s="28" t="s">
        <v>234</v>
      </c>
    </row>
    <row r="26" spans="1:19" x14ac:dyDescent="0.3">
      <c r="A26" s="32" t="s">
        <v>22</v>
      </c>
      <c r="B26" s="1">
        <v>70</v>
      </c>
      <c r="C26" s="1">
        <v>43</v>
      </c>
      <c r="D26" s="1">
        <v>16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1645</v>
      </c>
      <c r="L26" s="1" t="s">
        <v>1689</v>
      </c>
      <c r="M26" s="1" t="s">
        <v>1690</v>
      </c>
      <c r="N26" s="1" t="s">
        <v>1718</v>
      </c>
      <c r="O26" s="31">
        <v>240</v>
      </c>
      <c r="P26" s="20">
        <v>190</v>
      </c>
      <c r="Q26" s="30">
        <v>50</v>
      </c>
      <c r="R26" s="29" t="s">
        <v>107</v>
      </c>
      <c r="S26" s="28" t="s">
        <v>231</v>
      </c>
    </row>
    <row r="27" spans="1:19" x14ac:dyDescent="0.3">
      <c r="A27" s="32" t="s">
        <v>17</v>
      </c>
      <c r="B27" s="1">
        <v>71</v>
      </c>
      <c r="C27" s="1">
        <v>40</v>
      </c>
      <c r="D27" s="1">
        <v>19</v>
      </c>
      <c r="E27" s="20">
        <v>12</v>
      </c>
      <c r="F27" s="30">
        <v>92</v>
      </c>
      <c r="G27" s="20">
        <v>21</v>
      </c>
      <c r="H27" s="20">
        <v>36</v>
      </c>
      <c r="I27" s="20">
        <v>4</v>
      </c>
      <c r="J27" s="20">
        <v>5</v>
      </c>
      <c r="K27" s="29" t="s">
        <v>1612</v>
      </c>
      <c r="L27" s="1" t="s">
        <v>1456</v>
      </c>
      <c r="M27" s="1" t="s">
        <v>804</v>
      </c>
      <c r="N27" s="1" t="s">
        <v>1692</v>
      </c>
      <c r="O27" s="31">
        <v>233</v>
      </c>
      <c r="P27" s="20">
        <v>202</v>
      </c>
      <c r="Q27" s="30">
        <v>31</v>
      </c>
      <c r="R27" s="29" t="s">
        <v>99</v>
      </c>
      <c r="S27" s="28" t="s">
        <v>233</v>
      </c>
    </row>
    <row r="28" spans="1:19" x14ac:dyDescent="0.3">
      <c r="A28" s="32" t="s">
        <v>95</v>
      </c>
      <c r="B28" s="1">
        <v>71</v>
      </c>
      <c r="C28" s="1">
        <v>37</v>
      </c>
      <c r="D28" s="1">
        <v>28</v>
      </c>
      <c r="E28" s="20">
        <v>6</v>
      </c>
      <c r="F28" s="30">
        <v>80</v>
      </c>
      <c r="G28" s="20">
        <v>28</v>
      </c>
      <c r="H28" s="20">
        <v>37</v>
      </c>
      <c r="I28" s="20">
        <v>0</v>
      </c>
      <c r="J28" s="20">
        <v>0</v>
      </c>
      <c r="K28" s="29" t="s">
        <v>1721</v>
      </c>
      <c r="L28" s="1" t="s">
        <v>1654</v>
      </c>
      <c r="M28" s="1" t="s">
        <v>719</v>
      </c>
      <c r="N28" s="1" t="s">
        <v>1722</v>
      </c>
      <c r="O28" s="31">
        <v>223</v>
      </c>
      <c r="P28" s="20">
        <v>198</v>
      </c>
      <c r="Q28" s="30">
        <v>25</v>
      </c>
      <c r="R28" s="29" t="s">
        <v>99</v>
      </c>
      <c r="S28" s="28" t="s">
        <v>233</v>
      </c>
    </row>
    <row r="29" spans="1:19" x14ac:dyDescent="0.3">
      <c r="A29" s="32" t="s">
        <v>15</v>
      </c>
      <c r="B29" s="1">
        <v>70</v>
      </c>
      <c r="C29" s="1">
        <v>33</v>
      </c>
      <c r="D29" s="1">
        <v>28</v>
      </c>
      <c r="E29" s="20">
        <v>9</v>
      </c>
      <c r="F29" s="30">
        <v>75</v>
      </c>
      <c r="G29" s="20">
        <v>20</v>
      </c>
      <c r="H29" s="20">
        <v>29</v>
      </c>
      <c r="I29" s="20">
        <v>4</v>
      </c>
      <c r="J29" s="20">
        <v>1</v>
      </c>
      <c r="K29" s="29" t="s">
        <v>1693</v>
      </c>
      <c r="L29" s="1" t="s">
        <v>1719</v>
      </c>
      <c r="M29" s="1" t="s">
        <v>680</v>
      </c>
      <c r="N29" s="1" t="s">
        <v>1720</v>
      </c>
      <c r="O29" s="31">
        <v>209</v>
      </c>
      <c r="P29" s="20">
        <v>232</v>
      </c>
      <c r="Q29" s="30">
        <v>-23</v>
      </c>
      <c r="R29" s="29" t="s">
        <v>135</v>
      </c>
      <c r="S29" s="28" t="s">
        <v>234</v>
      </c>
    </row>
    <row r="30" spans="1:19" x14ac:dyDescent="0.3">
      <c r="A30" s="32" t="s">
        <v>0</v>
      </c>
      <c r="B30" s="1">
        <v>70</v>
      </c>
      <c r="C30" s="1">
        <v>29</v>
      </c>
      <c r="D30" s="1">
        <v>29</v>
      </c>
      <c r="E30" s="20">
        <v>12</v>
      </c>
      <c r="F30" s="30">
        <v>70</v>
      </c>
      <c r="G30" s="20">
        <v>21</v>
      </c>
      <c r="H30" s="20">
        <v>27</v>
      </c>
      <c r="I30" s="20">
        <v>2</v>
      </c>
      <c r="J30" s="20">
        <v>4</v>
      </c>
      <c r="K30" s="29" t="s">
        <v>1545</v>
      </c>
      <c r="L30" s="1" t="s">
        <v>1723</v>
      </c>
      <c r="M30" s="1" t="s">
        <v>122</v>
      </c>
      <c r="N30" s="1" t="s">
        <v>1618</v>
      </c>
      <c r="O30" s="31">
        <v>199</v>
      </c>
      <c r="P30" s="20">
        <v>219</v>
      </c>
      <c r="Q30" s="30">
        <v>-20</v>
      </c>
      <c r="R30" s="29" t="s">
        <v>99</v>
      </c>
      <c r="S30" s="28" t="s">
        <v>233</v>
      </c>
    </row>
    <row r="31" spans="1:19" x14ac:dyDescent="0.3">
      <c r="A31" s="32" t="s">
        <v>6</v>
      </c>
      <c r="B31" s="1">
        <v>69</v>
      </c>
      <c r="C31" s="1">
        <v>28</v>
      </c>
      <c r="D31" s="1">
        <v>30</v>
      </c>
      <c r="E31" s="20">
        <v>11</v>
      </c>
      <c r="F31" s="30">
        <v>67</v>
      </c>
      <c r="G31" s="20">
        <v>24</v>
      </c>
      <c r="H31" s="20">
        <v>27</v>
      </c>
      <c r="I31" s="20">
        <v>1</v>
      </c>
      <c r="J31" s="20">
        <v>4</v>
      </c>
      <c r="K31" s="29" t="s">
        <v>1520</v>
      </c>
      <c r="L31" s="1" t="s">
        <v>1695</v>
      </c>
      <c r="M31" s="1" t="s">
        <v>1587</v>
      </c>
      <c r="N31" s="1" t="s">
        <v>1696</v>
      </c>
      <c r="O31" s="31">
        <v>181</v>
      </c>
      <c r="P31" s="20">
        <v>225</v>
      </c>
      <c r="Q31" s="30">
        <v>-44</v>
      </c>
      <c r="R31" s="29" t="s">
        <v>99</v>
      </c>
      <c r="S31" s="28" t="s">
        <v>290</v>
      </c>
    </row>
    <row r="32" spans="1:19" ht="15" thickBot="1" x14ac:dyDescent="0.35">
      <c r="A32" s="32" t="s">
        <v>25</v>
      </c>
      <c r="B32" s="1">
        <v>70</v>
      </c>
      <c r="C32" s="1">
        <v>26</v>
      </c>
      <c r="D32" s="1">
        <v>31</v>
      </c>
      <c r="E32" s="20">
        <v>13</v>
      </c>
      <c r="F32" s="23">
        <v>65</v>
      </c>
      <c r="G32" s="20">
        <v>16</v>
      </c>
      <c r="H32" s="20">
        <v>23</v>
      </c>
      <c r="I32" s="20">
        <v>3</v>
      </c>
      <c r="J32" s="20">
        <v>5</v>
      </c>
      <c r="K32" s="29" t="s">
        <v>1715</v>
      </c>
      <c r="L32" s="1" t="s">
        <v>1353</v>
      </c>
      <c r="M32" s="1" t="s">
        <v>838</v>
      </c>
      <c r="N32" s="1" t="s">
        <v>1716</v>
      </c>
      <c r="O32" s="31">
        <v>183</v>
      </c>
      <c r="P32" s="20">
        <v>225</v>
      </c>
      <c r="Q32" s="30">
        <v>-42</v>
      </c>
      <c r="R32" s="29" t="s">
        <v>107</v>
      </c>
      <c r="S32" s="28" t="s">
        <v>264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70</v>
      </c>
      <c r="C35" s="1">
        <v>39</v>
      </c>
      <c r="D35" s="1">
        <v>27</v>
      </c>
      <c r="E35" s="20">
        <v>4</v>
      </c>
      <c r="F35" s="33">
        <v>82</v>
      </c>
      <c r="G35" s="20">
        <v>15</v>
      </c>
      <c r="H35" s="20">
        <v>31</v>
      </c>
      <c r="I35" s="20">
        <v>8</v>
      </c>
      <c r="J35" s="20">
        <v>0</v>
      </c>
      <c r="K35" s="29" t="s">
        <v>1724</v>
      </c>
      <c r="L35" s="1" t="s">
        <v>1674</v>
      </c>
      <c r="M35" s="1" t="s">
        <v>455</v>
      </c>
      <c r="N35" s="1" t="s">
        <v>1675</v>
      </c>
      <c r="O35" s="31">
        <v>235</v>
      </c>
      <c r="P35" s="20">
        <v>242</v>
      </c>
      <c r="Q35" s="30">
        <v>-7</v>
      </c>
      <c r="R35" s="29" t="s">
        <v>104</v>
      </c>
      <c r="S35" s="28" t="s">
        <v>234</v>
      </c>
    </row>
    <row r="36" spans="1:19" x14ac:dyDescent="0.3">
      <c r="A36" s="32" t="s">
        <v>2</v>
      </c>
      <c r="B36" s="1">
        <v>71</v>
      </c>
      <c r="C36" s="1">
        <v>32</v>
      </c>
      <c r="D36" s="1">
        <v>25</v>
      </c>
      <c r="E36" s="20">
        <v>14</v>
      </c>
      <c r="F36" s="30">
        <v>78</v>
      </c>
      <c r="G36" s="20">
        <v>23</v>
      </c>
      <c r="H36" s="20">
        <v>31</v>
      </c>
      <c r="I36" s="20">
        <v>1</v>
      </c>
      <c r="J36" s="20">
        <v>6</v>
      </c>
      <c r="K36" s="29" t="s">
        <v>1659</v>
      </c>
      <c r="L36" s="1" t="s">
        <v>1727</v>
      </c>
      <c r="M36" s="1" t="s">
        <v>565</v>
      </c>
      <c r="N36" s="1" t="s">
        <v>1728</v>
      </c>
      <c r="O36" s="31">
        <v>224</v>
      </c>
      <c r="P36" s="20">
        <v>221</v>
      </c>
      <c r="Q36" s="30">
        <v>3</v>
      </c>
      <c r="R36" s="29" t="s">
        <v>99</v>
      </c>
      <c r="S36" s="28" t="s">
        <v>200</v>
      </c>
    </row>
    <row r="37" spans="1:19" x14ac:dyDescent="0.3">
      <c r="A37" s="32" t="s">
        <v>20</v>
      </c>
      <c r="B37" s="1">
        <v>71</v>
      </c>
      <c r="C37" s="1">
        <v>34</v>
      </c>
      <c r="D37" s="1">
        <v>28</v>
      </c>
      <c r="E37" s="20">
        <v>9</v>
      </c>
      <c r="F37" s="30">
        <v>77</v>
      </c>
      <c r="G37" s="20">
        <v>26</v>
      </c>
      <c r="H37" s="20">
        <v>34</v>
      </c>
      <c r="I37" s="20">
        <v>0</v>
      </c>
      <c r="J37" s="20">
        <v>3</v>
      </c>
      <c r="K37" s="29" t="s">
        <v>1242</v>
      </c>
      <c r="L37" s="1" t="s">
        <v>1555</v>
      </c>
      <c r="M37" s="1" t="s">
        <v>827</v>
      </c>
      <c r="N37" s="1" t="s">
        <v>1619</v>
      </c>
      <c r="O37" s="31">
        <v>245</v>
      </c>
      <c r="P37" s="20">
        <v>244</v>
      </c>
      <c r="Q37" s="30">
        <v>1</v>
      </c>
      <c r="R37" s="29" t="s">
        <v>107</v>
      </c>
      <c r="S37" s="28" t="s">
        <v>225</v>
      </c>
    </row>
    <row r="38" spans="1:19" x14ac:dyDescent="0.3">
      <c r="A38" s="32" t="s">
        <v>18</v>
      </c>
      <c r="B38" s="1">
        <v>70</v>
      </c>
      <c r="C38" s="1">
        <v>28</v>
      </c>
      <c r="D38" s="1">
        <v>25</v>
      </c>
      <c r="E38" s="20">
        <v>17</v>
      </c>
      <c r="F38" s="30">
        <v>73</v>
      </c>
      <c r="G38" s="20">
        <v>14</v>
      </c>
      <c r="H38" s="20">
        <v>24</v>
      </c>
      <c r="I38" s="20">
        <v>4</v>
      </c>
      <c r="J38" s="20">
        <v>7</v>
      </c>
      <c r="K38" s="29" t="s">
        <v>1698</v>
      </c>
      <c r="L38" s="1" t="s">
        <v>1725</v>
      </c>
      <c r="M38" s="1" t="s">
        <v>1336</v>
      </c>
      <c r="N38" s="1" t="s">
        <v>1726</v>
      </c>
      <c r="O38" s="31">
        <v>187</v>
      </c>
      <c r="P38" s="20">
        <v>213</v>
      </c>
      <c r="Q38" s="30">
        <v>-26</v>
      </c>
      <c r="R38" s="29" t="s">
        <v>113</v>
      </c>
      <c r="S38" s="28" t="s">
        <v>222</v>
      </c>
    </row>
    <row r="39" spans="1:19" x14ac:dyDescent="0.3">
      <c r="A39" s="32" t="s">
        <v>7</v>
      </c>
      <c r="B39" s="1">
        <v>69</v>
      </c>
      <c r="C39" s="1">
        <v>31</v>
      </c>
      <c r="D39" s="1">
        <v>29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1699</v>
      </c>
      <c r="M39" s="1" t="s">
        <v>678</v>
      </c>
      <c r="N39" s="1" t="s">
        <v>1657</v>
      </c>
      <c r="O39" s="31">
        <v>196</v>
      </c>
      <c r="P39" s="20">
        <v>213</v>
      </c>
      <c r="Q39" s="30">
        <v>-17</v>
      </c>
      <c r="R39" s="29" t="s">
        <v>113</v>
      </c>
      <c r="S39" s="28" t="s">
        <v>224</v>
      </c>
    </row>
    <row r="40" spans="1:19" x14ac:dyDescent="0.3">
      <c r="A40" s="32" t="s">
        <v>8</v>
      </c>
      <c r="B40" s="1">
        <v>68</v>
      </c>
      <c r="C40" s="1">
        <v>32</v>
      </c>
      <c r="D40" s="1">
        <v>30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1620</v>
      </c>
      <c r="M40" s="1" t="s">
        <v>649</v>
      </c>
      <c r="N40" s="1" t="s">
        <v>1477</v>
      </c>
      <c r="O40" s="31">
        <v>208</v>
      </c>
      <c r="P40" s="20">
        <v>243</v>
      </c>
      <c r="Q40" s="30">
        <v>-35</v>
      </c>
      <c r="R40" s="29" t="s">
        <v>133</v>
      </c>
      <c r="S40" s="28" t="s">
        <v>215</v>
      </c>
    </row>
    <row r="41" spans="1:19" x14ac:dyDescent="0.3">
      <c r="A41" s="32" t="s">
        <v>27</v>
      </c>
      <c r="B41" s="1">
        <v>70</v>
      </c>
      <c r="C41" s="1">
        <v>29</v>
      </c>
      <c r="D41" s="1">
        <v>34</v>
      </c>
      <c r="E41" s="20">
        <v>7</v>
      </c>
      <c r="F41" s="30">
        <v>65</v>
      </c>
      <c r="G41" s="20">
        <v>20</v>
      </c>
      <c r="H41" s="20">
        <v>26</v>
      </c>
      <c r="I41" s="20">
        <v>3</v>
      </c>
      <c r="J41" s="20">
        <v>3</v>
      </c>
      <c r="K41" s="29" t="s">
        <v>1213</v>
      </c>
      <c r="L41" s="1" t="s">
        <v>1601</v>
      </c>
      <c r="M41" s="1" t="s">
        <v>488</v>
      </c>
      <c r="N41" s="1" t="s">
        <v>1639</v>
      </c>
      <c r="O41" s="31">
        <v>177</v>
      </c>
      <c r="P41" s="20">
        <v>217</v>
      </c>
      <c r="Q41" s="30">
        <v>-40</v>
      </c>
      <c r="R41" s="29" t="s">
        <v>109</v>
      </c>
      <c r="S41" s="28" t="s">
        <v>202</v>
      </c>
    </row>
    <row r="42" spans="1:19" ht="15" thickBot="1" x14ac:dyDescent="0.35">
      <c r="A42" s="27" t="s">
        <v>3</v>
      </c>
      <c r="B42" s="26">
        <v>69</v>
      </c>
      <c r="C42" s="26">
        <v>21</v>
      </c>
      <c r="D42" s="26">
        <v>40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1700</v>
      </c>
      <c r="L42" s="26" t="s">
        <v>1450</v>
      </c>
      <c r="M42" s="26" t="s">
        <v>434</v>
      </c>
      <c r="N42" s="26" t="s">
        <v>1701</v>
      </c>
      <c r="O42" s="25">
        <v>179</v>
      </c>
      <c r="P42" s="24">
        <v>257</v>
      </c>
      <c r="Q42" s="23">
        <v>-78</v>
      </c>
      <c r="R42" s="22" t="s">
        <v>107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8A7A318-EEF6-4980-90C5-ED8E02690EE9}"/>
  </hyperlinks>
  <pageMargins left="0.7" right="0.7" top="0.75" bottom="0.75" header="0.3" footer="0.3"/>
  <pageSetup orientation="portrait" verticalDpi="0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069B-2ADE-43AE-BED2-D909A2A1825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71</v>
      </c>
      <c r="C4" s="40">
        <v>44</v>
      </c>
      <c r="D4" s="40">
        <v>20</v>
      </c>
      <c r="E4" s="38">
        <v>7</v>
      </c>
      <c r="F4" s="33">
        <v>95</v>
      </c>
      <c r="G4" s="39">
        <v>33</v>
      </c>
      <c r="H4" s="38">
        <v>40</v>
      </c>
      <c r="I4" s="38">
        <v>4</v>
      </c>
      <c r="J4" s="33">
        <v>0</v>
      </c>
      <c r="K4" s="37" t="s">
        <v>1313</v>
      </c>
      <c r="L4" s="40" t="s">
        <v>1344</v>
      </c>
      <c r="M4" s="40" t="s">
        <v>865</v>
      </c>
      <c r="N4" s="40" t="s">
        <v>1558</v>
      </c>
      <c r="O4" s="39">
        <v>251</v>
      </c>
      <c r="P4" s="38">
        <v>207</v>
      </c>
      <c r="Q4" s="33">
        <v>44</v>
      </c>
      <c r="R4" s="37" t="s">
        <v>101</v>
      </c>
      <c r="S4" s="36" t="s">
        <v>276</v>
      </c>
    </row>
    <row r="5" spans="1:20" x14ac:dyDescent="0.3">
      <c r="A5" s="32" t="s">
        <v>5</v>
      </c>
      <c r="B5" s="1">
        <v>69</v>
      </c>
      <c r="C5" s="1">
        <v>43</v>
      </c>
      <c r="D5" s="1">
        <v>21</v>
      </c>
      <c r="E5" s="20">
        <v>5</v>
      </c>
      <c r="F5" s="30">
        <v>91</v>
      </c>
      <c r="G5" s="31">
        <v>30</v>
      </c>
      <c r="H5" s="20">
        <v>39</v>
      </c>
      <c r="I5" s="20">
        <v>4</v>
      </c>
      <c r="J5" s="30">
        <v>2</v>
      </c>
      <c r="K5" s="29" t="s">
        <v>1559</v>
      </c>
      <c r="L5" s="1" t="s">
        <v>1704</v>
      </c>
      <c r="M5" s="1" t="s">
        <v>536</v>
      </c>
      <c r="N5" s="1" t="s">
        <v>1560</v>
      </c>
      <c r="O5" s="31">
        <v>251</v>
      </c>
      <c r="P5" s="20">
        <v>192</v>
      </c>
      <c r="Q5" s="30">
        <v>59</v>
      </c>
      <c r="R5" s="29" t="s">
        <v>101</v>
      </c>
      <c r="S5" s="28" t="s">
        <v>225</v>
      </c>
    </row>
    <row r="6" spans="1:20" x14ac:dyDescent="0.3">
      <c r="A6" s="32" t="s">
        <v>29</v>
      </c>
      <c r="B6" s="1">
        <v>70</v>
      </c>
      <c r="C6" s="1">
        <v>39</v>
      </c>
      <c r="D6" s="1">
        <v>23</v>
      </c>
      <c r="E6" s="20">
        <v>8</v>
      </c>
      <c r="F6" s="30">
        <v>86</v>
      </c>
      <c r="G6" s="31">
        <v>27</v>
      </c>
      <c r="H6" s="20">
        <v>36</v>
      </c>
      <c r="I6" s="20">
        <v>3</v>
      </c>
      <c r="J6" s="30">
        <v>3</v>
      </c>
      <c r="K6" s="29" t="s">
        <v>1640</v>
      </c>
      <c r="L6" s="1" t="s">
        <v>1616</v>
      </c>
      <c r="M6" s="1" t="s">
        <v>563</v>
      </c>
      <c r="N6" s="1" t="s">
        <v>1676</v>
      </c>
      <c r="O6" s="31">
        <v>234</v>
      </c>
      <c r="P6" s="20">
        <v>217</v>
      </c>
      <c r="Q6" s="30">
        <v>17</v>
      </c>
      <c r="R6" s="29" t="s">
        <v>104</v>
      </c>
      <c r="S6" s="28" t="s">
        <v>239</v>
      </c>
    </row>
    <row r="7" spans="1:20" x14ac:dyDescent="0.3">
      <c r="A7" s="32" t="s">
        <v>16</v>
      </c>
      <c r="B7" s="1">
        <v>69</v>
      </c>
      <c r="C7" s="1">
        <v>38</v>
      </c>
      <c r="D7" s="1">
        <v>21</v>
      </c>
      <c r="E7" s="20">
        <v>10</v>
      </c>
      <c r="F7" s="30">
        <v>86</v>
      </c>
      <c r="G7" s="31">
        <v>24</v>
      </c>
      <c r="H7" s="20">
        <v>36</v>
      </c>
      <c r="I7" s="20">
        <v>2</v>
      </c>
      <c r="J7" s="30">
        <v>5</v>
      </c>
      <c r="K7" s="29" t="s">
        <v>1679</v>
      </c>
      <c r="L7" s="1" t="s">
        <v>1643</v>
      </c>
      <c r="M7" s="1" t="s">
        <v>740</v>
      </c>
      <c r="N7" s="1" t="s">
        <v>1680</v>
      </c>
      <c r="O7" s="31">
        <v>244</v>
      </c>
      <c r="P7" s="20">
        <v>228</v>
      </c>
      <c r="Q7" s="30">
        <v>16</v>
      </c>
      <c r="R7" s="29" t="s">
        <v>99</v>
      </c>
      <c r="S7" s="28" t="s">
        <v>225</v>
      </c>
    </row>
    <row r="8" spans="1:20" x14ac:dyDescent="0.3">
      <c r="A8" s="32" t="s">
        <v>21</v>
      </c>
      <c r="B8" s="1">
        <v>70</v>
      </c>
      <c r="C8" s="1">
        <v>38</v>
      </c>
      <c r="D8" s="1">
        <v>24</v>
      </c>
      <c r="E8" s="20">
        <v>8</v>
      </c>
      <c r="F8" s="30">
        <v>84</v>
      </c>
      <c r="G8" s="31">
        <v>25</v>
      </c>
      <c r="H8" s="20">
        <v>36</v>
      </c>
      <c r="I8" s="20">
        <v>2</v>
      </c>
      <c r="J8" s="30">
        <v>3</v>
      </c>
      <c r="K8" s="29" t="s">
        <v>1309</v>
      </c>
      <c r="L8" s="1" t="s">
        <v>1455</v>
      </c>
      <c r="M8" s="1" t="s">
        <v>700</v>
      </c>
      <c r="N8" s="1" t="s">
        <v>1678</v>
      </c>
      <c r="O8" s="31">
        <v>205</v>
      </c>
      <c r="P8" s="20">
        <v>208</v>
      </c>
      <c r="Q8" s="30">
        <v>-3</v>
      </c>
      <c r="R8" s="29" t="s">
        <v>101</v>
      </c>
      <c r="S8" s="28" t="s">
        <v>218</v>
      </c>
    </row>
    <row r="9" spans="1:20" x14ac:dyDescent="0.3">
      <c r="A9" s="32" t="s">
        <v>11</v>
      </c>
      <c r="B9" s="1">
        <v>70</v>
      </c>
      <c r="C9" s="1">
        <v>37</v>
      </c>
      <c r="D9" s="1">
        <v>24</v>
      </c>
      <c r="E9" s="20">
        <v>9</v>
      </c>
      <c r="F9" s="30">
        <v>83</v>
      </c>
      <c r="G9" s="31">
        <v>28</v>
      </c>
      <c r="H9" s="20">
        <v>34</v>
      </c>
      <c r="I9" s="20">
        <v>3</v>
      </c>
      <c r="J9" s="30">
        <v>0</v>
      </c>
      <c r="K9" s="29" t="s">
        <v>1473</v>
      </c>
      <c r="L9" s="1" t="s">
        <v>1729</v>
      </c>
      <c r="M9" s="1" t="s">
        <v>660</v>
      </c>
      <c r="N9" s="1" t="s">
        <v>1730</v>
      </c>
      <c r="O9" s="31">
        <v>236</v>
      </c>
      <c r="P9" s="20">
        <v>214</v>
      </c>
      <c r="Q9" s="30">
        <v>22</v>
      </c>
      <c r="R9" s="29" t="s">
        <v>109</v>
      </c>
      <c r="S9" s="28" t="s">
        <v>219</v>
      </c>
    </row>
    <row r="10" spans="1:20" x14ac:dyDescent="0.3">
      <c r="A10" s="32" t="s">
        <v>19</v>
      </c>
      <c r="B10" s="1">
        <v>69</v>
      </c>
      <c r="C10" s="1">
        <v>34</v>
      </c>
      <c r="D10" s="1">
        <v>32</v>
      </c>
      <c r="E10" s="20">
        <v>3</v>
      </c>
      <c r="F10" s="30">
        <v>71</v>
      </c>
      <c r="G10" s="31">
        <v>23</v>
      </c>
      <c r="H10" s="20">
        <v>30</v>
      </c>
      <c r="I10" s="20">
        <v>4</v>
      </c>
      <c r="J10" s="30">
        <v>1</v>
      </c>
      <c r="K10" s="29" t="s">
        <v>1480</v>
      </c>
      <c r="L10" s="1" t="s">
        <v>1661</v>
      </c>
      <c r="M10" s="1" t="s">
        <v>477</v>
      </c>
      <c r="N10" s="1" t="s">
        <v>1529</v>
      </c>
      <c r="O10" s="31">
        <v>206</v>
      </c>
      <c r="P10" s="20">
        <v>229</v>
      </c>
      <c r="Q10" s="30">
        <v>-23</v>
      </c>
      <c r="R10" s="29" t="s">
        <v>101</v>
      </c>
      <c r="S10" s="28" t="s">
        <v>200</v>
      </c>
    </row>
    <row r="11" spans="1:20" ht="15" thickBot="1" x14ac:dyDescent="0.35">
      <c r="A11" s="32" t="s">
        <v>4</v>
      </c>
      <c r="B11" s="1">
        <v>71</v>
      </c>
      <c r="C11" s="1">
        <v>29</v>
      </c>
      <c r="D11" s="1">
        <v>29</v>
      </c>
      <c r="E11" s="24">
        <v>13</v>
      </c>
      <c r="F11" s="23">
        <v>71</v>
      </c>
      <c r="G11" s="25">
        <v>20</v>
      </c>
      <c r="H11" s="24">
        <v>28</v>
      </c>
      <c r="I11" s="24">
        <v>1</v>
      </c>
      <c r="J11" s="23">
        <v>4</v>
      </c>
      <c r="K11" s="29" t="s">
        <v>1582</v>
      </c>
      <c r="L11" s="1" t="s">
        <v>1683</v>
      </c>
      <c r="M11" s="1" t="s">
        <v>918</v>
      </c>
      <c r="N11" s="1" t="s">
        <v>1684</v>
      </c>
      <c r="O11" s="31">
        <v>221</v>
      </c>
      <c r="P11" s="20">
        <v>250</v>
      </c>
      <c r="Q11" s="30">
        <v>-29</v>
      </c>
      <c r="R11" s="29" t="s">
        <v>113</v>
      </c>
      <c r="S11" s="28" t="s">
        <v>235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70</v>
      </c>
      <c r="C14" s="1">
        <v>45</v>
      </c>
      <c r="D14" s="1">
        <v>19</v>
      </c>
      <c r="E14" s="20">
        <v>6</v>
      </c>
      <c r="F14" s="33">
        <v>96</v>
      </c>
      <c r="G14" s="20">
        <v>27</v>
      </c>
      <c r="H14" s="20">
        <v>40</v>
      </c>
      <c r="I14" s="20">
        <v>5</v>
      </c>
      <c r="J14" s="20">
        <v>3</v>
      </c>
      <c r="K14" s="29" t="s">
        <v>1526</v>
      </c>
      <c r="L14" s="1" t="s">
        <v>1705</v>
      </c>
      <c r="M14" s="1" t="s">
        <v>1706</v>
      </c>
      <c r="N14" s="1" t="s">
        <v>1707</v>
      </c>
      <c r="O14" s="31">
        <v>250</v>
      </c>
      <c r="P14" s="20">
        <v>206</v>
      </c>
      <c r="Q14" s="30">
        <v>44</v>
      </c>
      <c r="R14" s="29" t="s">
        <v>109</v>
      </c>
      <c r="S14" s="28" t="s">
        <v>203</v>
      </c>
    </row>
    <row r="15" spans="1:20" x14ac:dyDescent="0.3">
      <c r="A15" s="32" t="s">
        <v>9</v>
      </c>
      <c r="B15" s="1">
        <v>70</v>
      </c>
      <c r="C15" s="1">
        <v>35</v>
      </c>
      <c r="D15" s="1">
        <v>19</v>
      </c>
      <c r="E15" s="20">
        <v>16</v>
      </c>
      <c r="F15" s="30">
        <v>86</v>
      </c>
      <c r="G15" s="20">
        <v>27</v>
      </c>
      <c r="H15" s="20">
        <v>33</v>
      </c>
      <c r="I15" s="20">
        <v>2</v>
      </c>
      <c r="J15" s="20">
        <v>10</v>
      </c>
      <c r="K15" s="29" t="s">
        <v>1712</v>
      </c>
      <c r="L15" s="1" t="s">
        <v>1321</v>
      </c>
      <c r="M15" s="1" t="s">
        <v>1713</v>
      </c>
      <c r="N15" s="1" t="s">
        <v>1714</v>
      </c>
      <c r="O15" s="31">
        <v>241</v>
      </c>
      <c r="P15" s="20">
        <v>219</v>
      </c>
      <c r="Q15" s="30">
        <v>22</v>
      </c>
      <c r="R15" s="29" t="s">
        <v>101</v>
      </c>
      <c r="S15" s="28" t="s">
        <v>222</v>
      </c>
    </row>
    <row r="16" spans="1:20" x14ac:dyDescent="0.3">
      <c r="A16" s="32" t="s">
        <v>23</v>
      </c>
      <c r="B16" s="1">
        <v>70</v>
      </c>
      <c r="C16" s="1">
        <v>37</v>
      </c>
      <c r="D16" s="1">
        <v>22</v>
      </c>
      <c r="E16" s="20">
        <v>11</v>
      </c>
      <c r="F16" s="30">
        <v>85</v>
      </c>
      <c r="G16" s="20">
        <v>20</v>
      </c>
      <c r="H16" s="20">
        <v>31</v>
      </c>
      <c r="I16" s="20">
        <v>6</v>
      </c>
      <c r="J16" s="20">
        <v>1</v>
      </c>
      <c r="K16" s="29" t="s">
        <v>1685</v>
      </c>
      <c r="L16" s="1" t="s">
        <v>1708</v>
      </c>
      <c r="M16" s="1" t="s">
        <v>641</v>
      </c>
      <c r="N16" s="1" t="s">
        <v>1709</v>
      </c>
      <c r="O16" s="31">
        <v>228</v>
      </c>
      <c r="P16" s="20">
        <v>215</v>
      </c>
      <c r="Q16" s="30">
        <v>13</v>
      </c>
      <c r="R16" s="29" t="s">
        <v>101</v>
      </c>
      <c r="S16" s="28" t="s">
        <v>241</v>
      </c>
    </row>
    <row r="17" spans="1:19" x14ac:dyDescent="0.3">
      <c r="A17" s="32" t="s">
        <v>13</v>
      </c>
      <c r="B17" s="1">
        <v>71</v>
      </c>
      <c r="C17" s="1">
        <v>40</v>
      </c>
      <c r="D17" s="1">
        <v>26</v>
      </c>
      <c r="E17" s="20">
        <v>5</v>
      </c>
      <c r="F17" s="30">
        <v>85</v>
      </c>
      <c r="G17" s="20">
        <v>22</v>
      </c>
      <c r="H17" s="20">
        <v>36</v>
      </c>
      <c r="I17" s="20">
        <v>4</v>
      </c>
      <c r="J17" s="20">
        <v>5</v>
      </c>
      <c r="K17" s="29" t="s">
        <v>1710</v>
      </c>
      <c r="L17" s="1" t="s">
        <v>1686</v>
      </c>
      <c r="M17" s="1" t="s">
        <v>886</v>
      </c>
      <c r="N17" s="1" t="s">
        <v>1527</v>
      </c>
      <c r="O17" s="31">
        <v>206</v>
      </c>
      <c r="P17" s="20">
        <v>202</v>
      </c>
      <c r="Q17" s="30">
        <v>4</v>
      </c>
      <c r="R17" s="29" t="s">
        <v>99</v>
      </c>
      <c r="S17" s="28" t="s">
        <v>202</v>
      </c>
    </row>
    <row r="18" spans="1:19" x14ac:dyDescent="0.3">
      <c r="A18" s="32" t="s">
        <v>10</v>
      </c>
      <c r="B18" s="1">
        <v>69</v>
      </c>
      <c r="C18" s="1">
        <v>34</v>
      </c>
      <c r="D18" s="1">
        <v>23</v>
      </c>
      <c r="E18" s="20">
        <v>12</v>
      </c>
      <c r="F18" s="30">
        <v>80</v>
      </c>
      <c r="G18" s="20">
        <v>12</v>
      </c>
      <c r="H18" s="20">
        <v>25</v>
      </c>
      <c r="I18" s="20">
        <v>9</v>
      </c>
      <c r="J18" s="20">
        <v>4</v>
      </c>
      <c r="K18" s="29" t="s">
        <v>1490</v>
      </c>
      <c r="L18" s="1" t="s">
        <v>1213</v>
      </c>
      <c r="M18" s="1" t="s">
        <v>727</v>
      </c>
      <c r="N18" s="1" t="s">
        <v>1567</v>
      </c>
      <c r="O18" s="31">
        <v>202</v>
      </c>
      <c r="P18" s="20">
        <v>211</v>
      </c>
      <c r="Q18" s="30">
        <v>-9</v>
      </c>
      <c r="R18" s="29" t="s">
        <v>109</v>
      </c>
      <c r="S18" s="28" t="s">
        <v>226</v>
      </c>
    </row>
    <row r="19" spans="1:19" x14ac:dyDescent="0.3">
      <c r="A19" s="32" t="s">
        <v>1</v>
      </c>
      <c r="B19" s="1">
        <v>71</v>
      </c>
      <c r="C19" s="1">
        <v>35</v>
      </c>
      <c r="D19" s="1">
        <v>27</v>
      </c>
      <c r="E19" s="20">
        <v>9</v>
      </c>
      <c r="F19" s="30">
        <v>79</v>
      </c>
      <c r="G19" s="20">
        <v>29</v>
      </c>
      <c r="H19" s="20">
        <v>34</v>
      </c>
      <c r="I19" s="20">
        <v>1</v>
      </c>
      <c r="J19" s="20">
        <v>6</v>
      </c>
      <c r="K19" s="29" t="s">
        <v>1593</v>
      </c>
      <c r="L19" s="1" t="s">
        <v>1536</v>
      </c>
      <c r="M19" s="1" t="s">
        <v>815</v>
      </c>
      <c r="N19" s="1" t="s">
        <v>1667</v>
      </c>
      <c r="O19" s="31">
        <v>220</v>
      </c>
      <c r="P19" s="20">
        <v>208</v>
      </c>
      <c r="Q19" s="30">
        <v>12</v>
      </c>
      <c r="R19" s="29" t="s">
        <v>101</v>
      </c>
      <c r="S19" s="28" t="s">
        <v>218</v>
      </c>
    </row>
    <row r="20" spans="1:19" x14ac:dyDescent="0.3">
      <c r="A20" s="32" t="s">
        <v>14</v>
      </c>
      <c r="B20" s="1">
        <v>69</v>
      </c>
      <c r="C20" s="1">
        <v>35</v>
      </c>
      <c r="D20" s="1">
        <v>32</v>
      </c>
      <c r="E20" s="20">
        <v>2</v>
      </c>
      <c r="F20" s="30">
        <v>72</v>
      </c>
      <c r="G20" s="20">
        <v>19</v>
      </c>
      <c r="H20" s="20">
        <v>31</v>
      </c>
      <c r="I20" s="20">
        <v>4</v>
      </c>
      <c r="J20" s="20">
        <v>0</v>
      </c>
      <c r="K20" s="29" t="s">
        <v>1566</v>
      </c>
      <c r="L20" s="1" t="s">
        <v>1665</v>
      </c>
      <c r="M20" s="1" t="s">
        <v>689</v>
      </c>
      <c r="N20" s="1" t="s">
        <v>1666</v>
      </c>
      <c r="O20" s="31">
        <v>187</v>
      </c>
      <c r="P20" s="20">
        <v>209</v>
      </c>
      <c r="Q20" s="30">
        <v>-22</v>
      </c>
      <c r="R20" s="29" t="s">
        <v>101</v>
      </c>
      <c r="S20" s="28" t="s">
        <v>203</v>
      </c>
    </row>
    <row r="21" spans="1:19" ht="15" thickBot="1" x14ac:dyDescent="0.35">
      <c r="A21" s="27" t="s">
        <v>12</v>
      </c>
      <c r="B21" s="26">
        <v>71</v>
      </c>
      <c r="C21" s="26">
        <v>28</v>
      </c>
      <c r="D21" s="26">
        <v>34</v>
      </c>
      <c r="E21" s="24">
        <v>9</v>
      </c>
      <c r="F21" s="23">
        <v>65</v>
      </c>
      <c r="G21" s="24">
        <v>16</v>
      </c>
      <c r="H21" s="24">
        <v>25</v>
      </c>
      <c r="I21" s="24">
        <v>3</v>
      </c>
      <c r="J21" s="24">
        <v>1</v>
      </c>
      <c r="K21" s="22" t="s">
        <v>1731</v>
      </c>
      <c r="L21" s="26" t="s">
        <v>1648</v>
      </c>
      <c r="M21" s="26" t="s">
        <v>1649</v>
      </c>
      <c r="N21" s="26" t="s">
        <v>1732</v>
      </c>
      <c r="O21" s="25">
        <v>199</v>
      </c>
      <c r="P21" s="24">
        <v>226</v>
      </c>
      <c r="Q21" s="23">
        <v>-27</v>
      </c>
      <c r="R21" s="22" t="s">
        <v>159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69</v>
      </c>
      <c r="C25" s="1">
        <v>46</v>
      </c>
      <c r="D25" s="1">
        <v>13</v>
      </c>
      <c r="E25" s="20">
        <v>10</v>
      </c>
      <c r="F25" s="30">
        <v>102</v>
      </c>
      <c r="G25" s="20">
        <v>37</v>
      </c>
      <c r="H25" s="20">
        <v>43</v>
      </c>
      <c r="I25" s="20">
        <v>3</v>
      </c>
      <c r="J25" s="20">
        <v>6</v>
      </c>
      <c r="K25" s="29" t="s">
        <v>1632</v>
      </c>
      <c r="L25" s="1" t="s">
        <v>1717</v>
      </c>
      <c r="M25" s="1" t="s">
        <v>767</v>
      </c>
      <c r="N25" s="1" t="s">
        <v>1672</v>
      </c>
      <c r="O25" s="31">
        <v>257</v>
      </c>
      <c r="P25" s="20">
        <v>175</v>
      </c>
      <c r="Q25" s="30">
        <v>82</v>
      </c>
      <c r="R25" s="29" t="s">
        <v>104</v>
      </c>
      <c r="S25" s="28" t="s">
        <v>234</v>
      </c>
    </row>
    <row r="26" spans="1:19" x14ac:dyDescent="0.3">
      <c r="A26" s="32" t="s">
        <v>22</v>
      </c>
      <c r="B26" s="1">
        <v>70</v>
      </c>
      <c r="C26" s="1">
        <v>43</v>
      </c>
      <c r="D26" s="1">
        <v>16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1645</v>
      </c>
      <c r="L26" s="1" t="s">
        <v>1689</v>
      </c>
      <c r="M26" s="1" t="s">
        <v>1690</v>
      </c>
      <c r="N26" s="1" t="s">
        <v>1718</v>
      </c>
      <c r="O26" s="31">
        <v>240</v>
      </c>
      <c r="P26" s="20">
        <v>190</v>
      </c>
      <c r="Q26" s="30">
        <v>50</v>
      </c>
      <c r="R26" s="29" t="s">
        <v>107</v>
      </c>
      <c r="S26" s="28" t="s">
        <v>231</v>
      </c>
    </row>
    <row r="27" spans="1:19" x14ac:dyDescent="0.3">
      <c r="A27" s="32" t="s">
        <v>17</v>
      </c>
      <c r="B27" s="1">
        <v>71</v>
      </c>
      <c r="C27" s="1">
        <v>40</v>
      </c>
      <c r="D27" s="1">
        <v>19</v>
      </c>
      <c r="E27" s="20">
        <v>12</v>
      </c>
      <c r="F27" s="30">
        <v>92</v>
      </c>
      <c r="G27" s="20">
        <v>21</v>
      </c>
      <c r="H27" s="20">
        <v>36</v>
      </c>
      <c r="I27" s="20">
        <v>4</v>
      </c>
      <c r="J27" s="20">
        <v>5</v>
      </c>
      <c r="K27" s="29" t="s">
        <v>1612</v>
      </c>
      <c r="L27" s="1" t="s">
        <v>1456</v>
      </c>
      <c r="M27" s="1" t="s">
        <v>804</v>
      </c>
      <c r="N27" s="1" t="s">
        <v>1692</v>
      </c>
      <c r="O27" s="31">
        <v>233</v>
      </c>
      <c r="P27" s="20">
        <v>202</v>
      </c>
      <c r="Q27" s="30">
        <v>31</v>
      </c>
      <c r="R27" s="29" t="s">
        <v>99</v>
      </c>
      <c r="S27" s="28" t="s">
        <v>233</v>
      </c>
    </row>
    <row r="28" spans="1:19" x14ac:dyDescent="0.3">
      <c r="A28" s="32" t="s">
        <v>95</v>
      </c>
      <c r="B28" s="1">
        <v>71</v>
      </c>
      <c r="C28" s="1">
        <v>37</v>
      </c>
      <c r="D28" s="1">
        <v>28</v>
      </c>
      <c r="E28" s="20">
        <v>6</v>
      </c>
      <c r="F28" s="30">
        <v>80</v>
      </c>
      <c r="G28" s="20">
        <v>28</v>
      </c>
      <c r="H28" s="20">
        <v>37</v>
      </c>
      <c r="I28" s="20">
        <v>0</v>
      </c>
      <c r="J28" s="20">
        <v>0</v>
      </c>
      <c r="K28" s="29" t="s">
        <v>1721</v>
      </c>
      <c r="L28" s="1" t="s">
        <v>1654</v>
      </c>
      <c r="M28" s="1" t="s">
        <v>719</v>
      </c>
      <c r="N28" s="1" t="s">
        <v>1722</v>
      </c>
      <c r="O28" s="31">
        <v>223</v>
      </c>
      <c r="P28" s="20">
        <v>198</v>
      </c>
      <c r="Q28" s="30">
        <v>25</v>
      </c>
      <c r="R28" s="29" t="s">
        <v>99</v>
      </c>
      <c r="S28" s="28" t="s">
        <v>233</v>
      </c>
    </row>
    <row r="29" spans="1:19" x14ac:dyDescent="0.3">
      <c r="A29" s="32" t="s">
        <v>15</v>
      </c>
      <c r="B29" s="1">
        <v>70</v>
      </c>
      <c r="C29" s="1">
        <v>33</v>
      </c>
      <c r="D29" s="1">
        <v>28</v>
      </c>
      <c r="E29" s="20">
        <v>9</v>
      </c>
      <c r="F29" s="30">
        <v>75</v>
      </c>
      <c r="G29" s="20">
        <v>20</v>
      </c>
      <c r="H29" s="20">
        <v>29</v>
      </c>
      <c r="I29" s="20">
        <v>4</v>
      </c>
      <c r="J29" s="20">
        <v>1</v>
      </c>
      <c r="K29" s="29" t="s">
        <v>1693</v>
      </c>
      <c r="L29" s="1" t="s">
        <v>1719</v>
      </c>
      <c r="M29" s="1" t="s">
        <v>680</v>
      </c>
      <c r="N29" s="1" t="s">
        <v>1720</v>
      </c>
      <c r="O29" s="31">
        <v>209</v>
      </c>
      <c r="P29" s="20">
        <v>232</v>
      </c>
      <c r="Q29" s="30">
        <v>-23</v>
      </c>
      <c r="R29" s="29" t="s">
        <v>135</v>
      </c>
      <c r="S29" s="28" t="s">
        <v>234</v>
      </c>
    </row>
    <row r="30" spans="1:19" x14ac:dyDescent="0.3">
      <c r="A30" s="32" t="s">
        <v>0</v>
      </c>
      <c r="B30" s="1">
        <v>70</v>
      </c>
      <c r="C30" s="1">
        <v>29</v>
      </c>
      <c r="D30" s="1">
        <v>29</v>
      </c>
      <c r="E30" s="20">
        <v>12</v>
      </c>
      <c r="F30" s="30">
        <v>70</v>
      </c>
      <c r="G30" s="20">
        <v>21</v>
      </c>
      <c r="H30" s="20">
        <v>27</v>
      </c>
      <c r="I30" s="20">
        <v>2</v>
      </c>
      <c r="J30" s="20">
        <v>4</v>
      </c>
      <c r="K30" s="29" t="s">
        <v>1545</v>
      </c>
      <c r="L30" s="1" t="s">
        <v>1723</v>
      </c>
      <c r="M30" s="1" t="s">
        <v>122</v>
      </c>
      <c r="N30" s="1" t="s">
        <v>1618</v>
      </c>
      <c r="O30" s="31">
        <v>199</v>
      </c>
      <c r="P30" s="20">
        <v>219</v>
      </c>
      <c r="Q30" s="30">
        <v>-20</v>
      </c>
      <c r="R30" s="29" t="s">
        <v>99</v>
      </c>
      <c r="S30" s="28" t="s">
        <v>233</v>
      </c>
    </row>
    <row r="31" spans="1:19" x14ac:dyDescent="0.3">
      <c r="A31" s="32" t="s">
        <v>6</v>
      </c>
      <c r="B31" s="1">
        <v>69</v>
      </c>
      <c r="C31" s="1">
        <v>28</v>
      </c>
      <c r="D31" s="1">
        <v>30</v>
      </c>
      <c r="E31" s="20">
        <v>11</v>
      </c>
      <c r="F31" s="30">
        <v>67</v>
      </c>
      <c r="G31" s="20">
        <v>24</v>
      </c>
      <c r="H31" s="20">
        <v>27</v>
      </c>
      <c r="I31" s="20">
        <v>1</v>
      </c>
      <c r="J31" s="20">
        <v>4</v>
      </c>
      <c r="K31" s="29" t="s">
        <v>1520</v>
      </c>
      <c r="L31" s="1" t="s">
        <v>1695</v>
      </c>
      <c r="M31" s="1" t="s">
        <v>1587</v>
      </c>
      <c r="N31" s="1" t="s">
        <v>1696</v>
      </c>
      <c r="O31" s="31">
        <v>181</v>
      </c>
      <c r="P31" s="20">
        <v>225</v>
      </c>
      <c r="Q31" s="30">
        <v>-44</v>
      </c>
      <c r="R31" s="29" t="s">
        <v>99</v>
      </c>
      <c r="S31" s="28" t="s">
        <v>290</v>
      </c>
    </row>
    <row r="32" spans="1:19" ht="15" thickBot="1" x14ac:dyDescent="0.35">
      <c r="A32" s="32" t="s">
        <v>25</v>
      </c>
      <c r="B32" s="1">
        <v>70</v>
      </c>
      <c r="C32" s="1">
        <v>26</v>
      </c>
      <c r="D32" s="1">
        <v>31</v>
      </c>
      <c r="E32" s="20">
        <v>13</v>
      </c>
      <c r="F32" s="23">
        <v>65</v>
      </c>
      <c r="G32" s="20">
        <v>16</v>
      </c>
      <c r="H32" s="20">
        <v>23</v>
      </c>
      <c r="I32" s="20">
        <v>3</v>
      </c>
      <c r="J32" s="20">
        <v>5</v>
      </c>
      <c r="K32" s="29" t="s">
        <v>1715</v>
      </c>
      <c r="L32" s="1" t="s">
        <v>1353</v>
      </c>
      <c r="M32" s="1" t="s">
        <v>838</v>
      </c>
      <c r="N32" s="1" t="s">
        <v>1716</v>
      </c>
      <c r="O32" s="31">
        <v>183</v>
      </c>
      <c r="P32" s="20">
        <v>225</v>
      </c>
      <c r="Q32" s="30">
        <v>-42</v>
      </c>
      <c r="R32" s="29" t="s">
        <v>107</v>
      </c>
      <c r="S32" s="28" t="s">
        <v>264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70</v>
      </c>
      <c r="C35" s="1">
        <v>39</v>
      </c>
      <c r="D35" s="1">
        <v>27</v>
      </c>
      <c r="E35" s="20">
        <v>4</v>
      </c>
      <c r="F35" s="33">
        <v>82</v>
      </c>
      <c r="G35" s="20">
        <v>15</v>
      </c>
      <c r="H35" s="20">
        <v>31</v>
      </c>
      <c r="I35" s="20">
        <v>8</v>
      </c>
      <c r="J35" s="20">
        <v>0</v>
      </c>
      <c r="K35" s="29" t="s">
        <v>1724</v>
      </c>
      <c r="L35" s="1" t="s">
        <v>1674</v>
      </c>
      <c r="M35" s="1" t="s">
        <v>455</v>
      </c>
      <c r="N35" s="1" t="s">
        <v>1675</v>
      </c>
      <c r="O35" s="31">
        <v>235</v>
      </c>
      <c r="P35" s="20">
        <v>242</v>
      </c>
      <c r="Q35" s="30">
        <v>-7</v>
      </c>
      <c r="R35" s="29" t="s">
        <v>104</v>
      </c>
      <c r="S35" s="28" t="s">
        <v>234</v>
      </c>
    </row>
    <row r="36" spans="1:19" x14ac:dyDescent="0.3">
      <c r="A36" s="32" t="s">
        <v>2</v>
      </c>
      <c r="B36" s="1">
        <v>71</v>
      </c>
      <c r="C36" s="1">
        <v>32</v>
      </c>
      <c r="D36" s="1">
        <v>25</v>
      </c>
      <c r="E36" s="20">
        <v>14</v>
      </c>
      <c r="F36" s="30">
        <v>78</v>
      </c>
      <c r="G36" s="20">
        <v>23</v>
      </c>
      <c r="H36" s="20">
        <v>31</v>
      </c>
      <c r="I36" s="20">
        <v>1</v>
      </c>
      <c r="J36" s="20">
        <v>6</v>
      </c>
      <c r="K36" s="29" t="s">
        <v>1659</v>
      </c>
      <c r="L36" s="1" t="s">
        <v>1727</v>
      </c>
      <c r="M36" s="1" t="s">
        <v>565</v>
      </c>
      <c r="N36" s="1" t="s">
        <v>1728</v>
      </c>
      <c r="O36" s="31">
        <v>224</v>
      </c>
      <c r="P36" s="20">
        <v>221</v>
      </c>
      <c r="Q36" s="30">
        <v>3</v>
      </c>
      <c r="R36" s="29" t="s">
        <v>99</v>
      </c>
      <c r="S36" s="28" t="s">
        <v>200</v>
      </c>
    </row>
    <row r="37" spans="1:19" x14ac:dyDescent="0.3">
      <c r="A37" s="32" t="s">
        <v>20</v>
      </c>
      <c r="B37" s="1">
        <v>71</v>
      </c>
      <c r="C37" s="1">
        <v>34</v>
      </c>
      <c r="D37" s="1">
        <v>28</v>
      </c>
      <c r="E37" s="20">
        <v>9</v>
      </c>
      <c r="F37" s="30">
        <v>77</v>
      </c>
      <c r="G37" s="20">
        <v>26</v>
      </c>
      <c r="H37" s="20">
        <v>34</v>
      </c>
      <c r="I37" s="20">
        <v>0</v>
      </c>
      <c r="J37" s="20">
        <v>3</v>
      </c>
      <c r="K37" s="29" t="s">
        <v>1242</v>
      </c>
      <c r="L37" s="1" t="s">
        <v>1555</v>
      </c>
      <c r="M37" s="1" t="s">
        <v>827</v>
      </c>
      <c r="N37" s="1" t="s">
        <v>1619</v>
      </c>
      <c r="O37" s="31">
        <v>245</v>
      </c>
      <c r="P37" s="20">
        <v>244</v>
      </c>
      <c r="Q37" s="30">
        <v>1</v>
      </c>
      <c r="R37" s="29" t="s">
        <v>107</v>
      </c>
      <c r="S37" s="28" t="s">
        <v>225</v>
      </c>
    </row>
    <row r="38" spans="1:19" x14ac:dyDescent="0.3">
      <c r="A38" s="32" t="s">
        <v>18</v>
      </c>
      <c r="B38" s="1">
        <v>70</v>
      </c>
      <c r="C38" s="1">
        <v>28</v>
      </c>
      <c r="D38" s="1">
        <v>25</v>
      </c>
      <c r="E38" s="20">
        <v>17</v>
      </c>
      <c r="F38" s="30">
        <v>73</v>
      </c>
      <c r="G38" s="20">
        <v>14</v>
      </c>
      <c r="H38" s="20">
        <v>24</v>
      </c>
      <c r="I38" s="20">
        <v>4</v>
      </c>
      <c r="J38" s="20">
        <v>7</v>
      </c>
      <c r="K38" s="29" t="s">
        <v>1698</v>
      </c>
      <c r="L38" s="1" t="s">
        <v>1725</v>
      </c>
      <c r="M38" s="1" t="s">
        <v>1336</v>
      </c>
      <c r="N38" s="1" t="s">
        <v>1726</v>
      </c>
      <c r="O38" s="31">
        <v>187</v>
      </c>
      <c r="P38" s="20">
        <v>213</v>
      </c>
      <c r="Q38" s="30">
        <v>-26</v>
      </c>
      <c r="R38" s="29" t="s">
        <v>113</v>
      </c>
      <c r="S38" s="28" t="s">
        <v>222</v>
      </c>
    </row>
    <row r="39" spans="1:19" x14ac:dyDescent="0.3">
      <c r="A39" s="32" t="s">
        <v>7</v>
      </c>
      <c r="B39" s="1">
        <v>69</v>
      </c>
      <c r="C39" s="1">
        <v>31</v>
      </c>
      <c r="D39" s="1">
        <v>29</v>
      </c>
      <c r="E39" s="20">
        <v>9</v>
      </c>
      <c r="F39" s="30">
        <v>71</v>
      </c>
      <c r="G39" s="20">
        <v>24</v>
      </c>
      <c r="H39" s="20">
        <v>30</v>
      </c>
      <c r="I39" s="20">
        <v>1</v>
      </c>
      <c r="J39" s="20">
        <v>4</v>
      </c>
      <c r="K39" s="29" t="s">
        <v>1621</v>
      </c>
      <c r="L39" s="1" t="s">
        <v>1699</v>
      </c>
      <c r="M39" s="1" t="s">
        <v>678</v>
      </c>
      <c r="N39" s="1" t="s">
        <v>1657</v>
      </c>
      <c r="O39" s="31">
        <v>196</v>
      </c>
      <c r="P39" s="20">
        <v>213</v>
      </c>
      <c r="Q39" s="30">
        <v>-17</v>
      </c>
      <c r="R39" s="29" t="s">
        <v>113</v>
      </c>
      <c r="S39" s="28" t="s">
        <v>224</v>
      </c>
    </row>
    <row r="40" spans="1:19" x14ac:dyDescent="0.3">
      <c r="A40" s="32" t="s">
        <v>8</v>
      </c>
      <c r="B40" s="1">
        <v>68</v>
      </c>
      <c r="C40" s="1">
        <v>32</v>
      </c>
      <c r="D40" s="1">
        <v>30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1620</v>
      </c>
      <c r="M40" s="1" t="s">
        <v>649</v>
      </c>
      <c r="N40" s="1" t="s">
        <v>1477</v>
      </c>
      <c r="O40" s="31">
        <v>208</v>
      </c>
      <c r="P40" s="20">
        <v>243</v>
      </c>
      <c r="Q40" s="30">
        <v>-35</v>
      </c>
      <c r="R40" s="29" t="s">
        <v>133</v>
      </c>
      <c r="S40" s="28" t="s">
        <v>215</v>
      </c>
    </row>
    <row r="41" spans="1:19" x14ac:dyDescent="0.3">
      <c r="A41" s="32" t="s">
        <v>27</v>
      </c>
      <c r="B41" s="1">
        <v>70</v>
      </c>
      <c r="C41" s="1">
        <v>29</v>
      </c>
      <c r="D41" s="1">
        <v>34</v>
      </c>
      <c r="E41" s="20">
        <v>7</v>
      </c>
      <c r="F41" s="30">
        <v>65</v>
      </c>
      <c r="G41" s="20">
        <v>20</v>
      </c>
      <c r="H41" s="20">
        <v>26</v>
      </c>
      <c r="I41" s="20">
        <v>3</v>
      </c>
      <c r="J41" s="20">
        <v>3</v>
      </c>
      <c r="K41" s="29" t="s">
        <v>1213</v>
      </c>
      <c r="L41" s="1" t="s">
        <v>1601</v>
      </c>
      <c r="M41" s="1" t="s">
        <v>488</v>
      </c>
      <c r="N41" s="1" t="s">
        <v>1639</v>
      </c>
      <c r="O41" s="31">
        <v>177</v>
      </c>
      <c r="P41" s="20">
        <v>217</v>
      </c>
      <c r="Q41" s="30">
        <v>-40</v>
      </c>
      <c r="R41" s="29" t="s">
        <v>109</v>
      </c>
      <c r="S41" s="28" t="s">
        <v>202</v>
      </c>
    </row>
    <row r="42" spans="1:19" ht="15" thickBot="1" x14ac:dyDescent="0.35">
      <c r="A42" s="27" t="s">
        <v>3</v>
      </c>
      <c r="B42" s="26">
        <v>69</v>
      </c>
      <c r="C42" s="26">
        <v>21</v>
      </c>
      <c r="D42" s="26">
        <v>40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1700</v>
      </c>
      <c r="L42" s="26" t="s">
        <v>1450</v>
      </c>
      <c r="M42" s="26" t="s">
        <v>434</v>
      </c>
      <c r="N42" s="26" t="s">
        <v>1701</v>
      </c>
      <c r="O42" s="25">
        <v>179</v>
      </c>
      <c r="P42" s="24">
        <v>257</v>
      </c>
      <c r="Q42" s="23">
        <v>-78</v>
      </c>
      <c r="R42" s="22" t="s">
        <v>107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ADE75A8-94CC-44E6-9DA7-B5EBFA64CE36}"/>
  </hyperlinks>
  <pageMargins left="0.7" right="0.7" top="0.75" bottom="0.75" header="0.3" footer="0.3"/>
  <pageSetup orientation="portrait" verticalDpi="0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F0D9-3170-4651-9364-10CD941F177B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71</v>
      </c>
      <c r="C4" s="40">
        <v>44</v>
      </c>
      <c r="D4" s="40">
        <v>20</v>
      </c>
      <c r="E4" s="38">
        <v>7</v>
      </c>
      <c r="F4" s="33">
        <v>95</v>
      </c>
      <c r="G4" s="39">
        <v>33</v>
      </c>
      <c r="H4" s="38">
        <v>40</v>
      </c>
      <c r="I4" s="38">
        <v>4</v>
      </c>
      <c r="J4" s="33">
        <v>0</v>
      </c>
      <c r="K4" s="37" t="s">
        <v>1313</v>
      </c>
      <c r="L4" s="40" t="s">
        <v>1344</v>
      </c>
      <c r="M4" s="40" t="s">
        <v>865</v>
      </c>
      <c r="N4" s="40" t="s">
        <v>1558</v>
      </c>
      <c r="O4" s="39">
        <v>251</v>
      </c>
      <c r="P4" s="38">
        <v>207</v>
      </c>
      <c r="Q4" s="33">
        <v>44</v>
      </c>
      <c r="R4" s="37" t="s">
        <v>101</v>
      </c>
      <c r="S4" s="36" t="s">
        <v>276</v>
      </c>
    </row>
    <row r="5" spans="1:20" x14ac:dyDescent="0.3">
      <c r="A5" s="32" t="s">
        <v>5</v>
      </c>
      <c r="B5" s="1">
        <v>70</v>
      </c>
      <c r="C5" s="1">
        <v>44</v>
      </c>
      <c r="D5" s="1">
        <v>21</v>
      </c>
      <c r="E5" s="20">
        <v>5</v>
      </c>
      <c r="F5" s="30">
        <v>93</v>
      </c>
      <c r="G5" s="31">
        <v>31</v>
      </c>
      <c r="H5" s="20">
        <v>40</v>
      </c>
      <c r="I5" s="20">
        <v>4</v>
      </c>
      <c r="J5" s="30">
        <v>2</v>
      </c>
      <c r="K5" s="29" t="s">
        <v>1739</v>
      </c>
      <c r="L5" s="1" t="s">
        <v>1704</v>
      </c>
      <c r="M5" s="1" t="s">
        <v>536</v>
      </c>
      <c r="N5" s="1" t="s">
        <v>1560</v>
      </c>
      <c r="O5" s="31">
        <v>257</v>
      </c>
      <c r="P5" s="20">
        <v>195</v>
      </c>
      <c r="Q5" s="30">
        <v>62</v>
      </c>
      <c r="R5" s="29" t="s">
        <v>99</v>
      </c>
      <c r="S5" s="28" t="s">
        <v>234</v>
      </c>
    </row>
    <row r="6" spans="1:20" x14ac:dyDescent="0.3">
      <c r="A6" s="32" t="s">
        <v>16</v>
      </c>
      <c r="B6" s="1">
        <v>70</v>
      </c>
      <c r="C6" s="1">
        <v>39</v>
      </c>
      <c r="D6" s="1">
        <v>21</v>
      </c>
      <c r="E6" s="20">
        <v>10</v>
      </c>
      <c r="F6" s="30">
        <v>88</v>
      </c>
      <c r="G6" s="31">
        <v>25</v>
      </c>
      <c r="H6" s="20">
        <v>37</v>
      </c>
      <c r="I6" s="20">
        <v>2</v>
      </c>
      <c r="J6" s="30">
        <v>5</v>
      </c>
      <c r="K6" s="29" t="s">
        <v>1735</v>
      </c>
      <c r="L6" s="1" t="s">
        <v>1643</v>
      </c>
      <c r="M6" s="1" t="s">
        <v>740</v>
      </c>
      <c r="N6" s="1" t="s">
        <v>1736</v>
      </c>
      <c r="O6" s="31">
        <v>249</v>
      </c>
      <c r="P6" s="20">
        <v>230</v>
      </c>
      <c r="Q6" s="30">
        <v>19</v>
      </c>
      <c r="R6" s="29" t="s">
        <v>104</v>
      </c>
      <c r="S6" s="28" t="s">
        <v>234</v>
      </c>
    </row>
    <row r="7" spans="1:20" x14ac:dyDescent="0.3">
      <c r="A7" s="32" t="s">
        <v>29</v>
      </c>
      <c r="B7" s="1">
        <v>71</v>
      </c>
      <c r="C7" s="1">
        <v>39</v>
      </c>
      <c r="D7" s="1">
        <v>24</v>
      </c>
      <c r="E7" s="20">
        <v>8</v>
      </c>
      <c r="F7" s="30">
        <v>86</v>
      </c>
      <c r="G7" s="31">
        <v>27</v>
      </c>
      <c r="H7" s="20">
        <v>36</v>
      </c>
      <c r="I7" s="20">
        <v>3</v>
      </c>
      <c r="J7" s="30">
        <v>3</v>
      </c>
      <c r="K7" s="29" t="s">
        <v>1733</v>
      </c>
      <c r="L7" s="1" t="s">
        <v>1616</v>
      </c>
      <c r="M7" s="1" t="s">
        <v>584</v>
      </c>
      <c r="N7" s="1" t="s">
        <v>1734</v>
      </c>
      <c r="O7" s="31">
        <v>236</v>
      </c>
      <c r="P7" s="20">
        <v>221</v>
      </c>
      <c r="Q7" s="30">
        <v>15</v>
      </c>
      <c r="R7" s="29" t="s">
        <v>101</v>
      </c>
      <c r="S7" s="28" t="s">
        <v>239</v>
      </c>
    </row>
    <row r="8" spans="1:20" x14ac:dyDescent="0.3">
      <c r="A8" s="32" t="s">
        <v>11</v>
      </c>
      <c r="B8" s="1">
        <v>71</v>
      </c>
      <c r="C8" s="1">
        <v>38</v>
      </c>
      <c r="D8" s="1">
        <v>24</v>
      </c>
      <c r="E8" s="20">
        <v>9</v>
      </c>
      <c r="F8" s="30">
        <v>85</v>
      </c>
      <c r="G8" s="31">
        <v>29</v>
      </c>
      <c r="H8" s="20">
        <v>35</v>
      </c>
      <c r="I8" s="20">
        <v>3</v>
      </c>
      <c r="J8" s="30">
        <v>0</v>
      </c>
      <c r="K8" s="29" t="s">
        <v>1473</v>
      </c>
      <c r="L8" s="1" t="s">
        <v>1737</v>
      </c>
      <c r="M8" s="1" t="s">
        <v>750</v>
      </c>
      <c r="N8" s="1" t="s">
        <v>1738</v>
      </c>
      <c r="O8" s="31">
        <v>239</v>
      </c>
      <c r="P8" s="20">
        <v>216</v>
      </c>
      <c r="Q8" s="30">
        <v>23</v>
      </c>
      <c r="R8" s="29" t="s">
        <v>135</v>
      </c>
      <c r="S8" s="28" t="s">
        <v>219</v>
      </c>
    </row>
    <row r="9" spans="1:20" x14ac:dyDescent="0.3">
      <c r="A9" s="32" t="s">
        <v>21</v>
      </c>
      <c r="B9" s="1">
        <v>71</v>
      </c>
      <c r="C9" s="1">
        <v>38</v>
      </c>
      <c r="D9" s="1">
        <v>25</v>
      </c>
      <c r="E9" s="20">
        <v>8</v>
      </c>
      <c r="F9" s="30">
        <v>84</v>
      </c>
      <c r="G9" s="31">
        <v>25</v>
      </c>
      <c r="H9" s="20">
        <v>36</v>
      </c>
      <c r="I9" s="20">
        <v>2</v>
      </c>
      <c r="J9" s="30">
        <v>3</v>
      </c>
      <c r="K9" s="29" t="s">
        <v>1498</v>
      </c>
      <c r="L9" s="1" t="s">
        <v>1455</v>
      </c>
      <c r="M9" s="1" t="s">
        <v>667</v>
      </c>
      <c r="N9" s="1" t="s">
        <v>1568</v>
      </c>
      <c r="O9" s="31">
        <v>207</v>
      </c>
      <c r="P9" s="20">
        <v>211</v>
      </c>
      <c r="Q9" s="30">
        <v>-4</v>
      </c>
      <c r="R9" s="29" t="s">
        <v>107</v>
      </c>
      <c r="S9" s="28" t="s">
        <v>215</v>
      </c>
    </row>
    <row r="10" spans="1:20" x14ac:dyDescent="0.3">
      <c r="A10" s="32" t="s">
        <v>19</v>
      </c>
      <c r="B10" s="1">
        <v>70</v>
      </c>
      <c r="C10" s="1">
        <v>35</v>
      </c>
      <c r="D10" s="1">
        <v>32</v>
      </c>
      <c r="E10" s="20">
        <v>3</v>
      </c>
      <c r="F10" s="30">
        <v>73</v>
      </c>
      <c r="G10" s="31">
        <v>22</v>
      </c>
      <c r="H10" s="20">
        <v>30</v>
      </c>
      <c r="I10" s="20">
        <v>5</v>
      </c>
      <c r="J10" s="30">
        <v>1</v>
      </c>
      <c r="K10" s="29" t="s">
        <v>1693</v>
      </c>
      <c r="L10" s="1" t="s">
        <v>1661</v>
      </c>
      <c r="M10" s="1" t="s">
        <v>477</v>
      </c>
      <c r="N10" s="1" t="s">
        <v>1529</v>
      </c>
      <c r="O10" s="31">
        <v>211</v>
      </c>
      <c r="P10" s="20">
        <v>233</v>
      </c>
      <c r="Q10" s="30">
        <v>-22</v>
      </c>
      <c r="R10" s="29" t="s">
        <v>99</v>
      </c>
      <c r="S10" s="28" t="s">
        <v>202</v>
      </c>
    </row>
    <row r="11" spans="1:20" ht="15" thickBot="1" x14ac:dyDescent="0.35">
      <c r="A11" s="32" t="s">
        <v>4</v>
      </c>
      <c r="B11" s="1">
        <v>72</v>
      </c>
      <c r="C11" s="1">
        <v>30</v>
      </c>
      <c r="D11" s="1">
        <v>29</v>
      </c>
      <c r="E11" s="24">
        <v>13</v>
      </c>
      <c r="F11" s="23">
        <v>73</v>
      </c>
      <c r="G11" s="25">
        <v>21</v>
      </c>
      <c r="H11" s="24">
        <v>29</v>
      </c>
      <c r="I11" s="24">
        <v>1</v>
      </c>
      <c r="J11" s="23">
        <v>4</v>
      </c>
      <c r="K11" s="29" t="s">
        <v>1582</v>
      </c>
      <c r="L11" s="1" t="s">
        <v>1740</v>
      </c>
      <c r="M11" s="1" t="s">
        <v>1065</v>
      </c>
      <c r="N11" s="1" t="s">
        <v>1741</v>
      </c>
      <c r="O11" s="31">
        <v>225</v>
      </c>
      <c r="P11" s="20">
        <v>252</v>
      </c>
      <c r="Q11" s="30">
        <v>-27</v>
      </c>
      <c r="R11" s="29" t="s">
        <v>99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71</v>
      </c>
      <c r="C14" s="1">
        <v>45</v>
      </c>
      <c r="D14" s="1">
        <v>20</v>
      </c>
      <c r="E14" s="20">
        <v>6</v>
      </c>
      <c r="F14" s="33">
        <v>96</v>
      </c>
      <c r="G14" s="20">
        <v>27</v>
      </c>
      <c r="H14" s="20">
        <v>40</v>
      </c>
      <c r="I14" s="20">
        <v>5</v>
      </c>
      <c r="J14" s="20">
        <v>3</v>
      </c>
      <c r="K14" s="29" t="s">
        <v>1526</v>
      </c>
      <c r="L14" s="1" t="s">
        <v>1273</v>
      </c>
      <c r="M14" s="1" t="s">
        <v>1706</v>
      </c>
      <c r="N14" s="1" t="s">
        <v>1742</v>
      </c>
      <c r="O14" s="31">
        <v>252</v>
      </c>
      <c r="P14" s="20">
        <v>211</v>
      </c>
      <c r="Q14" s="30">
        <v>41</v>
      </c>
      <c r="R14" s="29" t="s">
        <v>101</v>
      </c>
      <c r="S14" s="28" t="s">
        <v>232</v>
      </c>
    </row>
    <row r="15" spans="1:20" x14ac:dyDescent="0.3">
      <c r="A15" s="32" t="s">
        <v>23</v>
      </c>
      <c r="B15" s="1">
        <v>71</v>
      </c>
      <c r="C15" s="1">
        <v>38</v>
      </c>
      <c r="D15" s="1">
        <v>22</v>
      </c>
      <c r="E15" s="20">
        <v>11</v>
      </c>
      <c r="F15" s="30">
        <v>87</v>
      </c>
      <c r="G15" s="20">
        <v>21</v>
      </c>
      <c r="H15" s="20">
        <v>32</v>
      </c>
      <c r="I15" s="20">
        <v>6</v>
      </c>
      <c r="J15" s="20">
        <v>1</v>
      </c>
      <c r="K15" s="29" t="s">
        <v>1685</v>
      </c>
      <c r="L15" s="1" t="s">
        <v>1323</v>
      </c>
      <c r="M15" s="1" t="s">
        <v>661</v>
      </c>
      <c r="N15" s="1" t="s">
        <v>1743</v>
      </c>
      <c r="O15" s="31">
        <v>231</v>
      </c>
      <c r="P15" s="20">
        <v>217</v>
      </c>
      <c r="Q15" s="30">
        <v>14</v>
      </c>
      <c r="R15" s="29" t="s">
        <v>99</v>
      </c>
      <c r="S15" s="28" t="s">
        <v>241</v>
      </c>
    </row>
    <row r="16" spans="1:20" x14ac:dyDescent="0.3">
      <c r="A16" s="32" t="s">
        <v>9</v>
      </c>
      <c r="B16" s="1">
        <v>71</v>
      </c>
      <c r="C16" s="1">
        <v>35</v>
      </c>
      <c r="D16" s="1">
        <v>20</v>
      </c>
      <c r="E16" s="20">
        <v>16</v>
      </c>
      <c r="F16" s="30">
        <v>86</v>
      </c>
      <c r="G16" s="20">
        <v>27</v>
      </c>
      <c r="H16" s="20">
        <v>33</v>
      </c>
      <c r="I16" s="20">
        <v>2</v>
      </c>
      <c r="J16" s="20">
        <v>10</v>
      </c>
      <c r="K16" s="29" t="s">
        <v>1749</v>
      </c>
      <c r="L16" s="1" t="s">
        <v>1321</v>
      </c>
      <c r="M16" s="1" t="s">
        <v>1713</v>
      </c>
      <c r="N16" s="1" t="s">
        <v>1714</v>
      </c>
      <c r="O16" s="31">
        <v>243</v>
      </c>
      <c r="P16" s="20">
        <v>225</v>
      </c>
      <c r="Q16" s="30">
        <v>18</v>
      </c>
      <c r="R16" s="29" t="s">
        <v>107</v>
      </c>
      <c r="S16" s="28" t="s">
        <v>222</v>
      </c>
    </row>
    <row r="17" spans="1:19" x14ac:dyDescent="0.3">
      <c r="A17" s="32" t="s">
        <v>13</v>
      </c>
      <c r="B17" s="1">
        <v>72</v>
      </c>
      <c r="C17" s="1">
        <v>40</v>
      </c>
      <c r="D17" s="1">
        <v>27</v>
      </c>
      <c r="E17" s="20">
        <v>5</v>
      </c>
      <c r="F17" s="30">
        <v>85</v>
      </c>
      <c r="G17" s="20">
        <v>22</v>
      </c>
      <c r="H17" s="20">
        <v>36</v>
      </c>
      <c r="I17" s="20">
        <v>4</v>
      </c>
      <c r="J17" s="20">
        <v>5</v>
      </c>
      <c r="K17" s="29" t="s">
        <v>1745</v>
      </c>
      <c r="L17" s="1" t="s">
        <v>1686</v>
      </c>
      <c r="M17" s="1" t="s">
        <v>886</v>
      </c>
      <c r="N17" s="1" t="s">
        <v>1527</v>
      </c>
      <c r="O17" s="31">
        <v>209</v>
      </c>
      <c r="P17" s="20">
        <v>206</v>
      </c>
      <c r="Q17" s="30">
        <v>3</v>
      </c>
      <c r="R17" s="29" t="s">
        <v>101</v>
      </c>
      <c r="S17" s="28" t="s">
        <v>202</v>
      </c>
    </row>
    <row r="18" spans="1:19" x14ac:dyDescent="0.3">
      <c r="A18" s="32" t="s">
        <v>10</v>
      </c>
      <c r="B18" s="1">
        <v>70</v>
      </c>
      <c r="C18" s="1">
        <v>34</v>
      </c>
      <c r="D18" s="1">
        <v>24</v>
      </c>
      <c r="E18" s="20">
        <v>12</v>
      </c>
      <c r="F18" s="30">
        <v>80</v>
      </c>
      <c r="G18" s="20">
        <v>12</v>
      </c>
      <c r="H18" s="20">
        <v>25</v>
      </c>
      <c r="I18" s="20">
        <v>9</v>
      </c>
      <c r="J18" s="20">
        <v>4</v>
      </c>
      <c r="K18" s="29" t="s">
        <v>1746</v>
      </c>
      <c r="L18" s="1" t="s">
        <v>1213</v>
      </c>
      <c r="M18" s="1" t="s">
        <v>1747</v>
      </c>
      <c r="N18" s="1" t="s">
        <v>1748</v>
      </c>
      <c r="O18" s="31">
        <v>204</v>
      </c>
      <c r="P18" s="20">
        <v>214</v>
      </c>
      <c r="Q18" s="30">
        <v>-10</v>
      </c>
      <c r="R18" s="29" t="s">
        <v>101</v>
      </c>
      <c r="S18" s="28" t="s">
        <v>234</v>
      </c>
    </row>
    <row r="19" spans="1:19" x14ac:dyDescent="0.3">
      <c r="A19" s="32" t="s">
        <v>1</v>
      </c>
      <c r="B19" s="1">
        <v>72</v>
      </c>
      <c r="C19" s="1">
        <v>35</v>
      </c>
      <c r="D19" s="1">
        <v>28</v>
      </c>
      <c r="E19" s="20">
        <v>9</v>
      </c>
      <c r="F19" s="30">
        <v>79</v>
      </c>
      <c r="G19" s="20">
        <v>29</v>
      </c>
      <c r="H19" s="20">
        <v>34</v>
      </c>
      <c r="I19" s="20">
        <v>1</v>
      </c>
      <c r="J19" s="20">
        <v>6</v>
      </c>
      <c r="K19" s="29" t="s">
        <v>1593</v>
      </c>
      <c r="L19" s="1" t="s">
        <v>1393</v>
      </c>
      <c r="M19" s="1" t="s">
        <v>815</v>
      </c>
      <c r="N19" s="1" t="s">
        <v>1667</v>
      </c>
      <c r="O19" s="31">
        <v>220</v>
      </c>
      <c r="P19" s="20">
        <v>211</v>
      </c>
      <c r="Q19" s="30">
        <v>9</v>
      </c>
      <c r="R19" s="29" t="s">
        <v>107</v>
      </c>
      <c r="S19" s="28" t="s">
        <v>218</v>
      </c>
    </row>
    <row r="20" spans="1:19" x14ac:dyDescent="0.3">
      <c r="A20" s="32" t="s">
        <v>14</v>
      </c>
      <c r="B20" s="1">
        <v>70</v>
      </c>
      <c r="C20" s="1">
        <v>36</v>
      </c>
      <c r="D20" s="1">
        <v>32</v>
      </c>
      <c r="E20" s="20">
        <v>2</v>
      </c>
      <c r="F20" s="30">
        <v>74</v>
      </c>
      <c r="G20" s="20">
        <v>20</v>
      </c>
      <c r="H20" s="20">
        <v>32</v>
      </c>
      <c r="I20" s="20">
        <v>4</v>
      </c>
      <c r="J20" s="20">
        <v>0</v>
      </c>
      <c r="K20" s="29" t="s">
        <v>1566</v>
      </c>
      <c r="L20" s="1" t="s">
        <v>1744</v>
      </c>
      <c r="M20" s="1" t="s">
        <v>689</v>
      </c>
      <c r="N20" s="1" t="s">
        <v>1666</v>
      </c>
      <c r="O20" s="31">
        <v>193</v>
      </c>
      <c r="P20" s="20">
        <v>213</v>
      </c>
      <c r="Q20" s="30">
        <v>-20</v>
      </c>
      <c r="R20" s="29" t="s">
        <v>99</v>
      </c>
      <c r="S20" s="28" t="s">
        <v>203</v>
      </c>
    </row>
    <row r="21" spans="1:19" ht="15" thickBot="1" x14ac:dyDescent="0.35">
      <c r="A21" s="27" t="s">
        <v>12</v>
      </c>
      <c r="B21" s="26">
        <v>71</v>
      </c>
      <c r="C21" s="26">
        <v>28</v>
      </c>
      <c r="D21" s="26">
        <v>34</v>
      </c>
      <c r="E21" s="24">
        <v>9</v>
      </c>
      <c r="F21" s="23">
        <v>65</v>
      </c>
      <c r="G21" s="24">
        <v>16</v>
      </c>
      <c r="H21" s="24">
        <v>25</v>
      </c>
      <c r="I21" s="24">
        <v>3</v>
      </c>
      <c r="J21" s="24">
        <v>1</v>
      </c>
      <c r="K21" s="22" t="s">
        <v>1731</v>
      </c>
      <c r="L21" s="26" t="s">
        <v>1648</v>
      </c>
      <c r="M21" s="26" t="s">
        <v>1649</v>
      </c>
      <c r="N21" s="26" t="s">
        <v>1732</v>
      </c>
      <c r="O21" s="25">
        <v>199</v>
      </c>
      <c r="P21" s="24">
        <v>226</v>
      </c>
      <c r="Q21" s="23">
        <v>-27</v>
      </c>
      <c r="R21" s="22" t="s">
        <v>159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70</v>
      </c>
      <c r="C25" s="1">
        <v>47</v>
      </c>
      <c r="D25" s="1">
        <v>13</v>
      </c>
      <c r="E25" s="20">
        <v>10</v>
      </c>
      <c r="F25" s="30">
        <v>104</v>
      </c>
      <c r="G25" s="20">
        <v>38</v>
      </c>
      <c r="H25" s="20">
        <v>44</v>
      </c>
      <c r="I25" s="20">
        <v>3</v>
      </c>
      <c r="J25" s="20">
        <v>6</v>
      </c>
      <c r="K25" s="29" t="s">
        <v>1632</v>
      </c>
      <c r="L25" s="1" t="s">
        <v>1750</v>
      </c>
      <c r="M25" s="1" t="s">
        <v>767</v>
      </c>
      <c r="N25" s="1" t="s">
        <v>1672</v>
      </c>
      <c r="O25" s="31">
        <v>263</v>
      </c>
      <c r="P25" s="20">
        <v>177</v>
      </c>
      <c r="Q25" s="30">
        <v>86</v>
      </c>
      <c r="R25" s="29" t="s">
        <v>109</v>
      </c>
      <c r="S25" s="28" t="s">
        <v>234</v>
      </c>
    </row>
    <row r="26" spans="1:19" x14ac:dyDescent="0.3">
      <c r="A26" s="32" t="s">
        <v>22</v>
      </c>
      <c r="B26" s="1">
        <v>71</v>
      </c>
      <c r="C26" s="1">
        <v>43</v>
      </c>
      <c r="D26" s="1">
        <v>17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1751</v>
      </c>
      <c r="L26" s="1" t="s">
        <v>1689</v>
      </c>
      <c r="M26" s="1" t="s">
        <v>1690</v>
      </c>
      <c r="N26" s="1" t="s">
        <v>1718</v>
      </c>
      <c r="O26" s="31">
        <v>244</v>
      </c>
      <c r="P26" s="20">
        <v>196</v>
      </c>
      <c r="Q26" s="30">
        <v>48</v>
      </c>
      <c r="R26" s="29" t="s">
        <v>113</v>
      </c>
      <c r="S26" s="28" t="s">
        <v>233</v>
      </c>
    </row>
    <row r="27" spans="1:19" x14ac:dyDescent="0.3">
      <c r="A27" s="32" t="s">
        <v>17</v>
      </c>
      <c r="B27" s="1">
        <v>72</v>
      </c>
      <c r="C27" s="1">
        <v>40</v>
      </c>
      <c r="D27" s="1">
        <v>20</v>
      </c>
      <c r="E27" s="20">
        <v>12</v>
      </c>
      <c r="F27" s="30">
        <v>92</v>
      </c>
      <c r="G27" s="20">
        <v>21</v>
      </c>
      <c r="H27" s="20">
        <v>36</v>
      </c>
      <c r="I27" s="20">
        <v>4</v>
      </c>
      <c r="J27" s="20">
        <v>5</v>
      </c>
      <c r="K27" s="29" t="s">
        <v>1612</v>
      </c>
      <c r="L27" s="1" t="s">
        <v>1705</v>
      </c>
      <c r="M27" s="1" t="s">
        <v>804</v>
      </c>
      <c r="N27" s="1" t="s">
        <v>1692</v>
      </c>
      <c r="O27" s="31">
        <v>236</v>
      </c>
      <c r="P27" s="20">
        <v>208</v>
      </c>
      <c r="Q27" s="30">
        <v>28</v>
      </c>
      <c r="R27" s="29" t="s">
        <v>101</v>
      </c>
      <c r="S27" s="28" t="s">
        <v>218</v>
      </c>
    </row>
    <row r="28" spans="1:19" x14ac:dyDescent="0.3">
      <c r="A28" s="32" t="s">
        <v>95</v>
      </c>
      <c r="B28" s="1">
        <v>72</v>
      </c>
      <c r="C28" s="1">
        <v>37</v>
      </c>
      <c r="D28" s="1">
        <v>29</v>
      </c>
      <c r="E28" s="20">
        <v>6</v>
      </c>
      <c r="F28" s="30">
        <v>80</v>
      </c>
      <c r="G28" s="20">
        <v>28</v>
      </c>
      <c r="H28" s="20">
        <v>37</v>
      </c>
      <c r="I28" s="20">
        <v>0</v>
      </c>
      <c r="J28" s="20">
        <v>0</v>
      </c>
      <c r="K28" s="29" t="s">
        <v>1443</v>
      </c>
      <c r="L28" s="1" t="s">
        <v>1654</v>
      </c>
      <c r="M28" s="1" t="s">
        <v>719</v>
      </c>
      <c r="N28" s="1" t="s">
        <v>1754</v>
      </c>
      <c r="O28" s="31">
        <v>225</v>
      </c>
      <c r="P28" s="20">
        <v>203</v>
      </c>
      <c r="Q28" s="30">
        <v>22</v>
      </c>
      <c r="R28" s="29" t="s">
        <v>101</v>
      </c>
      <c r="S28" s="28" t="s">
        <v>218</v>
      </c>
    </row>
    <row r="29" spans="1:19" x14ac:dyDescent="0.3">
      <c r="A29" s="32" t="s">
        <v>15</v>
      </c>
      <c r="B29" s="1">
        <v>71</v>
      </c>
      <c r="C29" s="1">
        <v>34</v>
      </c>
      <c r="D29" s="1">
        <v>28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1752</v>
      </c>
      <c r="L29" s="1" t="s">
        <v>1719</v>
      </c>
      <c r="M29" s="1" t="s">
        <v>680</v>
      </c>
      <c r="N29" s="1" t="s">
        <v>1753</v>
      </c>
      <c r="O29" s="31">
        <v>215</v>
      </c>
      <c r="P29" s="20">
        <v>235</v>
      </c>
      <c r="Q29" s="30">
        <v>-20</v>
      </c>
      <c r="R29" s="29" t="s">
        <v>154</v>
      </c>
      <c r="S29" s="28" t="s">
        <v>226</v>
      </c>
    </row>
    <row r="30" spans="1:19" x14ac:dyDescent="0.3">
      <c r="A30" s="32" t="s">
        <v>0</v>
      </c>
      <c r="B30" s="1">
        <v>71</v>
      </c>
      <c r="C30" s="1">
        <v>30</v>
      </c>
      <c r="D30" s="1">
        <v>29</v>
      </c>
      <c r="E30" s="20">
        <v>12</v>
      </c>
      <c r="F30" s="30">
        <v>72</v>
      </c>
      <c r="G30" s="20">
        <v>22</v>
      </c>
      <c r="H30" s="20">
        <v>28</v>
      </c>
      <c r="I30" s="20">
        <v>2</v>
      </c>
      <c r="J30" s="20">
        <v>4</v>
      </c>
      <c r="K30" s="29" t="s">
        <v>1644</v>
      </c>
      <c r="L30" s="1" t="s">
        <v>1723</v>
      </c>
      <c r="M30" s="1" t="s">
        <v>122</v>
      </c>
      <c r="N30" s="1" t="s">
        <v>1755</v>
      </c>
      <c r="O30" s="31">
        <v>203</v>
      </c>
      <c r="P30" s="20">
        <v>220</v>
      </c>
      <c r="Q30" s="30">
        <v>-17</v>
      </c>
      <c r="R30" s="29" t="s">
        <v>104</v>
      </c>
      <c r="S30" s="28" t="s">
        <v>233</v>
      </c>
    </row>
    <row r="31" spans="1:19" x14ac:dyDescent="0.3">
      <c r="A31" s="32" t="s">
        <v>6</v>
      </c>
      <c r="B31" s="1">
        <v>70</v>
      </c>
      <c r="C31" s="1">
        <v>29</v>
      </c>
      <c r="D31" s="1">
        <v>30</v>
      </c>
      <c r="E31" s="20">
        <v>11</v>
      </c>
      <c r="F31" s="30">
        <v>69</v>
      </c>
      <c r="G31" s="20">
        <v>25</v>
      </c>
      <c r="H31" s="20">
        <v>28</v>
      </c>
      <c r="I31" s="20">
        <v>1</v>
      </c>
      <c r="J31" s="20">
        <v>4</v>
      </c>
      <c r="K31" s="29" t="s">
        <v>1659</v>
      </c>
      <c r="L31" s="1" t="s">
        <v>1695</v>
      </c>
      <c r="M31" s="1" t="s">
        <v>1587</v>
      </c>
      <c r="N31" s="1" t="s">
        <v>1696</v>
      </c>
      <c r="O31" s="31">
        <v>184</v>
      </c>
      <c r="P31" s="20">
        <v>225</v>
      </c>
      <c r="Q31" s="30">
        <v>-41</v>
      </c>
      <c r="R31" s="29" t="s">
        <v>104</v>
      </c>
      <c r="S31" s="28" t="s">
        <v>290</v>
      </c>
    </row>
    <row r="32" spans="1:19" ht="15" thickBot="1" x14ac:dyDescent="0.35">
      <c r="A32" s="32" t="s">
        <v>25</v>
      </c>
      <c r="B32" s="1">
        <v>71</v>
      </c>
      <c r="C32" s="1">
        <v>27</v>
      </c>
      <c r="D32" s="1">
        <v>31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1383</v>
      </c>
      <c r="M32" s="1" t="s">
        <v>838</v>
      </c>
      <c r="N32" s="1" t="s">
        <v>1716</v>
      </c>
      <c r="O32" s="31">
        <v>187</v>
      </c>
      <c r="P32" s="20">
        <v>228</v>
      </c>
      <c r="Q32" s="30">
        <v>-41</v>
      </c>
      <c r="R32" s="29" t="s">
        <v>99</v>
      </c>
      <c r="S32" s="28" t="s">
        <v>222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71</v>
      </c>
      <c r="C35" s="1">
        <v>40</v>
      </c>
      <c r="D35" s="1">
        <v>27</v>
      </c>
      <c r="E35" s="20">
        <v>4</v>
      </c>
      <c r="F35" s="33">
        <v>84</v>
      </c>
      <c r="G35" s="20">
        <v>16</v>
      </c>
      <c r="H35" s="20">
        <v>32</v>
      </c>
      <c r="I35" s="20">
        <v>8</v>
      </c>
      <c r="J35" s="20">
        <v>0</v>
      </c>
      <c r="K35" s="29" t="s">
        <v>1724</v>
      </c>
      <c r="L35" s="1" t="s">
        <v>1756</v>
      </c>
      <c r="M35" s="1" t="s">
        <v>491</v>
      </c>
      <c r="N35" s="1" t="s">
        <v>1757</v>
      </c>
      <c r="O35" s="31">
        <v>240</v>
      </c>
      <c r="P35" s="20">
        <v>245</v>
      </c>
      <c r="Q35" s="30">
        <v>-5</v>
      </c>
      <c r="R35" s="29" t="s">
        <v>109</v>
      </c>
      <c r="S35" s="28" t="s">
        <v>234</v>
      </c>
    </row>
    <row r="36" spans="1:19" x14ac:dyDescent="0.3">
      <c r="A36" s="32" t="s">
        <v>20</v>
      </c>
      <c r="B36" s="1">
        <v>72</v>
      </c>
      <c r="C36" s="1">
        <v>35</v>
      </c>
      <c r="D36" s="1">
        <v>28</v>
      </c>
      <c r="E36" s="20">
        <v>9</v>
      </c>
      <c r="F36" s="30">
        <v>79</v>
      </c>
      <c r="G36" s="20">
        <v>27</v>
      </c>
      <c r="H36" s="20">
        <v>35</v>
      </c>
      <c r="I36" s="20">
        <v>0</v>
      </c>
      <c r="J36" s="20">
        <v>3</v>
      </c>
      <c r="K36" s="29" t="s">
        <v>1242</v>
      </c>
      <c r="L36" s="1" t="s">
        <v>1759</v>
      </c>
      <c r="M36" s="1" t="s">
        <v>827</v>
      </c>
      <c r="N36" s="1" t="s">
        <v>1760</v>
      </c>
      <c r="O36" s="31">
        <v>250</v>
      </c>
      <c r="P36" s="20">
        <v>246</v>
      </c>
      <c r="Q36" s="30">
        <v>4</v>
      </c>
      <c r="R36" s="29" t="s">
        <v>99</v>
      </c>
      <c r="S36" s="28" t="s">
        <v>225</v>
      </c>
    </row>
    <row r="37" spans="1:19" x14ac:dyDescent="0.3">
      <c r="A37" s="32" t="s">
        <v>2</v>
      </c>
      <c r="B37" s="1">
        <v>72</v>
      </c>
      <c r="C37" s="1">
        <v>32</v>
      </c>
      <c r="D37" s="1">
        <v>26</v>
      </c>
      <c r="E37" s="20">
        <v>14</v>
      </c>
      <c r="F37" s="30">
        <v>78</v>
      </c>
      <c r="G37" s="20">
        <v>23</v>
      </c>
      <c r="H37" s="20">
        <v>31</v>
      </c>
      <c r="I37" s="20">
        <v>1</v>
      </c>
      <c r="J37" s="20">
        <v>6</v>
      </c>
      <c r="K37" s="29" t="s">
        <v>1659</v>
      </c>
      <c r="L37" s="1" t="s">
        <v>1462</v>
      </c>
      <c r="M37" s="1" t="s">
        <v>565</v>
      </c>
      <c r="N37" s="1" t="s">
        <v>1614</v>
      </c>
      <c r="O37" s="31">
        <v>225</v>
      </c>
      <c r="P37" s="20">
        <v>225</v>
      </c>
      <c r="Q37" s="30">
        <v>0</v>
      </c>
      <c r="R37" s="29" t="s">
        <v>101</v>
      </c>
      <c r="S37" s="28" t="s">
        <v>224</v>
      </c>
    </row>
    <row r="38" spans="1:19" x14ac:dyDescent="0.3">
      <c r="A38" s="32" t="s">
        <v>18</v>
      </c>
      <c r="B38" s="1">
        <v>71</v>
      </c>
      <c r="C38" s="1">
        <v>28</v>
      </c>
      <c r="D38" s="1">
        <v>25</v>
      </c>
      <c r="E38" s="20">
        <v>18</v>
      </c>
      <c r="F38" s="30">
        <v>74</v>
      </c>
      <c r="G38" s="20">
        <v>14</v>
      </c>
      <c r="H38" s="20">
        <v>24</v>
      </c>
      <c r="I38" s="20">
        <v>4</v>
      </c>
      <c r="J38" s="20">
        <v>8</v>
      </c>
      <c r="K38" s="29" t="s">
        <v>1698</v>
      </c>
      <c r="L38" s="1" t="s">
        <v>1761</v>
      </c>
      <c r="M38" s="1" t="s">
        <v>1762</v>
      </c>
      <c r="N38" s="1" t="s">
        <v>1763</v>
      </c>
      <c r="O38" s="31">
        <v>189</v>
      </c>
      <c r="P38" s="20">
        <v>216</v>
      </c>
      <c r="Q38" s="30">
        <v>-27</v>
      </c>
      <c r="R38" s="29" t="s">
        <v>133</v>
      </c>
      <c r="S38" s="28" t="s">
        <v>264</v>
      </c>
    </row>
    <row r="39" spans="1:19" x14ac:dyDescent="0.3">
      <c r="A39" s="32" t="s">
        <v>7</v>
      </c>
      <c r="B39" s="1">
        <v>70</v>
      </c>
      <c r="C39" s="1">
        <v>31</v>
      </c>
      <c r="D39" s="1">
        <v>29</v>
      </c>
      <c r="E39" s="20">
        <v>10</v>
      </c>
      <c r="F39" s="30">
        <v>72</v>
      </c>
      <c r="G39" s="20">
        <v>24</v>
      </c>
      <c r="H39" s="20">
        <v>30</v>
      </c>
      <c r="I39" s="20">
        <v>1</v>
      </c>
      <c r="J39" s="20">
        <v>5</v>
      </c>
      <c r="K39" s="29" t="s">
        <v>1621</v>
      </c>
      <c r="L39" s="1" t="s">
        <v>1765</v>
      </c>
      <c r="M39" s="1" t="s">
        <v>678</v>
      </c>
      <c r="N39" s="1" t="s">
        <v>1657</v>
      </c>
      <c r="O39" s="31">
        <v>200</v>
      </c>
      <c r="P39" s="20">
        <v>218</v>
      </c>
      <c r="Q39" s="30">
        <v>-18</v>
      </c>
      <c r="R39" s="29" t="s">
        <v>133</v>
      </c>
      <c r="S39" s="28" t="s">
        <v>220</v>
      </c>
    </row>
    <row r="40" spans="1:19" x14ac:dyDescent="0.3">
      <c r="A40" s="32" t="s">
        <v>8</v>
      </c>
      <c r="B40" s="1">
        <v>69</v>
      </c>
      <c r="C40" s="1">
        <v>32</v>
      </c>
      <c r="D40" s="1">
        <v>31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1764</v>
      </c>
      <c r="M40" s="1" t="s">
        <v>649</v>
      </c>
      <c r="N40" s="1" t="s">
        <v>1628</v>
      </c>
      <c r="O40" s="31">
        <v>211</v>
      </c>
      <c r="P40" s="20">
        <v>249</v>
      </c>
      <c r="Q40" s="30">
        <v>-38</v>
      </c>
      <c r="R40" s="29" t="s">
        <v>159</v>
      </c>
      <c r="S40" s="28" t="s">
        <v>240</v>
      </c>
    </row>
    <row r="41" spans="1:19" x14ac:dyDescent="0.3">
      <c r="A41" s="32" t="s">
        <v>27</v>
      </c>
      <c r="B41" s="1">
        <v>71</v>
      </c>
      <c r="C41" s="1">
        <v>30</v>
      </c>
      <c r="D41" s="1">
        <v>34</v>
      </c>
      <c r="E41" s="20">
        <v>7</v>
      </c>
      <c r="F41" s="30">
        <v>67</v>
      </c>
      <c r="G41" s="20">
        <v>19</v>
      </c>
      <c r="H41" s="20">
        <v>26</v>
      </c>
      <c r="I41" s="20">
        <v>4</v>
      </c>
      <c r="J41" s="20">
        <v>3</v>
      </c>
      <c r="K41" s="29" t="s">
        <v>1233</v>
      </c>
      <c r="L41" s="1" t="s">
        <v>1601</v>
      </c>
      <c r="M41" s="1" t="s">
        <v>652</v>
      </c>
      <c r="N41" s="1" t="s">
        <v>1758</v>
      </c>
      <c r="O41" s="31">
        <v>180</v>
      </c>
      <c r="P41" s="20">
        <v>219</v>
      </c>
      <c r="Q41" s="30">
        <v>-39</v>
      </c>
      <c r="R41" s="29" t="s">
        <v>135</v>
      </c>
      <c r="S41" s="28" t="s">
        <v>232</v>
      </c>
    </row>
    <row r="42" spans="1:19" ht="15" thickBot="1" x14ac:dyDescent="0.35">
      <c r="A42" s="27" t="s">
        <v>3</v>
      </c>
      <c r="B42" s="26">
        <v>70</v>
      </c>
      <c r="C42" s="26">
        <v>21</v>
      </c>
      <c r="D42" s="26">
        <v>41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1766</v>
      </c>
      <c r="L42" s="26" t="s">
        <v>1450</v>
      </c>
      <c r="M42" s="26" t="s">
        <v>447</v>
      </c>
      <c r="N42" s="26" t="s">
        <v>1767</v>
      </c>
      <c r="O42" s="25">
        <v>182</v>
      </c>
      <c r="P42" s="24">
        <v>262</v>
      </c>
      <c r="Q42" s="23">
        <v>-80</v>
      </c>
      <c r="R42" s="22" t="s">
        <v>113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44931E1-0EE2-46AD-BFFD-C5F02EBA512D}"/>
  </hyperlinks>
  <pageMargins left="0.7" right="0.7" top="0.75" bottom="0.75" header="0.3" footer="0.3"/>
  <pageSetup orientation="portrait" verticalDpi="0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9EE4-3A9F-4D29-B264-B3CE6AEFC1D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72</v>
      </c>
      <c r="C4" s="40">
        <v>44</v>
      </c>
      <c r="D4" s="40">
        <v>20</v>
      </c>
      <c r="E4" s="38">
        <v>8</v>
      </c>
      <c r="F4" s="33">
        <v>96</v>
      </c>
      <c r="G4" s="39">
        <v>33</v>
      </c>
      <c r="H4" s="38">
        <v>40</v>
      </c>
      <c r="I4" s="38">
        <v>4</v>
      </c>
      <c r="J4" s="33">
        <v>0</v>
      </c>
      <c r="K4" s="37" t="s">
        <v>1645</v>
      </c>
      <c r="L4" s="40" t="s">
        <v>1344</v>
      </c>
      <c r="M4" s="40" t="s">
        <v>1769</v>
      </c>
      <c r="N4" s="40" t="s">
        <v>1770</v>
      </c>
      <c r="O4" s="39">
        <v>254</v>
      </c>
      <c r="P4" s="38">
        <v>211</v>
      </c>
      <c r="Q4" s="33">
        <v>43</v>
      </c>
      <c r="R4" s="37" t="s">
        <v>107</v>
      </c>
      <c r="S4" s="36" t="s">
        <v>290</v>
      </c>
    </row>
    <row r="5" spans="1:20" x14ac:dyDescent="0.3">
      <c r="A5" s="32" t="s">
        <v>5</v>
      </c>
      <c r="B5" s="1">
        <v>70</v>
      </c>
      <c r="C5" s="1">
        <v>44</v>
      </c>
      <c r="D5" s="1">
        <v>21</v>
      </c>
      <c r="E5" s="20">
        <v>5</v>
      </c>
      <c r="F5" s="30">
        <v>93</v>
      </c>
      <c r="G5" s="31">
        <v>31</v>
      </c>
      <c r="H5" s="20">
        <v>40</v>
      </c>
      <c r="I5" s="20">
        <v>4</v>
      </c>
      <c r="J5" s="30">
        <v>2</v>
      </c>
      <c r="K5" s="29" t="s">
        <v>1739</v>
      </c>
      <c r="L5" s="1" t="s">
        <v>1704</v>
      </c>
      <c r="M5" s="1" t="s">
        <v>536</v>
      </c>
      <c r="N5" s="1" t="s">
        <v>1560</v>
      </c>
      <c r="O5" s="31">
        <v>257</v>
      </c>
      <c r="P5" s="20">
        <v>195</v>
      </c>
      <c r="Q5" s="30">
        <v>62</v>
      </c>
      <c r="R5" s="29" t="s">
        <v>99</v>
      </c>
      <c r="S5" s="28" t="s">
        <v>234</v>
      </c>
    </row>
    <row r="6" spans="1:20" x14ac:dyDescent="0.3">
      <c r="A6" s="32" t="s">
        <v>29</v>
      </c>
      <c r="B6" s="1">
        <v>72</v>
      </c>
      <c r="C6" s="1">
        <v>40</v>
      </c>
      <c r="D6" s="1">
        <v>24</v>
      </c>
      <c r="E6" s="20">
        <v>8</v>
      </c>
      <c r="F6" s="30">
        <v>88</v>
      </c>
      <c r="G6" s="31">
        <v>27</v>
      </c>
      <c r="H6" s="20">
        <v>37</v>
      </c>
      <c r="I6" s="20">
        <v>3</v>
      </c>
      <c r="J6" s="30">
        <v>3</v>
      </c>
      <c r="K6" s="29" t="s">
        <v>1733</v>
      </c>
      <c r="L6" s="1" t="s">
        <v>1719</v>
      </c>
      <c r="M6" s="1" t="s">
        <v>639</v>
      </c>
      <c r="N6" s="1" t="s">
        <v>1768</v>
      </c>
      <c r="O6" s="31">
        <v>240</v>
      </c>
      <c r="P6" s="20">
        <v>224</v>
      </c>
      <c r="Q6" s="30">
        <v>16</v>
      </c>
      <c r="R6" s="29" t="s">
        <v>99</v>
      </c>
      <c r="S6" s="28" t="s">
        <v>239</v>
      </c>
    </row>
    <row r="7" spans="1:20" x14ac:dyDescent="0.3">
      <c r="A7" s="32" t="s">
        <v>16</v>
      </c>
      <c r="B7" s="1">
        <v>70</v>
      </c>
      <c r="C7" s="1">
        <v>39</v>
      </c>
      <c r="D7" s="1">
        <v>21</v>
      </c>
      <c r="E7" s="20">
        <v>10</v>
      </c>
      <c r="F7" s="30">
        <v>88</v>
      </c>
      <c r="G7" s="31">
        <v>25</v>
      </c>
      <c r="H7" s="20">
        <v>37</v>
      </c>
      <c r="I7" s="20">
        <v>2</v>
      </c>
      <c r="J7" s="30">
        <v>5</v>
      </c>
      <c r="K7" s="29" t="s">
        <v>1735</v>
      </c>
      <c r="L7" s="1" t="s">
        <v>1643</v>
      </c>
      <c r="M7" s="1" t="s">
        <v>740</v>
      </c>
      <c r="N7" s="1" t="s">
        <v>1736</v>
      </c>
      <c r="O7" s="31">
        <v>249</v>
      </c>
      <c r="P7" s="20">
        <v>230</v>
      </c>
      <c r="Q7" s="30">
        <v>19</v>
      </c>
      <c r="R7" s="29" t="s">
        <v>104</v>
      </c>
      <c r="S7" s="28" t="s">
        <v>234</v>
      </c>
    </row>
    <row r="8" spans="1:20" x14ac:dyDescent="0.3">
      <c r="A8" s="32" t="s">
        <v>11</v>
      </c>
      <c r="B8" s="1">
        <v>71</v>
      </c>
      <c r="C8" s="1">
        <v>38</v>
      </c>
      <c r="D8" s="1">
        <v>24</v>
      </c>
      <c r="E8" s="20">
        <v>9</v>
      </c>
      <c r="F8" s="30">
        <v>85</v>
      </c>
      <c r="G8" s="31">
        <v>29</v>
      </c>
      <c r="H8" s="20">
        <v>35</v>
      </c>
      <c r="I8" s="20">
        <v>3</v>
      </c>
      <c r="J8" s="30">
        <v>0</v>
      </c>
      <c r="K8" s="29" t="s">
        <v>1473</v>
      </c>
      <c r="L8" s="1" t="s">
        <v>1737</v>
      </c>
      <c r="M8" s="1" t="s">
        <v>750</v>
      </c>
      <c r="N8" s="1" t="s">
        <v>1738</v>
      </c>
      <c r="O8" s="31">
        <v>239</v>
      </c>
      <c r="P8" s="20">
        <v>216</v>
      </c>
      <c r="Q8" s="30">
        <v>23</v>
      </c>
      <c r="R8" s="29" t="s">
        <v>135</v>
      </c>
      <c r="S8" s="28" t="s">
        <v>219</v>
      </c>
    </row>
    <row r="9" spans="1:20" x14ac:dyDescent="0.3">
      <c r="A9" s="32" t="s">
        <v>21</v>
      </c>
      <c r="B9" s="1">
        <v>71</v>
      </c>
      <c r="C9" s="1">
        <v>38</v>
      </c>
      <c r="D9" s="1">
        <v>25</v>
      </c>
      <c r="E9" s="20">
        <v>8</v>
      </c>
      <c r="F9" s="30">
        <v>84</v>
      </c>
      <c r="G9" s="31">
        <v>25</v>
      </c>
      <c r="H9" s="20">
        <v>36</v>
      </c>
      <c r="I9" s="20">
        <v>2</v>
      </c>
      <c r="J9" s="30">
        <v>3</v>
      </c>
      <c r="K9" s="29" t="s">
        <v>1498</v>
      </c>
      <c r="L9" s="1" t="s">
        <v>1455</v>
      </c>
      <c r="M9" s="1" t="s">
        <v>667</v>
      </c>
      <c r="N9" s="1" t="s">
        <v>1568</v>
      </c>
      <c r="O9" s="31">
        <v>207</v>
      </c>
      <c r="P9" s="20">
        <v>211</v>
      </c>
      <c r="Q9" s="30">
        <v>-4</v>
      </c>
      <c r="R9" s="29" t="s">
        <v>107</v>
      </c>
      <c r="S9" s="28" t="s">
        <v>215</v>
      </c>
    </row>
    <row r="10" spans="1:20" x14ac:dyDescent="0.3">
      <c r="A10" s="32" t="s">
        <v>4</v>
      </c>
      <c r="B10" s="1">
        <v>73</v>
      </c>
      <c r="C10" s="1">
        <v>31</v>
      </c>
      <c r="D10" s="1">
        <v>29</v>
      </c>
      <c r="E10" s="20">
        <v>13</v>
      </c>
      <c r="F10" s="30">
        <v>75</v>
      </c>
      <c r="G10" s="31">
        <v>22</v>
      </c>
      <c r="H10" s="20">
        <v>30</v>
      </c>
      <c r="I10" s="20">
        <v>1</v>
      </c>
      <c r="J10" s="30">
        <v>4</v>
      </c>
      <c r="K10" s="29" t="s">
        <v>1680</v>
      </c>
      <c r="L10" s="1" t="s">
        <v>1740</v>
      </c>
      <c r="M10" s="1" t="s">
        <v>1065</v>
      </c>
      <c r="N10" s="1" t="s">
        <v>1771</v>
      </c>
      <c r="O10" s="31">
        <v>229</v>
      </c>
      <c r="P10" s="20">
        <v>255</v>
      </c>
      <c r="Q10" s="30">
        <v>-26</v>
      </c>
      <c r="R10" s="29" t="s">
        <v>104</v>
      </c>
      <c r="S10" s="28" t="s">
        <v>218</v>
      </c>
    </row>
    <row r="11" spans="1:20" ht="15" thickBot="1" x14ac:dyDescent="0.35">
      <c r="A11" s="32" t="s">
        <v>19</v>
      </c>
      <c r="B11" s="1">
        <v>70</v>
      </c>
      <c r="C11" s="1">
        <v>35</v>
      </c>
      <c r="D11" s="1">
        <v>32</v>
      </c>
      <c r="E11" s="24">
        <v>3</v>
      </c>
      <c r="F11" s="23">
        <v>73</v>
      </c>
      <c r="G11" s="25">
        <v>22</v>
      </c>
      <c r="H11" s="24">
        <v>30</v>
      </c>
      <c r="I11" s="24">
        <v>5</v>
      </c>
      <c r="J11" s="23">
        <v>1</v>
      </c>
      <c r="K11" s="29" t="s">
        <v>1693</v>
      </c>
      <c r="L11" s="1" t="s">
        <v>1661</v>
      </c>
      <c r="M11" s="1" t="s">
        <v>477</v>
      </c>
      <c r="N11" s="1" t="s">
        <v>1529</v>
      </c>
      <c r="O11" s="31">
        <v>211</v>
      </c>
      <c r="P11" s="20">
        <v>233</v>
      </c>
      <c r="Q11" s="30">
        <v>-22</v>
      </c>
      <c r="R11" s="29" t="s">
        <v>99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71</v>
      </c>
      <c r="C14" s="1">
        <v>45</v>
      </c>
      <c r="D14" s="1">
        <v>20</v>
      </c>
      <c r="E14" s="20">
        <v>6</v>
      </c>
      <c r="F14" s="33">
        <v>96</v>
      </c>
      <c r="G14" s="20">
        <v>27</v>
      </c>
      <c r="H14" s="20">
        <v>40</v>
      </c>
      <c r="I14" s="20">
        <v>5</v>
      </c>
      <c r="J14" s="20">
        <v>3</v>
      </c>
      <c r="K14" s="29" t="s">
        <v>1526</v>
      </c>
      <c r="L14" s="1" t="s">
        <v>1273</v>
      </c>
      <c r="M14" s="1" t="s">
        <v>1706</v>
      </c>
      <c r="N14" s="1" t="s">
        <v>1742</v>
      </c>
      <c r="O14" s="31">
        <v>252</v>
      </c>
      <c r="P14" s="20">
        <v>211</v>
      </c>
      <c r="Q14" s="30">
        <v>41</v>
      </c>
      <c r="R14" s="29" t="s">
        <v>101</v>
      </c>
      <c r="S14" s="28" t="s">
        <v>232</v>
      </c>
    </row>
    <row r="15" spans="1:20" x14ac:dyDescent="0.3">
      <c r="A15" s="32" t="s">
        <v>23</v>
      </c>
      <c r="B15" s="1">
        <v>71</v>
      </c>
      <c r="C15" s="1">
        <v>38</v>
      </c>
      <c r="D15" s="1">
        <v>22</v>
      </c>
      <c r="E15" s="20">
        <v>11</v>
      </c>
      <c r="F15" s="30">
        <v>87</v>
      </c>
      <c r="G15" s="20">
        <v>21</v>
      </c>
      <c r="H15" s="20">
        <v>32</v>
      </c>
      <c r="I15" s="20">
        <v>6</v>
      </c>
      <c r="J15" s="20">
        <v>1</v>
      </c>
      <c r="K15" s="29" t="s">
        <v>1685</v>
      </c>
      <c r="L15" s="1" t="s">
        <v>1323</v>
      </c>
      <c r="M15" s="1" t="s">
        <v>661</v>
      </c>
      <c r="N15" s="1" t="s">
        <v>1743</v>
      </c>
      <c r="O15" s="31">
        <v>231</v>
      </c>
      <c r="P15" s="20">
        <v>217</v>
      </c>
      <c r="Q15" s="30">
        <v>14</v>
      </c>
      <c r="R15" s="29" t="s">
        <v>99</v>
      </c>
      <c r="S15" s="28" t="s">
        <v>241</v>
      </c>
    </row>
    <row r="16" spans="1:20" x14ac:dyDescent="0.3">
      <c r="A16" s="32" t="s">
        <v>9</v>
      </c>
      <c r="B16" s="1">
        <v>71</v>
      </c>
      <c r="C16" s="1">
        <v>35</v>
      </c>
      <c r="D16" s="1">
        <v>20</v>
      </c>
      <c r="E16" s="20">
        <v>16</v>
      </c>
      <c r="F16" s="30">
        <v>86</v>
      </c>
      <c r="G16" s="20">
        <v>27</v>
      </c>
      <c r="H16" s="20">
        <v>33</v>
      </c>
      <c r="I16" s="20">
        <v>2</v>
      </c>
      <c r="J16" s="20">
        <v>10</v>
      </c>
      <c r="K16" s="29" t="s">
        <v>1749</v>
      </c>
      <c r="L16" s="1" t="s">
        <v>1321</v>
      </c>
      <c r="M16" s="1" t="s">
        <v>1713</v>
      </c>
      <c r="N16" s="1" t="s">
        <v>1714</v>
      </c>
      <c r="O16" s="31">
        <v>243</v>
      </c>
      <c r="P16" s="20">
        <v>225</v>
      </c>
      <c r="Q16" s="30">
        <v>18</v>
      </c>
      <c r="R16" s="29" t="s">
        <v>107</v>
      </c>
      <c r="S16" s="28" t="s">
        <v>222</v>
      </c>
    </row>
    <row r="17" spans="1:19" x14ac:dyDescent="0.3">
      <c r="A17" s="32" t="s">
        <v>13</v>
      </c>
      <c r="B17" s="1">
        <v>72</v>
      </c>
      <c r="C17" s="1">
        <v>40</v>
      </c>
      <c r="D17" s="1">
        <v>27</v>
      </c>
      <c r="E17" s="20">
        <v>5</v>
      </c>
      <c r="F17" s="30">
        <v>85</v>
      </c>
      <c r="G17" s="20">
        <v>22</v>
      </c>
      <c r="H17" s="20">
        <v>36</v>
      </c>
      <c r="I17" s="20">
        <v>4</v>
      </c>
      <c r="J17" s="20">
        <v>5</v>
      </c>
      <c r="K17" s="29" t="s">
        <v>1745</v>
      </c>
      <c r="L17" s="1" t="s">
        <v>1686</v>
      </c>
      <c r="M17" s="1" t="s">
        <v>886</v>
      </c>
      <c r="N17" s="1" t="s">
        <v>1527</v>
      </c>
      <c r="O17" s="31">
        <v>209</v>
      </c>
      <c r="P17" s="20">
        <v>206</v>
      </c>
      <c r="Q17" s="30">
        <v>3</v>
      </c>
      <c r="R17" s="29" t="s">
        <v>101</v>
      </c>
      <c r="S17" s="28" t="s">
        <v>202</v>
      </c>
    </row>
    <row r="18" spans="1:19" x14ac:dyDescent="0.3">
      <c r="A18" s="32" t="s">
        <v>10</v>
      </c>
      <c r="B18" s="1">
        <v>70</v>
      </c>
      <c r="C18" s="1">
        <v>34</v>
      </c>
      <c r="D18" s="1">
        <v>24</v>
      </c>
      <c r="E18" s="20">
        <v>12</v>
      </c>
      <c r="F18" s="30">
        <v>80</v>
      </c>
      <c r="G18" s="20">
        <v>12</v>
      </c>
      <c r="H18" s="20">
        <v>25</v>
      </c>
      <c r="I18" s="20">
        <v>9</v>
      </c>
      <c r="J18" s="20">
        <v>4</v>
      </c>
      <c r="K18" s="29" t="s">
        <v>1746</v>
      </c>
      <c r="L18" s="1" t="s">
        <v>1213</v>
      </c>
      <c r="M18" s="1" t="s">
        <v>1747</v>
      </c>
      <c r="N18" s="1" t="s">
        <v>1748</v>
      </c>
      <c r="O18" s="31">
        <v>204</v>
      </c>
      <c r="P18" s="20">
        <v>214</v>
      </c>
      <c r="Q18" s="30">
        <v>-10</v>
      </c>
      <c r="R18" s="29" t="s">
        <v>101</v>
      </c>
      <c r="S18" s="28" t="s">
        <v>234</v>
      </c>
    </row>
    <row r="19" spans="1:19" x14ac:dyDescent="0.3">
      <c r="A19" s="32" t="s">
        <v>1</v>
      </c>
      <c r="B19" s="1">
        <v>72</v>
      </c>
      <c r="C19" s="1">
        <v>35</v>
      </c>
      <c r="D19" s="1">
        <v>28</v>
      </c>
      <c r="E19" s="20">
        <v>9</v>
      </c>
      <c r="F19" s="30">
        <v>79</v>
      </c>
      <c r="G19" s="20">
        <v>29</v>
      </c>
      <c r="H19" s="20">
        <v>34</v>
      </c>
      <c r="I19" s="20">
        <v>1</v>
      </c>
      <c r="J19" s="20">
        <v>6</v>
      </c>
      <c r="K19" s="29" t="s">
        <v>1593</v>
      </c>
      <c r="L19" s="1" t="s">
        <v>1393</v>
      </c>
      <c r="M19" s="1" t="s">
        <v>815</v>
      </c>
      <c r="N19" s="1" t="s">
        <v>1667</v>
      </c>
      <c r="O19" s="31">
        <v>220</v>
      </c>
      <c r="P19" s="20">
        <v>211</v>
      </c>
      <c r="Q19" s="30">
        <v>9</v>
      </c>
      <c r="R19" s="29" t="s">
        <v>107</v>
      </c>
      <c r="S19" s="28" t="s">
        <v>218</v>
      </c>
    </row>
    <row r="20" spans="1:19" x14ac:dyDescent="0.3">
      <c r="A20" s="32" t="s">
        <v>14</v>
      </c>
      <c r="B20" s="1">
        <v>70</v>
      </c>
      <c r="C20" s="1">
        <v>36</v>
      </c>
      <c r="D20" s="1">
        <v>32</v>
      </c>
      <c r="E20" s="20">
        <v>2</v>
      </c>
      <c r="F20" s="30">
        <v>74</v>
      </c>
      <c r="G20" s="20">
        <v>20</v>
      </c>
      <c r="H20" s="20">
        <v>32</v>
      </c>
      <c r="I20" s="20">
        <v>4</v>
      </c>
      <c r="J20" s="20">
        <v>0</v>
      </c>
      <c r="K20" s="29" t="s">
        <v>1566</v>
      </c>
      <c r="L20" s="1" t="s">
        <v>1744</v>
      </c>
      <c r="M20" s="1" t="s">
        <v>689</v>
      </c>
      <c r="N20" s="1" t="s">
        <v>1666</v>
      </c>
      <c r="O20" s="31">
        <v>193</v>
      </c>
      <c r="P20" s="20">
        <v>213</v>
      </c>
      <c r="Q20" s="30">
        <v>-20</v>
      </c>
      <c r="R20" s="29" t="s">
        <v>99</v>
      </c>
      <c r="S20" s="28" t="s">
        <v>203</v>
      </c>
    </row>
    <row r="21" spans="1:19" ht="15" thickBot="1" x14ac:dyDescent="0.35">
      <c r="A21" s="27" t="s">
        <v>12</v>
      </c>
      <c r="B21" s="26">
        <v>72</v>
      </c>
      <c r="C21" s="26">
        <v>28</v>
      </c>
      <c r="D21" s="26">
        <v>35</v>
      </c>
      <c r="E21" s="24">
        <v>9</v>
      </c>
      <c r="F21" s="23">
        <v>65</v>
      </c>
      <c r="G21" s="24">
        <v>16</v>
      </c>
      <c r="H21" s="24">
        <v>25</v>
      </c>
      <c r="I21" s="24">
        <v>3</v>
      </c>
      <c r="J21" s="24">
        <v>1</v>
      </c>
      <c r="K21" s="22" t="s">
        <v>1731</v>
      </c>
      <c r="L21" s="26" t="s">
        <v>1772</v>
      </c>
      <c r="M21" s="26" t="s">
        <v>1649</v>
      </c>
      <c r="N21" s="26" t="s">
        <v>1773</v>
      </c>
      <c r="O21" s="25">
        <v>202</v>
      </c>
      <c r="P21" s="24">
        <v>230</v>
      </c>
      <c r="Q21" s="23">
        <v>-28</v>
      </c>
      <c r="R21" s="22" t="s">
        <v>167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70</v>
      </c>
      <c r="C25" s="1">
        <v>47</v>
      </c>
      <c r="D25" s="1">
        <v>13</v>
      </c>
      <c r="E25" s="20">
        <v>10</v>
      </c>
      <c r="F25" s="30">
        <v>104</v>
      </c>
      <c r="G25" s="20">
        <v>38</v>
      </c>
      <c r="H25" s="20">
        <v>44</v>
      </c>
      <c r="I25" s="20">
        <v>3</v>
      </c>
      <c r="J25" s="20">
        <v>6</v>
      </c>
      <c r="K25" s="29" t="s">
        <v>1632</v>
      </c>
      <c r="L25" s="1" t="s">
        <v>1750</v>
      </c>
      <c r="M25" s="1" t="s">
        <v>767</v>
      </c>
      <c r="N25" s="1" t="s">
        <v>1672</v>
      </c>
      <c r="O25" s="31">
        <v>263</v>
      </c>
      <c r="P25" s="20">
        <v>177</v>
      </c>
      <c r="Q25" s="30">
        <v>86</v>
      </c>
      <c r="R25" s="29" t="s">
        <v>109</v>
      </c>
      <c r="S25" s="28" t="s">
        <v>234</v>
      </c>
    </row>
    <row r="26" spans="1:19" x14ac:dyDescent="0.3">
      <c r="A26" s="32" t="s">
        <v>22</v>
      </c>
      <c r="B26" s="1">
        <v>71</v>
      </c>
      <c r="C26" s="1">
        <v>43</v>
      </c>
      <c r="D26" s="1">
        <v>17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1751</v>
      </c>
      <c r="L26" s="1" t="s">
        <v>1689</v>
      </c>
      <c r="M26" s="1" t="s">
        <v>1690</v>
      </c>
      <c r="N26" s="1" t="s">
        <v>1718</v>
      </c>
      <c r="O26" s="31">
        <v>244</v>
      </c>
      <c r="P26" s="20">
        <v>196</v>
      </c>
      <c r="Q26" s="30">
        <v>48</v>
      </c>
      <c r="R26" s="29" t="s">
        <v>113</v>
      </c>
      <c r="S26" s="28" t="s">
        <v>233</v>
      </c>
    </row>
    <row r="27" spans="1:19" x14ac:dyDescent="0.3">
      <c r="A27" s="32" t="s">
        <v>17</v>
      </c>
      <c r="B27" s="1">
        <v>72</v>
      </c>
      <c r="C27" s="1">
        <v>40</v>
      </c>
      <c r="D27" s="1">
        <v>20</v>
      </c>
      <c r="E27" s="20">
        <v>12</v>
      </c>
      <c r="F27" s="30">
        <v>92</v>
      </c>
      <c r="G27" s="20">
        <v>21</v>
      </c>
      <c r="H27" s="20">
        <v>36</v>
      </c>
      <c r="I27" s="20">
        <v>4</v>
      </c>
      <c r="J27" s="20">
        <v>5</v>
      </c>
      <c r="K27" s="29" t="s">
        <v>1612</v>
      </c>
      <c r="L27" s="1" t="s">
        <v>1705</v>
      </c>
      <c r="M27" s="1" t="s">
        <v>804</v>
      </c>
      <c r="N27" s="1" t="s">
        <v>1692</v>
      </c>
      <c r="O27" s="31">
        <v>236</v>
      </c>
      <c r="P27" s="20">
        <v>208</v>
      </c>
      <c r="Q27" s="30">
        <v>28</v>
      </c>
      <c r="R27" s="29" t="s">
        <v>101</v>
      </c>
      <c r="S27" s="28" t="s">
        <v>218</v>
      </c>
    </row>
    <row r="28" spans="1:19" x14ac:dyDescent="0.3">
      <c r="A28" s="32" t="s">
        <v>95</v>
      </c>
      <c r="B28" s="1">
        <v>72</v>
      </c>
      <c r="C28" s="1">
        <v>37</v>
      </c>
      <c r="D28" s="1">
        <v>29</v>
      </c>
      <c r="E28" s="20">
        <v>6</v>
      </c>
      <c r="F28" s="30">
        <v>80</v>
      </c>
      <c r="G28" s="20">
        <v>28</v>
      </c>
      <c r="H28" s="20">
        <v>37</v>
      </c>
      <c r="I28" s="20">
        <v>0</v>
      </c>
      <c r="J28" s="20">
        <v>0</v>
      </c>
      <c r="K28" s="29" t="s">
        <v>1443</v>
      </c>
      <c r="L28" s="1" t="s">
        <v>1654</v>
      </c>
      <c r="M28" s="1" t="s">
        <v>719</v>
      </c>
      <c r="N28" s="1" t="s">
        <v>1754</v>
      </c>
      <c r="O28" s="31">
        <v>225</v>
      </c>
      <c r="P28" s="20">
        <v>203</v>
      </c>
      <c r="Q28" s="30">
        <v>22</v>
      </c>
      <c r="R28" s="29" t="s">
        <v>101</v>
      </c>
      <c r="S28" s="28" t="s">
        <v>218</v>
      </c>
    </row>
    <row r="29" spans="1:19" x14ac:dyDescent="0.3">
      <c r="A29" s="32" t="s">
        <v>15</v>
      </c>
      <c r="B29" s="1">
        <v>71</v>
      </c>
      <c r="C29" s="1">
        <v>34</v>
      </c>
      <c r="D29" s="1">
        <v>28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1752</v>
      </c>
      <c r="L29" s="1" t="s">
        <v>1719</v>
      </c>
      <c r="M29" s="1" t="s">
        <v>680</v>
      </c>
      <c r="N29" s="1" t="s">
        <v>1753</v>
      </c>
      <c r="O29" s="31">
        <v>215</v>
      </c>
      <c r="P29" s="20">
        <v>235</v>
      </c>
      <c r="Q29" s="30">
        <v>-20</v>
      </c>
      <c r="R29" s="29" t="s">
        <v>154</v>
      </c>
      <c r="S29" s="28" t="s">
        <v>226</v>
      </c>
    </row>
    <row r="30" spans="1:19" x14ac:dyDescent="0.3">
      <c r="A30" s="32" t="s">
        <v>0</v>
      </c>
      <c r="B30" s="1">
        <v>71</v>
      </c>
      <c r="C30" s="1">
        <v>30</v>
      </c>
      <c r="D30" s="1">
        <v>29</v>
      </c>
      <c r="E30" s="20">
        <v>12</v>
      </c>
      <c r="F30" s="30">
        <v>72</v>
      </c>
      <c r="G30" s="20">
        <v>22</v>
      </c>
      <c r="H30" s="20">
        <v>28</v>
      </c>
      <c r="I30" s="20">
        <v>2</v>
      </c>
      <c r="J30" s="20">
        <v>4</v>
      </c>
      <c r="K30" s="29" t="s">
        <v>1644</v>
      </c>
      <c r="L30" s="1" t="s">
        <v>1723</v>
      </c>
      <c r="M30" s="1" t="s">
        <v>122</v>
      </c>
      <c r="N30" s="1" t="s">
        <v>1755</v>
      </c>
      <c r="O30" s="31">
        <v>203</v>
      </c>
      <c r="P30" s="20">
        <v>220</v>
      </c>
      <c r="Q30" s="30">
        <v>-17</v>
      </c>
      <c r="R30" s="29" t="s">
        <v>104</v>
      </c>
      <c r="S30" s="28" t="s">
        <v>233</v>
      </c>
    </row>
    <row r="31" spans="1:19" x14ac:dyDescent="0.3">
      <c r="A31" s="32" t="s">
        <v>6</v>
      </c>
      <c r="B31" s="1">
        <v>70</v>
      </c>
      <c r="C31" s="1">
        <v>29</v>
      </c>
      <c r="D31" s="1">
        <v>30</v>
      </c>
      <c r="E31" s="20">
        <v>11</v>
      </c>
      <c r="F31" s="30">
        <v>69</v>
      </c>
      <c r="G31" s="20">
        <v>25</v>
      </c>
      <c r="H31" s="20">
        <v>28</v>
      </c>
      <c r="I31" s="20">
        <v>1</v>
      </c>
      <c r="J31" s="20">
        <v>4</v>
      </c>
      <c r="K31" s="29" t="s">
        <v>1659</v>
      </c>
      <c r="L31" s="1" t="s">
        <v>1695</v>
      </c>
      <c r="M31" s="1" t="s">
        <v>1587</v>
      </c>
      <c r="N31" s="1" t="s">
        <v>1696</v>
      </c>
      <c r="O31" s="31">
        <v>184</v>
      </c>
      <c r="P31" s="20">
        <v>225</v>
      </c>
      <c r="Q31" s="30">
        <v>-41</v>
      </c>
      <c r="R31" s="29" t="s">
        <v>104</v>
      </c>
      <c r="S31" s="28" t="s">
        <v>290</v>
      </c>
    </row>
    <row r="32" spans="1:19" ht="15" thickBot="1" x14ac:dyDescent="0.35">
      <c r="A32" s="32" t="s">
        <v>25</v>
      </c>
      <c r="B32" s="1">
        <v>71</v>
      </c>
      <c r="C32" s="1">
        <v>27</v>
      </c>
      <c r="D32" s="1">
        <v>31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1383</v>
      </c>
      <c r="M32" s="1" t="s">
        <v>838</v>
      </c>
      <c r="N32" s="1" t="s">
        <v>1716</v>
      </c>
      <c r="O32" s="31">
        <v>187</v>
      </c>
      <c r="P32" s="20">
        <v>228</v>
      </c>
      <c r="Q32" s="30">
        <v>-41</v>
      </c>
      <c r="R32" s="29" t="s">
        <v>99</v>
      </c>
      <c r="S32" s="28" t="s">
        <v>222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71</v>
      </c>
      <c r="C35" s="1">
        <v>40</v>
      </c>
      <c r="D35" s="1">
        <v>27</v>
      </c>
      <c r="E35" s="20">
        <v>4</v>
      </c>
      <c r="F35" s="33">
        <v>84</v>
      </c>
      <c r="G35" s="20">
        <v>16</v>
      </c>
      <c r="H35" s="20">
        <v>32</v>
      </c>
      <c r="I35" s="20">
        <v>8</v>
      </c>
      <c r="J35" s="20">
        <v>0</v>
      </c>
      <c r="K35" s="29" t="s">
        <v>1724</v>
      </c>
      <c r="L35" s="1" t="s">
        <v>1756</v>
      </c>
      <c r="M35" s="1" t="s">
        <v>491</v>
      </c>
      <c r="N35" s="1" t="s">
        <v>1757</v>
      </c>
      <c r="O35" s="31">
        <v>240</v>
      </c>
      <c r="P35" s="20">
        <v>245</v>
      </c>
      <c r="Q35" s="30">
        <v>-5</v>
      </c>
      <c r="R35" s="29" t="s">
        <v>109</v>
      </c>
      <c r="S35" s="28" t="s">
        <v>234</v>
      </c>
    </row>
    <row r="36" spans="1:19" x14ac:dyDescent="0.3">
      <c r="A36" s="32" t="s">
        <v>20</v>
      </c>
      <c r="B36" s="1">
        <v>72</v>
      </c>
      <c r="C36" s="1">
        <v>35</v>
      </c>
      <c r="D36" s="1">
        <v>28</v>
      </c>
      <c r="E36" s="20">
        <v>9</v>
      </c>
      <c r="F36" s="30">
        <v>79</v>
      </c>
      <c r="G36" s="20">
        <v>27</v>
      </c>
      <c r="H36" s="20">
        <v>35</v>
      </c>
      <c r="I36" s="20">
        <v>0</v>
      </c>
      <c r="J36" s="20">
        <v>3</v>
      </c>
      <c r="K36" s="29" t="s">
        <v>1242</v>
      </c>
      <c r="L36" s="1" t="s">
        <v>1759</v>
      </c>
      <c r="M36" s="1" t="s">
        <v>827</v>
      </c>
      <c r="N36" s="1" t="s">
        <v>1760</v>
      </c>
      <c r="O36" s="31">
        <v>250</v>
      </c>
      <c r="P36" s="20">
        <v>246</v>
      </c>
      <c r="Q36" s="30">
        <v>4</v>
      </c>
      <c r="R36" s="29" t="s">
        <v>99</v>
      </c>
      <c r="S36" s="28" t="s">
        <v>225</v>
      </c>
    </row>
    <row r="37" spans="1:19" x14ac:dyDescent="0.3">
      <c r="A37" s="32" t="s">
        <v>2</v>
      </c>
      <c r="B37" s="1">
        <v>72</v>
      </c>
      <c r="C37" s="1">
        <v>32</v>
      </c>
      <c r="D37" s="1">
        <v>26</v>
      </c>
      <c r="E37" s="20">
        <v>14</v>
      </c>
      <c r="F37" s="30">
        <v>78</v>
      </c>
      <c r="G37" s="20">
        <v>23</v>
      </c>
      <c r="H37" s="20">
        <v>31</v>
      </c>
      <c r="I37" s="20">
        <v>1</v>
      </c>
      <c r="J37" s="20">
        <v>6</v>
      </c>
      <c r="K37" s="29" t="s">
        <v>1659</v>
      </c>
      <c r="L37" s="1" t="s">
        <v>1462</v>
      </c>
      <c r="M37" s="1" t="s">
        <v>565</v>
      </c>
      <c r="N37" s="1" t="s">
        <v>1614</v>
      </c>
      <c r="O37" s="31">
        <v>225</v>
      </c>
      <c r="P37" s="20">
        <v>225</v>
      </c>
      <c r="Q37" s="30">
        <v>0</v>
      </c>
      <c r="R37" s="29" t="s">
        <v>101</v>
      </c>
      <c r="S37" s="28" t="s">
        <v>224</v>
      </c>
    </row>
    <row r="38" spans="1:19" x14ac:dyDescent="0.3">
      <c r="A38" s="32" t="s">
        <v>18</v>
      </c>
      <c r="B38" s="1">
        <v>71</v>
      </c>
      <c r="C38" s="1">
        <v>28</v>
      </c>
      <c r="D38" s="1">
        <v>25</v>
      </c>
      <c r="E38" s="20">
        <v>18</v>
      </c>
      <c r="F38" s="30">
        <v>74</v>
      </c>
      <c r="G38" s="20">
        <v>14</v>
      </c>
      <c r="H38" s="20">
        <v>24</v>
      </c>
      <c r="I38" s="20">
        <v>4</v>
      </c>
      <c r="J38" s="20">
        <v>8</v>
      </c>
      <c r="K38" s="29" t="s">
        <v>1698</v>
      </c>
      <c r="L38" s="1" t="s">
        <v>1761</v>
      </c>
      <c r="M38" s="1" t="s">
        <v>1762</v>
      </c>
      <c r="N38" s="1" t="s">
        <v>1763</v>
      </c>
      <c r="O38" s="31">
        <v>189</v>
      </c>
      <c r="P38" s="20">
        <v>216</v>
      </c>
      <c r="Q38" s="30">
        <v>-27</v>
      </c>
      <c r="R38" s="29" t="s">
        <v>133</v>
      </c>
      <c r="S38" s="28" t="s">
        <v>264</v>
      </c>
    </row>
    <row r="39" spans="1:19" x14ac:dyDescent="0.3">
      <c r="A39" s="32" t="s">
        <v>7</v>
      </c>
      <c r="B39" s="1">
        <v>70</v>
      </c>
      <c r="C39" s="1">
        <v>31</v>
      </c>
      <c r="D39" s="1">
        <v>29</v>
      </c>
      <c r="E39" s="20">
        <v>10</v>
      </c>
      <c r="F39" s="30">
        <v>72</v>
      </c>
      <c r="G39" s="20">
        <v>24</v>
      </c>
      <c r="H39" s="20">
        <v>30</v>
      </c>
      <c r="I39" s="20">
        <v>1</v>
      </c>
      <c r="J39" s="20">
        <v>5</v>
      </c>
      <c r="K39" s="29" t="s">
        <v>1621</v>
      </c>
      <c r="L39" s="1" t="s">
        <v>1765</v>
      </c>
      <c r="M39" s="1" t="s">
        <v>678</v>
      </c>
      <c r="N39" s="1" t="s">
        <v>1657</v>
      </c>
      <c r="O39" s="31">
        <v>200</v>
      </c>
      <c r="P39" s="20">
        <v>218</v>
      </c>
      <c r="Q39" s="30">
        <v>-18</v>
      </c>
      <c r="R39" s="29" t="s">
        <v>133</v>
      </c>
      <c r="S39" s="28" t="s">
        <v>220</v>
      </c>
    </row>
    <row r="40" spans="1:19" x14ac:dyDescent="0.3">
      <c r="A40" s="32" t="s">
        <v>8</v>
      </c>
      <c r="B40" s="1">
        <v>69</v>
      </c>
      <c r="C40" s="1">
        <v>32</v>
      </c>
      <c r="D40" s="1">
        <v>31</v>
      </c>
      <c r="E40" s="20">
        <v>6</v>
      </c>
      <c r="F40" s="30">
        <v>70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1764</v>
      </c>
      <c r="M40" s="1" t="s">
        <v>649</v>
      </c>
      <c r="N40" s="1" t="s">
        <v>1628</v>
      </c>
      <c r="O40" s="31">
        <v>211</v>
      </c>
      <c r="P40" s="20">
        <v>249</v>
      </c>
      <c r="Q40" s="30">
        <v>-38</v>
      </c>
      <c r="R40" s="29" t="s">
        <v>159</v>
      </c>
      <c r="S40" s="28" t="s">
        <v>240</v>
      </c>
    </row>
    <row r="41" spans="1:19" x14ac:dyDescent="0.3">
      <c r="A41" s="32" t="s">
        <v>27</v>
      </c>
      <c r="B41" s="1">
        <v>71</v>
      </c>
      <c r="C41" s="1">
        <v>30</v>
      </c>
      <c r="D41" s="1">
        <v>34</v>
      </c>
      <c r="E41" s="20">
        <v>7</v>
      </c>
      <c r="F41" s="30">
        <v>67</v>
      </c>
      <c r="G41" s="20">
        <v>19</v>
      </c>
      <c r="H41" s="20">
        <v>26</v>
      </c>
      <c r="I41" s="20">
        <v>4</v>
      </c>
      <c r="J41" s="20">
        <v>3</v>
      </c>
      <c r="K41" s="29" t="s">
        <v>1233</v>
      </c>
      <c r="L41" s="1" t="s">
        <v>1601</v>
      </c>
      <c r="M41" s="1" t="s">
        <v>652</v>
      </c>
      <c r="N41" s="1" t="s">
        <v>1758</v>
      </c>
      <c r="O41" s="31">
        <v>180</v>
      </c>
      <c r="P41" s="20">
        <v>219</v>
      </c>
      <c r="Q41" s="30">
        <v>-39</v>
      </c>
      <c r="R41" s="29" t="s">
        <v>135</v>
      </c>
      <c r="S41" s="28" t="s">
        <v>232</v>
      </c>
    </row>
    <row r="42" spans="1:19" ht="15" thickBot="1" x14ac:dyDescent="0.35">
      <c r="A42" s="27" t="s">
        <v>3</v>
      </c>
      <c r="B42" s="26">
        <v>70</v>
      </c>
      <c r="C42" s="26">
        <v>21</v>
      </c>
      <c r="D42" s="26">
        <v>41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1766</v>
      </c>
      <c r="L42" s="26" t="s">
        <v>1450</v>
      </c>
      <c r="M42" s="26" t="s">
        <v>447</v>
      </c>
      <c r="N42" s="26" t="s">
        <v>1767</v>
      </c>
      <c r="O42" s="25">
        <v>182</v>
      </c>
      <c r="P42" s="24">
        <v>262</v>
      </c>
      <c r="Q42" s="23">
        <v>-80</v>
      </c>
      <c r="R42" s="22" t="s">
        <v>113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FA108CA-87BF-4D91-B1B6-4114E9D630A3}"/>
  </hyperlinks>
  <pageMargins left="0.7" right="0.7" top="0.75" bottom="0.75" header="0.3" footer="0.3"/>
  <pageSetup orientation="portrait" verticalDpi="0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EEC0-9353-4C46-B9CF-23A8EB5DD7A0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72</v>
      </c>
      <c r="C4" s="40">
        <v>44</v>
      </c>
      <c r="D4" s="40">
        <v>20</v>
      </c>
      <c r="E4" s="38">
        <v>8</v>
      </c>
      <c r="F4" s="33">
        <v>96</v>
      </c>
      <c r="G4" s="39">
        <v>33</v>
      </c>
      <c r="H4" s="38">
        <v>40</v>
      </c>
      <c r="I4" s="38">
        <v>4</v>
      </c>
      <c r="J4" s="33">
        <v>0</v>
      </c>
      <c r="K4" s="37" t="s">
        <v>1645</v>
      </c>
      <c r="L4" s="40" t="s">
        <v>1344</v>
      </c>
      <c r="M4" s="40" t="s">
        <v>1769</v>
      </c>
      <c r="N4" s="40" t="s">
        <v>1770</v>
      </c>
      <c r="O4" s="39">
        <v>254</v>
      </c>
      <c r="P4" s="38">
        <v>211</v>
      </c>
      <c r="Q4" s="33">
        <v>43</v>
      </c>
      <c r="R4" s="37" t="s">
        <v>107</v>
      </c>
      <c r="S4" s="36" t="s">
        <v>290</v>
      </c>
    </row>
    <row r="5" spans="1:20" x14ac:dyDescent="0.3">
      <c r="A5" s="32" t="s">
        <v>5</v>
      </c>
      <c r="B5" s="1">
        <v>71</v>
      </c>
      <c r="C5" s="1">
        <v>44</v>
      </c>
      <c r="D5" s="1">
        <v>21</v>
      </c>
      <c r="E5" s="20">
        <v>6</v>
      </c>
      <c r="F5" s="30">
        <v>94</v>
      </c>
      <c r="G5" s="31">
        <v>31</v>
      </c>
      <c r="H5" s="20">
        <v>40</v>
      </c>
      <c r="I5" s="20">
        <v>4</v>
      </c>
      <c r="J5" s="30">
        <v>2</v>
      </c>
      <c r="K5" s="29" t="s">
        <v>1779</v>
      </c>
      <c r="L5" s="1" t="s">
        <v>1704</v>
      </c>
      <c r="M5" s="1" t="s">
        <v>536</v>
      </c>
      <c r="N5" s="1" t="s">
        <v>1560</v>
      </c>
      <c r="O5" s="31">
        <v>260</v>
      </c>
      <c r="P5" s="20">
        <v>199</v>
      </c>
      <c r="Q5" s="30">
        <v>61</v>
      </c>
      <c r="R5" s="29" t="s">
        <v>101</v>
      </c>
      <c r="S5" s="28" t="s">
        <v>233</v>
      </c>
    </row>
    <row r="6" spans="1:20" x14ac:dyDescent="0.3">
      <c r="A6" s="32" t="s">
        <v>16</v>
      </c>
      <c r="B6" s="1">
        <v>71</v>
      </c>
      <c r="C6" s="1">
        <v>40</v>
      </c>
      <c r="D6" s="1">
        <v>21</v>
      </c>
      <c r="E6" s="20">
        <v>10</v>
      </c>
      <c r="F6" s="30">
        <v>90</v>
      </c>
      <c r="G6" s="31">
        <v>26</v>
      </c>
      <c r="H6" s="20">
        <v>38</v>
      </c>
      <c r="I6" s="20">
        <v>2</v>
      </c>
      <c r="J6" s="30">
        <v>5</v>
      </c>
      <c r="K6" s="29" t="s">
        <v>1775</v>
      </c>
      <c r="L6" s="1" t="s">
        <v>1643</v>
      </c>
      <c r="M6" s="1" t="s">
        <v>740</v>
      </c>
      <c r="N6" s="1" t="s">
        <v>1776</v>
      </c>
      <c r="O6" s="31">
        <v>251</v>
      </c>
      <c r="P6" s="20">
        <v>231</v>
      </c>
      <c r="Q6" s="30">
        <v>20</v>
      </c>
      <c r="R6" s="29" t="s">
        <v>109</v>
      </c>
      <c r="S6" s="28" t="s">
        <v>203</v>
      </c>
    </row>
    <row r="7" spans="1:20" x14ac:dyDescent="0.3">
      <c r="A7" s="32" t="s">
        <v>29</v>
      </c>
      <c r="B7" s="1">
        <v>72</v>
      </c>
      <c r="C7" s="1">
        <v>40</v>
      </c>
      <c r="D7" s="1">
        <v>24</v>
      </c>
      <c r="E7" s="20">
        <v>8</v>
      </c>
      <c r="F7" s="30">
        <v>88</v>
      </c>
      <c r="G7" s="31">
        <v>27</v>
      </c>
      <c r="H7" s="20">
        <v>37</v>
      </c>
      <c r="I7" s="20">
        <v>3</v>
      </c>
      <c r="J7" s="30">
        <v>3</v>
      </c>
      <c r="K7" s="29" t="s">
        <v>1733</v>
      </c>
      <c r="L7" s="1" t="s">
        <v>1719</v>
      </c>
      <c r="M7" s="1" t="s">
        <v>639</v>
      </c>
      <c r="N7" s="1" t="s">
        <v>1768</v>
      </c>
      <c r="O7" s="31">
        <v>240</v>
      </c>
      <c r="P7" s="20">
        <v>224</v>
      </c>
      <c r="Q7" s="30">
        <v>16</v>
      </c>
      <c r="R7" s="29" t="s">
        <v>99</v>
      </c>
      <c r="S7" s="28" t="s">
        <v>239</v>
      </c>
    </row>
    <row r="8" spans="1:20" x14ac:dyDescent="0.3">
      <c r="A8" s="32" t="s">
        <v>11</v>
      </c>
      <c r="B8" s="1">
        <v>72</v>
      </c>
      <c r="C8" s="1">
        <v>38</v>
      </c>
      <c r="D8" s="1">
        <v>24</v>
      </c>
      <c r="E8" s="20">
        <v>10</v>
      </c>
      <c r="F8" s="30">
        <v>86</v>
      </c>
      <c r="G8" s="31">
        <v>29</v>
      </c>
      <c r="H8" s="20">
        <v>35</v>
      </c>
      <c r="I8" s="20">
        <v>3</v>
      </c>
      <c r="J8" s="30">
        <v>1</v>
      </c>
      <c r="K8" s="29" t="s">
        <v>1777</v>
      </c>
      <c r="L8" s="1" t="s">
        <v>1737</v>
      </c>
      <c r="M8" s="1" t="s">
        <v>750</v>
      </c>
      <c r="N8" s="1" t="s">
        <v>1778</v>
      </c>
      <c r="O8" s="31">
        <v>242</v>
      </c>
      <c r="P8" s="20">
        <v>220</v>
      </c>
      <c r="Q8" s="30">
        <v>22</v>
      </c>
      <c r="R8" s="29" t="s">
        <v>101</v>
      </c>
      <c r="S8" s="28" t="s">
        <v>226</v>
      </c>
    </row>
    <row r="9" spans="1:20" x14ac:dyDescent="0.3">
      <c r="A9" s="32" t="s">
        <v>21</v>
      </c>
      <c r="B9" s="1">
        <v>71</v>
      </c>
      <c r="C9" s="1">
        <v>38</v>
      </c>
      <c r="D9" s="1">
        <v>25</v>
      </c>
      <c r="E9" s="20">
        <v>8</v>
      </c>
      <c r="F9" s="30">
        <v>84</v>
      </c>
      <c r="G9" s="31">
        <v>25</v>
      </c>
      <c r="H9" s="20">
        <v>36</v>
      </c>
      <c r="I9" s="20">
        <v>2</v>
      </c>
      <c r="J9" s="30">
        <v>3</v>
      </c>
      <c r="K9" s="29" t="s">
        <v>1498</v>
      </c>
      <c r="L9" s="1" t="s">
        <v>1455</v>
      </c>
      <c r="M9" s="1" t="s">
        <v>667</v>
      </c>
      <c r="N9" s="1" t="s">
        <v>1568</v>
      </c>
      <c r="O9" s="31">
        <v>207</v>
      </c>
      <c r="P9" s="20">
        <v>211</v>
      </c>
      <c r="Q9" s="30">
        <v>-4</v>
      </c>
      <c r="R9" s="29" t="s">
        <v>107</v>
      </c>
      <c r="S9" s="28" t="s">
        <v>215</v>
      </c>
    </row>
    <row r="10" spans="1:20" x14ac:dyDescent="0.3">
      <c r="A10" s="32" t="s">
        <v>4</v>
      </c>
      <c r="B10" s="1">
        <v>73</v>
      </c>
      <c r="C10" s="1">
        <v>31</v>
      </c>
      <c r="D10" s="1">
        <v>29</v>
      </c>
      <c r="E10" s="20">
        <v>13</v>
      </c>
      <c r="F10" s="30">
        <v>75</v>
      </c>
      <c r="G10" s="31">
        <v>22</v>
      </c>
      <c r="H10" s="20">
        <v>30</v>
      </c>
      <c r="I10" s="20">
        <v>1</v>
      </c>
      <c r="J10" s="30">
        <v>4</v>
      </c>
      <c r="K10" s="29" t="s">
        <v>1680</v>
      </c>
      <c r="L10" s="1" t="s">
        <v>1740</v>
      </c>
      <c r="M10" s="1" t="s">
        <v>1065</v>
      </c>
      <c r="N10" s="1" t="s">
        <v>1771</v>
      </c>
      <c r="O10" s="31">
        <v>229</v>
      </c>
      <c r="P10" s="20">
        <v>255</v>
      </c>
      <c r="Q10" s="30">
        <v>-26</v>
      </c>
      <c r="R10" s="29" t="s">
        <v>104</v>
      </c>
      <c r="S10" s="28" t="s">
        <v>218</v>
      </c>
    </row>
    <row r="11" spans="1:20" ht="15" thickBot="1" x14ac:dyDescent="0.35">
      <c r="A11" s="32" t="s">
        <v>19</v>
      </c>
      <c r="B11" s="1">
        <v>71</v>
      </c>
      <c r="C11" s="1">
        <v>35</v>
      </c>
      <c r="D11" s="1">
        <v>33</v>
      </c>
      <c r="E11" s="24">
        <v>3</v>
      </c>
      <c r="F11" s="23">
        <v>73</v>
      </c>
      <c r="G11" s="25">
        <v>22</v>
      </c>
      <c r="H11" s="24">
        <v>30</v>
      </c>
      <c r="I11" s="24">
        <v>5</v>
      </c>
      <c r="J11" s="23">
        <v>1</v>
      </c>
      <c r="K11" s="29" t="s">
        <v>1774</v>
      </c>
      <c r="L11" s="1" t="s">
        <v>1661</v>
      </c>
      <c r="M11" s="1" t="s">
        <v>477</v>
      </c>
      <c r="N11" s="1" t="s">
        <v>1529</v>
      </c>
      <c r="O11" s="31">
        <v>213</v>
      </c>
      <c r="P11" s="20">
        <v>236</v>
      </c>
      <c r="Q11" s="30">
        <v>-23</v>
      </c>
      <c r="R11" s="29" t="s">
        <v>101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71</v>
      </c>
      <c r="C14" s="1">
        <v>45</v>
      </c>
      <c r="D14" s="1">
        <v>20</v>
      </c>
      <c r="E14" s="20">
        <v>6</v>
      </c>
      <c r="F14" s="33">
        <v>96</v>
      </c>
      <c r="G14" s="20">
        <v>27</v>
      </c>
      <c r="H14" s="20">
        <v>40</v>
      </c>
      <c r="I14" s="20">
        <v>5</v>
      </c>
      <c r="J14" s="20">
        <v>3</v>
      </c>
      <c r="K14" s="29" t="s">
        <v>1526</v>
      </c>
      <c r="L14" s="1" t="s">
        <v>1273</v>
      </c>
      <c r="M14" s="1" t="s">
        <v>1706</v>
      </c>
      <c r="N14" s="1" t="s">
        <v>1742</v>
      </c>
      <c r="O14" s="31">
        <v>252</v>
      </c>
      <c r="P14" s="20">
        <v>211</v>
      </c>
      <c r="Q14" s="30">
        <v>41</v>
      </c>
      <c r="R14" s="29" t="s">
        <v>101</v>
      </c>
      <c r="S14" s="28" t="s">
        <v>232</v>
      </c>
    </row>
    <row r="15" spans="1:20" x14ac:dyDescent="0.3">
      <c r="A15" s="32" t="s">
        <v>9</v>
      </c>
      <c r="B15" s="1">
        <v>72</v>
      </c>
      <c r="C15" s="1">
        <v>36</v>
      </c>
      <c r="D15" s="1">
        <v>20</v>
      </c>
      <c r="E15" s="20">
        <v>16</v>
      </c>
      <c r="F15" s="30">
        <v>88</v>
      </c>
      <c r="G15" s="20">
        <v>26</v>
      </c>
      <c r="H15" s="20">
        <v>33</v>
      </c>
      <c r="I15" s="20">
        <v>3</v>
      </c>
      <c r="J15" s="20">
        <v>10</v>
      </c>
      <c r="K15" s="29" t="s">
        <v>1749</v>
      </c>
      <c r="L15" s="1" t="s">
        <v>1783</v>
      </c>
      <c r="M15" s="1" t="s">
        <v>1713</v>
      </c>
      <c r="N15" s="1" t="s">
        <v>1784</v>
      </c>
      <c r="O15" s="31">
        <v>247</v>
      </c>
      <c r="P15" s="20">
        <v>228</v>
      </c>
      <c r="Q15" s="30">
        <v>19</v>
      </c>
      <c r="R15" s="29" t="s">
        <v>99</v>
      </c>
      <c r="S15" s="28" t="s">
        <v>233</v>
      </c>
    </row>
    <row r="16" spans="1:20" x14ac:dyDescent="0.3">
      <c r="A16" s="32" t="s">
        <v>23</v>
      </c>
      <c r="B16" s="1">
        <v>72</v>
      </c>
      <c r="C16" s="1">
        <v>38</v>
      </c>
      <c r="D16" s="1">
        <v>23</v>
      </c>
      <c r="E16" s="20">
        <v>11</v>
      </c>
      <c r="F16" s="30">
        <v>87</v>
      </c>
      <c r="G16" s="20">
        <v>21</v>
      </c>
      <c r="H16" s="20">
        <v>32</v>
      </c>
      <c r="I16" s="20">
        <v>6</v>
      </c>
      <c r="J16" s="20">
        <v>1</v>
      </c>
      <c r="K16" s="29" t="s">
        <v>1685</v>
      </c>
      <c r="L16" s="1" t="s">
        <v>1425</v>
      </c>
      <c r="M16" s="1" t="s">
        <v>661</v>
      </c>
      <c r="N16" s="1" t="s">
        <v>1780</v>
      </c>
      <c r="O16" s="31">
        <v>232</v>
      </c>
      <c r="P16" s="20">
        <v>219</v>
      </c>
      <c r="Q16" s="30">
        <v>13</v>
      </c>
      <c r="R16" s="29" t="s">
        <v>101</v>
      </c>
      <c r="S16" s="28" t="s">
        <v>231</v>
      </c>
    </row>
    <row r="17" spans="1:19" x14ac:dyDescent="0.3">
      <c r="A17" s="32" t="s">
        <v>13</v>
      </c>
      <c r="B17" s="1">
        <v>73</v>
      </c>
      <c r="C17" s="1">
        <v>41</v>
      </c>
      <c r="D17" s="1">
        <v>27</v>
      </c>
      <c r="E17" s="20">
        <v>5</v>
      </c>
      <c r="F17" s="30">
        <v>87</v>
      </c>
      <c r="G17" s="20">
        <v>23</v>
      </c>
      <c r="H17" s="20">
        <v>37</v>
      </c>
      <c r="I17" s="20">
        <v>4</v>
      </c>
      <c r="J17" s="20">
        <v>5</v>
      </c>
      <c r="K17" s="29" t="s">
        <v>1782</v>
      </c>
      <c r="L17" s="1" t="s">
        <v>1686</v>
      </c>
      <c r="M17" s="1" t="s">
        <v>886</v>
      </c>
      <c r="N17" s="1" t="s">
        <v>1527</v>
      </c>
      <c r="O17" s="31">
        <v>211</v>
      </c>
      <c r="P17" s="20">
        <v>207</v>
      </c>
      <c r="Q17" s="30">
        <v>4</v>
      </c>
      <c r="R17" s="29" t="s">
        <v>99</v>
      </c>
      <c r="S17" s="28" t="s">
        <v>232</v>
      </c>
    </row>
    <row r="18" spans="1:19" x14ac:dyDescent="0.3">
      <c r="A18" s="32" t="s">
        <v>10</v>
      </c>
      <c r="B18" s="1">
        <v>71</v>
      </c>
      <c r="C18" s="1">
        <v>35</v>
      </c>
      <c r="D18" s="1">
        <v>24</v>
      </c>
      <c r="E18" s="20">
        <v>12</v>
      </c>
      <c r="F18" s="30">
        <v>82</v>
      </c>
      <c r="G18" s="20">
        <v>13</v>
      </c>
      <c r="H18" s="20">
        <v>26</v>
      </c>
      <c r="I18" s="20">
        <v>9</v>
      </c>
      <c r="J18" s="20">
        <v>4</v>
      </c>
      <c r="K18" s="29" t="s">
        <v>1521</v>
      </c>
      <c r="L18" s="1" t="s">
        <v>1213</v>
      </c>
      <c r="M18" s="1" t="s">
        <v>1747</v>
      </c>
      <c r="N18" s="1" t="s">
        <v>1748</v>
      </c>
      <c r="O18" s="31">
        <v>209</v>
      </c>
      <c r="P18" s="20">
        <v>215</v>
      </c>
      <c r="Q18" s="30">
        <v>-6</v>
      </c>
      <c r="R18" s="29" t="s">
        <v>99</v>
      </c>
      <c r="S18" s="28" t="s">
        <v>226</v>
      </c>
    </row>
    <row r="19" spans="1:19" x14ac:dyDescent="0.3">
      <c r="A19" s="32" t="s">
        <v>1</v>
      </c>
      <c r="B19" s="1">
        <v>73</v>
      </c>
      <c r="C19" s="1">
        <v>36</v>
      </c>
      <c r="D19" s="1">
        <v>28</v>
      </c>
      <c r="E19" s="20">
        <v>9</v>
      </c>
      <c r="F19" s="30">
        <v>81</v>
      </c>
      <c r="G19" s="20">
        <v>30</v>
      </c>
      <c r="H19" s="20">
        <v>35</v>
      </c>
      <c r="I19" s="20">
        <v>1</v>
      </c>
      <c r="J19" s="20">
        <v>6</v>
      </c>
      <c r="K19" s="29" t="s">
        <v>1593</v>
      </c>
      <c r="L19" s="1" t="s">
        <v>1422</v>
      </c>
      <c r="M19" s="1" t="s">
        <v>815</v>
      </c>
      <c r="N19" s="1" t="s">
        <v>1667</v>
      </c>
      <c r="O19" s="31">
        <v>227</v>
      </c>
      <c r="P19" s="20">
        <v>215</v>
      </c>
      <c r="Q19" s="30">
        <v>12</v>
      </c>
      <c r="R19" s="29" t="s">
        <v>99</v>
      </c>
      <c r="S19" s="28" t="s">
        <v>233</v>
      </c>
    </row>
    <row r="20" spans="1:19" x14ac:dyDescent="0.3">
      <c r="A20" s="32" t="s">
        <v>14</v>
      </c>
      <c r="B20" s="1">
        <v>71</v>
      </c>
      <c r="C20" s="1">
        <v>37</v>
      </c>
      <c r="D20" s="1">
        <v>32</v>
      </c>
      <c r="E20" s="20">
        <v>2</v>
      </c>
      <c r="F20" s="30">
        <v>76</v>
      </c>
      <c r="G20" s="20">
        <v>21</v>
      </c>
      <c r="H20" s="20">
        <v>33</v>
      </c>
      <c r="I20" s="20">
        <v>4</v>
      </c>
      <c r="J20" s="20">
        <v>0</v>
      </c>
      <c r="K20" s="29" t="s">
        <v>1566</v>
      </c>
      <c r="L20" s="1" t="s">
        <v>1781</v>
      </c>
      <c r="M20" s="1" t="s">
        <v>689</v>
      </c>
      <c r="N20" s="1" t="s">
        <v>1666</v>
      </c>
      <c r="O20" s="31">
        <v>197</v>
      </c>
      <c r="P20" s="20">
        <v>215</v>
      </c>
      <c r="Q20" s="30">
        <v>-18</v>
      </c>
      <c r="R20" s="29" t="s">
        <v>104</v>
      </c>
      <c r="S20" s="28" t="s">
        <v>203</v>
      </c>
    </row>
    <row r="21" spans="1:19" ht="15" thickBot="1" x14ac:dyDescent="0.35">
      <c r="A21" s="27" t="s">
        <v>12</v>
      </c>
      <c r="B21" s="26">
        <v>72</v>
      </c>
      <c r="C21" s="26">
        <v>28</v>
      </c>
      <c r="D21" s="26">
        <v>35</v>
      </c>
      <c r="E21" s="24">
        <v>9</v>
      </c>
      <c r="F21" s="23">
        <v>65</v>
      </c>
      <c r="G21" s="24">
        <v>16</v>
      </c>
      <c r="H21" s="24">
        <v>25</v>
      </c>
      <c r="I21" s="24">
        <v>3</v>
      </c>
      <c r="J21" s="24">
        <v>1</v>
      </c>
      <c r="K21" s="22" t="s">
        <v>1731</v>
      </c>
      <c r="L21" s="26" t="s">
        <v>1772</v>
      </c>
      <c r="M21" s="26" t="s">
        <v>1649</v>
      </c>
      <c r="N21" s="26" t="s">
        <v>1773</v>
      </c>
      <c r="O21" s="25">
        <v>202</v>
      </c>
      <c r="P21" s="24">
        <v>230</v>
      </c>
      <c r="Q21" s="23">
        <v>-28</v>
      </c>
      <c r="R21" s="22" t="s">
        <v>167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71</v>
      </c>
      <c r="C25" s="1">
        <v>48</v>
      </c>
      <c r="D25" s="1">
        <v>13</v>
      </c>
      <c r="E25" s="20">
        <v>10</v>
      </c>
      <c r="F25" s="30">
        <v>106</v>
      </c>
      <c r="G25" s="20">
        <v>39</v>
      </c>
      <c r="H25" s="20">
        <v>45</v>
      </c>
      <c r="I25" s="20">
        <v>3</v>
      </c>
      <c r="J25" s="20">
        <v>6</v>
      </c>
      <c r="K25" s="29" t="s">
        <v>1632</v>
      </c>
      <c r="L25" s="1" t="s">
        <v>1786</v>
      </c>
      <c r="M25" s="1" t="s">
        <v>806</v>
      </c>
      <c r="N25" s="1" t="s">
        <v>1787</v>
      </c>
      <c r="O25" s="31">
        <v>266</v>
      </c>
      <c r="P25" s="20">
        <v>179</v>
      </c>
      <c r="Q25" s="30">
        <v>87</v>
      </c>
      <c r="R25" s="29" t="s">
        <v>135</v>
      </c>
      <c r="S25" s="28" t="s">
        <v>234</v>
      </c>
    </row>
    <row r="26" spans="1:19" x14ac:dyDescent="0.3">
      <c r="A26" s="32" t="s">
        <v>22</v>
      </c>
      <c r="B26" s="1">
        <v>72</v>
      </c>
      <c r="C26" s="1">
        <v>43</v>
      </c>
      <c r="D26" s="1">
        <v>18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1751</v>
      </c>
      <c r="L26" s="1" t="s">
        <v>1788</v>
      </c>
      <c r="M26" s="1" t="s">
        <v>1690</v>
      </c>
      <c r="N26" s="1" t="s">
        <v>1718</v>
      </c>
      <c r="O26" s="31">
        <v>245</v>
      </c>
      <c r="P26" s="20">
        <v>198</v>
      </c>
      <c r="Q26" s="30">
        <v>47</v>
      </c>
      <c r="R26" s="29" t="s">
        <v>133</v>
      </c>
      <c r="S26" s="28" t="s">
        <v>225</v>
      </c>
    </row>
    <row r="27" spans="1:19" x14ac:dyDescent="0.3">
      <c r="A27" s="32" t="s">
        <v>17</v>
      </c>
      <c r="B27" s="1">
        <v>73</v>
      </c>
      <c r="C27" s="1">
        <v>41</v>
      </c>
      <c r="D27" s="1">
        <v>20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1789</v>
      </c>
      <c r="M27" s="1" t="s">
        <v>804</v>
      </c>
      <c r="N27" s="1" t="s">
        <v>1692</v>
      </c>
      <c r="O27" s="31">
        <v>239</v>
      </c>
      <c r="P27" s="20">
        <v>210</v>
      </c>
      <c r="Q27" s="30">
        <v>29</v>
      </c>
      <c r="R27" s="29" t="s">
        <v>99</v>
      </c>
      <c r="S27" s="28" t="s">
        <v>218</v>
      </c>
    </row>
    <row r="28" spans="1:19" x14ac:dyDescent="0.3">
      <c r="A28" s="32" t="s">
        <v>95</v>
      </c>
      <c r="B28" s="1">
        <v>73</v>
      </c>
      <c r="C28" s="1">
        <v>37</v>
      </c>
      <c r="D28" s="1">
        <v>30</v>
      </c>
      <c r="E28" s="20">
        <v>6</v>
      </c>
      <c r="F28" s="30">
        <v>80</v>
      </c>
      <c r="G28" s="20">
        <v>28</v>
      </c>
      <c r="H28" s="20">
        <v>37</v>
      </c>
      <c r="I28" s="20">
        <v>0</v>
      </c>
      <c r="J28" s="20">
        <v>0</v>
      </c>
      <c r="K28" s="29" t="s">
        <v>1693</v>
      </c>
      <c r="L28" s="1" t="s">
        <v>1654</v>
      </c>
      <c r="M28" s="1" t="s">
        <v>719</v>
      </c>
      <c r="N28" s="1" t="s">
        <v>1754</v>
      </c>
      <c r="O28" s="31">
        <v>229</v>
      </c>
      <c r="P28" s="20">
        <v>210</v>
      </c>
      <c r="Q28" s="30">
        <v>19</v>
      </c>
      <c r="R28" s="29" t="s">
        <v>107</v>
      </c>
      <c r="S28" s="28" t="s">
        <v>215</v>
      </c>
    </row>
    <row r="29" spans="1:19" x14ac:dyDescent="0.3">
      <c r="A29" s="32" t="s">
        <v>15</v>
      </c>
      <c r="B29" s="1">
        <v>72</v>
      </c>
      <c r="C29" s="1">
        <v>34</v>
      </c>
      <c r="D29" s="1">
        <v>29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1790</v>
      </c>
      <c r="L29" s="1" t="s">
        <v>1719</v>
      </c>
      <c r="M29" s="1" t="s">
        <v>680</v>
      </c>
      <c r="N29" s="1" t="s">
        <v>1753</v>
      </c>
      <c r="O29" s="31">
        <v>217</v>
      </c>
      <c r="P29" s="20">
        <v>239</v>
      </c>
      <c r="Q29" s="30">
        <v>-22</v>
      </c>
      <c r="R29" s="29" t="s">
        <v>101</v>
      </c>
      <c r="S29" s="28" t="s">
        <v>234</v>
      </c>
    </row>
    <row r="30" spans="1:19" x14ac:dyDescent="0.3">
      <c r="A30" s="32" t="s">
        <v>0</v>
      </c>
      <c r="B30" s="1">
        <v>72</v>
      </c>
      <c r="C30" s="1">
        <v>30</v>
      </c>
      <c r="D30" s="1">
        <v>30</v>
      </c>
      <c r="E30" s="20">
        <v>12</v>
      </c>
      <c r="F30" s="30">
        <v>72</v>
      </c>
      <c r="G30" s="20">
        <v>22</v>
      </c>
      <c r="H30" s="20">
        <v>28</v>
      </c>
      <c r="I30" s="20">
        <v>2</v>
      </c>
      <c r="J30" s="20">
        <v>4</v>
      </c>
      <c r="K30" s="29" t="s">
        <v>1617</v>
      </c>
      <c r="L30" s="1" t="s">
        <v>1723</v>
      </c>
      <c r="M30" s="1" t="s">
        <v>122</v>
      </c>
      <c r="N30" s="1" t="s">
        <v>1792</v>
      </c>
      <c r="O30" s="31">
        <v>205</v>
      </c>
      <c r="P30" s="20">
        <v>223</v>
      </c>
      <c r="Q30" s="30">
        <v>-18</v>
      </c>
      <c r="R30" s="29" t="s">
        <v>101</v>
      </c>
      <c r="S30" s="28" t="s">
        <v>218</v>
      </c>
    </row>
    <row r="31" spans="1:19" x14ac:dyDescent="0.3">
      <c r="A31" s="32" t="s">
        <v>6</v>
      </c>
      <c r="B31" s="1">
        <v>71</v>
      </c>
      <c r="C31" s="1">
        <v>30</v>
      </c>
      <c r="D31" s="1">
        <v>30</v>
      </c>
      <c r="E31" s="20">
        <v>11</v>
      </c>
      <c r="F31" s="30">
        <v>71</v>
      </c>
      <c r="G31" s="20">
        <v>25</v>
      </c>
      <c r="H31" s="20">
        <v>29</v>
      </c>
      <c r="I31" s="20">
        <v>1</v>
      </c>
      <c r="J31" s="20">
        <v>4</v>
      </c>
      <c r="K31" s="29" t="s">
        <v>1608</v>
      </c>
      <c r="L31" s="1" t="s">
        <v>1695</v>
      </c>
      <c r="M31" s="1" t="s">
        <v>1587</v>
      </c>
      <c r="N31" s="1" t="s">
        <v>1791</v>
      </c>
      <c r="O31" s="31">
        <v>186</v>
      </c>
      <c r="P31" s="20">
        <v>226</v>
      </c>
      <c r="Q31" s="30">
        <v>-40</v>
      </c>
      <c r="R31" s="29" t="s">
        <v>109</v>
      </c>
      <c r="S31" s="28" t="s">
        <v>290</v>
      </c>
    </row>
    <row r="32" spans="1:19" ht="15" thickBot="1" x14ac:dyDescent="0.35">
      <c r="A32" s="32" t="s">
        <v>25</v>
      </c>
      <c r="B32" s="1">
        <v>72</v>
      </c>
      <c r="C32" s="1">
        <v>27</v>
      </c>
      <c r="D32" s="1">
        <v>32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1785</v>
      </c>
      <c r="M32" s="1" t="s">
        <v>838</v>
      </c>
      <c r="N32" s="1" t="s">
        <v>1716</v>
      </c>
      <c r="O32" s="31">
        <v>188</v>
      </c>
      <c r="P32" s="20">
        <v>233</v>
      </c>
      <c r="Q32" s="30">
        <v>-45</v>
      </c>
      <c r="R32" s="29" t="s">
        <v>101</v>
      </c>
      <c r="S32" s="28" t="s">
        <v>222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72</v>
      </c>
      <c r="C35" s="1">
        <v>41</v>
      </c>
      <c r="D35" s="1">
        <v>27</v>
      </c>
      <c r="E35" s="20">
        <v>4</v>
      </c>
      <c r="F35" s="33">
        <v>86</v>
      </c>
      <c r="G35" s="20">
        <v>16</v>
      </c>
      <c r="H35" s="20">
        <v>33</v>
      </c>
      <c r="I35" s="20">
        <v>8</v>
      </c>
      <c r="J35" s="20">
        <v>0</v>
      </c>
      <c r="K35" s="29" t="s">
        <v>1724</v>
      </c>
      <c r="L35" s="1" t="s">
        <v>1772</v>
      </c>
      <c r="M35" s="1" t="s">
        <v>1793</v>
      </c>
      <c r="N35" s="1" t="s">
        <v>1794</v>
      </c>
      <c r="O35" s="31">
        <v>243</v>
      </c>
      <c r="P35" s="20">
        <v>247</v>
      </c>
      <c r="Q35" s="30">
        <v>-4</v>
      </c>
      <c r="R35" s="29" t="s">
        <v>135</v>
      </c>
      <c r="S35" s="28" t="s">
        <v>234</v>
      </c>
    </row>
    <row r="36" spans="1:19" x14ac:dyDescent="0.3">
      <c r="A36" s="32" t="s">
        <v>20</v>
      </c>
      <c r="B36" s="1">
        <v>73</v>
      </c>
      <c r="C36" s="1">
        <v>36</v>
      </c>
      <c r="D36" s="1">
        <v>28</v>
      </c>
      <c r="E36" s="20">
        <v>9</v>
      </c>
      <c r="F36" s="30">
        <v>81</v>
      </c>
      <c r="G36" s="20">
        <v>27</v>
      </c>
      <c r="H36" s="20">
        <v>36</v>
      </c>
      <c r="I36" s="20">
        <v>0</v>
      </c>
      <c r="J36" s="20">
        <v>3</v>
      </c>
      <c r="K36" s="29" t="s">
        <v>1242</v>
      </c>
      <c r="L36" s="1" t="s">
        <v>1797</v>
      </c>
      <c r="M36" s="1" t="s">
        <v>1798</v>
      </c>
      <c r="N36" s="1" t="s">
        <v>1734</v>
      </c>
      <c r="O36" s="31">
        <v>254</v>
      </c>
      <c r="P36" s="20">
        <v>249</v>
      </c>
      <c r="Q36" s="30">
        <v>5</v>
      </c>
      <c r="R36" s="29" t="s">
        <v>104</v>
      </c>
      <c r="S36" s="28" t="s">
        <v>234</v>
      </c>
    </row>
    <row r="37" spans="1:19" x14ac:dyDescent="0.3">
      <c r="A37" s="32" t="s">
        <v>2</v>
      </c>
      <c r="B37" s="1">
        <v>73</v>
      </c>
      <c r="C37" s="1">
        <v>32</v>
      </c>
      <c r="D37" s="1">
        <v>26</v>
      </c>
      <c r="E37" s="20">
        <v>15</v>
      </c>
      <c r="F37" s="30">
        <v>79</v>
      </c>
      <c r="G37" s="20">
        <v>23</v>
      </c>
      <c r="H37" s="20">
        <v>31</v>
      </c>
      <c r="I37" s="20">
        <v>1</v>
      </c>
      <c r="J37" s="20">
        <v>6</v>
      </c>
      <c r="K37" s="29" t="s">
        <v>1521</v>
      </c>
      <c r="L37" s="1" t="s">
        <v>1462</v>
      </c>
      <c r="M37" s="1" t="s">
        <v>594</v>
      </c>
      <c r="N37" s="1" t="s">
        <v>1806</v>
      </c>
      <c r="O37" s="31">
        <v>228</v>
      </c>
      <c r="P37" s="20">
        <v>229</v>
      </c>
      <c r="Q37" s="30">
        <v>-1</v>
      </c>
      <c r="R37" s="29" t="s">
        <v>107</v>
      </c>
      <c r="S37" s="28" t="s">
        <v>237</v>
      </c>
    </row>
    <row r="38" spans="1:19" x14ac:dyDescent="0.3">
      <c r="A38" s="32" t="s">
        <v>18</v>
      </c>
      <c r="B38" s="1">
        <v>72</v>
      </c>
      <c r="C38" s="1">
        <v>29</v>
      </c>
      <c r="D38" s="1">
        <v>25</v>
      </c>
      <c r="E38" s="20">
        <v>18</v>
      </c>
      <c r="F38" s="30">
        <v>76</v>
      </c>
      <c r="G38" s="20">
        <v>15</v>
      </c>
      <c r="H38" s="20">
        <v>25</v>
      </c>
      <c r="I38" s="20">
        <v>4</v>
      </c>
      <c r="J38" s="20">
        <v>8</v>
      </c>
      <c r="K38" s="29" t="s">
        <v>1698</v>
      </c>
      <c r="L38" s="1" t="s">
        <v>1799</v>
      </c>
      <c r="M38" s="1" t="s">
        <v>1800</v>
      </c>
      <c r="N38" s="1" t="s">
        <v>1801</v>
      </c>
      <c r="O38" s="31">
        <v>193</v>
      </c>
      <c r="P38" s="20">
        <v>216</v>
      </c>
      <c r="Q38" s="30">
        <v>-23</v>
      </c>
      <c r="R38" s="29" t="s">
        <v>99</v>
      </c>
      <c r="S38" s="28" t="s">
        <v>245</v>
      </c>
    </row>
    <row r="39" spans="1:19" x14ac:dyDescent="0.3">
      <c r="A39" s="32" t="s">
        <v>7</v>
      </c>
      <c r="B39" s="1">
        <v>71</v>
      </c>
      <c r="C39" s="1">
        <v>32</v>
      </c>
      <c r="D39" s="1">
        <v>29</v>
      </c>
      <c r="E39" s="20">
        <v>10</v>
      </c>
      <c r="F39" s="30">
        <v>74</v>
      </c>
      <c r="G39" s="20">
        <v>24</v>
      </c>
      <c r="H39" s="20">
        <v>31</v>
      </c>
      <c r="I39" s="20">
        <v>1</v>
      </c>
      <c r="J39" s="20">
        <v>5</v>
      </c>
      <c r="K39" s="29" t="s">
        <v>1621</v>
      </c>
      <c r="L39" s="1" t="s">
        <v>1311</v>
      </c>
      <c r="M39" s="1" t="s">
        <v>678</v>
      </c>
      <c r="N39" s="1" t="s">
        <v>1657</v>
      </c>
      <c r="O39" s="31">
        <v>204</v>
      </c>
      <c r="P39" s="20">
        <v>221</v>
      </c>
      <c r="Q39" s="30">
        <v>-17</v>
      </c>
      <c r="R39" s="29" t="s">
        <v>99</v>
      </c>
      <c r="S39" s="28" t="s">
        <v>237</v>
      </c>
    </row>
    <row r="40" spans="1:19" x14ac:dyDescent="0.3">
      <c r="A40" s="32" t="s">
        <v>8</v>
      </c>
      <c r="B40" s="1">
        <v>70</v>
      </c>
      <c r="C40" s="1">
        <v>32</v>
      </c>
      <c r="D40" s="1">
        <v>31</v>
      </c>
      <c r="E40" s="20">
        <v>7</v>
      </c>
      <c r="F40" s="30">
        <v>71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1802</v>
      </c>
      <c r="M40" s="1" t="s">
        <v>649</v>
      </c>
      <c r="N40" s="1" t="s">
        <v>1803</v>
      </c>
      <c r="O40" s="31">
        <v>212</v>
      </c>
      <c r="P40" s="20">
        <v>251</v>
      </c>
      <c r="Q40" s="30">
        <v>-39</v>
      </c>
      <c r="R40" s="29" t="s">
        <v>167</v>
      </c>
      <c r="S40" s="28" t="s">
        <v>240</v>
      </c>
    </row>
    <row r="41" spans="1:19" x14ac:dyDescent="0.3">
      <c r="A41" s="32" t="s">
        <v>27</v>
      </c>
      <c r="B41" s="1">
        <v>72</v>
      </c>
      <c r="C41" s="1">
        <v>30</v>
      </c>
      <c r="D41" s="1">
        <v>34</v>
      </c>
      <c r="E41" s="20">
        <v>8</v>
      </c>
      <c r="F41" s="30">
        <v>68</v>
      </c>
      <c r="G41" s="20">
        <v>19</v>
      </c>
      <c r="H41" s="20">
        <v>26</v>
      </c>
      <c r="I41" s="20">
        <v>4</v>
      </c>
      <c r="J41" s="20">
        <v>3</v>
      </c>
      <c r="K41" s="29" t="s">
        <v>1795</v>
      </c>
      <c r="L41" s="1" t="s">
        <v>1601</v>
      </c>
      <c r="M41" s="1" t="s">
        <v>616</v>
      </c>
      <c r="N41" s="1" t="s">
        <v>1796</v>
      </c>
      <c r="O41" s="31">
        <v>182</v>
      </c>
      <c r="P41" s="20">
        <v>222</v>
      </c>
      <c r="Q41" s="30">
        <v>-40</v>
      </c>
      <c r="R41" s="29" t="s">
        <v>101</v>
      </c>
      <c r="S41" s="28" t="s">
        <v>225</v>
      </c>
    </row>
    <row r="42" spans="1:19" ht="15" thickBot="1" x14ac:dyDescent="0.35">
      <c r="A42" s="27" t="s">
        <v>3</v>
      </c>
      <c r="B42" s="26">
        <v>71</v>
      </c>
      <c r="C42" s="26">
        <v>21</v>
      </c>
      <c r="D42" s="26">
        <v>42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1804</v>
      </c>
      <c r="L42" s="26" t="s">
        <v>1450</v>
      </c>
      <c r="M42" s="26" t="s">
        <v>466</v>
      </c>
      <c r="N42" s="26" t="s">
        <v>1805</v>
      </c>
      <c r="O42" s="25">
        <v>182</v>
      </c>
      <c r="P42" s="24">
        <v>266</v>
      </c>
      <c r="Q42" s="23">
        <v>-84</v>
      </c>
      <c r="R42" s="22" t="s">
        <v>133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1A9A688-61F0-48D5-86D7-E246466B21BE}"/>
  </hyperlinks>
  <pageMargins left="0.7" right="0.7" top="0.75" bottom="0.75" header="0.3" footer="0.3"/>
  <pageSetup orientation="portrait" verticalDpi="0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2D5A-32A2-4B00-BED7-E6F90C15268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73</v>
      </c>
      <c r="C4" s="40">
        <v>44</v>
      </c>
      <c r="D4" s="40">
        <v>21</v>
      </c>
      <c r="E4" s="38">
        <v>8</v>
      </c>
      <c r="F4" s="33">
        <v>96</v>
      </c>
      <c r="G4" s="39">
        <v>33</v>
      </c>
      <c r="H4" s="38">
        <v>40</v>
      </c>
      <c r="I4" s="38">
        <v>4</v>
      </c>
      <c r="J4" s="33">
        <v>0</v>
      </c>
      <c r="K4" s="37" t="s">
        <v>1751</v>
      </c>
      <c r="L4" s="40" t="s">
        <v>1344</v>
      </c>
      <c r="M4" s="40" t="s">
        <v>711</v>
      </c>
      <c r="N4" s="40" t="s">
        <v>1807</v>
      </c>
      <c r="O4" s="39">
        <v>256</v>
      </c>
      <c r="P4" s="38">
        <v>216</v>
      </c>
      <c r="Q4" s="33">
        <v>40</v>
      </c>
      <c r="R4" s="37" t="s">
        <v>113</v>
      </c>
      <c r="S4" s="36" t="s">
        <v>231</v>
      </c>
    </row>
    <row r="5" spans="1:20" x14ac:dyDescent="0.3">
      <c r="A5" s="32" t="s">
        <v>5</v>
      </c>
      <c r="B5" s="1">
        <v>71</v>
      </c>
      <c r="C5" s="1">
        <v>44</v>
      </c>
      <c r="D5" s="1">
        <v>21</v>
      </c>
      <c r="E5" s="20">
        <v>6</v>
      </c>
      <c r="F5" s="30">
        <v>94</v>
      </c>
      <c r="G5" s="31">
        <v>31</v>
      </c>
      <c r="H5" s="20">
        <v>40</v>
      </c>
      <c r="I5" s="20">
        <v>4</v>
      </c>
      <c r="J5" s="30">
        <v>2</v>
      </c>
      <c r="K5" s="29" t="s">
        <v>1779</v>
      </c>
      <c r="L5" s="1" t="s">
        <v>1704</v>
      </c>
      <c r="M5" s="1" t="s">
        <v>536</v>
      </c>
      <c r="N5" s="1" t="s">
        <v>1560</v>
      </c>
      <c r="O5" s="31">
        <v>260</v>
      </c>
      <c r="P5" s="20">
        <v>199</v>
      </c>
      <c r="Q5" s="30">
        <v>61</v>
      </c>
      <c r="R5" s="29" t="s">
        <v>101</v>
      </c>
      <c r="S5" s="28" t="s">
        <v>233</v>
      </c>
    </row>
    <row r="6" spans="1:20" x14ac:dyDescent="0.3">
      <c r="A6" s="32" t="s">
        <v>16</v>
      </c>
      <c r="B6" s="1">
        <v>71</v>
      </c>
      <c r="C6" s="1">
        <v>40</v>
      </c>
      <c r="D6" s="1">
        <v>21</v>
      </c>
      <c r="E6" s="20">
        <v>10</v>
      </c>
      <c r="F6" s="30">
        <v>90</v>
      </c>
      <c r="G6" s="31">
        <v>26</v>
      </c>
      <c r="H6" s="20">
        <v>38</v>
      </c>
      <c r="I6" s="20">
        <v>2</v>
      </c>
      <c r="J6" s="30">
        <v>5</v>
      </c>
      <c r="K6" s="29" t="s">
        <v>1775</v>
      </c>
      <c r="L6" s="1" t="s">
        <v>1643</v>
      </c>
      <c r="M6" s="1" t="s">
        <v>740</v>
      </c>
      <c r="N6" s="1" t="s">
        <v>1776</v>
      </c>
      <c r="O6" s="31">
        <v>251</v>
      </c>
      <c r="P6" s="20">
        <v>231</v>
      </c>
      <c r="Q6" s="30">
        <v>20</v>
      </c>
      <c r="R6" s="29" t="s">
        <v>109</v>
      </c>
      <c r="S6" s="28" t="s">
        <v>203</v>
      </c>
    </row>
    <row r="7" spans="1:20" x14ac:dyDescent="0.3">
      <c r="A7" s="32" t="s">
        <v>29</v>
      </c>
      <c r="B7" s="1">
        <v>72</v>
      </c>
      <c r="C7" s="1">
        <v>40</v>
      </c>
      <c r="D7" s="1">
        <v>24</v>
      </c>
      <c r="E7" s="20">
        <v>8</v>
      </c>
      <c r="F7" s="30">
        <v>88</v>
      </c>
      <c r="G7" s="31">
        <v>27</v>
      </c>
      <c r="H7" s="20">
        <v>37</v>
      </c>
      <c r="I7" s="20">
        <v>3</v>
      </c>
      <c r="J7" s="30">
        <v>3</v>
      </c>
      <c r="K7" s="29" t="s">
        <v>1733</v>
      </c>
      <c r="L7" s="1" t="s">
        <v>1719</v>
      </c>
      <c r="M7" s="1" t="s">
        <v>639</v>
      </c>
      <c r="N7" s="1" t="s">
        <v>1768</v>
      </c>
      <c r="O7" s="31">
        <v>240</v>
      </c>
      <c r="P7" s="20">
        <v>224</v>
      </c>
      <c r="Q7" s="30">
        <v>16</v>
      </c>
      <c r="R7" s="29" t="s">
        <v>99</v>
      </c>
      <c r="S7" s="28" t="s">
        <v>239</v>
      </c>
    </row>
    <row r="8" spans="1:20" x14ac:dyDescent="0.3">
      <c r="A8" s="32" t="s">
        <v>21</v>
      </c>
      <c r="B8" s="1">
        <v>72</v>
      </c>
      <c r="C8" s="1">
        <v>39</v>
      </c>
      <c r="D8" s="1">
        <v>25</v>
      </c>
      <c r="E8" s="20">
        <v>8</v>
      </c>
      <c r="F8" s="30">
        <v>86</v>
      </c>
      <c r="G8" s="31">
        <v>26</v>
      </c>
      <c r="H8" s="20">
        <v>37</v>
      </c>
      <c r="I8" s="20">
        <v>2</v>
      </c>
      <c r="J8" s="30">
        <v>3</v>
      </c>
      <c r="K8" s="29" t="s">
        <v>1498</v>
      </c>
      <c r="L8" s="1" t="s">
        <v>1549</v>
      </c>
      <c r="M8" s="1" t="s">
        <v>844</v>
      </c>
      <c r="N8" s="1" t="s">
        <v>1631</v>
      </c>
      <c r="O8" s="31">
        <v>212</v>
      </c>
      <c r="P8" s="20">
        <v>213</v>
      </c>
      <c r="Q8" s="30">
        <v>-1</v>
      </c>
      <c r="R8" s="29" t="s">
        <v>99</v>
      </c>
      <c r="S8" s="28" t="s">
        <v>228</v>
      </c>
    </row>
    <row r="9" spans="1:20" x14ac:dyDescent="0.3">
      <c r="A9" s="32" t="s">
        <v>11</v>
      </c>
      <c r="B9" s="1">
        <v>72</v>
      </c>
      <c r="C9" s="1">
        <v>38</v>
      </c>
      <c r="D9" s="1">
        <v>24</v>
      </c>
      <c r="E9" s="20">
        <v>10</v>
      </c>
      <c r="F9" s="30">
        <v>86</v>
      </c>
      <c r="G9" s="31">
        <v>29</v>
      </c>
      <c r="H9" s="20">
        <v>35</v>
      </c>
      <c r="I9" s="20">
        <v>3</v>
      </c>
      <c r="J9" s="30">
        <v>1</v>
      </c>
      <c r="K9" s="29" t="s">
        <v>1777</v>
      </c>
      <c r="L9" s="1" t="s">
        <v>1737</v>
      </c>
      <c r="M9" s="1" t="s">
        <v>750</v>
      </c>
      <c r="N9" s="1" t="s">
        <v>1778</v>
      </c>
      <c r="O9" s="31">
        <v>242</v>
      </c>
      <c r="P9" s="20">
        <v>220</v>
      </c>
      <c r="Q9" s="30">
        <v>22</v>
      </c>
      <c r="R9" s="29" t="s">
        <v>101</v>
      </c>
      <c r="S9" s="28" t="s">
        <v>226</v>
      </c>
    </row>
    <row r="10" spans="1:20" x14ac:dyDescent="0.3">
      <c r="A10" s="32" t="s">
        <v>4</v>
      </c>
      <c r="B10" s="1">
        <v>73</v>
      </c>
      <c r="C10" s="1">
        <v>31</v>
      </c>
      <c r="D10" s="1">
        <v>29</v>
      </c>
      <c r="E10" s="20">
        <v>13</v>
      </c>
      <c r="F10" s="30">
        <v>75</v>
      </c>
      <c r="G10" s="31">
        <v>22</v>
      </c>
      <c r="H10" s="20">
        <v>30</v>
      </c>
      <c r="I10" s="20">
        <v>1</v>
      </c>
      <c r="J10" s="30">
        <v>4</v>
      </c>
      <c r="K10" s="29" t="s">
        <v>1680</v>
      </c>
      <c r="L10" s="1" t="s">
        <v>1740</v>
      </c>
      <c r="M10" s="1" t="s">
        <v>1065</v>
      </c>
      <c r="N10" s="1" t="s">
        <v>1771</v>
      </c>
      <c r="O10" s="31">
        <v>229</v>
      </c>
      <c r="P10" s="20">
        <v>255</v>
      </c>
      <c r="Q10" s="30">
        <v>-26</v>
      </c>
      <c r="R10" s="29" t="s">
        <v>104</v>
      </c>
      <c r="S10" s="28" t="s">
        <v>218</v>
      </c>
    </row>
    <row r="11" spans="1:20" ht="15" thickBot="1" x14ac:dyDescent="0.35">
      <c r="A11" s="32" t="s">
        <v>19</v>
      </c>
      <c r="B11" s="1">
        <v>71</v>
      </c>
      <c r="C11" s="1">
        <v>35</v>
      </c>
      <c r="D11" s="1">
        <v>33</v>
      </c>
      <c r="E11" s="24">
        <v>3</v>
      </c>
      <c r="F11" s="23">
        <v>73</v>
      </c>
      <c r="G11" s="25">
        <v>22</v>
      </c>
      <c r="H11" s="24">
        <v>30</v>
      </c>
      <c r="I11" s="24">
        <v>5</v>
      </c>
      <c r="J11" s="23">
        <v>1</v>
      </c>
      <c r="K11" s="29" t="s">
        <v>1774</v>
      </c>
      <c r="L11" s="1" t="s">
        <v>1661</v>
      </c>
      <c r="M11" s="1" t="s">
        <v>477</v>
      </c>
      <c r="N11" s="1" t="s">
        <v>1529</v>
      </c>
      <c r="O11" s="31">
        <v>213</v>
      </c>
      <c r="P11" s="20">
        <v>236</v>
      </c>
      <c r="Q11" s="30">
        <v>-23</v>
      </c>
      <c r="R11" s="29" t="s">
        <v>101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71</v>
      </c>
      <c r="C14" s="1">
        <v>45</v>
      </c>
      <c r="D14" s="1">
        <v>20</v>
      </c>
      <c r="E14" s="20">
        <v>6</v>
      </c>
      <c r="F14" s="33">
        <v>96</v>
      </c>
      <c r="G14" s="20">
        <v>27</v>
      </c>
      <c r="H14" s="20">
        <v>40</v>
      </c>
      <c r="I14" s="20">
        <v>5</v>
      </c>
      <c r="J14" s="20">
        <v>3</v>
      </c>
      <c r="K14" s="29" t="s">
        <v>1526</v>
      </c>
      <c r="L14" s="1" t="s">
        <v>1273</v>
      </c>
      <c r="M14" s="1" t="s">
        <v>1706</v>
      </c>
      <c r="N14" s="1" t="s">
        <v>1742</v>
      </c>
      <c r="O14" s="31">
        <v>252</v>
      </c>
      <c r="P14" s="20">
        <v>211</v>
      </c>
      <c r="Q14" s="30">
        <v>41</v>
      </c>
      <c r="R14" s="29" t="s">
        <v>101</v>
      </c>
      <c r="S14" s="28" t="s">
        <v>232</v>
      </c>
    </row>
    <row r="15" spans="1:20" x14ac:dyDescent="0.3">
      <c r="A15" s="32" t="s">
        <v>9</v>
      </c>
      <c r="B15" s="1">
        <v>72</v>
      </c>
      <c r="C15" s="1">
        <v>36</v>
      </c>
      <c r="D15" s="1">
        <v>20</v>
      </c>
      <c r="E15" s="20">
        <v>16</v>
      </c>
      <c r="F15" s="30">
        <v>88</v>
      </c>
      <c r="G15" s="20">
        <v>26</v>
      </c>
      <c r="H15" s="20">
        <v>33</v>
      </c>
      <c r="I15" s="20">
        <v>3</v>
      </c>
      <c r="J15" s="20">
        <v>10</v>
      </c>
      <c r="K15" s="29" t="s">
        <v>1749</v>
      </c>
      <c r="L15" s="1" t="s">
        <v>1783</v>
      </c>
      <c r="M15" s="1" t="s">
        <v>1713</v>
      </c>
      <c r="N15" s="1" t="s">
        <v>1784</v>
      </c>
      <c r="O15" s="31">
        <v>247</v>
      </c>
      <c r="P15" s="20">
        <v>228</v>
      </c>
      <c r="Q15" s="30">
        <v>19</v>
      </c>
      <c r="R15" s="29" t="s">
        <v>99</v>
      </c>
      <c r="S15" s="28" t="s">
        <v>233</v>
      </c>
    </row>
    <row r="16" spans="1:20" x14ac:dyDescent="0.3">
      <c r="A16" s="32" t="s">
        <v>23</v>
      </c>
      <c r="B16" s="1">
        <v>72</v>
      </c>
      <c r="C16" s="1">
        <v>38</v>
      </c>
      <c r="D16" s="1">
        <v>23</v>
      </c>
      <c r="E16" s="20">
        <v>11</v>
      </c>
      <c r="F16" s="30">
        <v>87</v>
      </c>
      <c r="G16" s="20">
        <v>21</v>
      </c>
      <c r="H16" s="20">
        <v>32</v>
      </c>
      <c r="I16" s="20">
        <v>6</v>
      </c>
      <c r="J16" s="20">
        <v>1</v>
      </c>
      <c r="K16" s="29" t="s">
        <v>1685</v>
      </c>
      <c r="L16" s="1" t="s">
        <v>1425</v>
      </c>
      <c r="M16" s="1" t="s">
        <v>661</v>
      </c>
      <c r="N16" s="1" t="s">
        <v>1780</v>
      </c>
      <c r="O16" s="31">
        <v>232</v>
      </c>
      <c r="P16" s="20">
        <v>219</v>
      </c>
      <c r="Q16" s="30">
        <v>13</v>
      </c>
      <c r="R16" s="29" t="s">
        <v>101</v>
      </c>
      <c r="S16" s="28" t="s">
        <v>231</v>
      </c>
    </row>
    <row r="17" spans="1:19" x14ac:dyDescent="0.3">
      <c r="A17" s="32" t="s">
        <v>13</v>
      </c>
      <c r="B17" s="1">
        <v>73</v>
      </c>
      <c r="C17" s="1">
        <v>41</v>
      </c>
      <c r="D17" s="1">
        <v>27</v>
      </c>
      <c r="E17" s="20">
        <v>5</v>
      </c>
      <c r="F17" s="30">
        <v>87</v>
      </c>
      <c r="G17" s="20">
        <v>23</v>
      </c>
      <c r="H17" s="20">
        <v>37</v>
      </c>
      <c r="I17" s="20">
        <v>4</v>
      </c>
      <c r="J17" s="20">
        <v>5</v>
      </c>
      <c r="K17" s="29" t="s">
        <v>1782</v>
      </c>
      <c r="L17" s="1" t="s">
        <v>1686</v>
      </c>
      <c r="M17" s="1" t="s">
        <v>886</v>
      </c>
      <c r="N17" s="1" t="s">
        <v>1527</v>
      </c>
      <c r="O17" s="31">
        <v>211</v>
      </c>
      <c r="P17" s="20">
        <v>207</v>
      </c>
      <c r="Q17" s="30">
        <v>4</v>
      </c>
      <c r="R17" s="29" t="s">
        <v>99</v>
      </c>
      <c r="S17" s="28" t="s">
        <v>232</v>
      </c>
    </row>
    <row r="18" spans="1:19" x14ac:dyDescent="0.3">
      <c r="A18" s="32" t="s">
        <v>10</v>
      </c>
      <c r="B18" s="1">
        <v>71</v>
      </c>
      <c r="C18" s="1">
        <v>35</v>
      </c>
      <c r="D18" s="1">
        <v>24</v>
      </c>
      <c r="E18" s="20">
        <v>12</v>
      </c>
      <c r="F18" s="30">
        <v>82</v>
      </c>
      <c r="G18" s="20">
        <v>13</v>
      </c>
      <c r="H18" s="20">
        <v>26</v>
      </c>
      <c r="I18" s="20">
        <v>9</v>
      </c>
      <c r="J18" s="20">
        <v>4</v>
      </c>
      <c r="K18" s="29" t="s">
        <v>1521</v>
      </c>
      <c r="L18" s="1" t="s">
        <v>1213</v>
      </c>
      <c r="M18" s="1" t="s">
        <v>1747</v>
      </c>
      <c r="N18" s="1" t="s">
        <v>1748</v>
      </c>
      <c r="O18" s="31">
        <v>209</v>
      </c>
      <c r="P18" s="20">
        <v>215</v>
      </c>
      <c r="Q18" s="30">
        <v>-6</v>
      </c>
      <c r="R18" s="29" t="s">
        <v>99</v>
      </c>
      <c r="S18" s="28" t="s">
        <v>226</v>
      </c>
    </row>
    <row r="19" spans="1:19" x14ac:dyDescent="0.3">
      <c r="A19" s="32" t="s">
        <v>1</v>
      </c>
      <c r="B19" s="1">
        <v>73</v>
      </c>
      <c r="C19" s="1">
        <v>36</v>
      </c>
      <c r="D19" s="1">
        <v>28</v>
      </c>
      <c r="E19" s="20">
        <v>9</v>
      </c>
      <c r="F19" s="30">
        <v>81</v>
      </c>
      <c r="G19" s="20">
        <v>30</v>
      </c>
      <c r="H19" s="20">
        <v>35</v>
      </c>
      <c r="I19" s="20">
        <v>1</v>
      </c>
      <c r="J19" s="20">
        <v>6</v>
      </c>
      <c r="K19" s="29" t="s">
        <v>1593</v>
      </c>
      <c r="L19" s="1" t="s">
        <v>1422</v>
      </c>
      <c r="M19" s="1" t="s">
        <v>815</v>
      </c>
      <c r="N19" s="1" t="s">
        <v>1667</v>
      </c>
      <c r="O19" s="31">
        <v>227</v>
      </c>
      <c r="P19" s="20">
        <v>215</v>
      </c>
      <c r="Q19" s="30">
        <v>12</v>
      </c>
      <c r="R19" s="29" t="s">
        <v>99</v>
      </c>
      <c r="S19" s="28" t="s">
        <v>233</v>
      </c>
    </row>
    <row r="20" spans="1:19" x14ac:dyDescent="0.3">
      <c r="A20" s="32" t="s">
        <v>14</v>
      </c>
      <c r="B20" s="1">
        <v>71</v>
      </c>
      <c r="C20" s="1">
        <v>37</v>
      </c>
      <c r="D20" s="1">
        <v>32</v>
      </c>
      <c r="E20" s="20">
        <v>2</v>
      </c>
      <c r="F20" s="30">
        <v>76</v>
      </c>
      <c r="G20" s="20">
        <v>21</v>
      </c>
      <c r="H20" s="20">
        <v>33</v>
      </c>
      <c r="I20" s="20">
        <v>4</v>
      </c>
      <c r="J20" s="20">
        <v>0</v>
      </c>
      <c r="K20" s="29" t="s">
        <v>1566</v>
      </c>
      <c r="L20" s="1" t="s">
        <v>1781</v>
      </c>
      <c r="M20" s="1" t="s">
        <v>689</v>
      </c>
      <c r="N20" s="1" t="s">
        <v>1666</v>
      </c>
      <c r="O20" s="31">
        <v>197</v>
      </c>
      <c r="P20" s="20">
        <v>215</v>
      </c>
      <c r="Q20" s="30">
        <v>-18</v>
      </c>
      <c r="R20" s="29" t="s">
        <v>104</v>
      </c>
      <c r="S20" s="28" t="s">
        <v>203</v>
      </c>
    </row>
    <row r="21" spans="1:19" ht="15" thickBot="1" x14ac:dyDescent="0.35">
      <c r="A21" s="27" t="s">
        <v>12</v>
      </c>
      <c r="B21" s="26">
        <v>73</v>
      </c>
      <c r="C21" s="26">
        <v>29</v>
      </c>
      <c r="D21" s="26">
        <v>35</v>
      </c>
      <c r="E21" s="24">
        <v>9</v>
      </c>
      <c r="F21" s="23">
        <v>67</v>
      </c>
      <c r="G21" s="24">
        <v>17</v>
      </c>
      <c r="H21" s="24">
        <v>26</v>
      </c>
      <c r="I21" s="24">
        <v>3</v>
      </c>
      <c r="J21" s="24">
        <v>1</v>
      </c>
      <c r="K21" s="22" t="s">
        <v>1808</v>
      </c>
      <c r="L21" s="26" t="s">
        <v>1772</v>
      </c>
      <c r="M21" s="26" t="s">
        <v>1649</v>
      </c>
      <c r="N21" s="26" t="s">
        <v>1773</v>
      </c>
      <c r="O21" s="25">
        <v>208</v>
      </c>
      <c r="P21" s="24">
        <v>231</v>
      </c>
      <c r="Q21" s="23">
        <v>-23</v>
      </c>
      <c r="R21" s="22" t="s">
        <v>99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71</v>
      </c>
      <c r="C25" s="1">
        <v>48</v>
      </c>
      <c r="D25" s="1">
        <v>13</v>
      </c>
      <c r="E25" s="20">
        <v>10</v>
      </c>
      <c r="F25" s="30">
        <v>106</v>
      </c>
      <c r="G25" s="20">
        <v>39</v>
      </c>
      <c r="H25" s="20">
        <v>45</v>
      </c>
      <c r="I25" s="20">
        <v>3</v>
      </c>
      <c r="J25" s="20">
        <v>6</v>
      </c>
      <c r="K25" s="29" t="s">
        <v>1632</v>
      </c>
      <c r="L25" s="1" t="s">
        <v>1786</v>
      </c>
      <c r="M25" s="1" t="s">
        <v>806</v>
      </c>
      <c r="N25" s="1" t="s">
        <v>1787</v>
      </c>
      <c r="O25" s="31">
        <v>266</v>
      </c>
      <c r="P25" s="20">
        <v>179</v>
      </c>
      <c r="Q25" s="30">
        <v>87</v>
      </c>
      <c r="R25" s="29" t="s">
        <v>135</v>
      </c>
      <c r="S25" s="28" t="s">
        <v>234</v>
      </c>
    </row>
    <row r="26" spans="1:19" x14ac:dyDescent="0.3">
      <c r="A26" s="32" t="s">
        <v>22</v>
      </c>
      <c r="B26" s="1">
        <v>72</v>
      </c>
      <c r="C26" s="1">
        <v>43</v>
      </c>
      <c r="D26" s="1">
        <v>18</v>
      </c>
      <c r="E26" s="20">
        <v>11</v>
      </c>
      <c r="F26" s="30">
        <v>97</v>
      </c>
      <c r="G26" s="20">
        <v>28</v>
      </c>
      <c r="H26" s="20">
        <v>38</v>
      </c>
      <c r="I26" s="20">
        <v>5</v>
      </c>
      <c r="J26" s="20">
        <v>4</v>
      </c>
      <c r="K26" s="29" t="s">
        <v>1751</v>
      </c>
      <c r="L26" s="1" t="s">
        <v>1788</v>
      </c>
      <c r="M26" s="1" t="s">
        <v>1690</v>
      </c>
      <c r="N26" s="1" t="s">
        <v>1718</v>
      </c>
      <c r="O26" s="31">
        <v>245</v>
      </c>
      <c r="P26" s="20">
        <v>198</v>
      </c>
      <c r="Q26" s="30">
        <v>47</v>
      </c>
      <c r="R26" s="29" t="s">
        <v>133</v>
      </c>
      <c r="S26" s="28" t="s">
        <v>225</v>
      </c>
    </row>
    <row r="27" spans="1:19" x14ac:dyDescent="0.3">
      <c r="A27" s="32" t="s">
        <v>17</v>
      </c>
      <c r="B27" s="1">
        <v>73</v>
      </c>
      <c r="C27" s="1">
        <v>41</v>
      </c>
      <c r="D27" s="1">
        <v>20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1789</v>
      </c>
      <c r="M27" s="1" t="s">
        <v>804</v>
      </c>
      <c r="N27" s="1" t="s">
        <v>1692</v>
      </c>
      <c r="O27" s="31">
        <v>239</v>
      </c>
      <c r="P27" s="20">
        <v>210</v>
      </c>
      <c r="Q27" s="30">
        <v>29</v>
      </c>
      <c r="R27" s="29" t="s">
        <v>99</v>
      </c>
      <c r="S27" s="28" t="s">
        <v>218</v>
      </c>
    </row>
    <row r="28" spans="1:19" x14ac:dyDescent="0.3">
      <c r="A28" s="32" t="s">
        <v>95</v>
      </c>
      <c r="B28" s="1">
        <v>73</v>
      </c>
      <c r="C28" s="1">
        <v>37</v>
      </c>
      <c r="D28" s="1">
        <v>30</v>
      </c>
      <c r="E28" s="20">
        <v>6</v>
      </c>
      <c r="F28" s="30">
        <v>80</v>
      </c>
      <c r="G28" s="20">
        <v>28</v>
      </c>
      <c r="H28" s="20">
        <v>37</v>
      </c>
      <c r="I28" s="20">
        <v>0</v>
      </c>
      <c r="J28" s="20">
        <v>0</v>
      </c>
      <c r="K28" s="29" t="s">
        <v>1693</v>
      </c>
      <c r="L28" s="1" t="s">
        <v>1654</v>
      </c>
      <c r="M28" s="1" t="s">
        <v>719</v>
      </c>
      <c r="N28" s="1" t="s">
        <v>1754</v>
      </c>
      <c r="O28" s="31">
        <v>229</v>
      </c>
      <c r="P28" s="20">
        <v>210</v>
      </c>
      <c r="Q28" s="30">
        <v>19</v>
      </c>
      <c r="R28" s="29" t="s">
        <v>107</v>
      </c>
      <c r="S28" s="28" t="s">
        <v>215</v>
      </c>
    </row>
    <row r="29" spans="1:19" x14ac:dyDescent="0.3">
      <c r="A29" s="32" t="s">
        <v>15</v>
      </c>
      <c r="B29" s="1">
        <v>72</v>
      </c>
      <c r="C29" s="1">
        <v>34</v>
      </c>
      <c r="D29" s="1">
        <v>29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1790</v>
      </c>
      <c r="L29" s="1" t="s">
        <v>1719</v>
      </c>
      <c r="M29" s="1" t="s">
        <v>680</v>
      </c>
      <c r="N29" s="1" t="s">
        <v>1753</v>
      </c>
      <c r="O29" s="31">
        <v>217</v>
      </c>
      <c r="P29" s="20">
        <v>239</v>
      </c>
      <c r="Q29" s="30">
        <v>-22</v>
      </c>
      <c r="R29" s="29" t="s">
        <v>101</v>
      </c>
      <c r="S29" s="28" t="s">
        <v>234</v>
      </c>
    </row>
    <row r="30" spans="1:19" x14ac:dyDescent="0.3">
      <c r="A30" s="32" t="s">
        <v>0</v>
      </c>
      <c r="B30" s="1">
        <v>72</v>
      </c>
      <c r="C30" s="1">
        <v>30</v>
      </c>
      <c r="D30" s="1">
        <v>30</v>
      </c>
      <c r="E30" s="20">
        <v>12</v>
      </c>
      <c r="F30" s="30">
        <v>72</v>
      </c>
      <c r="G30" s="20">
        <v>22</v>
      </c>
      <c r="H30" s="20">
        <v>28</v>
      </c>
      <c r="I30" s="20">
        <v>2</v>
      </c>
      <c r="J30" s="20">
        <v>4</v>
      </c>
      <c r="K30" s="29" t="s">
        <v>1617</v>
      </c>
      <c r="L30" s="1" t="s">
        <v>1723</v>
      </c>
      <c r="M30" s="1" t="s">
        <v>122</v>
      </c>
      <c r="N30" s="1" t="s">
        <v>1792</v>
      </c>
      <c r="O30" s="31">
        <v>205</v>
      </c>
      <c r="P30" s="20">
        <v>223</v>
      </c>
      <c r="Q30" s="30">
        <v>-18</v>
      </c>
      <c r="R30" s="29" t="s">
        <v>101</v>
      </c>
      <c r="S30" s="28" t="s">
        <v>218</v>
      </c>
    </row>
    <row r="31" spans="1:19" x14ac:dyDescent="0.3">
      <c r="A31" s="32" t="s">
        <v>6</v>
      </c>
      <c r="B31" s="1">
        <v>71</v>
      </c>
      <c r="C31" s="1">
        <v>30</v>
      </c>
      <c r="D31" s="1">
        <v>30</v>
      </c>
      <c r="E31" s="20">
        <v>11</v>
      </c>
      <c r="F31" s="30">
        <v>71</v>
      </c>
      <c r="G31" s="20">
        <v>25</v>
      </c>
      <c r="H31" s="20">
        <v>29</v>
      </c>
      <c r="I31" s="20">
        <v>1</v>
      </c>
      <c r="J31" s="20">
        <v>4</v>
      </c>
      <c r="K31" s="29" t="s">
        <v>1608</v>
      </c>
      <c r="L31" s="1" t="s">
        <v>1695</v>
      </c>
      <c r="M31" s="1" t="s">
        <v>1587</v>
      </c>
      <c r="N31" s="1" t="s">
        <v>1791</v>
      </c>
      <c r="O31" s="31">
        <v>186</v>
      </c>
      <c r="P31" s="20">
        <v>226</v>
      </c>
      <c r="Q31" s="30">
        <v>-40</v>
      </c>
      <c r="R31" s="29" t="s">
        <v>109</v>
      </c>
      <c r="S31" s="28" t="s">
        <v>290</v>
      </c>
    </row>
    <row r="32" spans="1:19" ht="15" thickBot="1" x14ac:dyDescent="0.35">
      <c r="A32" s="32" t="s">
        <v>25</v>
      </c>
      <c r="B32" s="1">
        <v>73</v>
      </c>
      <c r="C32" s="1">
        <v>27</v>
      </c>
      <c r="D32" s="1">
        <v>33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1809</v>
      </c>
      <c r="M32" s="1" t="s">
        <v>838</v>
      </c>
      <c r="N32" s="1" t="s">
        <v>1716</v>
      </c>
      <c r="O32" s="31">
        <v>189</v>
      </c>
      <c r="P32" s="20">
        <v>239</v>
      </c>
      <c r="Q32" s="30">
        <v>-50</v>
      </c>
      <c r="R32" s="29" t="s">
        <v>107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72</v>
      </c>
      <c r="C35" s="1">
        <v>41</v>
      </c>
      <c r="D35" s="1">
        <v>27</v>
      </c>
      <c r="E35" s="20">
        <v>4</v>
      </c>
      <c r="F35" s="33">
        <v>86</v>
      </c>
      <c r="G35" s="20">
        <v>16</v>
      </c>
      <c r="H35" s="20">
        <v>33</v>
      </c>
      <c r="I35" s="20">
        <v>8</v>
      </c>
      <c r="J35" s="20">
        <v>0</v>
      </c>
      <c r="K35" s="29" t="s">
        <v>1724</v>
      </c>
      <c r="L35" s="1" t="s">
        <v>1772</v>
      </c>
      <c r="M35" s="1" t="s">
        <v>1793</v>
      </c>
      <c r="N35" s="1" t="s">
        <v>1794</v>
      </c>
      <c r="O35" s="31">
        <v>243</v>
      </c>
      <c r="P35" s="20">
        <v>247</v>
      </c>
      <c r="Q35" s="30">
        <v>-4</v>
      </c>
      <c r="R35" s="29" t="s">
        <v>135</v>
      </c>
      <c r="S35" s="28" t="s">
        <v>234</v>
      </c>
    </row>
    <row r="36" spans="1:19" x14ac:dyDescent="0.3">
      <c r="A36" s="32" t="s">
        <v>20</v>
      </c>
      <c r="B36" s="1">
        <v>73</v>
      </c>
      <c r="C36" s="1">
        <v>36</v>
      </c>
      <c r="D36" s="1">
        <v>28</v>
      </c>
      <c r="E36" s="20">
        <v>9</v>
      </c>
      <c r="F36" s="30">
        <v>81</v>
      </c>
      <c r="G36" s="20">
        <v>27</v>
      </c>
      <c r="H36" s="20">
        <v>36</v>
      </c>
      <c r="I36" s="20">
        <v>0</v>
      </c>
      <c r="J36" s="20">
        <v>3</v>
      </c>
      <c r="K36" s="29" t="s">
        <v>1242</v>
      </c>
      <c r="L36" s="1" t="s">
        <v>1797</v>
      </c>
      <c r="M36" s="1" t="s">
        <v>1798</v>
      </c>
      <c r="N36" s="1" t="s">
        <v>1734</v>
      </c>
      <c r="O36" s="31">
        <v>254</v>
      </c>
      <c r="P36" s="20">
        <v>249</v>
      </c>
      <c r="Q36" s="30">
        <v>5</v>
      </c>
      <c r="R36" s="29" t="s">
        <v>104</v>
      </c>
      <c r="S36" s="28" t="s">
        <v>234</v>
      </c>
    </row>
    <row r="37" spans="1:19" x14ac:dyDescent="0.3">
      <c r="A37" s="32" t="s">
        <v>2</v>
      </c>
      <c r="B37" s="1">
        <v>73</v>
      </c>
      <c r="C37" s="1">
        <v>32</v>
      </c>
      <c r="D37" s="1">
        <v>26</v>
      </c>
      <c r="E37" s="20">
        <v>15</v>
      </c>
      <c r="F37" s="30">
        <v>79</v>
      </c>
      <c r="G37" s="20">
        <v>23</v>
      </c>
      <c r="H37" s="20">
        <v>31</v>
      </c>
      <c r="I37" s="20">
        <v>1</v>
      </c>
      <c r="J37" s="20">
        <v>6</v>
      </c>
      <c r="K37" s="29" t="s">
        <v>1521</v>
      </c>
      <c r="L37" s="1" t="s">
        <v>1462</v>
      </c>
      <c r="M37" s="1" t="s">
        <v>594</v>
      </c>
      <c r="N37" s="1" t="s">
        <v>1806</v>
      </c>
      <c r="O37" s="31">
        <v>228</v>
      </c>
      <c r="P37" s="20">
        <v>229</v>
      </c>
      <c r="Q37" s="30">
        <v>-1</v>
      </c>
      <c r="R37" s="29" t="s">
        <v>107</v>
      </c>
      <c r="S37" s="28" t="s">
        <v>237</v>
      </c>
    </row>
    <row r="38" spans="1:19" x14ac:dyDescent="0.3">
      <c r="A38" s="32" t="s">
        <v>18</v>
      </c>
      <c r="B38" s="1">
        <v>72</v>
      </c>
      <c r="C38" s="1">
        <v>29</v>
      </c>
      <c r="D38" s="1">
        <v>25</v>
      </c>
      <c r="E38" s="20">
        <v>18</v>
      </c>
      <c r="F38" s="30">
        <v>76</v>
      </c>
      <c r="G38" s="20">
        <v>15</v>
      </c>
      <c r="H38" s="20">
        <v>25</v>
      </c>
      <c r="I38" s="20">
        <v>4</v>
      </c>
      <c r="J38" s="20">
        <v>8</v>
      </c>
      <c r="K38" s="29" t="s">
        <v>1698</v>
      </c>
      <c r="L38" s="1" t="s">
        <v>1799</v>
      </c>
      <c r="M38" s="1" t="s">
        <v>1800</v>
      </c>
      <c r="N38" s="1" t="s">
        <v>1801</v>
      </c>
      <c r="O38" s="31">
        <v>193</v>
      </c>
      <c r="P38" s="20">
        <v>216</v>
      </c>
      <c r="Q38" s="30">
        <v>-23</v>
      </c>
      <c r="R38" s="29" t="s">
        <v>99</v>
      </c>
      <c r="S38" s="28" t="s">
        <v>245</v>
      </c>
    </row>
    <row r="39" spans="1:19" x14ac:dyDescent="0.3">
      <c r="A39" s="32" t="s">
        <v>7</v>
      </c>
      <c r="B39" s="1">
        <v>71</v>
      </c>
      <c r="C39" s="1">
        <v>32</v>
      </c>
      <c r="D39" s="1">
        <v>29</v>
      </c>
      <c r="E39" s="20">
        <v>10</v>
      </c>
      <c r="F39" s="30">
        <v>74</v>
      </c>
      <c r="G39" s="20">
        <v>24</v>
      </c>
      <c r="H39" s="20">
        <v>31</v>
      </c>
      <c r="I39" s="20">
        <v>1</v>
      </c>
      <c r="J39" s="20">
        <v>5</v>
      </c>
      <c r="K39" s="29" t="s">
        <v>1621</v>
      </c>
      <c r="L39" s="1" t="s">
        <v>1311</v>
      </c>
      <c r="M39" s="1" t="s">
        <v>678</v>
      </c>
      <c r="N39" s="1" t="s">
        <v>1657</v>
      </c>
      <c r="O39" s="31">
        <v>204</v>
      </c>
      <c r="P39" s="20">
        <v>221</v>
      </c>
      <c r="Q39" s="30">
        <v>-17</v>
      </c>
      <c r="R39" s="29" t="s">
        <v>99</v>
      </c>
      <c r="S39" s="28" t="s">
        <v>237</v>
      </c>
    </row>
    <row r="40" spans="1:19" x14ac:dyDescent="0.3">
      <c r="A40" s="32" t="s">
        <v>8</v>
      </c>
      <c r="B40" s="1">
        <v>70</v>
      </c>
      <c r="C40" s="1">
        <v>32</v>
      </c>
      <c r="D40" s="1">
        <v>31</v>
      </c>
      <c r="E40" s="20">
        <v>7</v>
      </c>
      <c r="F40" s="30">
        <v>71</v>
      </c>
      <c r="G40" s="20">
        <v>18</v>
      </c>
      <c r="H40" s="20">
        <v>30</v>
      </c>
      <c r="I40" s="20">
        <v>2</v>
      </c>
      <c r="J40" s="20">
        <v>1</v>
      </c>
      <c r="K40" s="29" t="s">
        <v>1411</v>
      </c>
      <c r="L40" s="1" t="s">
        <v>1802</v>
      </c>
      <c r="M40" s="1" t="s">
        <v>649</v>
      </c>
      <c r="N40" s="1" t="s">
        <v>1803</v>
      </c>
      <c r="O40" s="31">
        <v>212</v>
      </c>
      <c r="P40" s="20">
        <v>251</v>
      </c>
      <c r="Q40" s="30">
        <v>-39</v>
      </c>
      <c r="R40" s="29" t="s">
        <v>167</v>
      </c>
      <c r="S40" s="28" t="s">
        <v>240</v>
      </c>
    </row>
    <row r="41" spans="1:19" x14ac:dyDescent="0.3">
      <c r="A41" s="32" t="s">
        <v>27</v>
      </c>
      <c r="B41" s="1">
        <v>72</v>
      </c>
      <c r="C41" s="1">
        <v>30</v>
      </c>
      <c r="D41" s="1">
        <v>34</v>
      </c>
      <c r="E41" s="20">
        <v>8</v>
      </c>
      <c r="F41" s="30">
        <v>68</v>
      </c>
      <c r="G41" s="20">
        <v>19</v>
      </c>
      <c r="H41" s="20">
        <v>26</v>
      </c>
      <c r="I41" s="20">
        <v>4</v>
      </c>
      <c r="J41" s="20">
        <v>3</v>
      </c>
      <c r="K41" s="29" t="s">
        <v>1795</v>
      </c>
      <c r="L41" s="1" t="s">
        <v>1601</v>
      </c>
      <c r="M41" s="1" t="s">
        <v>616</v>
      </c>
      <c r="N41" s="1" t="s">
        <v>1796</v>
      </c>
      <c r="O41" s="31">
        <v>182</v>
      </c>
      <c r="P41" s="20">
        <v>222</v>
      </c>
      <c r="Q41" s="30">
        <v>-40</v>
      </c>
      <c r="R41" s="29" t="s">
        <v>101</v>
      </c>
      <c r="S41" s="28" t="s">
        <v>225</v>
      </c>
    </row>
    <row r="42" spans="1:19" ht="15" thickBot="1" x14ac:dyDescent="0.35">
      <c r="A42" s="27" t="s">
        <v>3</v>
      </c>
      <c r="B42" s="26">
        <v>71</v>
      </c>
      <c r="C42" s="26">
        <v>21</v>
      </c>
      <c r="D42" s="26">
        <v>42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1804</v>
      </c>
      <c r="L42" s="26" t="s">
        <v>1450</v>
      </c>
      <c r="M42" s="26" t="s">
        <v>466</v>
      </c>
      <c r="N42" s="26" t="s">
        <v>1805</v>
      </c>
      <c r="O42" s="25">
        <v>182</v>
      </c>
      <c r="P42" s="24">
        <v>266</v>
      </c>
      <c r="Q42" s="23">
        <v>-84</v>
      </c>
      <c r="R42" s="22" t="s">
        <v>133</v>
      </c>
      <c r="S42" s="21" t="s">
        <v>237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EB7D883-6F5B-4782-8FF1-43D088A49B60}"/>
  </hyperlinks>
  <pageMargins left="0.7" right="0.7" top="0.75" bottom="0.75" header="0.3" footer="0.3"/>
  <pageSetup orientation="portrait" verticalDpi="0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B127-A1A7-4C38-882B-625D4230810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74</v>
      </c>
      <c r="C4" s="40">
        <v>45</v>
      </c>
      <c r="D4" s="40">
        <v>21</v>
      </c>
      <c r="E4" s="38">
        <v>8</v>
      </c>
      <c r="F4" s="33">
        <v>98</v>
      </c>
      <c r="G4" s="39">
        <v>32</v>
      </c>
      <c r="H4" s="38">
        <v>40</v>
      </c>
      <c r="I4" s="38">
        <v>5</v>
      </c>
      <c r="J4" s="33">
        <v>0</v>
      </c>
      <c r="K4" s="37" t="s">
        <v>1811</v>
      </c>
      <c r="L4" s="40" t="s">
        <v>1344</v>
      </c>
      <c r="M4" s="40" t="s">
        <v>711</v>
      </c>
      <c r="N4" s="40" t="s">
        <v>1807</v>
      </c>
      <c r="O4" s="39">
        <v>259</v>
      </c>
      <c r="P4" s="38">
        <v>218</v>
      </c>
      <c r="Q4" s="33">
        <v>41</v>
      </c>
      <c r="R4" s="37" t="s">
        <v>99</v>
      </c>
      <c r="S4" s="36" t="s">
        <v>231</v>
      </c>
    </row>
    <row r="5" spans="1:20" x14ac:dyDescent="0.3">
      <c r="A5" s="32" t="s">
        <v>5</v>
      </c>
      <c r="B5" s="1">
        <v>72</v>
      </c>
      <c r="C5" s="1">
        <v>45</v>
      </c>
      <c r="D5" s="1">
        <v>21</v>
      </c>
      <c r="E5" s="20">
        <v>6</v>
      </c>
      <c r="F5" s="30">
        <v>96</v>
      </c>
      <c r="G5" s="31">
        <v>32</v>
      </c>
      <c r="H5" s="20">
        <v>41</v>
      </c>
      <c r="I5" s="20">
        <v>4</v>
      </c>
      <c r="J5" s="30">
        <v>2</v>
      </c>
      <c r="K5" s="29" t="s">
        <v>1817</v>
      </c>
      <c r="L5" s="1" t="s">
        <v>1704</v>
      </c>
      <c r="M5" s="1" t="s">
        <v>612</v>
      </c>
      <c r="N5" s="1" t="s">
        <v>1818</v>
      </c>
      <c r="O5" s="31">
        <v>264</v>
      </c>
      <c r="P5" s="20">
        <v>201</v>
      </c>
      <c r="Q5" s="30">
        <v>63</v>
      </c>
      <c r="R5" s="29" t="s">
        <v>99</v>
      </c>
      <c r="S5" s="28" t="s">
        <v>231</v>
      </c>
    </row>
    <row r="6" spans="1:20" x14ac:dyDescent="0.3">
      <c r="A6" s="32" t="s">
        <v>16</v>
      </c>
      <c r="B6" s="1">
        <v>72</v>
      </c>
      <c r="C6" s="1">
        <v>41</v>
      </c>
      <c r="D6" s="1">
        <v>21</v>
      </c>
      <c r="E6" s="20">
        <v>10</v>
      </c>
      <c r="F6" s="30">
        <v>92</v>
      </c>
      <c r="G6" s="31">
        <v>27</v>
      </c>
      <c r="H6" s="20">
        <v>39</v>
      </c>
      <c r="I6" s="20">
        <v>2</v>
      </c>
      <c r="J6" s="30">
        <v>5</v>
      </c>
      <c r="K6" s="29" t="s">
        <v>1775</v>
      </c>
      <c r="L6" s="1" t="s">
        <v>1573</v>
      </c>
      <c r="M6" s="1" t="s">
        <v>740</v>
      </c>
      <c r="N6" s="1" t="s">
        <v>1776</v>
      </c>
      <c r="O6" s="31">
        <v>255</v>
      </c>
      <c r="P6" s="20">
        <v>232</v>
      </c>
      <c r="Q6" s="30">
        <v>23</v>
      </c>
      <c r="R6" s="29" t="s">
        <v>135</v>
      </c>
      <c r="S6" s="28" t="s">
        <v>203</v>
      </c>
    </row>
    <row r="7" spans="1:20" x14ac:dyDescent="0.3">
      <c r="A7" s="32" t="s">
        <v>29</v>
      </c>
      <c r="B7" s="1">
        <v>73</v>
      </c>
      <c r="C7" s="1">
        <v>41</v>
      </c>
      <c r="D7" s="1">
        <v>24</v>
      </c>
      <c r="E7" s="20">
        <v>8</v>
      </c>
      <c r="F7" s="30">
        <v>90</v>
      </c>
      <c r="G7" s="31">
        <v>28</v>
      </c>
      <c r="H7" s="20">
        <v>38</v>
      </c>
      <c r="I7" s="20">
        <v>3</v>
      </c>
      <c r="J7" s="30">
        <v>3</v>
      </c>
      <c r="K7" s="29" t="s">
        <v>1810</v>
      </c>
      <c r="L7" s="1" t="s">
        <v>1719</v>
      </c>
      <c r="M7" s="1" t="s">
        <v>639</v>
      </c>
      <c r="N7" s="1" t="s">
        <v>1768</v>
      </c>
      <c r="O7" s="31">
        <v>246</v>
      </c>
      <c r="P7" s="20">
        <v>227</v>
      </c>
      <c r="Q7" s="30">
        <v>19</v>
      </c>
      <c r="R7" s="29" t="s">
        <v>104</v>
      </c>
      <c r="S7" s="28" t="s">
        <v>231</v>
      </c>
    </row>
    <row r="8" spans="1:20" x14ac:dyDescent="0.3">
      <c r="A8" s="32" t="s">
        <v>21</v>
      </c>
      <c r="B8" s="1">
        <v>73</v>
      </c>
      <c r="C8" s="1">
        <v>39</v>
      </c>
      <c r="D8" s="1">
        <v>26</v>
      </c>
      <c r="E8" s="20">
        <v>8</v>
      </c>
      <c r="F8" s="30">
        <v>86</v>
      </c>
      <c r="G8" s="31">
        <v>26</v>
      </c>
      <c r="H8" s="20">
        <v>37</v>
      </c>
      <c r="I8" s="20">
        <v>2</v>
      </c>
      <c r="J8" s="30">
        <v>3</v>
      </c>
      <c r="K8" s="29" t="s">
        <v>1752</v>
      </c>
      <c r="L8" s="1" t="s">
        <v>1549</v>
      </c>
      <c r="M8" s="1" t="s">
        <v>844</v>
      </c>
      <c r="N8" s="1" t="s">
        <v>1812</v>
      </c>
      <c r="O8" s="31">
        <v>215</v>
      </c>
      <c r="P8" s="20">
        <v>218</v>
      </c>
      <c r="Q8" s="30">
        <v>-3</v>
      </c>
      <c r="R8" s="29" t="s">
        <v>101</v>
      </c>
      <c r="S8" s="28" t="s">
        <v>228</v>
      </c>
    </row>
    <row r="9" spans="1:20" x14ac:dyDescent="0.3">
      <c r="A9" s="32" t="s">
        <v>11</v>
      </c>
      <c r="B9" s="1">
        <v>73</v>
      </c>
      <c r="C9" s="1">
        <v>38</v>
      </c>
      <c r="D9" s="1">
        <v>25</v>
      </c>
      <c r="E9" s="20">
        <v>10</v>
      </c>
      <c r="F9" s="30">
        <v>86</v>
      </c>
      <c r="G9" s="31">
        <v>29</v>
      </c>
      <c r="H9" s="20">
        <v>35</v>
      </c>
      <c r="I9" s="20">
        <v>3</v>
      </c>
      <c r="J9" s="30">
        <v>1</v>
      </c>
      <c r="K9" s="29" t="s">
        <v>1777</v>
      </c>
      <c r="L9" s="1" t="s">
        <v>1815</v>
      </c>
      <c r="M9" s="1" t="s">
        <v>724</v>
      </c>
      <c r="N9" s="1" t="s">
        <v>1816</v>
      </c>
      <c r="O9" s="31">
        <v>244</v>
      </c>
      <c r="P9" s="20">
        <v>224</v>
      </c>
      <c r="Q9" s="30">
        <v>20</v>
      </c>
      <c r="R9" s="29" t="s">
        <v>107</v>
      </c>
      <c r="S9" s="28" t="s">
        <v>234</v>
      </c>
    </row>
    <row r="10" spans="1:20" x14ac:dyDescent="0.3">
      <c r="A10" s="32" t="s">
        <v>4</v>
      </c>
      <c r="B10" s="1">
        <v>74</v>
      </c>
      <c r="C10" s="1">
        <v>31</v>
      </c>
      <c r="D10" s="1">
        <v>30</v>
      </c>
      <c r="E10" s="20">
        <v>13</v>
      </c>
      <c r="F10" s="30">
        <v>75</v>
      </c>
      <c r="G10" s="31">
        <v>22</v>
      </c>
      <c r="H10" s="20">
        <v>30</v>
      </c>
      <c r="I10" s="20">
        <v>1</v>
      </c>
      <c r="J10" s="30">
        <v>4</v>
      </c>
      <c r="K10" s="29" t="s">
        <v>1680</v>
      </c>
      <c r="L10" s="1" t="s">
        <v>1819</v>
      </c>
      <c r="M10" s="1" t="s">
        <v>1065</v>
      </c>
      <c r="N10" s="1" t="s">
        <v>1771</v>
      </c>
      <c r="O10" s="31">
        <v>230</v>
      </c>
      <c r="P10" s="20">
        <v>260</v>
      </c>
      <c r="Q10" s="30">
        <v>-30</v>
      </c>
      <c r="R10" s="29" t="s">
        <v>101</v>
      </c>
      <c r="S10" s="28" t="s">
        <v>218</v>
      </c>
    </row>
    <row r="11" spans="1:20" ht="15" thickBot="1" x14ac:dyDescent="0.35">
      <c r="A11" s="32" t="s">
        <v>19</v>
      </c>
      <c r="B11" s="1">
        <v>72</v>
      </c>
      <c r="C11" s="1">
        <v>35</v>
      </c>
      <c r="D11" s="1">
        <v>34</v>
      </c>
      <c r="E11" s="24">
        <v>3</v>
      </c>
      <c r="F11" s="23">
        <v>73</v>
      </c>
      <c r="G11" s="25">
        <v>22</v>
      </c>
      <c r="H11" s="24">
        <v>30</v>
      </c>
      <c r="I11" s="24">
        <v>5</v>
      </c>
      <c r="J11" s="23">
        <v>1</v>
      </c>
      <c r="K11" s="29" t="s">
        <v>1774</v>
      </c>
      <c r="L11" s="1" t="s">
        <v>1813</v>
      </c>
      <c r="M11" s="1" t="s">
        <v>477</v>
      </c>
      <c r="N11" s="1" t="s">
        <v>1814</v>
      </c>
      <c r="O11" s="31">
        <v>215</v>
      </c>
      <c r="P11" s="20">
        <v>241</v>
      </c>
      <c r="Q11" s="30">
        <v>-26</v>
      </c>
      <c r="R11" s="29" t="s">
        <v>107</v>
      </c>
      <c r="S11" s="28" t="s">
        <v>202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72</v>
      </c>
      <c r="C14" s="1">
        <v>46</v>
      </c>
      <c r="D14" s="1">
        <v>20</v>
      </c>
      <c r="E14" s="20">
        <v>6</v>
      </c>
      <c r="F14" s="33">
        <v>98</v>
      </c>
      <c r="G14" s="20">
        <v>28</v>
      </c>
      <c r="H14" s="20">
        <v>41</v>
      </c>
      <c r="I14" s="20">
        <v>5</v>
      </c>
      <c r="J14" s="20">
        <v>3</v>
      </c>
      <c r="K14" s="29" t="s">
        <v>1640</v>
      </c>
      <c r="L14" s="1" t="s">
        <v>1273</v>
      </c>
      <c r="M14" s="1" t="s">
        <v>1820</v>
      </c>
      <c r="N14" s="1" t="s">
        <v>1821</v>
      </c>
      <c r="O14" s="31">
        <v>257</v>
      </c>
      <c r="P14" s="20">
        <v>213</v>
      </c>
      <c r="Q14" s="30">
        <v>44</v>
      </c>
      <c r="R14" s="29" t="s">
        <v>99</v>
      </c>
      <c r="S14" s="28" t="s">
        <v>232</v>
      </c>
    </row>
    <row r="15" spans="1:20" x14ac:dyDescent="0.3">
      <c r="A15" s="32" t="s">
        <v>13</v>
      </c>
      <c r="B15" s="1">
        <v>74</v>
      </c>
      <c r="C15" s="1">
        <v>42</v>
      </c>
      <c r="D15" s="1">
        <v>27</v>
      </c>
      <c r="E15" s="20">
        <v>5</v>
      </c>
      <c r="F15" s="30">
        <v>89</v>
      </c>
      <c r="G15" s="20">
        <v>24</v>
      </c>
      <c r="H15" s="20">
        <v>38</v>
      </c>
      <c r="I15" s="20">
        <v>4</v>
      </c>
      <c r="J15" s="20">
        <v>5</v>
      </c>
      <c r="K15" s="29" t="s">
        <v>1825</v>
      </c>
      <c r="L15" s="1" t="s">
        <v>1686</v>
      </c>
      <c r="M15" s="1" t="s">
        <v>886</v>
      </c>
      <c r="N15" s="1" t="s">
        <v>1558</v>
      </c>
      <c r="O15" s="31">
        <v>216</v>
      </c>
      <c r="P15" s="20">
        <v>209</v>
      </c>
      <c r="Q15" s="30">
        <v>7</v>
      </c>
      <c r="R15" s="29" t="s">
        <v>104</v>
      </c>
      <c r="S15" s="28" t="s">
        <v>232</v>
      </c>
    </row>
    <row r="16" spans="1:20" x14ac:dyDescent="0.3">
      <c r="A16" s="32" t="s">
        <v>9</v>
      </c>
      <c r="B16" s="1">
        <v>73</v>
      </c>
      <c r="C16" s="1">
        <v>36</v>
      </c>
      <c r="D16" s="1">
        <v>21</v>
      </c>
      <c r="E16" s="20">
        <v>16</v>
      </c>
      <c r="F16" s="30">
        <v>88</v>
      </c>
      <c r="G16" s="20">
        <v>26</v>
      </c>
      <c r="H16" s="20">
        <v>33</v>
      </c>
      <c r="I16" s="20">
        <v>3</v>
      </c>
      <c r="J16" s="20">
        <v>10</v>
      </c>
      <c r="K16" s="29" t="s">
        <v>1827</v>
      </c>
      <c r="L16" s="1" t="s">
        <v>1783</v>
      </c>
      <c r="M16" s="1" t="s">
        <v>1713</v>
      </c>
      <c r="N16" s="1" t="s">
        <v>1784</v>
      </c>
      <c r="O16" s="31">
        <v>250</v>
      </c>
      <c r="P16" s="20">
        <v>234</v>
      </c>
      <c r="Q16" s="30">
        <v>16</v>
      </c>
      <c r="R16" s="29" t="s">
        <v>101</v>
      </c>
      <c r="S16" s="28" t="s">
        <v>218</v>
      </c>
    </row>
    <row r="17" spans="1:19" x14ac:dyDescent="0.3">
      <c r="A17" s="32" t="s">
        <v>23</v>
      </c>
      <c r="B17" s="1">
        <v>73</v>
      </c>
      <c r="C17" s="1">
        <v>38</v>
      </c>
      <c r="D17" s="1">
        <v>24</v>
      </c>
      <c r="E17" s="20">
        <v>11</v>
      </c>
      <c r="F17" s="30">
        <v>87</v>
      </c>
      <c r="G17" s="20">
        <v>21</v>
      </c>
      <c r="H17" s="20">
        <v>32</v>
      </c>
      <c r="I17" s="20">
        <v>6</v>
      </c>
      <c r="J17" s="20">
        <v>1</v>
      </c>
      <c r="K17" s="29" t="s">
        <v>1822</v>
      </c>
      <c r="L17" s="1" t="s">
        <v>1425</v>
      </c>
      <c r="M17" s="1" t="s">
        <v>661</v>
      </c>
      <c r="N17" s="1" t="s">
        <v>1780</v>
      </c>
      <c r="O17" s="31">
        <v>234</v>
      </c>
      <c r="P17" s="20">
        <v>222</v>
      </c>
      <c r="Q17" s="30">
        <v>12</v>
      </c>
      <c r="R17" s="29" t="s">
        <v>107</v>
      </c>
      <c r="S17" s="28" t="s">
        <v>234</v>
      </c>
    </row>
    <row r="18" spans="1:19" x14ac:dyDescent="0.3">
      <c r="A18" s="32" t="s">
        <v>10</v>
      </c>
      <c r="B18" s="1">
        <v>72</v>
      </c>
      <c r="C18" s="1">
        <v>36</v>
      </c>
      <c r="D18" s="1">
        <v>24</v>
      </c>
      <c r="E18" s="20">
        <v>12</v>
      </c>
      <c r="F18" s="30">
        <v>84</v>
      </c>
      <c r="G18" s="20">
        <v>14</v>
      </c>
      <c r="H18" s="20">
        <v>27</v>
      </c>
      <c r="I18" s="20">
        <v>9</v>
      </c>
      <c r="J18" s="20">
        <v>4</v>
      </c>
      <c r="K18" s="29" t="s">
        <v>1521</v>
      </c>
      <c r="L18" s="1" t="s">
        <v>1233</v>
      </c>
      <c r="M18" s="1" t="s">
        <v>1747</v>
      </c>
      <c r="N18" s="1" t="s">
        <v>1826</v>
      </c>
      <c r="O18" s="31">
        <v>214</v>
      </c>
      <c r="P18" s="20">
        <v>218</v>
      </c>
      <c r="Q18" s="30">
        <v>-4</v>
      </c>
      <c r="R18" s="29" t="s">
        <v>104</v>
      </c>
      <c r="S18" s="28" t="s">
        <v>226</v>
      </c>
    </row>
    <row r="19" spans="1:19" x14ac:dyDescent="0.3">
      <c r="A19" s="32" t="s">
        <v>1</v>
      </c>
      <c r="B19" s="1">
        <v>74</v>
      </c>
      <c r="C19" s="1">
        <v>37</v>
      </c>
      <c r="D19" s="1">
        <v>28</v>
      </c>
      <c r="E19" s="20">
        <v>9</v>
      </c>
      <c r="F19" s="30">
        <v>83</v>
      </c>
      <c r="G19" s="20">
        <v>29</v>
      </c>
      <c r="H19" s="20">
        <v>35</v>
      </c>
      <c r="I19" s="20">
        <v>2</v>
      </c>
      <c r="J19" s="20">
        <v>6</v>
      </c>
      <c r="K19" s="29" t="s">
        <v>1593</v>
      </c>
      <c r="L19" s="1" t="s">
        <v>1469</v>
      </c>
      <c r="M19" s="1" t="s">
        <v>815</v>
      </c>
      <c r="N19" s="1" t="s">
        <v>1667</v>
      </c>
      <c r="O19" s="31">
        <v>232</v>
      </c>
      <c r="P19" s="20">
        <v>219</v>
      </c>
      <c r="Q19" s="30">
        <v>13</v>
      </c>
      <c r="R19" s="29" t="s">
        <v>104</v>
      </c>
      <c r="S19" s="28" t="s">
        <v>231</v>
      </c>
    </row>
    <row r="20" spans="1:19" x14ac:dyDescent="0.3">
      <c r="A20" s="32" t="s">
        <v>14</v>
      </c>
      <c r="B20" s="1">
        <v>72</v>
      </c>
      <c r="C20" s="1">
        <v>37</v>
      </c>
      <c r="D20" s="1">
        <v>33</v>
      </c>
      <c r="E20" s="20">
        <v>2</v>
      </c>
      <c r="F20" s="30">
        <v>76</v>
      </c>
      <c r="G20" s="20">
        <v>21</v>
      </c>
      <c r="H20" s="20">
        <v>33</v>
      </c>
      <c r="I20" s="20">
        <v>4</v>
      </c>
      <c r="J20" s="20">
        <v>0</v>
      </c>
      <c r="K20" s="29" t="s">
        <v>1566</v>
      </c>
      <c r="L20" s="1" t="s">
        <v>1823</v>
      </c>
      <c r="M20" s="1" t="s">
        <v>830</v>
      </c>
      <c r="N20" s="1" t="s">
        <v>1824</v>
      </c>
      <c r="O20" s="31">
        <v>199</v>
      </c>
      <c r="P20" s="20">
        <v>220</v>
      </c>
      <c r="Q20" s="30">
        <v>-21</v>
      </c>
      <c r="R20" s="29" t="s">
        <v>101</v>
      </c>
      <c r="S20" s="28" t="s">
        <v>232</v>
      </c>
    </row>
    <row r="21" spans="1:19" ht="15" thickBot="1" x14ac:dyDescent="0.35">
      <c r="A21" s="27" t="s">
        <v>12</v>
      </c>
      <c r="B21" s="26">
        <v>73</v>
      </c>
      <c r="C21" s="26">
        <v>29</v>
      </c>
      <c r="D21" s="26">
        <v>35</v>
      </c>
      <c r="E21" s="24">
        <v>9</v>
      </c>
      <c r="F21" s="23">
        <v>67</v>
      </c>
      <c r="G21" s="24">
        <v>17</v>
      </c>
      <c r="H21" s="24">
        <v>26</v>
      </c>
      <c r="I21" s="24">
        <v>3</v>
      </c>
      <c r="J21" s="24">
        <v>1</v>
      </c>
      <c r="K21" s="22" t="s">
        <v>1808</v>
      </c>
      <c r="L21" s="26" t="s">
        <v>1772</v>
      </c>
      <c r="M21" s="26" t="s">
        <v>1649</v>
      </c>
      <c r="N21" s="26" t="s">
        <v>1773</v>
      </c>
      <c r="O21" s="25">
        <v>208</v>
      </c>
      <c r="P21" s="24">
        <v>231</v>
      </c>
      <c r="Q21" s="23">
        <v>-23</v>
      </c>
      <c r="R21" s="22" t="s">
        <v>99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72</v>
      </c>
      <c r="C25" s="1">
        <v>48</v>
      </c>
      <c r="D25" s="1">
        <v>14</v>
      </c>
      <c r="E25" s="20">
        <v>10</v>
      </c>
      <c r="F25" s="30">
        <v>106</v>
      </c>
      <c r="G25" s="20">
        <v>39</v>
      </c>
      <c r="H25" s="20">
        <v>45</v>
      </c>
      <c r="I25" s="20">
        <v>3</v>
      </c>
      <c r="J25" s="20">
        <v>6</v>
      </c>
      <c r="K25" s="29" t="s">
        <v>1717</v>
      </c>
      <c r="L25" s="1" t="s">
        <v>1786</v>
      </c>
      <c r="M25" s="1" t="s">
        <v>822</v>
      </c>
      <c r="N25" s="1" t="s">
        <v>1828</v>
      </c>
      <c r="O25" s="31">
        <v>268</v>
      </c>
      <c r="P25" s="20">
        <v>183</v>
      </c>
      <c r="Q25" s="30">
        <v>85</v>
      </c>
      <c r="R25" s="29" t="s">
        <v>101</v>
      </c>
      <c r="S25" s="28" t="s">
        <v>225</v>
      </c>
    </row>
    <row r="26" spans="1:19" x14ac:dyDescent="0.3">
      <c r="A26" s="32" t="s">
        <v>22</v>
      </c>
      <c r="B26" s="1">
        <v>73</v>
      </c>
      <c r="C26" s="1">
        <v>44</v>
      </c>
      <c r="D26" s="1">
        <v>18</v>
      </c>
      <c r="E26" s="20">
        <v>11</v>
      </c>
      <c r="F26" s="30">
        <v>99</v>
      </c>
      <c r="G26" s="20">
        <v>29</v>
      </c>
      <c r="H26" s="20">
        <v>39</v>
      </c>
      <c r="I26" s="20">
        <v>5</v>
      </c>
      <c r="J26" s="20">
        <v>4</v>
      </c>
      <c r="K26" s="29" t="s">
        <v>1751</v>
      </c>
      <c r="L26" s="1" t="s">
        <v>1829</v>
      </c>
      <c r="M26" s="1" t="s">
        <v>1690</v>
      </c>
      <c r="N26" s="1" t="s">
        <v>1718</v>
      </c>
      <c r="O26" s="31">
        <v>251</v>
      </c>
      <c r="P26" s="20">
        <v>201</v>
      </c>
      <c r="Q26" s="30">
        <v>50</v>
      </c>
      <c r="R26" s="29" t="s">
        <v>99</v>
      </c>
      <c r="S26" s="28" t="s">
        <v>225</v>
      </c>
    </row>
    <row r="27" spans="1:19" x14ac:dyDescent="0.3">
      <c r="A27" s="32" t="s">
        <v>17</v>
      </c>
      <c r="B27" s="1">
        <v>74</v>
      </c>
      <c r="C27" s="1">
        <v>41</v>
      </c>
      <c r="D27" s="1">
        <v>21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1317</v>
      </c>
      <c r="M27" s="1" t="s">
        <v>804</v>
      </c>
      <c r="N27" s="1" t="s">
        <v>1692</v>
      </c>
      <c r="O27" s="31">
        <v>242</v>
      </c>
      <c r="P27" s="20">
        <v>216</v>
      </c>
      <c r="Q27" s="30">
        <v>26</v>
      </c>
      <c r="R27" s="29" t="s">
        <v>101</v>
      </c>
      <c r="S27" s="28" t="s">
        <v>228</v>
      </c>
    </row>
    <row r="28" spans="1:19" x14ac:dyDescent="0.3">
      <c r="A28" s="32" t="s">
        <v>95</v>
      </c>
      <c r="B28" s="1">
        <v>74</v>
      </c>
      <c r="C28" s="1">
        <v>38</v>
      </c>
      <c r="D28" s="1">
        <v>30</v>
      </c>
      <c r="E28" s="20">
        <v>6</v>
      </c>
      <c r="F28" s="30">
        <v>82</v>
      </c>
      <c r="G28" s="20">
        <v>29</v>
      </c>
      <c r="H28" s="20">
        <v>38</v>
      </c>
      <c r="I28" s="20">
        <v>0</v>
      </c>
      <c r="J28" s="20">
        <v>0</v>
      </c>
      <c r="K28" s="29" t="s">
        <v>1693</v>
      </c>
      <c r="L28" s="1" t="s">
        <v>1832</v>
      </c>
      <c r="M28" s="1" t="s">
        <v>719</v>
      </c>
      <c r="N28" s="1" t="s">
        <v>1833</v>
      </c>
      <c r="O28" s="31">
        <v>235</v>
      </c>
      <c r="P28" s="20">
        <v>212</v>
      </c>
      <c r="Q28" s="30">
        <v>23</v>
      </c>
      <c r="R28" s="29" t="s">
        <v>99</v>
      </c>
      <c r="S28" s="28" t="s">
        <v>228</v>
      </c>
    </row>
    <row r="29" spans="1:19" x14ac:dyDescent="0.3">
      <c r="A29" s="32" t="s">
        <v>15</v>
      </c>
      <c r="B29" s="1">
        <v>73</v>
      </c>
      <c r="C29" s="1">
        <v>34</v>
      </c>
      <c r="D29" s="1">
        <v>30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1830</v>
      </c>
      <c r="L29" s="1" t="s">
        <v>1719</v>
      </c>
      <c r="M29" s="1" t="s">
        <v>680</v>
      </c>
      <c r="N29" s="1" t="s">
        <v>1753</v>
      </c>
      <c r="O29" s="31">
        <v>218</v>
      </c>
      <c r="P29" s="20">
        <v>243</v>
      </c>
      <c r="Q29" s="30">
        <v>-25</v>
      </c>
      <c r="R29" s="29" t="s">
        <v>107</v>
      </c>
      <c r="S29" s="28" t="s">
        <v>234</v>
      </c>
    </row>
    <row r="30" spans="1:19" x14ac:dyDescent="0.3">
      <c r="A30" s="32" t="s">
        <v>0</v>
      </c>
      <c r="B30" s="1">
        <v>73</v>
      </c>
      <c r="C30" s="1">
        <v>31</v>
      </c>
      <c r="D30" s="1">
        <v>30</v>
      </c>
      <c r="E30" s="20">
        <v>12</v>
      </c>
      <c r="F30" s="30">
        <v>74</v>
      </c>
      <c r="G30" s="20">
        <v>23</v>
      </c>
      <c r="H30" s="20">
        <v>29</v>
      </c>
      <c r="I30" s="20">
        <v>2</v>
      </c>
      <c r="J30" s="20">
        <v>4</v>
      </c>
      <c r="K30" s="29" t="s">
        <v>1617</v>
      </c>
      <c r="L30" s="1" t="s">
        <v>1668</v>
      </c>
      <c r="M30" s="1" t="s">
        <v>122</v>
      </c>
      <c r="N30" s="1" t="s">
        <v>1834</v>
      </c>
      <c r="O30" s="31">
        <v>209</v>
      </c>
      <c r="P30" s="20">
        <v>225</v>
      </c>
      <c r="Q30" s="30">
        <v>-16</v>
      </c>
      <c r="R30" s="29" t="s">
        <v>99</v>
      </c>
      <c r="S30" s="28" t="s">
        <v>233</v>
      </c>
    </row>
    <row r="31" spans="1:19" x14ac:dyDescent="0.3">
      <c r="A31" s="32" t="s">
        <v>6</v>
      </c>
      <c r="B31" s="1">
        <v>72</v>
      </c>
      <c r="C31" s="1">
        <v>31</v>
      </c>
      <c r="D31" s="1">
        <v>30</v>
      </c>
      <c r="E31" s="20">
        <v>11</v>
      </c>
      <c r="F31" s="30">
        <v>73</v>
      </c>
      <c r="G31" s="20">
        <v>26</v>
      </c>
      <c r="H31" s="20">
        <v>30</v>
      </c>
      <c r="I31" s="20">
        <v>1</v>
      </c>
      <c r="J31" s="20">
        <v>4</v>
      </c>
      <c r="K31" s="29" t="s">
        <v>1831</v>
      </c>
      <c r="L31" s="1" t="s">
        <v>1695</v>
      </c>
      <c r="M31" s="1" t="s">
        <v>1587</v>
      </c>
      <c r="N31" s="1" t="s">
        <v>1791</v>
      </c>
      <c r="O31" s="31">
        <v>191</v>
      </c>
      <c r="P31" s="20">
        <v>227</v>
      </c>
      <c r="Q31" s="30">
        <v>-36</v>
      </c>
      <c r="R31" s="29" t="s">
        <v>135</v>
      </c>
      <c r="S31" s="28" t="s">
        <v>290</v>
      </c>
    </row>
    <row r="32" spans="1:19" ht="15" thickBot="1" x14ac:dyDescent="0.35">
      <c r="A32" s="32" t="s">
        <v>25</v>
      </c>
      <c r="B32" s="1">
        <v>73</v>
      </c>
      <c r="C32" s="1">
        <v>27</v>
      </c>
      <c r="D32" s="1">
        <v>33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1809</v>
      </c>
      <c r="M32" s="1" t="s">
        <v>838</v>
      </c>
      <c r="N32" s="1" t="s">
        <v>1716</v>
      </c>
      <c r="O32" s="31">
        <v>189</v>
      </c>
      <c r="P32" s="20">
        <v>239</v>
      </c>
      <c r="Q32" s="30">
        <v>-50</v>
      </c>
      <c r="R32" s="29" t="s">
        <v>107</v>
      </c>
      <c r="S32" s="28" t="s">
        <v>218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73</v>
      </c>
      <c r="C35" s="1">
        <v>41</v>
      </c>
      <c r="D35" s="1">
        <v>28</v>
      </c>
      <c r="E35" s="20">
        <v>4</v>
      </c>
      <c r="F35" s="33">
        <v>86</v>
      </c>
      <c r="G35" s="20">
        <v>16</v>
      </c>
      <c r="H35" s="20">
        <v>33</v>
      </c>
      <c r="I35" s="20">
        <v>8</v>
      </c>
      <c r="J35" s="20">
        <v>0</v>
      </c>
      <c r="K35" s="29" t="s">
        <v>1724</v>
      </c>
      <c r="L35" s="1" t="s">
        <v>1835</v>
      </c>
      <c r="M35" s="1" t="s">
        <v>1836</v>
      </c>
      <c r="N35" s="1" t="s">
        <v>1837</v>
      </c>
      <c r="O35" s="31">
        <v>245</v>
      </c>
      <c r="P35" s="20">
        <v>251</v>
      </c>
      <c r="Q35" s="30">
        <v>-6</v>
      </c>
      <c r="R35" s="29" t="s">
        <v>101</v>
      </c>
      <c r="S35" s="28" t="s">
        <v>234</v>
      </c>
    </row>
    <row r="36" spans="1:19" x14ac:dyDescent="0.3">
      <c r="A36" s="32" t="s">
        <v>20</v>
      </c>
      <c r="B36" s="1">
        <v>74</v>
      </c>
      <c r="C36" s="1">
        <v>37</v>
      </c>
      <c r="D36" s="1">
        <v>28</v>
      </c>
      <c r="E36" s="20">
        <v>9</v>
      </c>
      <c r="F36" s="30">
        <v>83</v>
      </c>
      <c r="G36" s="20">
        <v>28</v>
      </c>
      <c r="H36" s="20">
        <v>37</v>
      </c>
      <c r="I36" s="20">
        <v>0</v>
      </c>
      <c r="J36" s="20">
        <v>3</v>
      </c>
      <c r="K36" s="29" t="s">
        <v>1729</v>
      </c>
      <c r="L36" s="1" t="s">
        <v>1797</v>
      </c>
      <c r="M36" s="1" t="s">
        <v>1840</v>
      </c>
      <c r="N36" s="1" t="s">
        <v>1768</v>
      </c>
      <c r="O36" s="31">
        <v>258</v>
      </c>
      <c r="P36" s="20">
        <v>251</v>
      </c>
      <c r="Q36" s="30">
        <v>7</v>
      </c>
      <c r="R36" s="29" t="s">
        <v>109</v>
      </c>
      <c r="S36" s="28" t="s">
        <v>234</v>
      </c>
    </row>
    <row r="37" spans="1:19" x14ac:dyDescent="0.3">
      <c r="A37" s="32" t="s">
        <v>2</v>
      </c>
      <c r="B37" s="1">
        <v>74</v>
      </c>
      <c r="C37" s="1">
        <v>32</v>
      </c>
      <c r="D37" s="1">
        <v>26</v>
      </c>
      <c r="E37" s="20">
        <v>16</v>
      </c>
      <c r="F37" s="30">
        <v>80</v>
      </c>
      <c r="G37" s="20">
        <v>23</v>
      </c>
      <c r="H37" s="20">
        <v>31</v>
      </c>
      <c r="I37" s="20">
        <v>1</v>
      </c>
      <c r="J37" s="20">
        <v>7</v>
      </c>
      <c r="K37" s="29" t="s">
        <v>1846</v>
      </c>
      <c r="L37" s="1" t="s">
        <v>1462</v>
      </c>
      <c r="M37" s="1" t="s">
        <v>594</v>
      </c>
      <c r="N37" s="1" t="s">
        <v>1806</v>
      </c>
      <c r="O37" s="31">
        <v>232</v>
      </c>
      <c r="P37" s="20">
        <v>234</v>
      </c>
      <c r="Q37" s="30">
        <v>-2</v>
      </c>
      <c r="R37" s="29" t="s">
        <v>113</v>
      </c>
      <c r="S37" s="28" t="s">
        <v>215</v>
      </c>
    </row>
    <row r="38" spans="1:19" x14ac:dyDescent="0.3">
      <c r="A38" s="32" t="s">
        <v>18</v>
      </c>
      <c r="B38" s="1">
        <v>73</v>
      </c>
      <c r="C38" s="1">
        <v>29</v>
      </c>
      <c r="D38" s="1">
        <v>26</v>
      </c>
      <c r="E38" s="20">
        <v>18</v>
      </c>
      <c r="F38" s="30">
        <v>76</v>
      </c>
      <c r="G38" s="20">
        <v>15</v>
      </c>
      <c r="H38" s="20">
        <v>25</v>
      </c>
      <c r="I38" s="20">
        <v>4</v>
      </c>
      <c r="J38" s="20">
        <v>8</v>
      </c>
      <c r="K38" s="29" t="s">
        <v>1841</v>
      </c>
      <c r="L38" s="1" t="s">
        <v>1799</v>
      </c>
      <c r="M38" s="1" t="s">
        <v>1800</v>
      </c>
      <c r="N38" s="1" t="s">
        <v>1842</v>
      </c>
      <c r="O38" s="31">
        <v>195</v>
      </c>
      <c r="P38" s="20">
        <v>222</v>
      </c>
      <c r="Q38" s="30">
        <v>-27</v>
      </c>
      <c r="R38" s="29" t="s">
        <v>101</v>
      </c>
      <c r="S38" s="28" t="s">
        <v>264</v>
      </c>
    </row>
    <row r="39" spans="1:19" x14ac:dyDescent="0.3">
      <c r="A39" s="32" t="s">
        <v>7</v>
      </c>
      <c r="B39" s="1">
        <v>72</v>
      </c>
      <c r="C39" s="1">
        <v>32</v>
      </c>
      <c r="D39" s="1">
        <v>29</v>
      </c>
      <c r="E39" s="20">
        <v>11</v>
      </c>
      <c r="F39" s="30">
        <v>75</v>
      </c>
      <c r="G39" s="20">
        <v>24</v>
      </c>
      <c r="H39" s="20">
        <v>31</v>
      </c>
      <c r="I39" s="20">
        <v>1</v>
      </c>
      <c r="J39" s="20">
        <v>6</v>
      </c>
      <c r="K39" s="29" t="s">
        <v>1621</v>
      </c>
      <c r="L39" s="1" t="s">
        <v>1360</v>
      </c>
      <c r="M39" s="1" t="s">
        <v>678</v>
      </c>
      <c r="N39" s="1" t="s">
        <v>1657</v>
      </c>
      <c r="O39" s="31">
        <v>206</v>
      </c>
      <c r="P39" s="20">
        <v>224</v>
      </c>
      <c r="Q39" s="30">
        <v>-18</v>
      </c>
      <c r="R39" s="29" t="s">
        <v>101</v>
      </c>
      <c r="S39" s="28" t="s">
        <v>215</v>
      </c>
    </row>
    <row r="40" spans="1:19" x14ac:dyDescent="0.3">
      <c r="A40" s="32" t="s">
        <v>8</v>
      </c>
      <c r="B40" s="1">
        <v>71</v>
      </c>
      <c r="C40" s="1">
        <v>33</v>
      </c>
      <c r="D40" s="1">
        <v>31</v>
      </c>
      <c r="E40" s="20">
        <v>7</v>
      </c>
      <c r="F40" s="30">
        <v>73</v>
      </c>
      <c r="G40" s="20">
        <v>19</v>
      </c>
      <c r="H40" s="20">
        <v>31</v>
      </c>
      <c r="I40" s="20">
        <v>2</v>
      </c>
      <c r="J40" s="20">
        <v>1</v>
      </c>
      <c r="K40" s="29" t="s">
        <v>1411</v>
      </c>
      <c r="L40" s="1" t="s">
        <v>1843</v>
      </c>
      <c r="M40" s="1" t="s">
        <v>649</v>
      </c>
      <c r="N40" s="1" t="s">
        <v>1803</v>
      </c>
      <c r="O40" s="31">
        <v>215</v>
      </c>
      <c r="P40" s="20">
        <v>253</v>
      </c>
      <c r="Q40" s="30">
        <v>-38</v>
      </c>
      <c r="R40" s="29" t="s">
        <v>99</v>
      </c>
      <c r="S40" s="28" t="s">
        <v>237</v>
      </c>
    </row>
    <row r="41" spans="1:19" x14ac:dyDescent="0.3">
      <c r="A41" s="32" t="s">
        <v>27</v>
      </c>
      <c r="B41" s="1">
        <v>73</v>
      </c>
      <c r="C41" s="1">
        <v>31</v>
      </c>
      <c r="D41" s="1">
        <v>34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1601</v>
      </c>
      <c r="M41" s="1" t="s">
        <v>699</v>
      </c>
      <c r="N41" s="1" t="s">
        <v>1839</v>
      </c>
      <c r="O41" s="31">
        <v>189</v>
      </c>
      <c r="P41" s="20">
        <v>225</v>
      </c>
      <c r="Q41" s="30">
        <v>-36</v>
      </c>
      <c r="R41" s="29" t="s">
        <v>99</v>
      </c>
      <c r="S41" s="28" t="s">
        <v>234</v>
      </c>
    </row>
    <row r="42" spans="1:19" ht="15" thickBot="1" x14ac:dyDescent="0.35">
      <c r="A42" s="27" t="s">
        <v>3</v>
      </c>
      <c r="B42" s="26">
        <v>72</v>
      </c>
      <c r="C42" s="26">
        <v>21</v>
      </c>
      <c r="D42" s="26">
        <v>43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1804</v>
      </c>
      <c r="L42" s="26" t="s">
        <v>1844</v>
      </c>
      <c r="M42" s="26" t="s">
        <v>1441</v>
      </c>
      <c r="N42" s="26" t="s">
        <v>1845</v>
      </c>
      <c r="O42" s="25">
        <v>185</v>
      </c>
      <c r="P42" s="24">
        <v>273</v>
      </c>
      <c r="Q42" s="23">
        <v>-88</v>
      </c>
      <c r="R42" s="22" t="s">
        <v>159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E4E534A-D2B4-420C-BA22-D40CC51000E5}"/>
  </hyperlinks>
  <pageMargins left="0.7" right="0.7" top="0.75" bottom="0.75" header="0.3" footer="0.3"/>
  <pageSetup orientation="portrait" verticalDpi="0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494A-BEA8-466C-8CF7-1E0B05A14D7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74</v>
      </c>
      <c r="C4" s="40">
        <v>45</v>
      </c>
      <c r="D4" s="40">
        <v>21</v>
      </c>
      <c r="E4" s="38">
        <v>8</v>
      </c>
      <c r="F4" s="33">
        <v>98</v>
      </c>
      <c r="G4" s="39">
        <v>32</v>
      </c>
      <c r="H4" s="38">
        <v>40</v>
      </c>
      <c r="I4" s="38">
        <v>5</v>
      </c>
      <c r="J4" s="33">
        <v>0</v>
      </c>
      <c r="K4" s="37" t="s">
        <v>1811</v>
      </c>
      <c r="L4" s="40" t="s">
        <v>1344</v>
      </c>
      <c r="M4" s="40" t="s">
        <v>711</v>
      </c>
      <c r="N4" s="40" t="s">
        <v>1807</v>
      </c>
      <c r="O4" s="39">
        <v>259</v>
      </c>
      <c r="P4" s="38">
        <v>218</v>
      </c>
      <c r="Q4" s="33">
        <v>41</v>
      </c>
      <c r="R4" s="37" t="s">
        <v>99</v>
      </c>
      <c r="S4" s="36" t="s">
        <v>231</v>
      </c>
    </row>
    <row r="5" spans="1:20" x14ac:dyDescent="0.3">
      <c r="A5" s="32" t="s">
        <v>5</v>
      </c>
      <c r="B5" s="1">
        <v>73</v>
      </c>
      <c r="C5" s="1">
        <v>46</v>
      </c>
      <c r="D5" s="1">
        <v>21</v>
      </c>
      <c r="E5" s="20">
        <v>6</v>
      </c>
      <c r="F5" s="30">
        <v>98</v>
      </c>
      <c r="G5" s="31">
        <v>33</v>
      </c>
      <c r="H5" s="20">
        <v>42</v>
      </c>
      <c r="I5" s="20">
        <v>4</v>
      </c>
      <c r="J5" s="30">
        <v>2</v>
      </c>
      <c r="K5" s="29" t="s">
        <v>1853</v>
      </c>
      <c r="L5" s="1" t="s">
        <v>1704</v>
      </c>
      <c r="M5" s="1" t="s">
        <v>612</v>
      </c>
      <c r="N5" s="1" t="s">
        <v>1818</v>
      </c>
      <c r="O5" s="31">
        <v>267</v>
      </c>
      <c r="P5" s="20">
        <v>203</v>
      </c>
      <c r="Q5" s="30">
        <v>64</v>
      </c>
      <c r="R5" s="29" t="s">
        <v>104</v>
      </c>
      <c r="S5" s="28" t="s">
        <v>290</v>
      </c>
    </row>
    <row r="6" spans="1:20" x14ac:dyDescent="0.3">
      <c r="A6" s="32" t="s">
        <v>16</v>
      </c>
      <c r="B6" s="1">
        <v>73</v>
      </c>
      <c r="C6" s="1">
        <v>42</v>
      </c>
      <c r="D6" s="1">
        <v>21</v>
      </c>
      <c r="E6" s="20">
        <v>10</v>
      </c>
      <c r="F6" s="30">
        <v>94</v>
      </c>
      <c r="G6" s="31">
        <v>28</v>
      </c>
      <c r="H6" s="20">
        <v>40</v>
      </c>
      <c r="I6" s="20">
        <v>2</v>
      </c>
      <c r="J6" s="30">
        <v>5</v>
      </c>
      <c r="K6" s="29" t="s">
        <v>1775</v>
      </c>
      <c r="L6" s="1" t="s">
        <v>1851</v>
      </c>
      <c r="M6" s="1" t="s">
        <v>740</v>
      </c>
      <c r="N6" s="1" t="s">
        <v>1852</v>
      </c>
      <c r="O6" s="31">
        <v>258</v>
      </c>
      <c r="P6" s="20">
        <v>233</v>
      </c>
      <c r="Q6" s="30">
        <v>25</v>
      </c>
      <c r="R6" s="29" t="s">
        <v>154</v>
      </c>
      <c r="S6" s="28" t="s">
        <v>203</v>
      </c>
    </row>
    <row r="7" spans="1:20" x14ac:dyDescent="0.3">
      <c r="A7" s="32" t="s">
        <v>29</v>
      </c>
      <c r="B7" s="1">
        <v>74</v>
      </c>
      <c r="C7" s="1">
        <v>42</v>
      </c>
      <c r="D7" s="1">
        <v>24</v>
      </c>
      <c r="E7" s="20">
        <v>8</v>
      </c>
      <c r="F7" s="30">
        <v>92</v>
      </c>
      <c r="G7" s="31">
        <v>27</v>
      </c>
      <c r="H7" s="20">
        <v>38</v>
      </c>
      <c r="I7" s="20">
        <v>4</v>
      </c>
      <c r="J7" s="30">
        <v>3</v>
      </c>
      <c r="K7" s="29" t="s">
        <v>1810</v>
      </c>
      <c r="L7" s="1" t="s">
        <v>1847</v>
      </c>
      <c r="M7" s="1" t="s">
        <v>639</v>
      </c>
      <c r="N7" s="1" t="s">
        <v>1848</v>
      </c>
      <c r="O7" s="31">
        <v>250</v>
      </c>
      <c r="P7" s="20">
        <v>230</v>
      </c>
      <c r="Q7" s="30">
        <v>20</v>
      </c>
      <c r="R7" s="29" t="s">
        <v>109</v>
      </c>
      <c r="S7" s="28" t="s">
        <v>231</v>
      </c>
    </row>
    <row r="8" spans="1:20" x14ac:dyDescent="0.3">
      <c r="A8" s="32" t="s">
        <v>21</v>
      </c>
      <c r="B8" s="1">
        <v>73</v>
      </c>
      <c r="C8" s="1">
        <v>39</v>
      </c>
      <c r="D8" s="1">
        <v>26</v>
      </c>
      <c r="E8" s="20">
        <v>8</v>
      </c>
      <c r="F8" s="30">
        <v>86</v>
      </c>
      <c r="G8" s="31">
        <v>26</v>
      </c>
      <c r="H8" s="20">
        <v>37</v>
      </c>
      <c r="I8" s="20">
        <v>2</v>
      </c>
      <c r="J8" s="30">
        <v>3</v>
      </c>
      <c r="K8" s="29" t="s">
        <v>1752</v>
      </c>
      <c r="L8" s="1" t="s">
        <v>1549</v>
      </c>
      <c r="M8" s="1" t="s">
        <v>844</v>
      </c>
      <c r="N8" s="1" t="s">
        <v>1812</v>
      </c>
      <c r="O8" s="31">
        <v>215</v>
      </c>
      <c r="P8" s="20">
        <v>218</v>
      </c>
      <c r="Q8" s="30">
        <v>-3</v>
      </c>
      <c r="R8" s="29" t="s">
        <v>101</v>
      </c>
      <c r="S8" s="28" t="s">
        <v>228</v>
      </c>
    </row>
    <row r="9" spans="1:20" x14ac:dyDescent="0.3">
      <c r="A9" s="32" t="s">
        <v>11</v>
      </c>
      <c r="B9" s="1">
        <v>73</v>
      </c>
      <c r="C9" s="1">
        <v>38</v>
      </c>
      <c r="D9" s="1">
        <v>25</v>
      </c>
      <c r="E9" s="20">
        <v>10</v>
      </c>
      <c r="F9" s="30">
        <v>86</v>
      </c>
      <c r="G9" s="31">
        <v>29</v>
      </c>
      <c r="H9" s="20">
        <v>35</v>
      </c>
      <c r="I9" s="20">
        <v>3</v>
      </c>
      <c r="J9" s="30">
        <v>1</v>
      </c>
      <c r="K9" s="29" t="s">
        <v>1777</v>
      </c>
      <c r="L9" s="1" t="s">
        <v>1815</v>
      </c>
      <c r="M9" s="1" t="s">
        <v>724</v>
      </c>
      <c r="N9" s="1" t="s">
        <v>1816</v>
      </c>
      <c r="O9" s="31">
        <v>244</v>
      </c>
      <c r="P9" s="20">
        <v>224</v>
      </c>
      <c r="Q9" s="30">
        <v>20</v>
      </c>
      <c r="R9" s="29" t="s">
        <v>107</v>
      </c>
      <c r="S9" s="28" t="s">
        <v>234</v>
      </c>
    </row>
    <row r="10" spans="1:20" x14ac:dyDescent="0.3">
      <c r="A10" s="32" t="s">
        <v>4</v>
      </c>
      <c r="B10" s="1">
        <v>74</v>
      </c>
      <c r="C10" s="1">
        <v>31</v>
      </c>
      <c r="D10" s="1">
        <v>30</v>
      </c>
      <c r="E10" s="20">
        <v>13</v>
      </c>
      <c r="F10" s="30">
        <v>75</v>
      </c>
      <c r="G10" s="31">
        <v>22</v>
      </c>
      <c r="H10" s="20">
        <v>30</v>
      </c>
      <c r="I10" s="20">
        <v>1</v>
      </c>
      <c r="J10" s="30">
        <v>4</v>
      </c>
      <c r="K10" s="29" t="s">
        <v>1680</v>
      </c>
      <c r="L10" s="1" t="s">
        <v>1819</v>
      </c>
      <c r="M10" s="1" t="s">
        <v>1065</v>
      </c>
      <c r="N10" s="1" t="s">
        <v>1771</v>
      </c>
      <c r="O10" s="31">
        <v>230</v>
      </c>
      <c r="P10" s="20">
        <v>260</v>
      </c>
      <c r="Q10" s="30">
        <v>-30</v>
      </c>
      <c r="R10" s="29" t="s">
        <v>101</v>
      </c>
      <c r="S10" s="28" t="s">
        <v>218</v>
      </c>
    </row>
    <row r="11" spans="1:20" ht="15" thickBot="1" x14ac:dyDescent="0.35">
      <c r="A11" s="32" t="s">
        <v>19</v>
      </c>
      <c r="B11" s="1">
        <v>73</v>
      </c>
      <c r="C11" s="1">
        <v>35</v>
      </c>
      <c r="D11" s="1">
        <v>35</v>
      </c>
      <c r="E11" s="24">
        <v>3</v>
      </c>
      <c r="F11" s="23">
        <v>73</v>
      </c>
      <c r="G11" s="25">
        <v>22</v>
      </c>
      <c r="H11" s="24">
        <v>30</v>
      </c>
      <c r="I11" s="24">
        <v>5</v>
      </c>
      <c r="J11" s="23">
        <v>1</v>
      </c>
      <c r="K11" s="29" t="s">
        <v>1774</v>
      </c>
      <c r="L11" s="1" t="s">
        <v>1849</v>
      </c>
      <c r="M11" s="1" t="s">
        <v>477</v>
      </c>
      <c r="N11" s="1" t="s">
        <v>1850</v>
      </c>
      <c r="O11" s="31">
        <v>216</v>
      </c>
      <c r="P11" s="20">
        <v>244</v>
      </c>
      <c r="Q11" s="30">
        <v>-28</v>
      </c>
      <c r="R11" s="29" t="s">
        <v>113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73</v>
      </c>
      <c r="C14" s="1">
        <v>46</v>
      </c>
      <c r="D14" s="1">
        <v>21</v>
      </c>
      <c r="E14" s="20">
        <v>6</v>
      </c>
      <c r="F14" s="33">
        <v>98</v>
      </c>
      <c r="G14" s="20">
        <v>28</v>
      </c>
      <c r="H14" s="20">
        <v>41</v>
      </c>
      <c r="I14" s="20">
        <v>5</v>
      </c>
      <c r="J14" s="20">
        <v>3</v>
      </c>
      <c r="K14" s="29" t="s">
        <v>1733</v>
      </c>
      <c r="L14" s="1" t="s">
        <v>1273</v>
      </c>
      <c r="M14" s="1" t="s">
        <v>1820</v>
      </c>
      <c r="N14" s="1" t="s">
        <v>1854</v>
      </c>
      <c r="O14" s="31">
        <v>258</v>
      </c>
      <c r="P14" s="20">
        <v>216</v>
      </c>
      <c r="Q14" s="30">
        <v>42</v>
      </c>
      <c r="R14" s="29" t="s">
        <v>101</v>
      </c>
      <c r="S14" s="28" t="s">
        <v>232</v>
      </c>
    </row>
    <row r="15" spans="1:20" x14ac:dyDescent="0.3">
      <c r="A15" s="32" t="s">
        <v>13</v>
      </c>
      <c r="B15" s="1">
        <v>74</v>
      </c>
      <c r="C15" s="1">
        <v>42</v>
      </c>
      <c r="D15" s="1">
        <v>27</v>
      </c>
      <c r="E15" s="20">
        <v>5</v>
      </c>
      <c r="F15" s="30">
        <v>89</v>
      </c>
      <c r="G15" s="20">
        <v>24</v>
      </c>
      <c r="H15" s="20">
        <v>38</v>
      </c>
      <c r="I15" s="20">
        <v>4</v>
      </c>
      <c r="J15" s="20">
        <v>5</v>
      </c>
      <c r="K15" s="29" t="s">
        <v>1825</v>
      </c>
      <c r="L15" s="1" t="s">
        <v>1686</v>
      </c>
      <c r="M15" s="1" t="s">
        <v>886</v>
      </c>
      <c r="N15" s="1" t="s">
        <v>1558</v>
      </c>
      <c r="O15" s="31">
        <v>216</v>
      </c>
      <c r="P15" s="20">
        <v>209</v>
      </c>
      <c r="Q15" s="30">
        <v>7</v>
      </c>
      <c r="R15" s="29" t="s">
        <v>104</v>
      </c>
      <c r="S15" s="28" t="s">
        <v>232</v>
      </c>
    </row>
    <row r="16" spans="1:20" x14ac:dyDescent="0.3">
      <c r="A16" s="32" t="s">
        <v>23</v>
      </c>
      <c r="B16" s="1">
        <v>74</v>
      </c>
      <c r="C16" s="1">
        <v>38</v>
      </c>
      <c r="D16" s="1">
        <v>24</v>
      </c>
      <c r="E16" s="20">
        <v>12</v>
      </c>
      <c r="F16" s="30">
        <v>88</v>
      </c>
      <c r="G16" s="20">
        <v>21</v>
      </c>
      <c r="H16" s="20">
        <v>32</v>
      </c>
      <c r="I16" s="20">
        <v>6</v>
      </c>
      <c r="J16" s="20">
        <v>2</v>
      </c>
      <c r="K16" s="29" t="s">
        <v>1855</v>
      </c>
      <c r="L16" s="1" t="s">
        <v>1425</v>
      </c>
      <c r="M16" s="1" t="s">
        <v>661</v>
      </c>
      <c r="N16" s="1" t="s">
        <v>1856</v>
      </c>
      <c r="O16" s="31">
        <v>237</v>
      </c>
      <c r="P16" s="20">
        <v>226</v>
      </c>
      <c r="Q16" s="30">
        <v>11</v>
      </c>
      <c r="R16" s="29" t="s">
        <v>113</v>
      </c>
      <c r="S16" s="28" t="s">
        <v>233</v>
      </c>
    </row>
    <row r="17" spans="1:19" x14ac:dyDescent="0.3">
      <c r="A17" s="32" t="s">
        <v>9</v>
      </c>
      <c r="B17" s="1">
        <v>73</v>
      </c>
      <c r="C17" s="1">
        <v>36</v>
      </c>
      <c r="D17" s="1">
        <v>21</v>
      </c>
      <c r="E17" s="20">
        <v>16</v>
      </c>
      <c r="F17" s="30">
        <v>88</v>
      </c>
      <c r="G17" s="20">
        <v>26</v>
      </c>
      <c r="H17" s="20">
        <v>33</v>
      </c>
      <c r="I17" s="20">
        <v>3</v>
      </c>
      <c r="J17" s="20">
        <v>10</v>
      </c>
      <c r="K17" s="29" t="s">
        <v>1827</v>
      </c>
      <c r="L17" s="1" t="s">
        <v>1783</v>
      </c>
      <c r="M17" s="1" t="s">
        <v>1713</v>
      </c>
      <c r="N17" s="1" t="s">
        <v>1784</v>
      </c>
      <c r="O17" s="31">
        <v>250</v>
      </c>
      <c r="P17" s="20">
        <v>234</v>
      </c>
      <c r="Q17" s="30">
        <v>16</v>
      </c>
      <c r="R17" s="29" t="s">
        <v>101</v>
      </c>
      <c r="S17" s="28" t="s">
        <v>218</v>
      </c>
    </row>
    <row r="18" spans="1:19" x14ac:dyDescent="0.3">
      <c r="A18" s="32" t="s">
        <v>10</v>
      </c>
      <c r="B18" s="1">
        <v>73</v>
      </c>
      <c r="C18" s="1">
        <v>37</v>
      </c>
      <c r="D18" s="1">
        <v>24</v>
      </c>
      <c r="E18" s="20">
        <v>12</v>
      </c>
      <c r="F18" s="30">
        <v>86</v>
      </c>
      <c r="G18" s="20">
        <v>14</v>
      </c>
      <c r="H18" s="20">
        <v>28</v>
      </c>
      <c r="I18" s="20">
        <v>9</v>
      </c>
      <c r="J18" s="20">
        <v>4</v>
      </c>
      <c r="K18" s="29" t="s">
        <v>1582</v>
      </c>
      <c r="L18" s="1" t="s">
        <v>1233</v>
      </c>
      <c r="M18" s="1" t="s">
        <v>1747</v>
      </c>
      <c r="N18" s="1" t="s">
        <v>1826</v>
      </c>
      <c r="O18" s="31">
        <v>216</v>
      </c>
      <c r="P18" s="20">
        <v>219</v>
      </c>
      <c r="Q18" s="30">
        <v>-3</v>
      </c>
      <c r="R18" s="29" t="s">
        <v>109</v>
      </c>
      <c r="S18" s="28" t="s">
        <v>276</v>
      </c>
    </row>
    <row r="19" spans="1:19" x14ac:dyDescent="0.3">
      <c r="A19" s="32" t="s">
        <v>1</v>
      </c>
      <c r="B19" s="1">
        <v>74</v>
      </c>
      <c r="C19" s="1">
        <v>37</v>
      </c>
      <c r="D19" s="1">
        <v>28</v>
      </c>
      <c r="E19" s="20">
        <v>9</v>
      </c>
      <c r="F19" s="30">
        <v>83</v>
      </c>
      <c r="G19" s="20">
        <v>29</v>
      </c>
      <c r="H19" s="20">
        <v>35</v>
      </c>
      <c r="I19" s="20">
        <v>2</v>
      </c>
      <c r="J19" s="20">
        <v>6</v>
      </c>
      <c r="K19" s="29" t="s">
        <v>1593</v>
      </c>
      <c r="L19" s="1" t="s">
        <v>1469</v>
      </c>
      <c r="M19" s="1" t="s">
        <v>815</v>
      </c>
      <c r="N19" s="1" t="s">
        <v>1667</v>
      </c>
      <c r="O19" s="31">
        <v>232</v>
      </c>
      <c r="P19" s="20">
        <v>219</v>
      </c>
      <c r="Q19" s="30">
        <v>13</v>
      </c>
      <c r="R19" s="29" t="s">
        <v>104</v>
      </c>
      <c r="S19" s="28" t="s">
        <v>231</v>
      </c>
    </row>
    <row r="20" spans="1:19" x14ac:dyDescent="0.3">
      <c r="A20" s="32" t="s">
        <v>14</v>
      </c>
      <c r="B20" s="1">
        <v>73</v>
      </c>
      <c r="C20" s="1">
        <v>38</v>
      </c>
      <c r="D20" s="1">
        <v>33</v>
      </c>
      <c r="E20" s="20">
        <v>2</v>
      </c>
      <c r="F20" s="30">
        <v>78</v>
      </c>
      <c r="G20" s="20">
        <v>22</v>
      </c>
      <c r="H20" s="20">
        <v>34</v>
      </c>
      <c r="I20" s="20">
        <v>4</v>
      </c>
      <c r="J20" s="20">
        <v>0</v>
      </c>
      <c r="K20" s="29" t="s">
        <v>1395</v>
      </c>
      <c r="L20" s="1" t="s">
        <v>1823</v>
      </c>
      <c r="M20" s="1" t="s">
        <v>830</v>
      </c>
      <c r="N20" s="1" t="s">
        <v>1824</v>
      </c>
      <c r="O20" s="31">
        <v>204</v>
      </c>
      <c r="P20" s="20">
        <v>223</v>
      </c>
      <c r="Q20" s="30">
        <v>-19</v>
      </c>
      <c r="R20" s="29" t="s">
        <v>99</v>
      </c>
      <c r="S20" s="28" t="s">
        <v>232</v>
      </c>
    </row>
    <row r="21" spans="1:19" ht="15" thickBot="1" x14ac:dyDescent="0.35">
      <c r="A21" s="27" t="s">
        <v>12</v>
      </c>
      <c r="B21" s="26">
        <v>74</v>
      </c>
      <c r="C21" s="26">
        <v>30</v>
      </c>
      <c r="D21" s="26">
        <v>35</v>
      </c>
      <c r="E21" s="24">
        <v>9</v>
      </c>
      <c r="F21" s="23">
        <v>69</v>
      </c>
      <c r="G21" s="24">
        <v>18</v>
      </c>
      <c r="H21" s="24">
        <v>27</v>
      </c>
      <c r="I21" s="24">
        <v>3</v>
      </c>
      <c r="J21" s="24">
        <v>1</v>
      </c>
      <c r="K21" s="22" t="s">
        <v>1857</v>
      </c>
      <c r="L21" s="26" t="s">
        <v>1772</v>
      </c>
      <c r="M21" s="26" t="s">
        <v>1649</v>
      </c>
      <c r="N21" s="26" t="s">
        <v>1858</v>
      </c>
      <c r="O21" s="25">
        <v>211</v>
      </c>
      <c r="P21" s="24">
        <v>232</v>
      </c>
      <c r="Q21" s="23">
        <v>-21</v>
      </c>
      <c r="R21" s="22" t="s">
        <v>104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72</v>
      </c>
      <c r="C25" s="1">
        <v>48</v>
      </c>
      <c r="D25" s="1">
        <v>14</v>
      </c>
      <c r="E25" s="20">
        <v>10</v>
      </c>
      <c r="F25" s="30">
        <v>106</v>
      </c>
      <c r="G25" s="20">
        <v>39</v>
      </c>
      <c r="H25" s="20">
        <v>45</v>
      </c>
      <c r="I25" s="20">
        <v>3</v>
      </c>
      <c r="J25" s="20">
        <v>6</v>
      </c>
      <c r="K25" s="29" t="s">
        <v>1717</v>
      </c>
      <c r="L25" s="1" t="s">
        <v>1786</v>
      </c>
      <c r="M25" s="1" t="s">
        <v>822</v>
      </c>
      <c r="N25" s="1" t="s">
        <v>1828</v>
      </c>
      <c r="O25" s="31">
        <v>268</v>
      </c>
      <c r="P25" s="20">
        <v>183</v>
      </c>
      <c r="Q25" s="30">
        <v>85</v>
      </c>
      <c r="R25" s="29" t="s">
        <v>101</v>
      </c>
      <c r="S25" s="28" t="s">
        <v>225</v>
      </c>
    </row>
    <row r="26" spans="1:19" x14ac:dyDescent="0.3">
      <c r="A26" s="32" t="s">
        <v>22</v>
      </c>
      <c r="B26" s="1">
        <v>74</v>
      </c>
      <c r="C26" s="1">
        <v>44</v>
      </c>
      <c r="D26" s="1">
        <v>18</v>
      </c>
      <c r="E26" s="20">
        <v>12</v>
      </c>
      <c r="F26" s="30">
        <v>100</v>
      </c>
      <c r="G26" s="20">
        <v>29</v>
      </c>
      <c r="H26" s="20">
        <v>39</v>
      </c>
      <c r="I26" s="20">
        <v>5</v>
      </c>
      <c r="J26" s="20">
        <v>4</v>
      </c>
      <c r="K26" s="29" t="s">
        <v>1751</v>
      </c>
      <c r="L26" s="1" t="s">
        <v>1860</v>
      </c>
      <c r="M26" s="1" t="s">
        <v>1690</v>
      </c>
      <c r="N26" s="1" t="s">
        <v>1718</v>
      </c>
      <c r="O26" s="31">
        <v>252</v>
      </c>
      <c r="P26" s="20">
        <v>203</v>
      </c>
      <c r="Q26" s="30">
        <v>49</v>
      </c>
      <c r="R26" s="29" t="s">
        <v>101</v>
      </c>
      <c r="S26" s="28" t="s">
        <v>218</v>
      </c>
    </row>
    <row r="27" spans="1:19" x14ac:dyDescent="0.3">
      <c r="A27" s="32" t="s">
        <v>17</v>
      </c>
      <c r="B27" s="1">
        <v>74</v>
      </c>
      <c r="C27" s="1">
        <v>41</v>
      </c>
      <c r="D27" s="1">
        <v>21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1317</v>
      </c>
      <c r="M27" s="1" t="s">
        <v>804</v>
      </c>
      <c r="N27" s="1" t="s">
        <v>1692</v>
      </c>
      <c r="O27" s="31">
        <v>242</v>
      </c>
      <c r="P27" s="20">
        <v>216</v>
      </c>
      <c r="Q27" s="30">
        <v>26</v>
      </c>
      <c r="R27" s="29" t="s">
        <v>101</v>
      </c>
      <c r="S27" s="28" t="s">
        <v>228</v>
      </c>
    </row>
    <row r="28" spans="1:19" x14ac:dyDescent="0.3">
      <c r="A28" s="32" t="s">
        <v>95</v>
      </c>
      <c r="B28" s="1">
        <v>74</v>
      </c>
      <c r="C28" s="1">
        <v>38</v>
      </c>
      <c r="D28" s="1">
        <v>30</v>
      </c>
      <c r="E28" s="20">
        <v>6</v>
      </c>
      <c r="F28" s="30">
        <v>82</v>
      </c>
      <c r="G28" s="20">
        <v>29</v>
      </c>
      <c r="H28" s="20">
        <v>38</v>
      </c>
      <c r="I28" s="20">
        <v>0</v>
      </c>
      <c r="J28" s="20">
        <v>0</v>
      </c>
      <c r="K28" s="29" t="s">
        <v>1693</v>
      </c>
      <c r="L28" s="1" t="s">
        <v>1832</v>
      </c>
      <c r="M28" s="1" t="s">
        <v>719</v>
      </c>
      <c r="N28" s="1" t="s">
        <v>1833</v>
      </c>
      <c r="O28" s="31">
        <v>235</v>
      </c>
      <c r="P28" s="20">
        <v>212</v>
      </c>
      <c r="Q28" s="30">
        <v>23</v>
      </c>
      <c r="R28" s="29" t="s">
        <v>99</v>
      </c>
      <c r="S28" s="28" t="s">
        <v>228</v>
      </c>
    </row>
    <row r="29" spans="1:19" x14ac:dyDescent="0.3">
      <c r="A29" s="32" t="s">
        <v>15</v>
      </c>
      <c r="B29" s="1">
        <v>74</v>
      </c>
      <c r="C29" s="1">
        <v>34</v>
      </c>
      <c r="D29" s="1">
        <v>31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1830</v>
      </c>
      <c r="L29" s="1" t="s">
        <v>1383</v>
      </c>
      <c r="M29" s="1" t="s">
        <v>680</v>
      </c>
      <c r="N29" s="1" t="s">
        <v>1753</v>
      </c>
      <c r="O29" s="31">
        <v>220</v>
      </c>
      <c r="P29" s="20">
        <v>246</v>
      </c>
      <c r="Q29" s="30">
        <v>-26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73</v>
      </c>
      <c r="C30" s="1">
        <v>31</v>
      </c>
      <c r="D30" s="1">
        <v>30</v>
      </c>
      <c r="E30" s="20">
        <v>12</v>
      </c>
      <c r="F30" s="30">
        <v>74</v>
      </c>
      <c r="G30" s="20">
        <v>23</v>
      </c>
      <c r="H30" s="20">
        <v>29</v>
      </c>
      <c r="I30" s="20">
        <v>2</v>
      </c>
      <c r="J30" s="20">
        <v>4</v>
      </c>
      <c r="K30" s="29" t="s">
        <v>1617</v>
      </c>
      <c r="L30" s="1" t="s">
        <v>1668</v>
      </c>
      <c r="M30" s="1" t="s">
        <v>122</v>
      </c>
      <c r="N30" s="1" t="s">
        <v>1834</v>
      </c>
      <c r="O30" s="31">
        <v>209</v>
      </c>
      <c r="P30" s="20">
        <v>225</v>
      </c>
      <c r="Q30" s="30">
        <v>-16</v>
      </c>
      <c r="R30" s="29" t="s">
        <v>99</v>
      </c>
      <c r="S30" s="28" t="s">
        <v>233</v>
      </c>
    </row>
    <row r="31" spans="1:19" x14ac:dyDescent="0.3">
      <c r="A31" s="32" t="s">
        <v>6</v>
      </c>
      <c r="B31" s="1">
        <v>72</v>
      </c>
      <c r="C31" s="1">
        <v>31</v>
      </c>
      <c r="D31" s="1">
        <v>30</v>
      </c>
      <c r="E31" s="20">
        <v>11</v>
      </c>
      <c r="F31" s="30">
        <v>73</v>
      </c>
      <c r="G31" s="20">
        <v>26</v>
      </c>
      <c r="H31" s="20">
        <v>30</v>
      </c>
      <c r="I31" s="20">
        <v>1</v>
      </c>
      <c r="J31" s="20">
        <v>4</v>
      </c>
      <c r="K31" s="29" t="s">
        <v>1831</v>
      </c>
      <c r="L31" s="1" t="s">
        <v>1695</v>
      </c>
      <c r="M31" s="1" t="s">
        <v>1587</v>
      </c>
      <c r="N31" s="1" t="s">
        <v>1791</v>
      </c>
      <c r="O31" s="31">
        <v>191</v>
      </c>
      <c r="P31" s="20">
        <v>227</v>
      </c>
      <c r="Q31" s="30">
        <v>-36</v>
      </c>
      <c r="R31" s="29" t="s">
        <v>135</v>
      </c>
      <c r="S31" s="28" t="s">
        <v>290</v>
      </c>
    </row>
    <row r="32" spans="1:19" ht="15" thickBot="1" x14ac:dyDescent="0.35">
      <c r="A32" s="32" t="s">
        <v>25</v>
      </c>
      <c r="B32" s="1">
        <v>74</v>
      </c>
      <c r="C32" s="1">
        <v>27</v>
      </c>
      <c r="D32" s="1">
        <v>34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1859</v>
      </c>
      <c r="M32" s="1" t="s">
        <v>838</v>
      </c>
      <c r="N32" s="1" t="s">
        <v>1716</v>
      </c>
      <c r="O32" s="31">
        <v>192</v>
      </c>
      <c r="P32" s="20">
        <v>244</v>
      </c>
      <c r="Q32" s="30">
        <v>-52</v>
      </c>
      <c r="R32" s="29" t="s">
        <v>113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73</v>
      </c>
      <c r="C35" s="1">
        <v>41</v>
      </c>
      <c r="D35" s="1">
        <v>28</v>
      </c>
      <c r="E35" s="20">
        <v>4</v>
      </c>
      <c r="F35" s="33">
        <v>86</v>
      </c>
      <c r="G35" s="20">
        <v>16</v>
      </c>
      <c r="H35" s="20">
        <v>33</v>
      </c>
      <c r="I35" s="20">
        <v>8</v>
      </c>
      <c r="J35" s="20">
        <v>0</v>
      </c>
      <c r="K35" s="29" t="s">
        <v>1724</v>
      </c>
      <c r="L35" s="1" t="s">
        <v>1835</v>
      </c>
      <c r="M35" s="1" t="s">
        <v>1836</v>
      </c>
      <c r="N35" s="1" t="s">
        <v>1837</v>
      </c>
      <c r="O35" s="31">
        <v>245</v>
      </c>
      <c r="P35" s="20">
        <v>251</v>
      </c>
      <c r="Q35" s="30">
        <v>-6</v>
      </c>
      <c r="R35" s="29" t="s">
        <v>101</v>
      </c>
      <c r="S35" s="28" t="s">
        <v>234</v>
      </c>
    </row>
    <row r="36" spans="1:19" x14ac:dyDescent="0.3">
      <c r="A36" s="32" t="s">
        <v>20</v>
      </c>
      <c r="B36" s="1">
        <v>74</v>
      </c>
      <c r="C36" s="1">
        <v>37</v>
      </c>
      <c r="D36" s="1">
        <v>28</v>
      </c>
      <c r="E36" s="20">
        <v>9</v>
      </c>
      <c r="F36" s="30">
        <v>83</v>
      </c>
      <c r="G36" s="20">
        <v>28</v>
      </c>
      <c r="H36" s="20">
        <v>37</v>
      </c>
      <c r="I36" s="20">
        <v>0</v>
      </c>
      <c r="J36" s="20">
        <v>3</v>
      </c>
      <c r="K36" s="29" t="s">
        <v>1729</v>
      </c>
      <c r="L36" s="1" t="s">
        <v>1797</v>
      </c>
      <c r="M36" s="1" t="s">
        <v>1840</v>
      </c>
      <c r="N36" s="1" t="s">
        <v>1768</v>
      </c>
      <c r="O36" s="31">
        <v>258</v>
      </c>
      <c r="P36" s="20">
        <v>251</v>
      </c>
      <c r="Q36" s="30">
        <v>7</v>
      </c>
      <c r="R36" s="29" t="s">
        <v>109</v>
      </c>
      <c r="S36" s="28" t="s">
        <v>234</v>
      </c>
    </row>
    <row r="37" spans="1:19" x14ac:dyDescent="0.3">
      <c r="A37" s="32" t="s">
        <v>2</v>
      </c>
      <c r="B37" s="1">
        <v>74</v>
      </c>
      <c r="C37" s="1">
        <v>32</v>
      </c>
      <c r="D37" s="1">
        <v>26</v>
      </c>
      <c r="E37" s="20">
        <v>16</v>
      </c>
      <c r="F37" s="30">
        <v>80</v>
      </c>
      <c r="G37" s="20">
        <v>23</v>
      </c>
      <c r="H37" s="20">
        <v>31</v>
      </c>
      <c r="I37" s="20">
        <v>1</v>
      </c>
      <c r="J37" s="20">
        <v>7</v>
      </c>
      <c r="K37" s="29" t="s">
        <v>1846</v>
      </c>
      <c r="L37" s="1" t="s">
        <v>1462</v>
      </c>
      <c r="M37" s="1" t="s">
        <v>594</v>
      </c>
      <c r="N37" s="1" t="s">
        <v>1806</v>
      </c>
      <c r="O37" s="31">
        <v>232</v>
      </c>
      <c r="P37" s="20">
        <v>234</v>
      </c>
      <c r="Q37" s="30">
        <v>-2</v>
      </c>
      <c r="R37" s="29" t="s">
        <v>113</v>
      </c>
      <c r="S37" s="28" t="s">
        <v>215</v>
      </c>
    </row>
    <row r="38" spans="1:19" x14ac:dyDescent="0.3">
      <c r="A38" s="32" t="s">
        <v>18</v>
      </c>
      <c r="B38" s="1">
        <v>73</v>
      </c>
      <c r="C38" s="1">
        <v>29</v>
      </c>
      <c r="D38" s="1">
        <v>26</v>
      </c>
      <c r="E38" s="20">
        <v>18</v>
      </c>
      <c r="F38" s="30">
        <v>76</v>
      </c>
      <c r="G38" s="20">
        <v>15</v>
      </c>
      <c r="H38" s="20">
        <v>25</v>
      </c>
      <c r="I38" s="20">
        <v>4</v>
      </c>
      <c r="J38" s="20">
        <v>8</v>
      </c>
      <c r="K38" s="29" t="s">
        <v>1841</v>
      </c>
      <c r="L38" s="1" t="s">
        <v>1799</v>
      </c>
      <c r="M38" s="1" t="s">
        <v>1800</v>
      </c>
      <c r="N38" s="1" t="s">
        <v>1842</v>
      </c>
      <c r="O38" s="31">
        <v>195</v>
      </c>
      <c r="P38" s="20">
        <v>222</v>
      </c>
      <c r="Q38" s="30">
        <v>-27</v>
      </c>
      <c r="R38" s="29" t="s">
        <v>101</v>
      </c>
      <c r="S38" s="28" t="s">
        <v>264</v>
      </c>
    </row>
    <row r="39" spans="1:19" x14ac:dyDescent="0.3">
      <c r="A39" s="32" t="s">
        <v>7</v>
      </c>
      <c r="B39" s="1">
        <v>72</v>
      </c>
      <c r="C39" s="1">
        <v>32</v>
      </c>
      <c r="D39" s="1">
        <v>29</v>
      </c>
      <c r="E39" s="20">
        <v>11</v>
      </c>
      <c r="F39" s="30">
        <v>75</v>
      </c>
      <c r="G39" s="20">
        <v>24</v>
      </c>
      <c r="H39" s="20">
        <v>31</v>
      </c>
      <c r="I39" s="20">
        <v>1</v>
      </c>
      <c r="J39" s="20">
        <v>6</v>
      </c>
      <c r="K39" s="29" t="s">
        <v>1621</v>
      </c>
      <c r="L39" s="1" t="s">
        <v>1360</v>
      </c>
      <c r="M39" s="1" t="s">
        <v>678</v>
      </c>
      <c r="N39" s="1" t="s">
        <v>1657</v>
      </c>
      <c r="O39" s="31">
        <v>206</v>
      </c>
      <c r="P39" s="20">
        <v>224</v>
      </c>
      <c r="Q39" s="30">
        <v>-18</v>
      </c>
      <c r="R39" s="29" t="s">
        <v>101</v>
      </c>
      <c r="S39" s="28" t="s">
        <v>215</v>
      </c>
    </row>
    <row r="40" spans="1:19" x14ac:dyDescent="0.3">
      <c r="A40" s="32" t="s">
        <v>8</v>
      </c>
      <c r="B40" s="1">
        <v>71</v>
      </c>
      <c r="C40" s="1">
        <v>33</v>
      </c>
      <c r="D40" s="1">
        <v>31</v>
      </c>
      <c r="E40" s="20">
        <v>7</v>
      </c>
      <c r="F40" s="30">
        <v>73</v>
      </c>
      <c r="G40" s="20">
        <v>19</v>
      </c>
      <c r="H40" s="20">
        <v>31</v>
      </c>
      <c r="I40" s="20">
        <v>2</v>
      </c>
      <c r="J40" s="20">
        <v>1</v>
      </c>
      <c r="K40" s="29" t="s">
        <v>1411</v>
      </c>
      <c r="L40" s="1" t="s">
        <v>1843</v>
      </c>
      <c r="M40" s="1" t="s">
        <v>649</v>
      </c>
      <c r="N40" s="1" t="s">
        <v>1803</v>
      </c>
      <c r="O40" s="31">
        <v>215</v>
      </c>
      <c r="P40" s="20">
        <v>253</v>
      </c>
      <c r="Q40" s="30">
        <v>-38</v>
      </c>
      <c r="R40" s="29" t="s">
        <v>99</v>
      </c>
      <c r="S40" s="28" t="s">
        <v>237</v>
      </c>
    </row>
    <row r="41" spans="1:19" x14ac:dyDescent="0.3">
      <c r="A41" s="32" t="s">
        <v>27</v>
      </c>
      <c r="B41" s="1">
        <v>73</v>
      </c>
      <c r="C41" s="1">
        <v>31</v>
      </c>
      <c r="D41" s="1">
        <v>34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1601</v>
      </c>
      <c r="M41" s="1" t="s">
        <v>699</v>
      </c>
      <c r="N41" s="1" t="s">
        <v>1839</v>
      </c>
      <c r="O41" s="31">
        <v>189</v>
      </c>
      <c r="P41" s="20">
        <v>225</v>
      </c>
      <c r="Q41" s="30">
        <v>-36</v>
      </c>
      <c r="R41" s="29" t="s">
        <v>99</v>
      </c>
      <c r="S41" s="28" t="s">
        <v>234</v>
      </c>
    </row>
    <row r="42" spans="1:19" ht="15" thickBot="1" x14ac:dyDescent="0.35">
      <c r="A42" s="27" t="s">
        <v>3</v>
      </c>
      <c r="B42" s="26">
        <v>72</v>
      </c>
      <c r="C42" s="26">
        <v>21</v>
      </c>
      <c r="D42" s="26">
        <v>43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1804</v>
      </c>
      <c r="L42" s="26" t="s">
        <v>1844</v>
      </c>
      <c r="M42" s="26" t="s">
        <v>1441</v>
      </c>
      <c r="N42" s="26" t="s">
        <v>1845</v>
      </c>
      <c r="O42" s="25">
        <v>185</v>
      </c>
      <c r="P42" s="24">
        <v>273</v>
      </c>
      <c r="Q42" s="23">
        <v>-88</v>
      </c>
      <c r="R42" s="22" t="s">
        <v>159</v>
      </c>
      <c r="S42" s="21" t="s">
        <v>220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E0FAB2F-6C27-42D3-B446-393D9EB0AEB4}"/>
  </hyperlinks>
  <pageMargins left="0.7" right="0.7" top="0.75" bottom="0.75" header="0.3" footer="0.3"/>
  <pageSetup orientation="portrait" verticalDpi="0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C6A3-4258-4063-8450-300689F3DA2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74</v>
      </c>
      <c r="C4" s="40">
        <v>45</v>
      </c>
      <c r="D4" s="40">
        <v>21</v>
      </c>
      <c r="E4" s="38">
        <v>8</v>
      </c>
      <c r="F4" s="33">
        <v>98</v>
      </c>
      <c r="G4" s="39">
        <v>32</v>
      </c>
      <c r="H4" s="38">
        <v>40</v>
      </c>
      <c r="I4" s="38">
        <v>5</v>
      </c>
      <c r="J4" s="33">
        <v>0</v>
      </c>
      <c r="K4" s="37" t="s">
        <v>1811</v>
      </c>
      <c r="L4" s="40" t="s">
        <v>1344</v>
      </c>
      <c r="M4" s="40" t="s">
        <v>711</v>
      </c>
      <c r="N4" s="40" t="s">
        <v>1807</v>
      </c>
      <c r="O4" s="39">
        <v>259</v>
      </c>
      <c r="P4" s="38">
        <v>218</v>
      </c>
      <c r="Q4" s="33">
        <v>41</v>
      </c>
      <c r="R4" s="37" t="s">
        <v>99</v>
      </c>
      <c r="S4" s="36" t="s">
        <v>231</v>
      </c>
    </row>
    <row r="5" spans="1:20" x14ac:dyDescent="0.3">
      <c r="A5" s="32" t="s">
        <v>5</v>
      </c>
      <c r="B5" s="1">
        <v>73</v>
      </c>
      <c r="C5" s="1">
        <v>46</v>
      </c>
      <c r="D5" s="1">
        <v>21</v>
      </c>
      <c r="E5" s="20">
        <v>6</v>
      </c>
      <c r="F5" s="30">
        <v>98</v>
      </c>
      <c r="G5" s="31">
        <v>33</v>
      </c>
      <c r="H5" s="20">
        <v>42</v>
      </c>
      <c r="I5" s="20">
        <v>4</v>
      </c>
      <c r="J5" s="30">
        <v>2</v>
      </c>
      <c r="K5" s="29" t="s">
        <v>1853</v>
      </c>
      <c r="L5" s="1" t="s">
        <v>1704</v>
      </c>
      <c r="M5" s="1" t="s">
        <v>612</v>
      </c>
      <c r="N5" s="1" t="s">
        <v>1818</v>
      </c>
      <c r="O5" s="31">
        <v>267</v>
      </c>
      <c r="P5" s="20">
        <v>203</v>
      </c>
      <c r="Q5" s="30">
        <v>64</v>
      </c>
      <c r="R5" s="29" t="s">
        <v>104</v>
      </c>
      <c r="S5" s="28" t="s">
        <v>290</v>
      </c>
    </row>
    <row r="6" spans="1:20" x14ac:dyDescent="0.3">
      <c r="A6" s="32" t="s">
        <v>16</v>
      </c>
      <c r="B6" s="1">
        <v>73</v>
      </c>
      <c r="C6" s="1">
        <v>42</v>
      </c>
      <c r="D6" s="1">
        <v>21</v>
      </c>
      <c r="E6" s="20">
        <v>10</v>
      </c>
      <c r="F6" s="30">
        <v>94</v>
      </c>
      <c r="G6" s="31">
        <v>28</v>
      </c>
      <c r="H6" s="20">
        <v>40</v>
      </c>
      <c r="I6" s="20">
        <v>2</v>
      </c>
      <c r="J6" s="30">
        <v>5</v>
      </c>
      <c r="K6" s="29" t="s">
        <v>1775</v>
      </c>
      <c r="L6" s="1" t="s">
        <v>1851</v>
      </c>
      <c r="M6" s="1" t="s">
        <v>740</v>
      </c>
      <c r="N6" s="1" t="s">
        <v>1852</v>
      </c>
      <c r="O6" s="31">
        <v>258</v>
      </c>
      <c r="P6" s="20">
        <v>233</v>
      </c>
      <c r="Q6" s="30">
        <v>25</v>
      </c>
      <c r="R6" s="29" t="s">
        <v>154</v>
      </c>
      <c r="S6" s="28" t="s">
        <v>203</v>
      </c>
    </row>
    <row r="7" spans="1:20" x14ac:dyDescent="0.3">
      <c r="A7" s="32" t="s">
        <v>29</v>
      </c>
      <c r="B7" s="1">
        <v>74</v>
      </c>
      <c r="C7" s="1">
        <v>42</v>
      </c>
      <c r="D7" s="1">
        <v>24</v>
      </c>
      <c r="E7" s="20">
        <v>8</v>
      </c>
      <c r="F7" s="30">
        <v>92</v>
      </c>
      <c r="G7" s="31">
        <v>27</v>
      </c>
      <c r="H7" s="20">
        <v>38</v>
      </c>
      <c r="I7" s="20">
        <v>4</v>
      </c>
      <c r="J7" s="30">
        <v>3</v>
      </c>
      <c r="K7" s="29" t="s">
        <v>1810</v>
      </c>
      <c r="L7" s="1" t="s">
        <v>1847</v>
      </c>
      <c r="M7" s="1" t="s">
        <v>639</v>
      </c>
      <c r="N7" s="1" t="s">
        <v>1848</v>
      </c>
      <c r="O7" s="31">
        <v>250</v>
      </c>
      <c r="P7" s="20">
        <v>230</v>
      </c>
      <c r="Q7" s="30">
        <v>20</v>
      </c>
      <c r="R7" s="29" t="s">
        <v>109</v>
      </c>
      <c r="S7" s="28" t="s">
        <v>231</v>
      </c>
    </row>
    <row r="8" spans="1:20" x14ac:dyDescent="0.3">
      <c r="A8" s="32" t="s">
        <v>21</v>
      </c>
      <c r="B8" s="1">
        <v>73</v>
      </c>
      <c r="C8" s="1">
        <v>39</v>
      </c>
      <c r="D8" s="1">
        <v>26</v>
      </c>
      <c r="E8" s="20">
        <v>8</v>
      </c>
      <c r="F8" s="30">
        <v>86</v>
      </c>
      <c r="G8" s="31">
        <v>26</v>
      </c>
      <c r="H8" s="20">
        <v>37</v>
      </c>
      <c r="I8" s="20">
        <v>2</v>
      </c>
      <c r="J8" s="30">
        <v>3</v>
      </c>
      <c r="K8" s="29" t="s">
        <v>1752</v>
      </c>
      <c r="L8" s="1" t="s">
        <v>1549</v>
      </c>
      <c r="M8" s="1" t="s">
        <v>844</v>
      </c>
      <c r="N8" s="1" t="s">
        <v>1812</v>
      </c>
      <c r="O8" s="31">
        <v>215</v>
      </c>
      <c r="P8" s="20">
        <v>218</v>
      </c>
      <c r="Q8" s="30">
        <v>-3</v>
      </c>
      <c r="R8" s="29" t="s">
        <v>101</v>
      </c>
      <c r="S8" s="28" t="s">
        <v>228</v>
      </c>
    </row>
    <row r="9" spans="1:20" x14ac:dyDescent="0.3">
      <c r="A9" s="32" t="s">
        <v>11</v>
      </c>
      <c r="B9" s="1">
        <v>73</v>
      </c>
      <c r="C9" s="1">
        <v>38</v>
      </c>
      <c r="D9" s="1">
        <v>25</v>
      </c>
      <c r="E9" s="20">
        <v>10</v>
      </c>
      <c r="F9" s="30">
        <v>86</v>
      </c>
      <c r="G9" s="31">
        <v>29</v>
      </c>
      <c r="H9" s="20">
        <v>35</v>
      </c>
      <c r="I9" s="20">
        <v>3</v>
      </c>
      <c r="J9" s="30">
        <v>1</v>
      </c>
      <c r="K9" s="29" t="s">
        <v>1777</v>
      </c>
      <c r="L9" s="1" t="s">
        <v>1815</v>
      </c>
      <c r="M9" s="1" t="s">
        <v>724</v>
      </c>
      <c r="N9" s="1" t="s">
        <v>1816</v>
      </c>
      <c r="O9" s="31">
        <v>244</v>
      </c>
      <c r="P9" s="20">
        <v>224</v>
      </c>
      <c r="Q9" s="30">
        <v>20</v>
      </c>
      <c r="R9" s="29" t="s">
        <v>107</v>
      </c>
      <c r="S9" s="28" t="s">
        <v>234</v>
      </c>
    </row>
    <row r="10" spans="1:20" x14ac:dyDescent="0.3">
      <c r="A10" s="32" t="s">
        <v>4</v>
      </c>
      <c r="B10" s="1">
        <v>75</v>
      </c>
      <c r="C10" s="1">
        <v>32</v>
      </c>
      <c r="D10" s="1">
        <v>30</v>
      </c>
      <c r="E10" s="20">
        <v>13</v>
      </c>
      <c r="F10" s="30">
        <v>77</v>
      </c>
      <c r="G10" s="31">
        <v>22</v>
      </c>
      <c r="H10" s="20">
        <v>31</v>
      </c>
      <c r="I10" s="20">
        <v>1</v>
      </c>
      <c r="J10" s="30">
        <v>4</v>
      </c>
      <c r="K10" s="29" t="s">
        <v>1680</v>
      </c>
      <c r="L10" s="1" t="s">
        <v>1861</v>
      </c>
      <c r="M10" s="1" t="s">
        <v>1065</v>
      </c>
      <c r="N10" s="1" t="s">
        <v>1771</v>
      </c>
      <c r="O10" s="31">
        <v>235</v>
      </c>
      <c r="P10" s="20">
        <v>264</v>
      </c>
      <c r="Q10" s="30">
        <v>-29</v>
      </c>
      <c r="R10" s="29" t="s">
        <v>99</v>
      </c>
      <c r="S10" s="28" t="s">
        <v>233</v>
      </c>
    </row>
    <row r="11" spans="1:20" ht="15" thickBot="1" x14ac:dyDescent="0.35">
      <c r="A11" s="32" t="s">
        <v>19</v>
      </c>
      <c r="B11" s="1">
        <v>73</v>
      </c>
      <c r="C11" s="1">
        <v>35</v>
      </c>
      <c r="D11" s="1">
        <v>35</v>
      </c>
      <c r="E11" s="24">
        <v>3</v>
      </c>
      <c r="F11" s="23">
        <v>73</v>
      </c>
      <c r="G11" s="25">
        <v>22</v>
      </c>
      <c r="H11" s="24">
        <v>30</v>
      </c>
      <c r="I11" s="24">
        <v>5</v>
      </c>
      <c r="J11" s="23">
        <v>1</v>
      </c>
      <c r="K11" s="29" t="s">
        <v>1774</v>
      </c>
      <c r="L11" s="1" t="s">
        <v>1849</v>
      </c>
      <c r="M11" s="1" t="s">
        <v>477</v>
      </c>
      <c r="N11" s="1" t="s">
        <v>1850</v>
      </c>
      <c r="O11" s="31">
        <v>216</v>
      </c>
      <c r="P11" s="20">
        <v>244</v>
      </c>
      <c r="Q11" s="30">
        <v>-28</v>
      </c>
      <c r="R11" s="29" t="s">
        <v>113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73</v>
      </c>
      <c r="C14" s="1">
        <v>46</v>
      </c>
      <c r="D14" s="1">
        <v>21</v>
      </c>
      <c r="E14" s="20">
        <v>6</v>
      </c>
      <c r="F14" s="33">
        <v>98</v>
      </c>
      <c r="G14" s="20">
        <v>28</v>
      </c>
      <c r="H14" s="20">
        <v>41</v>
      </c>
      <c r="I14" s="20">
        <v>5</v>
      </c>
      <c r="J14" s="20">
        <v>3</v>
      </c>
      <c r="K14" s="29" t="s">
        <v>1733</v>
      </c>
      <c r="L14" s="1" t="s">
        <v>1273</v>
      </c>
      <c r="M14" s="1" t="s">
        <v>1820</v>
      </c>
      <c r="N14" s="1" t="s">
        <v>1854</v>
      </c>
      <c r="O14" s="31">
        <v>258</v>
      </c>
      <c r="P14" s="20">
        <v>216</v>
      </c>
      <c r="Q14" s="30">
        <v>42</v>
      </c>
      <c r="R14" s="29" t="s">
        <v>101</v>
      </c>
      <c r="S14" s="28" t="s">
        <v>232</v>
      </c>
    </row>
    <row r="15" spans="1:20" x14ac:dyDescent="0.3">
      <c r="A15" s="32" t="s">
        <v>9</v>
      </c>
      <c r="B15" s="1">
        <v>74</v>
      </c>
      <c r="C15" s="1">
        <v>37</v>
      </c>
      <c r="D15" s="1">
        <v>21</v>
      </c>
      <c r="E15" s="20">
        <v>16</v>
      </c>
      <c r="F15" s="30">
        <v>90</v>
      </c>
      <c r="G15" s="20">
        <v>27</v>
      </c>
      <c r="H15" s="20">
        <v>34</v>
      </c>
      <c r="I15" s="20">
        <v>3</v>
      </c>
      <c r="J15" s="20">
        <v>10</v>
      </c>
      <c r="K15" s="29" t="s">
        <v>1827</v>
      </c>
      <c r="L15" s="1" t="s">
        <v>1822</v>
      </c>
      <c r="M15" s="1" t="s">
        <v>1863</v>
      </c>
      <c r="N15" s="1" t="s">
        <v>1864</v>
      </c>
      <c r="O15" s="31">
        <v>258</v>
      </c>
      <c r="P15" s="20">
        <v>237</v>
      </c>
      <c r="Q15" s="30">
        <v>21</v>
      </c>
      <c r="R15" s="29" t="s">
        <v>99</v>
      </c>
      <c r="S15" s="28" t="s">
        <v>225</v>
      </c>
    </row>
    <row r="16" spans="1:20" x14ac:dyDescent="0.3">
      <c r="A16" s="32" t="s">
        <v>13</v>
      </c>
      <c r="B16" s="1">
        <v>75</v>
      </c>
      <c r="C16" s="1">
        <v>42</v>
      </c>
      <c r="D16" s="1">
        <v>28</v>
      </c>
      <c r="E16" s="20">
        <v>5</v>
      </c>
      <c r="F16" s="30">
        <v>89</v>
      </c>
      <c r="G16" s="20">
        <v>24</v>
      </c>
      <c r="H16" s="20">
        <v>38</v>
      </c>
      <c r="I16" s="20">
        <v>4</v>
      </c>
      <c r="J16" s="20">
        <v>5</v>
      </c>
      <c r="K16" s="29" t="s">
        <v>1735</v>
      </c>
      <c r="L16" s="1" t="s">
        <v>1686</v>
      </c>
      <c r="M16" s="1" t="s">
        <v>730</v>
      </c>
      <c r="N16" s="1" t="s">
        <v>1862</v>
      </c>
      <c r="O16" s="31">
        <v>219</v>
      </c>
      <c r="P16" s="20">
        <v>217</v>
      </c>
      <c r="Q16" s="30">
        <v>2</v>
      </c>
      <c r="R16" s="29" t="s">
        <v>101</v>
      </c>
      <c r="S16" s="28" t="s">
        <v>202</v>
      </c>
    </row>
    <row r="17" spans="1:19" x14ac:dyDescent="0.3">
      <c r="A17" s="32" t="s">
        <v>23</v>
      </c>
      <c r="B17" s="1">
        <v>74</v>
      </c>
      <c r="C17" s="1">
        <v>38</v>
      </c>
      <c r="D17" s="1">
        <v>24</v>
      </c>
      <c r="E17" s="20">
        <v>12</v>
      </c>
      <c r="F17" s="30">
        <v>88</v>
      </c>
      <c r="G17" s="20">
        <v>21</v>
      </c>
      <c r="H17" s="20">
        <v>32</v>
      </c>
      <c r="I17" s="20">
        <v>6</v>
      </c>
      <c r="J17" s="20">
        <v>2</v>
      </c>
      <c r="K17" s="29" t="s">
        <v>1855</v>
      </c>
      <c r="L17" s="1" t="s">
        <v>1425</v>
      </c>
      <c r="M17" s="1" t="s">
        <v>661</v>
      </c>
      <c r="N17" s="1" t="s">
        <v>1856</v>
      </c>
      <c r="O17" s="31">
        <v>237</v>
      </c>
      <c r="P17" s="20">
        <v>226</v>
      </c>
      <c r="Q17" s="30">
        <v>11</v>
      </c>
      <c r="R17" s="29" t="s">
        <v>113</v>
      </c>
      <c r="S17" s="28" t="s">
        <v>233</v>
      </c>
    </row>
    <row r="18" spans="1:19" x14ac:dyDescent="0.3">
      <c r="A18" s="32" t="s">
        <v>10</v>
      </c>
      <c r="B18" s="1">
        <v>73</v>
      </c>
      <c r="C18" s="1">
        <v>37</v>
      </c>
      <c r="D18" s="1">
        <v>24</v>
      </c>
      <c r="E18" s="20">
        <v>12</v>
      </c>
      <c r="F18" s="30">
        <v>86</v>
      </c>
      <c r="G18" s="20">
        <v>14</v>
      </c>
      <c r="H18" s="20">
        <v>28</v>
      </c>
      <c r="I18" s="20">
        <v>9</v>
      </c>
      <c r="J18" s="20">
        <v>4</v>
      </c>
      <c r="K18" s="29" t="s">
        <v>1582</v>
      </c>
      <c r="L18" s="1" t="s">
        <v>1233</v>
      </c>
      <c r="M18" s="1" t="s">
        <v>1747</v>
      </c>
      <c r="N18" s="1" t="s">
        <v>1826</v>
      </c>
      <c r="O18" s="31">
        <v>216</v>
      </c>
      <c r="P18" s="20">
        <v>219</v>
      </c>
      <c r="Q18" s="30">
        <v>-3</v>
      </c>
      <c r="R18" s="29" t="s">
        <v>109</v>
      </c>
      <c r="S18" s="28" t="s">
        <v>276</v>
      </c>
    </row>
    <row r="19" spans="1:19" x14ac:dyDescent="0.3">
      <c r="A19" s="32" t="s">
        <v>1</v>
      </c>
      <c r="B19" s="1">
        <v>74</v>
      </c>
      <c r="C19" s="1">
        <v>37</v>
      </c>
      <c r="D19" s="1">
        <v>28</v>
      </c>
      <c r="E19" s="20">
        <v>9</v>
      </c>
      <c r="F19" s="30">
        <v>83</v>
      </c>
      <c r="G19" s="20">
        <v>29</v>
      </c>
      <c r="H19" s="20">
        <v>35</v>
      </c>
      <c r="I19" s="20">
        <v>2</v>
      </c>
      <c r="J19" s="20">
        <v>6</v>
      </c>
      <c r="K19" s="29" t="s">
        <v>1593</v>
      </c>
      <c r="L19" s="1" t="s">
        <v>1469</v>
      </c>
      <c r="M19" s="1" t="s">
        <v>815</v>
      </c>
      <c r="N19" s="1" t="s">
        <v>1667</v>
      </c>
      <c r="O19" s="31">
        <v>232</v>
      </c>
      <c r="P19" s="20">
        <v>219</v>
      </c>
      <c r="Q19" s="30">
        <v>13</v>
      </c>
      <c r="R19" s="29" t="s">
        <v>104</v>
      </c>
      <c r="S19" s="28" t="s">
        <v>231</v>
      </c>
    </row>
    <row r="20" spans="1:19" x14ac:dyDescent="0.3">
      <c r="A20" s="32" t="s">
        <v>14</v>
      </c>
      <c r="B20" s="1">
        <v>73</v>
      </c>
      <c r="C20" s="1">
        <v>38</v>
      </c>
      <c r="D20" s="1">
        <v>33</v>
      </c>
      <c r="E20" s="20">
        <v>2</v>
      </c>
      <c r="F20" s="30">
        <v>78</v>
      </c>
      <c r="G20" s="20">
        <v>22</v>
      </c>
      <c r="H20" s="20">
        <v>34</v>
      </c>
      <c r="I20" s="20">
        <v>4</v>
      </c>
      <c r="J20" s="20">
        <v>0</v>
      </c>
      <c r="K20" s="29" t="s">
        <v>1395</v>
      </c>
      <c r="L20" s="1" t="s">
        <v>1823</v>
      </c>
      <c r="M20" s="1" t="s">
        <v>830</v>
      </c>
      <c r="N20" s="1" t="s">
        <v>1824</v>
      </c>
      <c r="O20" s="31">
        <v>204</v>
      </c>
      <c r="P20" s="20">
        <v>223</v>
      </c>
      <c r="Q20" s="30">
        <v>-19</v>
      </c>
      <c r="R20" s="29" t="s">
        <v>99</v>
      </c>
      <c r="S20" s="28" t="s">
        <v>232</v>
      </c>
    </row>
    <row r="21" spans="1:19" ht="15" thickBot="1" x14ac:dyDescent="0.35">
      <c r="A21" s="27" t="s">
        <v>12</v>
      </c>
      <c r="B21" s="26">
        <v>74</v>
      </c>
      <c r="C21" s="26">
        <v>30</v>
      </c>
      <c r="D21" s="26">
        <v>35</v>
      </c>
      <c r="E21" s="24">
        <v>9</v>
      </c>
      <c r="F21" s="23">
        <v>69</v>
      </c>
      <c r="G21" s="24">
        <v>18</v>
      </c>
      <c r="H21" s="24">
        <v>27</v>
      </c>
      <c r="I21" s="24">
        <v>3</v>
      </c>
      <c r="J21" s="24">
        <v>1</v>
      </c>
      <c r="K21" s="22" t="s">
        <v>1857</v>
      </c>
      <c r="L21" s="26" t="s">
        <v>1772</v>
      </c>
      <c r="M21" s="26" t="s">
        <v>1649</v>
      </c>
      <c r="N21" s="26" t="s">
        <v>1858</v>
      </c>
      <c r="O21" s="25">
        <v>211</v>
      </c>
      <c r="P21" s="24">
        <v>232</v>
      </c>
      <c r="Q21" s="23">
        <v>-21</v>
      </c>
      <c r="R21" s="22" t="s">
        <v>104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73</v>
      </c>
      <c r="C25" s="1">
        <v>49</v>
      </c>
      <c r="D25" s="1">
        <v>14</v>
      </c>
      <c r="E25" s="20">
        <v>10</v>
      </c>
      <c r="F25" s="30">
        <v>108</v>
      </c>
      <c r="G25" s="20">
        <v>40</v>
      </c>
      <c r="H25" s="20">
        <v>46</v>
      </c>
      <c r="I25" s="20">
        <v>3</v>
      </c>
      <c r="J25" s="20">
        <v>6</v>
      </c>
      <c r="K25" s="29" t="s">
        <v>1750</v>
      </c>
      <c r="L25" s="1" t="s">
        <v>1786</v>
      </c>
      <c r="M25" s="1" t="s">
        <v>822</v>
      </c>
      <c r="N25" s="1" t="s">
        <v>1865</v>
      </c>
      <c r="O25" s="31">
        <v>277</v>
      </c>
      <c r="P25" s="20">
        <v>185</v>
      </c>
      <c r="Q25" s="30">
        <v>92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74</v>
      </c>
      <c r="C26" s="1">
        <v>44</v>
      </c>
      <c r="D26" s="1">
        <v>18</v>
      </c>
      <c r="E26" s="20">
        <v>12</v>
      </c>
      <c r="F26" s="30">
        <v>100</v>
      </c>
      <c r="G26" s="20">
        <v>29</v>
      </c>
      <c r="H26" s="20">
        <v>39</v>
      </c>
      <c r="I26" s="20">
        <v>5</v>
      </c>
      <c r="J26" s="20">
        <v>4</v>
      </c>
      <c r="K26" s="29" t="s">
        <v>1751</v>
      </c>
      <c r="L26" s="1" t="s">
        <v>1860</v>
      </c>
      <c r="M26" s="1" t="s">
        <v>1690</v>
      </c>
      <c r="N26" s="1" t="s">
        <v>1718</v>
      </c>
      <c r="O26" s="31">
        <v>252</v>
      </c>
      <c r="P26" s="20">
        <v>203</v>
      </c>
      <c r="Q26" s="30">
        <v>49</v>
      </c>
      <c r="R26" s="29" t="s">
        <v>101</v>
      </c>
      <c r="S26" s="28" t="s">
        <v>218</v>
      </c>
    </row>
    <row r="27" spans="1:19" x14ac:dyDescent="0.3">
      <c r="A27" s="32" t="s">
        <v>17</v>
      </c>
      <c r="B27" s="1">
        <v>74</v>
      </c>
      <c r="C27" s="1">
        <v>41</v>
      </c>
      <c r="D27" s="1">
        <v>21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1317</v>
      </c>
      <c r="M27" s="1" t="s">
        <v>804</v>
      </c>
      <c r="N27" s="1" t="s">
        <v>1692</v>
      </c>
      <c r="O27" s="31">
        <v>242</v>
      </c>
      <c r="P27" s="20">
        <v>216</v>
      </c>
      <c r="Q27" s="30">
        <v>26</v>
      </c>
      <c r="R27" s="29" t="s">
        <v>101</v>
      </c>
      <c r="S27" s="28" t="s">
        <v>228</v>
      </c>
    </row>
    <row r="28" spans="1:19" x14ac:dyDescent="0.3">
      <c r="A28" s="32" t="s">
        <v>95</v>
      </c>
      <c r="B28" s="1">
        <v>74</v>
      </c>
      <c r="C28" s="1">
        <v>38</v>
      </c>
      <c r="D28" s="1">
        <v>30</v>
      </c>
      <c r="E28" s="20">
        <v>6</v>
      </c>
      <c r="F28" s="30">
        <v>82</v>
      </c>
      <c r="G28" s="20">
        <v>29</v>
      </c>
      <c r="H28" s="20">
        <v>38</v>
      </c>
      <c r="I28" s="20">
        <v>0</v>
      </c>
      <c r="J28" s="20">
        <v>0</v>
      </c>
      <c r="K28" s="29" t="s">
        <v>1693</v>
      </c>
      <c r="L28" s="1" t="s">
        <v>1832</v>
      </c>
      <c r="M28" s="1" t="s">
        <v>719</v>
      </c>
      <c r="N28" s="1" t="s">
        <v>1833</v>
      </c>
      <c r="O28" s="31">
        <v>235</v>
      </c>
      <c r="P28" s="20">
        <v>212</v>
      </c>
      <c r="Q28" s="30">
        <v>23</v>
      </c>
      <c r="R28" s="29" t="s">
        <v>99</v>
      </c>
      <c r="S28" s="28" t="s">
        <v>228</v>
      </c>
    </row>
    <row r="29" spans="1:19" x14ac:dyDescent="0.3">
      <c r="A29" s="32" t="s">
        <v>15</v>
      </c>
      <c r="B29" s="1">
        <v>74</v>
      </c>
      <c r="C29" s="1">
        <v>34</v>
      </c>
      <c r="D29" s="1">
        <v>31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1830</v>
      </c>
      <c r="L29" s="1" t="s">
        <v>1383</v>
      </c>
      <c r="M29" s="1" t="s">
        <v>680</v>
      </c>
      <c r="N29" s="1" t="s">
        <v>1753</v>
      </c>
      <c r="O29" s="31">
        <v>220</v>
      </c>
      <c r="P29" s="20">
        <v>246</v>
      </c>
      <c r="Q29" s="30">
        <v>-26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73</v>
      </c>
      <c r="C30" s="1">
        <v>31</v>
      </c>
      <c r="D30" s="1">
        <v>30</v>
      </c>
      <c r="E30" s="20">
        <v>12</v>
      </c>
      <c r="F30" s="30">
        <v>74</v>
      </c>
      <c r="G30" s="20">
        <v>23</v>
      </c>
      <c r="H30" s="20">
        <v>29</v>
      </c>
      <c r="I30" s="20">
        <v>2</v>
      </c>
      <c r="J30" s="20">
        <v>4</v>
      </c>
      <c r="K30" s="29" t="s">
        <v>1617</v>
      </c>
      <c r="L30" s="1" t="s">
        <v>1668</v>
      </c>
      <c r="M30" s="1" t="s">
        <v>122</v>
      </c>
      <c r="N30" s="1" t="s">
        <v>1834</v>
      </c>
      <c r="O30" s="31">
        <v>209</v>
      </c>
      <c r="P30" s="20">
        <v>225</v>
      </c>
      <c r="Q30" s="30">
        <v>-16</v>
      </c>
      <c r="R30" s="29" t="s">
        <v>99</v>
      </c>
      <c r="S30" s="28" t="s">
        <v>233</v>
      </c>
    </row>
    <row r="31" spans="1:19" x14ac:dyDescent="0.3">
      <c r="A31" s="32" t="s">
        <v>6</v>
      </c>
      <c r="B31" s="1">
        <v>73</v>
      </c>
      <c r="C31" s="1">
        <v>31</v>
      </c>
      <c r="D31" s="1">
        <v>31</v>
      </c>
      <c r="E31" s="20">
        <v>11</v>
      </c>
      <c r="F31" s="30">
        <v>73</v>
      </c>
      <c r="G31" s="20">
        <v>26</v>
      </c>
      <c r="H31" s="20">
        <v>30</v>
      </c>
      <c r="I31" s="20">
        <v>1</v>
      </c>
      <c r="J31" s="20">
        <v>4</v>
      </c>
      <c r="K31" s="29" t="s">
        <v>1831</v>
      </c>
      <c r="L31" s="1" t="s">
        <v>1866</v>
      </c>
      <c r="M31" s="1" t="s">
        <v>1587</v>
      </c>
      <c r="N31" s="1" t="s">
        <v>1867</v>
      </c>
      <c r="O31" s="31">
        <v>195</v>
      </c>
      <c r="P31" s="20">
        <v>232</v>
      </c>
      <c r="Q31" s="30">
        <v>-37</v>
      </c>
      <c r="R31" s="29" t="s">
        <v>101</v>
      </c>
      <c r="S31" s="28" t="s">
        <v>231</v>
      </c>
    </row>
    <row r="32" spans="1:19" ht="15" thickBot="1" x14ac:dyDescent="0.35">
      <c r="A32" s="32" t="s">
        <v>25</v>
      </c>
      <c r="B32" s="1">
        <v>74</v>
      </c>
      <c r="C32" s="1">
        <v>27</v>
      </c>
      <c r="D32" s="1">
        <v>34</v>
      </c>
      <c r="E32" s="20">
        <v>13</v>
      </c>
      <c r="F32" s="23">
        <v>67</v>
      </c>
      <c r="G32" s="20">
        <v>17</v>
      </c>
      <c r="H32" s="20">
        <v>24</v>
      </c>
      <c r="I32" s="20">
        <v>3</v>
      </c>
      <c r="J32" s="20">
        <v>5</v>
      </c>
      <c r="K32" s="29" t="s">
        <v>1715</v>
      </c>
      <c r="L32" s="1" t="s">
        <v>1859</v>
      </c>
      <c r="M32" s="1" t="s">
        <v>838</v>
      </c>
      <c r="N32" s="1" t="s">
        <v>1716</v>
      </c>
      <c r="O32" s="31">
        <v>192</v>
      </c>
      <c r="P32" s="20">
        <v>244</v>
      </c>
      <c r="Q32" s="30">
        <v>-52</v>
      </c>
      <c r="R32" s="29" t="s">
        <v>113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74</v>
      </c>
      <c r="C35" s="1">
        <v>41</v>
      </c>
      <c r="D35" s="1">
        <v>28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1868</v>
      </c>
      <c r="L35" s="1" t="s">
        <v>1835</v>
      </c>
      <c r="M35" s="1" t="s">
        <v>1836</v>
      </c>
      <c r="N35" s="1" t="s">
        <v>1837</v>
      </c>
      <c r="O35" s="31">
        <v>249</v>
      </c>
      <c r="P35" s="20">
        <v>256</v>
      </c>
      <c r="Q35" s="30">
        <v>-7</v>
      </c>
      <c r="R35" s="29" t="s">
        <v>107</v>
      </c>
      <c r="S35" s="28" t="s">
        <v>233</v>
      </c>
    </row>
    <row r="36" spans="1:19" x14ac:dyDescent="0.3">
      <c r="A36" s="32" t="s">
        <v>20</v>
      </c>
      <c r="B36" s="1">
        <v>74</v>
      </c>
      <c r="C36" s="1">
        <v>37</v>
      </c>
      <c r="D36" s="1">
        <v>28</v>
      </c>
      <c r="E36" s="20">
        <v>9</v>
      </c>
      <c r="F36" s="30">
        <v>83</v>
      </c>
      <c r="G36" s="20">
        <v>28</v>
      </c>
      <c r="H36" s="20">
        <v>37</v>
      </c>
      <c r="I36" s="20">
        <v>0</v>
      </c>
      <c r="J36" s="20">
        <v>3</v>
      </c>
      <c r="K36" s="29" t="s">
        <v>1729</v>
      </c>
      <c r="L36" s="1" t="s">
        <v>1797</v>
      </c>
      <c r="M36" s="1" t="s">
        <v>1840</v>
      </c>
      <c r="N36" s="1" t="s">
        <v>1768</v>
      </c>
      <c r="O36" s="31">
        <v>258</v>
      </c>
      <c r="P36" s="20">
        <v>251</v>
      </c>
      <c r="Q36" s="30">
        <v>7</v>
      </c>
      <c r="R36" s="29" t="s">
        <v>109</v>
      </c>
      <c r="S36" s="28" t="s">
        <v>234</v>
      </c>
    </row>
    <row r="37" spans="1:19" x14ac:dyDescent="0.3">
      <c r="A37" s="32" t="s">
        <v>2</v>
      </c>
      <c r="B37" s="1">
        <v>75</v>
      </c>
      <c r="C37" s="1">
        <v>33</v>
      </c>
      <c r="D37" s="1">
        <v>26</v>
      </c>
      <c r="E37" s="20">
        <v>16</v>
      </c>
      <c r="F37" s="30">
        <v>82</v>
      </c>
      <c r="G37" s="20">
        <v>24</v>
      </c>
      <c r="H37" s="20">
        <v>32</v>
      </c>
      <c r="I37" s="20">
        <v>1</v>
      </c>
      <c r="J37" s="20">
        <v>7</v>
      </c>
      <c r="K37" s="29" t="s">
        <v>1827</v>
      </c>
      <c r="L37" s="1" t="s">
        <v>1462</v>
      </c>
      <c r="M37" s="1" t="s">
        <v>675</v>
      </c>
      <c r="N37" s="1" t="s">
        <v>1875</v>
      </c>
      <c r="O37" s="31">
        <v>236</v>
      </c>
      <c r="P37" s="20">
        <v>236</v>
      </c>
      <c r="Q37" s="30">
        <v>0</v>
      </c>
      <c r="R37" s="29" t="s">
        <v>99</v>
      </c>
      <c r="S37" s="28" t="s">
        <v>218</v>
      </c>
    </row>
    <row r="38" spans="1:19" x14ac:dyDescent="0.3">
      <c r="A38" s="32" t="s">
        <v>18</v>
      </c>
      <c r="B38" s="1">
        <v>73</v>
      </c>
      <c r="C38" s="1">
        <v>29</v>
      </c>
      <c r="D38" s="1">
        <v>26</v>
      </c>
      <c r="E38" s="20">
        <v>18</v>
      </c>
      <c r="F38" s="30">
        <v>76</v>
      </c>
      <c r="G38" s="20">
        <v>15</v>
      </c>
      <c r="H38" s="20">
        <v>25</v>
      </c>
      <c r="I38" s="20">
        <v>4</v>
      </c>
      <c r="J38" s="20">
        <v>8</v>
      </c>
      <c r="K38" s="29" t="s">
        <v>1841</v>
      </c>
      <c r="L38" s="1" t="s">
        <v>1799</v>
      </c>
      <c r="M38" s="1" t="s">
        <v>1800</v>
      </c>
      <c r="N38" s="1" t="s">
        <v>1842</v>
      </c>
      <c r="O38" s="31">
        <v>195</v>
      </c>
      <c r="P38" s="20">
        <v>222</v>
      </c>
      <c r="Q38" s="30">
        <v>-27</v>
      </c>
      <c r="R38" s="29" t="s">
        <v>101</v>
      </c>
      <c r="S38" s="28" t="s">
        <v>264</v>
      </c>
    </row>
    <row r="39" spans="1:19" x14ac:dyDescent="0.3">
      <c r="A39" s="32" t="s">
        <v>8</v>
      </c>
      <c r="B39" s="1">
        <v>72</v>
      </c>
      <c r="C39" s="1">
        <v>34</v>
      </c>
      <c r="D39" s="1">
        <v>31</v>
      </c>
      <c r="E39" s="20">
        <v>7</v>
      </c>
      <c r="F39" s="30">
        <v>75</v>
      </c>
      <c r="G39" s="20">
        <v>20</v>
      </c>
      <c r="H39" s="20">
        <v>32</v>
      </c>
      <c r="I39" s="20">
        <v>2</v>
      </c>
      <c r="J39" s="20">
        <v>1</v>
      </c>
      <c r="K39" s="29" t="s">
        <v>1455</v>
      </c>
      <c r="L39" s="1" t="s">
        <v>1843</v>
      </c>
      <c r="M39" s="1" t="s">
        <v>649</v>
      </c>
      <c r="N39" s="1" t="s">
        <v>1871</v>
      </c>
      <c r="O39" s="31">
        <v>220</v>
      </c>
      <c r="P39" s="20">
        <v>257</v>
      </c>
      <c r="Q39" s="30">
        <v>-37</v>
      </c>
      <c r="R39" s="29" t="s">
        <v>104</v>
      </c>
      <c r="S39" s="28" t="s">
        <v>228</v>
      </c>
    </row>
    <row r="40" spans="1:19" x14ac:dyDescent="0.3">
      <c r="A40" s="32" t="s">
        <v>7</v>
      </c>
      <c r="B40" s="1">
        <v>72</v>
      </c>
      <c r="C40" s="1">
        <v>32</v>
      </c>
      <c r="D40" s="1">
        <v>29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1621</v>
      </c>
      <c r="L40" s="1" t="s">
        <v>1360</v>
      </c>
      <c r="M40" s="1" t="s">
        <v>678</v>
      </c>
      <c r="N40" s="1" t="s">
        <v>1657</v>
      </c>
      <c r="O40" s="31">
        <v>206</v>
      </c>
      <c r="P40" s="20">
        <v>224</v>
      </c>
      <c r="Q40" s="30">
        <v>-18</v>
      </c>
      <c r="R40" s="29" t="s">
        <v>101</v>
      </c>
      <c r="S40" s="28" t="s">
        <v>215</v>
      </c>
    </row>
    <row r="41" spans="1:19" x14ac:dyDescent="0.3">
      <c r="A41" s="32" t="s">
        <v>27</v>
      </c>
      <c r="B41" s="1">
        <v>74</v>
      </c>
      <c r="C41" s="1">
        <v>31</v>
      </c>
      <c r="D41" s="1">
        <v>35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1869</v>
      </c>
      <c r="M41" s="1" t="s">
        <v>699</v>
      </c>
      <c r="N41" s="1" t="s">
        <v>1870</v>
      </c>
      <c r="O41" s="31">
        <v>191</v>
      </c>
      <c r="P41" s="20">
        <v>234</v>
      </c>
      <c r="Q41" s="30">
        <v>-43</v>
      </c>
      <c r="R41" s="29" t="s">
        <v>101</v>
      </c>
      <c r="S41" s="28" t="s">
        <v>234</v>
      </c>
    </row>
    <row r="42" spans="1:19" ht="15" thickBot="1" x14ac:dyDescent="0.35">
      <c r="A42" s="27" t="s">
        <v>3</v>
      </c>
      <c r="B42" s="26">
        <v>73</v>
      </c>
      <c r="C42" s="26">
        <v>21</v>
      </c>
      <c r="D42" s="26">
        <v>44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1804</v>
      </c>
      <c r="L42" s="26" t="s">
        <v>1872</v>
      </c>
      <c r="M42" s="26" t="s">
        <v>1873</v>
      </c>
      <c r="N42" s="26" t="s">
        <v>1874</v>
      </c>
      <c r="O42" s="25">
        <v>187</v>
      </c>
      <c r="P42" s="24">
        <v>277</v>
      </c>
      <c r="Q42" s="23">
        <v>-90</v>
      </c>
      <c r="R42" s="22" t="s">
        <v>167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83813CD-F865-43F9-95F8-3B789B903B9C}"/>
  </hyperlinks>
  <pageMargins left="0.7" right="0.7" top="0.75" bottom="0.75" header="0.3" footer="0.3"/>
  <pageSetup orientation="portrait" verticalDpi="0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9F6D-68EF-46E1-A873-1FD2B5FC3DA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75</v>
      </c>
      <c r="C4" s="40">
        <v>46</v>
      </c>
      <c r="D4" s="40">
        <v>21</v>
      </c>
      <c r="E4" s="38">
        <v>8</v>
      </c>
      <c r="F4" s="33">
        <v>100</v>
      </c>
      <c r="G4" s="39">
        <v>33</v>
      </c>
      <c r="H4" s="38">
        <v>41</v>
      </c>
      <c r="I4" s="38">
        <v>5</v>
      </c>
      <c r="J4" s="33">
        <v>0</v>
      </c>
      <c r="K4" s="37" t="s">
        <v>1877</v>
      </c>
      <c r="L4" s="40" t="s">
        <v>1344</v>
      </c>
      <c r="M4" s="40" t="s">
        <v>711</v>
      </c>
      <c r="N4" s="40" t="s">
        <v>1878</v>
      </c>
      <c r="O4" s="39">
        <v>263</v>
      </c>
      <c r="P4" s="38">
        <v>221</v>
      </c>
      <c r="Q4" s="33">
        <v>42</v>
      </c>
      <c r="R4" s="37" t="s">
        <v>104</v>
      </c>
      <c r="S4" s="36" t="s">
        <v>231</v>
      </c>
    </row>
    <row r="5" spans="1:20" x14ac:dyDescent="0.3">
      <c r="A5" s="32" t="s">
        <v>5</v>
      </c>
      <c r="B5" s="1">
        <v>74</v>
      </c>
      <c r="C5" s="1">
        <v>46</v>
      </c>
      <c r="D5" s="1">
        <v>22</v>
      </c>
      <c r="E5" s="20">
        <v>6</v>
      </c>
      <c r="F5" s="30">
        <v>98</v>
      </c>
      <c r="G5" s="31">
        <v>33</v>
      </c>
      <c r="H5" s="20">
        <v>42</v>
      </c>
      <c r="I5" s="20">
        <v>4</v>
      </c>
      <c r="J5" s="30">
        <v>2</v>
      </c>
      <c r="K5" s="29" t="s">
        <v>1885</v>
      </c>
      <c r="L5" s="1" t="s">
        <v>1704</v>
      </c>
      <c r="M5" s="1" t="s">
        <v>659</v>
      </c>
      <c r="N5" s="1" t="s">
        <v>1886</v>
      </c>
      <c r="O5" s="31">
        <v>268</v>
      </c>
      <c r="P5" s="20">
        <v>207</v>
      </c>
      <c r="Q5" s="30">
        <v>61</v>
      </c>
      <c r="R5" s="29" t="s">
        <v>101</v>
      </c>
      <c r="S5" s="28" t="s">
        <v>231</v>
      </c>
    </row>
    <row r="6" spans="1:20" x14ac:dyDescent="0.3">
      <c r="A6" s="32" t="s">
        <v>16</v>
      </c>
      <c r="B6" s="1">
        <v>74</v>
      </c>
      <c r="C6" s="1">
        <v>43</v>
      </c>
      <c r="D6" s="1">
        <v>21</v>
      </c>
      <c r="E6" s="20">
        <v>10</v>
      </c>
      <c r="F6" s="30">
        <v>96</v>
      </c>
      <c r="G6" s="31">
        <v>29</v>
      </c>
      <c r="H6" s="20">
        <v>41</v>
      </c>
      <c r="I6" s="20">
        <v>2</v>
      </c>
      <c r="J6" s="30">
        <v>5</v>
      </c>
      <c r="K6" s="29" t="s">
        <v>1775</v>
      </c>
      <c r="L6" s="1" t="s">
        <v>1882</v>
      </c>
      <c r="M6" s="1" t="s">
        <v>773</v>
      </c>
      <c r="N6" s="1" t="s">
        <v>1780</v>
      </c>
      <c r="O6" s="31">
        <v>262</v>
      </c>
      <c r="P6" s="20">
        <v>234</v>
      </c>
      <c r="Q6" s="30">
        <v>28</v>
      </c>
      <c r="R6" s="29" t="s">
        <v>177</v>
      </c>
      <c r="S6" s="28" t="s">
        <v>203</v>
      </c>
    </row>
    <row r="7" spans="1:20" x14ac:dyDescent="0.3">
      <c r="A7" s="32" t="s">
        <v>29</v>
      </c>
      <c r="B7" s="1">
        <v>75</v>
      </c>
      <c r="C7" s="1">
        <v>43</v>
      </c>
      <c r="D7" s="1">
        <v>24</v>
      </c>
      <c r="E7" s="20">
        <v>8</v>
      </c>
      <c r="F7" s="30">
        <v>94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1847</v>
      </c>
      <c r="M7" s="1" t="s">
        <v>639</v>
      </c>
      <c r="N7" s="1" t="s">
        <v>1848</v>
      </c>
      <c r="O7" s="31">
        <v>256</v>
      </c>
      <c r="P7" s="20">
        <v>233</v>
      </c>
      <c r="Q7" s="30">
        <v>23</v>
      </c>
      <c r="R7" s="29" t="s">
        <v>135</v>
      </c>
      <c r="S7" s="28" t="s">
        <v>290</v>
      </c>
    </row>
    <row r="8" spans="1:20" x14ac:dyDescent="0.3">
      <c r="A8" s="32" t="s">
        <v>21</v>
      </c>
      <c r="B8" s="1">
        <v>74</v>
      </c>
      <c r="C8" s="1">
        <v>39</v>
      </c>
      <c r="D8" s="1">
        <v>27</v>
      </c>
      <c r="E8" s="20">
        <v>8</v>
      </c>
      <c r="F8" s="30">
        <v>86</v>
      </c>
      <c r="G8" s="31">
        <v>26</v>
      </c>
      <c r="H8" s="20">
        <v>37</v>
      </c>
      <c r="I8" s="20">
        <v>2</v>
      </c>
      <c r="J8" s="30">
        <v>3</v>
      </c>
      <c r="K8" s="29" t="s">
        <v>1752</v>
      </c>
      <c r="L8" s="1" t="s">
        <v>1879</v>
      </c>
      <c r="M8" s="1" t="s">
        <v>844</v>
      </c>
      <c r="N8" s="1" t="s">
        <v>1880</v>
      </c>
      <c r="O8" s="31">
        <v>216</v>
      </c>
      <c r="P8" s="20">
        <v>223</v>
      </c>
      <c r="Q8" s="30">
        <v>-7</v>
      </c>
      <c r="R8" s="29" t="s">
        <v>107</v>
      </c>
      <c r="S8" s="28" t="s">
        <v>237</v>
      </c>
    </row>
    <row r="9" spans="1:20" x14ac:dyDescent="0.3">
      <c r="A9" s="32" t="s">
        <v>11</v>
      </c>
      <c r="B9" s="1">
        <v>74</v>
      </c>
      <c r="C9" s="1">
        <v>38</v>
      </c>
      <c r="D9" s="1">
        <v>26</v>
      </c>
      <c r="E9" s="20">
        <v>10</v>
      </c>
      <c r="F9" s="30">
        <v>86</v>
      </c>
      <c r="G9" s="31">
        <v>29</v>
      </c>
      <c r="H9" s="20">
        <v>35</v>
      </c>
      <c r="I9" s="20">
        <v>3</v>
      </c>
      <c r="J9" s="30">
        <v>1</v>
      </c>
      <c r="K9" s="29" t="s">
        <v>1777</v>
      </c>
      <c r="L9" s="1" t="s">
        <v>1655</v>
      </c>
      <c r="M9" s="1" t="s">
        <v>1883</v>
      </c>
      <c r="N9" s="1" t="s">
        <v>1884</v>
      </c>
      <c r="O9" s="31">
        <v>247</v>
      </c>
      <c r="P9" s="20">
        <v>230</v>
      </c>
      <c r="Q9" s="30">
        <v>17</v>
      </c>
      <c r="R9" s="29" t="s">
        <v>113</v>
      </c>
      <c r="S9" s="28" t="s">
        <v>234</v>
      </c>
    </row>
    <row r="10" spans="1:20" x14ac:dyDescent="0.3">
      <c r="A10" s="32" t="s">
        <v>4</v>
      </c>
      <c r="B10" s="1">
        <v>75</v>
      </c>
      <c r="C10" s="1">
        <v>32</v>
      </c>
      <c r="D10" s="1">
        <v>30</v>
      </c>
      <c r="E10" s="20">
        <v>13</v>
      </c>
      <c r="F10" s="30">
        <v>77</v>
      </c>
      <c r="G10" s="31">
        <v>22</v>
      </c>
      <c r="H10" s="20">
        <v>31</v>
      </c>
      <c r="I10" s="20">
        <v>1</v>
      </c>
      <c r="J10" s="30">
        <v>4</v>
      </c>
      <c r="K10" s="29" t="s">
        <v>1680</v>
      </c>
      <c r="L10" s="1" t="s">
        <v>1861</v>
      </c>
      <c r="M10" s="1" t="s">
        <v>1065</v>
      </c>
      <c r="N10" s="1" t="s">
        <v>1771</v>
      </c>
      <c r="O10" s="31">
        <v>235</v>
      </c>
      <c r="P10" s="20">
        <v>264</v>
      </c>
      <c r="Q10" s="30">
        <v>-29</v>
      </c>
      <c r="R10" s="29" t="s">
        <v>99</v>
      </c>
      <c r="S10" s="28" t="s">
        <v>233</v>
      </c>
    </row>
    <row r="11" spans="1:20" ht="15" thickBot="1" x14ac:dyDescent="0.35">
      <c r="A11" s="32" t="s">
        <v>19</v>
      </c>
      <c r="B11" s="1">
        <v>74</v>
      </c>
      <c r="C11" s="1">
        <v>36</v>
      </c>
      <c r="D11" s="1">
        <v>35</v>
      </c>
      <c r="E11" s="24">
        <v>3</v>
      </c>
      <c r="F11" s="23">
        <v>75</v>
      </c>
      <c r="G11" s="25">
        <v>23</v>
      </c>
      <c r="H11" s="24">
        <v>31</v>
      </c>
      <c r="I11" s="24">
        <v>5</v>
      </c>
      <c r="J11" s="23">
        <v>1</v>
      </c>
      <c r="K11" s="29" t="s">
        <v>1790</v>
      </c>
      <c r="L11" s="1" t="s">
        <v>1849</v>
      </c>
      <c r="M11" s="1" t="s">
        <v>677</v>
      </c>
      <c r="N11" s="1" t="s">
        <v>1881</v>
      </c>
      <c r="O11" s="31">
        <v>222</v>
      </c>
      <c r="P11" s="20">
        <v>247</v>
      </c>
      <c r="Q11" s="30">
        <v>-25</v>
      </c>
      <c r="R11" s="29" t="s">
        <v>99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74</v>
      </c>
      <c r="C14" s="1">
        <v>47</v>
      </c>
      <c r="D14" s="1">
        <v>21</v>
      </c>
      <c r="E14" s="20">
        <v>6</v>
      </c>
      <c r="F14" s="33">
        <v>100</v>
      </c>
      <c r="G14" s="20">
        <v>29</v>
      </c>
      <c r="H14" s="20">
        <v>42</v>
      </c>
      <c r="I14" s="20">
        <v>5</v>
      </c>
      <c r="J14" s="20">
        <v>3</v>
      </c>
      <c r="K14" s="29" t="s">
        <v>1733</v>
      </c>
      <c r="L14" s="1" t="s">
        <v>1317</v>
      </c>
      <c r="M14" s="1" t="s">
        <v>1887</v>
      </c>
      <c r="N14" s="1" t="s">
        <v>1888</v>
      </c>
      <c r="O14" s="31">
        <v>263</v>
      </c>
      <c r="P14" s="20">
        <v>218</v>
      </c>
      <c r="Q14" s="30">
        <v>45</v>
      </c>
      <c r="R14" s="29" t="s">
        <v>99</v>
      </c>
      <c r="S14" s="28" t="s">
        <v>232</v>
      </c>
    </row>
    <row r="15" spans="1:20" x14ac:dyDescent="0.3">
      <c r="A15" s="32" t="s">
        <v>9</v>
      </c>
      <c r="B15" s="1">
        <v>75</v>
      </c>
      <c r="C15" s="1">
        <v>38</v>
      </c>
      <c r="D15" s="1">
        <v>21</v>
      </c>
      <c r="E15" s="20">
        <v>16</v>
      </c>
      <c r="F15" s="30">
        <v>92</v>
      </c>
      <c r="G15" s="20">
        <v>28</v>
      </c>
      <c r="H15" s="20">
        <v>35</v>
      </c>
      <c r="I15" s="20">
        <v>3</v>
      </c>
      <c r="J15" s="20">
        <v>10</v>
      </c>
      <c r="K15" s="29" t="s">
        <v>1897</v>
      </c>
      <c r="L15" s="1" t="s">
        <v>1822</v>
      </c>
      <c r="M15" s="1" t="s">
        <v>1863</v>
      </c>
      <c r="N15" s="1" t="s">
        <v>1898</v>
      </c>
      <c r="O15" s="31">
        <v>263</v>
      </c>
      <c r="P15" s="20">
        <v>238</v>
      </c>
      <c r="Q15" s="30">
        <v>25</v>
      </c>
      <c r="R15" s="29" t="s">
        <v>104</v>
      </c>
      <c r="S15" s="28" t="s">
        <v>234</v>
      </c>
    </row>
    <row r="16" spans="1:20" x14ac:dyDescent="0.3">
      <c r="A16" s="32" t="s">
        <v>13</v>
      </c>
      <c r="B16" s="1">
        <v>76</v>
      </c>
      <c r="C16" s="1">
        <v>42</v>
      </c>
      <c r="D16" s="1">
        <v>29</v>
      </c>
      <c r="E16" s="20">
        <v>5</v>
      </c>
      <c r="F16" s="30">
        <v>89</v>
      </c>
      <c r="G16" s="20">
        <v>24</v>
      </c>
      <c r="H16" s="20">
        <v>38</v>
      </c>
      <c r="I16" s="20">
        <v>4</v>
      </c>
      <c r="J16" s="20">
        <v>5</v>
      </c>
      <c r="K16" s="29" t="s">
        <v>1735</v>
      </c>
      <c r="L16" s="1" t="s">
        <v>1892</v>
      </c>
      <c r="M16" s="1" t="s">
        <v>730</v>
      </c>
      <c r="N16" s="1" t="s">
        <v>1893</v>
      </c>
      <c r="O16" s="31">
        <v>222</v>
      </c>
      <c r="P16" s="20">
        <v>221</v>
      </c>
      <c r="Q16" s="30">
        <v>1</v>
      </c>
      <c r="R16" s="29" t="s">
        <v>107</v>
      </c>
      <c r="S16" s="28" t="s">
        <v>202</v>
      </c>
    </row>
    <row r="17" spans="1:19" x14ac:dyDescent="0.3">
      <c r="A17" s="32" t="s">
        <v>23</v>
      </c>
      <c r="B17" s="1">
        <v>75</v>
      </c>
      <c r="C17" s="1">
        <v>38</v>
      </c>
      <c r="D17" s="1">
        <v>25</v>
      </c>
      <c r="E17" s="20">
        <v>12</v>
      </c>
      <c r="F17" s="30">
        <v>88</v>
      </c>
      <c r="G17" s="20">
        <v>21</v>
      </c>
      <c r="H17" s="20">
        <v>32</v>
      </c>
      <c r="I17" s="20">
        <v>6</v>
      </c>
      <c r="J17" s="20">
        <v>2</v>
      </c>
      <c r="K17" s="29" t="s">
        <v>1612</v>
      </c>
      <c r="L17" s="1" t="s">
        <v>1425</v>
      </c>
      <c r="M17" s="1" t="s">
        <v>680</v>
      </c>
      <c r="N17" s="1" t="s">
        <v>1889</v>
      </c>
      <c r="O17" s="31">
        <v>239</v>
      </c>
      <c r="P17" s="20">
        <v>231</v>
      </c>
      <c r="Q17" s="30">
        <v>8</v>
      </c>
      <c r="R17" s="29" t="s">
        <v>133</v>
      </c>
      <c r="S17" s="28" t="s">
        <v>225</v>
      </c>
    </row>
    <row r="18" spans="1:19" x14ac:dyDescent="0.3">
      <c r="A18" s="32" t="s">
        <v>10</v>
      </c>
      <c r="B18" s="1">
        <v>74</v>
      </c>
      <c r="C18" s="1">
        <v>37</v>
      </c>
      <c r="D18" s="1">
        <v>25</v>
      </c>
      <c r="E18" s="20">
        <v>12</v>
      </c>
      <c r="F18" s="30">
        <v>86</v>
      </c>
      <c r="G18" s="20">
        <v>14</v>
      </c>
      <c r="H18" s="20">
        <v>28</v>
      </c>
      <c r="I18" s="20">
        <v>9</v>
      </c>
      <c r="J18" s="20">
        <v>4</v>
      </c>
      <c r="K18" s="29" t="s">
        <v>1582</v>
      </c>
      <c r="L18" s="1" t="s">
        <v>1737</v>
      </c>
      <c r="M18" s="1" t="s">
        <v>776</v>
      </c>
      <c r="N18" s="1" t="s">
        <v>1896</v>
      </c>
      <c r="O18" s="31">
        <v>220</v>
      </c>
      <c r="P18" s="20">
        <v>225</v>
      </c>
      <c r="Q18" s="30">
        <v>-5</v>
      </c>
      <c r="R18" s="29" t="s">
        <v>101</v>
      </c>
      <c r="S18" s="28" t="s">
        <v>226</v>
      </c>
    </row>
    <row r="19" spans="1:19" x14ac:dyDescent="0.3">
      <c r="A19" s="32" t="s">
        <v>1</v>
      </c>
      <c r="B19" s="1">
        <v>75</v>
      </c>
      <c r="C19" s="1">
        <v>38</v>
      </c>
      <c r="D19" s="1">
        <v>28</v>
      </c>
      <c r="E19" s="20">
        <v>9</v>
      </c>
      <c r="F19" s="30">
        <v>85</v>
      </c>
      <c r="G19" s="20">
        <v>30</v>
      </c>
      <c r="H19" s="20">
        <v>36</v>
      </c>
      <c r="I19" s="20">
        <v>2</v>
      </c>
      <c r="J19" s="20">
        <v>6</v>
      </c>
      <c r="K19" s="29" t="s">
        <v>1899</v>
      </c>
      <c r="L19" s="1" t="s">
        <v>1469</v>
      </c>
      <c r="M19" s="1" t="s">
        <v>861</v>
      </c>
      <c r="N19" s="1" t="s">
        <v>1900</v>
      </c>
      <c r="O19" s="31">
        <v>238</v>
      </c>
      <c r="P19" s="20">
        <v>223</v>
      </c>
      <c r="Q19" s="30">
        <v>15</v>
      </c>
      <c r="R19" s="29" t="s">
        <v>109</v>
      </c>
      <c r="S19" s="28" t="s">
        <v>231</v>
      </c>
    </row>
    <row r="20" spans="1:19" x14ac:dyDescent="0.3">
      <c r="A20" s="32" t="s">
        <v>14</v>
      </c>
      <c r="B20" s="1">
        <v>74</v>
      </c>
      <c r="C20" s="1">
        <v>38</v>
      </c>
      <c r="D20" s="1">
        <v>34</v>
      </c>
      <c r="E20" s="20">
        <v>2</v>
      </c>
      <c r="F20" s="30">
        <v>78</v>
      </c>
      <c r="G20" s="20">
        <v>22</v>
      </c>
      <c r="H20" s="20">
        <v>34</v>
      </c>
      <c r="I20" s="20">
        <v>4</v>
      </c>
      <c r="J20" s="20">
        <v>0</v>
      </c>
      <c r="K20" s="29" t="s">
        <v>1395</v>
      </c>
      <c r="L20" s="1" t="s">
        <v>1890</v>
      </c>
      <c r="M20" s="1" t="s">
        <v>851</v>
      </c>
      <c r="N20" s="1" t="s">
        <v>1891</v>
      </c>
      <c r="O20" s="31">
        <v>205</v>
      </c>
      <c r="P20" s="20">
        <v>227</v>
      </c>
      <c r="Q20" s="30">
        <v>-22</v>
      </c>
      <c r="R20" s="29" t="s">
        <v>101</v>
      </c>
      <c r="S20" s="28" t="s">
        <v>232</v>
      </c>
    </row>
    <row r="21" spans="1:19" ht="15" thickBot="1" x14ac:dyDescent="0.35">
      <c r="A21" s="27" t="s">
        <v>12</v>
      </c>
      <c r="B21" s="26">
        <v>75</v>
      </c>
      <c r="C21" s="26">
        <v>31</v>
      </c>
      <c r="D21" s="26">
        <v>35</v>
      </c>
      <c r="E21" s="24">
        <v>9</v>
      </c>
      <c r="F21" s="23">
        <v>71</v>
      </c>
      <c r="G21" s="24">
        <v>19</v>
      </c>
      <c r="H21" s="24">
        <v>28</v>
      </c>
      <c r="I21" s="24">
        <v>3</v>
      </c>
      <c r="J21" s="24">
        <v>1</v>
      </c>
      <c r="K21" s="22" t="s">
        <v>1894</v>
      </c>
      <c r="L21" s="26" t="s">
        <v>1772</v>
      </c>
      <c r="M21" s="26" t="s">
        <v>825</v>
      </c>
      <c r="N21" s="26" t="s">
        <v>1895</v>
      </c>
      <c r="O21" s="25">
        <v>215</v>
      </c>
      <c r="P21" s="24">
        <v>233</v>
      </c>
      <c r="Q21" s="23">
        <v>-18</v>
      </c>
      <c r="R21" s="22" t="s">
        <v>109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73</v>
      </c>
      <c r="C25" s="1">
        <v>49</v>
      </c>
      <c r="D25" s="1">
        <v>14</v>
      </c>
      <c r="E25" s="20">
        <v>10</v>
      </c>
      <c r="F25" s="30">
        <v>108</v>
      </c>
      <c r="G25" s="20">
        <v>40</v>
      </c>
      <c r="H25" s="20">
        <v>46</v>
      </c>
      <c r="I25" s="20">
        <v>3</v>
      </c>
      <c r="J25" s="20">
        <v>6</v>
      </c>
      <c r="K25" s="29" t="s">
        <v>1750</v>
      </c>
      <c r="L25" s="1" t="s">
        <v>1786</v>
      </c>
      <c r="M25" s="1" t="s">
        <v>822</v>
      </c>
      <c r="N25" s="1" t="s">
        <v>1865</v>
      </c>
      <c r="O25" s="31">
        <v>277</v>
      </c>
      <c r="P25" s="20">
        <v>185</v>
      </c>
      <c r="Q25" s="30">
        <v>92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75</v>
      </c>
      <c r="C26" s="1">
        <v>44</v>
      </c>
      <c r="D26" s="1">
        <v>19</v>
      </c>
      <c r="E26" s="20">
        <v>12</v>
      </c>
      <c r="F26" s="30">
        <v>100</v>
      </c>
      <c r="G26" s="20">
        <v>29</v>
      </c>
      <c r="H26" s="20">
        <v>39</v>
      </c>
      <c r="I26" s="20">
        <v>5</v>
      </c>
      <c r="J26" s="20">
        <v>4</v>
      </c>
      <c r="K26" s="29" t="s">
        <v>1751</v>
      </c>
      <c r="L26" s="1" t="s">
        <v>1903</v>
      </c>
      <c r="M26" s="1" t="s">
        <v>1690</v>
      </c>
      <c r="N26" s="1" t="s">
        <v>1718</v>
      </c>
      <c r="O26" s="31">
        <v>255</v>
      </c>
      <c r="P26" s="20">
        <v>209</v>
      </c>
      <c r="Q26" s="30">
        <v>46</v>
      </c>
      <c r="R26" s="29" t="s">
        <v>107</v>
      </c>
      <c r="S26" s="28" t="s">
        <v>215</v>
      </c>
    </row>
    <row r="27" spans="1:19" x14ac:dyDescent="0.3">
      <c r="A27" s="32" t="s">
        <v>17</v>
      </c>
      <c r="B27" s="1">
        <v>74</v>
      </c>
      <c r="C27" s="1">
        <v>41</v>
      </c>
      <c r="D27" s="1">
        <v>21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1317</v>
      </c>
      <c r="M27" s="1" t="s">
        <v>804</v>
      </c>
      <c r="N27" s="1" t="s">
        <v>1692</v>
      </c>
      <c r="O27" s="31">
        <v>242</v>
      </c>
      <c r="P27" s="20">
        <v>216</v>
      </c>
      <c r="Q27" s="30">
        <v>26</v>
      </c>
      <c r="R27" s="29" t="s">
        <v>101</v>
      </c>
      <c r="S27" s="28" t="s">
        <v>228</v>
      </c>
    </row>
    <row r="28" spans="1:19" x14ac:dyDescent="0.3">
      <c r="A28" s="32" t="s">
        <v>95</v>
      </c>
      <c r="B28" s="1">
        <v>74</v>
      </c>
      <c r="C28" s="1">
        <v>38</v>
      </c>
      <c r="D28" s="1">
        <v>30</v>
      </c>
      <c r="E28" s="20">
        <v>6</v>
      </c>
      <c r="F28" s="30">
        <v>82</v>
      </c>
      <c r="G28" s="20">
        <v>29</v>
      </c>
      <c r="H28" s="20">
        <v>38</v>
      </c>
      <c r="I28" s="20">
        <v>0</v>
      </c>
      <c r="J28" s="20">
        <v>0</v>
      </c>
      <c r="K28" s="29" t="s">
        <v>1693</v>
      </c>
      <c r="L28" s="1" t="s">
        <v>1832</v>
      </c>
      <c r="M28" s="1" t="s">
        <v>719</v>
      </c>
      <c r="N28" s="1" t="s">
        <v>1833</v>
      </c>
      <c r="O28" s="31">
        <v>235</v>
      </c>
      <c r="P28" s="20">
        <v>212</v>
      </c>
      <c r="Q28" s="30">
        <v>23</v>
      </c>
      <c r="R28" s="29" t="s">
        <v>99</v>
      </c>
      <c r="S28" s="28" t="s">
        <v>228</v>
      </c>
    </row>
    <row r="29" spans="1:19" x14ac:dyDescent="0.3">
      <c r="A29" s="32" t="s">
        <v>15</v>
      </c>
      <c r="B29" s="1">
        <v>74</v>
      </c>
      <c r="C29" s="1">
        <v>34</v>
      </c>
      <c r="D29" s="1">
        <v>31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1830</v>
      </c>
      <c r="L29" s="1" t="s">
        <v>1383</v>
      </c>
      <c r="M29" s="1" t="s">
        <v>680</v>
      </c>
      <c r="N29" s="1" t="s">
        <v>1753</v>
      </c>
      <c r="O29" s="31">
        <v>220</v>
      </c>
      <c r="P29" s="20">
        <v>246</v>
      </c>
      <c r="Q29" s="30">
        <v>-26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74</v>
      </c>
      <c r="C30" s="1">
        <v>32</v>
      </c>
      <c r="D30" s="1">
        <v>30</v>
      </c>
      <c r="E30" s="20">
        <v>12</v>
      </c>
      <c r="F30" s="30">
        <v>76</v>
      </c>
      <c r="G30" s="20">
        <v>23</v>
      </c>
      <c r="H30" s="20">
        <v>30</v>
      </c>
      <c r="I30" s="20">
        <v>2</v>
      </c>
      <c r="J30" s="20">
        <v>4</v>
      </c>
      <c r="K30" s="29" t="s">
        <v>1617</v>
      </c>
      <c r="L30" s="1" t="s">
        <v>1785</v>
      </c>
      <c r="M30" s="1" t="s">
        <v>122</v>
      </c>
      <c r="N30" s="1" t="s">
        <v>1904</v>
      </c>
      <c r="O30" s="31">
        <v>213</v>
      </c>
      <c r="P30" s="20">
        <v>228</v>
      </c>
      <c r="Q30" s="30">
        <v>-15</v>
      </c>
      <c r="R30" s="29" t="s">
        <v>104</v>
      </c>
      <c r="S30" s="28" t="s">
        <v>231</v>
      </c>
    </row>
    <row r="31" spans="1:19" x14ac:dyDescent="0.3">
      <c r="A31" s="32" t="s">
        <v>6</v>
      </c>
      <c r="B31" s="1">
        <v>73</v>
      </c>
      <c r="C31" s="1">
        <v>31</v>
      </c>
      <c r="D31" s="1">
        <v>31</v>
      </c>
      <c r="E31" s="20">
        <v>11</v>
      </c>
      <c r="F31" s="30">
        <v>73</v>
      </c>
      <c r="G31" s="20">
        <v>26</v>
      </c>
      <c r="H31" s="20">
        <v>30</v>
      </c>
      <c r="I31" s="20">
        <v>1</v>
      </c>
      <c r="J31" s="20">
        <v>4</v>
      </c>
      <c r="K31" s="29" t="s">
        <v>1831</v>
      </c>
      <c r="L31" s="1" t="s">
        <v>1866</v>
      </c>
      <c r="M31" s="1" t="s">
        <v>1587</v>
      </c>
      <c r="N31" s="1" t="s">
        <v>1867</v>
      </c>
      <c r="O31" s="31">
        <v>195</v>
      </c>
      <c r="P31" s="20">
        <v>232</v>
      </c>
      <c r="Q31" s="30">
        <v>-37</v>
      </c>
      <c r="R31" s="29" t="s">
        <v>101</v>
      </c>
      <c r="S31" s="28" t="s">
        <v>231</v>
      </c>
    </row>
    <row r="32" spans="1:19" ht="15" thickBot="1" x14ac:dyDescent="0.35">
      <c r="A32" s="32" t="s">
        <v>25</v>
      </c>
      <c r="B32" s="1">
        <v>75</v>
      </c>
      <c r="C32" s="1">
        <v>27</v>
      </c>
      <c r="D32" s="1">
        <v>34</v>
      </c>
      <c r="E32" s="20">
        <v>14</v>
      </c>
      <c r="F32" s="23">
        <v>68</v>
      </c>
      <c r="G32" s="20">
        <v>17</v>
      </c>
      <c r="H32" s="20">
        <v>24</v>
      </c>
      <c r="I32" s="20">
        <v>3</v>
      </c>
      <c r="J32" s="20">
        <v>5</v>
      </c>
      <c r="K32" s="29" t="s">
        <v>1901</v>
      </c>
      <c r="L32" s="1" t="s">
        <v>1859</v>
      </c>
      <c r="M32" s="1" t="s">
        <v>885</v>
      </c>
      <c r="N32" s="1" t="s">
        <v>1902</v>
      </c>
      <c r="O32" s="31">
        <v>195</v>
      </c>
      <c r="P32" s="20">
        <v>248</v>
      </c>
      <c r="Q32" s="30">
        <v>-53</v>
      </c>
      <c r="R32" s="29" t="s">
        <v>133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74</v>
      </c>
      <c r="C35" s="1">
        <v>41</v>
      </c>
      <c r="D35" s="1">
        <v>28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1868</v>
      </c>
      <c r="L35" s="1" t="s">
        <v>1835</v>
      </c>
      <c r="M35" s="1" t="s">
        <v>1836</v>
      </c>
      <c r="N35" s="1" t="s">
        <v>1837</v>
      </c>
      <c r="O35" s="31">
        <v>249</v>
      </c>
      <c r="P35" s="20">
        <v>256</v>
      </c>
      <c r="Q35" s="30">
        <v>-7</v>
      </c>
      <c r="R35" s="29" t="s">
        <v>107</v>
      </c>
      <c r="S35" s="28" t="s">
        <v>233</v>
      </c>
    </row>
    <row r="36" spans="1:19" x14ac:dyDescent="0.3">
      <c r="A36" s="32" t="s">
        <v>20</v>
      </c>
      <c r="B36" s="1">
        <v>75</v>
      </c>
      <c r="C36" s="1">
        <v>38</v>
      </c>
      <c r="D36" s="1">
        <v>28</v>
      </c>
      <c r="E36" s="20">
        <v>9</v>
      </c>
      <c r="F36" s="30">
        <v>85</v>
      </c>
      <c r="G36" s="20">
        <v>29</v>
      </c>
      <c r="H36" s="20">
        <v>38</v>
      </c>
      <c r="I36" s="20">
        <v>0</v>
      </c>
      <c r="J36" s="20">
        <v>3</v>
      </c>
      <c r="K36" s="29" t="s">
        <v>1737</v>
      </c>
      <c r="L36" s="1" t="s">
        <v>1797</v>
      </c>
      <c r="M36" s="1" t="s">
        <v>666</v>
      </c>
      <c r="N36" s="1" t="s">
        <v>1848</v>
      </c>
      <c r="O36" s="31">
        <v>261</v>
      </c>
      <c r="P36" s="20">
        <v>251</v>
      </c>
      <c r="Q36" s="30">
        <v>10</v>
      </c>
      <c r="R36" s="29" t="s">
        <v>135</v>
      </c>
      <c r="S36" s="28" t="s">
        <v>234</v>
      </c>
    </row>
    <row r="37" spans="1:19" x14ac:dyDescent="0.3">
      <c r="A37" s="32" t="s">
        <v>2</v>
      </c>
      <c r="B37" s="1">
        <v>75</v>
      </c>
      <c r="C37" s="1">
        <v>33</v>
      </c>
      <c r="D37" s="1">
        <v>26</v>
      </c>
      <c r="E37" s="20">
        <v>16</v>
      </c>
      <c r="F37" s="30">
        <v>82</v>
      </c>
      <c r="G37" s="20">
        <v>24</v>
      </c>
      <c r="H37" s="20">
        <v>32</v>
      </c>
      <c r="I37" s="20">
        <v>1</v>
      </c>
      <c r="J37" s="20">
        <v>7</v>
      </c>
      <c r="K37" s="29" t="s">
        <v>1827</v>
      </c>
      <c r="L37" s="1" t="s">
        <v>1462</v>
      </c>
      <c r="M37" s="1" t="s">
        <v>675</v>
      </c>
      <c r="N37" s="1" t="s">
        <v>1875</v>
      </c>
      <c r="O37" s="31">
        <v>236</v>
      </c>
      <c r="P37" s="20">
        <v>236</v>
      </c>
      <c r="Q37" s="30">
        <v>0</v>
      </c>
      <c r="R37" s="29" t="s">
        <v>99</v>
      </c>
      <c r="S37" s="28" t="s">
        <v>218</v>
      </c>
    </row>
    <row r="38" spans="1:19" x14ac:dyDescent="0.3">
      <c r="A38" s="32" t="s">
        <v>18</v>
      </c>
      <c r="B38" s="1">
        <v>73</v>
      </c>
      <c r="C38" s="1">
        <v>29</v>
      </c>
      <c r="D38" s="1">
        <v>26</v>
      </c>
      <c r="E38" s="20">
        <v>18</v>
      </c>
      <c r="F38" s="30">
        <v>76</v>
      </c>
      <c r="G38" s="20">
        <v>15</v>
      </c>
      <c r="H38" s="20">
        <v>25</v>
      </c>
      <c r="I38" s="20">
        <v>4</v>
      </c>
      <c r="J38" s="20">
        <v>8</v>
      </c>
      <c r="K38" s="29" t="s">
        <v>1841</v>
      </c>
      <c r="L38" s="1" t="s">
        <v>1799</v>
      </c>
      <c r="M38" s="1" t="s">
        <v>1800</v>
      </c>
      <c r="N38" s="1" t="s">
        <v>1842</v>
      </c>
      <c r="O38" s="31">
        <v>195</v>
      </c>
      <c r="P38" s="20">
        <v>222</v>
      </c>
      <c r="Q38" s="30">
        <v>-27</v>
      </c>
      <c r="R38" s="29" t="s">
        <v>101</v>
      </c>
      <c r="S38" s="28" t="s">
        <v>264</v>
      </c>
    </row>
    <row r="39" spans="1:19" x14ac:dyDescent="0.3">
      <c r="A39" s="32" t="s">
        <v>8</v>
      </c>
      <c r="B39" s="1">
        <v>72</v>
      </c>
      <c r="C39" s="1">
        <v>34</v>
      </c>
      <c r="D39" s="1">
        <v>31</v>
      </c>
      <c r="E39" s="20">
        <v>7</v>
      </c>
      <c r="F39" s="30">
        <v>75</v>
      </c>
      <c r="G39" s="20">
        <v>20</v>
      </c>
      <c r="H39" s="20">
        <v>32</v>
      </c>
      <c r="I39" s="20">
        <v>2</v>
      </c>
      <c r="J39" s="20">
        <v>1</v>
      </c>
      <c r="K39" s="29" t="s">
        <v>1455</v>
      </c>
      <c r="L39" s="1" t="s">
        <v>1843</v>
      </c>
      <c r="M39" s="1" t="s">
        <v>649</v>
      </c>
      <c r="N39" s="1" t="s">
        <v>1871</v>
      </c>
      <c r="O39" s="31">
        <v>220</v>
      </c>
      <c r="P39" s="20">
        <v>257</v>
      </c>
      <c r="Q39" s="30">
        <v>-37</v>
      </c>
      <c r="R39" s="29" t="s">
        <v>104</v>
      </c>
      <c r="S39" s="28" t="s">
        <v>228</v>
      </c>
    </row>
    <row r="40" spans="1:19" x14ac:dyDescent="0.3">
      <c r="A40" s="32" t="s">
        <v>7</v>
      </c>
      <c r="B40" s="1">
        <v>73</v>
      </c>
      <c r="C40" s="1">
        <v>32</v>
      </c>
      <c r="D40" s="1">
        <v>30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1621</v>
      </c>
      <c r="L40" s="1" t="s">
        <v>1511</v>
      </c>
      <c r="M40" s="1" t="s">
        <v>705</v>
      </c>
      <c r="N40" s="1" t="s">
        <v>1905</v>
      </c>
      <c r="O40" s="31">
        <v>206</v>
      </c>
      <c r="P40" s="20">
        <v>227</v>
      </c>
      <c r="Q40" s="30">
        <v>-21</v>
      </c>
      <c r="R40" s="29" t="s">
        <v>107</v>
      </c>
      <c r="S40" s="28" t="s">
        <v>215</v>
      </c>
    </row>
    <row r="41" spans="1:19" x14ac:dyDescent="0.3">
      <c r="A41" s="32" t="s">
        <v>27</v>
      </c>
      <c r="B41" s="1">
        <v>74</v>
      </c>
      <c r="C41" s="1">
        <v>31</v>
      </c>
      <c r="D41" s="1">
        <v>35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1869</v>
      </c>
      <c r="M41" s="1" t="s">
        <v>699</v>
      </c>
      <c r="N41" s="1" t="s">
        <v>1870</v>
      </c>
      <c r="O41" s="31">
        <v>191</v>
      </c>
      <c r="P41" s="20">
        <v>234</v>
      </c>
      <c r="Q41" s="30">
        <v>-43</v>
      </c>
      <c r="R41" s="29" t="s">
        <v>101</v>
      </c>
      <c r="S41" s="28" t="s">
        <v>234</v>
      </c>
    </row>
    <row r="42" spans="1:19" ht="15" thickBot="1" x14ac:dyDescent="0.35">
      <c r="A42" s="27" t="s">
        <v>3</v>
      </c>
      <c r="B42" s="26">
        <v>73</v>
      </c>
      <c r="C42" s="26">
        <v>21</v>
      </c>
      <c r="D42" s="26">
        <v>44</v>
      </c>
      <c r="E42" s="24">
        <v>8</v>
      </c>
      <c r="F42" s="23">
        <v>50</v>
      </c>
      <c r="G42" s="24">
        <v>9</v>
      </c>
      <c r="H42" s="24">
        <v>16</v>
      </c>
      <c r="I42" s="24">
        <v>5</v>
      </c>
      <c r="J42" s="24">
        <v>2</v>
      </c>
      <c r="K42" s="22" t="s">
        <v>1804</v>
      </c>
      <c r="L42" s="26" t="s">
        <v>1872</v>
      </c>
      <c r="M42" s="26" t="s">
        <v>1873</v>
      </c>
      <c r="N42" s="26" t="s">
        <v>1874</v>
      </c>
      <c r="O42" s="25">
        <v>187</v>
      </c>
      <c r="P42" s="24">
        <v>277</v>
      </c>
      <c r="Q42" s="23">
        <v>-90</v>
      </c>
      <c r="R42" s="22" t="s">
        <v>167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67090BF-96CB-483E-B2F6-F019E9282FE4}"/>
  </hyperlinks>
  <pageMargins left="0.7" right="0.7" top="0.75" bottom="0.75" header="0.3" footer="0.3"/>
  <pageSetup orientation="portrait" verticalDpi="0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93EB-08DA-46DA-995B-7ADC89590007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75</v>
      </c>
      <c r="C4" s="40">
        <v>46</v>
      </c>
      <c r="D4" s="40">
        <v>21</v>
      </c>
      <c r="E4" s="38">
        <v>8</v>
      </c>
      <c r="F4" s="33">
        <v>100</v>
      </c>
      <c r="G4" s="39">
        <v>33</v>
      </c>
      <c r="H4" s="38">
        <v>41</v>
      </c>
      <c r="I4" s="38">
        <v>5</v>
      </c>
      <c r="J4" s="33">
        <v>0</v>
      </c>
      <c r="K4" s="37" t="s">
        <v>1877</v>
      </c>
      <c r="L4" s="40" t="s">
        <v>1344</v>
      </c>
      <c r="M4" s="40" t="s">
        <v>711</v>
      </c>
      <c r="N4" s="40" t="s">
        <v>1878</v>
      </c>
      <c r="O4" s="39">
        <v>263</v>
      </c>
      <c r="P4" s="38">
        <v>221</v>
      </c>
      <c r="Q4" s="33">
        <v>42</v>
      </c>
      <c r="R4" s="37" t="s">
        <v>104</v>
      </c>
      <c r="S4" s="36" t="s">
        <v>231</v>
      </c>
    </row>
    <row r="5" spans="1:20" x14ac:dyDescent="0.3">
      <c r="A5" s="32" t="s">
        <v>5</v>
      </c>
      <c r="B5" s="1">
        <v>74</v>
      </c>
      <c r="C5" s="1">
        <v>46</v>
      </c>
      <c r="D5" s="1">
        <v>22</v>
      </c>
      <c r="E5" s="20">
        <v>6</v>
      </c>
      <c r="F5" s="30">
        <v>98</v>
      </c>
      <c r="G5" s="31">
        <v>33</v>
      </c>
      <c r="H5" s="20">
        <v>42</v>
      </c>
      <c r="I5" s="20">
        <v>4</v>
      </c>
      <c r="J5" s="30">
        <v>2</v>
      </c>
      <c r="K5" s="29" t="s">
        <v>1885</v>
      </c>
      <c r="L5" s="1" t="s">
        <v>1704</v>
      </c>
      <c r="M5" s="1" t="s">
        <v>659</v>
      </c>
      <c r="N5" s="1" t="s">
        <v>1886</v>
      </c>
      <c r="O5" s="31">
        <v>268</v>
      </c>
      <c r="P5" s="20">
        <v>207</v>
      </c>
      <c r="Q5" s="30">
        <v>61</v>
      </c>
      <c r="R5" s="29" t="s">
        <v>101</v>
      </c>
      <c r="S5" s="28" t="s">
        <v>231</v>
      </c>
    </row>
    <row r="6" spans="1:20" x14ac:dyDescent="0.3">
      <c r="A6" s="32" t="s">
        <v>16</v>
      </c>
      <c r="B6" s="1">
        <v>74</v>
      </c>
      <c r="C6" s="1">
        <v>43</v>
      </c>
      <c r="D6" s="1">
        <v>21</v>
      </c>
      <c r="E6" s="20">
        <v>10</v>
      </c>
      <c r="F6" s="30">
        <v>96</v>
      </c>
      <c r="G6" s="31">
        <v>29</v>
      </c>
      <c r="H6" s="20">
        <v>41</v>
      </c>
      <c r="I6" s="20">
        <v>2</v>
      </c>
      <c r="J6" s="30">
        <v>5</v>
      </c>
      <c r="K6" s="29" t="s">
        <v>1775</v>
      </c>
      <c r="L6" s="1" t="s">
        <v>1882</v>
      </c>
      <c r="M6" s="1" t="s">
        <v>773</v>
      </c>
      <c r="N6" s="1" t="s">
        <v>1780</v>
      </c>
      <c r="O6" s="31">
        <v>262</v>
      </c>
      <c r="P6" s="20">
        <v>234</v>
      </c>
      <c r="Q6" s="30">
        <v>28</v>
      </c>
      <c r="R6" s="29" t="s">
        <v>177</v>
      </c>
      <c r="S6" s="28" t="s">
        <v>203</v>
      </c>
    </row>
    <row r="7" spans="1:20" x14ac:dyDescent="0.3">
      <c r="A7" s="32" t="s">
        <v>29</v>
      </c>
      <c r="B7" s="1">
        <v>75</v>
      </c>
      <c r="C7" s="1">
        <v>43</v>
      </c>
      <c r="D7" s="1">
        <v>24</v>
      </c>
      <c r="E7" s="20">
        <v>8</v>
      </c>
      <c r="F7" s="30">
        <v>94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1847</v>
      </c>
      <c r="M7" s="1" t="s">
        <v>639</v>
      </c>
      <c r="N7" s="1" t="s">
        <v>1848</v>
      </c>
      <c r="O7" s="31">
        <v>256</v>
      </c>
      <c r="P7" s="20">
        <v>233</v>
      </c>
      <c r="Q7" s="30">
        <v>23</v>
      </c>
      <c r="R7" s="29" t="s">
        <v>135</v>
      </c>
      <c r="S7" s="28" t="s">
        <v>290</v>
      </c>
    </row>
    <row r="8" spans="1:20" x14ac:dyDescent="0.3">
      <c r="A8" s="32" t="s">
        <v>21</v>
      </c>
      <c r="B8" s="1">
        <v>74</v>
      </c>
      <c r="C8" s="1">
        <v>39</v>
      </c>
      <c r="D8" s="1">
        <v>27</v>
      </c>
      <c r="E8" s="20">
        <v>8</v>
      </c>
      <c r="F8" s="30">
        <v>86</v>
      </c>
      <c r="G8" s="31">
        <v>26</v>
      </c>
      <c r="H8" s="20">
        <v>37</v>
      </c>
      <c r="I8" s="20">
        <v>2</v>
      </c>
      <c r="J8" s="30">
        <v>3</v>
      </c>
      <c r="K8" s="29" t="s">
        <v>1752</v>
      </c>
      <c r="L8" s="1" t="s">
        <v>1879</v>
      </c>
      <c r="M8" s="1" t="s">
        <v>844</v>
      </c>
      <c r="N8" s="1" t="s">
        <v>1880</v>
      </c>
      <c r="O8" s="31">
        <v>216</v>
      </c>
      <c r="P8" s="20">
        <v>223</v>
      </c>
      <c r="Q8" s="30">
        <v>-7</v>
      </c>
      <c r="R8" s="29" t="s">
        <v>107</v>
      </c>
      <c r="S8" s="28" t="s">
        <v>237</v>
      </c>
    </row>
    <row r="9" spans="1:20" x14ac:dyDescent="0.3">
      <c r="A9" s="32" t="s">
        <v>11</v>
      </c>
      <c r="B9" s="1">
        <v>74</v>
      </c>
      <c r="C9" s="1">
        <v>38</v>
      </c>
      <c r="D9" s="1">
        <v>26</v>
      </c>
      <c r="E9" s="20">
        <v>10</v>
      </c>
      <c r="F9" s="30">
        <v>86</v>
      </c>
      <c r="G9" s="31">
        <v>29</v>
      </c>
      <c r="H9" s="20">
        <v>35</v>
      </c>
      <c r="I9" s="20">
        <v>3</v>
      </c>
      <c r="J9" s="30">
        <v>1</v>
      </c>
      <c r="K9" s="29" t="s">
        <v>1777</v>
      </c>
      <c r="L9" s="1" t="s">
        <v>1655</v>
      </c>
      <c r="M9" s="1" t="s">
        <v>1883</v>
      </c>
      <c r="N9" s="1" t="s">
        <v>1884</v>
      </c>
      <c r="O9" s="31">
        <v>247</v>
      </c>
      <c r="P9" s="20">
        <v>230</v>
      </c>
      <c r="Q9" s="30">
        <v>17</v>
      </c>
      <c r="R9" s="29" t="s">
        <v>113</v>
      </c>
      <c r="S9" s="28" t="s">
        <v>234</v>
      </c>
    </row>
    <row r="10" spans="1:20" x14ac:dyDescent="0.3">
      <c r="A10" s="32" t="s">
        <v>4</v>
      </c>
      <c r="B10" s="1">
        <v>75</v>
      </c>
      <c r="C10" s="1">
        <v>32</v>
      </c>
      <c r="D10" s="1">
        <v>30</v>
      </c>
      <c r="E10" s="20">
        <v>13</v>
      </c>
      <c r="F10" s="30">
        <v>77</v>
      </c>
      <c r="G10" s="31">
        <v>22</v>
      </c>
      <c r="H10" s="20">
        <v>31</v>
      </c>
      <c r="I10" s="20">
        <v>1</v>
      </c>
      <c r="J10" s="30">
        <v>4</v>
      </c>
      <c r="K10" s="29" t="s">
        <v>1680</v>
      </c>
      <c r="L10" s="1" t="s">
        <v>1861</v>
      </c>
      <c r="M10" s="1" t="s">
        <v>1065</v>
      </c>
      <c r="N10" s="1" t="s">
        <v>1771</v>
      </c>
      <c r="O10" s="31">
        <v>235</v>
      </c>
      <c r="P10" s="20">
        <v>264</v>
      </c>
      <c r="Q10" s="30">
        <v>-29</v>
      </c>
      <c r="R10" s="29" t="s">
        <v>99</v>
      </c>
      <c r="S10" s="28" t="s">
        <v>233</v>
      </c>
    </row>
    <row r="11" spans="1:20" ht="15" thickBot="1" x14ac:dyDescent="0.35">
      <c r="A11" s="32" t="s">
        <v>19</v>
      </c>
      <c r="B11" s="1">
        <v>74</v>
      </c>
      <c r="C11" s="1">
        <v>36</v>
      </c>
      <c r="D11" s="1">
        <v>35</v>
      </c>
      <c r="E11" s="24">
        <v>3</v>
      </c>
      <c r="F11" s="23">
        <v>75</v>
      </c>
      <c r="G11" s="25">
        <v>23</v>
      </c>
      <c r="H11" s="24">
        <v>31</v>
      </c>
      <c r="I11" s="24">
        <v>5</v>
      </c>
      <c r="J11" s="23">
        <v>1</v>
      </c>
      <c r="K11" s="29" t="s">
        <v>1790</v>
      </c>
      <c r="L11" s="1" t="s">
        <v>1849</v>
      </c>
      <c r="M11" s="1" t="s">
        <v>677</v>
      </c>
      <c r="N11" s="1" t="s">
        <v>1881</v>
      </c>
      <c r="O11" s="31">
        <v>222</v>
      </c>
      <c r="P11" s="20">
        <v>247</v>
      </c>
      <c r="Q11" s="30">
        <v>-25</v>
      </c>
      <c r="R11" s="29" t="s">
        <v>99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74</v>
      </c>
      <c r="C14" s="1">
        <v>47</v>
      </c>
      <c r="D14" s="1">
        <v>21</v>
      </c>
      <c r="E14" s="20">
        <v>6</v>
      </c>
      <c r="F14" s="33">
        <v>100</v>
      </c>
      <c r="G14" s="20">
        <v>29</v>
      </c>
      <c r="H14" s="20">
        <v>42</v>
      </c>
      <c r="I14" s="20">
        <v>5</v>
      </c>
      <c r="J14" s="20">
        <v>3</v>
      </c>
      <c r="K14" s="29" t="s">
        <v>1733</v>
      </c>
      <c r="L14" s="1" t="s">
        <v>1317</v>
      </c>
      <c r="M14" s="1" t="s">
        <v>1887</v>
      </c>
      <c r="N14" s="1" t="s">
        <v>1888</v>
      </c>
      <c r="O14" s="31">
        <v>263</v>
      </c>
      <c r="P14" s="20">
        <v>218</v>
      </c>
      <c r="Q14" s="30">
        <v>45</v>
      </c>
      <c r="R14" s="29" t="s">
        <v>99</v>
      </c>
      <c r="S14" s="28" t="s">
        <v>232</v>
      </c>
    </row>
    <row r="15" spans="1:20" x14ac:dyDescent="0.3">
      <c r="A15" s="32" t="s">
        <v>9</v>
      </c>
      <c r="B15" s="1">
        <v>75</v>
      </c>
      <c r="C15" s="1">
        <v>38</v>
      </c>
      <c r="D15" s="1">
        <v>21</v>
      </c>
      <c r="E15" s="20">
        <v>16</v>
      </c>
      <c r="F15" s="30">
        <v>92</v>
      </c>
      <c r="G15" s="20">
        <v>28</v>
      </c>
      <c r="H15" s="20">
        <v>35</v>
      </c>
      <c r="I15" s="20">
        <v>3</v>
      </c>
      <c r="J15" s="20">
        <v>10</v>
      </c>
      <c r="K15" s="29" t="s">
        <v>1897</v>
      </c>
      <c r="L15" s="1" t="s">
        <v>1822</v>
      </c>
      <c r="M15" s="1" t="s">
        <v>1863</v>
      </c>
      <c r="N15" s="1" t="s">
        <v>1898</v>
      </c>
      <c r="O15" s="31">
        <v>263</v>
      </c>
      <c r="P15" s="20">
        <v>238</v>
      </c>
      <c r="Q15" s="30">
        <v>25</v>
      </c>
      <c r="R15" s="29" t="s">
        <v>104</v>
      </c>
      <c r="S15" s="28" t="s">
        <v>234</v>
      </c>
    </row>
    <row r="16" spans="1:20" x14ac:dyDescent="0.3">
      <c r="A16" s="32" t="s">
        <v>13</v>
      </c>
      <c r="B16" s="1">
        <v>76</v>
      </c>
      <c r="C16" s="1">
        <v>42</v>
      </c>
      <c r="D16" s="1">
        <v>29</v>
      </c>
      <c r="E16" s="20">
        <v>5</v>
      </c>
      <c r="F16" s="30">
        <v>89</v>
      </c>
      <c r="G16" s="20">
        <v>24</v>
      </c>
      <c r="H16" s="20">
        <v>38</v>
      </c>
      <c r="I16" s="20">
        <v>4</v>
      </c>
      <c r="J16" s="20">
        <v>5</v>
      </c>
      <c r="K16" s="29" t="s">
        <v>1735</v>
      </c>
      <c r="L16" s="1" t="s">
        <v>1892</v>
      </c>
      <c r="M16" s="1" t="s">
        <v>730</v>
      </c>
      <c r="N16" s="1" t="s">
        <v>1893</v>
      </c>
      <c r="O16" s="31">
        <v>222</v>
      </c>
      <c r="P16" s="20">
        <v>221</v>
      </c>
      <c r="Q16" s="30">
        <v>1</v>
      </c>
      <c r="R16" s="29" t="s">
        <v>107</v>
      </c>
      <c r="S16" s="28" t="s">
        <v>202</v>
      </c>
    </row>
    <row r="17" spans="1:19" x14ac:dyDescent="0.3">
      <c r="A17" s="32" t="s">
        <v>23</v>
      </c>
      <c r="B17" s="1">
        <v>75</v>
      </c>
      <c r="C17" s="1">
        <v>38</v>
      </c>
      <c r="D17" s="1">
        <v>25</v>
      </c>
      <c r="E17" s="20">
        <v>12</v>
      </c>
      <c r="F17" s="30">
        <v>88</v>
      </c>
      <c r="G17" s="20">
        <v>21</v>
      </c>
      <c r="H17" s="20">
        <v>32</v>
      </c>
      <c r="I17" s="20">
        <v>6</v>
      </c>
      <c r="J17" s="20">
        <v>2</v>
      </c>
      <c r="K17" s="29" t="s">
        <v>1612</v>
      </c>
      <c r="L17" s="1" t="s">
        <v>1425</v>
      </c>
      <c r="M17" s="1" t="s">
        <v>680</v>
      </c>
      <c r="N17" s="1" t="s">
        <v>1889</v>
      </c>
      <c r="O17" s="31">
        <v>239</v>
      </c>
      <c r="P17" s="20">
        <v>231</v>
      </c>
      <c r="Q17" s="30">
        <v>8</v>
      </c>
      <c r="R17" s="29" t="s">
        <v>133</v>
      </c>
      <c r="S17" s="28" t="s">
        <v>225</v>
      </c>
    </row>
    <row r="18" spans="1:19" x14ac:dyDescent="0.3">
      <c r="A18" s="32" t="s">
        <v>10</v>
      </c>
      <c r="B18" s="1">
        <v>74</v>
      </c>
      <c r="C18" s="1">
        <v>37</v>
      </c>
      <c r="D18" s="1">
        <v>25</v>
      </c>
      <c r="E18" s="20">
        <v>12</v>
      </c>
      <c r="F18" s="30">
        <v>86</v>
      </c>
      <c r="G18" s="20">
        <v>14</v>
      </c>
      <c r="H18" s="20">
        <v>28</v>
      </c>
      <c r="I18" s="20">
        <v>9</v>
      </c>
      <c r="J18" s="20">
        <v>4</v>
      </c>
      <c r="K18" s="29" t="s">
        <v>1582</v>
      </c>
      <c r="L18" s="1" t="s">
        <v>1737</v>
      </c>
      <c r="M18" s="1" t="s">
        <v>776</v>
      </c>
      <c r="N18" s="1" t="s">
        <v>1896</v>
      </c>
      <c r="O18" s="31">
        <v>220</v>
      </c>
      <c r="P18" s="20">
        <v>225</v>
      </c>
      <c r="Q18" s="30">
        <v>-5</v>
      </c>
      <c r="R18" s="29" t="s">
        <v>101</v>
      </c>
      <c r="S18" s="28" t="s">
        <v>226</v>
      </c>
    </row>
    <row r="19" spans="1:19" x14ac:dyDescent="0.3">
      <c r="A19" s="32" t="s">
        <v>1</v>
      </c>
      <c r="B19" s="1">
        <v>75</v>
      </c>
      <c r="C19" s="1">
        <v>38</v>
      </c>
      <c r="D19" s="1">
        <v>28</v>
      </c>
      <c r="E19" s="20">
        <v>9</v>
      </c>
      <c r="F19" s="30">
        <v>85</v>
      </c>
      <c r="G19" s="20">
        <v>30</v>
      </c>
      <c r="H19" s="20">
        <v>36</v>
      </c>
      <c r="I19" s="20">
        <v>2</v>
      </c>
      <c r="J19" s="20">
        <v>6</v>
      </c>
      <c r="K19" s="29" t="s">
        <v>1899</v>
      </c>
      <c r="L19" s="1" t="s">
        <v>1469</v>
      </c>
      <c r="M19" s="1" t="s">
        <v>861</v>
      </c>
      <c r="N19" s="1" t="s">
        <v>1900</v>
      </c>
      <c r="O19" s="31">
        <v>238</v>
      </c>
      <c r="P19" s="20">
        <v>223</v>
      </c>
      <c r="Q19" s="30">
        <v>15</v>
      </c>
      <c r="R19" s="29" t="s">
        <v>109</v>
      </c>
      <c r="S19" s="28" t="s">
        <v>231</v>
      </c>
    </row>
    <row r="20" spans="1:19" x14ac:dyDescent="0.3">
      <c r="A20" s="32" t="s">
        <v>14</v>
      </c>
      <c r="B20" s="1">
        <v>74</v>
      </c>
      <c r="C20" s="1">
        <v>38</v>
      </c>
      <c r="D20" s="1">
        <v>34</v>
      </c>
      <c r="E20" s="20">
        <v>2</v>
      </c>
      <c r="F20" s="30">
        <v>78</v>
      </c>
      <c r="G20" s="20">
        <v>22</v>
      </c>
      <c r="H20" s="20">
        <v>34</v>
      </c>
      <c r="I20" s="20">
        <v>4</v>
      </c>
      <c r="J20" s="20">
        <v>0</v>
      </c>
      <c r="K20" s="29" t="s">
        <v>1395</v>
      </c>
      <c r="L20" s="1" t="s">
        <v>1890</v>
      </c>
      <c r="M20" s="1" t="s">
        <v>851</v>
      </c>
      <c r="N20" s="1" t="s">
        <v>1891</v>
      </c>
      <c r="O20" s="31">
        <v>205</v>
      </c>
      <c r="P20" s="20">
        <v>227</v>
      </c>
      <c r="Q20" s="30">
        <v>-22</v>
      </c>
      <c r="R20" s="29" t="s">
        <v>101</v>
      </c>
      <c r="S20" s="28" t="s">
        <v>232</v>
      </c>
    </row>
    <row r="21" spans="1:19" ht="15" thickBot="1" x14ac:dyDescent="0.35">
      <c r="A21" s="27" t="s">
        <v>12</v>
      </c>
      <c r="B21" s="26">
        <v>75</v>
      </c>
      <c r="C21" s="26">
        <v>31</v>
      </c>
      <c r="D21" s="26">
        <v>35</v>
      </c>
      <c r="E21" s="24">
        <v>9</v>
      </c>
      <c r="F21" s="23">
        <v>71</v>
      </c>
      <c r="G21" s="24">
        <v>19</v>
      </c>
      <c r="H21" s="24">
        <v>28</v>
      </c>
      <c r="I21" s="24">
        <v>3</v>
      </c>
      <c r="J21" s="24">
        <v>1</v>
      </c>
      <c r="K21" s="22" t="s">
        <v>1894</v>
      </c>
      <c r="L21" s="26" t="s">
        <v>1772</v>
      </c>
      <c r="M21" s="26" t="s">
        <v>825</v>
      </c>
      <c r="N21" s="26" t="s">
        <v>1895</v>
      </c>
      <c r="O21" s="25">
        <v>215</v>
      </c>
      <c r="P21" s="24">
        <v>233</v>
      </c>
      <c r="Q21" s="23">
        <v>-18</v>
      </c>
      <c r="R21" s="22" t="s">
        <v>109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74</v>
      </c>
      <c r="C25" s="1">
        <v>49</v>
      </c>
      <c r="D25" s="1">
        <v>15</v>
      </c>
      <c r="E25" s="20">
        <v>10</v>
      </c>
      <c r="F25" s="30">
        <v>108</v>
      </c>
      <c r="G25" s="20">
        <v>40</v>
      </c>
      <c r="H25" s="20">
        <v>46</v>
      </c>
      <c r="I25" s="20">
        <v>3</v>
      </c>
      <c r="J25" s="20">
        <v>6</v>
      </c>
      <c r="K25" s="29" t="s">
        <v>1906</v>
      </c>
      <c r="L25" s="1" t="s">
        <v>1786</v>
      </c>
      <c r="M25" s="1" t="s">
        <v>822</v>
      </c>
      <c r="N25" s="1" t="s">
        <v>1907</v>
      </c>
      <c r="O25" s="31">
        <v>283</v>
      </c>
      <c r="P25" s="20">
        <v>193</v>
      </c>
      <c r="Q25" s="30">
        <v>90</v>
      </c>
      <c r="R25" s="29" t="s">
        <v>101</v>
      </c>
      <c r="S25" s="28" t="s">
        <v>225</v>
      </c>
    </row>
    <row r="26" spans="1:19" x14ac:dyDescent="0.3">
      <c r="A26" s="32" t="s">
        <v>22</v>
      </c>
      <c r="B26" s="1">
        <v>75</v>
      </c>
      <c r="C26" s="1">
        <v>44</v>
      </c>
      <c r="D26" s="1">
        <v>19</v>
      </c>
      <c r="E26" s="20">
        <v>12</v>
      </c>
      <c r="F26" s="30">
        <v>100</v>
      </c>
      <c r="G26" s="20">
        <v>29</v>
      </c>
      <c r="H26" s="20">
        <v>39</v>
      </c>
      <c r="I26" s="20">
        <v>5</v>
      </c>
      <c r="J26" s="20">
        <v>4</v>
      </c>
      <c r="K26" s="29" t="s">
        <v>1751</v>
      </c>
      <c r="L26" s="1" t="s">
        <v>1903</v>
      </c>
      <c r="M26" s="1" t="s">
        <v>1690</v>
      </c>
      <c r="N26" s="1" t="s">
        <v>1718</v>
      </c>
      <c r="O26" s="31">
        <v>255</v>
      </c>
      <c r="P26" s="20">
        <v>209</v>
      </c>
      <c r="Q26" s="30">
        <v>46</v>
      </c>
      <c r="R26" s="29" t="s">
        <v>107</v>
      </c>
      <c r="S26" s="28" t="s">
        <v>215</v>
      </c>
    </row>
    <row r="27" spans="1:19" x14ac:dyDescent="0.3">
      <c r="A27" s="32" t="s">
        <v>17</v>
      </c>
      <c r="B27" s="1">
        <v>74</v>
      </c>
      <c r="C27" s="1">
        <v>41</v>
      </c>
      <c r="D27" s="1">
        <v>21</v>
      </c>
      <c r="E27" s="20">
        <v>12</v>
      </c>
      <c r="F27" s="30">
        <v>94</v>
      </c>
      <c r="G27" s="20">
        <v>22</v>
      </c>
      <c r="H27" s="20">
        <v>37</v>
      </c>
      <c r="I27" s="20">
        <v>4</v>
      </c>
      <c r="J27" s="20">
        <v>5</v>
      </c>
      <c r="K27" s="29" t="s">
        <v>1612</v>
      </c>
      <c r="L27" s="1" t="s">
        <v>1317</v>
      </c>
      <c r="M27" s="1" t="s">
        <v>804</v>
      </c>
      <c r="N27" s="1" t="s">
        <v>1692</v>
      </c>
      <c r="O27" s="31">
        <v>242</v>
      </c>
      <c r="P27" s="20">
        <v>216</v>
      </c>
      <c r="Q27" s="30">
        <v>26</v>
      </c>
      <c r="R27" s="29" t="s">
        <v>101</v>
      </c>
      <c r="S27" s="28" t="s">
        <v>228</v>
      </c>
    </row>
    <row r="28" spans="1:19" x14ac:dyDescent="0.3">
      <c r="A28" s="32" t="s">
        <v>95</v>
      </c>
      <c r="B28" s="1">
        <v>74</v>
      </c>
      <c r="C28" s="1">
        <v>38</v>
      </c>
      <c r="D28" s="1">
        <v>30</v>
      </c>
      <c r="E28" s="20">
        <v>6</v>
      </c>
      <c r="F28" s="30">
        <v>82</v>
      </c>
      <c r="G28" s="20">
        <v>29</v>
      </c>
      <c r="H28" s="20">
        <v>38</v>
      </c>
      <c r="I28" s="20">
        <v>0</v>
      </c>
      <c r="J28" s="20">
        <v>0</v>
      </c>
      <c r="K28" s="29" t="s">
        <v>1693</v>
      </c>
      <c r="L28" s="1" t="s">
        <v>1832</v>
      </c>
      <c r="M28" s="1" t="s">
        <v>719</v>
      </c>
      <c r="N28" s="1" t="s">
        <v>1833</v>
      </c>
      <c r="O28" s="31">
        <v>235</v>
      </c>
      <c r="P28" s="20">
        <v>212</v>
      </c>
      <c r="Q28" s="30">
        <v>23</v>
      </c>
      <c r="R28" s="29" t="s">
        <v>99</v>
      </c>
      <c r="S28" s="28" t="s">
        <v>228</v>
      </c>
    </row>
    <row r="29" spans="1:19" x14ac:dyDescent="0.3">
      <c r="A29" s="32" t="s">
        <v>15</v>
      </c>
      <c r="B29" s="1">
        <v>74</v>
      </c>
      <c r="C29" s="1">
        <v>34</v>
      </c>
      <c r="D29" s="1">
        <v>31</v>
      </c>
      <c r="E29" s="20">
        <v>9</v>
      </c>
      <c r="F29" s="30">
        <v>77</v>
      </c>
      <c r="G29" s="20">
        <v>21</v>
      </c>
      <c r="H29" s="20">
        <v>30</v>
      </c>
      <c r="I29" s="20">
        <v>4</v>
      </c>
      <c r="J29" s="20">
        <v>1</v>
      </c>
      <c r="K29" s="29" t="s">
        <v>1830</v>
      </c>
      <c r="L29" s="1" t="s">
        <v>1383</v>
      </c>
      <c r="M29" s="1" t="s">
        <v>680</v>
      </c>
      <c r="N29" s="1" t="s">
        <v>1753</v>
      </c>
      <c r="O29" s="31">
        <v>220</v>
      </c>
      <c r="P29" s="20">
        <v>246</v>
      </c>
      <c r="Q29" s="30">
        <v>-26</v>
      </c>
      <c r="R29" s="29" t="s">
        <v>113</v>
      </c>
      <c r="S29" s="28" t="s">
        <v>225</v>
      </c>
    </row>
    <row r="30" spans="1:19" x14ac:dyDescent="0.3">
      <c r="A30" s="32" t="s">
        <v>0</v>
      </c>
      <c r="B30" s="1">
        <v>74</v>
      </c>
      <c r="C30" s="1">
        <v>32</v>
      </c>
      <c r="D30" s="1">
        <v>30</v>
      </c>
      <c r="E30" s="20">
        <v>12</v>
      </c>
      <c r="F30" s="30">
        <v>76</v>
      </c>
      <c r="G30" s="20">
        <v>23</v>
      </c>
      <c r="H30" s="20">
        <v>30</v>
      </c>
      <c r="I30" s="20">
        <v>2</v>
      </c>
      <c r="J30" s="20">
        <v>4</v>
      </c>
      <c r="K30" s="29" t="s">
        <v>1617</v>
      </c>
      <c r="L30" s="1" t="s">
        <v>1785</v>
      </c>
      <c r="M30" s="1" t="s">
        <v>122</v>
      </c>
      <c r="N30" s="1" t="s">
        <v>1904</v>
      </c>
      <c r="O30" s="31">
        <v>213</v>
      </c>
      <c r="P30" s="20">
        <v>228</v>
      </c>
      <c r="Q30" s="30">
        <v>-15</v>
      </c>
      <c r="R30" s="29" t="s">
        <v>104</v>
      </c>
      <c r="S30" s="28" t="s">
        <v>231</v>
      </c>
    </row>
    <row r="31" spans="1:19" x14ac:dyDescent="0.3">
      <c r="A31" s="32" t="s">
        <v>6</v>
      </c>
      <c r="B31" s="1">
        <v>74</v>
      </c>
      <c r="C31" s="1">
        <v>31</v>
      </c>
      <c r="D31" s="1">
        <v>31</v>
      </c>
      <c r="E31" s="20">
        <v>12</v>
      </c>
      <c r="F31" s="30">
        <v>74</v>
      </c>
      <c r="G31" s="20">
        <v>26</v>
      </c>
      <c r="H31" s="20">
        <v>30</v>
      </c>
      <c r="I31" s="20">
        <v>1</v>
      </c>
      <c r="J31" s="20">
        <v>4</v>
      </c>
      <c r="K31" s="29" t="s">
        <v>1831</v>
      </c>
      <c r="L31" s="1" t="s">
        <v>1908</v>
      </c>
      <c r="M31" s="1" t="s">
        <v>1587</v>
      </c>
      <c r="N31" s="1" t="s">
        <v>1909</v>
      </c>
      <c r="O31" s="31">
        <v>196</v>
      </c>
      <c r="P31" s="20">
        <v>234</v>
      </c>
      <c r="Q31" s="30">
        <v>-38</v>
      </c>
      <c r="R31" s="29" t="s">
        <v>107</v>
      </c>
      <c r="S31" s="28" t="s">
        <v>231</v>
      </c>
    </row>
    <row r="32" spans="1:19" ht="15" thickBot="1" x14ac:dyDescent="0.35">
      <c r="A32" s="32" t="s">
        <v>25</v>
      </c>
      <c r="B32" s="1">
        <v>75</v>
      </c>
      <c r="C32" s="1">
        <v>27</v>
      </c>
      <c r="D32" s="1">
        <v>34</v>
      </c>
      <c r="E32" s="20">
        <v>14</v>
      </c>
      <c r="F32" s="23">
        <v>68</v>
      </c>
      <c r="G32" s="20">
        <v>17</v>
      </c>
      <c r="H32" s="20">
        <v>24</v>
      </c>
      <c r="I32" s="20">
        <v>3</v>
      </c>
      <c r="J32" s="20">
        <v>5</v>
      </c>
      <c r="K32" s="29" t="s">
        <v>1901</v>
      </c>
      <c r="L32" s="1" t="s">
        <v>1859</v>
      </c>
      <c r="M32" s="1" t="s">
        <v>885</v>
      </c>
      <c r="N32" s="1" t="s">
        <v>1902</v>
      </c>
      <c r="O32" s="31">
        <v>195</v>
      </c>
      <c r="P32" s="20">
        <v>248</v>
      </c>
      <c r="Q32" s="30">
        <v>-53</v>
      </c>
      <c r="R32" s="29" t="s">
        <v>133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75</v>
      </c>
      <c r="C35" s="1">
        <v>41</v>
      </c>
      <c r="D35" s="1">
        <v>29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1868</v>
      </c>
      <c r="L35" s="1" t="s">
        <v>1910</v>
      </c>
      <c r="M35" s="1" t="s">
        <v>1064</v>
      </c>
      <c r="N35" s="1" t="s">
        <v>1911</v>
      </c>
      <c r="O35" s="31">
        <v>252</v>
      </c>
      <c r="P35" s="20">
        <v>260</v>
      </c>
      <c r="Q35" s="30">
        <v>-8</v>
      </c>
      <c r="R35" s="29" t="s">
        <v>113</v>
      </c>
      <c r="S35" s="28" t="s">
        <v>233</v>
      </c>
    </row>
    <row r="36" spans="1:19" x14ac:dyDescent="0.3">
      <c r="A36" s="32" t="s">
        <v>20</v>
      </c>
      <c r="B36" s="1">
        <v>75</v>
      </c>
      <c r="C36" s="1">
        <v>38</v>
      </c>
      <c r="D36" s="1">
        <v>28</v>
      </c>
      <c r="E36" s="20">
        <v>9</v>
      </c>
      <c r="F36" s="30">
        <v>85</v>
      </c>
      <c r="G36" s="20">
        <v>29</v>
      </c>
      <c r="H36" s="20">
        <v>38</v>
      </c>
      <c r="I36" s="20">
        <v>0</v>
      </c>
      <c r="J36" s="20">
        <v>3</v>
      </c>
      <c r="K36" s="29" t="s">
        <v>1737</v>
      </c>
      <c r="L36" s="1" t="s">
        <v>1797</v>
      </c>
      <c r="M36" s="1" t="s">
        <v>666</v>
      </c>
      <c r="N36" s="1" t="s">
        <v>1848</v>
      </c>
      <c r="O36" s="31">
        <v>261</v>
      </c>
      <c r="P36" s="20">
        <v>251</v>
      </c>
      <c r="Q36" s="30">
        <v>10</v>
      </c>
      <c r="R36" s="29" t="s">
        <v>135</v>
      </c>
      <c r="S36" s="28" t="s">
        <v>234</v>
      </c>
    </row>
    <row r="37" spans="1:19" x14ac:dyDescent="0.3">
      <c r="A37" s="32" t="s">
        <v>2</v>
      </c>
      <c r="B37" s="1">
        <v>75</v>
      </c>
      <c r="C37" s="1">
        <v>33</v>
      </c>
      <c r="D37" s="1">
        <v>26</v>
      </c>
      <c r="E37" s="20">
        <v>16</v>
      </c>
      <c r="F37" s="30">
        <v>82</v>
      </c>
      <c r="G37" s="20">
        <v>24</v>
      </c>
      <c r="H37" s="20">
        <v>32</v>
      </c>
      <c r="I37" s="20">
        <v>1</v>
      </c>
      <c r="J37" s="20">
        <v>7</v>
      </c>
      <c r="K37" s="29" t="s">
        <v>1827</v>
      </c>
      <c r="L37" s="1" t="s">
        <v>1462</v>
      </c>
      <c r="M37" s="1" t="s">
        <v>675</v>
      </c>
      <c r="N37" s="1" t="s">
        <v>1875</v>
      </c>
      <c r="O37" s="31">
        <v>236</v>
      </c>
      <c r="P37" s="20">
        <v>236</v>
      </c>
      <c r="Q37" s="30">
        <v>0</v>
      </c>
      <c r="R37" s="29" t="s">
        <v>99</v>
      </c>
      <c r="S37" s="28" t="s">
        <v>218</v>
      </c>
    </row>
    <row r="38" spans="1:19" x14ac:dyDescent="0.3">
      <c r="A38" s="32" t="s">
        <v>18</v>
      </c>
      <c r="B38" s="1">
        <v>74</v>
      </c>
      <c r="C38" s="1">
        <v>30</v>
      </c>
      <c r="D38" s="1">
        <v>26</v>
      </c>
      <c r="E38" s="20">
        <v>18</v>
      </c>
      <c r="F38" s="30">
        <v>78</v>
      </c>
      <c r="G38" s="20">
        <v>15</v>
      </c>
      <c r="H38" s="20">
        <v>26</v>
      </c>
      <c r="I38" s="20">
        <v>4</v>
      </c>
      <c r="J38" s="20">
        <v>8</v>
      </c>
      <c r="K38" s="29" t="s">
        <v>1912</v>
      </c>
      <c r="L38" s="1" t="s">
        <v>1799</v>
      </c>
      <c r="M38" s="1" t="s">
        <v>1800</v>
      </c>
      <c r="N38" s="1" t="s">
        <v>1913</v>
      </c>
      <c r="O38" s="31">
        <v>197</v>
      </c>
      <c r="P38" s="20">
        <v>223</v>
      </c>
      <c r="Q38" s="30">
        <v>-26</v>
      </c>
      <c r="R38" s="29" t="s">
        <v>99</v>
      </c>
      <c r="S38" s="28" t="s">
        <v>222</v>
      </c>
    </row>
    <row r="39" spans="1:19" x14ac:dyDescent="0.3">
      <c r="A39" s="32" t="s">
        <v>8</v>
      </c>
      <c r="B39" s="1">
        <v>73</v>
      </c>
      <c r="C39" s="1">
        <v>35</v>
      </c>
      <c r="D39" s="1">
        <v>31</v>
      </c>
      <c r="E39" s="20">
        <v>7</v>
      </c>
      <c r="F39" s="30">
        <v>77</v>
      </c>
      <c r="G39" s="20">
        <v>21</v>
      </c>
      <c r="H39" s="20">
        <v>33</v>
      </c>
      <c r="I39" s="20">
        <v>2</v>
      </c>
      <c r="J39" s="20">
        <v>1</v>
      </c>
      <c r="K39" s="29" t="s">
        <v>1549</v>
      </c>
      <c r="L39" s="1" t="s">
        <v>1843</v>
      </c>
      <c r="M39" s="1" t="s">
        <v>855</v>
      </c>
      <c r="N39" s="1" t="s">
        <v>1812</v>
      </c>
      <c r="O39" s="31">
        <v>224</v>
      </c>
      <c r="P39" s="20">
        <v>260</v>
      </c>
      <c r="Q39" s="30">
        <v>-36</v>
      </c>
      <c r="R39" s="29" t="s">
        <v>109</v>
      </c>
      <c r="S39" s="28" t="s">
        <v>228</v>
      </c>
    </row>
    <row r="40" spans="1:19" x14ac:dyDescent="0.3">
      <c r="A40" s="32" t="s">
        <v>7</v>
      </c>
      <c r="B40" s="1">
        <v>73</v>
      </c>
      <c r="C40" s="1">
        <v>32</v>
      </c>
      <c r="D40" s="1">
        <v>30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1621</v>
      </c>
      <c r="L40" s="1" t="s">
        <v>1511</v>
      </c>
      <c r="M40" s="1" t="s">
        <v>705</v>
      </c>
      <c r="N40" s="1" t="s">
        <v>1905</v>
      </c>
      <c r="O40" s="31">
        <v>206</v>
      </c>
      <c r="P40" s="20">
        <v>227</v>
      </c>
      <c r="Q40" s="30">
        <v>-21</v>
      </c>
      <c r="R40" s="29" t="s">
        <v>107</v>
      </c>
      <c r="S40" s="28" t="s">
        <v>215</v>
      </c>
    </row>
    <row r="41" spans="1:19" x14ac:dyDescent="0.3">
      <c r="A41" s="32" t="s">
        <v>27</v>
      </c>
      <c r="B41" s="1">
        <v>74</v>
      </c>
      <c r="C41" s="1">
        <v>31</v>
      </c>
      <c r="D41" s="1">
        <v>35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1869</v>
      </c>
      <c r="M41" s="1" t="s">
        <v>699</v>
      </c>
      <c r="N41" s="1" t="s">
        <v>1870</v>
      </c>
      <c r="O41" s="31">
        <v>191</v>
      </c>
      <c r="P41" s="20">
        <v>234</v>
      </c>
      <c r="Q41" s="30">
        <v>-43</v>
      </c>
      <c r="R41" s="29" t="s">
        <v>101</v>
      </c>
      <c r="S41" s="28" t="s">
        <v>234</v>
      </c>
    </row>
    <row r="42" spans="1:19" ht="15" thickBot="1" x14ac:dyDescent="0.35">
      <c r="A42" s="27" t="s">
        <v>3</v>
      </c>
      <c r="B42" s="26">
        <v>74</v>
      </c>
      <c r="C42" s="26">
        <v>22</v>
      </c>
      <c r="D42" s="26">
        <v>44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1804</v>
      </c>
      <c r="L42" s="26" t="s">
        <v>1356</v>
      </c>
      <c r="M42" s="26" t="s">
        <v>1873</v>
      </c>
      <c r="N42" s="26" t="s">
        <v>1914</v>
      </c>
      <c r="O42" s="25">
        <v>195</v>
      </c>
      <c r="P42" s="24">
        <v>283</v>
      </c>
      <c r="Q42" s="23">
        <v>-88</v>
      </c>
      <c r="R42" s="22" t="s">
        <v>99</v>
      </c>
      <c r="S42" s="21" t="s">
        <v>224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35:S42">
    <sortCondition descending="1" ref="F35:F4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35542E9-AB2B-4CD5-92B3-BCD264C8A084}"/>
  </hyperlinks>
  <pageMargins left="0.7" right="0.7" top="0.75" bottom="0.75" header="0.3" footer="0.3"/>
  <pageSetup orientation="portrait" verticalDpi="0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CCA2-0AEA-4400-A904-8955D7B2673F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76</v>
      </c>
      <c r="C4" s="40">
        <v>46</v>
      </c>
      <c r="D4" s="40">
        <v>22</v>
      </c>
      <c r="E4" s="38">
        <v>8</v>
      </c>
      <c r="F4" s="33">
        <v>100</v>
      </c>
      <c r="G4" s="39">
        <v>33</v>
      </c>
      <c r="H4" s="38">
        <v>41</v>
      </c>
      <c r="I4" s="38">
        <v>5</v>
      </c>
      <c r="J4" s="33">
        <v>0</v>
      </c>
      <c r="K4" s="37" t="s">
        <v>1877</v>
      </c>
      <c r="L4" s="40" t="s">
        <v>1303</v>
      </c>
      <c r="M4" s="40" t="s">
        <v>1916</v>
      </c>
      <c r="N4" s="40" t="s">
        <v>1917</v>
      </c>
      <c r="O4" s="39">
        <v>264</v>
      </c>
      <c r="P4" s="38">
        <v>225</v>
      </c>
      <c r="Q4" s="33">
        <v>39</v>
      </c>
      <c r="R4" s="37" t="s">
        <v>101</v>
      </c>
      <c r="S4" s="36" t="s">
        <v>231</v>
      </c>
    </row>
    <row r="5" spans="1:20" x14ac:dyDescent="0.3">
      <c r="A5" s="32" t="s">
        <v>5</v>
      </c>
      <c r="B5" s="1">
        <v>75</v>
      </c>
      <c r="C5" s="1">
        <v>47</v>
      </c>
      <c r="D5" s="1">
        <v>22</v>
      </c>
      <c r="E5" s="20">
        <v>6</v>
      </c>
      <c r="F5" s="30">
        <v>100</v>
      </c>
      <c r="G5" s="31">
        <v>34</v>
      </c>
      <c r="H5" s="20">
        <v>43</v>
      </c>
      <c r="I5" s="20">
        <v>4</v>
      </c>
      <c r="J5" s="30">
        <v>2</v>
      </c>
      <c r="K5" s="29" t="s">
        <v>1925</v>
      </c>
      <c r="L5" s="1" t="s">
        <v>1704</v>
      </c>
      <c r="M5" s="1" t="s">
        <v>659</v>
      </c>
      <c r="N5" s="1" t="s">
        <v>1926</v>
      </c>
      <c r="O5" s="31">
        <v>274</v>
      </c>
      <c r="P5" s="20">
        <v>210</v>
      </c>
      <c r="Q5" s="30">
        <v>64</v>
      </c>
      <c r="R5" s="29" t="s">
        <v>99</v>
      </c>
      <c r="S5" s="28" t="s">
        <v>290</v>
      </c>
    </row>
    <row r="6" spans="1:20" x14ac:dyDescent="0.3">
      <c r="A6" s="32" t="s">
        <v>16</v>
      </c>
      <c r="B6" s="1">
        <v>75</v>
      </c>
      <c r="C6" s="1">
        <v>44</v>
      </c>
      <c r="D6" s="1">
        <v>21</v>
      </c>
      <c r="E6" s="20">
        <v>10</v>
      </c>
      <c r="F6" s="30">
        <v>98</v>
      </c>
      <c r="G6" s="31">
        <v>30</v>
      </c>
      <c r="H6" s="20">
        <v>42</v>
      </c>
      <c r="I6" s="20">
        <v>2</v>
      </c>
      <c r="J6" s="30">
        <v>5</v>
      </c>
      <c r="K6" s="29" t="s">
        <v>1775</v>
      </c>
      <c r="L6" s="1" t="s">
        <v>1860</v>
      </c>
      <c r="M6" s="1" t="s">
        <v>773</v>
      </c>
      <c r="N6" s="1" t="s">
        <v>1921</v>
      </c>
      <c r="O6" s="31">
        <v>265</v>
      </c>
      <c r="P6" s="20">
        <v>236</v>
      </c>
      <c r="Q6" s="30">
        <v>29</v>
      </c>
      <c r="R6" s="29" t="s">
        <v>194</v>
      </c>
      <c r="S6" s="28" t="s">
        <v>219</v>
      </c>
    </row>
    <row r="7" spans="1:20" x14ac:dyDescent="0.3">
      <c r="A7" s="32" t="s">
        <v>29</v>
      </c>
      <c r="B7" s="1">
        <v>76</v>
      </c>
      <c r="C7" s="1">
        <v>43</v>
      </c>
      <c r="D7" s="1">
        <v>25</v>
      </c>
      <c r="E7" s="20">
        <v>8</v>
      </c>
      <c r="F7" s="30">
        <v>94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1360</v>
      </c>
      <c r="M7" s="1" t="s">
        <v>982</v>
      </c>
      <c r="N7" s="1" t="s">
        <v>1915</v>
      </c>
      <c r="O7" s="31">
        <v>257</v>
      </c>
      <c r="P7" s="20">
        <v>235</v>
      </c>
      <c r="Q7" s="30">
        <v>22</v>
      </c>
      <c r="R7" s="29" t="s">
        <v>101</v>
      </c>
      <c r="S7" s="28" t="s">
        <v>231</v>
      </c>
    </row>
    <row r="8" spans="1:20" x14ac:dyDescent="0.3">
      <c r="A8" s="32" t="s">
        <v>21</v>
      </c>
      <c r="B8" s="1">
        <v>75</v>
      </c>
      <c r="C8" s="1">
        <v>40</v>
      </c>
      <c r="D8" s="1">
        <v>27</v>
      </c>
      <c r="E8" s="20">
        <v>8</v>
      </c>
      <c r="F8" s="30">
        <v>88</v>
      </c>
      <c r="G8" s="31">
        <v>27</v>
      </c>
      <c r="H8" s="20">
        <v>38</v>
      </c>
      <c r="I8" s="20">
        <v>2</v>
      </c>
      <c r="J8" s="30">
        <v>3</v>
      </c>
      <c r="K8" s="29" t="s">
        <v>1752</v>
      </c>
      <c r="L8" s="1" t="s">
        <v>1918</v>
      </c>
      <c r="M8" s="1" t="s">
        <v>844</v>
      </c>
      <c r="N8" s="1" t="s">
        <v>1919</v>
      </c>
      <c r="O8" s="31">
        <v>220</v>
      </c>
      <c r="P8" s="20">
        <v>225</v>
      </c>
      <c r="Q8" s="30">
        <v>-5</v>
      </c>
      <c r="R8" s="29" t="s">
        <v>99</v>
      </c>
      <c r="S8" s="28" t="s">
        <v>228</v>
      </c>
    </row>
    <row r="9" spans="1:20" x14ac:dyDescent="0.3">
      <c r="A9" s="32" t="s">
        <v>11</v>
      </c>
      <c r="B9" s="1">
        <v>75</v>
      </c>
      <c r="C9" s="1">
        <v>39</v>
      </c>
      <c r="D9" s="1">
        <v>26</v>
      </c>
      <c r="E9" s="20">
        <v>10</v>
      </c>
      <c r="F9" s="30">
        <v>88</v>
      </c>
      <c r="G9" s="31">
        <v>30</v>
      </c>
      <c r="H9" s="20">
        <v>36</v>
      </c>
      <c r="I9" s="20">
        <v>3</v>
      </c>
      <c r="J9" s="30">
        <v>1</v>
      </c>
      <c r="K9" s="29" t="s">
        <v>1922</v>
      </c>
      <c r="L9" s="1" t="s">
        <v>1655</v>
      </c>
      <c r="M9" s="1" t="s">
        <v>1923</v>
      </c>
      <c r="N9" s="1" t="s">
        <v>1924</v>
      </c>
      <c r="O9" s="31">
        <v>251</v>
      </c>
      <c r="P9" s="20">
        <v>231</v>
      </c>
      <c r="Q9" s="30">
        <v>20</v>
      </c>
      <c r="R9" s="29" t="s">
        <v>99</v>
      </c>
      <c r="S9" s="28" t="s">
        <v>234</v>
      </c>
    </row>
    <row r="10" spans="1:20" x14ac:dyDescent="0.3">
      <c r="A10" s="32" t="s">
        <v>19</v>
      </c>
      <c r="B10" s="1">
        <v>75</v>
      </c>
      <c r="C10" s="1">
        <v>37</v>
      </c>
      <c r="D10" s="1">
        <v>35</v>
      </c>
      <c r="E10" s="20">
        <v>3</v>
      </c>
      <c r="F10" s="30">
        <v>77</v>
      </c>
      <c r="G10" s="31">
        <v>24</v>
      </c>
      <c r="H10" s="20">
        <v>32</v>
      </c>
      <c r="I10" s="20">
        <v>5</v>
      </c>
      <c r="J10" s="30">
        <v>1</v>
      </c>
      <c r="K10" s="29" t="s">
        <v>1686</v>
      </c>
      <c r="L10" s="1" t="s">
        <v>1849</v>
      </c>
      <c r="M10" s="1" t="s">
        <v>774</v>
      </c>
      <c r="N10" s="1" t="s">
        <v>1920</v>
      </c>
      <c r="O10" s="31">
        <v>224</v>
      </c>
      <c r="P10" s="20">
        <v>248</v>
      </c>
      <c r="Q10" s="30">
        <v>-24</v>
      </c>
      <c r="R10" s="29" t="s">
        <v>104</v>
      </c>
      <c r="S10" s="28" t="s">
        <v>200</v>
      </c>
    </row>
    <row r="11" spans="1:20" ht="15" thickBot="1" x14ac:dyDescent="0.35">
      <c r="A11" s="32" t="s">
        <v>4</v>
      </c>
      <c r="B11" s="1">
        <v>76</v>
      </c>
      <c r="C11" s="1">
        <v>32</v>
      </c>
      <c r="D11" s="1">
        <v>31</v>
      </c>
      <c r="E11" s="24">
        <v>13</v>
      </c>
      <c r="F11" s="23">
        <v>77</v>
      </c>
      <c r="G11" s="25">
        <v>22</v>
      </c>
      <c r="H11" s="24">
        <v>31</v>
      </c>
      <c r="I11" s="24">
        <v>1</v>
      </c>
      <c r="J11" s="23">
        <v>4</v>
      </c>
      <c r="K11" s="29" t="s">
        <v>1680</v>
      </c>
      <c r="L11" s="1" t="s">
        <v>1927</v>
      </c>
      <c r="M11" s="1" t="s">
        <v>1065</v>
      </c>
      <c r="N11" s="1" t="s">
        <v>1771</v>
      </c>
      <c r="O11" s="31">
        <v>236</v>
      </c>
      <c r="P11" s="20">
        <v>268</v>
      </c>
      <c r="Q11" s="30">
        <v>-32</v>
      </c>
      <c r="R11" s="29" t="s">
        <v>101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75</v>
      </c>
      <c r="C14" s="1">
        <v>48</v>
      </c>
      <c r="D14" s="1">
        <v>21</v>
      </c>
      <c r="E14" s="20">
        <v>6</v>
      </c>
      <c r="F14" s="33">
        <v>102</v>
      </c>
      <c r="G14" s="20">
        <v>30</v>
      </c>
      <c r="H14" s="20">
        <v>43</v>
      </c>
      <c r="I14" s="20">
        <v>5</v>
      </c>
      <c r="J14" s="20">
        <v>3</v>
      </c>
      <c r="K14" s="29" t="s">
        <v>1810</v>
      </c>
      <c r="L14" s="1" t="s">
        <v>1317</v>
      </c>
      <c r="M14" s="1" t="s">
        <v>1928</v>
      </c>
      <c r="N14" s="1" t="s">
        <v>1929</v>
      </c>
      <c r="O14" s="31">
        <v>268</v>
      </c>
      <c r="P14" s="20">
        <v>219</v>
      </c>
      <c r="Q14" s="30">
        <v>49</v>
      </c>
      <c r="R14" s="29" t="s">
        <v>104</v>
      </c>
      <c r="S14" s="28" t="s">
        <v>203</v>
      </c>
    </row>
    <row r="15" spans="1:20" x14ac:dyDescent="0.3">
      <c r="A15" s="32" t="s">
        <v>9</v>
      </c>
      <c r="B15" s="1">
        <v>76</v>
      </c>
      <c r="C15" s="1">
        <v>38</v>
      </c>
      <c r="D15" s="1">
        <v>22</v>
      </c>
      <c r="E15" s="20">
        <v>16</v>
      </c>
      <c r="F15" s="30">
        <v>92</v>
      </c>
      <c r="G15" s="20">
        <v>28</v>
      </c>
      <c r="H15" s="20">
        <v>35</v>
      </c>
      <c r="I15" s="20">
        <v>3</v>
      </c>
      <c r="J15" s="20">
        <v>10</v>
      </c>
      <c r="K15" s="29" t="s">
        <v>1897</v>
      </c>
      <c r="L15" s="1" t="s">
        <v>1936</v>
      </c>
      <c r="M15" s="1" t="s">
        <v>1863</v>
      </c>
      <c r="N15" s="1" t="s">
        <v>1937</v>
      </c>
      <c r="O15" s="31">
        <v>266</v>
      </c>
      <c r="P15" s="20">
        <v>244</v>
      </c>
      <c r="Q15" s="30">
        <v>22</v>
      </c>
      <c r="R15" s="29" t="s">
        <v>101</v>
      </c>
      <c r="S15" s="28" t="s">
        <v>225</v>
      </c>
    </row>
    <row r="16" spans="1:20" x14ac:dyDescent="0.3">
      <c r="A16" s="32" t="s">
        <v>13</v>
      </c>
      <c r="B16" s="1">
        <v>76</v>
      </c>
      <c r="C16" s="1">
        <v>42</v>
      </c>
      <c r="D16" s="1">
        <v>29</v>
      </c>
      <c r="E16" s="20">
        <v>5</v>
      </c>
      <c r="F16" s="30">
        <v>89</v>
      </c>
      <c r="G16" s="20">
        <v>24</v>
      </c>
      <c r="H16" s="20">
        <v>38</v>
      </c>
      <c r="I16" s="20">
        <v>4</v>
      </c>
      <c r="J16" s="20">
        <v>5</v>
      </c>
      <c r="K16" s="29" t="s">
        <v>1735</v>
      </c>
      <c r="L16" s="1" t="s">
        <v>1892</v>
      </c>
      <c r="M16" s="1" t="s">
        <v>730</v>
      </c>
      <c r="N16" s="1" t="s">
        <v>1893</v>
      </c>
      <c r="O16" s="31">
        <v>222</v>
      </c>
      <c r="P16" s="20">
        <v>221</v>
      </c>
      <c r="Q16" s="30">
        <v>1</v>
      </c>
      <c r="R16" s="29" t="s">
        <v>107</v>
      </c>
      <c r="S16" s="28" t="s">
        <v>202</v>
      </c>
    </row>
    <row r="17" spans="1:19" x14ac:dyDescent="0.3">
      <c r="A17" s="32" t="s">
        <v>23</v>
      </c>
      <c r="B17" s="1">
        <v>76</v>
      </c>
      <c r="C17" s="1">
        <v>38</v>
      </c>
      <c r="D17" s="1">
        <v>26</v>
      </c>
      <c r="E17" s="20">
        <v>12</v>
      </c>
      <c r="F17" s="30">
        <v>88</v>
      </c>
      <c r="G17" s="20">
        <v>21</v>
      </c>
      <c r="H17" s="20">
        <v>32</v>
      </c>
      <c r="I17" s="20">
        <v>6</v>
      </c>
      <c r="J17" s="20">
        <v>2</v>
      </c>
      <c r="K17" s="29" t="s">
        <v>1612</v>
      </c>
      <c r="L17" s="1" t="s">
        <v>1477</v>
      </c>
      <c r="M17" s="1" t="s">
        <v>976</v>
      </c>
      <c r="N17" s="1" t="s">
        <v>1930</v>
      </c>
      <c r="O17" s="31">
        <v>240</v>
      </c>
      <c r="P17" s="20">
        <v>236</v>
      </c>
      <c r="Q17" s="30">
        <v>4</v>
      </c>
      <c r="R17" s="29" t="s">
        <v>159</v>
      </c>
      <c r="S17" s="28" t="s">
        <v>228</v>
      </c>
    </row>
    <row r="18" spans="1:19" x14ac:dyDescent="0.3">
      <c r="A18" s="32" t="s">
        <v>10</v>
      </c>
      <c r="B18" s="1">
        <v>75</v>
      </c>
      <c r="C18" s="1">
        <v>37</v>
      </c>
      <c r="D18" s="1">
        <v>26</v>
      </c>
      <c r="E18" s="20">
        <v>12</v>
      </c>
      <c r="F18" s="30">
        <v>86</v>
      </c>
      <c r="G18" s="20">
        <v>14</v>
      </c>
      <c r="H18" s="20">
        <v>28</v>
      </c>
      <c r="I18" s="20">
        <v>9</v>
      </c>
      <c r="J18" s="20">
        <v>4</v>
      </c>
      <c r="K18" s="29" t="s">
        <v>1660</v>
      </c>
      <c r="L18" s="1" t="s">
        <v>1737</v>
      </c>
      <c r="M18" s="1" t="s">
        <v>776</v>
      </c>
      <c r="N18" s="1" t="s">
        <v>1935</v>
      </c>
      <c r="O18" s="31">
        <v>222</v>
      </c>
      <c r="P18" s="20">
        <v>229</v>
      </c>
      <c r="Q18" s="30">
        <v>-7</v>
      </c>
      <c r="R18" s="29" t="s">
        <v>107</v>
      </c>
      <c r="S18" s="28" t="s">
        <v>234</v>
      </c>
    </row>
    <row r="19" spans="1:19" x14ac:dyDescent="0.3">
      <c r="A19" s="32" t="s">
        <v>1</v>
      </c>
      <c r="B19" s="1">
        <v>76</v>
      </c>
      <c r="C19" s="1">
        <v>38</v>
      </c>
      <c r="D19" s="1">
        <v>29</v>
      </c>
      <c r="E19" s="20">
        <v>9</v>
      </c>
      <c r="F19" s="30">
        <v>85</v>
      </c>
      <c r="G19" s="20">
        <v>30</v>
      </c>
      <c r="H19" s="20">
        <v>36</v>
      </c>
      <c r="I19" s="20">
        <v>2</v>
      </c>
      <c r="J19" s="20">
        <v>6</v>
      </c>
      <c r="K19" s="29" t="s">
        <v>1899</v>
      </c>
      <c r="L19" s="1" t="s">
        <v>1938</v>
      </c>
      <c r="M19" s="1" t="s">
        <v>886</v>
      </c>
      <c r="N19" s="1" t="s">
        <v>1939</v>
      </c>
      <c r="O19" s="31">
        <v>241</v>
      </c>
      <c r="P19" s="20">
        <v>230</v>
      </c>
      <c r="Q19" s="30">
        <v>11</v>
      </c>
      <c r="R19" s="29" t="s">
        <v>101</v>
      </c>
      <c r="S19" s="28" t="s">
        <v>231</v>
      </c>
    </row>
    <row r="20" spans="1:19" x14ac:dyDescent="0.3">
      <c r="A20" s="32" t="s">
        <v>14</v>
      </c>
      <c r="B20" s="1">
        <v>75</v>
      </c>
      <c r="C20" s="1">
        <v>39</v>
      </c>
      <c r="D20" s="1">
        <v>34</v>
      </c>
      <c r="E20" s="20">
        <v>2</v>
      </c>
      <c r="F20" s="30">
        <v>80</v>
      </c>
      <c r="G20" s="20">
        <v>23</v>
      </c>
      <c r="H20" s="20">
        <v>35</v>
      </c>
      <c r="I20" s="20">
        <v>4</v>
      </c>
      <c r="J20" s="20">
        <v>0</v>
      </c>
      <c r="K20" s="29" t="s">
        <v>1931</v>
      </c>
      <c r="L20" s="1" t="s">
        <v>1890</v>
      </c>
      <c r="M20" s="1" t="s">
        <v>874</v>
      </c>
      <c r="N20" s="1" t="s">
        <v>1932</v>
      </c>
      <c r="O20" s="31">
        <v>212</v>
      </c>
      <c r="P20" s="20">
        <v>230</v>
      </c>
      <c r="Q20" s="30">
        <v>-18</v>
      </c>
      <c r="R20" s="29" t="s">
        <v>99</v>
      </c>
      <c r="S20" s="28" t="s">
        <v>203</v>
      </c>
    </row>
    <row r="21" spans="1:19" ht="15" thickBot="1" x14ac:dyDescent="0.35">
      <c r="A21" s="27" t="s">
        <v>12</v>
      </c>
      <c r="B21" s="26">
        <v>76</v>
      </c>
      <c r="C21" s="26">
        <v>31</v>
      </c>
      <c r="D21" s="26">
        <v>36</v>
      </c>
      <c r="E21" s="24">
        <v>9</v>
      </c>
      <c r="F21" s="23">
        <v>71</v>
      </c>
      <c r="G21" s="24">
        <v>19</v>
      </c>
      <c r="H21" s="24">
        <v>28</v>
      </c>
      <c r="I21" s="24">
        <v>3</v>
      </c>
      <c r="J21" s="24">
        <v>1</v>
      </c>
      <c r="K21" s="22" t="s">
        <v>1933</v>
      </c>
      <c r="L21" s="26" t="s">
        <v>1772</v>
      </c>
      <c r="M21" s="26" t="s">
        <v>825</v>
      </c>
      <c r="N21" s="26" t="s">
        <v>1934</v>
      </c>
      <c r="O21" s="25">
        <v>217</v>
      </c>
      <c r="P21" s="24">
        <v>236</v>
      </c>
      <c r="Q21" s="23">
        <v>-19</v>
      </c>
      <c r="R21" s="22" t="s">
        <v>101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74</v>
      </c>
      <c r="C25" s="1">
        <v>49</v>
      </c>
      <c r="D25" s="1">
        <v>15</v>
      </c>
      <c r="E25" s="20">
        <v>10</v>
      </c>
      <c r="F25" s="30">
        <v>108</v>
      </c>
      <c r="G25" s="20">
        <v>40</v>
      </c>
      <c r="H25" s="20">
        <v>46</v>
      </c>
      <c r="I25" s="20">
        <v>3</v>
      </c>
      <c r="J25" s="20">
        <v>6</v>
      </c>
      <c r="K25" s="29" t="s">
        <v>1906</v>
      </c>
      <c r="L25" s="1" t="s">
        <v>1786</v>
      </c>
      <c r="M25" s="1" t="s">
        <v>822</v>
      </c>
      <c r="N25" s="1" t="s">
        <v>1907</v>
      </c>
      <c r="O25" s="31">
        <v>283</v>
      </c>
      <c r="P25" s="20">
        <v>193</v>
      </c>
      <c r="Q25" s="30">
        <v>90</v>
      </c>
      <c r="R25" s="29" t="s">
        <v>101</v>
      </c>
      <c r="S25" s="28" t="s">
        <v>225</v>
      </c>
    </row>
    <row r="26" spans="1:19" x14ac:dyDescent="0.3">
      <c r="A26" s="32" t="s">
        <v>22</v>
      </c>
      <c r="B26" s="1">
        <v>76</v>
      </c>
      <c r="C26" s="1">
        <v>45</v>
      </c>
      <c r="D26" s="1">
        <v>19</v>
      </c>
      <c r="E26" s="20">
        <v>12</v>
      </c>
      <c r="F26" s="30">
        <v>102</v>
      </c>
      <c r="G26" s="20">
        <v>30</v>
      </c>
      <c r="H26" s="20">
        <v>40</v>
      </c>
      <c r="I26" s="20">
        <v>5</v>
      </c>
      <c r="J26" s="20">
        <v>4</v>
      </c>
      <c r="K26" s="29" t="s">
        <v>1811</v>
      </c>
      <c r="L26" s="1" t="s">
        <v>1903</v>
      </c>
      <c r="M26" s="1" t="s">
        <v>768</v>
      </c>
      <c r="N26" s="1" t="s">
        <v>1942</v>
      </c>
      <c r="O26" s="31">
        <v>258</v>
      </c>
      <c r="P26" s="20">
        <v>209</v>
      </c>
      <c r="Q26" s="30">
        <v>49</v>
      </c>
      <c r="R26" s="29" t="s">
        <v>99</v>
      </c>
      <c r="S26" s="28" t="s">
        <v>215</v>
      </c>
    </row>
    <row r="27" spans="1:19" x14ac:dyDescent="0.3">
      <c r="A27" s="32" t="s">
        <v>17</v>
      </c>
      <c r="B27" s="1">
        <v>75</v>
      </c>
      <c r="C27" s="1">
        <v>42</v>
      </c>
      <c r="D27" s="1">
        <v>21</v>
      </c>
      <c r="E27" s="20">
        <v>12</v>
      </c>
      <c r="F27" s="30">
        <v>96</v>
      </c>
      <c r="G27" s="20">
        <v>23</v>
      </c>
      <c r="H27" s="20">
        <v>38</v>
      </c>
      <c r="I27" s="20">
        <v>4</v>
      </c>
      <c r="J27" s="20">
        <v>5</v>
      </c>
      <c r="K27" s="29" t="s">
        <v>1647</v>
      </c>
      <c r="L27" s="1" t="s">
        <v>1317</v>
      </c>
      <c r="M27" s="1" t="s">
        <v>804</v>
      </c>
      <c r="N27" s="1" t="s">
        <v>1943</v>
      </c>
      <c r="O27" s="31">
        <v>247</v>
      </c>
      <c r="P27" s="20">
        <v>218</v>
      </c>
      <c r="Q27" s="30">
        <v>29</v>
      </c>
      <c r="R27" s="29" t="s">
        <v>99</v>
      </c>
      <c r="S27" s="28" t="s">
        <v>228</v>
      </c>
    </row>
    <row r="28" spans="1:19" x14ac:dyDescent="0.3">
      <c r="A28" s="32" t="s">
        <v>95</v>
      </c>
      <c r="B28" s="1">
        <v>75</v>
      </c>
      <c r="C28" s="1">
        <v>39</v>
      </c>
      <c r="D28" s="1">
        <v>30</v>
      </c>
      <c r="E28" s="20">
        <v>6</v>
      </c>
      <c r="F28" s="30">
        <v>84</v>
      </c>
      <c r="G28" s="20">
        <v>30</v>
      </c>
      <c r="H28" s="20">
        <v>39</v>
      </c>
      <c r="I28" s="20">
        <v>0</v>
      </c>
      <c r="J28" s="20">
        <v>0</v>
      </c>
      <c r="K28" s="29" t="s">
        <v>1693</v>
      </c>
      <c r="L28" s="1" t="s">
        <v>1830</v>
      </c>
      <c r="M28" s="1" t="s">
        <v>719</v>
      </c>
      <c r="N28" s="1" t="s">
        <v>1945</v>
      </c>
      <c r="O28" s="31">
        <v>241</v>
      </c>
      <c r="P28" s="20">
        <v>214</v>
      </c>
      <c r="Q28" s="30">
        <v>27</v>
      </c>
      <c r="R28" s="29" t="s">
        <v>104</v>
      </c>
      <c r="S28" s="28" t="s">
        <v>225</v>
      </c>
    </row>
    <row r="29" spans="1:19" x14ac:dyDescent="0.3">
      <c r="A29" s="32" t="s">
        <v>15</v>
      </c>
      <c r="B29" s="1">
        <v>75</v>
      </c>
      <c r="C29" s="1">
        <v>35</v>
      </c>
      <c r="D29" s="1">
        <v>31</v>
      </c>
      <c r="E29" s="20">
        <v>9</v>
      </c>
      <c r="F29" s="30">
        <v>79</v>
      </c>
      <c r="G29" s="20">
        <v>20</v>
      </c>
      <c r="H29" s="20">
        <v>30</v>
      </c>
      <c r="I29" s="20">
        <v>5</v>
      </c>
      <c r="J29" s="20">
        <v>1</v>
      </c>
      <c r="K29" s="29" t="s">
        <v>1830</v>
      </c>
      <c r="L29" s="1" t="s">
        <v>1360</v>
      </c>
      <c r="M29" s="1" t="s">
        <v>680</v>
      </c>
      <c r="N29" s="1" t="s">
        <v>1944</v>
      </c>
      <c r="O29" s="31">
        <v>225</v>
      </c>
      <c r="P29" s="20">
        <v>250</v>
      </c>
      <c r="Q29" s="30">
        <v>-25</v>
      </c>
      <c r="R29" s="29" t="s">
        <v>99</v>
      </c>
      <c r="S29" s="28" t="s">
        <v>232</v>
      </c>
    </row>
    <row r="30" spans="1:19" x14ac:dyDescent="0.3">
      <c r="A30" s="32" t="s">
        <v>0</v>
      </c>
      <c r="B30" s="1">
        <v>75</v>
      </c>
      <c r="C30" s="1">
        <v>32</v>
      </c>
      <c r="D30" s="1">
        <v>31</v>
      </c>
      <c r="E30" s="20">
        <v>12</v>
      </c>
      <c r="F30" s="30">
        <v>76</v>
      </c>
      <c r="G30" s="20">
        <v>23</v>
      </c>
      <c r="H30" s="20">
        <v>30</v>
      </c>
      <c r="I30" s="20">
        <v>2</v>
      </c>
      <c r="J30" s="20">
        <v>4</v>
      </c>
      <c r="K30" s="29" t="s">
        <v>1617</v>
      </c>
      <c r="L30" s="1" t="s">
        <v>1809</v>
      </c>
      <c r="M30" s="1" t="s">
        <v>122</v>
      </c>
      <c r="N30" s="1" t="s">
        <v>1946</v>
      </c>
      <c r="O30" s="31">
        <v>213</v>
      </c>
      <c r="P30" s="20">
        <v>231</v>
      </c>
      <c r="Q30" s="30">
        <v>-18</v>
      </c>
      <c r="R30" s="29" t="s">
        <v>101</v>
      </c>
      <c r="S30" s="28" t="s">
        <v>233</v>
      </c>
    </row>
    <row r="31" spans="1:19" x14ac:dyDescent="0.3">
      <c r="A31" s="32" t="s">
        <v>6</v>
      </c>
      <c r="B31" s="1">
        <v>74</v>
      </c>
      <c r="C31" s="1">
        <v>31</v>
      </c>
      <c r="D31" s="1">
        <v>31</v>
      </c>
      <c r="E31" s="20">
        <v>12</v>
      </c>
      <c r="F31" s="30">
        <v>74</v>
      </c>
      <c r="G31" s="20">
        <v>26</v>
      </c>
      <c r="H31" s="20">
        <v>30</v>
      </c>
      <c r="I31" s="20">
        <v>1</v>
      </c>
      <c r="J31" s="20">
        <v>4</v>
      </c>
      <c r="K31" s="29" t="s">
        <v>1831</v>
      </c>
      <c r="L31" s="1" t="s">
        <v>1908</v>
      </c>
      <c r="M31" s="1" t="s">
        <v>1587</v>
      </c>
      <c r="N31" s="1" t="s">
        <v>1909</v>
      </c>
      <c r="O31" s="31">
        <v>196</v>
      </c>
      <c r="P31" s="20">
        <v>234</v>
      </c>
      <c r="Q31" s="30">
        <v>-38</v>
      </c>
      <c r="R31" s="29" t="s">
        <v>107</v>
      </c>
      <c r="S31" s="28" t="s">
        <v>231</v>
      </c>
    </row>
    <row r="32" spans="1:19" ht="15" thickBot="1" x14ac:dyDescent="0.35">
      <c r="A32" s="32" t="s">
        <v>25</v>
      </c>
      <c r="B32" s="1">
        <v>76</v>
      </c>
      <c r="C32" s="1">
        <v>27</v>
      </c>
      <c r="D32" s="1">
        <v>35</v>
      </c>
      <c r="E32" s="20">
        <v>14</v>
      </c>
      <c r="F32" s="23">
        <v>68</v>
      </c>
      <c r="G32" s="20">
        <v>17</v>
      </c>
      <c r="H32" s="20">
        <v>24</v>
      </c>
      <c r="I32" s="20">
        <v>3</v>
      </c>
      <c r="J32" s="20">
        <v>5</v>
      </c>
      <c r="K32" s="29" t="s">
        <v>1901</v>
      </c>
      <c r="L32" s="1" t="s">
        <v>1940</v>
      </c>
      <c r="M32" s="1" t="s">
        <v>885</v>
      </c>
      <c r="N32" s="1" t="s">
        <v>1941</v>
      </c>
      <c r="O32" s="31">
        <v>196</v>
      </c>
      <c r="P32" s="20">
        <v>251</v>
      </c>
      <c r="Q32" s="30">
        <v>-55</v>
      </c>
      <c r="R32" s="29" t="s">
        <v>159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75</v>
      </c>
      <c r="C35" s="1">
        <v>41</v>
      </c>
      <c r="D35" s="1">
        <v>29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1868</v>
      </c>
      <c r="L35" s="1" t="s">
        <v>1910</v>
      </c>
      <c r="M35" s="1" t="s">
        <v>1064</v>
      </c>
      <c r="N35" s="1" t="s">
        <v>1911</v>
      </c>
      <c r="O35" s="31">
        <v>252</v>
      </c>
      <c r="P35" s="20">
        <v>260</v>
      </c>
      <c r="Q35" s="30">
        <v>-8</v>
      </c>
      <c r="R35" s="29" t="s">
        <v>113</v>
      </c>
      <c r="S35" s="28" t="s">
        <v>233</v>
      </c>
    </row>
    <row r="36" spans="1:19" x14ac:dyDescent="0.3">
      <c r="A36" s="32" t="s">
        <v>20</v>
      </c>
      <c r="B36" s="1">
        <v>76</v>
      </c>
      <c r="C36" s="1">
        <v>39</v>
      </c>
      <c r="D36" s="1">
        <v>28</v>
      </c>
      <c r="E36" s="20">
        <v>9</v>
      </c>
      <c r="F36" s="30">
        <v>87</v>
      </c>
      <c r="G36" s="20">
        <v>30</v>
      </c>
      <c r="H36" s="20">
        <v>39</v>
      </c>
      <c r="I36" s="20">
        <v>0</v>
      </c>
      <c r="J36" s="20">
        <v>3</v>
      </c>
      <c r="K36" s="29" t="s">
        <v>1949</v>
      </c>
      <c r="L36" s="1" t="s">
        <v>1797</v>
      </c>
      <c r="M36" s="1" t="s">
        <v>666</v>
      </c>
      <c r="N36" s="1" t="s">
        <v>1950</v>
      </c>
      <c r="O36" s="31">
        <v>264</v>
      </c>
      <c r="P36" s="20">
        <v>252</v>
      </c>
      <c r="Q36" s="30">
        <v>12</v>
      </c>
      <c r="R36" s="29" t="s">
        <v>154</v>
      </c>
      <c r="S36" s="28" t="s">
        <v>226</v>
      </c>
    </row>
    <row r="37" spans="1:19" x14ac:dyDescent="0.3">
      <c r="A37" s="32" t="s">
        <v>2</v>
      </c>
      <c r="B37" s="1">
        <v>76</v>
      </c>
      <c r="C37" s="1">
        <v>34</v>
      </c>
      <c r="D37" s="1">
        <v>26</v>
      </c>
      <c r="E37" s="20">
        <v>16</v>
      </c>
      <c r="F37" s="30">
        <v>84</v>
      </c>
      <c r="G37" s="20">
        <v>25</v>
      </c>
      <c r="H37" s="20">
        <v>33</v>
      </c>
      <c r="I37" s="20">
        <v>1</v>
      </c>
      <c r="J37" s="20">
        <v>7</v>
      </c>
      <c r="K37" s="29" t="s">
        <v>1897</v>
      </c>
      <c r="L37" s="1" t="s">
        <v>1462</v>
      </c>
      <c r="M37" s="1" t="s">
        <v>702</v>
      </c>
      <c r="N37" s="1" t="s">
        <v>1955</v>
      </c>
      <c r="O37" s="31">
        <v>242</v>
      </c>
      <c r="P37" s="20">
        <v>239</v>
      </c>
      <c r="Q37" s="30">
        <v>3</v>
      </c>
      <c r="R37" s="29" t="s">
        <v>104</v>
      </c>
      <c r="S37" s="28" t="s">
        <v>218</v>
      </c>
    </row>
    <row r="38" spans="1:19" x14ac:dyDescent="0.3">
      <c r="A38" s="32" t="s">
        <v>18</v>
      </c>
      <c r="B38" s="1">
        <v>75</v>
      </c>
      <c r="C38" s="1">
        <v>30</v>
      </c>
      <c r="D38" s="1">
        <v>26</v>
      </c>
      <c r="E38" s="20">
        <v>19</v>
      </c>
      <c r="F38" s="30">
        <v>79</v>
      </c>
      <c r="G38" s="20">
        <v>15</v>
      </c>
      <c r="H38" s="20">
        <v>26</v>
      </c>
      <c r="I38" s="20">
        <v>4</v>
      </c>
      <c r="J38" s="20">
        <v>9</v>
      </c>
      <c r="K38" s="29" t="s">
        <v>1951</v>
      </c>
      <c r="L38" s="1" t="s">
        <v>1799</v>
      </c>
      <c r="M38" s="1" t="s">
        <v>1800</v>
      </c>
      <c r="N38" s="1" t="s">
        <v>1952</v>
      </c>
      <c r="O38" s="31">
        <v>201</v>
      </c>
      <c r="P38" s="20">
        <v>228</v>
      </c>
      <c r="Q38" s="30">
        <v>-27</v>
      </c>
      <c r="R38" s="29" t="s">
        <v>101</v>
      </c>
      <c r="S38" s="28" t="s">
        <v>264</v>
      </c>
    </row>
    <row r="39" spans="1:19" x14ac:dyDescent="0.3">
      <c r="A39" s="32" t="s">
        <v>8</v>
      </c>
      <c r="B39" s="1">
        <v>74</v>
      </c>
      <c r="C39" s="1">
        <v>36</v>
      </c>
      <c r="D39" s="1">
        <v>31</v>
      </c>
      <c r="E39" s="20">
        <v>7</v>
      </c>
      <c r="F39" s="30">
        <v>79</v>
      </c>
      <c r="G39" s="20">
        <v>22</v>
      </c>
      <c r="H39" s="20">
        <v>34</v>
      </c>
      <c r="I39" s="20">
        <v>2</v>
      </c>
      <c r="J39" s="20">
        <v>1</v>
      </c>
      <c r="K39" s="29" t="s">
        <v>1795</v>
      </c>
      <c r="L39" s="1" t="s">
        <v>1843</v>
      </c>
      <c r="M39" s="1" t="s">
        <v>855</v>
      </c>
      <c r="N39" s="1" t="s">
        <v>1812</v>
      </c>
      <c r="O39" s="31">
        <v>228</v>
      </c>
      <c r="P39" s="20">
        <v>261</v>
      </c>
      <c r="Q39" s="30">
        <v>-33</v>
      </c>
      <c r="R39" s="29" t="s">
        <v>135</v>
      </c>
      <c r="S39" s="28" t="s">
        <v>228</v>
      </c>
    </row>
    <row r="40" spans="1:19" x14ac:dyDescent="0.3">
      <c r="A40" s="32" t="s">
        <v>7</v>
      </c>
      <c r="B40" s="1">
        <v>74</v>
      </c>
      <c r="C40" s="1">
        <v>32</v>
      </c>
      <c r="D40" s="1">
        <v>31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1759</v>
      </c>
      <c r="L40" s="1" t="s">
        <v>1511</v>
      </c>
      <c r="M40" s="1" t="s">
        <v>705</v>
      </c>
      <c r="N40" s="1" t="s">
        <v>1953</v>
      </c>
      <c r="O40" s="31">
        <v>208</v>
      </c>
      <c r="P40" s="20">
        <v>233</v>
      </c>
      <c r="Q40" s="30">
        <v>-25</v>
      </c>
      <c r="R40" s="29" t="s">
        <v>113</v>
      </c>
      <c r="S40" s="28" t="s">
        <v>215</v>
      </c>
    </row>
    <row r="41" spans="1:19" x14ac:dyDescent="0.3">
      <c r="A41" s="32" t="s">
        <v>27</v>
      </c>
      <c r="B41" s="1">
        <v>75</v>
      </c>
      <c r="C41" s="1">
        <v>31</v>
      </c>
      <c r="D41" s="1">
        <v>36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1947</v>
      </c>
      <c r="M41" s="1" t="s">
        <v>781</v>
      </c>
      <c r="N41" s="1" t="s">
        <v>1948</v>
      </c>
      <c r="O41" s="31">
        <v>194</v>
      </c>
      <c r="P41" s="20">
        <v>240</v>
      </c>
      <c r="Q41" s="30">
        <v>-46</v>
      </c>
      <c r="R41" s="29" t="s">
        <v>107</v>
      </c>
      <c r="S41" s="28" t="s">
        <v>225</v>
      </c>
    </row>
    <row r="42" spans="1:19" ht="15" thickBot="1" x14ac:dyDescent="0.35">
      <c r="A42" s="27" t="s">
        <v>3</v>
      </c>
      <c r="B42" s="26">
        <v>75</v>
      </c>
      <c r="C42" s="26">
        <v>22</v>
      </c>
      <c r="D42" s="26">
        <v>45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1804</v>
      </c>
      <c r="L42" s="26" t="s">
        <v>1386</v>
      </c>
      <c r="M42" s="26" t="s">
        <v>1873</v>
      </c>
      <c r="N42" s="26" t="s">
        <v>1954</v>
      </c>
      <c r="O42" s="25">
        <v>197</v>
      </c>
      <c r="P42" s="24">
        <v>288</v>
      </c>
      <c r="Q42" s="23">
        <v>-91</v>
      </c>
      <c r="R42" s="22" t="s">
        <v>101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8AD486C4-70AD-4973-BDB5-24483B0A9D62}"/>
  </hyperlinks>
  <pageMargins left="0.7" right="0.7" top="0.75" bottom="0.75" header="0.3" footer="0.3"/>
  <pageSetup orientation="portrait" verticalDpi="0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4C7C-3452-4B1A-97CB-DEE4AC0FCA5B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76</v>
      </c>
      <c r="C4" s="40">
        <v>46</v>
      </c>
      <c r="D4" s="40">
        <v>22</v>
      </c>
      <c r="E4" s="38">
        <v>8</v>
      </c>
      <c r="F4" s="33">
        <v>100</v>
      </c>
      <c r="G4" s="39">
        <v>33</v>
      </c>
      <c r="H4" s="38">
        <v>41</v>
      </c>
      <c r="I4" s="38">
        <v>5</v>
      </c>
      <c r="J4" s="33">
        <v>0</v>
      </c>
      <c r="K4" s="37" t="s">
        <v>1877</v>
      </c>
      <c r="L4" s="40" t="s">
        <v>1303</v>
      </c>
      <c r="M4" s="40" t="s">
        <v>1916</v>
      </c>
      <c r="N4" s="40" t="s">
        <v>1917</v>
      </c>
      <c r="O4" s="39">
        <v>264</v>
      </c>
      <c r="P4" s="38">
        <v>225</v>
      </c>
      <c r="Q4" s="33">
        <v>39</v>
      </c>
      <c r="R4" s="37" t="s">
        <v>101</v>
      </c>
      <c r="S4" s="36" t="s">
        <v>231</v>
      </c>
    </row>
    <row r="5" spans="1:20" x14ac:dyDescent="0.3">
      <c r="A5" s="32" t="s">
        <v>5</v>
      </c>
      <c r="B5" s="1">
        <v>75</v>
      </c>
      <c r="C5" s="1">
        <v>47</v>
      </c>
      <c r="D5" s="1">
        <v>22</v>
      </c>
      <c r="E5" s="20">
        <v>6</v>
      </c>
      <c r="F5" s="30">
        <v>100</v>
      </c>
      <c r="G5" s="31">
        <v>34</v>
      </c>
      <c r="H5" s="20">
        <v>43</v>
      </c>
      <c r="I5" s="20">
        <v>4</v>
      </c>
      <c r="J5" s="30">
        <v>2</v>
      </c>
      <c r="K5" s="29" t="s">
        <v>1925</v>
      </c>
      <c r="L5" s="1" t="s">
        <v>1704</v>
      </c>
      <c r="M5" s="1" t="s">
        <v>659</v>
      </c>
      <c r="N5" s="1" t="s">
        <v>1926</v>
      </c>
      <c r="O5" s="31">
        <v>274</v>
      </c>
      <c r="P5" s="20">
        <v>210</v>
      </c>
      <c r="Q5" s="30">
        <v>64</v>
      </c>
      <c r="R5" s="29" t="s">
        <v>99</v>
      </c>
      <c r="S5" s="28" t="s">
        <v>290</v>
      </c>
    </row>
    <row r="6" spans="1:20" x14ac:dyDescent="0.3">
      <c r="A6" s="32" t="s">
        <v>16</v>
      </c>
      <c r="B6" s="1">
        <v>75</v>
      </c>
      <c r="C6" s="1">
        <v>44</v>
      </c>
      <c r="D6" s="1">
        <v>21</v>
      </c>
      <c r="E6" s="20">
        <v>10</v>
      </c>
      <c r="F6" s="30">
        <v>98</v>
      </c>
      <c r="G6" s="31">
        <v>30</v>
      </c>
      <c r="H6" s="20">
        <v>42</v>
      </c>
      <c r="I6" s="20">
        <v>2</v>
      </c>
      <c r="J6" s="30">
        <v>5</v>
      </c>
      <c r="K6" s="29" t="s">
        <v>1775</v>
      </c>
      <c r="L6" s="1" t="s">
        <v>1860</v>
      </c>
      <c r="M6" s="1" t="s">
        <v>773</v>
      </c>
      <c r="N6" s="1" t="s">
        <v>1921</v>
      </c>
      <c r="O6" s="31">
        <v>265</v>
      </c>
      <c r="P6" s="20">
        <v>236</v>
      </c>
      <c r="Q6" s="30">
        <v>29</v>
      </c>
      <c r="R6" s="29" t="s">
        <v>194</v>
      </c>
      <c r="S6" s="28" t="s">
        <v>219</v>
      </c>
    </row>
    <row r="7" spans="1:20" x14ac:dyDescent="0.3">
      <c r="A7" s="32" t="s">
        <v>29</v>
      </c>
      <c r="B7" s="1">
        <v>76</v>
      </c>
      <c r="C7" s="1">
        <v>43</v>
      </c>
      <c r="D7" s="1">
        <v>25</v>
      </c>
      <c r="E7" s="20">
        <v>8</v>
      </c>
      <c r="F7" s="30">
        <v>94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1360</v>
      </c>
      <c r="M7" s="1" t="s">
        <v>982</v>
      </c>
      <c r="N7" s="1" t="s">
        <v>1915</v>
      </c>
      <c r="O7" s="31">
        <v>257</v>
      </c>
      <c r="P7" s="20">
        <v>235</v>
      </c>
      <c r="Q7" s="30">
        <v>22</v>
      </c>
      <c r="R7" s="29" t="s">
        <v>101</v>
      </c>
      <c r="S7" s="28" t="s">
        <v>231</v>
      </c>
    </row>
    <row r="8" spans="1:20" x14ac:dyDescent="0.3">
      <c r="A8" s="32" t="s">
        <v>21</v>
      </c>
      <c r="B8" s="1">
        <v>75</v>
      </c>
      <c r="C8" s="1">
        <v>40</v>
      </c>
      <c r="D8" s="1">
        <v>27</v>
      </c>
      <c r="E8" s="20">
        <v>8</v>
      </c>
      <c r="F8" s="30">
        <v>88</v>
      </c>
      <c r="G8" s="31">
        <v>27</v>
      </c>
      <c r="H8" s="20">
        <v>38</v>
      </c>
      <c r="I8" s="20">
        <v>2</v>
      </c>
      <c r="J8" s="30">
        <v>3</v>
      </c>
      <c r="K8" s="29" t="s">
        <v>1752</v>
      </c>
      <c r="L8" s="1" t="s">
        <v>1918</v>
      </c>
      <c r="M8" s="1" t="s">
        <v>844</v>
      </c>
      <c r="N8" s="1" t="s">
        <v>1919</v>
      </c>
      <c r="O8" s="31">
        <v>220</v>
      </c>
      <c r="P8" s="20">
        <v>225</v>
      </c>
      <c r="Q8" s="30">
        <v>-5</v>
      </c>
      <c r="R8" s="29" t="s">
        <v>99</v>
      </c>
      <c r="S8" s="28" t="s">
        <v>228</v>
      </c>
    </row>
    <row r="9" spans="1:20" x14ac:dyDescent="0.3">
      <c r="A9" s="32" t="s">
        <v>11</v>
      </c>
      <c r="B9" s="1">
        <v>75</v>
      </c>
      <c r="C9" s="1">
        <v>39</v>
      </c>
      <c r="D9" s="1">
        <v>26</v>
      </c>
      <c r="E9" s="20">
        <v>10</v>
      </c>
      <c r="F9" s="30">
        <v>88</v>
      </c>
      <c r="G9" s="31">
        <v>30</v>
      </c>
      <c r="H9" s="20">
        <v>36</v>
      </c>
      <c r="I9" s="20">
        <v>3</v>
      </c>
      <c r="J9" s="30">
        <v>1</v>
      </c>
      <c r="K9" s="29" t="s">
        <v>1922</v>
      </c>
      <c r="L9" s="1" t="s">
        <v>1655</v>
      </c>
      <c r="M9" s="1" t="s">
        <v>1923</v>
      </c>
      <c r="N9" s="1" t="s">
        <v>1924</v>
      </c>
      <c r="O9" s="31">
        <v>251</v>
      </c>
      <c r="P9" s="20">
        <v>231</v>
      </c>
      <c r="Q9" s="30">
        <v>20</v>
      </c>
      <c r="R9" s="29" t="s">
        <v>99</v>
      </c>
      <c r="S9" s="28" t="s">
        <v>234</v>
      </c>
    </row>
    <row r="10" spans="1:20" x14ac:dyDescent="0.3">
      <c r="A10" s="32" t="s">
        <v>19</v>
      </c>
      <c r="B10" s="1">
        <v>75</v>
      </c>
      <c r="C10" s="1">
        <v>37</v>
      </c>
      <c r="D10" s="1">
        <v>35</v>
      </c>
      <c r="E10" s="20">
        <v>3</v>
      </c>
      <c r="F10" s="30">
        <v>77</v>
      </c>
      <c r="G10" s="31">
        <v>24</v>
      </c>
      <c r="H10" s="20">
        <v>32</v>
      </c>
      <c r="I10" s="20">
        <v>5</v>
      </c>
      <c r="J10" s="30">
        <v>1</v>
      </c>
      <c r="K10" s="29" t="s">
        <v>1686</v>
      </c>
      <c r="L10" s="1" t="s">
        <v>1849</v>
      </c>
      <c r="M10" s="1" t="s">
        <v>774</v>
      </c>
      <c r="N10" s="1" t="s">
        <v>1920</v>
      </c>
      <c r="O10" s="31">
        <v>224</v>
      </c>
      <c r="P10" s="20">
        <v>248</v>
      </c>
      <c r="Q10" s="30">
        <v>-24</v>
      </c>
      <c r="R10" s="29" t="s">
        <v>104</v>
      </c>
      <c r="S10" s="28" t="s">
        <v>200</v>
      </c>
    </row>
    <row r="11" spans="1:20" ht="15" thickBot="1" x14ac:dyDescent="0.35">
      <c r="A11" s="32" t="s">
        <v>4</v>
      </c>
      <c r="B11" s="1">
        <v>76</v>
      </c>
      <c r="C11" s="1">
        <v>32</v>
      </c>
      <c r="D11" s="1">
        <v>31</v>
      </c>
      <c r="E11" s="24">
        <v>13</v>
      </c>
      <c r="F11" s="23">
        <v>77</v>
      </c>
      <c r="G11" s="25">
        <v>22</v>
      </c>
      <c r="H11" s="24">
        <v>31</v>
      </c>
      <c r="I11" s="24">
        <v>1</v>
      </c>
      <c r="J11" s="23">
        <v>4</v>
      </c>
      <c r="K11" s="29" t="s">
        <v>1680</v>
      </c>
      <c r="L11" s="1" t="s">
        <v>1927</v>
      </c>
      <c r="M11" s="1" t="s">
        <v>1065</v>
      </c>
      <c r="N11" s="1" t="s">
        <v>1771</v>
      </c>
      <c r="O11" s="31">
        <v>236</v>
      </c>
      <c r="P11" s="20">
        <v>268</v>
      </c>
      <c r="Q11" s="30">
        <v>-32</v>
      </c>
      <c r="R11" s="29" t="s">
        <v>101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75</v>
      </c>
      <c r="C14" s="1">
        <v>48</v>
      </c>
      <c r="D14" s="1">
        <v>21</v>
      </c>
      <c r="E14" s="20">
        <v>6</v>
      </c>
      <c r="F14" s="33">
        <v>102</v>
      </c>
      <c r="G14" s="20">
        <v>30</v>
      </c>
      <c r="H14" s="20">
        <v>43</v>
      </c>
      <c r="I14" s="20">
        <v>5</v>
      </c>
      <c r="J14" s="20">
        <v>3</v>
      </c>
      <c r="K14" s="29" t="s">
        <v>1810</v>
      </c>
      <c r="L14" s="1" t="s">
        <v>1317</v>
      </c>
      <c r="M14" s="1" t="s">
        <v>1928</v>
      </c>
      <c r="N14" s="1" t="s">
        <v>1929</v>
      </c>
      <c r="O14" s="31">
        <v>268</v>
      </c>
      <c r="P14" s="20">
        <v>219</v>
      </c>
      <c r="Q14" s="30">
        <v>49</v>
      </c>
      <c r="R14" s="29" t="s">
        <v>104</v>
      </c>
      <c r="S14" s="28" t="s">
        <v>203</v>
      </c>
    </row>
    <row r="15" spans="1:20" x14ac:dyDescent="0.3">
      <c r="A15" s="32" t="s">
        <v>9</v>
      </c>
      <c r="B15" s="1">
        <v>76</v>
      </c>
      <c r="C15" s="1">
        <v>38</v>
      </c>
      <c r="D15" s="1">
        <v>22</v>
      </c>
      <c r="E15" s="20">
        <v>16</v>
      </c>
      <c r="F15" s="30">
        <v>92</v>
      </c>
      <c r="G15" s="20">
        <v>28</v>
      </c>
      <c r="H15" s="20">
        <v>35</v>
      </c>
      <c r="I15" s="20">
        <v>3</v>
      </c>
      <c r="J15" s="20">
        <v>10</v>
      </c>
      <c r="K15" s="29" t="s">
        <v>1897</v>
      </c>
      <c r="L15" s="1" t="s">
        <v>1936</v>
      </c>
      <c r="M15" s="1" t="s">
        <v>1863</v>
      </c>
      <c r="N15" s="1" t="s">
        <v>1937</v>
      </c>
      <c r="O15" s="31">
        <v>266</v>
      </c>
      <c r="P15" s="20">
        <v>244</v>
      </c>
      <c r="Q15" s="30">
        <v>22</v>
      </c>
      <c r="R15" s="29" t="s">
        <v>101</v>
      </c>
      <c r="S15" s="28" t="s">
        <v>225</v>
      </c>
    </row>
    <row r="16" spans="1:20" x14ac:dyDescent="0.3">
      <c r="A16" s="32" t="s">
        <v>13</v>
      </c>
      <c r="B16" s="1">
        <v>77</v>
      </c>
      <c r="C16" s="1">
        <v>42</v>
      </c>
      <c r="D16" s="1">
        <v>30</v>
      </c>
      <c r="E16" s="20">
        <v>5</v>
      </c>
      <c r="F16" s="30">
        <v>89</v>
      </c>
      <c r="G16" s="20">
        <v>24</v>
      </c>
      <c r="H16" s="20">
        <v>38</v>
      </c>
      <c r="I16" s="20">
        <v>4</v>
      </c>
      <c r="J16" s="20">
        <v>5</v>
      </c>
      <c r="K16" s="29" t="s">
        <v>1956</v>
      </c>
      <c r="L16" s="1" t="s">
        <v>1892</v>
      </c>
      <c r="M16" s="1" t="s">
        <v>754</v>
      </c>
      <c r="N16" s="1" t="s">
        <v>1957</v>
      </c>
      <c r="O16" s="31">
        <v>223</v>
      </c>
      <c r="P16" s="20">
        <v>225</v>
      </c>
      <c r="Q16" s="30">
        <v>-2</v>
      </c>
      <c r="R16" s="29" t="s">
        <v>113</v>
      </c>
      <c r="S16" s="28" t="s">
        <v>200</v>
      </c>
    </row>
    <row r="17" spans="1:19" x14ac:dyDescent="0.3">
      <c r="A17" s="32" t="s">
        <v>23</v>
      </c>
      <c r="B17" s="1">
        <v>76</v>
      </c>
      <c r="C17" s="1">
        <v>38</v>
      </c>
      <c r="D17" s="1">
        <v>26</v>
      </c>
      <c r="E17" s="20">
        <v>12</v>
      </c>
      <c r="F17" s="30">
        <v>88</v>
      </c>
      <c r="G17" s="20">
        <v>21</v>
      </c>
      <c r="H17" s="20">
        <v>32</v>
      </c>
      <c r="I17" s="20">
        <v>6</v>
      </c>
      <c r="J17" s="20">
        <v>2</v>
      </c>
      <c r="K17" s="29" t="s">
        <v>1612</v>
      </c>
      <c r="L17" s="1" t="s">
        <v>1477</v>
      </c>
      <c r="M17" s="1" t="s">
        <v>976</v>
      </c>
      <c r="N17" s="1" t="s">
        <v>1930</v>
      </c>
      <c r="O17" s="31">
        <v>240</v>
      </c>
      <c r="P17" s="20">
        <v>236</v>
      </c>
      <c r="Q17" s="30">
        <v>4</v>
      </c>
      <c r="R17" s="29" t="s">
        <v>159</v>
      </c>
      <c r="S17" s="28" t="s">
        <v>228</v>
      </c>
    </row>
    <row r="18" spans="1:19" x14ac:dyDescent="0.3">
      <c r="A18" s="32" t="s">
        <v>10</v>
      </c>
      <c r="B18" s="1">
        <v>76</v>
      </c>
      <c r="C18" s="1">
        <v>38</v>
      </c>
      <c r="D18" s="1">
        <v>26</v>
      </c>
      <c r="E18" s="20">
        <v>12</v>
      </c>
      <c r="F18" s="30">
        <v>88</v>
      </c>
      <c r="G18" s="20">
        <v>15</v>
      </c>
      <c r="H18" s="20">
        <v>29</v>
      </c>
      <c r="I18" s="20">
        <v>9</v>
      </c>
      <c r="J18" s="20">
        <v>4</v>
      </c>
      <c r="K18" s="29" t="s">
        <v>1660</v>
      </c>
      <c r="L18" s="1" t="s">
        <v>1949</v>
      </c>
      <c r="M18" s="1" t="s">
        <v>790</v>
      </c>
      <c r="N18" s="1" t="s">
        <v>1958</v>
      </c>
      <c r="O18" s="31">
        <v>226</v>
      </c>
      <c r="P18" s="20">
        <v>230</v>
      </c>
      <c r="Q18" s="30">
        <v>-4</v>
      </c>
      <c r="R18" s="29" t="s">
        <v>99</v>
      </c>
      <c r="S18" s="28" t="s">
        <v>203</v>
      </c>
    </row>
    <row r="19" spans="1:19" x14ac:dyDescent="0.3">
      <c r="A19" s="32" t="s">
        <v>1</v>
      </c>
      <c r="B19" s="1">
        <v>76</v>
      </c>
      <c r="C19" s="1">
        <v>38</v>
      </c>
      <c r="D19" s="1">
        <v>29</v>
      </c>
      <c r="E19" s="20">
        <v>9</v>
      </c>
      <c r="F19" s="30">
        <v>85</v>
      </c>
      <c r="G19" s="20">
        <v>30</v>
      </c>
      <c r="H19" s="20">
        <v>36</v>
      </c>
      <c r="I19" s="20">
        <v>2</v>
      </c>
      <c r="J19" s="20">
        <v>6</v>
      </c>
      <c r="K19" s="29" t="s">
        <v>1899</v>
      </c>
      <c r="L19" s="1" t="s">
        <v>1938</v>
      </c>
      <c r="M19" s="1" t="s">
        <v>886</v>
      </c>
      <c r="N19" s="1" t="s">
        <v>1939</v>
      </c>
      <c r="O19" s="31">
        <v>241</v>
      </c>
      <c r="P19" s="20">
        <v>230</v>
      </c>
      <c r="Q19" s="30">
        <v>11</v>
      </c>
      <c r="R19" s="29" t="s">
        <v>101</v>
      </c>
      <c r="S19" s="28" t="s">
        <v>231</v>
      </c>
    </row>
    <row r="20" spans="1:19" x14ac:dyDescent="0.3">
      <c r="A20" s="32" t="s">
        <v>14</v>
      </c>
      <c r="B20" s="1">
        <v>75</v>
      </c>
      <c r="C20" s="1">
        <v>39</v>
      </c>
      <c r="D20" s="1">
        <v>34</v>
      </c>
      <c r="E20" s="20">
        <v>2</v>
      </c>
      <c r="F20" s="30">
        <v>80</v>
      </c>
      <c r="G20" s="20">
        <v>23</v>
      </c>
      <c r="H20" s="20">
        <v>35</v>
      </c>
      <c r="I20" s="20">
        <v>4</v>
      </c>
      <c r="J20" s="20">
        <v>0</v>
      </c>
      <c r="K20" s="29" t="s">
        <v>1931</v>
      </c>
      <c r="L20" s="1" t="s">
        <v>1890</v>
      </c>
      <c r="M20" s="1" t="s">
        <v>874</v>
      </c>
      <c r="N20" s="1" t="s">
        <v>1932</v>
      </c>
      <c r="O20" s="31">
        <v>212</v>
      </c>
      <c r="P20" s="20">
        <v>230</v>
      </c>
      <c r="Q20" s="30">
        <v>-18</v>
      </c>
      <c r="R20" s="29" t="s">
        <v>99</v>
      </c>
      <c r="S20" s="28" t="s">
        <v>203</v>
      </c>
    </row>
    <row r="21" spans="1:19" ht="15" thickBot="1" x14ac:dyDescent="0.35">
      <c r="A21" s="27" t="s">
        <v>12</v>
      </c>
      <c r="B21" s="26">
        <v>76</v>
      </c>
      <c r="C21" s="26">
        <v>31</v>
      </c>
      <c r="D21" s="26">
        <v>36</v>
      </c>
      <c r="E21" s="24">
        <v>9</v>
      </c>
      <c r="F21" s="23">
        <v>71</v>
      </c>
      <c r="G21" s="24">
        <v>19</v>
      </c>
      <c r="H21" s="24">
        <v>28</v>
      </c>
      <c r="I21" s="24">
        <v>3</v>
      </c>
      <c r="J21" s="24">
        <v>1</v>
      </c>
      <c r="K21" s="22" t="s">
        <v>1933</v>
      </c>
      <c r="L21" s="26" t="s">
        <v>1772</v>
      </c>
      <c r="M21" s="26" t="s">
        <v>825</v>
      </c>
      <c r="N21" s="26" t="s">
        <v>1934</v>
      </c>
      <c r="O21" s="25">
        <v>217</v>
      </c>
      <c r="P21" s="24">
        <v>236</v>
      </c>
      <c r="Q21" s="23">
        <v>-19</v>
      </c>
      <c r="R21" s="22" t="s">
        <v>101</v>
      </c>
      <c r="S21" s="21" t="s">
        <v>237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74</v>
      </c>
      <c r="C25" s="1">
        <v>49</v>
      </c>
      <c r="D25" s="1">
        <v>15</v>
      </c>
      <c r="E25" s="20">
        <v>10</v>
      </c>
      <c r="F25" s="30">
        <v>108</v>
      </c>
      <c r="G25" s="20">
        <v>40</v>
      </c>
      <c r="H25" s="20">
        <v>46</v>
      </c>
      <c r="I25" s="20">
        <v>3</v>
      </c>
      <c r="J25" s="20">
        <v>6</v>
      </c>
      <c r="K25" s="29" t="s">
        <v>1906</v>
      </c>
      <c r="L25" s="1" t="s">
        <v>1786</v>
      </c>
      <c r="M25" s="1" t="s">
        <v>822</v>
      </c>
      <c r="N25" s="1" t="s">
        <v>1907</v>
      </c>
      <c r="O25" s="31">
        <v>283</v>
      </c>
      <c r="P25" s="20">
        <v>193</v>
      </c>
      <c r="Q25" s="30">
        <v>90</v>
      </c>
      <c r="R25" s="29" t="s">
        <v>101</v>
      </c>
      <c r="S25" s="28" t="s">
        <v>225</v>
      </c>
    </row>
    <row r="26" spans="1:19" x14ac:dyDescent="0.3">
      <c r="A26" s="32" t="s">
        <v>22</v>
      </c>
      <c r="B26" s="1">
        <v>76</v>
      </c>
      <c r="C26" s="1">
        <v>45</v>
      </c>
      <c r="D26" s="1">
        <v>19</v>
      </c>
      <c r="E26" s="20">
        <v>12</v>
      </c>
      <c r="F26" s="30">
        <v>102</v>
      </c>
      <c r="G26" s="20">
        <v>30</v>
      </c>
      <c r="H26" s="20">
        <v>40</v>
      </c>
      <c r="I26" s="20">
        <v>5</v>
      </c>
      <c r="J26" s="20">
        <v>4</v>
      </c>
      <c r="K26" s="29" t="s">
        <v>1811</v>
      </c>
      <c r="L26" s="1" t="s">
        <v>1903</v>
      </c>
      <c r="M26" s="1" t="s">
        <v>768</v>
      </c>
      <c r="N26" s="1" t="s">
        <v>1942</v>
      </c>
      <c r="O26" s="31">
        <v>258</v>
      </c>
      <c r="P26" s="20">
        <v>209</v>
      </c>
      <c r="Q26" s="30">
        <v>49</v>
      </c>
      <c r="R26" s="29" t="s">
        <v>99</v>
      </c>
      <c r="S26" s="28" t="s">
        <v>215</v>
      </c>
    </row>
    <row r="27" spans="1:19" x14ac:dyDescent="0.3">
      <c r="A27" s="32" t="s">
        <v>17</v>
      </c>
      <c r="B27" s="1">
        <v>75</v>
      </c>
      <c r="C27" s="1">
        <v>42</v>
      </c>
      <c r="D27" s="1">
        <v>21</v>
      </c>
      <c r="E27" s="20">
        <v>12</v>
      </c>
      <c r="F27" s="30">
        <v>96</v>
      </c>
      <c r="G27" s="20">
        <v>23</v>
      </c>
      <c r="H27" s="20">
        <v>38</v>
      </c>
      <c r="I27" s="20">
        <v>4</v>
      </c>
      <c r="J27" s="20">
        <v>5</v>
      </c>
      <c r="K27" s="29" t="s">
        <v>1647</v>
      </c>
      <c r="L27" s="1" t="s">
        <v>1317</v>
      </c>
      <c r="M27" s="1" t="s">
        <v>804</v>
      </c>
      <c r="N27" s="1" t="s">
        <v>1943</v>
      </c>
      <c r="O27" s="31">
        <v>247</v>
      </c>
      <c r="P27" s="20">
        <v>218</v>
      </c>
      <c r="Q27" s="30">
        <v>29</v>
      </c>
      <c r="R27" s="29" t="s">
        <v>99</v>
      </c>
      <c r="S27" s="28" t="s">
        <v>228</v>
      </c>
    </row>
    <row r="28" spans="1:19" x14ac:dyDescent="0.3">
      <c r="A28" s="32" t="s">
        <v>95</v>
      </c>
      <c r="B28" s="1">
        <v>75</v>
      </c>
      <c r="C28" s="1">
        <v>39</v>
      </c>
      <c r="D28" s="1">
        <v>30</v>
      </c>
      <c r="E28" s="20">
        <v>6</v>
      </c>
      <c r="F28" s="30">
        <v>84</v>
      </c>
      <c r="G28" s="20">
        <v>30</v>
      </c>
      <c r="H28" s="20">
        <v>39</v>
      </c>
      <c r="I28" s="20">
        <v>0</v>
      </c>
      <c r="J28" s="20">
        <v>0</v>
      </c>
      <c r="K28" s="29" t="s">
        <v>1693</v>
      </c>
      <c r="L28" s="1" t="s">
        <v>1830</v>
      </c>
      <c r="M28" s="1" t="s">
        <v>719</v>
      </c>
      <c r="N28" s="1" t="s">
        <v>1945</v>
      </c>
      <c r="O28" s="31">
        <v>241</v>
      </c>
      <c r="P28" s="20">
        <v>214</v>
      </c>
      <c r="Q28" s="30">
        <v>27</v>
      </c>
      <c r="R28" s="29" t="s">
        <v>104</v>
      </c>
      <c r="S28" s="28" t="s">
        <v>225</v>
      </c>
    </row>
    <row r="29" spans="1:19" x14ac:dyDescent="0.3">
      <c r="A29" s="32" t="s">
        <v>15</v>
      </c>
      <c r="B29" s="1">
        <v>75</v>
      </c>
      <c r="C29" s="1">
        <v>35</v>
      </c>
      <c r="D29" s="1">
        <v>31</v>
      </c>
      <c r="E29" s="20">
        <v>9</v>
      </c>
      <c r="F29" s="30">
        <v>79</v>
      </c>
      <c r="G29" s="20">
        <v>20</v>
      </c>
      <c r="H29" s="20">
        <v>30</v>
      </c>
      <c r="I29" s="20">
        <v>5</v>
      </c>
      <c r="J29" s="20">
        <v>1</v>
      </c>
      <c r="K29" s="29" t="s">
        <v>1830</v>
      </c>
      <c r="L29" s="1" t="s">
        <v>1360</v>
      </c>
      <c r="M29" s="1" t="s">
        <v>680</v>
      </c>
      <c r="N29" s="1" t="s">
        <v>1944</v>
      </c>
      <c r="O29" s="31">
        <v>225</v>
      </c>
      <c r="P29" s="20">
        <v>250</v>
      </c>
      <c r="Q29" s="30">
        <v>-25</v>
      </c>
      <c r="R29" s="29" t="s">
        <v>99</v>
      </c>
      <c r="S29" s="28" t="s">
        <v>232</v>
      </c>
    </row>
    <row r="30" spans="1:19" x14ac:dyDescent="0.3">
      <c r="A30" s="32" t="s">
        <v>6</v>
      </c>
      <c r="B30" s="1">
        <v>75</v>
      </c>
      <c r="C30" s="1">
        <v>32</v>
      </c>
      <c r="D30" s="1">
        <v>31</v>
      </c>
      <c r="E30" s="20">
        <v>12</v>
      </c>
      <c r="F30" s="30">
        <v>76</v>
      </c>
      <c r="G30" s="20">
        <v>27</v>
      </c>
      <c r="H30" s="20">
        <v>31</v>
      </c>
      <c r="I30" s="20">
        <v>1</v>
      </c>
      <c r="J30" s="20">
        <v>4</v>
      </c>
      <c r="K30" s="29" t="s">
        <v>1831</v>
      </c>
      <c r="L30" s="1" t="s">
        <v>1927</v>
      </c>
      <c r="M30" s="1" t="s">
        <v>1587</v>
      </c>
      <c r="N30" s="1" t="s">
        <v>1959</v>
      </c>
      <c r="O30" s="31">
        <v>202</v>
      </c>
      <c r="P30" s="20">
        <v>236</v>
      </c>
      <c r="Q30" s="30">
        <v>-34</v>
      </c>
      <c r="R30" s="29" t="s">
        <v>99</v>
      </c>
      <c r="S30" s="28" t="s">
        <v>231</v>
      </c>
    </row>
    <row r="31" spans="1:19" x14ac:dyDescent="0.3">
      <c r="A31" s="32" t="s">
        <v>0</v>
      </c>
      <c r="B31" s="1">
        <v>75</v>
      </c>
      <c r="C31" s="1">
        <v>32</v>
      </c>
      <c r="D31" s="1">
        <v>31</v>
      </c>
      <c r="E31" s="20">
        <v>12</v>
      </c>
      <c r="F31" s="30">
        <v>76</v>
      </c>
      <c r="G31" s="20">
        <v>23</v>
      </c>
      <c r="H31" s="20">
        <v>30</v>
      </c>
      <c r="I31" s="20">
        <v>2</v>
      </c>
      <c r="J31" s="20">
        <v>4</v>
      </c>
      <c r="K31" s="29" t="s">
        <v>1617</v>
      </c>
      <c r="L31" s="1" t="s">
        <v>1809</v>
      </c>
      <c r="M31" s="1" t="s">
        <v>122</v>
      </c>
      <c r="N31" s="1" t="s">
        <v>1946</v>
      </c>
      <c r="O31" s="31">
        <v>213</v>
      </c>
      <c r="P31" s="20">
        <v>231</v>
      </c>
      <c r="Q31" s="30">
        <v>-18</v>
      </c>
      <c r="R31" s="29" t="s">
        <v>101</v>
      </c>
      <c r="S31" s="28" t="s">
        <v>233</v>
      </c>
    </row>
    <row r="32" spans="1:19" ht="15" thickBot="1" x14ac:dyDescent="0.35">
      <c r="A32" s="32" t="s">
        <v>25</v>
      </c>
      <c r="B32" s="1">
        <v>76</v>
      </c>
      <c r="C32" s="1">
        <v>27</v>
      </c>
      <c r="D32" s="1">
        <v>35</v>
      </c>
      <c r="E32" s="20">
        <v>14</v>
      </c>
      <c r="F32" s="23">
        <v>68</v>
      </c>
      <c r="G32" s="20">
        <v>17</v>
      </c>
      <c r="H32" s="20">
        <v>24</v>
      </c>
      <c r="I32" s="20">
        <v>3</v>
      </c>
      <c r="J32" s="20">
        <v>5</v>
      </c>
      <c r="K32" s="29" t="s">
        <v>1901</v>
      </c>
      <c r="L32" s="1" t="s">
        <v>1940</v>
      </c>
      <c r="M32" s="1" t="s">
        <v>885</v>
      </c>
      <c r="N32" s="1" t="s">
        <v>1941</v>
      </c>
      <c r="O32" s="31">
        <v>196</v>
      </c>
      <c r="P32" s="20">
        <v>251</v>
      </c>
      <c r="Q32" s="30">
        <v>-55</v>
      </c>
      <c r="R32" s="29" t="s">
        <v>159</v>
      </c>
      <c r="S32" s="28" t="s">
        <v>235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76</v>
      </c>
      <c r="C35" s="1">
        <v>41</v>
      </c>
      <c r="D35" s="1">
        <v>30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1960</v>
      </c>
      <c r="L35" s="1" t="s">
        <v>1910</v>
      </c>
      <c r="M35" s="1" t="s">
        <v>1064</v>
      </c>
      <c r="N35" s="1" t="s">
        <v>1961</v>
      </c>
      <c r="O35" s="31">
        <v>254</v>
      </c>
      <c r="P35" s="20">
        <v>266</v>
      </c>
      <c r="Q35" s="30">
        <v>-12</v>
      </c>
      <c r="R35" s="29" t="s">
        <v>133</v>
      </c>
      <c r="S35" s="28" t="s">
        <v>233</v>
      </c>
    </row>
    <row r="36" spans="1:19" x14ac:dyDescent="0.3">
      <c r="A36" s="32" t="s">
        <v>20</v>
      </c>
      <c r="B36" s="1">
        <v>76</v>
      </c>
      <c r="C36" s="1">
        <v>39</v>
      </c>
      <c r="D36" s="1">
        <v>28</v>
      </c>
      <c r="E36" s="20">
        <v>9</v>
      </c>
      <c r="F36" s="30">
        <v>87</v>
      </c>
      <c r="G36" s="20">
        <v>30</v>
      </c>
      <c r="H36" s="20">
        <v>39</v>
      </c>
      <c r="I36" s="20">
        <v>0</v>
      </c>
      <c r="J36" s="20">
        <v>3</v>
      </c>
      <c r="K36" s="29" t="s">
        <v>1949</v>
      </c>
      <c r="L36" s="1" t="s">
        <v>1797</v>
      </c>
      <c r="M36" s="1" t="s">
        <v>666</v>
      </c>
      <c r="N36" s="1" t="s">
        <v>1950</v>
      </c>
      <c r="O36" s="31">
        <v>264</v>
      </c>
      <c r="P36" s="20">
        <v>252</v>
      </c>
      <c r="Q36" s="30">
        <v>12</v>
      </c>
      <c r="R36" s="29" t="s">
        <v>154</v>
      </c>
      <c r="S36" s="28" t="s">
        <v>226</v>
      </c>
    </row>
    <row r="37" spans="1:19" x14ac:dyDescent="0.3">
      <c r="A37" s="32" t="s">
        <v>2</v>
      </c>
      <c r="B37" s="1">
        <v>76</v>
      </c>
      <c r="C37" s="1">
        <v>34</v>
      </c>
      <c r="D37" s="1">
        <v>26</v>
      </c>
      <c r="E37" s="20">
        <v>16</v>
      </c>
      <c r="F37" s="30">
        <v>84</v>
      </c>
      <c r="G37" s="20">
        <v>25</v>
      </c>
      <c r="H37" s="20">
        <v>33</v>
      </c>
      <c r="I37" s="20">
        <v>1</v>
      </c>
      <c r="J37" s="20">
        <v>7</v>
      </c>
      <c r="K37" s="29" t="s">
        <v>1897</v>
      </c>
      <c r="L37" s="1" t="s">
        <v>1462</v>
      </c>
      <c r="M37" s="1" t="s">
        <v>702</v>
      </c>
      <c r="N37" s="1" t="s">
        <v>1955</v>
      </c>
      <c r="O37" s="31">
        <v>242</v>
      </c>
      <c r="P37" s="20">
        <v>239</v>
      </c>
      <c r="Q37" s="30">
        <v>3</v>
      </c>
      <c r="R37" s="29" t="s">
        <v>104</v>
      </c>
      <c r="S37" s="28" t="s">
        <v>218</v>
      </c>
    </row>
    <row r="38" spans="1:19" x14ac:dyDescent="0.3">
      <c r="A38" s="32" t="s">
        <v>18</v>
      </c>
      <c r="B38" s="1">
        <v>75</v>
      </c>
      <c r="C38" s="1">
        <v>30</v>
      </c>
      <c r="D38" s="1">
        <v>26</v>
      </c>
      <c r="E38" s="20">
        <v>19</v>
      </c>
      <c r="F38" s="30">
        <v>79</v>
      </c>
      <c r="G38" s="20">
        <v>15</v>
      </c>
      <c r="H38" s="20">
        <v>26</v>
      </c>
      <c r="I38" s="20">
        <v>4</v>
      </c>
      <c r="J38" s="20">
        <v>9</v>
      </c>
      <c r="K38" s="29" t="s">
        <v>1951</v>
      </c>
      <c r="L38" s="1" t="s">
        <v>1799</v>
      </c>
      <c r="M38" s="1" t="s">
        <v>1800</v>
      </c>
      <c r="N38" s="1" t="s">
        <v>1952</v>
      </c>
      <c r="O38" s="31">
        <v>201</v>
      </c>
      <c r="P38" s="20">
        <v>228</v>
      </c>
      <c r="Q38" s="30">
        <v>-27</v>
      </c>
      <c r="R38" s="29" t="s">
        <v>101</v>
      </c>
      <c r="S38" s="28" t="s">
        <v>264</v>
      </c>
    </row>
    <row r="39" spans="1:19" x14ac:dyDescent="0.3">
      <c r="A39" s="32" t="s">
        <v>8</v>
      </c>
      <c r="B39" s="1">
        <v>74</v>
      </c>
      <c r="C39" s="1">
        <v>36</v>
      </c>
      <c r="D39" s="1">
        <v>31</v>
      </c>
      <c r="E39" s="20">
        <v>7</v>
      </c>
      <c r="F39" s="30">
        <v>79</v>
      </c>
      <c r="G39" s="20">
        <v>22</v>
      </c>
      <c r="H39" s="20">
        <v>34</v>
      </c>
      <c r="I39" s="20">
        <v>2</v>
      </c>
      <c r="J39" s="20">
        <v>1</v>
      </c>
      <c r="K39" s="29" t="s">
        <v>1795</v>
      </c>
      <c r="L39" s="1" t="s">
        <v>1843</v>
      </c>
      <c r="M39" s="1" t="s">
        <v>855</v>
      </c>
      <c r="N39" s="1" t="s">
        <v>1812</v>
      </c>
      <c r="O39" s="31">
        <v>228</v>
      </c>
      <c r="P39" s="20">
        <v>261</v>
      </c>
      <c r="Q39" s="30">
        <v>-33</v>
      </c>
      <c r="R39" s="29" t="s">
        <v>135</v>
      </c>
      <c r="S39" s="28" t="s">
        <v>228</v>
      </c>
    </row>
    <row r="40" spans="1:19" x14ac:dyDescent="0.3">
      <c r="A40" s="32" t="s">
        <v>7</v>
      </c>
      <c r="B40" s="1">
        <v>74</v>
      </c>
      <c r="C40" s="1">
        <v>32</v>
      </c>
      <c r="D40" s="1">
        <v>31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1759</v>
      </c>
      <c r="L40" s="1" t="s">
        <v>1511</v>
      </c>
      <c r="M40" s="1" t="s">
        <v>705</v>
      </c>
      <c r="N40" s="1" t="s">
        <v>1953</v>
      </c>
      <c r="O40" s="31">
        <v>208</v>
      </c>
      <c r="P40" s="20">
        <v>233</v>
      </c>
      <c r="Q40" s="30">
        <v>-25</v>
      </c>
      <c r="R40" s="29" t="s">
        <v>113</v>
      </c>
      <c r="S40" s="28" t="s">
        <v>215</v>
      </c>
    </row>
    <row r="41" spans="1:19" x14ac:dyDescent="0.3">
      <c r="A41" s="32" t="s">
        <v>27</v>
      </c>
      <c r="B41" s="1">
        <v>75</v>
      </c>
      <c r="C41" s="1">
        <v>31</v>
      </c>
      <c r="D41" s="1">
        <v>36</v>
      </c>
      <c r="E41" s="20">
        <v>8</v>
      </c>
      <c r="F41" s="30">
        <v>70</v>
      </c>
      <c r="G41" s="20">
        <v>20</v>
      </c>
      <c r="H41" s="20">
        <v>27</v>
      </c>
      <c r="I41" s="20">
        <v>4</v>
      </c>
      <c r="J41" s="20">
        <v>3</v>
      </c>
      <c r="K41" s="29" t="s">
        <v>1838</v>
      </c>
      <c r="L41" s="1" t="s">
        <v>1947</v>
      </c>
      <c r="M41" s="1" t="s">
        <v>781</v>
      </c>
      <c r="N41" s="1" t="s">
        <v>1948</v>
      </c>
      <c r="O41" s="31">
        <v>194</v>
      </c>
      <c r="P41" s="20">
        <v>240</v>
      </c>
      <c r="Q41" s="30">
        <v>-46</v>
      </c>
      <c r="R41" s="29" t="s">
        <v>107</v>
      </c>
      <c r="S41" s="28" t="s">
        <v>225</v>
      </c>
    </row>
    <row r="42" spans="1:19" ht="15" thickBot="1" x14ac:dyDescent="0.35">
      <c r="A42" s="27" t="s">
        <v>3</v>
      </c>
      <c r="B42" s="26">
        <v>75</v>
      </c>
      <c r="C42" s="26">
        <v>22</v>
      </c>
      <c r="D42" s="26">
        <v>45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1804</v>
      </c>
      <c r="L42" s="26" t="s">
        <v>1386</v>
      </c>
      <c r="M42" s="26" t="s">
        <v>1873</v>
      </c>
      <c r="N42" s="26" t="s">
        <v>1954</v>
      </c>
      <c r="O42" s="25">
        <v>197</v>
      </c>
      <c r="P42" s="24">
        <v>288</v>
      </c>
      <c r="Q42" s="23">
        <v>-91</v>
      </c>
      <c r="R42" s="22" t="s">
        <v>101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51452BC-45B7-474C-8601-7CC035DC5534}"/>
  </hyperlinks>
  <pageMargins left="0.7" right="0.7" top="0.75" bottom="0.75" header="0.3" footer="0.3"/>
  <pageSetup orientation="portrait" verticalDpi="0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19EB-228B-45AF-976A-251659722FE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76</v>
      </c>
      <c r="C4" s="40">
        <v>48</v>
      </c>
      <c r="D4" s="40">
        <v>22</v>
      </c>
      <c r="E4" s="38">
        <v>6</v>
      </c>
      <c r="F4" s="33">
        <v>102</v>
      </c>
      <c r="G4" s="39">
        <v>35</v>
      </c>
      <c r="H4" s="38">
        <v>44</v>
      </c>
      <c r="I4" s="38">
        <v>4</v>
      </c>
      <c r="J4" s="33">
        <v>2</v>
      </c>
      <c r="K4" s="37" t="s">
        <v>1971</v>
      </c>
      <c r="L4" s="40" t="s">
        <v>1704</v>
      </c>
      <c r="M4" s="40" t="s">
        <v>678</v>
      </c>
      <c r="N4" s="40" t="s">
        <v>1972</v>
      </c>
      <c r="O4" s="39">
        <v>277</v>
      </c>
      <c r="P4" s="38">
        <v>211</v>
      </c>
      <c r="Q4" s="33">
        <v>66</v>
      </c>
      <c r="R4" s="37" t="s">
        <v>104</v>
      </c>
      <c r="S4" s="36" t="s">
        <v>290</v>
      </c>
    </row>
    <row r="5" spans="1:20" x14ac:dyDescent="0.3">
      <c r="A5" s="32" t="s">
        <v>28</v>
      </c>
      <c r="B5" s="1">
        <v>77</v>
      </c>
      <c r="C5" s="1">
        <v>46</v>
      </c>
      <c r="D5" s="1">
        <v>23</v>
      </c>
      <c r="E5" s="20">
        <v>8</v>
      </c>
      <c r="F5" s="30">
        <v>100</v>
      </c>
      <c r="G5" s="31">
        <v>33</v>
      </c>
      <c r="H5" s="20">
        <v>41</v>
      </c>
      <c r="I5" s="20">
        <v>5</v>
      </c>
      <c r="J5" s="30">
        <v>0</v>
      </c>
      <c r="K5" s="29" t="s">
        <v>1877</v>
      </c>
      <c r="L5" s="1" t="s">
        <v>1963</v>
      </c>
      <c r="M5" s="1" t="s">
        <v>1916</v>
      </c>
      <c r="N5" s="1" t="s">
        <v>1964</v>
      </c>
      <c r="O5" s="31">
        <v>266</v>
      </c>
      <c r="P5" s="20">
        <v>231</v>
      </c>
      <c r="Q5" s="30">
        <v>35</v>
      </c>
      <c r="R5" s="29" t="s">
        <v>107</v>
      </c>
      <c r="S5" s="28" t="s">
        <v>233</v>
      </c>
    </row>
    <row r="6" spans="1:20" x14ac:dyDescent="0.3">
      <c r="A6" s="32" t="s">
        <v>16</v>
      </c>
      <c r="B6" s="1">
        <v>76</v>
      </c>
      <c r="C6" s="1">
        <v>45</v>
      </c>
      <c r="D6" s="1">
        <v>21</v>
      </c>
      <c r="E6" s="20">
        <v>10</v>
      </c>
      <c r="F6" s="30">
        <v>100</v>
      </c>
      <c r="G6" s="31">
        <v>29</v>
      </c>
      <c r="H6" s="20">
        <v>42</v>
      </c>
      <c r="I6" s="20">
        <v>3</v>
      </c>
      <c r="J6" s="30">
        <v>5</v>
      </c>
      <c r="K6" s="29" t="s">
        <v>1775</v>
      </c>
      <c r="L6" s="1" t="s">
        <v>1969</v>
      </c>
      <c r="M6" s="1" t="s">
        <v>773</v>
      </c>
      <c r="N6" s="1" t="s">
        <v>1970</v>
      </c>
      <c r="O6" s="31">
        <v>269</v>
      </c>
      <c r="P6" s="20">
        <v>239</v>
      </c>
      <c r="Q6" s="30">
        <v>30</v>
      </c>
      <c r="R6" s="29" t="s">
        <v>213</v>
      </c>
      <c r="S6" s="28" t="s">
        <v>280</v>
      </c>
    </row>
    <row r="7" spans="1:20" x14ac:dyDescent="0.3">
      <c r="A7" s="32" t="s">
        <v>29</v>
      </c>
      <c r="B7" s="1">
        <v>77</v>
      </c>
      <c r="C7" s="1">
        <v>43</v>
      </c>
      <c r="D7" s="1">
        <v>26</v>
      </c>
      <c r="E7" s="20">
        <v>8</v>
      </c>
      <c r="F7" s="30">
        <v>94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1511</v>
      </c>
      <c r="M7" s="1" t="s">
        <v>852</v>
      </c>
      <c r="N7" s="1" t="s">
        <v>1962</v>
      </c>
      <c r="O7" s="31">
        <v>258</v>
      </c>
      <c r="P7" s="20">
        <v>238</v>
      </c>
      <c r="Q7" s="30">
        <v>20</v>
      </c>
      <c r="R7" s="29" t="s">
        <v>107</v>
      </c>
      <c r="S7" s="28" t="s">
        <v>234</v>
      </c>
    </row>
    <row r="8" spans="1:20" x14ac:dyDescent="0.3">
      <c r="A8" s="32" t="s">
        <v>21</v>
      </c>
      <c r="B8" s="1">
        <v>76</v>
      </c>
      <c r="C8" s="1">
        <v>40</v>
      </c>
      <c r="D8" s="1">
        <v>28</v>
      </c>
      <c r="E8" s="20">
        <v>8</v>
      </c>
      <c r="F8" s="30">
        <v>88</v>
      </c>
      <c r="G8" s="31">
        <v>27</v>
      </c>
      <c r="H8" s="20">
        <v>38</v>
      </c>
      <c r="I8" s="20">
        <v>2</v>
      </c>
      <c r="J8" s="30">
        <v>3</v>
      </c>
      <c r="K8" s="29" t="s">
        <v>1752</v>
      </c>
      <c r="L8" s="1" t="s">
        <v>1965</v>
      </c>
      <c r="M8" s="1" t="s">
        <v>844</v>
      </c>
      <c r="N8" s="1" t="s">
        <v>1966</v>
      </c>
      <c r="O8" s="31">
        <v>221</v>
      </c>
      <c r="P8" s="20">
        <v>229</v>
      </c>
      <c r="Q8" s="30">
        <v>-8</v>
      </c>
      <c r="R8" s="29" t="s">
        <v>101</v>
      </c>
      <c r="S8" s="28" t="s">
        <v>228</v>
      </c>
    </row>
    <row r="9" spans="1:20" x14ac:dyDescent="0.3">
      <c r="A9" s="32" t="s">
        <v>11</v>
      </c>
      <c r="B9" s="1">
        <v>76</v>
      </c>
      <c r="C9" s="1">
        <v>39</v>
      </c>
      <c r="D9" s="1">
        <v>27</v>
      </c>
      <c r="E9" s="20">
        <v>10</v>
      </c>
      <c r="F9" s="30">
        <v>88</v>
      </c>
      <c r="G9" s="31">
        <v>30</v>
      </c>
      <c r="H9" s="20">
        <v>36</v>
      </c>
      <c r="I9" s="20">
        <v>3</v>
      </c>
      <c r="J9" s="30">
        <v>1</v>
      </c>
      <c r="K9" s="29" t="s">
        <v>1556</v>
      </c>
      <c r="L9" s="1" t="s">
        <v>1655</v>
      </c>
      <c r="M9" s="1" t="s">
        <v>1923</v>
      </c>
      <c r="N9" s="1" t="s">
        <v>1924</v>
      </c>
      <c r="O9" s="31">
        <v>252</v>
      </c>
      <c r="P9" s="20">
        <v>235</v>
      </c>
      <c r="Q9" s="30">
        <v>17</v>
      </c>
      <c r="R9" s="29" t="s">
        <v>101</v>
      </c>
      <c r="S9" s="28" t="s">
        <v>225</v>
      </c>
    </row>
    <row r="10" spans="1:20" x14ac:dyDescent="0.3">
      <c r="A10" s="32" t="s">
        <v>4</v>
      </c>
      <c r="B10" s="1">
        <v>77</v>
      </c>
      <c r="C10" s="1">
        <v>32</v>
      </c>
      <c r="D10" s="1">
        <v>31</v>
      </c>
      <c r="E10" s="20">
        <v>14</v>
      </c>
      <c r="F10" s="30">
        <v>78</v>
      </c>
      <c r="G10" s="31">
        <v>22</v>
      </c>
      <c r="H10" s="20">
        <v>31</v>
      </c>
      <c r="I10" s="20">
        <v>1</v>
      </c>
      <c r="J10" s="30">
        <v>4</v>
      </c>
      <c r="K10" s="29" t="s">
        <v>1680</v>
      </c>
      <c r="L10" s="1" t="s">
        <v>1940</v>
      </c>
      <c r="M10" s="1" t="s">
        <v>1065</v>
      </c>
      <c r="N10" s="1" t="s">
        <v>1771</v>
      </c>
      <c r="O10" s="31">
        <v>242</v>
      </c>
      <c r="P10" s="20">
        <v>275</v>
      </c>
      <c r="Q10" s="30">
        <v>-33</v>
      </c>
      <c r="R10" s="29" t="s">
        <v>107</v>
      </c>
      <c r="S10" s="28" t="s">
        <v>218</v>
      </c>
    </row>
    <row r="11" spans="1:20" ht="15" thickBot="1" x14ac:dyDescent="0.35">
      <c r="A11" s="32" t="s">
        <v>19</v>
      </c>
      <c r="B11" s="1">
        <v>76</v>
      </c>
      <c r="C11" s="1">
        <v>37</v>
      </c>
      <c r="D11" s="1">
        <v>36</v>
      </c>
      <c r="E11" s="24">
        <v>3</v>
      </c>
      <c r="F11" s="23">
        <v>77</v>
      </c>
      <c r="G11" s="25">
        <v>24</v>
      </c>
      <c r="H11" s="24">
        <v>32</v>
      </c>
      <c r="I11" s="24">
        <v>5</v>
      </c>
      <c r="J11" s="23">
        <v>1</v>
      </c>
      <c r="K11" s="29" t="s">
        <v>1686</v>
      </c>
      <c r="L11" s="1" t="s">
        <v>1967</v>
      </c>
      <c r="M11" s="1" t="s">
        <v>774</v>
      </c>
      <c r="N11" s="1" t="s">
        <v>1968</v>
      </c>
      <c r="O11" s="31">
        <v>228</v>
      </c>
      <c r="P11" s="20">
        <v>257</v>
      </c>
      <c r="Q11" s="30">
        <v>-29</v>
      </c>
      <c r="R11" s="29" t="s">
        <v>101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76</v>
      </c>
      <c r="C14" s="1">
        <v>49</v>
      </c>
      <c r="D14" s="1">
        <v>21</v>
      </c>
      <c r="E14" s="20">
        <v>6</v>
      </c>
      <c r="F14" s="33">
        <v>104</v>
      </c>
      <c r="G14" s="20">
        <v>31</v>
      </c>
      <c r="H14" s="20">
        <v>44</v>
      </c>
      <c r="I14" s="20">
        <v>5</v>
      </c>
      <c r="J14" s="20">
        <v>3</v>
      </c>
      <c r="K14" s="29" t="s">
        <v>1876</v>
      </c>
      <c r="L14" s="1" t="s">
        <v>1317</v>
      </c>
      <c r="M14" s="1" t="s">
        <v>1973</v>
      </c>
      <c r="N14" s="1" t="s">
        <v>1974</v>
      </c>
      <c r="O14" s="31">
        <v>272</v>
      </c>
      <c r="P14" s="20">
        <v>222</v>
      </c>
      <c r="Q14" s="30">
        <v>50</v>
      </c>
      <c r="R14" s="29" t="s">
        <v>109</v>
      </c>
      <c r="S14" s="28" t="s">
        <v>203</v>
      </c>
    </row>
    <row r="15" spans="1:20" x14ac:dyDescent="0.3">
      <c r="A15" s="32" t="s">
        <v>9</v>
      </c>
      <c r="B15" s="1">
        <v>77</v>
      </c>
      <c r="C15" s="1">
        <v>39</v>
      </c>
      <c r="D15" s="1">
        <v>22</v>
      </c>
      <c r="E15" s="20">
        <v>16</v>
      </c>
      <c r="F15" s="30">
        <v>94</v>
      </c>
      <c r="G15" s="20">
        <v>29</v>
      </c>
      <c r="H15" s="20">
        <v>36</v>
      </c>
      <c r="I15" s="20">
        <v>3</v>
      </c>
      <c r="J15" s="20">
        <v>10</v>
      </c>
      <c r="K15" s="29" t="s">
        <v>1981</v>
      </c>
      <c r="L15" s="1" t="s">
        <v>1936</v>
      </c>
      <c r="M15" s="1" t="s">
        <v>1863</v>
      </c>
      <c r="N15" s="1" t="s">
        <v>1982</v>
      </c>
      <c r="O15" s="31">
        <v>275</v>
      </c>
      <c r="P15" s="20">
        <v>248</v>
      </c>
      <c r="Q15" s="30">
        <v>27</v>
      </c>
      <c r="R15" s="29" t="s">
        <v>99</v>
      </c>
      <c r="S15" s="28" t="s">
        <v>225</v>
      </c>
    </row>
    <row r="16" spans="1:20" x14ac:dyDescent="0.3">
      <c r="A16" s="32" t="s">
        <v>13</v>
      </c>
      <c r="B16" s="1">
        <v>78</v>
      </c>
      <c r="C16" s="1">
        <v>42</v>
      </c>
      <c r="D16" s="1">
        <v>31</v>
      </c>
      <c r="E16" s="20">
        <v>5</v>
      </c>
      <c r="F16" s="30">
        <v>89</v>
      </c>
      <c r="G16" s="20">
        <v>24</v>
      </c>
      <c r="H16" s="20">
        <v>38</v>
      </c>
      <c r="I16" s="20">
        <v>4</v>
      </c>
      <c r="J16" s="20">
        <v>5</v>
      </c>
      <c r="K16" s="29" t="s">
        <v>1956</v>
      </c>
      <c r="L16" s="1" t="s">
        <v>1977</v>
      </c>
      <c r="M16" s="1" t="s">
        <v>867</v>
      </c>
      <c r="N16" s="1" t="s">
        <v>1978</v>
      </c>
      <c r="O16" s="31">
        <v>226</v>
      </c>
      <c r="P16" s="20">
        <v>229</v>
      </c>
      <c r="Q16" s="30">
        <v>-3</v>
      </c>
      <c r="R16" s="29" t="s">
        <v>133</v>
      </c>
      <c r="S16" s="28" t="s">
        <v>224</v>
      </c>
    </row>
    <row r="17" spans="1:19" x14ac:dyDescent="0.3">
      <c r="A17" s="32" t="s">
        <v>23</v>
      </c>
      <c r="B17" s="1">
        <v>77</v>
      </c>
      <c r="C17" s="1">
        <v>38</v>
      </c>
      <c r="D17" s="1">
        <v>27</v>
      </c>
      <c r="E17" s="20">
        <v>12</v>
      </c>
      <c r="F17" s="30">
        <v>88</v>
      </c>
      <c r="G17" s="20">
        <v>21</v>
      </c>
      <c r="H17" s="20">
        <v>32</v>
      </c>
      <c r="I17" s="20">
        <v>6</v>
      </c>
      <c r="J17" s="20">
        <v>2</v>
      </c>
      <c r="K17" s="29" t="s">
        <v>1975</v>
      </c>
      <c r="L17" s="1" t="s">
        <v>1477</v>
      </c>
      <c r="M17" s="1" t="s">
        <v>976</v>
      </c>
      <c r="N17" s="1" t="s">
        <v>1930</v>
      </c>
      <c r="O17" s="31">
        <v>241</v>
      </c>
      <c r="P17" s="20">
        <v>238</v>
      </c>
      <c r="Q17" s="30">
        <v>3</v>
      </c>
      <c r="R17" s="29" t="s">
        <v>167</v>
      </c>
      <c r="S17" s="28" t="s">
        <v>237</v>
      </c>
    </row>
    <row r="18" spans="1:19" x14ac:dyDescent="0.3">
      <c r="A18" s="32" t="s">
        <v>10</v>
      </c>
      <c r="B18" s="1">
        <v>76</v>
      </c>
      <c r="C18" s="1">
        <v>38</v>
      </c>
      <c r="D18" s="1">
        <v>26</v>
      </c>
      <c r="E18" s="20">
        <v>12</v>
      </c>
      <c r="F18" s="30">
        <v>88</v>
      </c>
      <c r="G18" s="20">
        <v>15</v>
      </c>
      <c r="H18" s="20">
        <v>29</v>
      </c>
      <c r="I18" s="20">
        <v>9</v>
      </c>
      <c r="J18" s="20">
        <v>4</v>
      </c>
      <c r="K18" s="29" t="s">
        <v>1660</v>
      </c>
      <c r="L18" s="1" t="s">
        <v>1949</v>
      </c>
      <c r="M18" s="1" t="s">
        <v>790</v>
      </c>
      <c r="N18" s="1" t="s">
        <v>1958</v>
      </c>
      <c r="O18" s="31">
        <v>226</v>
      </c>
      <c r="P18" s="20">
        <v>230</v>
      </c>
      <c r="Q18" s="30">
        <v>-4</v>
      </c>
      <c r="R18" s="29" t="s">
        <v>99</v>
      </c>
      <c r="S18" s="28" t="s">
        <v>203</v>
      </c>
    </row>
    <row r="19" spans="1:19" x14ac:dyDescent="0.3">
      <c r="A19" s="32" t="s">
        <v>1</v>
      </c>
      <c r="B19" s="1">
        <v>77</v>
      </c>
      <c r="C19" s="1">
        <v>39</v>
      </c>
      <c r="D19" s="1">
        <v>29</v>
      </c>
      <c r="E19" s="20">
        <v>9</v>
      </c>
      <c r="F19" s="30">
        <v>87</v>
      </c>
      <c r="G19" s="20">
        <v>31</v>
      </c>
      <c r="H19" s="20">
        <v>37</v>
      </c>
      <c r="I19" s="20">
        <v>2</v>
      </c>
      <c r="J19" s="20">
        <v>6</v>
      </c>
      <c r="K19" s="29" t="s">
        <v>1983</v>
      </c>
      <c r="L19" s="1" t="s">
        <v>1938</v>
      </c>
      <c r="M19" s="1" t="s">
        <v>886</v>
      </c>
      <c r="N19" s="1" t="s">
        <v>1984</v>
      </c>
      <c r="O19" s="31">
        <v>247</v>
      </c>
      <c r="P19" s="20">
        <v>232</v>
      </c>
      <c r="Q19" s="30">
        <v>15</v>
      </c>
      <c r="R19" s="29" t="s">
        <v>99</v>
      </c>
      <c r="S19" s="28" t="s">
        <v>231</v>
      </c>
    </row>
    <row r="20" spans="1:19" x14ac:dyDescent="0.3">
      <c r="A20" s="32" t="s">
        <v>14</v>
      </c>
      <c r="B20" s="1">
        <v>76</v>
      </c>
      <c r="C20" s="1">
        <v>39</v>
      </c>
      <c r="D20" s="1">
        <v>34</v>
      </c>
      <c r="E20" s="20">
        <v>3</v>
      </c>
      <c r="F20" s="30">
        <v>81</v>
      </c>
      <c r="G20" s="20">
        <v>23</v>
      </c>
      <c r="H20" s="20">
        <v>35</v>
      </c>
      <c r="I20" s="20">
        <v>4</v>
      </c>
      <c r="J20" s="20">
        <v>1</v>
      </c>
      <c r="K20" s="29" t="s">
        <v>1790</v>
      </c>
      <c r="L20" s="1" t="s">
        <v>1890</v>
      </c>
      <c r="M20" s="1" t="s">
        <v>874</v>
      </c>
      <c r="N20" s="1" t="s">
        <v>1976</v>
      </c>
      <c r="O20" s="31">
        <v>215</v>
      </c>
      <c r="P20" s="20">
        <v>234</v>
      </c>
      <c r="Q20" s="30">
        <v>-19</v>
      </c>
      <c r="R20" s="29" t="s">
        <v>101</v>
      </c>
      <c r="S20" s="28" t="s">
        <v>234</v>
      </c>
    </row>
    <row r="21" spans="1:19" ht="15" thickBot="1" x14ac:dyDescent="0.35">
      <c r="A21" s="27" t="s">
        <v>12</v>
      </c>
      <c r="B21" s="26">
        <v>77</v>
      </c>
      <c r="C21" s="26">
        <v>32</v>
      </c>
      <c r="D21" s="26">
        <v>36</v>
      </c>
      <c r="E21" s="24">
        <v>9</v>
      </c>
      <c r="F21" s="23">
        <v>73</v>
      </c>
      <c r="G21" s="24">
        <v>20</v>
      </c>
      <c r="H21" s="24">
        <v>29</v>
      </c>
      <c r="I21" s="24">
        <v>3</v>
      </c>
      <c r="J21" s="24">
        <v>1</v>
      </c>
      <c r="K21" s="22" t="s">
        <v>1979</v>
      </c>
      <c r="L21" s="26" t="s">
        <v>1772</v>
      </c>
      <c r="M21" s="26" t="s">
        <v>825</v>
      </c>
      <c r="N21" s="26" t="s">
        <v>1980</v>
      </c>
      <c r="O21" s="25">
        <v>221</v>
      </c>
      <c r="P21" s="24">
        <v>237</v>
      </c>
      <c r="Q21" s="23">
        <v>-16</v>
      </c>
      <c r="R21" s="22" t="s">
        <v>99</v>
      </c>
      <c r="S21" s="21" t="s">
        <v>228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75</v>
      </c>
      <c r="C25" s="1">
        <v>50</v>
      </c>
      <c r="D25" s="1">
        <v>15</v>
      </c>
      <c r="E25" s="20">
        <v>10</v>
      </c>
      <c r="F25" s="30">
        <v>110</v>
      </c>
      <c r="G25" s="20">
        <v>41</v>
      </c>
      <c r="H25" s="20">
        <v>47</v>
      </c>
      <c r="I25" s="20">
        <v>3</v>
      </c>
      <c r="J25" s="20">
        <v>6</v>
      </c>
      <c r="K25" s="29" t="s">
        <v>1906</v>
      </c>
      <c r="L25" s="1" t="s">
        <v>1987</v>
      </c>
      <c r="M25" s="1" t="s">
        <v>1057</v>
      </c>
      <c r="N25" s="1" t="s">
        <v>1988</v>
      </c>
      <c r="O25" s="31">
        <v>285</v>
      </c>
      <c r="P25" s="20">
        <v>193</v>
      </c>
      <c r="Q25" s="30">
        <v>92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77</v>
      </c>
      <c r="C26" s="1">
        <v>45</v>
      </c>
      <c r="D26" s="1">
        <v>20</v>
      </c>
      <c r="E26" s="20">
        <v>12</v>
      </c>
      <c r="F26" s="30">
        <v>102</v>
      </c>
      <c r="G26" s="20">
        <v>30</v>
      </c>
      <c r="H26" s="20">
        <v>40</v>
      </c>
      <c r="I26" s="20">
        <v>5</v>
      </c>
      <c r="J26" s="20">
        <v>4</v>
      </c>
      <c r="K26" s="29" t="s">
        <v>1613</v>
      </c>
      <c r="L26" s="1" t="s">
        <v>1903</v>
      </c>
      <c r="M26" s="1" t="s">
        <v>954</v>
      </c>
      <c r="N26" s="1" t="s">
        <v>1989</v>
      </c>
      <c r="O26" s="31">
        <v>258</v>
      </c>
      <c r="P26" s="20">
        <v>211</v>
      </c>
      <c r="Q26" s="30">
        <v>47</v>
      </c>
      <c r="R26" s="29" t="s">
        <v>101</v>
      </c>
      <c r="S26" s="28" t="s">
        <v>215</v>
      </c>
    </row>
    <row r="27" spans="1:19" x14ac:dyDescent="0.3">
      <c r="A27" s="32" t="s">
        <v>17</v>
      </c>
      <c r="B27" s="1">
        <v>76</v>
      </c>
      <c r="C27" s="1">
        <v>43</v>
      </c>
      <c r="D27" s="1">
        <v>21</v>
      </c>
      <c r="E27" s="20">
        <v>12</v>
      </c>
      <c r="F27" s="30">
        <v>98</v>
      </c>
      <c r="G27" s="20">
        <v>24</v>
      </c>
      <c r="H27" s="20">
        <v>39</v>
      </c>
      <c r="I27" s="20">
        <v>4</v>
      </c>
      <c r="J27" s="20">
        <v>5</v>
      </c>
      <c r="K27" s="29" t="s">
        <v>1647</v>
      </c>
      <c r="L27" s="1" t="s">
        <v>1344</v>
      </c>
      <c r="M27" s="1" t="s">
        <v>804</v>
      </c>
      <c r="N27" s="1" t="s">
        <v>1943</v>
      </c>
      <c r="O27" s="31">
        <v>251</v>
      </c>
      <c r="P27" s="20">
        <v>219</v>
      </c>
      <c r="Q27" s="30">
        <v>32</v>
      </c>
      <c r="R27" s="29" t="s">
        <v>104</v>
      </c>
      <c r="S27" s="28" t="s">
        <v>202</v>
      </c>
    </row>
    <row r="28" spans="1:19" x14ac:dyDescent="0.3">
      <c r="A28" s="32" t="s">
        <v>95</v>
      </c>
      <c r="B28" s="1">
        <v>76</v>
      </c>
      <c r="C28" s="1">
        <v>40</v>
      </c>
      <c r="D28" s="1">
        <v>30</v>
      </c>
      <c r="E28" s="20">
        <v>6</v>
      </c>
      <c r="F28" s="30">
        <v>86</v>
      </c>
      <c r="G28" s="20">
        <v>31</v>
      </c>
      <c r="H28" s="20">
        <v>40</v>
      </c>
      <c r="I28" s="20">
        <v>0</v>
      </c>
      <c r="J28" s="20">
        <v>0</v>
      </c>
      <c r="K28" s="29" t="s">
        <v>1693</v>
      </c>
      <c r="L28" s="1" t="s">
        <v>1892</v>
      </c>
      <c r="M28" s="1" t="s">
        <v>719</v>
      </c>
      <c r="N28" s="1" t="s">
        <v>1992</v>
      </c>
      <c r="O28" s="31">
        <v>248</v>
      </c>
      <c r="P28" s="20">
        <v>218</v>
      </c>
      <c r="Q28" s="30">
        <v>30</v>
      </c>
      <c r="R28" s="29" t="s">
        <v>109</v>
      </c>
      <c r="S28" s="28" t="s">
        <v>232</v>
      </c>
    </row>
    <row r="29" spans="1:19" x14ac:dyDescent="0.3">
      <c r="A29" s="32" t="s">
        <v>15</v>
      </c>
      <c r="B29" s="1">
        <v>76</v>
      </c>
      <c r="C29" s="1">
        <v>36</v>
      </c>
      <c r="D29" s="1">
        <v>31</v>
      </c>
      <c r="E29" s="20">
        <v>9</v>
      </c>
      <c r="F29" s="30">
        <v>81</v>
      </c>
      <c r="G29" s="20">
        <v>21</v>
      </c>
      <c r="H29" s="20">
        <v>31</v>
      </c>
      <c r="I29" s="20">
        <v>5</v>
      </c>
      <c r="J29" s="20">
        <v>1</v>
      </c>
      <c r="K29" s="29" t="s">
        <v>1830</v>
      </c>
      <c r="L29" s="1" t="s">
        <v>1990</v>
      </c>
      <c r="M29" s="1" t="s">
        <v>680</v>
      </c>
      <c r="N29" s="1" t="s">
        <v>1991</v>
      </c>
      <c r="O29" s="31">
        <v>231</v>
      </c>
      <c r="P29" s="20">
        <v>253</v>
      </c>
      <c r="Q29" s="30">
        <v>-22</v>
      </c>
      <c r="R29" s="29" t="s">
        <v>104</v>
      </c>
      <c r="S29" s="28" t="s">
        <v>203</v>
      </c>
    </row>
    <row r="30" spans="1:19" x14ac:dyDescent="0.3">
      <c r="A30" s="32" t="s">
        <v>0</v>
      </c>
      <c r="B30" s="1">
        <v>76</v>
      </c>
      <c r="C30" s="1">
        <v>33</v>
      </c>
      <c r="D30" s="1">
        <v>31</v>
      </c>
      <c r="E30" s="20">
        <v>12</v>
      </c>
      <c r="F30" s="30">
        <v>78</v>
      </c>
      <c r="G30" s="20">
        <v>24</v>
      </c>
      <c r="H30" s="20">
        <v>31</v>
      </c>
      <c r="I30" s="20">
        <v>2</v>
      </c>
      <c r="J30" s="20">
        <v>4</v>
      </c>
      <c r="K30" s="29" t="s">
        <v>1617</v>
      </c>
      <c r="L30" s="1" t="s">
        <v>1993</v>
      </c>
      <c r="M30" s="1" t="s">
        <v>122</v>
      </c>
      <c r="N30" s="1" t="s">
        <v>1946</v>
      </c>
      <c r="O30" s="31">
        <v>215</v>
      </c>
      <c r="P30" s="20">
        <v>232</v>
      </c>
      <c r="Q30" s="30">
        <v>-17</v>
      </c>
      <c r="R30" s="29" t="s">
        <v>99</v>
      </c>
      <c r="S30" s="28" t="s">
        <v>233</v>
      </c>
    </row>
    <row r="31" spans="1:19" x14ac:dyDescent="0.3">
      <c r="A31" s="32" t="s">
        <v>6</v>
      </c>
      <c r="B31" s="1">
        <v>75</v>
      </c>
      <c r="C31" s="1">
        <v>32</v>
      </c>
      <c r="D31" s="1">
        <v>31</v>
      </c>
      <c r="E31" s="20">
        <v>12</v>
      </c>
      <c r="F31" s="30">
        <v>76</v>
      </c>
      <c r="G31" s="20">
        <v>27</v>
      </c>
      <c r="H31" s="20">
        <v>31</v>
      </c>
      <c r="I31" s="20">
        <v>1</v>
      </c>
      <c r="J31" s="20">
        <v>4</v>
      </c>
      <c r="K31" s="29" t="s">
        <v>1831</v>
      </c>
      <c r="L31" s="1" t="s">
        <v>1927</v>
      </c>
      <c r="M31" s="1" t="s">
        <v>1587</v>
      </c>
      <c r="N31" s="1" t="s">
        <v>1959</v>
      </c>
      <c r="O31" s="31">
        <v>202</v>
      </c>
      <c r="P31" s="20">
        <v>236</v>
      </c>
      <c r="Q31" s="30">
        <v>-34</v>
      </c>
      <c r="R31" s="29" t="s">
        <v>99</v>
      </c>
      <c r="S31" s="28" t="s">
        <v>231</v>
      </c>
    </row>
    <row r="32" spans="1:19" ht="15" thickBot="1" x14ac:dyDescent="0.35">
      <c r="A32" s="32" t="s">
        <v>25</v>
      </c>
      <c r="B32" s="1">
        <v>77</v>
      </c>
      <c r="C32" s="1">
        <v>28</v>
      </c>
      <c r="D32" s="1">
        <v>35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1901</v>
      </c>
      <c r="L32" s="1" t="s">
        <v>1985</v>
      </c>
      <c r="M32" s="1" t="s">
        <v>885</v>
      </c>
      <c r="N32" s="1" t="s">
        <v>1986</v>
      </c>
      <c r="O32" s="31">
        <v>200</v>
      </c>
      <c r="P32" s="20">
        <v>253</v>
      </c>
      <c r="Q32" s="30">
        <v>-53</v>
      </c>
      <c r="R32" s="29" t="s">
        <v>99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77</v>
      </c>
      <c r="C35" s="1">
        <v>41</v>
      </c>
      <c r="D35" s="1">
        <v>31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1994</v>
      </c>
      <c r="L35" s="1" t="s">
        <v>1910</v>
      </c>
      <c r="M35" s="1" t="s">
        <v>860</v>
      </c>
      <c r="N35" s="1" t="s">
        <v>1995</v>
      </c>
      <c r="O35" s="31">
        <v>257</v>
      </c>
      <c r="P35" s="20">
        <v>271</v>
      </c>
      <c r="Q35" s="30">
        <v>-14</v>
      </c>
      <c r="R35" s="29" t="s">
        <v>159</v>
      </c>
      <c r="S35" s="28" t="s">
        <v>218</v>
      </c>
    </row>
    <row r="36" spans="1:19" x14ac:dyDescent="0.3">
      <c r="A36" s="32" t="s">
        <v>20</v>
      </c>
      <c r="B36" s="1">
        <v>77</v>
      </c>
      <c r="C36" s="1">
        <v>39</v>
      </c>
      <c r="D36" s="1">
        <v>29</v>
      </c>
      <c r="E36" s="20">
        <v>9</v>
      </c>
      <c r="F36" s="30">
        <v>87</v>
      </c>
      <c r="G36" s="20">
        <v>30</v>
      </c>
      <c r="H36" s="20">
        <v>39</v>
      </c>
      <c r="I36" s="20">
        <v>0</v>
      </c>
      <c r="J36" s="20">
        <v>3</v>
      </c>
      <c r="K36" s="29" t="s">
        <v>1998</v>
      </c>
      <c r="L36" s="1" t="s">
        <v>1797</v>
      </c>
      <c r="M36" s="1" t="s">
        <v>1999</v>
      </c>
      <c r="N36" s="1" t="s">
        <v>2000</v>
      </c>
      <c r="O36" s="31">
        <v>265</v>
      </c>
      <c r="P36" s="20">
        <v>257</v>
      </c>
      <c r="Q36" s="30">
        <v>8</v>
      </c>
      <c r="R36" s="29" t="s">
        <v>101</v>
      </c>
      <c r="S36" s="28" t="s">
        <v>203</v>
      </c>
    </row>
    <row r="37" spans="1:19" x14ac:dyDescent="0.3">
      <c r="A37" s="32" t="s">
        <v>2</v>
      </c>
      <c r="B37" s="1">
        <v>77</v>
      </c>
      <c r="C37" s="1">
        <v>35</v>
      </c>
      <c r="D37" s="1">
        <v>26</v>
      </c>
      <c r="E37" s="20">
        <v>16</v>
      </c>
      <c r="F37" s="30">
        <v>86</v>
      </c>
      <c r="G37" s="20">
        <v>26</v>
      </c>
      <c r="H37" s="20">
        <v>34</v>
      </c>
      <c r="I37" s="20">
        <v>1</v>
      </c>
      <c r="J37" s="20">
        <v>7</v>
      </c>
      <c r="K37" s="29" t="s">
        <v>1897</v>
      </c>
      <c r="L37" s="1" t="s">
        <v>1479</v>
      </c>
      <c r="M37" s="1" t="s">
        <v>746</v>
      </c>
      <c r="N37" s="1" t="s">
        <v>2006</v>
      </c>
      <c r="O37" s="31">
        <v>247</v>
      </c>
      <c r="P37" s="20">
        <v>240</v>
      </c>
      <c r="Q37" s="30">
        <v>7</v>
      </c>
      <c r="R37" s="29" t="s">
        <v>109</v>
      </c>
      <c r="S37" s="28" t="s">
        <v>218</v>
      </c>
    </row>
    <row r="38" spans="1:19" x14ac:dyDescent="0.3">
      <c r="A38" s="32" t="s">
        <v>18</v>
      </c>
      <c r="B38" s="1">
        <v>76</v>
      </c>
      <c r="C38" s="1">
        <v>31</v>
      </c>
      <c r="D38" s="1">
        <v>26</v>
      </c>
      <c r="E38" s="20">
        <v>19</v>
      </c>
      <c r="F38" s="30">
        <v>81</v>
      </c>
      <c r="G38" s="20">
        <v>15</v>
      </c>
      <c r="H38" s="20">
        <v>27</v>
      </c>
      <c r="I38" s="20">
        <v>4</v>
      </c>
      <c r="J38" s="20">
        <v>9</v>
      </c>
      <c r="K38" s="29" t="s">
        <v>2001</v>
      </c>
      <c r="L38" s="1" t="s">
        <v>1799</v>
      </c>
      <c r="M38" s="1" t="s">
        <v>1800</v>
      </c>
      <c r="N38" s="1" t="s">
        <v>1952</v>
      </c>
      <c r="O38" s="31">
        <v>208</v>
      </c>
      <c r="P38" s="20">
        <v>234</v>
      </c>
      <c r="Q38" s="30">
        <v>-26</v>
      </c>
      <c r="R38" s="29" t="s">
        <v>99</v>
      </c>
      <c r="S38" s="28" t="s">
        <v>245</v>
      </c>
    </row>
    <row r="39" spans="1:19" x14ac:dyDescent="0.3">
      <c r="A39" s="32" t="s">
        <v>8</v>
      </c>
      <c r="B39" s="1">
        <v>75</v>
      </c>
      <c r="C39" s="1">
        <v>36</v>
      </c>
      <c r="D39" s="1">
        <v>32</v>
      </c>
      <c r="E39" s="20">
        <v>7</v>
      </c>
      <c r="F39" s="30">
        <v>79</v>
      </c>
      <c r="G39" s="20">
        <v>22</v>
      </c>
      <c r="H39" s="20">
        <v>34</v>
      </c>
      <c r="I39" s="20">
        <v>2</v>
      </c>
      <c r="J39" s="20">
        <v>1</v>
      </c>
      <c r="K39" s="29" t="s">
        <v>1918</v>
      </c>
      <c r="L39" s="1" t="s">
        <v>1843</v>
      </c>
      <c r="M39" s="1" t="s">
        <v>855</v>
      </c>
      <c r="N39" s="1" t="s">
        <v>1880</v>
      </c>
      <c r="O39" s="31">
        <v>231</v>
      </c>
      <c r="P39" s="20">
        <v>267</v>
      </c>
      <c r="Q39" s="30">
        <v>-36</v>
      </c>
      <c r="R39" s="29" t="s">
        <v>101</v>
      </c>
      <c r="S39" s="28" t="s">
        <v>228</v>
      </c>
    </row>
    <row r="40" spans="1:19" x14ac:dyDescent="0.3">
      <c r="A40" s="32" t="s">
        <v>7</v>
      </c>
      <c r="B40" s="1">
        <v>75</v>
      </c>
      <c r="C40" s="1">
        <v>32</v>
      </c>
      <c r="D40" s="1">
        <v>32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2002</v>
      </c>
      <c r="L40" s="1" t="s">
        <v>1511</v>
      </c>
      <c r="M40" s="1" t="s">
        <v>705</v>
      </c>
      <c r="N40" s="1" t="s">
        <v>2003</v>
      </c>
      <c r="O40" s="31">
        <v>210</v>
      </c>
      <c r="P40" s="20">
        <v>237</v>
      </c>
      <c r="Q40" s="30">
        <v>-27</v>
      </c>
      <c r="R40" s="29" t="s">
        <v>133</v>
      </c>
      <c r="S40" s="28" t="s">
        <v>240</v>
      </c>
    </row>
    <row r="41" spans="1:19" x14ac:dyDescent="0.3">
      <c r="A41" s="32" t="s">
        <v>27</v>
      </c>
      <c r="B41" s="1">
        <v>76</v>
      </c>
      <c r="C41" s="1">
        <v>32</v>
      </c>
      <c r="D41" s="1">
        <v>36</v>
      </c>
      <c r="E41" s="20">
        <v>8</v>
      </c>
      <c r="F41" s="30">
        <v>72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1996</v>
      </c>
      <c r="M41" s="1" t="s">
        <v>742</v>
      </c>
      <c r="N41" s="1" t="s">
        <v>1997</v>
      </c>
      <c r="O41" s="31">
        <v>199</v>
      </c>
      <c r="P41" s="20">
        <v>243</v>
      </c>
      <c r="Q41" s="30">
        <v>-44</v>
      </c>
      <c r="R41" s="29" t="s">
        <v>99</v>
      </c>
      <c r="S41" s="28" t="s">
        <v>234</v>
      </c>
    </row>
    <row r="42" spans="1:19" ht="15" thickBot="1" x14ac:dyDescent="0.35">
      <c r="A42" s="27" t="s">
        <v>3</v>
      </c>
      <c r="B42" s="26">
        <v>76</v>
      </c>
      <c r="C42" s="26">
        <v>22</v>
      </c>
      <c r="D42" s="26">
        <v>46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2004</v>
      </c>
      <c r="L42" s="26" t="s">
        <v>1386</v>
      </c>
      <c r="M42" s="26" t="s">
        <v>1873</v>
      </c>
      <c r="N42" s="26" t="s">
        <v>2005</v>
      </c>
      <c r="O42" s="25">
        <v>201</v>
      </c>
      <c r="P42" s="24">
        <v>295</v>
      </c>
      <c r="Q42" s="23">
        <v>-94</v>
      </c>
      <c r="R42" s="22" t="s">
        <v>107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27CB57A5-A31F-48DC-9C84-91C95221FC81}"/>
  </hyperlinks>
  <pageMargins left="0.7" right="0.7" top="0.75" bottom="0.75" header="0.3" footer="0.3"/>
  <pageSetup orientation="portrait" verticalDpi="0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15C0-62B2-40DD-8272-EACF05C35AB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5</v>
      </c>
      <c r="B4" s="40">
        <v>76</v>
      </c>
      <c r="C4" s="40">
        <v>48</v>
      </c>
      <c r="D4" s="40">
        <v>22</v>
      </c>
      <c r="E4" s="38">
        <v>6</v>
      </c>
      <c r="F4" s="33">
        <v>102</v>
      </c>
      <c r="G4" s="39">
        <v>35</v>
      </c>
      <c r="H4" s="38">
        <v>44</v>
      </c>
      <c r="I4" s="38">
        <v>4</v>
      </c>
      <c r="J4" s="33">
        <v>2</v>
      </c>
      <c r="K4" s="37" t="s">
        <v>1971</v>
      </c>
      <c r="L4" s="40" t="s">
        <v>1704</v>
      </c>
      <c r="M4" s="40" t="s">
        <v>678</v>
      </c>
      <c r="N4" s="40" t="s">
        <v>1972</v>
      </c>
      <c r="O4" s="39">
        <v>277</v>
      </c>
      <c r="P4" s="38">
        <v>211</v>
      </c>
      <c r="Q4" s="33">
        <v>66</v>
      </c>
      <c r="R4" s="37" t="s">
        <v>104</v>
      </c>
      <c r="S4" s="36" t="s">
        <v>290</v>
      </c>
    </row>
    <row r="5" spans="1:20" x14ac:dyDescent="0.3">
      <c r="A5" s="32" t="s">
        <v>28</v>
      </c>
      <c r="B5" s="1">
        <v>77</v>
      </c>
      <c r="C5" s="1">
        <v>46</v>
      </c>
      <c r="D5" s="1">
        <v>23</v>
      </c>
      <c r="E5" s="20">
        <v>8</v>
      </c>
      <c r="F5" s="30">
        <v>100</v>
      </c>
      <c r="G5" s="31">
        <v>33</v>
      </c>
      <c r="H5" s="20">
        <v>41</v>
      </c>
      <c r="I5" s="20">
        <v>5</v>
      </c>
      <c r="J5" s="30">
        <v>0</v>
      </c>
      <c r="K5" s="29" t="s">
        <v>1877</v>
      </c>
      <c r="L5" s="1" t="s">
        <v>1963</v>
      </c>
      <c r="M5" s="1" t="s">
        <v>1916</v>
      </c>
      <c r="N5" s="1" t="s">
        <v>1964</v>
      </c>
      <c r="O5" s="31">
        <v>266</v>
      </c>
      <c r="P5" s="20">
        <v>231</v>
      </c>
      <c r="Q5" s="30">
        <v>35</v>
      </c>
      <c r="R5" s="29" t="s">
        <v>107</v>
      </c>
      <c r="S5" s="28" t="s">
        <v>233</v>
      </c>
    </row>
    <row r="6" spans="1:20" x14ac:dyDescent="0.3">
      <c r="A6" s="32" t="s">
        <v>16</v>
      </c>
      <c r="B6" s="1">
        <v>77</v>
      </c>
      <c r="C6" s="1">
        <v>45</v>
      </c>
      <c r="D6" s="1">
        <v>22</v>
      </c>
      <c r="E6" s="20">
        <v>10</v>
      </c>
      <c r="F6" s="30">
        <v>100</v>
      </c>
      <c r="G6" s="31">
        <v>29</v>
      </c>
      <c r="H6" s="20">
        <v>42</v>
      </c>
      <c r="I6" s="20">
        <v>3</v>
      </c>
      <c r="J6" s="30">
        <v>5</v>
      </c>
      <c r="K6" s="29" t="s">
        <v>2010</v>
      </c>
      <c r="L6" s="1" t="s">
        <v>1969</v>
      </c>
      <c r="M6" s="1" t="s">
        <v>773</v>
      </c>
      <c r="N6" s="1" t="s">
        <v>2011</v>
      </c>
      <c r="O6" s="31">
        <v>269</v>
      </c>
      <c r="P6" s="20">
        <v>242</v>
      </c>
      <c r="Q6" s="30">
        <v>27</v>
      </c>
      <c r="R6" s="29" t="s">
        <v>101</v>
      </c>
      <c r="S6" s="28" t="s">
        <v>219</v>
      </c>
    </row>
    <row r="7" spans="1:20" x14ac:dyDescent="0.3">
      <c r="A7" s="32" t="s">
        <v>29</v>
      </c>
      <c r="B7" s="1">
        <v>78</v>
      </c>
      <c r="C7" s="1">
        <v>43</v>
      </c>
      <c r="D7" s="1">
        <v>26</v>
      </c>
      <c r="E7" s="20">
        <v>9</v>
      </c>
      <c r="F7" s="30">
        <v>95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1402</v>
      </c>
      <c r="M7" s="1" t="s">
        <v>852</v>
      </c>
      <c r="N7" s="1" t="s">
        <v>2007</v>
      </c>
      <c r="O7" s="31">
        <v>259</v>
      </c>
      <c r="P7" s="20">
        <v>240</v>
      </c>
      <c r="Q7" s="30">
        <v>19</v>
      </c>
      <c r="R7" s="29" t="s">
        <v>113</v>
      </c>
      <c r="S7" s="28" t="s">
        <v>234</v>
      </c>
    </row>
    <row r="8" spans="1:20" x14ac:dyDescent="0.3">
      <c r="A8" s="32" t="s">
        <v>11</v>
      </c>
      <c r="B8" s="1">
        <v>77</v>
      </c>
      <c r="C8" s="1">
        <v>40</v>
      </c>
      <c r="D8" s="1">
        <v>27</v>
      </c>
      <c r="E8" s="20">
        <v>10</v>
      </c>
      <c r="F8" s="30">
        <v>90</v>
      </c>
      <c r="G8" s="31">
        <v>31</v>
      </c>
      <c r="H8" s="20">
        <v>37</v>
      </c>
      <c r="I8" s="20">
        <v>3</v>
      </c>
      <c r="J8" s="30">
        <v>1</v>
      </c>
      <c r="K8" s="29" t="s">
        <v>1591</v>
      </c>
      <c r="L8" s="1" t="s">
        <v>1655</v>
      </c>
      <c r="M8" s="1" t="s">
        <v>1923</v>
      </c>
      <c r="N8" s="1" t="s">
        <v>2012</v>
      </c>
      <c r="O8" s="31">
        <v>258</v>
      </c>
      <c r="P8" s="20">
        <v>238</v>
      </c>
      <c r="Q8" s="30">
        <v>20</v>
      </c>
      <c r="R8" s="29" t="s">
        <v>99</v>
      </c>
      <c r="S8" s="28" t="s">
        <v>234</v>
      </c>
    </row>
    <row r="9" spans="1:20" x14ac:dyDescent="0.3">
      <c r="A9" s="32" t="s">
        <v>21</v>
      </c>
      <c r="B9" s="1">
        <v>77</v>
      </c>
      <c r="C9" s="1">
        <v>40</v>
      </c>
      <c r="D9" s="1">
        <v>29</v>
      </c>
      <c r="E9" s="20">
        <v>8</v>
      </c>
      <c r="F9" s="30">
        <v>88</v>
      </c>
      <c r="G9" s="31">
        <v>27</v>
      </c>
      <c r="H9" s="20">
        <v>38</v>
      </c>
      <c r="I9" s="20">
        <v>2</v>
      </c>
      <c r="J9" s="30">
        <v>3</v>
      </c>
      <c r="K9" s="29" t="s">
        <v>1790</v>
      </c>
      <c r="L9" s="1" t="s">
        <v>1965</v>
      </c>
      <c r="M9" s="1" t="s">
        <v>844</v>
      </c>
      <c r="N9" s="1" t="s">
        <v>1966</v>
      </c>
      <c r="O9" s="31">
        <v>225</v>
      </c>
      <c r="P9" s="20">
        <v>234</v>
      </c>
      <c r="Q9" s="30">
        <v>-9</v>
      </c>
      <c r="R9" s="29" t="s">
        <v>107</v>
      </c>
      <c r="S9" s="28" t="s">
        <v>200</v>
      </c>
    </row>
    <row r="10" spans="1:20" x14ac:dyDescent="0.3">
      <c r="A10" s="32" t="s">
        <v>4</v>
      </c>
      <c r="B10" s="1">
        <v>77</v>
      </c>
      <c r="C10" s="1">
        <v>32</v>
      </c>
      <c r="D10" s="1">
        <v>31</v>
      </c>
      <c r="E10" s="20">
        <v>14</v>
      </c>
      <c r="F10" s="30">
        <v>78</v>
      </c>
      <c r="G10" s="31">
        <v>22</v>
      </c>
      <c r="H10" s="20">
        <v>31</v>
      </c>
      <c r="I10" s="20">
        <v>1</v>
      </c>
      <c r="J10" s="30">
        <v>4</v>
      </c>
      <c r="K10" s="29" t="s">
        <v>1680</v>
      </c>
      <c r="L10" s="1" t="s">
        <v>1940</v>
      </c>
      <c r="M10" s="1" t="s">
        <v>1065</v>
      </c>
      <c r="N10" s="1" t="s">
        <v>1771</v>
      </c>
      <c r="O10" s="31">
        <v>242</v>
      </c>
      <c r="P10" s="20">
        <v>275</v>
      </c>
      <c r="Q10" s="30">
        <v>-33</v>
      </c>
      <c r="R10" s="29" t="s">
        <v>107</v>
      </c>
      <c r="S10" s="28" t="s">
        <v>218</v>
      </c>
    </row>
    <row r="11" spans="1:20" ht="15" thickBot="1" x14ac:dyDescent="0.35">
      <c r="A11" s="32" t="s">
        <v>19</v>
      </c>
      <c r="B11" s="1">
        <v>77</v>
      </c>
      <c r="C11" s="1">
        <v>37</v>
      </c>
      <c r="D11" s="1">
        <v>37</v>
      </c>
      <c r="E11" s="24">
        <v>3</v>
      </c>
      <c r="F11" s="23">
        <v>77</v>
      </c>
      <c r="G11" s="25">
        <v>24</v>
      </c>
      <c r="H11" s="24">
        <v>32</v>
      </c>
      <c r="I11" s="24">
        <v>5</v>
      </c>
      <c r="J11" s="23">
        <v>1</v>
      </c>
      <c r="K11" s="29" t="s">
        <v>1686</v>
      </c>
      <c r="L11" s="1" t="s">
        <v>2008</v>
      </c>
      <c r="M11" s="1" t="s">
        <v>774</v>
      </c>
      <c r="N11" s="1" t="s">
        <v>2009</v>
      </c>
      <c r="O11" s="31">
        <v>230</v>
      </c>
      <c r="P11" s="20">
        <v>262</v>
      </c>
      <c r="Q11" s="30">
        <v>-32</v>
      </c>
      <c r="R11" s="29" t="s">
        <v>107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77</v>
      </c>
      <c r="C14" s="1">
        <v>49</v>
      </c>
      <c r="D14" s="1">
        <v>22</v>
      </c>
      <c r="E14" s="20">
        <v>6</v>
      </c>
      <c r="F14" s="33">
        <v>104</v>
      </c>
      <c r="G14" s="20">
        <v>31</v>
      </c>
      <c r="H14" s="20">
        <v>44</v>
      </c>
      <c r="I14" s="20">
        <v>5</v>
      </c>
      <c r="J14" s="20">
        <v>3</v>
      </c>
      <c r="K14" s="29" t="s">
        <v>1876</v>
      </c>
      <c r="L14" s="1" t="s">
        <v>1296</v>
      </c>
      <c r="M14" s="1" t="s">
        <v>1973</v>
      </c>
      <c r="N14" s="1" t="s">
        <v>2013</v>
      </c>
      <c r="O14" s="31">
        <v>275</v>
      </c>
      <c r="P14" s="20">
        <v>228</v>
      </c>
      <c r="Q14" s="30">
        <v>47</v>
      </c>
      <c r="R14" s="29" t="s">
        <v>101</v>
      </c>
      <c r="S14" s="28" t="s">
        <v>203</v>
      </c>
    </row>
    <row r="15" spans="1:20" x14ac:dyDescent="0.3">
      <c r="A15" s="32" t="s">
        <v>9</v>
      </c>
      <c r="B15" s="1">
        <v>78</v>
      </c>
      <c r="C15" s="1">
        <v>40</v>
      </c>
      <c r="D15" s="1">
        <v>22</v>
      </c>
      <c r="E15" s="20">
        <v>16</v>
      </c>
      <c r="F15" s="30">
        <v>96</v>
      </c>
      <c r="G15" s="20">
        <v>30</v>
      </c>
      <c r="H15" s="20">
        <v>37</v>
      </c>
      <c r="I15" s="20">
        <v>3</v>
      </c>
      <c r="J15" s="20">
        <v>10</v>
      </c>
      <c r="K15" s="29" t="s">
        <v>2020</v>
      </c>
      <c r="L15" s="1" t="s">
        <v>1936</v>
      </c>
      <c r="M15" s="1" t="s">
        <v>1863</v>
      </c>
      <c r="N15" s="1" t="s">
        <v>2021</v>
      </c>
      <c r="O15" s="31">
        <v>280</v>
      </c>
      <c r="P15" s="20">
        <v>250</v>
      </c>
      <c r="Q15" s="30">
        <v>30</v>
      </c>
      <c r="R15" s="29" t="s">
        <v>104</v>
      </c>
      <c r="S15" s="28" t="s">
        <v>232</v>
      </c>
    </row>
    <row r="16" spans="1:20" x14ac:dyDescent="0.3">
      <c r="A16" s="32" t="s">
        <v>10</v>
      </c>
      <c r="B16" s="1">
        <v>77</v>
      </c>
      <c r="C16" s="1">
        <v>39</v>
      </c>
      <c r="D16" s="1">
        <v>26</v>
      </c>
      <c r="E16" s="20">
        <v>12</v>
      </c>
      <c r="F16" s="30">
        <v>90</v>
      </c>
      <c r="G16" s="20">
        <v>15</v>
      </c>
      <c r="H16" s="20">
        <v>30</v>
      </c>
      <c r="I16" s="20">
        <v>9</v>
      </c>
      <c r="J16" s="20">
        <v>4</v>
      </c>
      <c r="K16" s="29" t="s">
        <v>2018</v>
      </c>
      <c r="L16" s="1" t="s">
        <v>1949</v>
      </c>
      <c r="M16" s="1" t="s">
        <v>790</v>
      </c>
      <c r="N16" s="1" t="s">
        <v>2019</v>
      </c>
      <c r="O16" s="31">
        <v>228</v>
      </c>
      <c r="P16" s="20">
        <v>231</v>
      </c>
      <c r="Q16" s="30">
        <v>-3</v>
      </c>
      <c r="R16" s="29" t="s">
        <v>104</v>
      </c>
      <c r="S16" s="28" t="s">
        <v>203</v>
      </c>
    </row>
    <row r="17" spans="1:19" x14ac:dyDescent="0.3">
      <c r="A17" s="32" t="s">
        <v>13</v>
      </c>
      <c r="B17" s="1">
        <v>78</v>
      </c>
      <c r="C17" s="1">
        <v>42</v>
      </c>
      <c r="D17" s="1">
        <v>31</v>
      </c>
      <c r="E17" s="20">
        <v>5</v>
      </c>
      <c r="F17" s="30">
        <v>89</v>
      </c>
      <c r="G17" s="20">
        <v>24</v>
      </c>
      <c r="H17" s="20">
        <v>38</v>
      </c>
      <c r="I17" s="20">
        <v>4</v>
      </c>
      <c r="J17" s="20">
        <v>5</v>
      </c>
      <c r="K17" s="29" t="s">
        <v>1956</v>
      </c>
      <c r="L17" s="1" t="s">
        <v>1977</v>
      </c>
      <c r="M17" s="1" t="s">
        <v>867</v>
      </c>
      <c r="N17" s="1" t="s">
        <v>1978</v>
      </c>
      <c r="O17" s="31">
        <v>226</v>
      </c>
      <c r="P17" s="20">
        <v>229</v>
      </c>
      <c r="Q17" s="30">
        <v>-3</v>
      </c>
      <c r="R17" s="29" t="s">
        <v>133</v>
      </c>
      <c r="S17" s="28" t="s">
        <v>224</v>
      </c>
    </row>
    <row r="18" spans="1:19" x14ac:dyDescent="0.3">
      <c r="A18" s="32" t="s">
        <v>23</v>
      </c>
      <c r="B18" s="1">
        <v>77</v>
      </c>
      <c r="C18" s="1">
        <v>38</v>
      </c>
      <c r="D18" s="1">
        <v>27</v>
      </c>
      <c r="E18" s="20">
        <v>12</v>
      </c>
      <c r="F18" s="30">
        <v>88</v>
      </c>
      <c r="G18" s="20">
        <v>21</v>
      </c>
      <c r="H18" s="20">
        <v>32</v>
      </c>
      <c r="I18" s="20">
        <v>6</v>
      </c>
      <c r="J18" s="20">
        <v>2</v>
      </c>
      <c r="K18" s="29" t="s">
        <v>1975</v>
      </c>
      <c r="L18" s="1" t="s">
        <v>1477</v>
      </c>
      <c r="M18" s="1" t="s">
        <v>976</v>
      </c>
      <c r="N18" s="1" t="s">
        <v>1930</v>
      </c>
      <c r="O18" s="31">
        <v>241</v>
      </c>
      <c r="P18" s="20">
        <v>238</v>
      </c>
      <c r="Q18" s="30">
        <v>3</v>
      </c>
      <c r="R18" s="29" t="s">
        <v>167</v>
      </c>
      <c r="S18" s="28" t="s">
        <v>237</v>
      </c>
    </row>
    <row r="19" spans="1:19" x14ac:dyDescent="0.3">
      <c r="A19" s="32" t="s">
        <v>1</v>
      </c>
      <c r="B19" s="1">
        <v>78</v>
      </c>
      <c r="C19" s="1">
        <v>39</v>
      </c>
      <c r="D19" s="1">
        <v>30</v>
      </c>
      <c r="E19" s="20">
        <v>9</v>
      </c>
      <c r="F19" s="30">
        <v>87</v>
      </c>
      <c r="G19" s="20">
        <v>31</v>
      </c>
      <c r="H19" s="20">
        <v>37</v>
      </c>
      <c r="I19" s="20">
        <v>2</v>
      </c>
      <c r="J19" s="20">
        <v>6</v>
      </c>
      <c r="K19" s="29" t="s">
        <v>1983</v>
      </c>
      <c r="L19" s="1" t="s">
        <v>2022</v>
      </c>
      <c r="M19" s="1" t="s">
        <v>730</v>
      </c>
      <c r="N19" s="1" t="s">
        <v>2023</v>
      </c>
      <c r="O19" s="31">
        <v>248</v>
      </c>
      <c r="P19" s="20">
        <v>240</v>
      </c>
      <c r="Q19" s="30">
        <v>8</v>
      </c>
      <c r="R19" s="29" t="s">
        <v>101</v>
      </c>
      <c r="S19" s="28" t="s">
        <v>234</v>
      </c>
    </row>
    <row r="20" spans="1:19" x14ac:dyDescent="0.3">
      <c r="A20" s="32" t="s">
        <v>14</v>
      </c>
      <c r="B20" s="1">
        <v>77</v>
      </c>
      <c r="C20" s="1">
        <v>40</v>
      </c>
      <c r="D20" s="1">
        <v>34</v>
      </c>
      <c r="E20" s="20">
        <v>3</v>
      </c>
      <c r="F20" s="30">
        <v>83</v>
      </c>
      <c r="G20" s="20">
        <v>24</v>
      </c>
      <c r="H20" s="20">
        <v>36</v>
      </c>
      <c r="I20" s="20">
        <v>4</v>
      </c>
      <c r="J20" s="20">
        <v>1</v>
      </c>
      <c r="K20" s="29" t="s">
        <v>1790</v>
      </c>
      <c r="L20" s="1" t="s">
        <v>2014</v>
      </c>
      <c r="M20" s="1" t="s">
        <v>874</v>
      </c>
      <c r="N20" s="1" t="s">
        <v>2015</v>
      </c>
      <c r="O20" s="31">
        <v>218</v>
      </c>
      <c r="P20" s="20">
        <v>234</v>
      </c>
      <c r="Q20" s="30">
        <v>-16</v>
      </c>
      <c r="R20" s="29" t="s">
        <v>99</v>
      </c>
      <c r="S20" s="28" t="s">
        <v>234</v>
      </c>
    </row>
    <row r="21" spans="1:19" ht="15" thickBot="1" x14ac:dyDescent="0.35">
      <c r="A21" s="27" t="s">
        <v>12</v>
      </c>
      <c r="B21" s="26">
        <v>78</v>
      </c>
      <c r="C21" s="26">
        <v>33</v>
      </c>
      <c r="D21" s="26">
        <v>36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2016</v>
      </c>
      <c r="L21" s="26" t="s">
        <v>1772</v>
      </c>
      <c r="M21" s="26" t="s">
        <v>1007</v>
      </c>
      <c r="N21" s="26" t="s">
        <v>2017</v>
      </c>
      <c r="O21" s="25">
        <v>229</v>
      </c>
      <c r="P21" s="24">
        <v>238</v>
      </c>
      <c r="Q21" s="23">
        <v>-9</v>
      </c>
      <c r="R21" s="22" t="s">
        <v>104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76</v>
      </c>
      <c r="C25" s="1">
        <v>50</v>
      </c>
      <c r="D25" s="1">
        <v>16</v>
      </c>
      <c r="E25" s="20">
        <v>10</v>
      </c>
      <c r="F25" s="30">
        <v>110</v>
      </c>
      <c r="G25" s="20">
        <v>41</v>
      </c>
      <c r="H25" s="20">
        <v>47</v>
      </c>
      <c r="I25" s="20">
        <v>3</v>
      </c>
      <c r="J25" s="20">
        <v>6</v>
      </c>
      <c r="K25" s="29" t="s">
        <v>2024</v>
      </c>
      <c r="L25" s="1" t="s">
        <v>1987</v>
      </c>
      <c r="M25" s="1" t="s">
        <v>817</v>
      </c>
      <c r="N25" s="1" t="s">
        <v>2025</v>
      </c>
      <c r="O25" s="31">
        <v>287</v>
      </c>
      <c r="P25" s="20">
        <v>196</v>
      </c>
      <c r="Q25" s="30">
        <v>91</v>
      </c>
      <c r="R25" s="29" t="s">
        <v>101</v>
      </c>
      <c r="S25" s="28" t="s">
        <v>234</v>
      </c>
    </row>
    <row r="26" spans="1:19" x14ac:dyDescent="0.3">
      <c r="A26" s="32" t="s">
        <v>22</v>
      </c>
      <c r="B26" s="1">
        <v>77</v>
      </c>
      <c r="C26" s="1">
        <v>45</v>
      </c>
      <c r="D26" s="1">
        <v>20</v>
      </c>
      <c r="E26" s="20">
        <v>12</v>
      </c>
      <c r="F26" s="30">
        <v>102</v>
      </c>
      <c r="G26" s="20">
        <v>30</v>
      </c>
      <c r="H26" s="20">
        <v>40</v>
      </c>
      <c r="I26" s="20">
        <v>5</v>
      </c>
      <c r="J26" s="20">
        <v>4</v>
      </c>
      <c r="K26" s="29" t="s">
        <v>1613</v>
      </c>
      <c r="L26" s="1" t="s">
        <v>1903</v>
      </c>
      <c r="M26" s="1" t="s">
        <v>954</v>
      </c>
      <c r="N26" s="1" t="s">
        <v>1989</v>
      </c>
      <c r="O26" s="31">
        <v>258</v>
      </c>
      <c r="P26" s="20">
        <v>211</v>
      </c>
      <c r="Q26" s="30">
        <v>47</v>
      </c>
      <c r="R26" s="29" t="s">
        <v>101</v>
      </c>
      <c r="S26" s="28" t="s">
        <v>215</v>
      </c>
    </row>
    <row r="27" spans="1:19" x14ac:dyDescent="0.3">
      <c r="A27" s="32" t="s">
        <v>17</v>
      </c>
      <c r="B27" s="1">
        <v>77</v>
      </c>
      <c r="C27" s="1">
        <v>44</v>
      </c>
      <c r="D27" s="1">
        <v>21</v>
      </c>
      <c r="E27" s="20">
        <v>12</v>
      </c>
      <c r="F27" s="30">
        <v>100</v>
      </c>
      <c r="G27" s="20">
        <v>25</v>
      </c>
      <c r="H27" s="20">
        <v>40</v>
      </c>
      <c r="I27" s="20">
        <v>4</v>
      </c>
      <c r="J27" s="20">
        <v>5</v>
      </c>
      <c r="K27" s="29" t="s">
        <v>1647</v>
      </c>
      <c r="L27" s="1" t="s">
        <v>1613</v>
      </c>
      <c r="M27" s="1" t="s">
        <v>804</v>
      </c>
      <c r="N27" s="1" t="s">
        <v>1943</v>
      </c>
      <c r="O27" s="31">
        <v>256</v>
      </c>
      <c r="P27" s="20">
        <v>223</v>
      </c>
      <c r="Q27" s="30">
        <v>33</v>
      </c>
      <c r="R27" s="29" t="s">
        <v>109</v>
      </c>
      <c r="S27" s="28" t="s">
        <v>232</v>
      </c>
    </row>
    <row r="28" spans="1:19" x14ac:dyDescent="0.3">
      <c r="A28" s="32" t="s">
        <v>95</v>
      </c>
      <c r="B28" s="1">
        <v>76</v>
      </c>
      <c r="C28" s="1">
        <v>40</v>
      </c>
      <c r="D28" s="1">
        <v>30</v>
      </c>
      <c r="E28" s="20">
        <v>6</v>
      </c>
      <c r="F28" s="30">
        <v>86</v>
      </c>
      <c r="G28" s="20">
        <v>31</v>
      </c>
      <c r="H28" s="20">
        <v>40</v>
      </c>
      <c r="I28" s="20">
        <v>0</v>
      </c>
      <c r="J28" s="20">
        <v>0</v>
      </c>
      <c r="K28" s="29" t="s">
        <v>1693</v>
      </c>
      <c r="L28" s="1" t="s">
        <v>1892</v>
      </c>
      <c r="M28" s="1" t="s">
        <v>719</v>
      </c>
      <c r="N28" s="1" t="s">
        <v>1992</v>
      </c>
      <c r="O28" s="31">
        <v>248</v>
      </c>
      <c r="P28" s="20">
        <v>218</v>
      </c>
      <c r="Q28" s="30">
        <v>30</v>
      </c>
      <c r="R28" s="29" t="s">
        <v>109</v>
      </c>
      <c r="S28" s="28" t="s">
        <v>232</v>
      </c>
    </row>
    <row r="29" spans="1:19" x14ac:dyDescent="0.3">
      <c r="A29" s="32" t="s">
        <v>15</v>
      </c>
      <c r="B29" s="1">
        <v>76</v>
      </c>
      <c r="C29" s="1">
        <v>36</v>
      </c>
      <c r="D29" s="1">
        <v>31</v>
      </c>
      <c r="E29" s="20">
        <v>9</v>
      </c>
      <c r="F29" s="30">
        <v>81</v>
      </c>
      <c r="G29" s="20">
        <v>21</v>
      </c>
      <c r="H29" s="20">
        <v>31</v>
      </c>
      <c r="I29" s="20">
        <v>5</v>
      </c>
      <c r="J29" s="20">
        <v>1</v>
      </c>
      <c r="K29" s="29" t="s">
        <v>1830</v>
      </c>
      <c r="L29" s="1" t="s">
        <v>1990</v>
      </c>
      <c r="M29" s="1" t="s">
        <v>680</v>
      </c>
      <c r="N29" s="1" t="s">
        <v>1991</v>
      </c>
      <c r="O29" s="31">
        <v>231</v>
      </c>
      <c r="P29" s="20">
        <v>253</v>
      </c>
      <c r="Q29" s="30">
        <v>-22</v>
      </c>
      <c r="R29" s="29" t="s">
        <v>104</v>
      </c>
      <c r="S29" s="28" t="s">
        <v>203</v>
      </c>
    </row>
    <row r="30" spans="1:19" x14ac:dyDescent="0.3">
      <c r="A30" s="32" t="s">
        <v>6</v>
      </c>
      <c r="B30" s="1">
        <v>76</v>
      </c>
      <c r="C30" s="1">
        <v>33</v>
      </c>
      <c r="D30" s="1">
        <v>31</v>
      </c>
      <c r="E30" s="20">
        <v>12</v>
      </c>
      <c r="F30" s="30">
        <v>78</v>
      </c>
      <c r="G30" s="20">
        <v>28</v>
      </c>
      <c r="H30" s="20">
        <v>32</v>
      </c>
      <c r="I30" s="20">
        <v>1</v>
      </c>
      <c r="J30" s="20">
        <v>4</v>
      </c>
      <c r="K30" s="29" t="s">
        <v>1831</v>
      </c>
      <c r="L30" s="1" t="s">
        <v>2026</v>
      </c>
      <c r="M30" s="1" t="s">
        <v>2027</v>
      </c>
      <c r="N30" s="1" t="s">
        <v>2028</v>
      </c>
      <c r="O30" s="31">
        <v>205</v>
      </c>
      <c r="P30" s="20">
        <v>238</v>
      </c>
      <c r="Q30" s="30">
        <v>-33</v>
      </c>
      <c r="R30" s="29" t="s">
        <v>104</v>
      </c>
      <c r="S30" s="28" t="s">
        <v>231</v>
      </c>
    </row>
    <row r="31" spans="1:19" x14ac:dyDescent="0.3">
      <c r="A31" s="32" t="s">
        <v>0</v>
      </c>
      <c r="B31" s="1">
        <v>76</v>
      </c>
      <c r="C31" s="1">
        <v>33</v>
      </c>
      <c r="D31" s="1">
        <v>31</v>
      </c>
      <c r="E31" s="20">
        <v>12</v>
      </c>
      <c r="F31" s="30">
        <v>78</v>
      </c>
      <c r="G31" s="20">
        <v>24</v>
      </c>
      <c r="H31" s="20">
        <v>31</v>
      </c>
      <c r="I31" s="20">
        <v>2</v>
      </c>
      <c r="J31" s="20">
        <v>4</v>
      </c>
      <c r="K31" s="29" t="s">
        <v>1617</v>
      </c>
      <c r="L31" s="1" t="s">
        <v>1993</v>
      </c>
      <c r="M31" s="1" t="s">
        <v>122</v>
      </c>
      <c r="N31" s="1" t="s">
        <v>1946</v>
      </c>
      <c r="O31" s="31">
        <v>215</v>
      </c>
      <c r="P31" s="20">
        <v>232</v>
      </c>
      <c r="Q31" s="30">
        <v>-17</v>
      </c>
      <c r="R31" s="29" t="s">
        <v>99</v>
      </c>
      <c r="S31" s="28" t="s">
        <v>233</v>
      </c>
    </row>
    <row r="32" spans="1:19" ht="15" thickBot="1" x14ac:dyDescent="0.35">
      <c r="A32" s="32" t="s">
        <v>25</v>
      </c>
      <c r="B32" s="1">
        <v>77</v>
      </c>
      <c r="C32" s="1">
        <v>28</v>
      </c>
      <c r="D32" s="1">
        <v>35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1901</v>
      </c>
      <c r="L32" s="1" t="s">
        <v>1985</v>
      </c>
      <c r="M32" s="1" t="s">
        <v>885</v>
      </c>
      <c r="N32" s="1" t="s">
        <v>1986</v>
      </c>
      <c r="O32" s="31">
        <v>200</v>
      </c>
      <c r="P32" s="20">
        <v>253</v>
      </c>
      <c r="Q32" s="30">
        <v>-53</v>
      </c>
      <c r="R32" s="29" t="s">
        <v>99</v>
      </c>
      <c r="S32" s="28" t="s">
        <v>215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77</v>
      </c>
      <c r="C35" s="1">
        <v>41</v>
      </c>
      <c r="D35" s="1">
        <v>31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1994</v>
      </c>
      <c r="L35" s="1" t="s">
        <v>1910</v>
      </c>
      <c r="M35" s="1" t="s">
        <v>860</v>
      </c>
      <c r="N35" s="1" t="s">
        <v>1995</v>
      </c>
      <c r="O35" s="31">
        <v>257</v>
      </c>
      <c r="P35" s="20">
        <v>271</v>
      </c>
      <c r="Q35" s="30">
        <v>-14</v>
      </c>
      <c r="R35" s="29" t="s">
        <v>159</v>
      </c>
      <c r="S35" s="28" t="s">
        <v>218</v>
      </c>
    </row>
    <row r="36" spans="1:19" x14ac:dyDescent="0.3">
      <c r="A36" s="32" t="s">
        <v>20</v>
      </c>
      <c r="B36" s="1">
        <v>77</v>
      </c>
      <c r="C36" s="1">
        <v>39</v>
      </c>
      <c r="D36" s="1">
        <v>29</v>
      </c>
      <c r="E36" s="20">
        <v>9</v>
      </c>
      <c r="F36" s="30">
        <v>87</v>
      </c>
      <c r="G36" s="20">
        <v>30</v>
      </c>
      <c r="H36" s="20">
        <v>39</v>
      </c>
      <c r="I36" s="20">
        <v>0</v>
      </c>
      <c r="J36" s="20">
        <v>3</v>
      </c>
      <c r="K36" s="29" t="s">
        <v>1998</v>
      </c>
      <c r="L36" s="1" t="s">
        <v>1797</v>
      </c>
      <c r="M36" s="1" t="s">
        <v>1999</v>
      </c>
      <c r="N36" s="1" t="s">
        <v>2000</v>
      </c>
      <c r="O36" s="31">
        <v>265</v>
      </c>
      <c r="P36" s="20">
        <v>257</v>
      </c>
      <c r="Q36" s="30">
        <v>8</v>
      </c>
      <c r="R36" s="29" t="s">
        <v>101</v>
      </c>
      <c r="S36" s="28" t="s">
        <v>203</v>
      </c>
    </row>
    <row r="37" spans="1:19" x14ac:dyDescent="0.3">
      <c r="A37" s="32" t="s">
        <v>2</v>
      </c>
      <c r="B37" s="1">
        <v>77</v>
      </c>
      <c r="C37" s="1">
        <v>35</v>
      </c>
      <c r="D37" s="1">
        <v>26</v>
      </c>
      <c r="E37" s="20">
        <v>16</v>
      </c>
      <c r="F37" s="30">
        <v>86</v>
      </c>
      <c r="G37" s="20">
        <v>26</v>
      </c>
      <c r="H37" s="20">
        <v>34</v>
      </c>
      <c r="I37" s="20">
        <v>1</v>
      </c>
      <c r="J37" s="20">
        <v>7</v>
      </c>
      <c r="K37" s="29" t="s">
        <v>1897</v>
      </c>
      <c r="L37" s="1" t="s">
        <v>1479</v>
      </c>
      <c r="M37" s="1" t="s">
        <v>746</v>
      </c>
      <c r="N37" s="1" t="s">
        <v>2006</v>
      </c>
      <c r="O37" s="31">
        <v>247</v>
      </c>
      <c r="P37" s="20">
        <v>240</v>
      </c>
      <c r="Q37" s="30">
        <v>7</v>
      </c>
      <c r="R37" s="29" t="s">
        <v>109</v>
      </c>
      <c r="S37" s="28" t="s">
        <v>218</v>
      </c>
    </row>
    <row r="38" spans="1:19" x14ac:dyDescent="0.3">
      <c r="A38" s="32" t="s">
        <v>18</v>
      </c>
      <c r="B38" s="1">
        <v>76</v>
      </c>
      <c r="C38" s="1">
        <v>31</v>
      </c>
      <c r="D38" s="1">
        <v>26</v>
      </c>
      <c r="E38" s="20">
        <v>19</v>
      </c>
      <c r="F38" s="30">
        <v>81</v>
      </c>
      <c r="G38" s="20">
        <v>15</v>
      </c>
      <c r="H38" s="20">
        <v>27</v>
      </c>
      <c r="I38" s="20">
        <v>4</v>
      </c>
      <c r="J38" s="20">
        <v>9</v>
      </c>
      <c r="K38" s="29" t="s">
        <v>2001</v>
      </c>
      <c r="L38" s="1" t="s">
        <v>1799</v>
      </c>
      <c r="M38" s="1" t="s">
        <v>1800</v>
      </c>
      <c r="N38" s="1" t="s">
        <v>1952</v>
      </c>
      <c r="O38" s="31">
        <v>208</v>
      </c>
      <c r="P38" s="20">
        <v>234</v>
      </c>
      <c r="Q38" s="30">
        <v>-26</v>
      </c>
      <c r="R38" s="29" t="s">
        <v>99</v>
      </c>
      <c r="S38" s="28" t="s">
        <v>245</v>
      </c>
    </row>
    <row r="39" spans="1:19" x14ac:dyDescent="0.3">
      <c r="A39" s="32" t="s">
        <v>8</v>
      </c>
      <c r="B39" s="1">
        <v>75</v>
      </c>
      <c r="C39" s="1">
        <v>36</v>
      </c>
      <c r="D39" s="1">
        <v>32</v>
      </c>
      <c r="E39" s="20">
        <v>7</v>
      </c>
      <c r="F39" s="30">
        <v>79</v>
      </c>
      <c r="G39" s="20">
        <v>22</v>
      </c>
      <c r="H39" s="20">
        <v>34</v>
      </c>
      <c r="I39" s="20">
        <v>2</v>
      </c>
      <c r="J39" s="20">
        <v>1</v>
      </c>
      <c r="K39" s="29" t="s">
        <v>1918</v>
      </c>
      <c r="L39" s="1" t="s">
        <v>1843</v>
      </c>
      <c r="M39" s="1" t="s">
        <v>855</v>
      </c>
      <c r="N39" s="1" t="s">
        <v>1880</v>
      </c>
      <c r="O39" s="31">
        <v>231</v>
      </c>
      <c r="P39" s="20">
        <v>267</v>
      </c>
      <c r="Q39" s="30">
        <v>-36</v>
      </c>
      <c r="R39" s="29" t="s">
        <v>101</v>
      </c>
      <c r="S39" s="28" t="s">
        <v>228</v>
      </c>
    </row>
    <row r="40" spans="1:19" x14ac:dyDescent="0.3">
      <c r="A40" s="32" t="s">
        <v>7</v>
      </c>
      <c r="B40" s="1">
        <v>75</v>
      </c>
      <c r="C40" s="1">
        <v>32</v>
      </c>
      <c r="D40" s="1">
        <v>32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2002</v>
      </c>
      <c r="L40" s="1" t="s">
        <v>1511</v>
      </c>
      <c r="M40" s="1" t="s">
        <v>705</v>
      </c>
      <c r="N40" s="1" t="s">
        <v>2003</v>
      </c>
      <c r="O40" s="31">
        <v>210</v>
      </c>
      <c r="P40" s="20">
        <v>237</v>
      </c>
      <c r="Q40" s="30">
        <v>-27</v>
      </c>
      <c r="R40" s="29" t="s">
        <v>133</v>
      </c>
      <c r="S40" s="28" t="s">
        <v>240</v>
      </c>
    </row>
    <row r="41" spans="1:19" x14ac:dyDescent="0.3">
      <c r="A41" s="32" t="s">
        <v>27</v>
      </c>
      <c r="B41" s="1">
        <v>76</v>
      </c>
      <c r="C41" s="1">
        <v>32</v>
      </c>
      <c r="D41" s="1">
        <v>36</v>
      </c>
      <c r="E41" s="20">
        <v>8</v>
      </c>
      <c r="F41" s="30">
        <v>72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1996</v>
      </c>
      <c r="M41" s="1" t="s">
        <v>742</v>
      </c>
      <c r="N41" s="1" t="s">
        <v>1997</v>
      </c>
      <c r="O41" s="31">
        <v>199</v>
      </c>
      <c r="P41" s="20">
        <v>243</v>
      </c>
      <c r="Q41" s="30">
        <v>-44</v>
      </c>
      <c r="R41" s="29" t="s">
        <v>99</v>
      </c>
      <c r="S41" s="28" t="s">
        <v>234</v>
      </c>
    </row>
    <row r="42" spans="1:19" ht="15" thickBot="1" x14ac:dyDescent="0.35">
      <c r="A42" s="27" t="s">
        <v>3</v>
      </c>
      <c r="B42" s="26">
        <v>76</v>
      </c>
      <c r="C42" s="26">
        <v>22</v>
      </c>
      <c r="D42" s="26">
        <v>46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2004</v>
      </c>
      <c r="L42" s="26" t="s">
        <v>1386</v>
      </c>
      <c r="M42" s="26" t="s">
        <v>1873</v>
      </c>
      <c r="N42" s="26" t="s">
        <v>2005</v>
      </c>
      <c r="O42" s="25">
        <v>201</v>
      </c>
      <c r="P42" s="24">
        <v>295</v>
      </c>
      <c r="Q42" s="23">
        <v>-94</v>
      </c>
      <c r="R42" s="22" t="s">
        <v>107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0CCE3A6-1147-4F64-9965-9AE45D374624}"/>
  </hyperlinks>
  <pageMargins left="0.7" right="0.7" top="0.75" bottom="0.75" header="0.3" footer="0.3"/>
  <pageSetup orientation="portrait" verticalDpi="0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4CFE-597C-4BC7-B7E7-E284D7E5A0B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78</v>
      </c>
      <c r="C4" s="40">
        <v>47</v>
      </c>
      <c r="D4" s="40">
        <v>23</v>
      </c>
      <c r="E4" s="38">
        <v>8</v>
      </c>
      <c r="F4" s="33">
        <v>102</v>
      </c>
      <c r="G4" s="39">
        <v>34</v>
      </c>
      <c r="H4" s="38">
        <v>42</v>
      </c>
      <c r="I4" s="38">
        <v>5</v>
      </c>
      <c r="J4" s="33">
        <v>0</v>
      </c>
      <c r="K4" s="37" t="s">
        <v>2029</v>
      </c>
      <c r="L4" s="40" t="s">
        <v>1963</v>
      </c>
      <c r="M4" s="40" t="s">
        <v>2030</v>
      </c>
      <c r="N4" s="40" t="s">
        <v>2031</v>
      </c>
      <c r="O4" s="39">
        <v>270</v>
      </c>
      <c r="P4" s="38">
        <v>233</v>
      </c>
      <c r="Q4" s="33">
        <v>37</v>
      </c>
      <c r="R4" s="37" t="s">
        <v>99</v>
      </c>
      <c r="S4" s="36" t="s">
        <v>233</v>
      </c>
    </row>
    <row r="5" spans="1:20" x14ac:dyDescent="0.3">
      <c r="A5" s="32" t="s">
        <v>5</v>
      </c>
      <c r="B5" s="1">
        <v>77</v>
      </c>
      <c r="C5" s="1">
        <v>48</v>
      </c>
      <c r="D5" s="1">
        <v>23</v>
      </c>
      <c r="E5" s="20">
        <v>6</v>
      </c>
      <c r="F5" s="30">
        <v>102</v>
      </c>
      <c r="G5" s="31">
        <v>35</v>
      </c>
      <c r="H5" s="20">
        <v>44</v>
      </c>
      <c r="I5" s="20">
        <v>4</v>
      </c>
      <c r="J5" s="30">
        <v>2</v>
      </c>
      <c r="K5" s="29" t="s">
        <v>1971</v>
      </c>
      <c r="L5" s="1" t="s">
        <v>2032</v>
      </c>
      <c r="M5" s="1" t="s">
        <v>705</v>
      </c>
      <c r="N5" s="1" t="s">
        <v>2033</v>
      </c>
      <c r="O5" s="31">
        <v>279</v>
      </c>
      <c r="P5" s="20">
        <v>215</v>
      </c>
      <c r="Q5" s="30">
        <v>64</v>
      </c>
      <c r="R5" s="29" t="s">
        <v>101</v>
      </c>
      <c r="S5" s="28" t="s">
        <v>231</v>
      </c>
    </row>
    <row r="6" spans="1:20" x14ac:dyDescent="0.3">
      <c r="A6" s="32" t="s">
        <v>16</v>
      </c>
      <c r="B6" s="1">
        <v>77</v>
      </c>
      <c r="C6" s="1">
        <v>45</v>
      </c>
      <c r="D6" s="1">
        <v>22</v>
      </c>
      <c r="E6" s="20">
        <v>10</v>
      </c>
      <c r="F6" s="30">
        <v>100</v>
      </c>
      <c r="G6" s="31">
        <v>29</v>
      </c>
      <c r="H6" s="20">
        <v>42</v>
      </c>
      <c r="I6" s="20">
        <v>3</v>
      </c>
      <c r="J6" s="30">
        <v>5</v>
      </c>
      <c r="K6" s="29" t="s">
        <v>2010</v>
      </c>
      <c r="L6" s="1" t="s">
        <v>1969</v>
      </c>
      <c r="M6" s="1" t="s">
        <v>773</v>
      </c>
      <c r="N6" s="1" t="s">
        <v>2011</v>
      </c>
      <c r="O6" s="31">
        <v>269</v>
      </c>
      <c r="P6" s="20">
        <v>242</v>
      </c>
      <c r="Q6" s="30">
        <v>27</v>
      </c>
      <c r="R6" s="29" t="s">
        <v>101</v>
      </c>
      <c r="S6" s="28" t="s">
        <v>219</v>
      </c>
    </row>
    <row r="7" spans="1:20" x14ac:dyDescent="0.3">
      <c r="A7" s="32" t="s">
        <v>29</v>
      </c>
      <c r="B7" s="1">
        <v>78</v>
      </c>
      <c r="C7" s="1">
        <v>43</v>
      </c>
      <c r="D7" s="1">
        <v>26</v>
      </c>
      <c r="E7" s="20">
        <v>9</v>
      </c>
      <c r="F7" s="30">
        <v>95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1402</v>
      </c>
      <c r="M7" s="1" t="s">
        <v>852</v>
      </c>
      <c r="N7" s="1" t="s">
        <v>2007</v>
      </c>
      <c r="O7" s="31">
        <v>259</v>
      </c>
      <c r="P7" s="20">
        <v>240</v>
      </c>
      <c r="Q7" s="30">
        <v>19</v>
      </c>
      <c r="R7" s="29" t="s">
        <v>113</v>
      </c>
      <c r="S7" s="28" t="s">
        <v>234</v>
      </c>
    </row>
    <row r="8" spans="1:20" x14ac:dyDescent="0.3">
      <c r="A8" s="32" t="s">
        <v>11</v>
      </c>
      <c r="B8" s="1">
        <v>77</v>
      </c>
      <c r="C8" s="1">
        <v>40</v>
      </c>
      <c r="D8" s="1">
        <v>27</v>
      </c>
      <c r="E8" s="20">
        <v>10</v>
      </c>
      <c r="F8" s="30">
        <v>90</v>
      </c>
      <c r="G8" s="31">
        <v>31</v>
      </c>
      <c r="H8" s="20">
        <v>37</v>
      </c>
      <c r="I8" s="20">
        <v>3</v>
      </c>
      <c r="J8" s="30">
        <v>1</v>
      </c>
      <c r="K8" s="29" t="s">
        <v>1591</v>
      </c>
      <c r="L8" s="1" t="s">
        <v>1655</v>
      </c>
      <c r="M8" s="1" t="s">
        <v>1923</v>
      </c>
      <c r="N8" s="1" t="s">
        <v>2012</v>
      </c>
      <c r="O8" s="31">
        <v>258</v>
      </c>
      <c r="P8" s="20">
        <v>238</v>
      </c>
      <c r="Q8" s="30">
        <v>20</v>
      </c>
      <c r="R8" s="29" t="s">
        <v>99</v>
      </c>
      <c r="S8" s="28" t="s">
        <v>234</v>
      </c>
    </row>
    <row r="9" spans="1:20" x14ac:dyDescent="0.3">
      <c r="A9" s="32" t="s">
        <v>21</v>
      </c>
      <c r="B9" s="1">
        <v>77</v>
      </c>
      <c r="C9" s="1">
        <v>40</v>
      </c>
      <c r="D9" s="1">
        <v>29</v>
      </c>
      <c r="E9" s="20">
        <v>8</v>
      </c>
      <c r="F9" s="30">
        <v>88</v>
      </c>
      <c r="G9" s="31">
        <v>27</v>
      </c>
      <c r="H9" s="20">
        <v>38</v>
      </c>
      <c r="I9" s="20">
        <v>2</v>
      </c>
      <c r="J9" s="30">
        <v>3</v>
      </c>
      <c r="K9" s="29" t="s">
        <v>1790</v>
      </c>
      <c r="L9" s="1" t="s">
        <v>1965</v>
      </c>
      <c r="M9" s="1" t="s">
        <v>844</v>
      </c>
      <c r="N9" s="1" t="s">
        <v>1966</v>
      </c>
      <c r="O9" s="31">
        <v>225</v>
      </c>
      <c r="P9" s="20">
        <v>234</v>
      </c>
      <c r="Q9" s="30">
        <v>-9</v>
      </c>
      <c r="R9" s="29" t="s">
        <v>107</v>
      </c>
      <c r="S9" s="28" t="s">
        <v>200</v>
      </c>
    </row>
    <row r="10" spans="1:20" x14ac:dyDescent="0.3">
      <c r="A10" s="32" t="s">
        <v>4</v>
      </c>
      <c r="B10" s="1">
        <v>77</v>
      </c>
      <c r="C10" s="1">
        <v>32</v>
      </c>
      <c r="D10" s="1">
        <v>31</v>
      </c>
      <c r="E10" s="20">
        <v>14</v>
      </c>
      <c r="F10" s="30">
        <v>78</v>
      </c>
      <c r="G10" s="31">
        <v>22</v>
      </c>
      <c r="H10" s="20">
        <v>31</v>
      </c>
      <c r="I10" s="20">
        <v>1</v>
      </c>
      <c r="J10" s="30">
        <v>4</v>
      </c>
      <c r="K10" s="29" t="s">
        <v>1680</v>
      </c>
      <c r="L10" s="1" t="s">
        <v>1940</v>
      </c>
      <c r="M10" s="1" t="s">
        <v>1065</v>
      </c>
      <c r="N10" s="1" t="s">
        <v>1771</v>
      </c>
      <c r="O10" s="31">
        <v>242</v>
      </c>
      <c r="P10" s="20">
        <v>275</v>
      </c>
      <c r="Q10" s="30">
        <v>-33</v>
      </c>
      <c r="R10" s="29" t="s">
        <v>107</v>
      </c>
      <c r="S10" s="28" t="s">
        <v>218</v>
      </c>
    </row>
    <row r="11" spans="1:20" ht="15" thickBot="1" x14ac:dyDescent="0.35">
      <c r="A11" s="32" t="s">
        <v>19</v>
      </c>
      <c r="B11" s="1">
        <v>77</v>
      </c>
      <c r="C11" s="1">
        <v>37</v>
      </c>
      <c r="D11" s="1">
        <v>37</v>
      </c>
      <c r="E11" s="24">
        <v>3</v>
      </c>
      <c r="F11" s="23">
        <v>77</v>
      </c>
      <c r="G11" s="25">
        <v>24</v>
      </c>
      <c r="H11" s="24">
        <v>32</v>
      </c>
      <c r="I11" s="24">
        <v>5</v>
      </c>
      <c r="J11" s="23">
        <v>1</v>
      </c>
      <c r="K11" s="29" t="s">
        <v>1686</v>
      </c>
      <c r="L11" s="1" t="s">
        <v>2008</v>
      </c>
      <c r="M11" s="1" t="s">
        <v>774</v>
      </c>
      <c r="N11" s="1" t="s">
        <v>2009</v>
      </c>
      <c r="O11" s="31">
        <v>230</v>
      </c>
      <c r="P11" s="20">
        <v>262</v>
      </c>
      <c r="Q11" s="30">
        <v>-32</v>
      </c>
      <c r="R11" s="29" t="s">
        <v>107</v>
      </c>
      <c r="S11" s="28" t="s">
        <v>200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77</v>
      </c>
      <c r="C14" s="1">
        <v>49</v>
      </c>
      <c r="D14" s="1">
        <v>22</v>
      </c>
      <c r="E14" s="20">
        <v>6</v>
      </c>
      <c r="F14" s="33">
        <v>104</v>
      </c>
      <c r="G14" s="20">
        <v>31</v>
      </c>
      <c r="H14" s="20">
        <v>44</v>
      </c>
      <c r="I14" s="20">
        <v>5</v>
      </c>
      <c r="J14" s="20">
        <v>3</v>
      </c>
      <c r="K14" s="29" t="s">
        <v>1876</v>
      </c>
      <c r="L14" s="1" t="s">
        <v>1296</v>
      </c>
      <c r="M14" s="1" t="s">
        <v>1973</v>
      </c>
      <c r="N14" s="1" t="s">
        <v>2013</v>
      </c>
      <c r="O14" s="31">
        <v>275</v>
      </c>
      <c r="P14" s="20">
        <v>228</v>
      </c>
      <c r="Q14" s="30">
        <v>47</v>
      </c>
      <c r="R14" s="29" t="s">
        <v>101</v>
      </c>
      <c r="S14" s="28" t="s">
        <v>203</v>
      </c>
    </row>
    <row r="15" spans="1:20" x14ac:dyDescent="0.3">
      <c r="A15" s="32" t="s">
        <v>9</v>
      </c>
      <c r="B15" s="1">
        <v>78</v>
      </c>
      <c r="C15" s="1">
        <v>40</v>
      </c>
      <c r="D15" s="1">
        <v>22</v>
      </c>
      <c r="E15" s="20">
        <v>16</v>
      </c>
      <c r="F15" s="30">
        <v>96</v>
      </c>
      <c r="G15" s="20">
        <v>30</v>
      </c>
      <c r="H15" s="20">
        <v>37</v>
      </c>
      <c r="I15" s="20">
        <v>3</v>
      </c>
      <c r="J15" s="20">
        <v>10</v>
      </c>
      <c r="K15" s="29" t="s">
        <v>2020</v>
      </c>
      <c r="L15" s="1" t="s">
        <v>1936</v>
      </c>
      <c r="M15" s="1" t="s">
        <v>1863</v>
      </c>
      <c r="N15" s="1" t="s">
        <v>2021</v>
      </c>
      <c r="O15" s="31">
        <v>280</v>
      </c>
      <c r="P15" s="20">
        <v>250</v>
      </c>
      <c r="Q15" s="30">
        <v>30</v>
      </c>
      <c r="R15" s="29" t="s">
        <v>104</v>
      </c>
      <c r="S15" s="28" t="s">
        <v>232</v>
      </c>
    </row>
    <row r="16" spans="1:20" x14ac:dyDescent="0.3">
      <c r="A16" s="32" t="s">
        <v>10</v>
      </c>
      <c r="B16" s="1">
        <v>77</v>
      </c>
      <c r="C16" s="1">
        <v>39</v>
      </c>
      <c r="D16" s="1">
        <v>26</v>
      </c>
      <c r="E16" s="20">
        <v>12</v>
      </c>
      <c r="F16" s="30">
        <v>90</v>
      </c>
      <c r="G16" s="20">
        <v>15</v>
      </c>
      <c r="H16" s="20">
        <v>30</v>
      </c>
      <c r="I16" s="20">
        <v>9</v>
      </c>
      <c r="J16" s="20">
        <v>4</v>
      </c>
      <c r="K16" s="29" t="s">
        <v>2018</v>
      </c>
      <c r="L16" s="1" t="s">
        <v>1949</v>
      </c>
      <c r="M16" s="1" t="s">
        <v>790</v>
      </c>
      <c r="N16" s="1" t="s">
        <v>2019</v>
      </c>
      <c r="O16" s="31">
        <v>228</v>
      </c>
      <c r="P16" s="20">
        <v>231</v>
      </c>
      <c r="Q16" s="30">
        <v>-3</v>
      </c>
      <c r="R16" s="29" t="s">
        <v>104</v>
      </c>
      <c r="S16" s="28" t="s">
        <v>203</v>
      </c>
    </row>
    <row r="17" spans="1:19" x14ac:dyDescent="0.3">
      <c r="A17" s="32" t="s">
        <v>13</v>
      </c>
      <c r="B17" s="1">
        <v>78</v>
      </c>
      <c r="C17" s="1">
        <v>42</v>
      </c>
      <c r="D17" s="1">
        <v>31</v>
      </c>
      <c r="E17" s="20">
        <v>5</v>
      </c>
      <c r="F17" s="30">
        <v>89</v>
      </c>
      <c r="G17" s="20">
        <v>24</v>
      </c>
      <c r="H17" s="20">
        <v>38</v>
      </c>
      <c r="I17" s="20">
        <v>4</v>
      </c>
      <c r="J17" s="20">
        <v>5</v>
      </c>
      <c r="K17" s="29" t="s">
        <v>1956</v>
      </c>
      <c r="L17" s="1" t="s">
        <v>1977</v>
      </c>
      <c r="M17" s="1" t="s">
        <v>867</v>
      </c>
      <c r="N17" s="1" t="s">
        <v>1978</v>
      </c>
      <c r="O17" s="31">
        <v>226</v>
      </c>
      <c r="P17" s="20">
        <v>229</v>
      </c>
      <c r="Q17" s="30">
        <v>-3</v>
      </c>
      <c r="R17" s="29" t="s">
        <v>133</v>
      </c>
      <c r="S17" s="28" t="s">
        <v>224</v>
      </c>
    </row>
    <row r="18" spans="1:19" x14ac:dyDescent="0.3">
      <c r="A18" s="32" t="s">
        <v>23</v>
      </c>
      <c r="B18" s="1">
        <v>77</v>
      </c>
      <c r="C18" s="1">
        <v>38</v>
      </c>
      <c r="D18" s="1">
        <v>27</v>
      </c>
      <c r="E18" s="20">
        <v>12</v>
      </c>
      <c r="F18" s="30">
        <v>88</v>
      </c>
      <c r="G18" s="20">
        <v>21</v>
      </c>
      <c r="H18" s="20">
        <v>32</v>
      </c>
      <c r="I18" s="20">
        <v>6</v>
      </c>
      <c r="J18" s="20">
        <v>2</v>
      </c>
      <c r="K18" s="29" t="s">
        <v>1975</v>
      </c>
      <c r="L18" s="1" t="s">
        <v>1477</v>
      </c>
      <c r="M18" s="1" t="s">
        <v>976</v>
      </c>
      <c r="N18" s="1" t="s">
        <v>1930</v>
      </c>
      <c r="O18" s="31">
        <v>241</v>
      </c>
      <c r="P18" s="20">
        <v>238</v>
      </c>
      <c r="Q18" s="30">
        <v>3</v>
      </c>
      <c r="R18" s="29" t="s">
        <v>167</v>
      </c>
      <c r="S18" s="28" t="s">
        <v>237</v>
      </c>
    </row>
    <row r="19" spans="1:19" x14ac:dyDescent="0.3">
      <c r="A19" s="32" t="s">
        <v>1</v>
      </c>
      <c r="B19" s="1">
        <v>78</v>
      </c>
      <c r="C19" s="1">
        <v>39</v>
      </c>
      <c r="D19" s="1">
        <v>30</v>
      </c>
      <c r="E19" s="20">
        <v>9</v>
      </c>
      <c r="F19" s="30">
        <v>87</v>
      </c>
      <c r="G19" s="20">
        <v>31</v>
      </c>
      <c r="H19" s="20">
        <v>37</v>
      </c>
      <c r="I19" s="20">
        <v>2</v>
      </c>
      <c r="J19" s="20">
        <v>6</v>
      </c>
      <c r="K19" s="29" t="s">
        <v>1983</v>
      </c>
      <c r="L19" s="1" t="s">
        <v>2022</v>
      </c>
      <c r="M19" s="1" t="s">
        <v>730</v>
      </c>
      <c r="N19" s="1" t="s">
        <v>2023</v>
      </c>
      <c r="O19" s="31">
        <v>248</v>
      </c>
      <c r="P19" s="20">
        <v>240</v>
      </c>
      <c r="Q19" s="30">
        <v>8</v>
      </c>
      <c r="R19" s="29" t="s">
        <v>101</v>
      </c>
      <c r="S19" s="28" t="s">
        <v>234</v>
      </c>
    </row>
    <row r="20" spans="1:19" x14ac:dyDescent="0.3">
      <c r="A20" s="32" t="s">
        <v>14</v>
      </c>
      <c r="B20" s="1">
        <v>77</v>
      </c>
      <c r="C20" s="1">
        <v>40</v>
      </c>
      <c r="D20" s="1">
        <v>34</v>
      </c>
      <c r="E20" s="20">
        <v>3</v>
      </c>
      <c r="F20" s="30">
        <v>83</v>
      </c>
      <c r="G20" s="20">
        <v>24</v>
      </c>
      <c r="H20" s="20">
        <v>36</v>
      </c>
      <c r="I20" s="20">
        <v>4</v>
      </c>
      <c r="J20" s="20">
        <v>1</v>
      </c>
      <c r="K20" s="29" t="s">
        <v>1790</v>
      </c>
      <c r="L20" s="1" t="s">
        <v>2014</v>
      </c>
      <c r="M20" s="1" t="s">
        <v>874</v>
      </c>
      <c r="N20" s="1" t="s">
        <v>2015</v>
      </c>
      <c r="O20" s="31">
        <v>218</v>
      </c>
      <c r="P20" s="20">
        <v>234</v>
      </c>
      <c r="Q20" s="30">
        <v>-16</v>
      </c>
      <c r="R20" s="29" t="s">
        <v>99</v>
      </c>
      <c r="S20" s="28" t="s">
        <v>234</v>
      </c>
    </row>
    <row r="21" spans="1:19" ht="15" thickBot="1" x14ac:dyDescent="0.35">
      <c r="A21" s="27" t="s">
        <v>12</v>
      </c>
      <c r="B21" s="26">
        <v>78</v>
      </c>
      <c r="C21" s="26">
        <v>33</v>
      </c>
      <c r="D21" s="26">
        <v>36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2016</v>
      </c>
      <c r="L21" s="26" t="s">
        <v>1772</v>
      </c>
      <c r="M21" s="26" t="s">
        <v>1007</v>
      </c>
      <c r="N21" s="26" t="s">
        <v>2017</v>
      </c>
      <c r="O21" s="25">
        <v>229</v>
      </c>
      <c r="P21" s="24">
        <v>238</v>
      </c>
      <c r="Q21" s="23">
        <v>-9</v>
      </c>
      <c r="R21" s="22" t="s">
        <v>104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76</v>
      </c>
      <c r="C25" s="1">
        <v>50</v>
      </c>
      <c r="D25" s="1">
        <v>16</v>
      </c>
      <c r="E25" s="20">
        <v>10</v>
      </c>
      <c r="F25" s="30">
        <v>110</v>
      </c>
      <c r="G25" s="20">
        <v>41</v>
      </c>
      <c r="H25" s="20">
        <v>47</v>
      </c>
      <c r="I25" s="20">
        <v>3</v>
      </c>
      <c r="J25" s="20">
        <v>6</v>
      </c>
      <c r="K25" s="29" t="s">
        <v>2024</v>
      </c>
      <c r="L25" s="1" t="s">
        <v>1987</v>
      </c>
      <c r="M25" s="1" t="s">
        <v>817</v>
      </c>
      <c r="N25" s="1" t="s">
        <v>2025</v>
      </c>
      <c r="O25" s="31">
        <v>287</v>
      </c>
      <c r="P25" s="20">
        <v>196</v>
      </c>
      <c r="Q25" s="30">
        <v>91</v>
      </c>
      <c r="R25" s="29" t="s">
        <v>101</v>
      </c>
      <c r="S25" s="28" t="s">
        <v>234</v>
      </c>
    </row>
    <row r="26" spans="1:19" x14ac:dyDescent="0.3">
      <c r="A26" s="32" t="s">
        <v>22</v>
      </c>
      <c r="B26" s="1">
        <v>77</v>
      </c>
      <c r="C26" s="1">
        <v>45</v>
      </c>
      <c r="D26" s="1">
        <v>20</v>
      </c>
      <c r="E26" s="20">
        <v>12</v>
      </c>
      <c r="F26" s="30">
        <v>102</v>
      </c>
      <c r="G26" s="20">
        <v>30</v>
      </c>
      <c r="H26" s="20">
        <v>40</v>
      </c>
      <c r="I26" s="20">
        <v>5</v>
      </c>
      <c r="J26" s="20">
        <v>4</v>
      </c>
      <c r="K26" s="29" t="s">
        <v>1613</v>
      </c>
      <c r="L26" s="1" t="s">
        <v>1903</v>
      </c>
      <c r="M26" s="1" t="s">
        <v>954</v>
      </c>
      <c r="N26" s="1" t="s">
        <v>1989</v>
      </c>
      <c r="O26" s="31">
        <v>258</v>
      </c>
      <c r="P26" s="20">
        <v>211</v>
      </c>
      <c r="Q26" s="30">
        <v>47</v>
      </c>
      <c r="R26" s="29" t="s">
        <v>101</v>
      </c>
      <c r="S26" s="28" t="s">
        <v>215</v>
      </c>
    </row>
    <row r="27" spans="1:19" x14ac:dyDescent="0.3">
      <c r="A27" s="32" t="s">
        <v>17</v>
      </c>
      <c r="B27" s="1">
        <v>77</v>
      </c>
      <c r="C27" s="1">
        <v>44</v>
      </c>
      <c r="D27" s="1">
        <v>21</v>
      </c>
      <c r="E27" s="20">
        <v>12</v>
      </c>
      <c r="F27" s="30">
        <v>100</v>
      </c>
      <c r="G27" s="20">
        <v>25</v>
      </c>
      <c r="H27" s="20">
        <v>40</v>
      </c>
      <c r="I27" s="20">
        <v>4</v>
      </c>
      <c r="J27" s="20">
        <v>5</v>
      </c>
      <c r="K27" s="29" t="s">
        <v>1647</v>
      </c>
      <c r="L27" s="1" t="s">
        <v>1613</v>
      </c>
      <c r="M27" s="1" t="s">
        <v>804</v>
      </c>
      <c r="N27" s="1" t="s">
        <v>1943</v>
      </c>
      <c r="O27" s="31">
        <v>256</v>
      </c>
      <c r="P27" s="20">
        <v>223</v>
      </c>
      <c r="Q27" s="30">
        <v>33</v>
      </c>
      <c r="R27" s="29" t="s">
        <v>109</v>
      </c>
      <c r="S27" s="28" t="s">
        <v>232</v>
      </c>
    </row>
    <row r="28" spans="1:19" x14ac:dyDescent="0.3">
      <c r="A28" s="32" t="s">
        <v>95</v>
      </c>
      <c r="B28" s="1">
        <v>76</v>
      </c>
      <c r="C28" s="1">
        <v>40</v>
      </c>
      <c r="D28" s="1">
        <v>30</v>
      </c>
      <c r="E28" s="20">
        <v>6</v>
      </c>
      <c r="F28" s="30">
        <v>86</v>
      </c>
      <c r="G28" s="20">
        <v>31</v>
      </c>
      <c r="H28" s="20">
        <v>40</v>
      </c>
      <c r="I28" s="20">
        <v>0</v>
      </c>
      <c r="J28" s="20">
        <v>0</v>
      </c>
      <c r="K28" s="29" t="s">
        <v>1693</v>
      </c>
      <c r="L28" s="1" t="s">
        <v>1892</v>
      </c>
      <c r="M28" s="1" t="s">
        <v>719</v>
      </c>
      <c r="N28" s="1" t="s">
        <v>1992</v>
      </c>
      <c r="O28" s="31">
        <v>248</v>
      </c>
      <c r="P28" s="20">
        <v>218</v>
      </c>
      <c r="Q28" s="30">
        <v>30</v>
      </c>
      <c r="R28" s="29" t="s">
        <v>109</v>
      </c>
      <c r="S28" s="28" t="s">
        <v>232</v>
      </c>
    </row>
    <row r="29" spans="1:19" x14ac:dyDescent="0.3">
      <c r="A29" s="32" t="s">
        <v>15</v>
      </c>
      <c r="B29" s="1">
        <v>77</v>
      </c>
      <c r="C29" s="1">
        <v>36</v>
      </c>
      <c r="D29" s="1">
        <v>31</v>
      </c>
      <c r="E29" s="20">
        <v>10</v>
      </c>
      <c r="F29" s="30">
        <v>82</v>
      </c>
      <c r="G29" s="20">
        <v>21</v>
      </c>
      <c r="H29" s="20">
        <v>31</v>
      </c>
      <c r="I29" s="20">
        <v>5</v>
      </c>
      <c r="J29" s="20">
        <v>2</v>
      </c>
      <c r="K29" s="29" t="s">
        <v>1830</v>
      </c>
      <c r="L29" s="1" t="s">
        <v>2036</v>
      </c>
      <c r="M29" s="1" t="s">
        <v>680</v>
      </c>
      <c r="N29" s="1" t="s">
        <v>2037</v>
      </c>
      <c r="O29" s="31">
        <v>233</v>
      </c>
      <c r="P29" s="20">
        <v>256</v>
      </c>
      <c r="Q29" s="30">
        <v>-23</v>
      </c>
      <c r="R29" s="29" t="s">
        <v>101</v>
      </c>
      <c r="S29" s="28" t="s">
        <v>234</v>
      </c>
    </row>
    <row r="30" spans="1:19" x14ac:dyDescent="0.3">
      <c r="A30" s="32" t="s">
        <v>0</v>
      </c>
      <c r="B30" s="1">
        <v>77</v>
      </c>
      <c r="C30" s="1">
        <v>34</v>
      </c>
      <c r="D30" s="1">
        <v>31</v>
      </c>
      <c r="E30" s="20">
        <v>12</v>
      </c>
      <c r="F30" s="30">
        <v>80</v>
      </c>
      <c r="G30" s="20">
        <v>25</v>
      </c>
      <c r="H30" s="20">
        <v>32</v>
      </c>
      <c r="I30" s="20">
        <v>2</v>
      </c>
      <c r="J30" s="20">
        <v>4</v>
      </c>
      <c r="K30" s="29" t="s">
        <v>1653</v>
      </c>
      <c r="L30" s="1" t="s">
        <v>1993</v>
      </c>
      <c r="M30" s="1" t="s">
        <v>122</v>
      </c>
      <c r="N30" s="1" t="s">
        <v>2038</v>
      </c>
      <c r="O30" s="31">
        <v>221</v>
      </c>
      <c r="P30" s="20">
        <v>234</v>
      </c>
      <c r="Q30" s="30">
        <v>-13</v>
      </c>
      <c r="R30" s="29" t="s">
        <v>104</v>
      </c>
      <c r="S30" s="28" t="s">
        <v>234</v>
      </c>
    </row>
    <row r="31" spans="1:19" x14ac:dyDescent="0.3">
      <c r="A31" s="32" t="s">
        <v>6</v>
      </c>
      <c r="B31" s="1">
        <v>76</v>
      </c>
      <c r="C31" s="1">
        <v>33</v>
      </c>
      <c r="D31" s="1">
        <v>31</v>
      </c>
      <c r="E31" s="20">
        <v>12</v>
      </c>
      <c r="F31" s="30">
        <v>78</v>
      </c>
      <c r="G31" s="20">
        <v>28</v>
      </c>
      <c r="H31" s="20">
        <v>32</v>
      </c>
      <c r="I31" s="20">
        <v>1</v>
      </c>
      <c r="J31" s="20">
        <v>4</v>
      </c>
      <c r="K31" s="29" t="s">
        <v>1831</v>
      </c>
      <c r="L31" s="1" t="s">
        <v>2026</v>
      </c>
      <c r="M31" s="1" t="s">
        <v>2027</v>
      </c>
      <c r="N31" s="1" t="s">
        <v>2028</v>
      </c>
      <c r="O31" s="31">
        <v>205</v>
      </c>
      <c r="P31" s="20">
        <v>238</v>
      </c>
      <c r="Q31" s="30">
        <v>-33</v>
      </c>
      <c r="R31" s="29" t="s">
        <v>104</v>
      </c>
      <c r="S31" s="28" t="s">
        <v>231</v>
      </c>
    </row>
    <row r="32" spans="1:19" ht="15" thickBot="1" x14ac:dyDescent="0.35">
      <c r="A32" s="32" t="s">
        <v>25</v>
      </c>
      <c r="B32" s="1">
        <v>78</v>
      </c>
      <c r="C32" s="1">
        <v>28</v>
      </c>
      <c r="D32" s="1">
        <v>36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1901</v>
      </c>
      <c r="L32" s="1" t="s">
        <v>2034</v>
      </c>
      <c r="M32" s="1" t="s">
        <v>885</v>
      </c>
      <c r="N32" s="1" t="s">
        <v>2035</v>
      </c>
      <c r="O32" s="31">
        <v>202</v>
      </c>
      <c r="P32" s="20">
        <v>256</v>
      </c>
      <c r="Q32" s="30">
        <v>-54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v>77</v>
      </c>
      <c r="C35" s="1">
        <v>41</v>
      </c>
      <c r="D35" s="1">
        <v>31</v>
      </c>
      <c r="E35" s="20">
        <v>5</v>
      </c>
      <c r="F35" s="33">
        <v>87</v>
      </c>
      <c r="G35" s="20">
        <v>16</v>
      </c>
      <c r="H35" s="20">
        <v>33</v>
      </c>
      <c r="I35" s="20">
        <v>8</v>
      </c>
      <c r="J35" s="20">
        <v>0</v>
      </c>
      <c r="K35" s="29" t="s">
        <v>1994</v>
      </c>
      <c r="L35" s="1" t="s">
        <v>1910</v>
      </c>
      <c r="M35" s="1" t="s">
        <v>860</v>
      </c>
      <c r="N35" s="1" t="s">
        <v>1995</v>
      </c>
      <c r="O35" s="31">
        <v>257</v>
      </c>
      <c r="P35" s="20">
        <v>271</v>
      </c>
      <c r="Q35" s="30">
        <v>-14</v>
      </c>
      <c r="R35" s="29" t="s">
        <v>159</v>
      </c>
      <c r="S35" s="28" t="s">
        <v>218</v>
      </c>
    </row>
    <row r="36" spans="1:19" x14ac:dyDescent="0.3">
      <c r="A36" s="32" t="s">
        <v>20</v>
      </c>
      <c r="B36" s="1">
        <v>77</v>
      </c>
      <c r="C36" s="1">
        <v>39</v>
      </c>
      <c r="D36" s="1">
        <v>29</v>
      </c>
      <c r="E36" s="20">
        <v>9</v>
      </c>
      <c r="F36" s="30">
        <v>87</v>
      </c>
      <c r="G36" s="20">
        <v>30</v>
      </c>
      <c r="H36" s="20">
        <v>39</v>
      </c>
      <c r="I36" s="20">
        <v>0</v>
      </c>
      <c r="J36" s="20">
        <v>3</v>
      </c>
      <c r="K36" s="29" t="s">
        <v>1998</v>
      </c>
      <c r="L36" s="1" t="s">
        <v>1797</v>
      </c>
      <c r="M36" s="1" t="s">
        <v>1999</v>
      </c>
      <c r="N36" s="1" t="s">
        <v>2000</v>
      </c>
      <c r="O36" s="31">
        <v>265</v>
      </c>
      <c r="P36" s="20">
        <v>257</v>
      </c>
      <c r="Q36" s="30">
        <v>8</v>
      </c>
      <c r="R36" s="29" t="s">
        <v>101</v>
      </c>
      <c r="S36" s="28" t="s">
        <v>203</v>
      </c>
    </row>
    <row r="37" spans="1:19" x14ac:dyDescent="0.3">
      <c r="A37" s="32" t="s">
        <v>2</v>
      </c>
      <c r="B37" s="1">
        <v>77</v>
      </c>
      <c r="C37" s="1">
        <v>35</v>
      </c>
      <c r="D37" s="1">
        <v>26</v>
      </c>
      <c r="E37" s="20">
        <v>16</v>
      </c>
      <c r="F37" s="30">
        <v>86</v>
      </c>
      <c r="G37" s="20">
        <v>26</v>
      </c>
      <c r="H37" s="20">
        <v>34</v>
      </c>
      <c r="I37" s="20">
        <v>1</v>
      </c>
      <c r="J37" s="20">
        <v>7</v>
      </c>
      <c r="K37" s="29" t="s">
        <v>1897</v>
      </c>
      <c r="L37" s="1" t="s">
        <v>1479</v>
      </c>
      <c r="M37" s="1" t="s">
        <v>746</v>
      </c>
      <c r="N37" s="1" t="s">
        <v>2006</v>
      </c>
      <c r="O37" s="31">
        <v>247</v>
      </c>
      <c r="P37" s="20">
        <v>240</v>
      </c>
      <c r="Q37" s="30">
        <v>7</v>
      </c>
      <c r="R37" s="29" t="s">
        <v>109</v>
      </c>
      <c r="S37" s="28" t="s">
        <v>218</v>
      </c>
    </row>
    <row r="38" spans="1:19" x14ac:dyDescent="0.3">
      <c r="A38" s="32" t="s">
        <v>18</v>
      </c>
      <c r="B38" s="1">
        <v>77</v>
      </c>
      <c r="C38" s="1">
        <v>32</v>
      </c>
      <c r="D38" s="1">
        <v>26</v>
      </c>
      <c r="E38" s="20">
        <v>19</v>
      </c>
      <c r="F38" s="30">
        <v>83</v>
      </c>
      <c r="G38" s="20">
        <v>14</v>
      </c>
      <c r="H38" s="20">
        <v>27</v>
      </c>
      <c r="I38" s="20">
        <v>5</v>
      </c>
      <c r="J38" s="20">
        <v>9</v>
      </c>
      <c r="K38" s="29" t="s">
        <v>2039</v>
      </c>
      <c r="L38" s="1" t="s">
        <v>1799</v>
      </c>
      <c r="M38" s="1" t="s">
        <v>1800</v>
      </c>
      <c r="N38" s="1" t="s">
        <v>2040</v>
      </c>
      <c r="O38" s="31">
        <v>211</v>
      </c>
      <c r="P38" s="20">
        <v>236</v>
      </c>
      <c r="Q38" s="30">
        <v>-25</v>
      </c>
      <c r="R38" s="29" t="s">
        <v>104</v>
      </c>
      <c r="S38" s="28" t="s">
        <v>245</v>
      </c>
    </row>
    <row r="39" spans="1:19" x14ac:dyDescent="0.3">
      <c r="A39" s="32" t="s">
        <v>8</v>
      </c>
      <c r="B39" s="1">
        <v>76</v>
      </c>
      <c r="C39" s="1">
        <v>37</v>
      </c>
      <c r="D39" s="1">
        <v>32</v>
      </c>
      <c r="E39" s="20">
        <v>7</v>
      </c>
      <c r="F39" s="30">
        <v>81</v>
      </c>
      <c r="G39" s="20">
        <v>23</v>
      </c>
      <c r="H39" s="20">
        <v>35</v>
      </c>
      <c r="I39" s="20">
        <v>2</v>
      </c>
      <c r="J39" s="20">
        <v>1</v>
      </c>
      <c r="K39" s="29" t="s">
        <v>2041</v>
      </c>
      <c r="L39" s="1" t="s">
        <v>1843</v>
      </c>
      <c r="M39" s="1" t="s">
        <v>855</v>
      </c>
      <c r="N39" s="1" t="s">
        <v>1919</v>
      </c>
      <c r="O39" s="31">
        <v>234</v>
      </c>
      <c r="P39" s="20">
        <v>269</v>
      </c>
      <c r="Q39" s="30">
        <v>-35</v>
      </c>
      <c r="R39" s="29" t="s">
        <v>99</v>
      </c>
      <c r="S39" s="28" t="s">
        <v>225</v>
      </c>
    </row>
    <row r="40" spans="1:19" x14ac:dyDescent="0.3">
      <c r="A40" s="32" t="s">
        <v>7</v>
      </c>
      <c r="B40" s="1">
        <v>76</v>
      </c>
      <c r="C40" s="1">
        <v>32</v>
      </c>
      <c r="D40" s="1">
        <v>33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2002</v>
      </c>
      <c r="L40" s="1" t="s">
        <v>1993</v>
      </c>
      <c r="M40" s="1" t="s">
        <v>705</v>
      </c>
      <c r="N40" s="1" t="s">
        <v>2042</v>
      </c>
      <c r="O40" s="31">
        <v>212</v>
      </c>
      <c r="P40" s="20">
        <v>243</v>
      </c>
      <c r="Q40" s="30">
        <v>-31</v>
      </c>
      <c r="R40" s="29" t="s">
        <v>159</v>
      </c>
      <c r="S40" s="28" t="s">
        <v>244</v>
      </c>
    </row>
    <row r="41" spans="1:19" x14ac:dyDescent="0.3">
      <c r="A41" s="32" t="s">
        <v>27</v>
      </c>
      <c r="B41" s="1">
        <v>76</v>
      </c>
      <c r="C41" s="1">
        <v>32</v>
      </c>
      <c r="D41" s="1">
        <v>36</v>
      </c>
      <c r="E41" s="20">
        <v>8</v>
      </c>
      <c r="F41" s="30">
        <v>72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1996</v>
      </c>
      <c r="M41" s="1" t="s">
        <v>742</v>
      </c>
      <c r="N41" s="1" t="s">
        <v>1997</v>
      </c>
      <c r="O41" s="31">
        <v>199</v>
      </c>
      <c r="P41" s="20">
        <v>243</v>
      </c>
      <c r="Q41" s="30">
        <v>-44</v>
      </c>
      <c r="R41" s="29" t="s">
        <v>99</v>
      </c>
      <c r="S41" s="28" t="s">
        <v>234</v>
      </c>
    </row>
    <row r="42" spans="1:19" ht="15" thickBot="1" x14ac:dyDescent="0.35">
      <c r="A42" s="27" t="s">
        <v>3</v>
      </c>
      <c r="B42" s="26">
        <v>76</v>
      </c>
      <c r="C42" s="26">
        <v>22</v>
      </c>
      <c r="D42" s="26">
        <v>46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2004</v>
      </c>
      <c r="L42" s="26" t="s">
        <v>1386</v>
      </c>
      <c r="M42" s="26" t="s">
        <v>1873</v>
      </c>
      <c r="N42" s="26" t="s">
        <v>2005</v>
      </c>
      <c r="O42" s="25">
        <v>201</v>
      </c>
      <c r="P42" s="24">
        <v>295</v>
      </c>
      <c r="Q42" s="23">
        <v>-94</v>
      </c>
      <c r="R42" s="22" t="s">
        <v>107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6C036B2-7E04-49EF-AE72-A0A4DAC4F98D}"/>
  </hyperlinks>
  <pageMargins left="0.7" right="0.7" top="0.75" bottom="0.75" header="0.3" footer="0.3"/>
  <pageSetup orientation="portrait" verticalDpi="0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E2A2-4CE8-4F74-9072-14D4050C501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78</v>
      </c>
      <c r="C4" s="40">
        <v>47</v>
      </c>
      <c r="D4" s="40">
        <v>23</v>
      </c>
      <c r="E4" s="38">
        <v>8</v>
      </c>
      <c r="F4" s="33">
        <v>102</v>
      </c>
      <c r="G4" s="39">
        <v>34</v>
      </c>
      <c r="H4" s="38">
        <v>42</v>
      </c>
      <c r="I4" s="38">
        <v>5</v>
      </c>
      <c r="J4" s="33">
        <v>0</v>
      </c>
      <c r="K4" s="37" t="s">
        <v>2029</v>
      </c>
      <c r="L4" s="40" t="s">
        <v>1963</v>
      </c>
      <c r="M4" s="40" t="s">
        <v>2030</v>
      </c>
      <c r="N4" s="40" t="s">
        <v>2031</v>
      </c>
      <c r="O4" s="39">
        <v>270</v>
      </c>
      <c r="P4" s="38">
        <v>233</v>
      </c>
      <c r="Q4" s="33">
        <v>37</v>
      </c>
      <c r="R4" s="37" t="s">
        <v>99</v>
      </c>
      <c r="S4" s="36" t="s">
        <v>233</v>
      </c>
    </row>
    <row r="5" spans="1:20" x14ac:dyDescent="0.3">
      <c r="A5" s="32" t="s">
        <v>16</v>
      </c>
      <c r="B5" s="1">
        <v>78</v>
      </c>
      <c r="C5" s="1">
        <v>46</v>
      </c>
      <c r="D5" s="1">
        <v>22</v>
      </c>
      <c r="E5" s="20">
        <v>10</v>
      </c>
      <c r="F5" s="30">
        <v>102</v>
      </c>
      <c r="G5" s="31">
        <v>28</v>
      </c>
      <c r="H5" s="20">
        <v>42</v>
      </c>
      <c r="I5" s="20">
        <v>4</v>
      </c>
      <c r="J5" s="30">
        <v>5</v>
      </c>
      <c r="K5" s="29" t="s">
        <v>2048</v>
      </c>
      <c r="L5" s="1" t="s">
        <v>1969</v>
      </c>
      <c r="M5" s="1" t="s">
        <v>778</v>
      </c>
      <c r="N5" s="1" t="s">
        <v>2049</v>
      </c>
      <c r="O5" s="31">
        <v>273</v>
      </c>
      <c r="P5" s="20">
        <v>245</v>
      </c>
      <c r="Q5" s="30">
        <v>28</v>
      </c>
      <c r="R5" s="29" t="s">
        <v>99</v>
      </c>
      <c r="S5" s="28" t="s">
        <v>280</v>
      </c>
    </row>
    <row r="6" spans="1:20" x14ac:dyDescent="0.3">
      <c r="A6" s="32" t="s">
        <v>5</v>
      </c>
      <c r="B6" s="1">
        <v>78</v>
      </c>
      <c r="C6" s="1">
        <v>48</v>
      </c>
      <c r="D6" s="1">
        <v>24</v>
      </c>
      <c r="E6" s="20">
        <v>6</v>
      </c>
      <c r="F6" s="30">
        <v>102</v>
      </c>
      <c r="G6" s="31">
        <v>35</v>
      </c>
      <c r="H6" s="20">
        <v>44</v>
      </c>
      <c r="I6" s="20">
        <v>4</v>
      </c>
      <c r="J6" s="30">
        <v>2</v>
      </c>
      <c r="K6" s="29" t="s">
        <v>1971</v>
      </c>
      <c r="L6" s="1" t="s">
        <v>1899</v>
      </c>
      <c r="M6" s="1" t="s">
        <v>782</v>
      </c>
      <c r="N6" s="1" t="s">
        <v>2051</v>
      </c>
      <c r="O6" s="31">
        <v>281</v>
      </c>
      <c r="P6" s="20">
        <v>221</v>
      </c>
      <c r="Q6" s="30">
        <v>60</v>
      </c>
      <c r="R6" s="29" t="s">
        <v>107</v>
      </c>
      <c r="S6" s="28" t="s">
        <v>233</v>
      </c>
    </row>
    <row r="7" spans="1:20" x14ac:dyDescent="0.3">
      <c r="A7" s="32" t="s">
        <v>29</v>
      </c>
      <c r="B7" s="1">
        <v>79</v>
      </c>
      <c r="C7" s="1">
        <v>43</v>
      </c>
      <c r="D7" s="1">
        <v>26</v>
      </c>
      <c r="E7" s="20">
        <v>10</v>
      </c>
      <c r="F7" s="30">
        <v>96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2043</v>
      </c>
      <c r="M7" s="1" t="s">
        <v>852</v>
      </c>
      <c r="N7" s="1" t="s">
        <v>2044</v>
      </c>
      <c r="O7" s="31">
        <v>264</v>
      </c>
      <c r="P7" s="20">
        <v>246</v>
      </c>
      <c r="Q7" s="30">
        <v>18</v>
      </c>
      <c r="R7" s="29" t="s">
        <v>133</v>
      </c>
      <c r="S7" s="28" t="s">
        <v>233</v>
      </c>
    </row>
    <row r="8" spans="1:20" x14ac:dyDescent="0.3">
      <c r="A8" s="32" t="s">
        <v>11</v>
      </c>
      <c r="B8" s="1">
        <v>78</v>
      </c>
      <c r="C8" s="1">
        <v>41</v>
      </c>
      <c r="D8" s="1">
        <v>27</v>
      </c>
      <c r="E8" s="20">
        <v>10</v>
      </c>
      <c r="F8" s="30">
        <v>92</v>
      </c>
      <c r="G8" s="31">
        <v>32</v>
      </c>
      <c r="H8" s="20">
        <v>38</v>
      </c>
      <c r="I8" s="20">
        <v>3</v>
      </c>
      <c r="J8" s="30">
        <v>1</v>
      </c>
      <c r="K8" s="29" t="s">
        <v>1619</v>
      </c>
      <c r="L8" s="1" t="s">
        <v>1655</v>
      </c>
      <c r="M8" s="1" t="s">
        <v>894</v>
      </c>
      <c r="N8" s="1" t="s">
        <v>2050</v>
      </c>
      <c r="O8" s="31">
        <v>264</v>
      </c>
      <c r="P8" s="20">
        <v>240</v>
      </c>
      <c r="Q8" s="30">
        <v>24</v>
      </c>
      <c r="R8" s="29" t="s">
        <v>104</v>
      </c>
      <c r="S8" s="28" t="s">
        <v>234</v>
      </c>
    </row>
    <row r="9" spans="1:20" x14ac:dyDescent="0.3">
      <c r="A9" s="32" t="s">
        <v>21</v>
      </c>
      <c r="B9" s="1">
        <v>78</v>
      </c>
      <c r="C9" s="1">
        <v>40</v>
      </c>
      <c r="D9" s="1">
        <v>29</v>
      </c>
      <c r="E9" s="20">
        <v>9</v>
      </c>
      <c r="F9" s="30">
        <v>89</v>
      </c>
      <c r="G9" s="31">
        <v>27</v>
      </c>
      <c r="H9" s="20">
        <v>38</v>
      </c>
      <c r="I9" s="20">
        <v>2</v>
      </c>
      <c r="J9" s="30">
        <v>4</v>
      </c>
      <c r="K9" s="29" t="s">
        <v>1655</v>
      </c>
      <c r="L9" s="1" t="s">
        <v>1965</v>
      </c>
      <c r="M9" s="1" t="s">
        <v>844</v>
      </c>
      <c r="N9" s="1" t="s">
        <v>2045</v>
      </c>
      <c r="O9" s="31">
        <v>228</v>
      </c>
      <c r="P9" s="20">
        <v>238</v>
      </c>
      <c r="Q9" s="30">
        <v>-10</v>
      </c>
      <c r="R9" s="29" t="s">
        <v>113</v>
      </c>
      <c r="S9" s="28" t="s">
        <v>237</v>
      </c>
    </row>
    <row r="10" spans="1:20" x14ac:dyDescent="0.3">
      <c r="A10" s="32" t="s">
        <v>19</v>
      </c>
      <c r="B10" s="1">
        <v>78</v>
      </c>
      <c r="C10" s="1">
        <v>37</v>
      </c>
      <c r="D10" s="1">
        <v>37</v>
      </c>
      <c r="E10" s="20">
        <v>4</v>
      </c>
      <c r="F10" s="30">
        <v>78</v>
      </c>
      <c r="G10" s="31">
        <v>24</v>
      </c>
      <c r="H10" s="20">
        <v>32</v>
      </c>
      <c r="I10" s="20">
        <v>5</v>
      </c>
      <c r="J10" s="30">
        <v>2</v>
      </c>
      <c r="K10" s="29" t="s">
        <v>1686</v>
      </c>
      <c r="L10" s="1" t="s">
        <v>2046</v>
      </c>
      <c r="M10" s="1" t="s">
        <v>719</v>
      </c>
      <c r="N10" s="1" t="s">
        <v>2047</v>
      </c>
      <c r="O10" s="31">
        <v>233</v>
      </c>
      <c r="P10" s="20">
        <v>266</v>
      </c>
      <c r="Q10" s="30">
        <v>-33</v>
      </c>
      <c r="R10" s="29" t="s">
        <v>113</v>
      </c>
      <c r="S10" s="28" t="s">
        <v>237</v>
      </c>
    </row>
    <row r="11" spans="1:20" ht="15" thickBot="1" x14ac:dyDescent="0.35">
      <c r="A11" s="32" t="s">
        <v>4</v>
      </c>
      <c r="B11" s="1">
        <v>77</v>
      </c>
      <c r="C11" s="1">
        <v>32</v>
      </c>
      <c r="D11" s="1">
        <v>31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1680</v>
      </c>
      <c r="L11" s="1" t="s">
        <v>1940</v>
      </c>
      <c r="M11" s="1" t="s">
        <v>1065</v>
      </c>
      <c r="N11" s="1" t="s">
        <v>1771</v>
      </c>
      <c r="O11" s="31">
        <v>242</v>
      </c>
      <c r="P11" s="20">
        <v>275</v>
      </c>
      <c r="Q11" s="30">
        <v>-33</v>
      </c>
      <c r="R11" s="29" t="s">
        <v>107</v>
      </c>
      <c r="S11" s="28" t="s">
        <v>218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78</v>
      </c>
      <c r="C14" s="1">
        <v>50</v>
      </c>
      <c r="D14" s="1">
        <v>22</v>
      </c>
      <c r="E14" s="20">
        <v>6</v>
      </c>
      <c r="F14" s="33">
        <v>106</v>
      </c>
      <c r="G14" s="20">
        <v>31</v>
      </c>
      <c r="H14" s="20">
        <v>45</v>
      </c>
      <c r="I14" s="20">
        <v>5</v>
      </c>
      <c r="J14" s="20">
        <v>3</v>
      </c>
      <c r="K14" s="29" t="s">
        <v>2052</v>
      </c>
      <c r="L14" s="1" t="s">
        <v>1296</v>
      </c>
      <c r="M14" s="1" t="s">
        <v>1973</v>
      </c>
      <c r="N14" s="1" t="s">
        <v>2053</v>
      </c>
      <c r="O14" s="31">
        <v>281</v>
      </c>
      <c r="P14" s="20">
        <v>233</v>
      </c>
      <c r="Q14" s="30">
        <v>48</v>
      </c>
      <c r="R14" s="29" t="s">
        <v>99</v>
      </c>
      <c r="S14" s="28" t="s">
        <v>203</v>
      </c>
    </row>
    <row r="15" spans="1:20" x14ac:dyDescent="0.3">
      <c r="A15" s="32" t="s">
        <v>9</v>
      </c>
      <c r="B15" s="1">
        <v>78</v>
      </c>
      <c r="C15" s="1">
        <v>40</v>
      </c>
      <c r="D15" s="1">
        <v>22</v>
      </c>
      <c r="E15" s="20">
        <v>16</v>
      </c>
      <c r="F15" s="30">
        <v>96</v>
      </c>
      <c r="G15" s="20">
        <v>30</v>
      </c>
      <c r="H15" s="20">
        <v>37</v>
      </c>
      <c r="I15" s="20">
        <v>3</v>
      </c>
      <c r="J15" s="20">
        <v>10</v>
      </c>
      <c r="K15" s="29" t="s">
        <v>2020</v>
      </c>
      <c r="L15" s="1" t="s">
        <v>1936</v>
      </c>
      <c r="M15" s="1" t="s">
        <v>1863</v>
      </c>
      <c r="N15" s="1" t="s">
        <v>2021</v>
      </c>
      <c r="O15" s="31">
        <v>280</v>
      </c>
      <c r="P15" s="20">
        <v>250</v>
      </c>
      <c r="Q15" s="30">
        <v>30</v>
      </c>
      <c r="R15" s="29" t="s">
        <v>104</v>
      </c>
      <c r="S15" s="28" t="s">
        <v>232</v>
      </c>
    </row>
    <row r="16" spans="1:20" x14ac:dyDescent="0.3">
      <c r="A16" s="32" t="s">
        <v>10</v>
      </c>
      <c r="B16" s="1">
        <v>78</v>
      </c>
      <c r="C16" s="1">
        <v>40</v>
      </c>
      <c r="D16" s="1">
        <v>26</v>
      </c>
      <c r="E16" s="20">
        <v>12</v>
      </c>
      <c r="F16" s="30">
        <v>92</v>
      </c>
      <c r="G16" s="20">
        <v>16</v>
      </c>
      <c r="H16" s="20">
        <v>31</v>
      </c>
      <c r="I16" s="20">
        <v>9</v>
      </c>
      <c r="J16" s="20">
        <v>4</v>
      </c>
      <c r="K16" s="29" t="s">
        <v>2018</v>
      </c>
      <c r="L16" s="1" t="s">
        <v>1963</v>
      </c>
      <c r="M16" s="1" t="s">
        <v>913</v>
      </c>
      <c r="N16" s="1" t="s">
        <v>2056</v>
      </c>
      <c r="O16" s="31">
        <v>233</v>
      </c>
      <c r="P16" s="20">
        <v>232</v>
      </c>
      <c r="Q16" s="30">
        <v>1</v>
      </c>
      <c r="R16" s="29" t="s">
        <v>109</v>
      </c>
      <c r="S16" s="28" t="s">
        <v>203</v>
      </c>
    </row>
    <row r="17" spans="1:19" x14ac:dyDescent="0.3">
      <c r="A17" s="32" t="s">
        <v>23</v>
      </c>
      <c r="B17" s="1">
        <v>78</v>
      </c>
      <c r="C17" s="1">
        <v>39</v>
      </c>
      <c r="D17" s="1">
        <v>27</v>
      </c>
      <c r="E17" s="20">
        <v>12</v>
      </c>
      <c r="F17" s="30">
        <v>90</v>
      </c>
      <c r="G17" s="20">
        <v>20</v>
      </c>
      <c r="H17" s="20">
        <v>32</v>
      </c>
      <c r="I17" s="20">
        <v>7</v>
      </c>
      <c r="J17" s="20">
        <v>2</v>
      </c>
      <c r="K17" s="29" t="s">
        <v>1975</v>
      </c>
      <c r="L17" s="1" t="s">
        <v>1537</v>
      </c>
      <c r="M17" s="1" t="s">
        <v>976</v>
      </c>
      <c r="N17" s="1" t="s">
        <v>2054</v>
      </c>
      <c r="O17" s="31">
        <v>245</v>
      </c>
      <c r="P17" s="20">
        <v>241</v>
      </c>
      <c r="Q17" s="30">
        <v>4</v>
      </c>
      <c r="R17" s="29" t="s">
        <v>99</v>
      </c>
      <c r="S17" s="28" t="s">
        <v>237</v>
      </c>
    </row>
    <row r="18" spans="1:19" x14ac:dyDescent="0.3">
      <c r="A18" s="32" t="s">
        <v>13</v>
      </c>
      <c r="B18" s="1">
        <v>78</v>
      </c>
      <c r="C18" s="1">
        <v>42</v>
      </c>
      <c r="D18" s="1">
        <v>31</v>
      </c>
      <c r="E18" s="20">
        <v>5</v>
      </c>
      <c r="F18" s="30">
        <v>89</v>
      </c>
      <c r="G18" s="20">
        <v>24</v>
      </c>
      <c r="H18" s="20">
        <v>38</v>
      </c>
      <c r="I18" s="20">
        <v>4</v>
      </c>
      <c r="J18" s="20">
        <v>5</v>
      </c>
      <c r="K18" s="29" t="s">
        <v>1956</v>
      </c>
      <c r="L18" s="1" t="s">
        <v>1977</v>
      </c>
      <c r="M18" s="1" t="s">
        <v>867</v>
      </c>
      <c r="N18" s="1" t="s">
        <v>1978</v>
      </c>
      <c r="O18" s="31">
        <v>226</v>
      </c>
      <c r="P18" s="20">
        <v>229</v>
      </c>
      <c r="Q18" s="30">
        <v>-3</v>
      </c>
      <c r="R18" s="29" t="s">
        <v>133</v>
      </c>
      <c r="S18" s="28" t="s">
        <v>224</v>
      </c>
    </row>
    <row r="19" spans="1:19" x14ac:dyDescent="0.3">
      <c r="A19" s="32" t="s">
        <v>1</v>
      </c>
      <c r="B19" s="1">
        <v>78</v>
      </c>
      <c r="C19" s="1">
        <v>39</v>
      </c>
      <c r="D19" s="1">
        <v>30</v>
      </c>
      <c r="E19" s="20">
        <v>9</v>
      </c>
      <c r="F19" s="30">
        <v>87</v>
      </c>
      <c r="G19" s="20">
        <v>31</v>
      </c>
      <c r="H19" s="20">
        <v>37</v>
      </c>
      <c r="I19" s="20">
        <v>2</v>
      </c>
      <c r="J19" s="20">
        <v>6</v>
      </c>
      <c r="K19" s="29" t="s">
        <v>1983</v>
      </c>
      <c r="L19" s="1" t="s">
        <v>2022</v>
      </c>
      <c r="M19" s="1" t="s">
        <v>730</v>
      </c>
      <c r="N19" s="1" t="s">
        <v>2023</v>
      </c>
      <c r="O19" s="31">
        <v>248</v>
      </c>
      <c r="P19" s="20">
        <v>240</v>
      </c>
      <c r="Q19" s="30">
        <v>8</v>
      </c>
      <c r="R19" s="29" t="s">
        <v>101</v>
      </c>
      <c r="S19" s="28" t="s">
        <v>234</v>
      </c>
    </row>
    <row r="20" spans="1:19" x14ac:dyDescent="0.3">
      <c r="A20" s="32" t="s">
        <v>14</v>
      </c>
      <c r="B20" s="1">
        <v>78</v>
      </c>
      <c r="C20" s="1">
        <v>40</v>
      </c>
      <c r="D20" s="1">
        <v>35</v>
      </c>
      <c r="E20" s="20">
        <v>3</v>
      </c>
      <c r="F20" s="30">
        <v>83</v>
      </c>
      <c r="G20" s="20">
        <v>24</v>
      </c>
      <c r="H20" s="20">
        <v>36</v>
      </c>
      <c r="I20" s="20">
        <v>4</v>
      </c>
      <c r="J20" s="20">
        <v>1</v>
      </c>
      <c r="K20" s="29" t="s">
        <v>1830</v>
      </c>
      <c r="L20" s="1" t="s">
        <v>2014</v>
      </c>
      <c r="M20" s="1" t="s">
        <v>914</v>
      </c>
      <c r="N20" s="1" t="s">
        <v>2055</v>
      </c>
      <c r="O20" s="31">
        <v>219</v>
      </c>
      <c r="P20" s="20">
        <v>239</v>
      </c>
      <c r="Q20" s="30">
        <v>-20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78</v>
      </c>
      <c r="C21" s="26">
        <v>33</v>
      </c>
      <c r="D21" s="26">
        <v>36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2016</v>
      </c>
      <c r="L21" s="26" t="s">
        <v>1772</v>
      </c>
      <c r="M21" s="26" t="s">
        <v>1007</v>
      </c>
      <c r="N21" s="26" t="s">
        <v>2017</v>
      </c>
      <c r="O21" s="25">
        <v>229</v>
      </c>
      <c r="P21" s="24">
        <v>238</v>
      </c>
      <c r="Q21" s="23">
        <v>-9</v>
      </c>
      <c r="R21" s="22" t="s">
        <v>104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77</v>
      </c>
      <c r="C25" s="1">
        <v>51</v>
      </c>
      <c r="D25" s="1">
        <v>16</v>
      </c>
      <c r="E25" s="20">
        <v>10</v>
      </c>
      <c r="F25" s="30">
        <v>112</v>
      </c>
      <c r="G25" s="20">
        <v>42</v>
      </c>
      <c r="H25" s="20">
        <v>48</v>
      </c>
      <c r="I25" s="20">
        <v>3</v>
      </c>
      <c r="J25" s="20">
        <v>6</v>
      </c>
      <c r="K25" s="29" t="s">
        <v>2024</v>
      </c>
      <c r="L25" s="1" t="s">
        <v>1419</v>
      </c>
      <c r="M25" s="1" t="s">
        <v>759</v>
      </c>
      <c r="N25" s="1" t="s">
        <v>2057</v>
      </c>
      <c r="O25" s="31">
        <v>290</v>
      </c>
      <c r="P25" s="20">
        <v>197</v>
      </c>
      <c r="Q25" s="30">
        <v>93</v>
      </c>
      <c r="R25" s="29" t="s">
        <v>99</v>
      </c>
      <c r="S25" s="28" t="s">
        <v>203</v>
      </c>
    </row>
    <row r="26" spans="1:19" x14ac:dyDescent="0.3">
      <c r="A26" s="32" t="s">
        <v>22</v>
      </c>
      <c r="B26" s="1">
        <v>78</v>
      </c>
      <c r="C26" s="1">
        <v>46</v>
      </c>
      <c r="D26" s="1">
        <v>20</v>
      </c>
      <c r="E26" s="20">
        <v>12</v>
      </c>
      <c r="F26" s="30">
        <v>104</v>
      </c>
      <c r="G26" s="20">
        <v>30</v>
      </c>
      <c r="H26" s="20">
        <v>41</v>
      </c>
      <c r="I26" s="20">
        <v>5</v>
      </c>
      <c r="J26" s="20">
        <v>4</v>
      </c>
      <c r="K26" s="29" t="s">
        <v>2058</v>
      </c>
      <c r="L26" s="1" t="s">
        <v>1903</v>
      </c>
      <c r="M26" s="1" t="s">
        <v>954</v>
      </c>
      <c r="N26" s="1" t="s">
        <v>2059</v>
      </c>
      <c r="O26" s="31">
        <v>262</v>
      </c>
      <c r="P26" s="20">
        <v>214</v>
      </c>
      <c r="Q26" s="30">
        <v>48</v>
      </c>
      <c r="R26" s="29" t="s">
        <v>99</v>
      </c>
      <c r="S26" s="28" t="s">
        <v>215</v>
      </c>
    </row>
    <row r="27" spans="1:19" x14ac:dyDescent="0.3">
      <c r="A27" s="32" t="s">
        <v>17</v>
      </c>
      <c r="B27" s="1">
        <v>78</v>
      </c>
      <c r="C27" s="1">
        <v>45</v>
      </c>
      <c r="D27" s="1">
        <v>21</v>
      </c>
      <c r="E27" s="20">
        <v>12</v>
      </c>
      <c r="F27" s="30">
        <v>102</v>
      </c>
      <c r="G27" s="20">
        <v>26</v>
      </c>
      <c r="H27" s="20">
        <v>41</v>
      </c>
      <c r="I27" s="20">
        <v>4</v>
      </c>
      <c r="J27" s="20">
        <v>5</v>
      </c>
      <c r="K27" s="29" t="s">
        <v>2060</v>
      </c>
      <c r="L27" s="1" t="s">
        <v>1613</v>
      </c>
      <c r="M27" s="1" t="s">
        <v>804</v>
      </c>
      <c r="N27" s="1" t="s">
        <v>2061</v>
      </c>
      <c r="O27" s="31">
        <v>261</v>
      </c>
      <c r="P27" s="20">
        <v>225</v>
      </c>
      <c r="Q27" s="30">
        <v>36</v>
      </c>
      <c r="R27" s="29" t="s">
        <v>135</v>
      </c>
      <c r="S27" s="28" t="s">
        <v>203</v>
      </c>
    </row>
    <row r="28" spans="1:19" x14ac:dyDescent="0.3">
      <c r="A28" s="32" t="s">
        <v>95</v>
      </c>
      <c r="B28" s="1">
        <v>77</v>
      </c>
      <c r="C28" s="1">
        <v>41</v>
      </c>
      <c r="D28" s="1">
        <v>30</v>
      </c>
      <c r="E28" s="20">
        <v>6</v>
      </c>
      <c r="F28" s="30">
        <v>88</v>
      </c>
      <c r="G28" s="20">
        <v>31</v>
      </c>
      <c r="H28" s="20">
        <v>41</v>
      </c>
      <c r="I28" s="20">
        <v>0</v>
      </c>
      <c r="J28" s="20">
        <v>0</v>
      </c>
      <c r="K28" s="29" t="s">
        <v>1752</v>
      </c>
      <c r="L28" s="1" t="s">
        <v>1892</v>
      </c>
      <c r="M28" s="1" t="s">
        <v>719</v>
      </c>
      <c r="N28" s="1" t="s">
        <v>1978</v>
      </c>
      <c r="O28" s="31">
        <v>254</v>
      </c>
      <c r="P28" s="20">
        <v>223</v>
      </c>
      <c r="Q28" s="30">
        <v>31</v>
      </c>
      <c r="R28" s="29" t="s">
        <v>135</v>
      </c>
      <c r="S28" s="28" t="s">
        <v>203</v>
      </c>
    </row>
    <row r="29" spans="1:19" x14ac:dyDescent="0.3">
      <c r="A29" s="32" t="s">
        <v>15</v>
      </c>
      <c r="B29" s="1">
        <v>78</v>
      </c>
      <c r="C29" s="1">
        <v>37</v>
      </c>
      <c r="D29" s="1">
        <v>31</v>
      </c>
      <c r="E29" s="20">
        <v>10</v>
      </c>
      <c r="F29" s="30">
        <v>84</v>
      </c>
      <c r="G29" s="20">
        <v>22</v>
      </c>
      <c r="H29" s="20">
        <v>32</v>
      </c>
      <c r="I29" s="20">
        <v>5</v>
      </c>
      <c r="J29" s="20">
        <v>2</v>
      </c>
      <c r="K29" s="29" t="s">
        <v>1830</v>
      </c>
      <c r="L29" s="1" t="s">
        <v>2062</v>
      </c>
      <c r="M29" s="1" t="s">
        <v>680</v>
      </c>
      <c r="N29" s="1" t="s">
        <v>2007</v>
      </c>
      <c r="O29" s="31">
        <v>238</v>
      </c>
      <c r="P29" s="20">
        <v>256</v>
      </c>
      <c r="Q29" s="30">
        <v>-18</v>
      </c>
      <c r="R29" s="29" t="s">
        <v>99</v>
      </c>
      <c r="S29" s="28" t="s">
        <v>234</v>
      </c>
    </row>
    <row r="30" spans="1:19" x14ac:dyDescent="0.3">
      <c r="A30" s="32" t="s">
        <v>0</v>
      </c>
      <c r="B30" s="1">
        <v>77</v>
      </c>
      <c r="C30" s="1">
        <v>34</v>
      </c>
      <c r="D30" s="1">
        <v>31</v>
      </c>
      <c r="E30" s="20">
        <v>12</v>
      </c>
      <c r="F30" s="30">
        <v>80</v>
      </c>
      <c r="G30" s="20">
        <v>25</v>
      </c>
      <c r="H30" s="20">
        <v>32</v>
      </c>
      <c r="I30" s="20">
        <v>2</v>
      </c>
      <c r="J30" s="20">
        <v>4</v>
      </c>
      <c r="K30" s="29" t="s">
        <v>1653</v>
      </c>
      <c r="L30" s="1" t="s">
        <v>1993</v>
      </c>
      <c r="M30" s="1" t="s">
        <v>122</v>
      </c>
      <c r="N30" s="1" t="s">
        <v>2038</v>
      </c>
      <c r="O30" s="31">
        <v>221</v>
      </c>
      <c r="P30" s="20">
        <v>234</v>
      </c>
      <c r="Q30" s="30">
        <v>-13</v>
      </c>
      <c r="R30" s="29" t="s">
        <v>104</v>
      </c>
      <c r="S30" s="28" t="s">
        <v>234</v>
      </c>
    </row>
    <row r="31" spans="1:19" x14ac:dyDescent="0.3">
      <c r="A31" s="32" t="s">
        <v>6</v>
      </c>
      <c r="B31" s="1">
        <v>77</v>
      </c>
      <c r="C31" s="1">
        <v>33</v>
      </c>
      <c r="D31" s="1">
        <v>32</v>
      </c>
      <c r="E31" s="20">
        <v>12</v>
      </c>
      <c r="F31" s="30">
        <v>78</v>
      </c>
      <c r="G31" s="20">
        <v>28</v>
      </c>
      <c r="H31" s="20">
        <v>32</v>
      </c>
      <c r="I31" s="20">
        <v>1</v>
      </c>
      <c r="J31" s="20">
        <v>4</v>
      </c>
      <c r="K31" s="29" t="s">
        <v>2063</v>
      </c>
      <c r="L31" s="1" t="s">
        <v>2026</v>
      </c>
      <c r="M31" s="1" t="s">
        <v>2064</v>
      </c>
      <c r="N31" s="1" t="s">
        <v>2065</v>
      </c>
      <c r="O31" s="31">
        <v>206</v>
      </c>
      <c r="P31" s="20">
        <v>241</v>
      </c>
      <c r="Q31" s="30">
        <v>-35</v>
      </c>
      <c r="R31" s="29" t="s">
        <v>101</v>
      </c>
      <c r="S31" s="28" t="s">
        <v>231</v>
      </c>
    </row>
    <row r="32" spans="1:19" ht="15" thickBot="1" x14ac:dyDescent="0.35">
      <c r="A32" s="32" t="s">
        <v>25</v>
      </c>
      <c r="B32" s="1">
        <v>78</v>
      </c>
      <c r="C32" s="1">
        <v>28</v>
      </c>
      <c r="D32" s="1">
        <v>36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1901</v>
      </c>
      <c r="L32" s="1" t="s">
        <v>2034</v>
      </c>
      <c r="M32" s="1" t="s">
        <v>885</v>
      </c>
      <c r="N32" s="1" t="s">
        <v>2035</v>
      </c>
      <c r="O32" s="31">
        <v>202</v>
      </c>
      <c r="P32" s="20">
        <v>256</v>
      </c>
      <c r="Q32" s="30">
        <v>-54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78</v>
      </c>
      <c r="C35" s="1">
        <v>39</v>
      </c>
      <c r="D35" s="1">
        <v>29</v>
      </c>
      <c r="E35" s="20">
        <v>10</v>
      </c>
      <c r="F35" s="33">
        <v>88</v>
      </c>
      <c r="G35" s="20">
        <v>30</v>
      </c>
      <c r="H35" s="20">
        <v>39</v>
      </c>
      <c r="I35" s="20">
        <v>0</v>
      </c>
      <c r="J35" s="20">
        <v>3</v>
      </c>
      <c r="K35" s="29" t="s">
        <v>1998</v>
      </c>
      <c r="L35" s="1" t="s">
        <v>2070</v>
      </c>
      <c r="M35" s="1" t="s">
        <v>1999</v>
      </c>
      <c r="N35" s="1" t="s">
        <v>2071</v>
      </c>
      <c r="O35" s="31">
        <v>270</v>
      </c>
      <c r="P35" s="20">
        <v>263</v>
      </c>
      <c r="Q35" s="30">
        <v>7</v>
      </c>
      <c r="R35" s="29" t="s">
        <v>107</v>
      </c>
      <c r="S35" s="28" t="s">
        <v>234</v>
      </c>
    </row>
    <row r="36" spans="1:19" x14ac:dyDescent="0.3">
      <c r="A36" s="32" t="s">
        <v>2</v>
      </c>
      <c r="B36" s="1">
        <v>78</v>
      </c>
      <c r="C36" s="1">
        <v>36</v>
      </c>
      <c r="D36" s="1">
        <v>26</v>
      </c>
      <c r="E36" s="20">
        <v>16</v>
      </c>
      <c r="F36" s="30">
        <v>88</v>
      </c>
      <c r="G36" s="20">
        <v>27</v>
      </c>
      <c r="H36" s="20">
        <v>35</v>
      </c>
      <c r="I36" s="20">
        <v>1</v>
      </c>
      <c r="J36" s="20">
        <v>7</v>
      </c>
      <c r="K36" s="29" t="s">
        <v>1897</v>
      </c>
      <c r="L36" s="1" t="s">
        <v>1539</v>
      </c>
      <c r="M36" s="1" t="s">
        <v>763</v>
      </c>
      <c r="N36" s="1" t="s">
        <v>2077</v>
      </c>
      <c r="O36" s="31">
        <v>249</v>
      </c>
      <c r="P36" s="20">
        <v>241</v>
      </c>
      <c r="Q36" s="30">
        <v>8</v>
      </c>
      <c r="R36" s="29" t="s">
        <v>135</v>
      </c>
      <c r="S36" s="28" t="s">
        <v>233</v>
      </c>
    </row>
    <row r="37" spans="1:19" x14ac:dyDescent="0.3">
      <c r="A37" s="32" t="s">
        <v>31</v>
      </c>
      <c r="B37" s="1">
        <v>78</v>
      </c>
      <c r="C37" s="1">
        <v>41</v>
      </c>
      <c r="D37" s="1">
        <v>32</v>
      </c>
      <c r="E37" s="20">
        <v>5</v>
      </c>
      <c r="F37" s="30">
        <v>87</v>
      </c>
      <c r="G37" s="20">
        <v>16</v>
      </c>
      <c r="H37" s="20">
        <v>33</v>
      </c>
      <c r="I37" s="20">
        <v>8</v>
      </c>
      <c r="J37" s="20">
        <v>0</v>
      </c>
      <c r="K37" s="29" t="s">
        <v>2066</v>
      </c>
      <c r="L37" s="1" t="s">
        <v>1910</v>
      </c>
      <c r="M37" s="1" t="s">
        <v>860</v>
      </c>
      <c r="N37" s="1" t="s">
        <v>2067</v>
      </c>
      <c r="O37" s="31">
        <v>257</v>
      </c>
      <c r="P37" s="20">
        <v>276</v>
      </c>
      <c r="Q37" s="30">
        <v>-19</v>
      </c>
      <c r="R37" s="29" t="s">
        <v>167</v>
      </c>
      <c r="S37" s="28" t="s">
        <v>228</v>
      </c>
    </row>
    <row r="38" spans="1:19" x14ac:dyDescent="0.3">
      <c r="A38" s="32" t="s">
        <v>18</v>
      </c>
      <c r="B38" s="1">
        <v>77</v>
      </c>
      <c r="C38" s="1">
        <v>32</v>
      </c>
      <c r="D38" s="1">
        <v>26</v>
      </c>
      <c r="E38" s="20">
        <v>19</v>
      </c>
      <c r="F38" s="30">
        <v>83</v>
      </c>
      <c r="G38" s="20">
        <v>14</v>
      </c>
      <c r="H38" s="20">
        <v>27</v>
      </c>
      <c r="I38" s="20">
        <v>5</v>
      </c>
      <c r="J38" s="20">
        <v>9</v>
      </c>
      <c r="K38" s="29" t="s">
        <v>2039</v>
      </c>
      <c r="L38" s="1" t="s">
        <v>1799</v>
      </c>
      <c r="M38" s="1" t="s">
        <v>1800</v>
      </c>
      <c r="N38" s="1" t="s">
        <v>2040</v>
      </c>
      <c r="O38" s="31">
        <v>211</v>
      </c>
      <c r="P38" s="20">
        <v>236</v>
      </c>
      <c r="Q38" s="30">
        <v>-25</v>
      </c>
      <c r="R38" s="29" t="s">
        <v>104</v>
      </c>
      <c r="S38" s="28" t="s">
        <v>245</v>
      </c>
    </row>
    <row r="39" spans="1:19" x14ac:dyDescent="0.3">
      <c r="A39" s="32" t="s">
        <v>8</v>
      </c>
      <c r="B39" s="1">
        <v>76</v>
      </c>
      <c r="C39" s="1">
        <v>37</v>
      </c>
      <c r="D39" s="1">
        <v>32</v>
      </c>
      <c r="E39" s="20">
        <v>7</v>
      </c>
      <c r="F39" s="30">
        <v>81</v>
      </c>
      <c r="G39" s="20">
        <v>23</v>
      </c>
      <c r="H39" s="20">
        <v>35</v>
      </c>
      <c r="I39" s="20">
        <v>2</v>
      </c>
      <c r="J39" s="20">
        <v>1</v>
      </c>
      <c r="K39" s="29" t="s">
        <v>2041</v>
      </c>
      <c r="L39" s="1" t="s">
        <v>1843</v>
      </c>
      <c r="M39" s="1" t="s">
        <v>855</v>
      </c>
      <c r="N39" s="1" t="s">
        <v>1919</v>
      </c>
      <c r="O39" s="31">
        <v>234</v>
      </c>
      <c r="P39" s="20">
        <v>269</v>
      </c>
      <c r="Q39" s="30">
        <v>-35</v>
      </c>
      <c r="R39" s="29" t="s">
        <v>99</v>
      </c>
      <c r="S39" s="28" t="s">
        <v>225</v>
      </c>
    </row>
    <row r="40" spans="1:19" x14ac:dyDescent="0.3">
      <c r="A40" s="32" t="s">
        <v>7</v>
      </c>
      <c r="B40" s="1">
        <v>77</v>
      </c>
      <c r="C40" s="1">
        <v>32</v>
      </c>
      <c r="D40" s="1">
        <v>34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2002</v>
      </c>
      <c r="L40" s="1" t="s">
        <v>2072</v>
      </c>
      <c r="M40" s="1" t="s">
        <v>705</v>
      </c>
      <c r="N40" s="1" t="s">
        <v>2073</v>
      </c>
      <c r="O40" s="31">
        <v>214</v>
      </c>
      <c r="P40" s="20">
        <v>248</v>
      </c>
      <c r="Q40" s="30">
        <v>-34</v>
      </c>
      <c r="R40" s="29" t="s">
        <v>167</v>
      </c>
      <c r="S40" s="28" t="s">
        <v>244</v>
      </c>
    </row>
    <row r="41" spans="1:19" x14ac:dyDescent="0.3">
      <c r="A41" s="32" t="s">
        <v>27</v>
      </c>
      <c r="B41" s="1">
        <v>77</v>
      </c>
      <c r="C41" s="1">
        <v>32</v>
      </c>
      <c r="D41" s="1">
        <v>36</v>
      </c>
      <c r="E41" s="20">
        <v>9</v>
      </c>
      <c r="F41" s="30">
        <v>73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2068</v>
      </c>
      <c r="M41" s="1" t="s">
        <v>742</v>
      </c>
      <c r="N41" s="1" t="s">
        <v>2069</v>
      </c>
      <c r="O41" s="31">
        <v>202</v>
      </c>
      <c r="P41" s="20">
        <v>247</v>
      </c>
      <c r="Q41" s="30">
        <v>-45</v>
      </c>
      <c r="R41" s="29" t="s">
        <v>101</v>
      </c>
      <c r="S41" s="28" t="s">
        <v>231</v>
      </c>
    </row>
    <row r="42" spans="1:19" ht="15" thickBot="1" x14ac:dyDescent="0.35">
      <c r="A42" s="27" t="s">
        <v>3</v>
      </c>
      <c r="B42" s="26">
        <v>77</v>
      </c>
      <c r="C42" s="26">
        <v>22</v>
      </c>
      <c r="D42" s="26">
        <v>47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2074</v>
      </c>
      <c r="L42" s="26" t="s">
        <v>1386</v>
      </c>
      <c r="M42" s="26" t="s">
        <v>2075</v>
      </c>
      <c r="N42" s="26" t="s">
        <v>2076</v>
      </c>
      <c r="O42" s="25">
        <v>202</v>
      </c>
      <c r="P42" s="24">
        <v>297</v>
      </c>
      <c r="Q42" s="23">
        <v>-95</v>
      </c>
      <c r="R42" s="22" t="s">
        <v>113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F70C55E-3368-4F97-BE47-159A7CC07A38}"/>
  </hyperlinks>
  <pageMargins left="0.7" right="0.7" top="0.75" bottom="0.75" header="0.3" footer="0.3"/>
  <pageSetup orientation="portrait" verticalDpi="0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11AF-57CD-4DCD-9F39-B7BD93A823D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79</v>
      </c>
      <c r="C4" s="40">
        <v>48</v>
      </c>
      <c r="D4" s="40">
        <v>23</v>
      </c>
      <c r="E4" s="38">
        <v>8</v>
      </c>
      <c r="F4" s="33">
        <v>104</v>
      </c>
      <c r="G4" s="39">
        <v>35</v>
      </c>
      <c r="H4" s="38">
        <v>43</v>
      </c>
      <c r="I4" s="38">
        <v>5</v>
      </c>
      <c r="J4" s="33">
        <v>0</v>
      </c>
      <c r="K4" s="37" t="s">
        <v>2029</v>
      </c>
      <c r="L4" s="40" t="s">
        <v>1687</v>
      </c>
      <c r="M4" s="40" t="s">
        <v>2030</v>
      </c>
      <c r="N4" s="40" t="s">
        <v>2078</v>
      </c>
      <c r="O4" s="39">
        <v>275</v>
      </c>
      <c r="P4" s="38">
        <v>236</v>
      </c>
      <c r="Q4" s="33">
        <v>39</v>
      </c>
      <c r="R4" s="37" t="s">
        <v>104</v>
      </c>
      <c r="S4" s="36" t="s">
        <v>233</v>
      </c>
    </row>
    <row r="5" spans="1:20" x14ac:dyDescent="0.3">
      <c r="A5" s="32" t="s">
        <v>16</v>
      </c>
      <c r="B5" s="1">
        <v>78</v>
      </c>
      <c r="C5" s="1">
        <v>46</v>
      </c>
      <c r="D5" s="1">
        <v>22</v>
      </c>
      <c r="E5" s="20">
        <v>10</v>
      </c>
      <c r="F5" s="30">
        <v>102</v>
      </c>
      <c r="G5" s="31">
        <v>28</v>
      </c>
      <c r="H5" s="20">
        <v>42</v>
      </c>
      <c r="I5" s="20">
        <v>4</v>
      </c>
      <c r="J5" s="30">
        <v>5</v>
      </c>
      <c r="K5" s="29" t="s">
        <v>2048</v>
      </c>
      <c r="L5" s="1" t="s">
        <v>1969</v>
      </c>
      <c r="M5" s="1" t="s">
        <v>778</v>
      </c>
      <c r="N5" s="1" t="s">
        <v>2049</v>
      </c>
      <c r="O5" s="31">
        <v>273</v>
      </c>
      <c r="P5" s="20">
        <v>245</v>
      </c>
      <c r="Q5" s="30">
        <v>28</v>
      </c>
      <c r="R5" s="29" t="s">
        <v>99</v>
      </c>
      <c r="S5" s="28" t="s">
        <v>280</v>
      </c>
    </row>
    <row r="6" spans="1:20" x14ac:dyDescent="0.3">
      <c r="A6" s="32" t="s">
        <v>5</v>
      </c>
      <c r="B6" s="1">
        <v>78</v>
      </c>
      <c r="C6" s="1">
        <v>48</v>
      </c>
      <c r="D6" s="1">
        <v>24</v>
      </c>
      <c r="E6" s="20">
        <v>6</v>
      </c>
      <c r="F6" s="30">
        <v>102</v>
      </c>
      <c r="G6" s="31">
        <v>35</v>
      </c>
      <c r="H6" s="20">
        <v>44</v>
      </c>
      <c r="I6" s="20">
        <v>4</v>
      </c>
      <c r="J6" s="30">
        <v>2</v>
      </c>
      <c r="K6" s="29" t="s">
        <v>1971</v>
      </c>
      <c r="L6" s="1" t="s">
        <v>1899</v>
      </c>
      <c r="M6" s="1" t="s">
        <v>782</v>
      </c>
      <c r="N6" s="1" t="s">
        <v>2051</v>
      </c>
      <c r="O6" s="31">
        <v>281</v>
      </c>
      <c r="P6" s="20">
        <v>221</v>
      </c>
      <c r="Q6" s="30">
        <v>60</v>
      </c>
      <c r="R6" s="29" t="s">
        <v>107</v>
      </c>
      <c r="S6" s="28" t="s">
        <v>233</v>
      </c>
    </row>
    <row r="7" spans="1:20" x14ac:dyDescent="0.3">
      <c r="A7" s="32" t="s">
        <v>29</v>
      </c>
      <c r="B7" s="1">
        <v>79</v>
      </c>
      <c r="C7" s="1">
        <v>43</v>
      </c>
      <c r="D7" s="1">
        <v>26</v>
      </c>
      <c r="E7" s="20">
        <v>10</v>
      </c>
      <c r="F7" s="30">
        <v>96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2043</v>
      </c>
      <c r="M7" s="1" t="s">
        <v>852</v>
      </c>
      <c r="N7" s="1" t="s">
        <v>2044</v>
      </c>
      <c r="O7" s="31">
        <v>264</v>
      </c>
      <c r="P7" s="20">
        <v>246</v>
      </c>
      <c r="Q7" s="30">
        <v>18</v>
      </c>
      <c r="R7" s="29" t="s">
        <v>133</v>
      </c>
      <c r="S7" s="28" t="s">
        <v>233</v>
      </c>
    </row>
    <row r="8" spans="1:20" x14ac:dyDescent="0.3">
      <c r="A8" s="32" t="s">
        <v>11</v>
      </c>
      <c r="B8" s="1">
        <v>78</v>
      </c>
      <c r="C8" s="1">
        <v>41</v>
      </c>
      <c r="D8" s="1">
        <v>27</v>
      </c>
      <c r="E8" s="20">
        <v>10</v>
      </c>
      <c r="F8" s="30">
        <v>92</v>
      </c>
      <c r="G8" s="31">
        <v>32</v>
      </c>
      <c r="H8" s="20">
        <v>38</v>
      </c>
      <c r="I8" s="20">
        <v>3</v>
      </c>
      <c r="J8" s="30">
        <v>1</v>
      </c>
      <c r="K8" s="29" t="s">
        <v>1619</v>
      </c>
      <c r="L8" s="1" t="s">
        <v>1655</v>
      </c>
      <c r="M8" s="1" t="s">
        <v>894</v>
      </c>
      <c r="N8" s="1" t="s">
        <v>2050</v>
      </c>
      <c r="O8" s="31">
        <v>264</v>
      </c>
      <c r="P8" s="20">
        <v>240</v>
      </c>
      <c r="Q8" s="30">
        <v>24</v>
      </c>
      <c r="R8" s="29" t="s">
        <v>104</v>
      </c>
      <c r="S8" s="28" t="s">
        <v>234</v>
      </c>
    </row>
    <row r="9" spans="1:20" x14ac:dyDescent="0.3">
      <c r="A9" s="32" t="s">
        <v>21</v>
      </c>
      <c r="B9" s="1">
        <v>78</v>
      </c>
      <c r="C9" s="1">
        <v>40</v>
      </c>
      <c r="D9" s="1">
        <v>29</v>
      </c>
      <c r="E9" s="20">
        <v>9</v>
      </c>
      <c r="F9" s="30">
        <v>89</v>
      </c>
      <c r="G9" s="31">
        <v>27</v>
      </c>
      <c r="H9" s="20">
        <v>38</v>
      </c>
      <c r="I9" s="20">
        <v>2</v>
      </c>
      <c r="J9" s="30">
        <v>4</v>
      </c>
      <c r="K9" s="29" t="s">
        <v>1655</v>
      </c>
      <c r="L9" s="1" t="s">
        <v>1965</v>
      </c>
      <c r="M9" s="1" t="s">
        <v>844</v>
      </c>
      <c r="N9" s="1" t="s">
        <v>2045</v>
      </c>
      <c r="O9" s="31">
        <v>228</v>
      </c>
      <c r="P9" s="20">
        <v>238</v>
      </c>
      <c r="Q9" s="30">
        <v>-10</v>
      </c>
      <c r="R9" s="29" t="s">
        <v>113</v>
      </c>
      <c r="S9" s="28" t="s">
        <v>237</v>
      </c>
    </row>
    <row r="10" spans="1:20" x14ac:dyDescent="0.3">
      <c r="A10" s="32" t="s">
        <v>19</v>
      </c>
      <c r="B10" s="1">
        <v>78</v>
      </c>
      <c r="C10" s="1">
        <v>37</v>
      </c>
      <c r="D10" s="1">
        <v>37</v>
      </c>
      <c r="E10" s="20">
        <v>4</v>
      </c>
      <c r="F10" s="30">
        <v>78</v>
      </c>
      <c r="G10" s="31">
        <v>24</v>
      </c>
      <c r="H10" s="20">
        <v>32</v>
      </c>
      <c r="I10" s="20">
        <v>5</v>
      </c>
      <c r="J10" s="30">
        <v>2</v>
      </c>
      <c r="K10" s="29" t="s">
        <v>1686</v>
      </c>
      <c r="L10" s="1" t="s">
        <v>2046</v>
      </c>
      <c r="M10" s="1" t="s">
        <v>719</v>
      </c>
      <c r="N10" s="1" t="s">
        <v>2047</v>
      </c>
      <c r="O10" s="31">
        <v>233</v>
      </c>
      <c r="P10" s="20">
        <v>266</v>
      </c>
      <c r="Q10" s="30">
        <v>-33</v>
      </c>
      <c r="R10" s="29" t="s">
        <v>113</v>
      </c>
      <c r="S10" s="28" t="s">
        <v>237</v>
      </c>
    </row>
    <row r="11" spans="1:20" ht="15" thickBot="1" x14ac:dyDescent="0.35">
      <c r="A11" s="32" t="s">
        <v>4</v>
      </c>
      <c r="B11" s="1">
        <v>78</v>
      </c>
      <c r="C11" s="1">
        <v>32</v>
      </c>
      <c r="D11" s="1">
        <v>32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2018</v>
      </c>
      <c r="L11" s="1" t="s">
        <v>1940</v>
      </c>
      <c r="M11" s="1" t="s">
        <v>1065</v>
      </c>
      <c r="N11" s="1" t="s">
        <v>2079</v>
      </c>
      <c r="O11" s="31">
        <v>242</v>
      </c>
      <c r="P11" s="20">
        <v>279</v>
      </c>
      <c r="Q11" s="30">
        <v>-37</v>
      </c>
      <c r="R11" s="29" t="s">
        <v>113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78</v>
      </c>
      <c r="C14" s="1">
        <v>50</v>
      </c>
      <c r="D14" s="1">
        <v>22</v>
      </c>
      <c r="E14" s="20">
        <v>6</v>
      </c>
      <c r="F14" s="33">
        <v>106</v>
      </c>
      <c r="G14" s="20">
        <v>31</v>
      </c>
      <c r="H14" s="20">
        <v>45</v>
      </c>
      <c r="I14" s="20">
        <v>5</v>
      </c>
      <c r="J14" s="20">
        <v>3</v>
      </c>
      <c r="K14" s="29" t="s">
        <v>2052</v>
      </c>
      <c r="L14" s="1" t="s">
        <v>1296</v>
      </c>
      <c r="M14" s="1" t="s">
        <v>1973</v>
      </c>
      <c r="N14" s="1" t="s">
        <v>2053</v>
      </c>
      <c r="O14" s="31">
        <v>281</v>
      </c>
      <c r="P14" s="20">
        <v>233</v>
      </c>
      <c r="Q14" s="30">
        <v>48</v>
      </c>
      <c r="R14" s="29" t="s">
        <v>99</v>
      </c>
      <c r="S14" s="28" t="s">
        <v>203</v>
      </c>
    </row>
    <row r="15" spans="1:20" x14ac:dyDescent="0.3">
      <c r="A15" s="32" t="s">
        <v>9</v>
      </c>
      <c r="B15" s="1">
        <v>78</v>
      </c>
      <c r="C15" s="1">
        <v>40</v>
      </c>
      <c r="D15" s="1">
        <v>22</v>
      </c>
      <c r="E15" s="20">
        <v>16</v>
      </c>
      <c r="F15" s="30">
        <v>96</v>
      </c>
      <c r="G15" s="20">
        <v>30</v>
      </c>
      <c r="H15" s="20">
        <v>37</v>
      </c>
      <c r="I15" s="20">
        <v>3</v>
      </c>
      <c r="J15" s="20">
        <v>10</v>
      </c>
      <c r="K15" s="29" t="s">
        <v>2020</v>
      </c>
      <c r="L15" s="1" t="s">
        <v>1936</v>
      </c>
      <c r="M15" s="1" t="s">
        <v>1863</v>
      </c>
      <c r="N15" s="1" t="s">
        <v>2021</v>
      </c>
      <c r="O15" s="31">
        <v>280</v>
      </c>
      <c r="P15" s="20">
        <v>250</v>
      </c>
      <c r="Q15" s="30">
        <v>30</v>
      </c>
      <c r="R15" s="29" t="s">
        <v>104</v>
      </c>
      <c r="S15" s="28" t="s">
        <v>232</v>
      </c>
    </row>
    <row r="16" spans="1:20" x14ac:dyDescent="0.3">
      <c r="A16" s="32" t="s">
        <v>10</v>
      </c>
      <c r="B16" s="1">
        <v>78</v>
      </c>
      <c r="C16" s="1">
        <v>40</v>
      </c>
      <c r="D16" s="1">
        <v>26</v>
      </c>
      <c r="E16" s="20">
        <v>12</v>
      </c>
      <c r="F16" s="30">
        <v>92</v>
      </c>
      <c r="G16" s="20">
        <v>16</v>
      </c>
      <c r="H16" s="20">
        <v>31</v>
      </c>
      <c r="I16" s="20">
        <v>9</v>
      </c>
      <c r="J16" s="20">
        <v>4</v>
      </c>
      <c r="K16" s="29" t="s">
        <v>2018</v>
      </c>
      <c r="L16" s="1" t="s">
        <v>1963</v>
      </c>
      <c r="M16" s="1" t="s">
        <v>913</v>
      </c>
      <c r="N16" s="1" t="s">
        <v>2056</v>
      </c>
      <c r="O16" s="31">
        <v>233</v>
      </c>
      <c r="P16" s="20">
        <v>232</v>
      </c>
      <c r="Q16" s="30">
        <v>1</v>
      </c>
      <c r="R16" s="29" t="s">
        <v>109</v>
      </c>
      <c r="S16" s="28" t="s">
        <v>203</v>
      </c>
    </row>
    <row r="17" spans="1:19" x14ac:dyDescent="0.3">
      <c r="A17" s="32" t="s">
        <v>23</v>
      </c>
      <c r="B17" s="1">
        <v>78</v>
      </c>
      <c r="C17" s="1">
        <v>39</v>
      </c>
      <c r="D17" s="1">
        <v>27</v>
      </c>
      <c r="E17" s="20">
        <v>12</v>
      </c>
      <c r="F17" s="30">
        <v>90</v>
      </c>
      <c r="G17" s="20">
        <v>20</v>
      </c>
      <c r="H17" s="20">
        <v>32</v>
      </c>
      <c r="I17" s="20">
        <v>7</v>
      </c>
      <c r="J17" s="20">
        <v>2</v>
      </c>
      <c r="K17" s="29" t="s">
        <v>1975</v>
      </c>
      <c r="L17" s="1" t="s">
        <v>1537</v>
      </c>
      <c r="M17" s="1" t="s">
        <v>976</v>
      </c>
      <c r="N17" s="1" t="s">
        <v>2054</v>
      </c>
      <c r="O17" s="31">
        <v>245</v>
      </c>
      <c r="P17" s="20">
        <v>241</v>
      </c>
      <c r="Q17" s="30">
        <v>4</v>
      </c>
      <c r="R17" s="29" t="s">
        <v>99</v>
      </c>
      <c r="S17" s="28" t="s">
        <v>237</v>
      </c>
    </row>
    <row r="18" spans="1:19" x14ac:dyDescent="0.3">
      <c r="A18" s="32" t="s">
        <v>13</v>
      </c>
      <c r="B18" s="1">
        <v>78</v>
      </c>
      <c r="C18" s="1">
        <v>42</v>
      </c>
      <c r="D18" s="1">
        <v>31</v>
      </c>
      <c r="E18" s="20">
        <v>5</v>
      </c>
      <c r="F18" s="30">
        <v>89</v>
      </c>
      <c r="G18" s="20">
        <v>24</v>
      </c>
      <c r="H18" s="20">
        <v>38</v>
      </c>
      <c r="I18" s="20">
        <v>4</v>
      </c>
      <c r="J18" s="20">
        <v>5</v>
      </c>
      <c r="K18" s="29" t="s">
        <v>1956</v>
      </c>
      <c r="L18" s="1" t="s">
        <v>1977</v>
      </c>
      <c r="M18" s="1" t="s">
        <v>867</v>
      </c>
      <c r="N18" s="1" t="s">
        <v>1978</v>
      </c>
      <c r="O18" s="31">
        <v>226</v>
      </c>
      <c r="P18" s="20">
        <v>229</v>
      </c>
      <c r="Q18" s="30">
        <v>-3</v>
      </c>
      <c r="R18" s="29" t="s">
        <v>133</v>
      </c>
      <c r="S18" s="28" t="s">
        <v>224</v>
      </c>
    </row>
    <row r="19" spans="1:19" x14ac:dyDescent="0.3">
      <c r="A19" s="32" t="s">
        <v>1</v>
      </c>
      <c r="B19" s="1">
        <v>79</v>
      </c>
      <c r="C19" s="1">
        <v>40</v>
      </c>
      <c r="D19" s="1">
        <v>30</v>
      </c>
      <c r="E19" s="20">
        <v>9</v>
      </c>
      <c r="F19" s="30">
        <v>89</v>
      </c>
      <c r="G19" s="20">
        <v>32</v>
      </c>
      <c r="H19" s="20">
        <v>38</v>
      </c>
      <c r="I19" s="20">
        <v>2</v>
      </c>
      <c r="J19" s="20">
        <v>6</v>
      </c>
      <c r="K19" s="29" t="s">
        <v>1983</v>
      </c>
      <c r="L19" s="1" t="s">
        <v>2082</v>
      </c>
      <c r="M19" s="1" t="s">
        <v>730</v>
      </c>
      <c r="N19" s="1" t="s">
        <v>2083</v>
      </c>
      <c r="O19" s="31">
        <v>252</v>
      </c>
      <c r="P19" s="20">
        <v>240</v>
      </c>
      <c r="Q19" s="30">
        <v>12</v>
      </c>
      <c r="R19" s="29" t="s">
        <v>99</v>
      </c>
      <c r="S19" s="28" t="s">
        <v>234</v>
      </c>
    </row>
    <row r="20" spans="1:19" x14ac:dyDescent="0.3">
      <c r="A20" s="32" t="s">
        <v>14</v>
      </c>
      <c r="B20" s="1">
        <v>78</v>
      </c>
      <c r="C20" s="1">
        <v>40</v>
      </c>
      <c r="D20" s="1">
        <v>35</v>
      </c>
      <c r="E20" s="20">
        <v>3</v>
      </c>
      <c r="F20" s="30">
        <v>83</v>
      </c>
      <c r="G20" s="20">
        <v>24</v>
      </c>
      <c r="H20" s="20">
        <v>36</v>
      </c>
      <c r="I20" s="20">
        <v>4</v>
      </c>
      <c r="J20" s="20">
        <v>1</v>
      </c>
      <c r="K20" s="29" t="s">
        <v>1830</v>
      </c>
      <c r="L20" s="1" t="s">
        <v>2014</v>
      </c>
      <c r="M20" s="1" t="s">
        <v>914</v>
      </c>
      <c r="N20" s="1" t="s">
        <v>2055</v>
      </c>
      <c r="O20" s="31">
        <v>219</v>
      </c>
      <c r="P20" s="20">
        <v>239</v>
      </c>
      <c r="Q20" s="30">
        <v>-20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79</v>
      </c>
      <c r="C21" s="26">
        <v>33</v>
      </c>
      <c r="D21" s="26">
        <v>37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2080</v>
      </c>
      <c r="L21" s="26" t="s">
        <v>1772</v>
      </c>
      <c r="M21" s="26" t="s">
        <v>1007</v>
      </c>
      <c r="N21" s="26" t="s">
        <v>2081</v>
      </c>
      <c r="O21" s="25">
        <v>232</v>
      </c>
      <c r="P21" s="24">
        <v>243</v>
      </c>
      <c r="Q21" s="23">
        <v>-11</v>
      </c>
      <c r="R21" s="22" t="s">
        <v>101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77</v>
      </c>
      <c r="C25" s="1">
        <v>51</v>
      </c>
      <c r="D25" s="1">
        <v>16</v>
      </c>
      <c r="E25" s="20">
        <v>10</v>
      </c>
      <c r="F25" s="30">
        <v>112</v>
      </c>
      <c r="G25" s="20">
        <v>42</v>
      </c>
      <c r="H25" s="20">
        <v>48</v>
      </c>
      <c r="I25" s="20">
        <v>3</v>
      </c>
      <c r="J25" s="20">
        <v>6</v>
      </c>
      <c r="K25" s="29" t="s">
        <v>2024</v>
      </c>
      <c r="L25" s="1" t="s">
        <v>1419</v>
      </c>
      <c r="M25" s="1" t="s">
        <v>759</v>
      </c>
      <c r="N25" s="1" t="s">
        <v>2057</v>
      </c>
      <c r="O25" s="31">
        <v>290</v>
      </c>
      <c r="P25" s="20">
        <v>197</v>
      </c>
      <c r="Q25" s="30">
        <v>93</v>
      </c>
      <c r="R25" s="29" t="s">
        <v>99</v>
      </c>
      <c r="S25" s="28" t="s">
        <v>203</v>
      </c>
    </row>
    <row r="26" spans="1:19" x14ac:dyDescent="0.3">
      <c r="A26" s="32" t="s">
        <v>22</v>
      </c>
      <c r="B26" s="1">
        <v>78</v>
      </c>
      <c r="C26" s="1">
        <v>46</v>
      </c>
      <c r="D26" s="1">
        <v>20</v>
      </c>
      <c r="E26" s="20">
        <v>12</v>
      </c>
      <c r="F26" s="30">
        <v>104</v>
      </c>
      <c r="G26" s="20">
        <v>30</v>
      </c>
      <c r="H26" s="20">
        <v>41</v>
      </c>
      <c r="I26" s="20">
        <v>5</v>
      </c>
      <c r="J26" s="20">
        <v>4</v>
      </c>
      <c r="K26" s="29" t="s">
        <v>2058</v>
      </c>
      <c r="L26" s="1" t="s">
        <v>1903</v>
      </c>
      <c r="M26" s="1" t="s">
        <v>954</v>
      </c>
      <c r="N26" s="1" t="s">
        <v>2059</v>
      </c>
      <c r="O26" s="31">
        <v>262</v>
      </c>
      <c r="P26" s="20">
        <v>214</v>
      </c>
      <c r="Q26" s="30">
        <v>48</v>
      </c>
      <c r="R26" s="29" t="s">
        <v>99</v>
      </c>
      <c r="S26" s="28" t="s">
        <v>215</v>
      </c>
    </row>
    <row r="27" spans="1:19" x14ac:dyDescent="0.3">
      <c r="A27" s="32" t="s">
        <v>17</v>
      </c>
      <c r="B27" s="1">
        <v>78</v>
      </c>
      <c r="C27" s="1">
        <v>45</v>
      </c>
      <c r="D27" s="1">
        <v>21</v>
      </c>
      <c r="E27" s="20">
        <v>12</v>
      </c>
      <c r="F27" s="30">
        <v>102</v>
      </c>
      <c r="G27" s="20">
        <v>26</v>
      </c>
      <c r="H27" s="20">
        <v>41</v>
      </c>
      <c r="I27" s="20">
        <v>4</v>
      </c>
      <c r="J27" s="20">
        <v>5</v>
      </c>
      <c r="K27" s="29" t="s">
        <v>2060</v>
      </c>
      <c r="L27" s="1" t="s">
        <v>1613</v>
      </c>
      <c r="M27" s="1" t="s">
        <v>804</v>
      </c>
      <c r="N27" s="1" t="s">
        <v>2061</v>
      </c>
      <c r="O27" s="31">
        <v>261</v>
      </c>
      <c r="P27" s="20">
        <v>225</v>
      </c>
      <c r="Q27" s="30">
        <v>36</v>
      </c>
      <c r="R27" s="29" t="s">
        <v>135</v>
      </c>
      <c r="S27" s="28" t="s">
        <v>203</v>
      </c>
    </row>
    <row r="28" spans="1:19" x14ac:dyDescent="0.3">
      <c r="A28" s="32" t="s">
        <v>95</v>
      </c>
      <c r="B28" s="1">
        <v>77</v>
      </c>
      <c r="C28" s="1">
        <v>41</v>
      </c>
      <c r="D28" s="1">
        <v>30</v>
      </c>
      <c r="E28" s="20">
        <v>6</v>
      </c>
      <c r="F28" s="30">
        <v>88</v>
      </c>
      <c r="G28" s="20">
        <v>31</v>
      </c>
      <c r="H28" s="20">
        <v>41</v>
      </c>
      <c r="I28" s="20">
        <v>0</v>
      </c>
      <c r="J28" s="20">
        <v>0</v>
      </c>
      <c r="K28" s="29" t="s">
        <v>1752</v>
      </c>
      <c r="L28" s="1" t="s">
        <v>1892</v>
      </c>
      <c r="M28" s="1" t="s">
        <v>719</v>
      </c>
      <c r="N28" s="1" t="s">
        <v>1978</v>
      </c>
      <c r="O28" s="31">
        <v>254</v>
      </c>
      <c r="P28" s="20">
        <v>223</v>
      </c>
      <c r="Q28" s="30">
        <v>31</v>
      </c>
      <c r="R28" s="29" t="s">
        <v>135</v>
      </c>
      <c r="S28" s="28" t="s">
        <v>203</v>
      </c>
    </row>
    <row r="29" spans="1:19" x14ac:dyDescent="0.3">
      <c r="A29" s="32" t="s">
        <v>15</v>
      </c>
      <c r="B29" s="1">
        <v>78</v>
      </c>
      <c r="C29" s="1">
        <v>37</v>
      </c>
      <c r="D29" s="1">
        <v>31</v>
      </c>
      <c r="E29" s="20">
        <v>10</v>
      </c>
      <c r="F29" s="30">
        <v>84</v>
      </c>
      <c r="G29" s="20">
        <v>22</v>
      </c>
      <c r="H29" s="20">
        <v>32</v>
      </c>
      <c r="I29" s="20">
        <v>5</v>
      </c>
      <c r="J29" s="20">
        <v>2</v>
      </c>
      <c r="K29" s="29" t="s">
        <v>1830</v>
      </c>
      <c r="L29" s="1" t="s">
        <v>2062</v>
      </c>
      <c r="M29" s="1" t="s">
        <v>680</v>
      </c>
      <c r="N29" s="1" t="s">
        <v>2007</v>
      </c>
      <c r="O29" s="31">
        <v>238</v>
      </c>
      <c r="P29" s="20">
        <v>256</v>
      </c>
      <c r="Q29" s="30">
        <v>-18</v>
      </c>
      <c r="R29" s="29" t="s">
        <v>99</v>
      </c>
      <c r="S29" s="28" t="s">
        <v>234</v>
      </c>
    </row>
    <row r="30" spans="1:19" x14ac:dyDescent="0.3">
      <c r="A30" s="32" t="s">
        <v>0</v>
      </c>
      <c r="B30" s="1">
        <v>77</v>
      </c>
      <c r="C30" s="1">
        <v>34</v>
      </c>
      <c r="D30" s="1">
        <v>31</v>
      </c>
      <c r="E30" s="20">
        <v>12</v>
      </c>
      <c r="F30" s="30">
        <v>80</v>
      </c>
      <c r="G30" s="20">
        <v>25</v>
      </c>
      <c r="H30" s="20">
        <v>32</v>
      </c>
      <c r="I30" s="20">
        <v>2</v>
      </c>
      <c r="J30" s="20">
        <v>4</v>
      </c>
      <c r="K30" s="29" t="s">
        <v>1653</v>
      </c>
      <c r="L30" s="1" t="s">
        <v>1993</v>
      </c>
      <c r="M30" s="1" t="s">
        <v>122</v>
      </c>
      <c r="N30" s="1" t="s">
        <v>2038</v>
      </c>
      <c r="O30" s="31">
        <v>221</v>
      </c>
      <c r="P30" s="20">
        <v>234</v>
      </c>
      <c r="Q30" s="30">
        <v>-13</v>
      </c>
      <c r="R30" s="29" t="s">
        <v>104</v>
      </c>
      <c r="S30" s="28" t="s">
        <v>234</v>
      </c>
    </row>
    <row r="31" spans="1:19" x14ac:dyDescent="0.3">
      <c r="A31" s="32" t="s">
        <v>6</v>
      </c>
      <c r="B31" s="1">
        <v>77</v>
      </c>
      <c r="C31" s="1">
        <v>33</v>
      </c>
      <c r="D31" s="1">
        <v>32</v>
      </c>
      <c r="E31" s="20">
        <v>12</v>
      </c>
      <c r="F31" s="30">
        <v>78</v>
      </c>
      <c r="G31" s="20">
        <v>28</v>
      </c>
      <c r="H31" s="20">
        <v>32</v>
      </c>
      <c r="I31" s="20">
        <v>1</v>
      </c>
      <c r="J31" s="20">
        <v>4</v>
      </c>
      <c r="K31" s="29" t="s">
        <v>2063</v>
      </c>
      <c r="L31" s="1" t="s">
        <v>2026</v>
      </c>
      <c r="M31" s="1" t="s">
        <v>2064</v>
      </c>
      <c r="N31" s="1" t="s">
        <v>2065</v>
      </c>
      <c r="O31" s="31">
        <v>206</v>
      </c>
      <c r="P31" s="20">
        <v>241</v>
      </c>
      <c r="Q31" s="30">
        <v>-35</v>
      </c>
      <c r="R31" s="29" t="s">
        <v>101</v>
      </c>
      <c r="S31" s="28" t="s">
        <v>231</v>
      </c>
    </row>
    <row r="32" spans="1:19" ht="15" thickBot="1" x14ac:dyDescent="0.35">
      <c r="A32" s="32" t="s">
        <v>25</v>
      </c>
      <c r="B32" s="1">
        <v>78</v>
      </c>
      <c r="C32" s="1">
        <v>28</v>
      </c>
      <c r="D32" s="1">
        <v>36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1901</v>
      </c>
      <c r="L32" s="1" t="s">
        <v>2034</v>
      </c>
      <c r="M32" s="1" t="s">
        <v>885</v>
      </c>
      <c r="N32" s="1" t="s">
        <v>2035</v>
      </c>
      <c r="O32" s="31">
        <v>202</v>
      </c>
      <c r="P32" s="20">
        <v>256</v>
      </c>
      <c r="Q32" s="30">
        <v>-54</v>
      </c>
      <c r="R32" s="29" t="s">
        <v>101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79</v>
      </c>
      <c r="C35" s="1">
        <v>40</v>
      </c>
      <c r="D35" s="1">
        <v>29</v>
      </c>
      <c r="E35" s="20">
        <v>10</v>
      </c>
      <c r="F35" s="33">
        <v>90</v>
      </c>
      <c r="G35" s="20">
        <v>31</v>
      </c>
      <c r="H35" s="20">
        <v>40</v>
      </c>
      <c r="I35" s="20">
        <v>0</v>
      </c>
      <c r="J35" s="20">
        <v>3</v>
      </c>
      <c r="K35" s="29" t="s">
        <v>1998</v>
      </c>
      <c r="L35" s="1" t="s">
        <v>2084</v>
      </c>
      <c r="M35" s="1" t="s">
        <v>2085</v>
      </c>
      <c r="N35" s="1" t="s">
        <v>2086</v>
      </c>
      <c r="O35" s="31">
        <v>275</v>
      </c>
      <c r="P35" s="20">
        <v>265</v>
      </c>
      <c r="Q35" s="30">
        <v>10</v>
      </c>
      <c r="R35" s="29" t="s">
        <v>99</v>
      </c>
      <c r="S35" s="28" t="s">
        <v>234</v>
      </c>
    </row>
    <row r="36" spans="1:19" x14ac:dyDescent="0.3">
      <c r="A36" s="32" t="s">
        <v>2</v>
      </c>
      <c r="B36" s="1">
        <v>78</v>
      </c>
      <c r="C36" s="1">
        <v>36</v>
      </c>
      <c r="D36" s="1">
        <v>26</v>
      </c>
      <c r="E36" s="20">
        <v>16</v>
      </c>
      <c r="F36" s="30">
        <v>88</v>
      </c>
      <c r="G36" s="20">
        <v>27</v>
      </c>
      <c r="H36" s="20">
        <v>35</v>
      </c>
      <c r="I36" s="20">
        <v>1</v>
      </c>
      <c r="J36" s="20">
        <v>7</v>
      </c>
      <c r="K36" s="29" t="s">
        <v>1897</v>
      </c>
      <c r="L36" s="1" t="s">
        <v>1539</v>
      </c>
      <c r="M36" s="1" t="s">
        <v>763</v>
      </c>
      <c r="N36" s="1" t="s">
        <v>2077</v>
      </c>
      <c r="O36" s="31">
        <v>249</v>
      </c>
      <c r="P36" s="20">
        <v>241</v>
      </c>
      <c r="Q36" s="30">
        <v>8</v>
      </c>
      <c r="R36" s="29" t="s">
        <v>135</v>
      </c>
      <c r="S36" s="28" t="s">
        <v>233</v>
      </c>
    </row>
    <row r="37" spans="1:19" x14ac:dyDescent="0.3">
      <c r="A37" s="32" t="s">
        <v>31</v>
      </c>
      <c r="B37" s="1">
        <v>78</v>
      </c>
      <c r="C37" s="1">
        <v>41</v>
      </c>
      <c r="D37" s="1">
        <v>32</v>
      </c>
      <c r="E37" s="20">
        <v>5</v>
      </c>
      <c r="F37" s="30">
        <v>87</v>
      </c>
      <c r="G37" s="20">
        <v>16</v>
      </c>
      <c r="H37" s="20">
        <v>33</v>
      </c>
      <c r="I37" s="20">
        <v>8</v>
      </c>
      <c r="J37" s="20">
        <v>0</v>
      </c>
      <c r="K37" s="29" t="s">
        <v>2066</v>
      </c>
      <c r="L37" s="1" t="s">
        <v>1910</v>
      </c>
      <c r="M37" s="1" t="s">
        <v>860</v>
      </c>
      <c r="N37" s="1" t="s">
        <v>2067</v>
      </c>
      <c r="O37" s="31">
        <v>257</v>
      </c>
      <c r="P37" s="20">
        <v>276</v>
      </c>
      <c r="Q37" s="30">
        <v>-19</v>
      </c>
      <c r="R37" s="29" t="s">
        <v>167</v>
      </c>
      <c r="S37" s="28" t="s">
        <v>228</v>
      </c>
    </row>
    <row r="38" spans="1:19" x14ac:dyDescent="0.3">
      <c r="A38" s="32" t="s">
        <v>18</v>
      </c>
      <c r="B38" s="1">
        <v>77</v>
      </c>
      <c r="C38" s="1">
        <v>32</v>
      </c>
      <c r="D38" s="1">
        <v>26</v>
      </c>
      <c r="E38" s="20">
        <v>19</v>
      </c>
      <c r="F38" s="30">
        <v>83</v>
      </c>
      <c r="G38" s="20">
        <v>14</v>
      </c>
      <c r="H38" s="20">
        <v>27</v>
      </c>
      <c r="I38" s="20">
        <v>5</v>
      </c>
      <c r="J38" s="20">
        <v>9</v>
      </c>
      <c r="K38" s="29" t="s">
        <v>2039</v>
      </c>
      <c r="L38" s="1" t="s">
        <v>1799</v>
      </c>
      <c r="M38" s="1" t="s">
        <v>1800</v>
      </c>
      <c r="N38" s="1" t="s">
        <v>2040</v>
      </c>
      <c r="O38" s="31">
        <v>211</v>
      </c>
      <c r="P38" s="20">
        <v>236</v>
      </c>
      <c r="Q38" s="30">
        <v>-25</v>
      </c>
      <c r="R38" s="29" t="s">
        <v>104</v>
      </c>
      <c r="S38" s="28" t="s">
        <v>245</v>
      </c>
    </row>
    <row r="39" spans="1:19" x14ac:dyDescent="0.3">
      <c r="A39" s="32" t="s">
        <v>8</v>
      </c>
      <c r="B39" s="1">
        <v>77</v>
      </c>
      <c r="C39" s="1">
        <v>37</v>
      </c>
      <c r="D39" s="1">
        <v>33</v>
      </c>
      <c r="E39" s="20">
        <v>7</v>
      </c>
      <c r="F39" s="30">
        <v>81</v>
      </c>
      <c r="G39" s="20">
        <v>23</v>
      </c>
      <c r="H39" s="20">
        <v>35</v>
      </c>
      <c r="I39" s="20">
        <v>2</v>
      </c>
      <c r="J39" s="20">
        <v>1</v>
      </c>
      <c r="K39" s="29" t="s">
        <v>2087</v>
      </c>
      <c r="L39" s="1" t="s">
        <v>1843</v>
      </c>
      <c r="M39" s="1" t="s">
        <v>738</v>
      </c>
      <c r="N39" s="1" t="s">
        <v>1966</v>
      </c>
      <c r="O39" s="31">
        <v>236</v>
      </c>
      <c r="P39" s="20">
        <v>274</v>
      </c>
      <c r="Q39" s="30">
        <v>-38</v>
      </c>
      <c r="R39" s="29" t="s">
        <v>101</v>
      </c>
      <c r="S39" s="28" t="s">
        <v>225</v>
      </c>
    </row>
    <row r="40" spans="1:19" x14ac:dyDescent="0.3">
      <c r="A40" s="32" t="s">
        <v>7</v>
      </c>
      <c r="B40" s="1">
        <v>77</v>
      </c>
      <c r="C40" s="1">
        <v>32</v>
      </c>
      <c r="D40" s="1">
        <v>34</v>
      </c>
      <c r="E40" s="20">
        <v>11</v>
      </c>
      <c r="F40" s="30">
        <v>75</v>
      </c>
      <c r="G40" s="20">
        <v>24</v>
      </c>
      <c r="H40" s="20">
        <v>31</v>
      </c>
      <c r="I40" s="20">
        <v>1</v>
      </c>
      <c r="J40" s="20">
        <v>6</v>
      </c>
      <c r="K40" s="29" t="s">
        <v>2002</v>
      </c>
      <c r="L40" s="1" t="s">
        <v>2072</v>
      </c>
      <c r="M40" s="1" t="s">
        <v>705</v>
      </c>
      <c r="N40" s="1" t="s">
        <v>2073</v>
      </c>
      <c r="O40" s="31">
        <v>214</v>
      </c>
      <c r="P40" s="20">
        <v>248</v>
      </c>
      <c r="Q40" s="30">
        <v>-34</v>
      </c>
      <c r="R40" s="29" t="s">
        <v>167</v>
      </c>
      <c r="S40" s="28" t="s">
        <v>244</v>
      </c>
    </row>
    <row r="41" spans="1:19" x14ac:dyDescent="0.3">
      <c r="A41" s="32" t="s">
        <v>27</v>
      </c>
      <c r="B41" s="1">
        <v>77</v>
      </c>
      <c r="C41" s="1">
        <v>32</v>
      </c>
      <c r="D41" s="1">
        <v>36</v>
      </c>
      <c r="E41" s="20">
        <v>9</v>
      </c>
      <c r="F41" s="30">
        <v>73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2068</v>
      </c>
      <c r="M41" s="1" t="s">
        <v>742</v>
      </c>
      <c r="N41" s="1" t="s">
        <v>2069</v>
      </c>
      <c r="O41" s="31">
        <v>202</v>
      </c>
      <c r="P41" s="20">
        <v>247</v>
      </c>
      <c r="Q41" s="30">
        <v>-45</v>
      </c>
      <c r="R41" s="29" t="s">
        <v>101</v>
      </c>
      <c r="S41" s="28" t="s">
        <v>231</v>
      </c>
    </row>
    <row r="42" spans="1:19" ht="15" thickBot="1" x14ac:dyDescent="0.35">
      <c r="A42" s="27" t="s">
        <v>3</v>
      </c>
      <c r="B42" s="26">
        <v>77</v>
      </c>
      <c r="C42" s="26">
        <v>22</v>
      </c>
      <c r="D42" s="26">
        <v>47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2074</v>
      </c>
      <c r="L42" s="26" t="s">
        <v>1386</v>
      </c>
      <c r="M42" s="26" t="s">
        <v>2075</v>
      </c>
      <c r="N42" s="26" t="s">
        <v>2076</v>
      </c>
      <c r="O42" s="25">
        <v>202</v>
      </c>
      <c r="P42" s="24">
        <v>297</v>
      </c>
      <c r="Q42" s="23">
        <v>-95</v>
      </c>
      <c r="R42" s="22" t="s">
        <v>113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3FA888DF-3C85-45A2-AB98-A4827A8BC503}"/>
  </hyperlinks>
  <pageMargins left="0.7" right="0.7" top="0.75" bottom="0.75" header="0.3" footer="0.3"/>
  <pageSetup orientation="portrait" verticalDpi="0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4C9C-1580-4A95-A257-83BDDD92CC21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80</v>
      </c>
      <c r="C4" s="40">
        <v>49</v>
      </c>
      <c r="D4" s="40">
        <v>23</v>
      </c>
      <c r="E4" s="38">
        <v>8</v>
      </c>
      <c r="F4" s="33">
        <v>106</v>
      </c>
      <c r="G4" s="39">
        <v>36</v>
      </c>
      <c r="H4" s="38">
        <v>44</v>
      </c>
      <c r="I4" s="38">
        <v>5</v>
      </c>
      <c r="J4" s="33">
        <v>0</v>
      </c>
      <c r="K4" s="37" t="s">
        <v>2088</v>
      </c>
      <c r="L4" s="40" t="s">
        <v>1687</v>
      </c>
      <c r="M4" s="40" t="s">
        <v>2030</v>
      </c>
      <c r="N4" s="40" t="s">
        <v>2089</v>
      </c>
      <c r="O4" s="39">
        <v>280</v>
      </c>
      <c r="P4" s="38">
        <v>236</v>
      </c>
      <c r="Q4" s="33">
        <v>44</v>
      </c>
      <c r="R4" s="37" t="s">
        <v>109</v>
      </c>
      <c r="S4" s="36" t="s">
        <v>233</v>
      </c>
    </row>
    <row r="5" spans="1:20" x14ac:dyDescent="0.3">
      <c r="A5" s="32" t="s">
        <v>16</v>
      </c>
      <c r="B5" s="1">
        <v>79</v>
      </c>
      <c r="C5" s="1">
        <v>47</v>
      </c>
      <c r="D5" s="1">
        <v>22</v>
      </c>
      <c r="E5" s="20">
        <v>10</v>
      </c>
      <c r="F5" s="30">
        <v>104</v>
      </c>
      <c r="G5" s="31">
        <v>29</v>
      </c>
      <c r="H5" s="20">
        <v>43</v>
      </c>
      <c r="I5" s="20">
        <v>4</v>
      </c>
      <c r="J5" s="30">
        <v>5</v>
      </c>
      <c r="K5" s="29" t="s">
        <v>2094</v>
      </c>
      <c r="L5" s="1" t="s">
        <v>1969</v>
      </c>
      <c r="M5" s="1" t="s">
        <v>814</v>
      </c>
      <c r="N5" s="1" t="s">
        <v>2095</v>
      </c>
      <c r="O5" s="31">
        <v>275</v>
      </c>
      <c r="P5" s="20">
        <v>246</v>
      </c>
      <c r="Q5" s="30">
        <v>29</v>
      </c>
      <c r="R5" s="29" t="s">
        <v>104</v>
      </c>
      <c r="S5" s="28" t="s">
        <v>280</v>
      </c>
    </row>
    <row r="6" spans="1:20" x14ac:dyDescent="0.3">
      <c r="A6" s="32" t="s">
        <v>5</v>
      </c>
      <c r="B6" s="1">
        <v>79</v>
      </c>
      <c r="C6" s="1">
        <v>48</v>
      </c>
      <c r="D6" s="1">
        <v>25</v>
      </c>
      <c r="E6" s="20">
        <v>6</v>
      </c>
      <c r="F6" s="30">
        <v>102</v>
      </c>
      <c r="G6" s="31">
        <v>35</v>
      </c>
      <c r="H6" s="20">
        <v>44</v>
      </c>
      <c r="I6" s="20">
        <v>4</v>
      </c>
      <c r="J6" s="30">
        <v>2</v>
      </c>
      <c r="K6" s="29" t="s">
        <v>1971</v>
      </c>
      <c r="L6" s="1" t="s">
        <v>2097</v>
      </c>
      <c r="M6" s="1" t="s">
        <v>773</v>
      </c>
      <c r="N6" s="1" t="s">
        <v>2098</v>
      </c>
      <c r="O6" s="31">
        <v>282</v>
      </c>
      <c r="P6" s="20">
        <v>223</v>
      </c>
      <c r="Q6" s="30">
        <v>59</v>
      </c>
      <c r="R6" s="29" t="s">
        <v>113</v>
      </c>
      <c r="S6" s="28" t="s">
        <v>225</v>
      </c>
    </row>
    <row r="7" spans="1:20" x14ac:dyDescent="0.3">
      <c r="A7" s="32" t="s">
        <v>29</v>
      </c>
      <c r="B7" s="1">
        <v>79</v>
      </c>
      <c r="C7" s="1">
        <v>43</v>
      </c>
      <c r="D7" s="1">
        <v>26</v>
      </c>
      <c r="E7" s="20">
        <v>10</v>
      </c>
      <c r="F7" s="30">
        <v>96</v>
      </c>
      <c r="G7" s="31">
        <v>28</v>
      </c>
      <c r="H7" s="20">
        <v>39</v>
      </c>
      <c r="I7" s="20">
        <v>4</v>
      </c>
      <c r="J7" s="30">
        <v>3</v>
      </c>
      <c r="K7" s="29" t="s">
        <v>1876</v>
      </c>
      <c r="L7" s="1" t="s">
        <v>2043</v>
      </c>
      <c r="M7" s="1" t="s">
        <v>852</v>
      </c>
      <c r="N7" s="1" t="s">
        <v>2044</v>
      </c>
      <c r="O7" s="31">
        <v>264</v>
      </c>
      <c r="P7" s="20">
        <v>246</v>
      </c>
      <c r="Q7" s="30">
        <v>18</v>
      </c>
      <c r="R7" s="29" t="s">
        <v>133</v>
      </c>
      <c r="S7" s="28" t="s">
        <v>233</v>
      </c>
    </row>
    <row r="8" spans="1:20" x14ac:dyDescent="0.3">
      <c r="A8" s="32" t="s">
        <v>11</v>
      </c>
      <c r="B8" s="1">
        <v>79</v>
      </c>
      <c r="C8" s="1">
        <v>42</v>
      </c>
      <c r="D8" s="1">
        <v>27</v>
      </c>
      <c r="E8" s="20">
        <v>10</v>
      </c>
      <c r="F8" s="30">
        <v>94</v>
      </c>
      <c r="G8" s="31">
        <v>33</v>
      </c>
      <c r="H8" s="20">
        <v>39</v>
      </c>
      <c r="I8" s="20">
        <v>3</v>
      </c>
      <c r="J8" s="30">
        <v>1</v>
      </c>
      <c r="K8" s="29" t="s">
        <v>1760</v>
      </c>
      <c r="L8" s="1" t="s">
        <v>1655</v>
      </c>
      <c r="M8" s="1" t="s">
        <v>801</v>
      </c>
      <c r="N8" s="1" t="s">
        <v>2096</v>
      </c>
      <c r="O8" s="31">
        <v>269</v>
      </c>
      <c r="P8" s="20">
        <v>241</v>
      </c>
      <c r="Q8" s="30">
        <v>28</v>
      </c>
      <c r="R8" s="29" t="s">
        <v>109</v>
      </c>
      <c r="S8" s="28" t="s">
        <v>234</v>
      </c>
    </row>
    <row r="9" spans="1:20" x14ac:dyDescent="0.3">
      <c r="A9" s="32" t="s">
        <v>21</v>
      </c>
      <c r="B9" s="1">
        <v>79</v>
      </c>
      <c r="C9" s="1">
        <v>41</v>
      </c>
      <c r="D9" s="1">
        <v>29</v>
      </c>
      <c r="E9" s="20">
        <v>9</v>
      </c>
      <c r="F9" s="30">
        <v>91</v>
      </c>
      <c r="G9" s="31">
        <v>28</v>
      </c>
      <c r="H9" s="20">
        <v>39</v>
      </c>
      <c r="I9" s="20">
        <v>2</v>
      </c>
      <c r="J9" s="30">
        <v>4</v>
      </c>
      <c r="K9" s="29" t="s">
        <v>2090</v>
      </c>
      <c r="L9" s="1" t="s">
        <v>1965</v>
      </c>
      <c r="M9" s="1" t="s">
        <v>844</v>
      </c>
      <c r="N9" s="1" t="s">
        <v>2091</v>
      </c>
      <c r="O9" s="31">
        <v>234</v>
      </c>
      <c r="P9" s="20">
        <v>241</v>
      </c>
      <c r="Q9" s="30">
        <v>-7</v>
      </c>
      <c r="R9" s="29" t="s">
        <v>99</v>
      </c>
      <c r="S9" s="28" t="s">
        <v>237</v>
      </c>
    </row>
    <row r="10" spans="1:20" x14ac:dyDescent="0.3">
      <c r="A10" s="32" t="s">
        <v>19</v>
      </c>
      <c r="B10" s="1">
        <v>79</v>
      </c>
      <c r="C10" s="1">
        <v>37</v>
      </c>
      <c r="D10" s="1">
        <v>38</v>
      </c>
      <c r="E10" s="20">
        <v>4</v>
      </c>
      <c r="F10" s="30">
        <v>78</v>
      </c>
      <c r="G10" s="31">
        <v>24</v>
      </c>
      <c r="H10" s="20">
        <v>32</v>
      </c>
      <c r="I10" s="20">
        <v>5</v>
      </c>
      <c r="J10" s="30">
        <v>2</v>
      </c>
      <c r="K10" s="29" t="s">
        <v>1686</v>
      </c>
      <c r="L10" s="1" t="s">
        <v>2092</v>
      </c>
      <c r="M10" s="1" t="s">
        <v>676</v>
      </c>
      <c r="N10" s="1" t="s">
        <v>2093</v>
      </c>
      <c r="O10" s="31">
        <v>234</v>
      </c>
      <c r="P10" s="20">
        <v>271</v>
      </c>
      <c r="Q10" s="30">
        <v>-37</v>
      </c>
      <c r="R10" s="29" t="s">
        <v>133</v>
      </c>
      <c r="S10" s="28" t="s">
        <v>237</v>
      </c>
    </row>
    <row r="11" spans="1:20" ht="15" thickBot="1" x14ac:dyDescent="0.35">
      <c r="A11" s="32" t="s">
        <v>4</v>
      </c>
      <c r="B11" s="1">
        <v>79</v>
      </c>
      <c r="C11" s="1">
        <v>32</v>
      </c>
      <c r="D11" s="1">
        <v>33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2018</v>
      </c>
      <c r="L11" s="1" t="s">
        <v>2099</v>
      </c>
      <c r="M11" s="1" t="s">
        <v>1065</v>
      </c>
      <c r="N11" s="1" t="s">
        <v>2100</v>
      </c>
      <c r="O11" s="31">
        <v>245</v>
      </c>
      <c r="P11" s="20">
        <v>284</v>
      </c>
      <c r="Q11" s="30">
        <v>-39</v>
      </c>
      <c r="R11" s="29" t="s">
        <v>133</v>
      </c>
      <c r="S11" s="28" t="s">
        <v>215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79</v>
      </c>
      <c r="C14" s="1">
        <v>51</v>
      </c>
      <c r="D14" s="1">
        <v>22</v>
      </c>
      <c r="E14" s="20">
        <v>6</v>
      </c>
      <c r="F14" s="33">
        <v>108</v>
      </c>
      <c r="G14" s="20">
        <v>32</v>
      </c>
      <c r="H14" s="20">
        <v>46</v>
      </c>
      <c r="I14" s="20">
        <v>5</v>
      </c>
      <c r="J14" s="20">
        <v>3</v>
      </c>
      <c r="K14" s="29" t="s">
        <v>2052</v>
      </c>
      <c r="L14" s="1" t="s">
        <v>1303</v>
      </c>
      <c r="M14" s="1" t="s">
        <v>1973</v>
      </c>
      <c r="N14" s="1" t="s">
        <v>2053</v>
      </c>
      <c r="O14" s="31">
        <v>288</v>
      </c>
      <c r="P14" s="20">
        <v>235</v>
      </c>
      <c r="Q14" s="30">
        <v>53</v>
      </c>
      <c r="R14" s="29" t="s">
        <v>104</v>
      </c>
      <c r="S14" s="28" t="s">
        <v>203</v>
      </c>
    </row>
    <row r="15" spans="1:20" x14ac:dyDescent="0.3">
      <c r="A15" s="32" t="s">
        <v>9</v>
      </c>
      <c r="B15" s="1">
        <v>79</v>
      </c>
      <c r="C15" s="1">
        <v>41</v>
      </c>
      <c r="D15" s="1">
        <v>22</v>
      </c>
      <c r="E15" s="20">
        <v>16</v>
      </c>
      <c r="F15" s="30">
        <v>98</v>
      </c>
      <c r="G15" s="20">
        <v>31</v>
      </c>
      <c r="H15" s="20">
        <v>38</v>
      </c>
      <c r="I15" s="20">
        <v>3</v>
      </c>
      <c r="J15" s="20">
        <v>10</v>
      </c>
      <c r="K15" s="29" t="s">
        <v>2020</v>
      </c>
      <c r="L15" s="1" t="s">
        <v>2109</v>
      </c>
      <c r="M15" s="1" t="s">
        <v>2110</v>
      </c>
      <c r="N15" s="1" t="s">
        <v>2111</v>
      </c>
      <c r="O15" s="31">
        <v>285</v>
      </c>
      <c r="P15" s="20">
        <v>252</v>
      </c>
      <c r="Q15" s="30">
        <v>33</v>
      </c>
      <c r="R15" s="29" t="s">
        <v>109</v>
      </c>
      <c r="S15" s="28" t="s">
        <v>232</v>
      </c>
    </row>
    <row r="16" spans="1:20" x14ac:dyDescent="0.3">
      <c r="A16" s="32" t="s">
        <v>10</v>
      </c>
      <c r="B16" s="1">
        <v>79</v>
      </c>
      <c r="C16" s="1">
        <v>40</v>
      </c>
      <c r="D16" s="1">
        <v>27</v>
      </c>
      <c r="E16" s="20">
        <v>12</v>
      </c>
      <c r="F16" s="30">
        <v>92</v>
      </c>
      <c r="G16" s="20">
        <v>16</v>
      </c>
      <c r="H16" s="20">
        <v>31</v>
      </c>
      <c r="I16" s="20">
        <v>9</v>
      </c>
      <c r="J16" s="20">
        <v>4</v>
      </c>
      <c r="K16" s="29" t="s">
        <v>2018</v>
      </c>
      <c r="L16" s="1" t="s">
        <v>2107</v>
      </c>
      <c r="M16" s="1" t="s">
        <v>913</v>
      </c>
      <c r="N16" s="1" t="s">
        <v>2108</v>
      </c>
      <c r="O16" s="31">
        <v>236</v>
      </c>
      <c r="P16" s="20">
        <v>238</v>
      </c>
      <c r="Q16" s="30">
        <v>-2</v>
      </c>
      <c r="R16" s="29" t="s">
        <v>101</v>
      </c>
      <c r="S16" s="28" t="s">
        <v>232</v>
      </c>
    </row>
    <row r="17" spans="1:19" x14ac:dyDescent="0.3">
      <c r="A17" s="32" t="s">
        <v>13</v>
      </c>
      <c r="B17" s="1">
        <v>79</v>
      </c>
      <c r="C17" s="1">
        <v>43</v>
      </c>
      <c r="D17" s="1">
        <v>31</v>
      </c>
      <c r="E17" s="20">
        <v>5</v>
      </c>
      <c r="F17" s="30">
        <v>91</v>
      </c>
      <c r="G17" s="20">
        <v>25</v>
      </c>
      <c r="H17" s="20">
        <v>39</v>
      </c>
      <c r="I17" s="20">
        <v>4</v>
      </c>
      <c r="J17" s="20">
        <v>5</v>
      </c>
      <c r="K17" s="29" t="s">
        <v>2010</v>
      </c>
      <c r="L17" s="1" t="s">
        <v>1977</v>
      </c>
      <c r="M17" s="1" t="s">
        <v>867</v>
      </c>
      <c r="N17" s="1" t="s">
        <v>2106</v>
      </c>
      <c r="O17" s="31">
        <v>231</v>
      </c>
      <c r="P17" s="20">
        <v>232</v>
      </c>
      <c r="Q17" s="30">
        <v>-1</v>
      </c>
      <c r="R17" s="29" t="s">
        <v>99</v>
      </c>
      <c r="S17" s="28" t="s">
        <v>200</v>
      </c>
    </row>
    <row r="18" spans="1:19" x14ac:dyDescent="0.3">
      <c r="A18" s="32" t="s">
        <v>23</v>
      </c>
      <c r="B18" s="1">
        <v>79</v>
      </c>
      <c r="C18" s="1">
        <v>39</v>
      </c>
      <c r="D18" s="1">
        <v>28</v>
      </c>
      <c r="E18" s="20">
        <v>12</v>
      </c>
      <c r="F18" s="30">
        <v>90</v>
      </c>
      <c r="G18" s="20">
        <v>20</v>
      </c>
      <c r="H18" s="20">
        <v>32</v>
      </c>
      <c r="I18" s="20">
        <v>7</v>
      </c>
      <c r="J18" s="20">
        <v>2</v>
      </c>
      <c r="K18" s="29" t="s">
        <v>1975</v>
      </c>
      <c r="L18" s="1" t="s">
        <v>2101</v>
      </c>
      <c r="M18" s="1" t="s">
        <v>976</v>
      </c>
      <c r="N18" s="1" t="s">
        <v>2102</v>
      </c>
      <c r="O18" s="31">
        <v>245</v>
      </c>
      <c r="P18" s="20">
        <v>246</v>
      </c>
      <c r="Q18" s="30">
        <v>-1</v>
      </c>
      <c r="R18" s="29" t="s">
        <v>101</v>
      </c>
      <c r="S18" s="28" t="s">
        <v>220</v>
      </c>
    </row>
    <row r="19" spans="1:19" x14ac:dyDescent="0.3">
      <c r="A19" s="32" t="s">
        <v>1</v>
      </c>
      <c r="B19" s="1">
        <v>79</v>
      </c>
      <c r="C19" s="1">
        <v>40</v>
      </c>
      <c r="D19" s="1">
        <v>30</v>
      </c>
      <c r="E19" s="20">
        <v>9</v>
      </c>
      <c r="F19" s="30">
        <v>89</v>
      </c>
      <c r="G19" s="20">
        <v>32</v>
      </c>
      <c r="H19" s="20">
        <v>38</v>
      </c>
      <c r="I19" s="20">
        <v>2</v>
      </c>
      <c r="J19" s="20">
        <v>6</v>
      </c>
      <c r="K19" s="29" t="s">
        <v>1983</v>
      </c>
      <c r="L19" s="1" t="s">
        <v>2082</v>
      </c>
      <c r="M19" s="1" t="s">
        <v>730</v>
      </c>
      <c r="N19" s="1" t="s">
        <v>2083</v>
      </c>
      <c r="O19" s="31">
        <v>252</v>
      </c>
      <c r="P19" s="20">
        <v>240</v>
      </c>
      <c r="Q19" s="30">
        <v>12</v>
      </c>
      <c r="R19" s="29" t="s">
        <v>99</v>
      </c>
      <c r="S19" s="28" t="s">
        <v>234</v>
      </c>
    </row>
    <row r="20" spans="1:19" x14ac:dyDescent="0.3">
      <c r="A20" s="32" t="s">
        <v>14</v>
      </c>
      <c r="B20" s="1">
        <v>79</v>
      </c>
      <c r="C20" s="1">
        <v>40</v>
      </c>
      <c r="D20" s="1">
        <v>36</v>
      </c>
      <c r="E20" s="20">
        <v>3</v>
      </c>
      <c r="F20" s="30">
        <v>83</v>
      </c>
      <c r="G20" s="20">
        <v>24</v>
      </c>
      <c r="H20" s="20">
        <v>36</v>
      </c>
      <c r="I20" s="20">
        <v>4</v>
      </c>
      <c r="J20" s="20">
        <v>1</v>
      </c>
      <c r="K20" s="29" t="s">
        <v>2103</v>
      </c>
      <c r="L20" s="1" t="s">
        <v>2014</v>
      </c>
      <c r="M20" s="1" t="s">
        <v>2104</v>
      </c>
      <c r="N20" s="1" t="s">
        <v>2105</v>
      </c>
      <c r="O20" s="31">
        <v>221</v>
      </c>
      <c r="P20" s="20">
        <v>244</v>
      </c>
      <c r="Q20" s="30">
        <v>-23</v>
      </c>
      <c r="R20" s="29" t="s">
        <v>107</v>
      </c>
      <c r="S20" s="28" t="s">
        <v>225</v>
      </c>
    </row>
    <row r="21" spans="1:19" ht="15" thickBot="1" x14ac:dyDescent="0.35">
      <c r="A21" s="27" t="s">
        <v>12</v>
      </c>
      <c r="B21" s="26">
        <v>79</v>
      </c>
      <c r="C21" s="26">
        <v>33</v>
      </c>
      <c r="D21" s="26">
        <v>37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2080</v>
      </c>
      <c r="L21" s="26" t="s">
        <v>1772</v>
      </c>
      <c r="M21" s="26" t="s">
        <v>1007</v>
      </c>
      <c r="N21" s="26" t="s">
        <v>2081</v>
      </c>
      <c r="O21" s="25">
        <v>232</v>
      </c>
      <c r="P21" s="24">
        <v>243</v>
      </c>
      <c r="Q21" s="23">
        <v>-11</v>
      </c>
      <c r="R21" s="22" t="s">
        <v>101</v>
      </c>
      <c r="S21" s="21" t="s">
        <v>225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78</v>
      </c>
      <c r="C25" s="1">
        <v>52</v>
      </c>
      <c r="D25" s="1">
        <v>16</v>
      </c>
      <c r="E25" s="20">
        <v>10</v>
      </c>
      <c r="F25" s="30">
        <v>114</v>
      </c>
      <c r="G25" s="20">
        <v>43</v>
      </c>
      <c r="H25" s="20">
        <v>49</v>
      </c>
      <c r="I25" s="20">
        <v>3</v>
      </c>
      <c r="J25" s="20">
        <v>6</v>
      </c>
      <c r="K25" s="29" t="s">
        <v>2113</v>
      </c>
      <c r="L25" s="1" t="s">
        <v>1419</v>
      </c>
      <c r="M25" s="1" t="s">
        <v>759</v>
      </c>
      <c r="N25" s="1" t="s">
        <v>2114</v>
      </c>
      <c r="O25" s="31">
        <v>293</v>
      </c>
      <c r="P25" s="20">
        <v>198</v>
      </c>
      <c r="Q25" s="30">
        <v>95</v>
      </c>
      <c r="R25" s="29" t="s">
        <v>104</v>
      </c>
      <c r="S25" s="28" t="s">
        <v>203</v>
      </c>
    </row>
    <row r="26" spans="1:19" x14ac:dyDescent="0.3">
      <c r="A26" s="32" t="s">
        <v>22</v>
      </c>
      <c r="B26" s="1">
        <v>79</v>
      </c>
      <c r="C26" s="1">
        <v>47</v>
      </c>
      <c r="D26" s="1">
        <v>20</v>
      </c>
      <c r="E26" s="20">
        <v>12</v>
      </c>
      <c r="F26" s="30">
        <v>106</v>
      </c>
      <c r="G26" s="20">
        <v>31</v>
      </c>
      <c r="H26" s="20">
        <v>42</v>
      </c>
      <c r="I26" s="20">
        <v>5</v>
      </c>
      <c r="J26" s="20">
        <v>4</v>
      </c>
      <c r="K26" s="29" t="s">
        <v>2115</v>
      </c>
      <c r="L26" s="1" t="s">
        <v>1903</v>
      </c>
      <c r="M26" s="1" t="s">
        <v>1090</v>
      </c>
      <c r="N26" s="1" t="s">
        <v>2116</v>
      </c>
      <c r="O26" s="31">
        <v>267</v>
      </c>
      <c r="P26" s="20">
        <v>218</v>
      </c>
      <c r="Q26" s="30">
        <v>49</v>
      </c>
      <c r="R26" s="29" t="s">
        <v>104</v>
      </c>
      <c r="S26" s="28" t="s">
        <v>228</v>
      </c>
    </row>
    <row r="27" spans="1:19" x14ac:dyDescent="0.3">
      <c r="A27" s="32" t="s">
        <v>17</v>
      </c>
      <c r="B27" s="1">
        <v>79</v>
      </c>
      <c r="C27" s="1">
        <v>45</v>
      </c>
      <c r="D27" s="1">
        <v>22</v>
      </c>
      <c r="E27" s="20">
        <v>12</v>
      </c>
      <c r="F27" s="30">
        <v>102</v>
      </c>
      <c r="G27" s="20">
        <v>26</v>
      </c>
      <c r="H27" s="20">
        <v>41</v>
      </c>
      <c r="I27" s="20">
        <v>4</v>
      </c>
      <c r="J27" s="20">
        <v>5</v>
      </c>
      <c r="K27" s="29" t="s">
        <v>2060</v>
      </c>
      <c r="L27" s="1" t="s">
        <v>1398</v>
      </c>
      <c r="M27" s="1" t="s">
        <v>742</v>
      </c>
      <c r="N27" s="1" t="s">
        <v>2117</v>
      </c>
      <c r="O27" s="31">
        <v>265</v>
      </c>
      <c r="P27" s="20">
        <v>230</v>
      </c>
      <c r="Q27" s="30">
        <v>35</v>
      </c>
      <c r="R27" s="29" t="s">
        <v>101</v>
      </c>
      <c r="S27" s="28" t="s">
        <v>232</v>
      </c>
    </row>
    <row r="28" spans="1:19" x14ac:dyDescent="0.3">
      <c r="A28" s="32" t="s">
        <v>95</v>
      </c>
      <c r="B28" s="1">
        <v>78</v>
      </c>
      <c r="C28" s="1">
        <v>42</v>
      </c>
      <c r="D28" s="1">
        <v>30</v>
      </c>
      <c r="E28" s="20">
        <v>6</v>
      </c>
      <c r="F28" s="30">
        <v>90</v>
      </c>
      <c r="G28" s="20">
        <v>32</v>
      </c>
      <c r="H28" s="20">
        <v>42</v>
      </c>
      <c r="I28" s="20">
        <v>0</v>
      </c>
      <c r="J28" s="20">
        <v>0</v>
      </c>
      <c r="K28" s="29" t="s">
        <v>1492</v>
      </c>
      <c r="L28" s="1" t="s">
        <v>1892</v>
      </c>
      <c r="M28" s="1" t="s">
        <v>688</v>
      </c>
      <c r="N28" s="1" t="s">
        <v>2106</v>
      </c>
      <c r="O28" s="31">
        <v>258</v>
      </c>
      <c r="P28" s="20">
        <v>224</v>
      </c>
      <c r="Q28" s="30">
        <v>34</v>
      </c>
      <c r="R28" s="29" t="s">
        <v>154</v>
      </c>
      <c r="S28" s="28" t="s">
        <v>203</v>
      </c>
    </row>
    <row r="29" spans="1:19" x14ac:dyDescent="0.3">
      <c r="A29" s="32" t="s">
        <v>15</v>
      </c>
      <c r="B29" s="1">
        <v>79</v>
      </c>
      <c r="C29" s="1">
        <v>37</v>
      </c>
      <c r="D29" s="1">
        <v>32</v>
      </c>
      <c r="E29" s="20">
        <v>10</v>
      </c>
      <c r="F29" s="30">
        <v>84</v>
      </c>
      <c r="G29" s="20">
        <v>22</v>
      </c>
      <c r="H29" s="20">
        <v>32</v>
      </c>
      <c r="I29" s="20">
        <v>5</v>
      </c>
      <c r="J29" s="20">
        <v>2</v>
      </c>
      <c r="K29" s="29" t="s">
        <v>1830</v>
      </c>
      <c r="L29" s="1" t="s">
        <v>1618</v>
      </c>
      <c r="M29" s="1" t="s">
        <v>976</v>
      </c>
      <c r="N29" s="1" t="s">
        <v>2096</v>
      </c>
      <c r="O29" s="31">
        <v>239</v>
      </c>
      <c r="P29" s="20">
        <v>260</v>
      </c>
      <c r="Q29" s="30">
        <v>-21</v>
      </c>
      <c r="R29" s="29" t="s">
        <v>101</v>
      </c>
      <c r="S29" s="28" t="s">
        <v>225</v>
      </c>
    </row>
    <row r="30" spans="1:19" x14ac:dyDescent="0.3">
      <c r="A30" s="32" t="s">
        <v>0</v>
      </c>
      <c r="B30" s="1">
        <v>78</v>
      </c>
      <c r="C30" s="1">
        <v>35</v>
      </c>
      <c r="D30" s="1">
        <v>31</v>
      </c>
      <c r="E30" s="20">
        <v>12</v>
      </c>
      <c r="F30" s="30">
        <v>82</v>
      </c>
      <c r="G30" s="20">
        <v>26</v>
      </c>
      <c r="H30" s="20">
        <v>33</v>
      </c>
      <c r="I30" s="20">
        <v>2</v>
      </c>
      <c r="J30" s="20">
        <v>4</v>
      </c>
      <c r="K30" s="29" t="s">
        <v>1653</v>
      </c>
      <c r="L30" s="1" t="s">
        <v>2120</v>
      </c>
      <c r="M30" s="1" t="s">
        <v>122</v>
      </c>
      <c r="N30" s="1" t="s">
        <v>2121</v>
      </c>
      <c r="O30" s="31">
        <v>224</v>
      </c>
      <c r="P30" s="20">
        <v>236</v>
      </c>
      <c r="Q30" s="30">
        <v>-12</v>
      </c>
      <c r="R30" s="29" t="s">
        <v>109</v>
      </c>
      <c r="S30" s="28" t="s">
        <v>226</v>
      </c>
    </row>
    <row r="31" spans="1:19" x14ac:dyDescent="0.3">
      <c r="A31" s="32" t="s">
        <v>6</v>
      </c>
      <c r="B31" s="1">
        <v>78</v>
      </c>
      <c r="C31" s="1">
        <v>33</v>
      </c>
      <c r="D31" s="1">
        <v>33</v>
      </c>
      <c r="E31" s="20">
        <v>12</v>
      </c>
      <c r="F31" s="30">
        <v>78</v>
      </c>
      <c r="G31" s="20">
        <v>28</v>
      </c>
      <c r="H31" s="20">
        <v>32</v>
      </c>
      <c r="I31" s="20">
        <v>1</v>
      </c>
      <c r="J31" s="20">
        <v>4</v>
      </c>
      <c r="K31" s="29" t="s">
        <v>1539</v>
      </c>
      <c r="L31" s="1" t="s">
        <v>2026</v>
      </c>
      <c r="M31" s="1" t="s">
        <v>2118</v>
      </c>
      <c r="N31" s="1" t="s">
        <v>2119</v>
      </c>
      <c r="O31" s="31">
        <v>208</v>
      </c>
      <c r="P31" s="20">
        <v>244</v>
      </c>
      <c r="Q31" s="30">
        <v>-36</v>
      </c>
      <c r="R31" s="29" t="s">
        <v>107</v>
      </c>
      <c r="S31" s="28" t="s">
        <v>234</v>
      </c>
    </row>
    <row r="32" spans="1:19" ht="15" thickBot="1" x14ac:dyDescent="0.35">
      <c r="A32" s="32" t="s">
        <v>25</v>
      </c>
      <c r="B32" s="1">
        <v>79</v>
      </c>
      <c r="C32" s="1">
        <v>28</v>
      </c>
      <c r="D32" s="1">
        <v>37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2112</v>
      </c>
      <c r="L32" s="1" t="s">
        <v>2034</v>
      </c>
      <c r="M32" s="1" t="s">
        <v>885</v>
      </c>
      <c r="N32" s="1" t="s">
        <v>2035</v>
      </c>
      <c r="O32" s="31">
        <v>204</v>
      </c>
      <c r="P32" s="20">
        <v>263</v>
      </c>
      <c r="Q32" s="30">
        <v>-59</v>
      </c>
      <c r="R32" s="29" t="s">
        <v>107</v>
      </c>
      <c r="S32" s="28" t="s">
        <v>240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20</v>
      </c>
      <c r="B35" s="1">
        <v>79</v>
      </c>
      <c r="C35" s="1">
        <v>40</v>
      </c>
      <c r="D35" s="1">
        <v>29</v>
      </c>
      <c r="E35" s="20">
        <v>10</v>
      </c>
      <c r="F35" s="33">
        <v>90</v>
      </c>
      <c r="G35" s="20">
        <v>31</v>
      </c>
      <c r="H35" s="20">
        <v>40</v>
      </c>
      <c r="I35" s="20">
        <v>0</v>
      </c>
      <c r="J35" s="20">
        <v>3</v>
      </c>
      <c r="K35" s="29" t="s">
        <v>1998</v>
      </c>
      <c r="L35" s="1" t="s">
        <v>2084</v>
      </c>
      <c r="M35" s="1" t="s">
        <v>2085</v>
      </c>
      <c r="N35" s="1" t="s">
        <v>2086</v>
      </c>
      <c r="O35" s="31">
        <v>275</v>
      </c>
      <c r="P35" s="20">
        <v>265</v>
      </c>
      <c r="Q35" s="30">
        <v>10</v>
      </c>
      <c r="R35" s="29" t="s">
        <v>99</v>
      </c>
      <c r="S35" s="28" t="s">
        <v>234</v>
      </c>
    </row>
    <row r="36" spans="1:19" x14ac:dyDescent="0.3">
      <c r="A36" s="32" t="s">
        <v>31</v>
      </c>
      <c r="B36" s="1">
        <v>79</v>
      </c>
      <c r="C36" s="1">
        <v>42</v>
      </c>
      <c r="D36" s="1">
        <v>32</v>
      </c>
      <c r="E36" s="20">
        <v>5</v>
      </c>
      <c r="F36" s="30">
        <v>89</v>
      </c>
      <c r="G36" s="20">
        <v>17</v>
      </c>
      <c r="H36" s="20">
        <v>34</v>
      </c>
      <c r="I36" s="20">
        <v>8</v>
      </c>
      <c r="J36" s="20">
        <v>0</v>
      </c>
      <c r="K36" s="29" t="s">
        <v>2122</v>
      </c>
      <c r="L36" s="1" t="s">
        <v>1910</v>
      </c>
      <c r="M36" s="1" t="s">
        <v>879</v>
      </c>
      <c r="N36" s="1" t="s">
        <v>2123</v>
      </c>
      <c r="O36" s="31">
        <v>263</v>
      </c>
      <c r="P36" s="20">
        <v>277</v>
      </c>
      <c r="Q36" s="30">
        <v>-14</v>
      </c>
      <c r="R36" s="29" t="s">
        <v>99</v>
      </c>
      <c r="S36" s="28" t="s">
        <v>228</v>
      </c>
    </row>
    <row r="37" spans="1:19" x14ac:dyDescent="0.3">
      <c r="A37" s="32" t="s">
        <v>2</v>
      </c>
      <c r="B37" s="1">
        <v>79</v>
      </c>
      <c r="C37" s="1">
        <v>36</v>
      </c>
      <c r="D37" s="1">
        <v>26</v>
      </c>
      <c r="E37" s="20">
        <v>17</v>
      </c>
      <c r="F37" s="30">
        <v>89</v>
      </c>
      <c r="G37" s="20">
        <v>27</v>
      </c>
      <c r="H37" s="20">
        <v>35</v>
      </c>
      <c r="I37" s="20">
        <v>1</v>
      </c>
      <c r="J37" s="20">
        <v>8</v>
      </c>
      <c r="K37" s="29" t="s">
        <v>1897</v>
      </c>
      <c r="L37" s="1" t="s">
        <v>1728</v>
      </c>
      <c r="M37" s="1" t="s">
        <v>956</v>
      </c>
      <c r="N37" s="1" t="s">
        <v>2136</v>
      </c>
      <c r="O37" s="31">
        <v>252</v>
      </c>
      <c r="P37" s="20">
        <v>245</v>
      </c>
      <c r="Q37" s="30">
        <v>7</v>
      </c>
      <c r="R37" s="29" t="s">
        <v>101</v>
      </c>
      <c r="S37" s="28" t="s">
        <v>239</v>
      </c>
    </row>
    <row r="38" spans="1:19" x14ac:dyDescent="0.3">
      <c r="A38" s="32" t="s">
        <v>18</v>
      </c>
      <c r="B38" s="1">
        <v>78</v>
      </c>
      <c r="C38" s="1">
        <v>33</v>
      </c>
      <c r="D38" s="1">
        <v>26</v>
      </c>
      <c r="E38" s="20">
        <v>19</v>
      </c>
      <c r="F38" s="30">
        <v>85</v>
      </c>
      <c r="G38" s="20">
        <v>15</v>
      </c>
      <c r="H38" s="20">
        <v>28</v>
      </c>
      <c r="I38" s="20">
        <v>5</v>
      </c>
      <c r="J38" s="20">
        <v>9</v>
      </c>
      <c r="K38" s="29" t="s">
        <v>2126</v>
      </c>
      <c r="L38" s="1" t="s">
        <v>1799</v>
      </c>
      <c r="M38" s="1" t="s">
        <v>2127</v>
      </c>
      <c r="N38" s="1" t="s">
        <v>2128</v>
      </c>
      <c r="O38" s="31">
        <v>215</v>
      </c>
      <c r="P38" s="20">
        <v>237</v>
      </c>
      <c r="Q38" s="30">
        <v>-22</v>
      </c>
      <c r="R38" s="29" t="s">
        <v>109</v>
      </c>
      <c r="S38" s="28" t="s">
        <v>239</v>
      </c>
    </row>
    <row r="39" spans="1:19" x14ac:dyDescent="0.3">
      <c r="A39" s="32" t="s">
        <v>8</v>
      </c>
      <c r="B39" s="1">
        <v>78</v>
      </c>
      <c r="C39" s="1">
        <v>37</v>
      </c>
      <c r="D39" s="1">
        <v>34</v>
      </c>
      <c r="E39" s="20">
        <v>7</v>
      </c>
      <c r="F39" s="30">
        <v>81</v>
      </c>
      <c r="G39" s="20">
        <v>23</v>
      </c>
      <c r="H39" s="20">
        <v>35</v>
      </c>
      <c r="I39" s="20">
        <v>2</v>
      </c>
      <c r="J39" s="20">
        <v>1</v>
      </c>
      <c r="K39" s="29" t="s">
        <v>2087</v>
      </c>
      <c r="L39" s="1" t="s">
        <v>2129</v>
      </c>
      <c r="M39" s="1" t="s">
        <v>880</v>
      </c>
      <c r="N39" s="1" t="s">
        <v>2130</v>
      </c>
      <c r="O39" s="31">
        <v>237</v>
      </c>
      <c r="P39" s="20">
        <v>280</v>
      </c>
      <c r="Q39" s="30">
        <v>-43</v>
      </c>
      <c r="R39" s="29" t="s">
        <v>107</v>
      </c>
      <c r="S39" s="28" t="s">
        <v>225</v>
      </c>
    </row>
    <row r="40" spans="1:19" x14ac:dyDescent="0.3">
      <c r="A40" s="32" t="s">
        <v>7</v>
      </c>
      <c r="B40" s="1">
        <v>78</v>
      </c>
      <c r="C40" s="1">
        <v>33</v>
      </c>
      <c r="D40" s="1">
        <v>34</v>
      </c>
      <c r="E40" s="20">
        <v>11</v>
      </c>
      <c r="F40" s="30">
        <v>77</v>
      </c>
      <c r="G40" s="20">
        <v>23</v>
      </c>
      <c r="H40" s="20">
        <v>31</v>
      </c>
      <c r="I40" s="20">
        <v>2</v>
      </c>
      <c r="J40" s="20">
        <v>6</v>
      </c>
      <c r="K40" s="29" t="s">
        <v>2131</v>
      </c>
      <c r="L40" s="1" t="s">
        <v>2072</v>
      </c>
      <c r="M40" s="1" t="s">
        <v>2132</v>
      </c>
      <c r="N40" s="1" t="s">
        <v>2047</v>
      </c>
      <c r="O40" s="31">
        <v>218</v>
      </c>
      <c r="P40" s="20">
        <v>251</v>
      </c>
      <c r="Q40" s="30">
        <v>-33</v>
      </c>
      <c r="R40" s="29" t="s">
        <v>99</v>
      </c>
      <c r="S40" s="28" t="s">
        <v>240</v>
      </c>
    </row>
    <row r="41" spans="1:19" x14ac:dyDescent="0.3">
      <c r="A41" s="32" t="s">
        <v>27</v>
      </c>
      <c r="B41" s="1">
        <v>78</v>
      </c>
      <c r="C41" s="1">
        <v>32</v>
      </c>
      <c r="D41" s="1">
        <v>37</v>
      </c>
      <c r="E41" s="20">
        <v>9</v>
      </c>
      <c r="F41" s="30">
        <v>73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2124</v>
      </c>
      <c r="M41" s="1" t="s">
        <v>742</v>
      </c>
      <c r="N41" s="1" t="s">
        <v>2125</v>
      </c>
      <c r="O41" s="31">
        <v>203</v>
      </c>
      <c r="P41" s="20">
        <v>250</v>
      </c>
      <c r="Q41" s="30">
        <v>-47</v>
      </c>
      <c r="R41" s="29" t="s">
        <v>107</v>
      </c>
      <c r="S41" s="28" t="s">
        <v>233</v>
      </c>
    </row>
    <row r="42" spans="1:19" ht="15" thickBot="1" x14ac:dyDescent="0.35">
      <c r="A42" s="27" t="s">
        <v>3</v>
      </c>
      <c r="B42" s="26">
        <v>78</v>
      </c>
      <c r="C42" s="26">
        <v>22</v>
      </c>
      <c r="D42" s="26">
        <v>48</v>
      </c>
      <c r="E42" s="24">
        <v>8</v>
      </c>
      <c r="F42" s="23">
        <v>52</v>
      </c>
      <c r="G42" s="24">
        <v>10</v>
      </c>
      <c r="H42" s="24">
        <v>17</v>
      </c>
      <c r="I42" s="24">
        <v>5</v>
      </c>
      <c r="J42" s="24">
        <v>2</v>
      </c>
      <c r="K42" s="22" t="s">
        <v>2074</v>
      </c>
      <c r="L42" s="26" t="s">
        <v>2133</v>
      </c>
      <c r="M42" s="26" t="s">
        <v>2134</v>
      </c>
      <c r="N42" s="26" t="s">
        <v>2135</v>
      </c>
      <c r="O42" s="25">
        <v>203</v>
      </c>
      <c r="P42" s="24">
        <v>301</v>
      </c>
      <c r="Q42" s="23">
        <v>-98</v>
      </c>
      <c r="R42" s="22" t="s">
        <v>133</v>
      </c>
      <c r="S42" s="21" t="s">
        <v>261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4AB4078-058E-4D29-A828-E8A19E33BA17}"/>
  </hyperlinks>
  <pageMargins left="0.7" right="0.7" top="0.75" bottom="0.75" header="0.3" footer="0.3"/>
  <pageSetup orientation="portrait" verticalDpi="0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2CAB-742A-4516-AFA6-E5C64547256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80</v>
      </c>
      <c r="C4" s="40">
        <v>49</v>
      </c>
      <c r="D4" s="40">
        <v>23</v>
      </c>
      <c r="E4" s="38">
        <v>8</v>
      </c>
      <c r="F4" s="33">
        <v>106</v>
      </c>
      <c r="G4" s="39">
        <v>36</v>
      </c>
      <c r="H4" s="38">
        <v>44</v>
      </c>
      <c r="I4" s="38">
        <v>5</v>
      </c>
      <c r="J4" s="33">
        <v>0</v>
      </c>
      <c r="K4" s="37" t="s">
        <v>2088</v>
      </c>
      <c r="L4" s="40" t="s">
        <v>1687</v>
      </c>
      <c r="M4" s="40" t="s">
        <v>2030</v>
      </c>
      <c r="N4" s="40" t="s">
        <v>2089</v>
      </c>
      <c r="O4" s="39">
        <v>280</v>
      </c>
      <c r="P4" s="38">
        <v>236</v>
      </c>
      <c r="Q4" s="33">
        <v>44</v>
      </c>
      <c r="R4" s="37" t="s">
        <v>109</v>
      </c>
      <c r="S4" s="36" t="s">
        <v>233</v>
      </c>
    </row>
    <row r="5" spans="1:20" x14ac:dyDescent="0.3">
      <c r="A5" s="32" t="s">
        <v>16</v>
      </c>
      <c r="B5" s="1">
        <v>80</v>
      </c>
      <c r="C5" s="1">
        <v>47</v>
      </c>
      <c r="D5" s="1">
        <v>23</v>
      </c>
      <c r="E5" s="20">
        <v>10</v>
      </c>
      <c r="F5" s="30">
        <v>104</v>
      </c>
      <c r="G5" s="31">
        <v>29</v>
      </c>
      <c r="H5" s="20">
        <v>43</v>
      </c>
      <c r="I5" s="20">
        <v>4</v>
      </c>
      <c r="J5" s="30">
        <v>5</v>
      </c>
      <c r="K5" s="29" t="s">
        <v>2142</v>
      </c>
      <c r="L5" s="1" t="s">
        <v>1969</v>
      </c>
      <c r="M5" s="1" t="s">
        <v>814</v>
      </c>
      <c r="N5" s="1" t="s">
        <v>2143</v>
      </c>
      <c r="O5" s="31">
        <v>277</v>
      </c>
      <c r="P5" s="20">
        <v>251</v>
      </c>
      <c r="Q5" s="30">
        <v>26</v>
      </c>
      <c r="R5" s="29" t="s">
        <v>101</v>
      </c>
      <c r="S5" s="28" t="s">
        <v>219</v>
      </c>
    </row>
    <row r="6" spans="1:20" x14ac:dyDescent="0.3">
      <c r="A6" s="32" t="s">
        <v>5</v>
      </c>
      <c r="B6" s="1">
        <v>80</v>
      </c>
      <c r="C6" s="1">
        <v>49</v>
      </c>
      <c r="D6" s="1">
        <v>25</v>
      </c>
      <c r="E6" s="20">
        <v>6</v>
      </c>
      <c r="F6" s="30">
        <v>104</v>
      </c>
      <c r="G6" s="31">
        <v>36</v>
      </c>
      <c r="H6" s="20">
        <v>45</v>
      </c>
      <c r="I6" s="20">
        <v>4</v>
      </c>
      <c r="J6" s="30">
        <v>2</v>
      </c>
      <c r="K6" s="29" t="s">
        <v>1971</v>
      </c>
      <c r="L6" s="1" t="s">
        <v>2145</v>
      </c>
      <c r="M6" s="1" t="s">
        <v>778</v>
      </c>
      <c r="N6" s="1" t="s">
        <v>2146</v>
      </c>
      <c r="O6" s="31">
        <v>284</v>
      </c>
      <c r="P6" s="20">
        <v>224</v>
      </c>
      <c r="Q6" s="30">
        <v>60</v>
      </c>
      <c r="R6" s="29" t="s">
        <v>99</v>
      </c>
      <c r="S6" s="28" t="s">
        <v>225</v>
      </c>
    </row>
    <row r="7" spans="1:20" x14ac:dyDescent="0.3">
      <c r="A7" s="32" t="s">
        <v>29</v>
      </c>
      <c r="B7" s="1">
        <v>80</v>
      </c>
      <c r="C7" s="1">
        <v>43</v>
      </c>
      <c r="D7" s="1">
        <v>27</v>
      </c>
      <c r="E7" s="20">
        <v>10</v>
      </c>
      <c r="F7" s="30">
        <v>96</v>
      </c>
      <c r="G7" s="31">
        <v>28</v>
      </c>
      <c r="H7" s="20">
        <v>39</v>
      </c>
      <c r="I7" s="20">
        <v>4</v>
      </c>
      <c r="J7" s="30">
        <v>3</v>
      </c>
      <c r="K7" s="29" t="s">
        <v>2137</v>
      </c>
      <c r="L7" s="1" t="s">
        <v>2043</v>
      </c>
      <c r="M7" s="1" t="s">
        <v>960</v>
      </c>
      <c r="N7" s="1" t="s">
        <v>2138</v>
      </c>
      <c r="O7" s="31">
        <v>265</v>
      </c>
      <c r="P7" s="20">
        <v>248</v>
      </c>
      <c r="Q7" s="30">
        <v>17</v>
      </c>
      <c r="R7" s="29" t="s">
        <v>159</v>
      </c>
      <c r="S7" s="28" t="s">
        <v>218</v>
      </c>
    </row>
    <row r="8" spans="1:20" x14ac:dyDescent="0.3">
      <c r="A8" s="32" t="s">
        <v>11</v>
      </c>
      <c r="B8" s="1">
        <v>80</v>
      </c>
      <c r="C8" s="1">
        <v>43</v>
      </c>
      <c r="D8" s="1">
        <v>27</v>
      </c>
      <c r="E8" s="20">
        <v>10</v>
      </c>
      <c r="F8" s="30">
        <v>96</v>
      </c>
      <c r="G8" s="31">
        <v>34</v>
      </c>
      <c r="H8" s="20">
        <v>40</v>
      </c>
      <c r="I8" s="20">
        <v>3</v>
      </c>
      <c r="J8" s="30">
        <v>1</v>
      </c>
      <c r="K8" s="29" t="s">
        <v>1760</v>
      </c>
      <c r="L8" s="1" t="s">
        <v>2090</v>
      </c>
      <c r="M8" s="1" t="s">
        <v>801</v>
      </c>
      <c r="N8" s="1" t="s">
        <v>2144</v>
      </c>
      <c r="O8" s="31">
        <v>272</v>
      </c>
      <c r="P8" s="20">
        <v>241</v>
      </c>
      <c r="Q8" s="30">
        <v>31</v>
      </c>
      <c r="R8" s="29" t="s">
        <v>135</v>
      </c>
      <c r="S8" s="28" t="s">
        <v>234</v>
      </c>
    </row>
    <row r="9" spans="1:20" x14ac:dyDescent="0.3">
      <c r="A9" s="32" t="s">
        <v>21</v>
      </c>
      <c r="B9" s="1">
        <v>80</v>
      </c>
      <c r="C9" s="1">
        <v>41</v>
      </c>
      <c r="D9" s="1">
        <v>30</v>
      </c>
      <c r="E9" s="20">
        <v>9</v>
      </c>
      <c r="F9" s="30">
        <v>91</v>
      </c>
      <c r="G9" s="31">
        <v>28</v>
      </c>
      <c r="H9" s="20">
        <v>39</v>
      </c>
      <c r="I9" s="20">
        <v>2</v>
      </c>
      <c r="J9" s="30">
        <v>4</v>
      </c>
      <c r="K9" s="29" t="s">
        <v>1722</v>
      </c>
      <c r="L9" s="1" t="s">
        <v>1965</v>
      </c>
      <c r="M9" s="1" t="s">
        <v>844</v>
      </c>
      <c r="N9" s="1" t="s">
        <v>2139</v>
      </c>
      <c r="O9" s="31">
        <v>237</v>
      </c>
      <c r="P9" s="20">
        <v>246</v>
      </c>
      <c r="Q9" s="30">
        <v>-9</v>
      </c>
      <c r="R9" s="29" t="s">
        <v>101</v>
      </c>
      <c r="S9" s="28" t="s">
        <v>237</v>
      </c>
    </row>
    <row r="10" spans="1:20" x14ac:dyDescent="0.3">
      <c r="A10" s="32" t="s">
        <v>19</v>
      </c>
      <c r="B10" s="1">
        <v>80</v>
      </c>
      <c r="C10" s="1">
        <v>38</v>
      </c>
      <c r="D10" s="1">
        <v>38</v>
      </c>
      <c r="E10" s="20">
        <v>4</v>
      </c>
      <c r="F10" s="30">
        <v>80</v>
      </c>
      <c r="G10" s="31">
        <v>25</v>
      </c>
      <c r="H10" s="20">
        <v>33</v>
      </c>
      <c r="I10" s="20">
        <v>5</v>
      </c>
      <c r="J10" s="30">
        <v>2</v>
      </c>
      <c r="K10" s="29" t="s">
        <v>1686</v>
      </c>
      <c r="L10" s="1" t="s">
        <v>2140</v>
      </c>
      <c r="M10" s="1" t="s">
        <v>703</v>
      </c>
      <c r="N10" s="1" t="s">
        <v>2141</v>
      </c>
      <c r="O10" s="31">
        <v>240</v>
      </c>
      <c r="P10" s="20">
        <v>273</v>
      </c>
      <c r="Q10" s="30">
        <v>-33</v>
      </c>
      <c r="R10" s="29" t="s">
        <v>99</v>
      </c>
      <c r="S10" s="28" t="s">
        <v>237</v>
      </c>
    </row>
    <row r="11" spans="1:20" ht="15" thickBot="1" x14ac:dyDescent="0.35">
      <c r="A11" s="32" t="s">
        <v>4</v>
      </c>
      <c r="B11" s="1">
        <v>80</v>
      </c>
      <c r="C11" s="1">
        <v>32</v>
      </c>
      <c r="D11" s="1">
        <v>34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1728</v>
      </c>
      <c r="L11" s="1" t="s">
        <v>2099</v>
      </c>
      <c r="M11" s="1" t="s">
        <v>1097</v>
      </c>
      <c r="N11" s="1" t="s">
        <v>2147</v>
      </c>
      <c r="O11" s="31">
        <v>247</v>
      </c>
      <c r="P11" s="20">
        <v>290</v>
      </c>
      <c r="Q11" s="30">
        <v>-43</v>
      </c>
      <c r="R11" s="29" t="s">
        <v>159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80</v>
      </c>
      <c r="C14" s="1">
        <v>52</v>
      </c>
      <c r="D14" s="1">
        <v>22</v>
      </c>
      <c r="E14" s="20">
        <v>6</v>
      </c>
      <c r="F14" s="33">
        <v>110</v>
      </c>
      <c r="G14" s="20">
        <v>33</v>
      </c>
      <c r="H14" s="20">
        <v>47</v>
      </c>
      <c r="I14" s="20">
        <v>5</v>
      </c>
      <c r="J14" s="20">
        <v>3</v>
      </c>
      <c r="K14" s="29" t="s">
        <v>2052</v>
      </c>
      <c r="L14" s="1" t="s">
        <v>1398</v>
      </c>
      <c r="M14" s="1" t="s">
        <v>1973</v>
      </c>
      <c r="N14" s="1" t="s">
        <v>2053</v>
      </c>
      <c r="O14" s="31">
        <v>292</v>
      </c>
      <c r="P14" s="20">
        <v>236</v>
      </c>
      <c r="Q14" s="30">
        <v>56</v>
      </c>
      <c r="R14" s="29" t="s">
        <v>109</v>
      </c>
      <c r="S14" s="28" t="s">
        <v>203</v>
      </c>
    </row>
    <row r="15" spans="1:20" x14ac:dyDescent="0.3">
      <c r="A15" s="32" t="s">
        <v>9</v>
      </c>
      <c r="B15" s="1">
        <v>80</v>
      </c>
      <c r="C15" s="1">
        <v>41</v>
      </c>
      <c r="D15" s="1">
        <v>23</v>
      </c>
      <c r="E15" s="20">
        <v>16</v>
      </c>
      <c r="F15" s="30">
        <v>98</v>
      </c>
      <c r="G15" s="20">
        <v>31</v>
      </c>
      <c r="H15" s="20">
        <v>38</v>
      </c>
      <c r="I15" s="20">
        <v>3</v>
      </c>
      <c r="J15" s="20">
        <v>10</v>
      </c>
      <c r="K15" s="29" t="s">
        <v>2155</v>
      </c>
      <c r="L15" s="1" t="s">
        <v>2109</v>
      </c>
      <c r="M15" s="1" t="s">
        <v>2156</v>
      </c>
      <c r="N15" s="1" t="s">
        <v>2157</v>
      </c>
      <c r="O15" s="31">
        <v>288</v>
      </c>
      <c r="P15" s="20">
        <v>258</v>
      </c>
      <c r="Q15" s="30">
        <v>30</v>
      </c>
      <c r="R15" s="29" t="s">
        <v>101</v>
      </c>
      <c r="S15" s="28" t="s">
        <v>232</v>
      </c>
    </row>
    <row r="16" spans="1:20" x14ac:dyDescent="0.3">
      <c r="A16" s="32" t="s">
        <v>10</v>
      </c>
      <c r="B16" s="1">
        <v>80</v>
      </c>
      <c r="C16" s="1">
        <v>41</v>
      </c>
      <c r="D16" s="1">
        <v>27</v>
      </c>
      <c r="E16" s="20">
        <v>12</v>
      </c>
      <c r="F16" s="30">
        <v>94</v>
      </c>
      <c r="G16" s="20">
        <v>17</v>
      </c>
      <c r="H16" s="20">
        <v>32</v>
      </c>
      <c r="I16" s="20">
        <v>9</v>
      </c>
      <c r="J16" s="20">
        <v>4</v>
      </c>
      <c r="K16" s="29" t="s">
        <v>2018</v>
      </c>
      <c r="L16" s="1" t="s">
        <v>2154</v>
      </c>
      <c r="M16" s="1" t="s">
        <v>913</v>
      </c>
      <c r="N16" s="1" t="s">
        <v>2108</v>
      </c>
      <c r="O16" s="31">
        <v>243</v>
      </c>
      <c r="P16" s="20">
        <v>239</v>
      </c>
      <c r="Q16" s="30">
        <v>4</v>
      </c>
      <c r="R16" s="29" t="s">
        <v>99</v>
      </c>
      <c r="S16" s="28" t="s">
        <v>203</v>
      </c>
    </row>
    <row r="17" spans="1:19" x14ac:dyDescent="0.3">
      <c r="A17" s="32" t="s">
        <v>23</v>
      </c>
      <c r="B17" s="1">
        <v>80</v>
      </c>
      <c r="C17" s="1">
        <v>40</v>
      </c>
      <c r="D17" s="1">
        <v>28</v>
      </c>
      <c r="E17" s="20">
        <v>12</v>
      </c>
      <c r="F17" s="30">
        <v>92</v>
      </c>
      <c r="G17" s="20">
        <v>21</v>
      </c>
      <c r="H17" s="20">
        <v>33</v>
      </c>
      <c r="I17" s="20">
        <v>7</v>
      </c>
      <c r="J17" s="20">
        <v>2</v>
      </c>
      <c r="K17" s="29" t="s">
        <v>1975</v>
      </c>
      <c r="L17" s="1" t="s">
        <v>2148</v>
      </c>
      <c r="M17" s="1" t="s">
        <v>976</v>
      </c>
      <c r="N17" s="1" t="s">
        <v>2149</v>
      </c>
      <c r="O17" s="31">
        <v>250</v>
      </c>
      <c r="P17" s="20">
        <v>248</v>
      </c>
      <c r="Q17" s="30">
        <v>2</v>
      </c>
      <c r="R17" s="29" t="s">
        <v>99</v>
      </c>
      <c r="S17" s="28" t="s">
        <v>237</v>
      </c>
    </row>
    <row r="18" spans="1:19" x14ac:dyDescent="0.3">
      <c r="A18" s="32" t="s">
        <v>13</v>
      </c>
      <c r="B18" s="1">
        <v>80</v>
      </c>
      <c r="C18" s="1">
        <v>43</v>
      </c>
      <c r="D18" s="1">
        <v>32</v>
      </c>
      <c r="E18" s="20">
        <v>5</v>
      </c>
      <c r="F18" s="30">
        <v>91</v>
      </c>
      <c r="G18" s="20">
        <v>25</v>
      </c>
      <c r="H18" s="20">
        <v>39</v>
      </c>
      <c r="I18" s="20">
        <v>4</v>
      </c>
      <c r="J18" s="20">
        <v>5</v>
      </c>
      <c r="K18" s="29" t="s">
        <v>2152</v>
      </c>
      <c r="L18" s="1" t="s">
        <v>1977</v>
      </c>
      <c r="M18" s="1" t="s">
        <v>867</v>
      </c>
      <c r="N18" s="1" t="s">
        <v>2153</v>
      </c>
      <c r="O18" s="31">
        <v>231</v>
      </c>
      <c r="P18" s="20">
        <v>235</v>
      </c>
      <c r="Q18" s="30">
        <v>-4</v>
      </c>
      <c r="R18" s="29" t="s">
        <v>101</v>
      </c>
      <c r="S18" s="28" t="s">
        <v>200</v>
      </c>
    </row>
    <row r="19" spans="1:19" x14ac:dyDescent="0.3">
      <c r="A19" s="32" t="s">
        <v>1</v>
      </c>
      <c r="B19" s="1">
        <v>80</v>
      </c>
      <c r="C19" s="1">
        <v>41</v>
      </c>
      <c r="D19" s="1">
        <v>30</v>
      </c>
      <c r="E19" s="20">
        <v>9</v>
      </c>
      <c r="F19" s="30">
        <v>91</v>
      </c>
      <c r="G19" s="20">
        <v>33</v>
      </c>
      <c r="H19" s="20">
        <v>39</v>
      </c>
      <c r="I19" s="20">
        <v>2</v>
      </c>
      <c r="J19" s="20">
        <v>6</v>
      </c>
      <c r="K19" s="29" t="s">
        <v>1983</v>
      </c>
      <c r="L19" s="1" t="s">
        <v>2158</v>
      </c>
      <c r="M19" s="1" t="s">
        <v>1017</v>
      </c>
      <c r="N19" s="1" t="s">
        <v>2159</v>
      </c>
      <c r="O19" s="31">
        <v>258</v>
      </c>
      <c r="P19" s="20">
        <v>243</v>
      </c>
      <c r="Q19" s="30">
        <v>15</v>
      </c>
      <c r="R19" s="29" t="s">
        <v>104</v>
      </c>
      <c r="S19" s="28" t="s">
        <v>234</v>
      </c>
    </row>
    <row r="20" spans="1:19" x14ac:dyDescent="0.3">
      <c r="A20" s="32" t="s">
        <v>14</v>
      </c>
      <c r="B20" s="1">
        <v>80</v>
      </c>
      <c r="C20" s="1">
        <v>41</v>
      </c>
      <c r="D20" s="1">
        <v>36</v>
      </c>
      <c r="E20" s="20">
        <v>3</v>
      </c>
      <c r="F20" s="30">
        <v>85</v>
      </c>
      <c r="G20" s="20">
        <v>25</v>
      </c>
      <c r="H20" s="20">
        <v>37</v>
      </c>
      <c r="I20" s="20">
        <v>4</v>
      </c>
      <c r="J20" s="20">
        <v>1</v>
      </c>
      <c r="K20" s="29" t="s">
        <v>2103</v>
      </c>
      <c r="L20" s="1" t="s">
        <v>2150</v>
      </c>
      <c r="M20" s="1" t="s">
        <v>2104</v>
      </c>
      <c r="N20" s="1" t="s">
        <v>2151</v>
      </c>
      <c r="O20" s="31">
        <v>226</v>
      </c>
      <c r="P20" s="20">
        <v>247</v>
      </c>
      <c r="Q20" s="30">
        <v>-21</v>
      </c>
      <c r="R20" s="29" t="s">
        <v>99</v>
      </c>
      <c r="S20" s="28" t="s">
        <v>225</v>
      </c>
    </row>
    <row r="21" spans="1:19" ht="15" thickBot="1" x14ac:dyDescent="0.35">
      <c r="A21" s="27" t="s">
        <v>12</v>
      </c>
      <c r="B21" s="26">
        <v>80</v>
      </c>
      <c r="C21" s="26">
        <v>33</v>
      </c>
      <c r="D21" s="26">
        <v>38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2080</v>
      </c>
      <c r="L21" s="26" t="s">
        <v>1835</v>
      </c>
      <c r="M21" s="26" t="s">
        <v>1007</v>
      </c>
      <c r="N21" s="26" t="s">
        <v>2081</v>
      </c>
      <c r="O21" s="25">
        <v>232</v>
      </c>
      <c r="P21" s="24">
        <v>245</v>
      </c>
      <c r="Q21" s="23">
        <v>-13</v>
      </c>
      <c r="R21" s="22" t="s">
        <v>107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79</v>
      </c>
      <c r="C25" s="1">
        <v>52</v>
      </c>
      <c r="D25" s="1">
        <v>16</v>
      </c>
      <c r="E25" s="20">
        <v>11</v>
      </c>
      <c r="F25" s="30">
        <v>115</v>
      </c>
      <c r="G25" s="20">
        <v>43</v>
      </c>
      <c r="H25" s="20">
        <v>49</v>
      </c>
      <c r="I25" s="20">
        <v>3</v>
      </c>
      <c r="J25" s="20">
        <v>6</v>
      </c>
      <c r="K25" s="29" t="s">
        <v>2162</v>
      </c>
      <c r="L25" s="1" t="s">
        <v>1419</v>
      </c>
      <c r="M25" s="1" t="s">
        <v>759</v>
      </c>
      <c r="N25" s="1" t="s">
        <v>2163</v>
      </c>
      <c r="O25" s="31">
        <v>295</v>
      </c>
      <c r="P25" s="20">
        <v>201</v>
      </c>
      <c r="Q25" s="30">
        <v>94</v>
      </c>
      <c r="R25" s="29" t="s">
        <v>101</v>
      </c>
      <c r="S25" s="28" t="s">
        <v>234</v>
      </c>
    </row>
    <row r="26" spans="1:19" x14ac:dyDescent="0.3">
      <c r="A26" s="32" t="s">
        <v>22</v>
      </c>
      <c r="B26" s="1">
        <v>80</v>
      </c>
      <c r="C26" s="1">
        <v>48</v>
      </c>
      <c r="D26" s="1">
        <v>20</v>
      </c>
      <c r="E26" s="20">
        <v>12</v>
      </c>
      <c r="F26" s="30">
        <v>108</v>
      </c>
      <c r="G26" s="20">
        <v>32</v>
      </c>
      <c r="H26" s="20">
        <v>43</v>
      </c>
      <c r="I26" s="20">
        <v>5</v>
      </c>
      <c r="J26" s="20">
        <v>4</v>
      </c>
      <c r="K26" s="29" t="s">
        <v>2164</v>
      </c>
      <c r="L26" s="1" t="s">
        <v>1903</v>
      </c>
      <c r="M26" s="1" t="s">
        <v>1090</v>
      </c>
      <c r="N26" s="1" t="s">
        <v>2116</v>
      </c>
      <c r="O26" s="31">
        <v>269</v>
      </c>
      <c r="P26" s="20">
        <v>218</v>
      </c>
      <c r="Q26" s="30">
        <v>51</v>
      </c>
      <c r="R26" s="29" t="s">
        <v>109</v>
      </c>
      <c r="S26" s="28" t="s">
        <v>225</v>
      </c>
    </row>
    <row r="27" spans="1:19" x14ac:dyDescent="0.3">
      <c r="A27" s="32" t="s">
        <v>17</v>
      </c>
      <c r="B27" s="1">
        <v>80</v>
      </c>
      <c r="C27" s="1">
        <v>45</v>
      </c>
      <c r="D27" s="1">
        <v>23</v>
      </c>
      <c r="E27" s="20">
        <v>12</v>
      </c>
      <c r="F27" s="30">
        <v>102</v>
      </c>
      <c r="G27" s="20">
        <v>26</v>
      </c>
      <c r="H27" s="20">
        <v>41</v>
      </c>
      <c r="I27" s="20">
        <v>4</v>
      </c>
      <c r="J27" s="20">
        <v>5</v>
      </c>
      <c r="K27" s="29" t="s">
        <v>2060</v>
      </c>
      <c r="L27" s="1" t="s">
        <v>1687</v>
      </c>
      <c r="M27" s="1" t="s">
        <v>725</v>
      </c>
      <c r="N27" s="1" t="s">
        <v>2165</v>
      </c>
      <c r="O27" s="31">
        <v>266</v>
      </c>
      <c r="P27" s="20">
        <v>232</v>
      </c>
      <c r="Q27" s="30">
        <v>34</v>
      </c>
      <c r="R27" s="29" t="s">
        <v>107</v>
      </c>
      <c r="S27" s="28" t="s">
        <v>232</v>
      </c>
    </row>
    <row r="28" spans="1:19" x14ac:dyDescent="0.3">
      <c r="A28" s="32" t="s">
        <v>95</v>
      </c>
      <c r="B28" s="1">
        <v>79</v>
      </c>
      <c r="C28" s="1">
        <v>42</v>
      </c>
      <c r="D28" s="1">
        <v>31</v>
      </c>
      <c r="E28" s="20">
        <v>6</v>
      </c>
      <c r="F28" s="30">
        <v>90</v>
      </c>
      <c r="G28" s="20">
        <v>32</v>
      </c>
      <c r="H28" s="20">
        <v>42</v>
      </c>
      <c r="I28" s="20">
        <v>0</v>
      </c>
      <c r="J28" s="20">
        <v>0</v>
      </c>
      <c r="K28" s="29" t="s">
        <v>1686</v>
      </c>
      <c r="L28" s="1" t="s">
        <v>1892</v>
      </c>
      <c r="M28" s="1" t="s">
        <v>688</v>
      </c>
      <c r="N28" s="1" t="s">
        <v>2106</v>
      </c>
      <c r="O28" s="31">
        <v>259</v>
      </c>
      <c r="P28" s="20">
        <v>228</v>
      </c>
      <c r="Q28" s="30">
        <v>31</v>
      </c>
      <c r="R28" s="29" t="s">
        <v>101</v>
      </c>
      <c r="S28" s="28" t="s">
        <v>232</v>
      </c>
    </row>
    <row r="29" spans="1:19" x14ac:dyDescent="0.3">
      <c r="A29" s="32" t="s">
        <v>15</v>
      </c>
      <c r="B29" s="1">
        <v>80</v>
      </c>
      <c r="C29" s="1">
        <v>38</v>
      </c>
      <c r="D29" s="1">
        <v>32</v>
      </c>
      <c r="E29" s="20">
        <v>10</v>
      </c>
      <c r="F29" s="30">
        <v>86</v>
      </c>
      <c r="G29" s="20">
        <v>23</v>
      </c>
      <c r="H29" s="20">
        <v>33</v>
      </c>
      <c r="I29" s="20">
        <v>5</v>
      </c>
      <c r="J29" s="20">
        <v>2</v>
      </c>
      <c r="K29" s="29" t="s">
        <v>1892</v>
      </c>
      <c r="L29" s="1" t="s">
        <v>1618</v>
      </c>
      <c r="M29" s="1" t="s">
        <v>731</v>
      </c>
      <c r="N29" s="1" t="s">
        <v>2144</v>
      </c>
      <c r="O29" s="31">
        <v>241</v>
      </c>
      <c r="P29" s="20">
        <v>261</v>
      </c>
      <c r="Q29" s="30">
        <v>-20</v>
      </c>
      <c r="R29" s="29" t="s">
        <v>99</v>
      </c>
      <c r="S29" s="28" t="s">
        <v>225</v>
      </c>
    </row>
    <row r="30" spans="1:19" x14ac:dyDescent="0.3">
      <c r="A30" s="32" t="s">
        <v>0</v>
      </c>
      <c r="B30" s="1">
        <v>79</v>
      </c>
      <c r="C30" s="1">
        <v>35</v>
      </c>
      <c r="D30" s="1">
        <v>32</v>
      </c>
      <c r="E30" s="20">
        <v>12</v>
      </c>
      <c r="F30" s="30">
        <v>82</v>
      </c>
      <c r="G30" s="20">
        <v>26</v>
      </c>
      <c r="H30" s="20">
        <v>33</v>
      </c>
      <c r="I30" s="20">
        <v>2</v>
      </c>
      <c r="J30" s="20">
        <v>4</v>
      </c>
      <c r="K30" s="29" t="s">
        <v>2084</v>
      </c>
      <c r="L30" s="1" t="s">
        <v>2120</v>
      </c>
      <c r="M30" s="1" t="s">
        <v>122</v>
      </c>
      <c r="N30" s="1" t="s">
        <v>2121</v>
      </c>
      <c r="O30" s="31">
        <v>225</v>
      </c>
      <c r="P30" s="20">
        <v>243</v>
      </c>
      <c r="Q30" s="30">
        <v>-18</v>
      </c>
      <c r="R30" s="29" t="s">
        <v>101</v>
      </c>
      <c r="S30" s="28" t="s">
        <v>203</v>
      </c>
    </row>
    <row r="31" spans="1:19" x14ac:dyDescent="0.3">
      <c r="A31" s="32" t="s">
        <v>6</v>
      </c>
      <c r="B31" s="1">
        <v>79</v>
      </c>
      <c r="C31" s="1">
        <v>34</v>
      </c>
      <c r="D31" s="1">
        <v>33</v>
      </c>
      <c r="E31" s="20">
        <v>12</v>
      </c>
      <c r="F31" s="30">
        <v>80</v>
      </c>
      <c r="G31" s="20">
        <v>29</v>
      </c>
      <c r="H31" s="20">
        <v>33</v>
      </c>
      <c r="I31" s="20">
        <v>1</v>
      </c>
      <c r="J31" s="20">
        <v>4</v>
      </c>
      <c r="K31" s="29" t="s">
        <v>1539</v>
      </c>
      <c r="L31" s="1" t="s">
        <v>2166</v>
      </c>
      <c r="M31" s="1" t="s">
        <v>2167</v>
      </c>
      <c r="N31" s="1" t="s">
        <v>2168</v>
      </c>
      <c r="O31" s="31">
        <v>213</v>
      </c>
      <c r="P31" s="20">
        <v>247</v>
      </c>
      <c r="Q31" s="30">
        <v>-34</v>
      </c>
      <c r="R31" s="29" t="s">
        <v>99</v>
      </c>
      <c r="S31" s="28" t="s">
        <v>234</v>
      </c>
    </row>
    <row r="32" spans="1:19" ht="15" thickBot="1" x14ac:dyDescent="0.35">
      <c r="A32" s="32" t="s">
        <v>25</v>
      </c>
      <c r="B32" s="1">
        <v>80</v>
      </c>
      <c r="C32" s="1">
        <v>28</v>
      </c>
      <c r="D32" s="1">
        <v>38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2160</v>
      </c>
      <c r="L32" s="1" t="s">
        <v>2034</v>
      </c>
      <c r="M32" s="1" t="s">
        <v>906</v>
      </c>
      <c r="N32" s="1" t="s">
        <v>2161</v>
      </c>
      <c r="O32" s="31">
        <v>207</v>
      </c>
      <c r="P32" s="20">
        <v>268</v>
      </c>
      <c r="Q32" s="30">
        <v>-61</v>
      </c>
      <c r="R32" s="29" t="s">
        <v>113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80</v>
      </c>
      <c r="C35" s="1">
        <v>37</v>
      </c>
      <c r="D35" s="1">
        <v>26</v>
      </c>
      <c r="E35" s="20">
        <v>17</v>
      </c>
      <c r="F35" s="33">
        <v>91</v>
      </c>
      <c r="G35" s="20">
        <v>27</v>
      </c>
      <c r="H35" s="20">
        <v>36</v>
      </c>
      <c r="I35" s="20">
        <v>1</v>
      </c>
      <c r="J35" s="20">
        <v>8</v>
      </c>
      <c r="K35" s="29" t="s">
        <v>1897</v>
      </c>
      <c r="L35" s="1" t="s">
        <v>2181</v>
      </c>
      <c r="M35" s="1" t="s">
        <v>956</v>
      </c>
      <c r="N35" s="1" t="s">
        <v>2182</v>
      </c>
      <c r="O35" s="31">
        <v>255</v>
      </c>
      <c r="P35" s="20">
        <v>247</v>
      </c>
      <c r="Q35" s="30">
        <v>8</v>
      </c>
      <c r="R35" s="29" t="s">
        <v>99</v>
      </c>
      <c r="S35" s="28" t="s">
        <v>241</v>
      </c>
    </row>
    <row r="36" spans="1:19" x14ac:dyDescent="0.3">
      <c r="A36" s="32" t="s">
        <v>20</v>
      </c>
      <c r="B36" s="1">
        <v>80</v>
      </c>
      <c r="C36" s="1">
        <v>40</v>
      </c>
      <c r="D36" s="1">
        <v>30</v>
      </c>
      <c r="E36" s="20">
        <v>10</v>
      </c>
      <c r="F36" s="30">
        <v>90</v>
      </c>
      <c r="G36" s="20">
        <v>31</v>
      </c>
      <c r="H36" s="20">
        <v>40</v>
      </c>
      <c r="I36" s="20">
        <v>0</v>
      </c>
      <c r="J36" s="20">
        <v>3</v>
      </c>
      <c r="K36" s="29" t="s">
        <v>1998</v>
      </c>
      <c r="L36" s="1" t="s">
        <v>2171</v>
      </c>
      <c r="M36" s="1" t="s">
        <v>994</v>
      </c>
      <c r="N36" s="1" t="s">
        <v>2172</v>
      </c>
      <c r="O36" s="31">
        <v>275</v>
      </c>
      <c r="P36" s="20">
        <v>266</v>
      </c>
      <c r="Q36" s="30">
        <v>9</v>
      </c>
      <c r="R36" s="29" t="s">
        <v>101</v>
      </c>
      <c r="S36" s="28" t="s">
        <v>234</v>
      </c>
    </row>
    <row r="37" spans="1:19" x14ac:dyDescent="0.3">
      <c r="A37" s="32" t="s">
        <v>31</v>
      </c>
      <c r="B37" s="1">
        <v>79</v>
      </c>
      <c r="C37" s="1">
        <v>42</v>
      </c>
      <c r="D37" s="1">
        <v>32</v>
      </c>
      <c r="E37" s="20">
        <v>5</v>
      </c>
      <c r="F37" s="30">
        <v>89</v>
      </c>
      <c r="G37" s="20">
        <v>17</v>
      </c>
      <c r="H37" s="20">
        <v>34</v>
      </c>
      <c r="I37" s="20">
        <v>8</v>
      </c>
      <c r="J37" s="20">
        <v>0</v>
      </c>
      <c r="K37" s="29" t="s">
        <v>2122</v>
      </c>
      <c r="L37" s="1" t="s">
        <v>1910</v>
      </c>
      <c r="M37" s="1" t="s">
        <v>879</v>
      </c>
      <c r="N37" s="1" t="s">
        <v>2123</v>
      </c>
      <c r="O37" s="31">
        <v>263</v>
      </c>
      <c r="P37" s="20">
        <v>277</v>
      </c>
      <c r="Q37" s="30">
        <v>-14</v>
      </c>
      <c r="R37" s="29" t="s">
        <v>99</v>
      </c>
      <c r="S37" s="28" t="s">
        <v>228</v>
      </c>
    </row>
    <row r="38" spans="1:19" x14ac:dyDescent="0.3">
      <c r="A38" s="32" t="s">
        <v>18</v>
      </c>
      <c r="B38" s="1">
        <v>79</v>
      </c>
      <c r="C38" s="1">
        <v>34</v>
      </c>
      <c r="D38" s="1">
        <v>26</v>
      </c>
      <c r="E38" s="20">
        <v>19</v>
      </c>
      <c r="F38" s="30">
        <v>87</v>
      </c>
      <c r="G38" s="20">
        <v>16</v>
      </c>
      <c r="H38" s="20">
        <v>29</v>
      </c>
      <c r="I38" s="20">
        <v>5</v>
      </c>
      <c r="J38" s="20">
        <v>9</v>
      </c>
      <c r="K38" s="29" t="s">
        <v>2173</v>
      </c>
      <c r="L38" s="1" t="s">
        <v>1799</v>
      </c>
      <c r="M38" s="1" t="s">
        <v>2174</v>
      </c>
      <c r="N38" s="1" t="s">
        <v>2175</v>
      </c>
      <c r="O38" s="31">
        <v>216</v>
      </c>
      <c r="P38" s="20">
        <v>237</v>
      </c>
      <c r="Q38" s="30">
        <v>-21</v>
      </c>
      <c r="R38" s="29" t="s">
        <v>135</v>
      </c>
      <c r="S38" s="28" t="s">
        <v>241</v>
      </c>
    </row>
    <row r="39" spans="1:19" x14ac:dyDescent="0.3">
      <c r="A39" s="32" t="s">
        <v>8</v>
      </c>
      <c r="B39" s="1">
        <v>79</v>
      </c>
      <c r="C39" s="1">
        <v>37</v>
      </c>
      <c r="D39" s="1">
        <v>34</v>
      </c>
      <c r="E39" s="20">
        <v>8</v>
      </c>
      <c r="F39" s="30">
        <v>82</v>
      </c>
      <c r="G39" s="20">
        <v>23</v>
      </c>
      <c r="H39" s="20">
        <v>35</v>
      </c>
      <c r="I39" s="20">
        <v>2</v>
      </c>
      <c r="J39" s="20">
        <v>2</v>
      </c>
      <c r="K39" s="29" t="s">
        <v>1720</v>
      </c>
      <c r="L39" s="1" t="s">
        <v>2129</v>
      </c>
      <c r="M39" s="1" t="s">
        <v>970</v>
      </c>
      <c r="N39" s="1" t="s">
        <v>2176</v>
      </c>
      <c r="O39" s="31">
        <v>240</v>
      </c>
      <c r="P39" s="20">
        <v>284</v>
      </c>
      <c r="Q39" s="30">
        <v>-44</v>
      </c>
      <c r="R39" s="29" t="s">
        <v>113</v>
      </c>
      <c r="S39" s="28" t="s">
        <v>233</v>
      </c>
    </row>
    <row r="40" spans="1:19" x14ac:dyDescent="0.3">
      <c r="A40" s="32" t="s">
        <v>7</v>
      </c>
      <c r="B40" s="1">
        <v>79</v>
      </c>
      <c r="C40" s="1">
        <v>34</v>
      </c>
      <c r="D40" s="1">
        <v>34</v>
      </c>
      <c r="E40" s="20">
        <v>11</v>
      </c>
      <c r="F40" s="30">
        <v>79</v>
      </c>
      <c r="G40" s="20">
        <v>24</v>
      </c>
      <c r="H40" s="20">
        <v>32</v>
      </c>
      <c r="I40" s="20">
        <v>2</v>
      </c>
      <c r="J40" s="20">
        <v>6</v>
      </c>
      <c r="K40" s="29" t="s">
        <v>1568</v>
      </c>
      <c r="L40" s="1" t="s">
        <v>2072</v>
      </c>
      <c r="M40" s="1" t="s">
        <v>2177</v>
      </c>
      <c r="N40" s="1" t="s">
        <v>2178</v>
      </c>
      <c r="O40" s="31">
        <v>222</v>
      </c>
      <c r="P40" s="20">
        <v>252</v>
      </c>
      <c r="Q40" s="30">
        <v>-30</v>
      </c>
      <c r="R40" s="29" t="s">
        <v>104</v>
      </c>
      <c r="S40" s="28" t="s">
        <v>215</v>
      </c>
    </row>
    <row r="41" spans="1:19" x14ac:dyDescent="0.3">
      <c r="A41" s="32" t="s">
        <v>27</v>
      </c>
      <c r="B41" s="1">
        <v>79</v>
      </c>
      <c r="C41" s="1">
        <v>32</v>
      </c>
      <c r="D41" s="1">
        <v>38</v>
      </c>
      <c r="E41" s="20">
        <v>9</v>
      </c>
      <c r="F41" s="30">
        <v>73</v>
      </c>
      <c r="G41" s="20">
        <v>21</v>
      </c>
      <c r="H41" s="20">
        <v>28</v>
      </c>
      <c r="I41" s="20">
        <v>4</v>
      </c>
      <c r="J41" s="20">
        <v>3</v>
      </c>
      <c r="K41" s="29" t="s">
        <v>1838</v>
      </c>
      <c r="L41" s="1" t="s">
        <v>2169</v>
      </c>
      <c r="M41" s="1" t="s">
        <v>725</v>
      </c>
      <c r="N41" s="1" t="s">
        <v>2170</v>
      </c>
      <c r="O41" s="31">
        <v>204</v>
      </c>
      <c r="P41" s="20">
        <v>254</v>
      </c>
      <c r="Q41" s="30">
        <v>-50</v>
      </c>
      <c r="R41" s="29" t="s">
        <v>113</v>
      </c>
      <c r="S41" s="28" t="s">
        <v>218</v>
      </c>
    </row>
    <row r="42" spans="1:19" ht="15" thickBot="1" x14ac:dyDescent="0.35">
      <c r="A42" s="27" t="s">
        <v>3</v>
      </c>
      <c r="B42" s="26">
        <v>79</v>
      </c>
      <c r="C42" s="26">
        <v>23</v>
      </c>
      <c r="D42" s="26">
        <v>48</v>
      </c>
      <c r="E42" s="24">
        <v>8</v>
      </c>
      <c r="F42" s="23">
        <v>54</v>
      </c>
      <c r="G42" s="24">
        <v>9</v>
      </c>
      <c r="H42" s="24">
        <v>17</v>
      </c>
      <c r="I42" s="24">
        <v>6</v>
      </c>
      <c r="J42" s="24">
        <v>2</v>
      </c>
      <c r="K42" s="22" t="s">
        <v>2074</v>
      </c>
      <c r="L42" s="26" t="s">
        <v>2179</v>
      </c>
      <c r="M42" s="26" t="s">
        <v>851</v>
      </c>
      <c r="N42" s="26" t="s">
        <v>2180</v>
      </c>
      <c r="O42" s="25">
        <v>207</v>
      </c>
      <c r="P42" s="24">
        <v>304</v>
      </c>
      <c r="Q42" s="23">
        <v>-97</v>
      </c>
      <c r="R42" s="22" t="s">
        <v>99</v>
      </c>
      <c r="S42" s="21" t="s">
        <v>651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DFBC4AA-7AA7-4ADE-A86F-426D45312DCB}"/>
  </hyperlinks>
  <pageMargins left="0.7" right="0.7" top="0.75" bottom="0.75" header="0.3" footer="0.3"/>
  <pageSetup orientation="portrait" verticalDpi="0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1EDF-06C7-4F11-8365-AEC9748D055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80</v>
      </c>
      <c r="C4" s="40">
        <v>49</v>
      </c>
      <c r="D4" s="40">
        <v>23</v>
      </c>
      <c r="E4" s="38">
        <v>8</v>
      </c>
      <c r="F4" s="33">
        <v>106</v>
      </c>
      <c r="G4" s="39">
        <v>36</v>
      </c>
      <c r="H4" s="38">
        <v>44</v>
      </c>
      <c r="I4" s="38">
        <v>5</v>
      </c>
      <c r="J4" s="33">
        <v>0</v>
      </c>
      <c r="K4" s="37" t="s">
        <v>2088</v>
      </c>
      <c r="L4" s="40" t="s">
        <v>1687</v>
      </c>
      <c r="M4" s="40" t="s">
        <v>2030</v>
      </c>
      <c r="N4" s="40" t="s">
        <v>2089</v>
      </c>
      <c r="O4" s="39">
        <v>280</v>
      </c>
      <c r="P4" s="38">
        <v>236</v>
      </c>
      <c r="Q4" s="33">
        <v>44</v>
      </c>
      <c r="R4" s="37" t="s">
        <v>109</v>
      </c>
      <c r="S4" s="36" t="s">
        <v>233</v>
      </c>
    </row>
    <row r="5" spans="1:20" x14ac:dyDescent="0.3">
      <c r="A5" s="32" t="s">
        <v>16</v>
      </c>
      <c r="B5" s="1">
        <v>81</v>
      </c>
      <c r="C5" s="1">
        <v>48</v>
      </c>
      <c r="D5" s="1">
        <v>23</v>
      </c>
      <c r="E5" s="20">
        <v>10</v>
      </c>
      <c r="F5" s="30">
        <v>106</v>
      </c>
      <c r="G5" s="31">
        <v>30</v>
      </c>
      <c r="H5" s="20">
        <v>44</v>
      </c>
      <c r="I5" s="20">
        <v>4</v>
      </c>
      <c r="J5" s="30">
        <v>5</v>
      </c>
      <c r="K5" s="29" t="s">
        <v>2142</v>
      </c>
      <c r="L5" s="1" t="s">
        <v>2184</v>
      </c>
      <c r="M5" s="1" t="s">
        <v>814</v>
      </c>
      <c r="N5" s="1" t="s">
        <v>2185</v>
      </c>
      <c r="O5" s="31">
        <v>281</v>
      </c>
      <c r="P5" s="20">
        <v>252</v>
      </c>
      <c r="Q5" s="30">
        <v>29</v>
      </c>
      <c r="R5" s="29" t="s">
        <v>99</v>
      </c>
      <c r="S5" s="28" t="s">
        <v>219</v>
      </c>
    </row>
    <row r="6" spans="1:20" x14ac:dyDescent="0.3">
      <c r="A6" s="32" t="s">
        <v>5</v>
      </c>
      <c r="B6" s="1">
        <v>80</v>
      </c>
      <c r="C6" s="1">
        <v>49</v>
      </c>
      <c r="D6" s="1">
        <v>25</v>
      </c>
      <c r="E6" s="20">
        <v>6</v>
      </c>
      <c r="F6" s="30">
        <v>104</v>
      </c>
      <c r="G6" s="31">
        <v>36</v>
      </c>
      <c r="H6" s="20">
        <v>45</v>
      </c>
      <c r="I6" s="20">
        <v>4</v>
      </c>
      <c r="J6" s="30">
        <v>2</v>
      </c>
      <c r="K6" s="29" t="s">
        <v>1971</v>
      </c>
      <c r="L6" s="1" t="s">
        <v>2145</v>
      </c>
      <c r="M6" s="1" t="s">
        <v>778</v>
      </c>
      <c r="N6" s="1" t="s">
        <v>2146</v>
      </c>
      <c r="O6" s="31">
        <v>284</v>
      </c>
      <c r="P6" s="20">
        <v>224</v>
      </c>
      <c r="Q6" s="30">
        <v>60</v>
      </c>
      <c r="R6" s="29" t="s">
        <v>99</v>
      </c>
      <c r="S6" s="28" t="s">
        <v>225</v>
      </c>
    </row>
    <row r="7" spans="1:20" x14ac:dyDescent="0.3">
      <c r="A7" s="32" t="s">
        <v>29</v>
      </c>
      <c r="B7" s="1">
        <v>81</v>
      </c>
      <c r="C7" s="1">
        <v>44</v>
      </c>
      <c r="D7" s="1">
        <v>27</v>
      </c>
      <c r="E7" s="20">
        <v>10</v>
      </c>
      <c r="F7" s="30">
        <v>98</v>
      </c>
      <c r="G7" s="31">
        <v>29</v>
      </c>
      <c r="H7" s="20">
        <v>40</v>
      </c>
      <c r="I7" s="20">
        <v>4</v>
      </c>
      <c r="J7" s="30">
        <v>3</v>
      </c>
      <c r="K7" s="29" t="s">
        <v>2137</v>
      </c>
      <c r="L7" s="1" t="s">
        <v>1567</v>
      </c>
      <c r="M7" s="1" t="s">
        <v>960</v>
      </c>
      <c r="N7" s="1" t="s">
        <v>2183</v>
      </c>
      <c r="O7" s="31">
        <v>268</v>
      </c>
      <c r="P7" s="20">
        <v>250</v>
      </c>
      <c r="Q7" s="30">
        <v>18</v>
      </c>
      <c r="R7" s="29" t="s">
        <v>99</v>
      </c>
      <c r="S7" s="28" t="s">
        <v>233</v>
      </c>
    </row>
    <row r="8" spans="1:20" x14ac:dyDescent="0.3">
      <c r="A8" s="32" t="s">
        <v>11</v>
      </c>
      <c r="B8" s="1">
        <v>81</v>
      </c>
      <c r="C8" s="1">
        <v>43</v>
      </c>
      <c r="D8" s="1">
        <v>27</v>
      </c>
      <c r="E8" s="20">
        <v>11</v>
      </c>
      <c r="F8" s="30">
        <v>97</v>
      </c>
      <c r="G8" s="31">
        <v>34</v>
      </c>
      <c r="H8" s="20">
        <v>40</v>
      </c>
      <c r="I8" s="20">
        <v>3</v>
      </c>
      <c r="J8" s="30">
        <v>1</v>
      </c>
      <c r="K8" s="29" t="s">
        <v>1760</v>
      </c>
      <c r="L8" s="1" t="s">
        <v>2186</v>
      </c>
      <c r="M8" s="1" t="s">
        <v>801</v>
      </c>
      <c r="N8" s="1" t="s">
        <v>2183</v>
      </c>
      <c r="O8" s="31">
        <v>275</v>
      </c>
      <c r="P8" s="20">
        <v>245</v>
      </c>
      <c r="Q8" s="30">
        <v>30</v>
      </c>
      <c r="R8" s="29" t="s">
        <v>101</v>
      </c>
      <c r="S8" s="28" t="s">
        <v>233</v>
      </c>
    </row>
    <row r="9" spans="1:20" x14ac:dyDescent="0.3">
      <c r="A9" s="32" t="s">
        <v>21</v>
      </c>
      <c r="B9" s="1">
        <v>80</v>
      </c>
      <c r="C9" s="1">
        <v>41</v>
      </c>
      <c r="D9" s="1">
        <v>30</v>
      </c>
      <c r="E9" s="20">
        <v>9</v>
      </c>
      <c r="F9" s="30">
        <v>91</v>
      </c>
      <c r="G9" s="31">
        <v>28</v>
      </c>
      <c r="H9" s="20">
        <v>39</v>
      </c>
      <c r="I9" s="20">
        <v>2</v>
      </c>
      <c r="J9" s="30">
        <v>4</v>
      </c>
      <c r="K9" s="29" t="s">
        <v>1722</v>
      </c>
      <c r="L9" s="1" t="s">
        <v>1965</v>
      </c>
      <c r="M9" s="1" t="s">
        <v>844</v>
      </c>
      <c r="N9" s="1" t="s">
        <v>2139</v>
      </c>
      <c r="O9" s="31">
        <v>237</v>
      </c>
      <c r="P9" s="20">
        <v>246</v>
      </c>
      <c r="Q9" s="30">
        <v>-9</v>
      </c>
      <c r="R9" s="29" t="s">
        <v>101</v>
      </c>
      <c r="S9" s="28" t="s">
        <v>237</v>
      </c>
    </row>
    <row r="10" spans="1:20" x14ac:dyDescent="0.3">
      <c r="A10" s="32" t="s">
        <v>19</v>
      </c>
      <c r="B10" s="1">
        <v>80</v>
      </c>
      <c r="C10" s="1">
        <v>38</v>
      </c>
      <c r="D10" s="1">
        <v>38</v>
      </c>
      <c r="E10" s="20">
        <v>4</v>
      </c>
      <c r="F10" s="30">
        <v>80</v>
      </c>
      <c r="G10" s="31">
        <v>25</v>
      </c>
      <c r="H10" s="20">
        <v>33</v>
      </c>
      <c r="I10" s="20">
        <v>5</v>
      </c>
      <c r="J10" s="30">
        <v>2</v>
      </c>
      <c r="K10" s="29" t="s">
        <v>1686</v>
      </c>
      <c r="L10" s="1" t="s">
        <v>2140</v>
      </c>
      <c r="M10" s="1" t="s">
        <v>703</v>
      </c>
      <c r="N10" s="1" t="s">
        <v>2141</v>
      </c>
      <c r="O10" s="31">
        <v>240</v>
      </c>
      <c r="P10" s="20">
        <v>273</v>
      </c>
      <c r="Q10" s="30">
        <v>-33</v>
      </c>
      <c r="R10" s="29" t="s">
        <v>99</v>
      </c>
      <c r="S10" s="28" t="s">
        <v>237</v>
      </c>
    </row>
    <row r="11" spans="1:20" ht="15" thickBot="1" x14ac:dyDescent="0.35">
      <c r="A11" s="32" t="s">
        <v>4</v>
      </c>
      <c r="B11" s="1">
        <v>80</v>
      </c>
      <c r="C11" s="1">
        <v>32</v>
      </c>
      <c r="D11" s="1">
        <v>34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1728</v>
      </c>
      <c r="L11" s="1" t="s">
        <v>2099</v>
      </c>
      <c r="M11" s="1" t="s">
        <v>1097</v>
      </c>
      <c r="N11" s="1" t="s">
        <v>2147</v>
      </c>
      <c r="O11" s="31">
        <v>247</v>
      </c>
      <c r="P11" s="20">
        <v>290</v>
      </c>
      <c r="Q11" s="30">
        <v>-43</v>
      </c>
      <c r="R11" s="29" t="s">
        <v>159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80</v>
      </c>
      <c r="C14" s="1">
        <v>52</v>
      </c>
      <c r="D14" s="1">
        <v>22</v>
      </c>
      <c r="E14" s="20">
        <v>6</v>
      </c>
      <c r="F14" s="33">
        <v>110</v>
      </c>
      <c r="G14" s="20">
        <v>33</v>
      </c>
      <c r="H14" s="20">
        <v>47</v>
      </c>
      <c r="I14" s="20">
        <v>5</v>
      </c>
      <c r="J14" s="20">
        <v>3</v>
      </c>
      <c r="K14" s="29" t="s">
        <v>2052</v>
      </c>
      <c r="L14" s="1" t="s">
        <v>1398</v>
      </c>
      <c r="M14" s="1" t="s">
        <v>1973</v>
      </c>
      <c r="N14" s="1" t="s">
        <v>2053</v>
      </c>
      <c r="O14" s="31">
        <v>292</v>
      </c>
      <c r="P14" s="20">
        <v>236</v>
      </c>
      <c r="Q14" s="30">
        <v>56</v>
      </c>
      <c r="R14" s="29" t="s">
        <v>109</v>
      </c>
      <c r="S14" s="28" t="s">
        <v>203</v>
      </c>
    </row>
    <row r="15" spans="1:20" x14ac:dyDescent="0.3">
      <c r="A15" s="32" t="s">
        <v>9</v>
      </c>
      <c r="B15" s="1">
        <v>81</v>
      </c>
      <c r="C15" s="1">
        <v>41</v>
      </c>
      <c r="D15" s="1">
        <v>24</v>
      </c>
      <c r="E15" s="20">
        <v>16</v>
      </c>
      <c r="F15" s="30">
        <v>98</v>
      </c>
      <c r="G15" s="20">
        <v>31</v>
      </c>
      <c r="H15" s="20">
        <v>38</v>
      </c>
      <c r="I15" s="20">
        <v>3</v>
      </c>
      <c r="J15" s="20">
        <v>10</v>
      </c>
      <c r="K15" s="29" t="s">
        <v>2155</v>
      </c>
      <c r="L15" s="1" t="s">
        <v>2191</v>
      </c>
      <c r="M15" s="1" t="s">
        <v>2192</v>
      </c>
      <c r="N15" s="1" t="s">
        <v>2193</v>
      </c>
      <c r="O15" s="31">
        <v>288</v>
      </c>
      <c r="P15" s="20">
        <v>261</v>
      </c>
      <c r="Q15" s="30">
        <v>27</v>
      </c>
      <c r="R15" s="29" t="s">
        <v>107</v>
      </c>
      <c r="S15" s="28" t="s">
        <v>232</v>
      </c>
    </row>
    <row r="16" spans="1:20" x14ac:dyDescent="0.3">
      <c r="A16" s="32" t="s">
        <v>10</v>
      </c>
      <c r="B16" s="1">
        <v>80</v>
      </c>
      <c r="C16" s="1">
        <v>41</v>
      </c>
      <c r="D16" s="1">
        <v>27</v>
      </c>
      <c r="E16" s="20">
        <v>12</v>
      </c>
      <c r="F16" s="30">
        <v>94</v>
      </c>
      <c r="G16" s="20">
        <v>17</v>
      </c>
      <c r="H16" s="20">
        <v>32</v>
      </c>
      <c r="I16" s="20">
        <v>9</v>
      </c>
      <c r="J16" s="20">
        <v>4</v>
      </c>
      <c r="K16" s="29" t="s">
        <v>2018</v>
      </c>
      <c r="L16" s="1" t="s">
        <v>2154</v>
      </c>
      <c r="M16" s="1" t="s">
        <v>913</v>
      </c>
      <c r="N16" s="1" t="s">
        <v>2108</v>
      </c>
      <c r="O16" s="31">
        <v>243</v>
      </c>
      <c r="P16" s="20">
        <v>239</v>
      </c>
      <c r="Q16" s="30">
        <v>4</v>
      </c>
      <c r="R16" s="29" t="s">
        <v>99</v>
      </c>
      <c r="S16" s="28" t="s">
        <v>203</v>
      </c>
    </row>
    <row r="17" spans="1:19" x14ac:dyDescent="0.3">
      <c r="A17" s="32" t="s">
        <v>1</v>
      </c>
      <c r="B17" s="1">
        <v>81</v>
      </c>
      <c r="C17" s="1">
        <v>42</v>
      </c>
      <c r="D17" s="1">
        <v>30</v>
      </c>
      <c r="E17" s="20">
        <v>9</v>
      </c>
      <c r="F17" s="30">
        <v>93</v>
      </c>
      <c r="G17" s="20">
        <v>34</v>
      </c>
      <c r="H17" s="20">
        <v>40</v>
      </c>
      <c r="I17" s="20">
        <v>2</v>
      </c>
      <c r="J17" s="20">
        <v>6</v>
      </c>
      <c r="K17" s="29" t="s">
        <v>2194</v>
      </c>
      <c r="L17" s="1" t="s">
        <v>2158</v>
      </c>
      <c r="M17" s="1" t="s">
        <v>2195</v>
      </c>
      <c r="N17" s="1" t="s">
        <v>2196</v>
      </c>
      <c r="O17" s="31">
        <v>261</v>
      </c>
      <c r="P17" s="20">
        <v>243</v>
      </c>
      <c r="Q17" s="30">
        <v>18</v>
      </c>
      <c r="R17" s="29" t="s">
        <v>109</v>
      </c>
      <c r="S17" s="28" t="s">
        <v>203</v>
      </c>
    </row>
    <row r="18" spans="1:19" x14ac:dyDescent="0.3">
      <c r="A18" s="32" t="s">
        <v>23</v>
      </c>
      <c r="B18" s="1">
        <v>81</v>
      </c>
      <c r="C18" s="1">
        <v>40</v>
      </c>
      <c r="D18" s="1">
        <v>29</v>
      </c>
      <c r="E18" s="20">
        <v>12</v>
      </c>
      <c r="F18" s="30">
        <v>92</v>
      </c>
      <c r="G18" s="20">
        <v>21</v>
      </c>
      <c r="H18" s="20">
        <v>33</v>
      </c>
      <c r="I18" s="20">
        <v>7</v>
      </c>
      <c r="J18" s="20">
        <v>2</v>
      </c>
      <c r="K18" s="29" t="s">
        <v>1776</v>
      </c>
      <c r="L18" s="1" t="s">
        <v>2148</v>
      </c>
      <c r="M18" s="1" t="s">
        <v>976</v>
      </c>
      <c r="N18" s="1" t="s">
        <v>2187</v>
      </c>
      <c r="O18" s="31">
        <v>252</v>
      </c>
      <c r="P18" s="20">
        <v>251</v>
      </c>
      <c r="Q18" s="30">
        <v>1</v>
      </c>
      <c r="R18" s="29" t="s">
        <v>101</v>
      </c>
      <c r="S18" s="28" t="s">
        <v>220</v>
      </c>
    </row>
    <row r="19" spans="1:19" x14ac:dyDescent="0.3">
      <c r="A19" s="32" t="s">
        <v>13</v>
      </c>
      <c r="B19" s="1">
        <v>81</v>
      </c>
      <c r="C19" s="1">
        <v>43</v>
      </c>
      <c r="D19" s="1">
        <v>33</v>
      </c>
      <c r="E19" s="20">
        <v>5</v>
      </c>
      <c r="F19" s="30">
        <v>91</v>
      </c>
      <c r="G19" s="20">
        <v>25</v>
      </c>
      <c r="H19" s="20">
        <v>39</v>
      </c>
      <c r="I19" s="20">
        <v>4</v>
      </c>
      <c r="J19" s="20">
        <v>5</v>
      </c>
      <c r="K19" s="29" t="s">
        <v>2189</v>
      </c>
      <c r="L19" s="1" t="s">
        <v>1977</v>
      </c>
      <c r="M19" s="1" t="s">
        <v>867</v>
      </c>
      <c r="N19" s="1" t="s">
        <v>2190</v>
      </c>
      <c r="O19" s="31">
        <v>232</v>
      </c>
      <c r="P19" s="20">
        <v>239</v>
      </c>
      <c r="Q19" s="30">
        <v>-7</v>
      </c>
      <c r="R19" s="29" t="s">
        <v>107</v>
      </c>
      <c r="S19" s="28" t="s">
        <v>224</v>
      </c>
    </row>
    <row r="20" spans="1:19" x14ac:dyDescent="0.3">
      <c r="A20" s="32" t="s">
        <v>14</v>
      </c>
      <c r="B20" s="1">
        <v>81</v>
      </c>
      <c r="C20" s="1">
        <v>42</v>
      </c>
      <c r="D20" s="1">
        <v>36</v>
      </c>
      <c r="E20" s="20">
        <v>3</v>
      </c>
      <c r="F20" s="30">
        <v>87</v>
      </c>
      <c r="G20" s="20">
        <v>25</v>
      </c>
      <c r="H20" s="20">
        <v>38</v>
      </c>
      <c r="I20" s="20">
        <v>4</v>
      </c>
      <c r="J20" s="20">
        <v>1</v>
      </c>
      <c r="K20" s="29" t="s">
        <v>1977</v>
      </c>
      <c r="L20" s="1" t="s">
        <v>2150</v>
      </c>
      <c r="M20" s="1" t="s">
        <v>2104</v>
      </c>
      <c r="N20" s="1" t="s">
        <v>2188</v>
      </c>
      <c r="O20" s="31">
        <v>230</v>
      </c>
      <c r="P20" s="20">
        <v>250</v>
      </c>
      <c r="Q20" s="30">
        <v>-20</v>
      </c>
      <c r="R20" s="29" t="s">
        <v>104</v>
      </c>
      <c r="S20" s="28" t="s">
        <v>225</v>
      </c>
    </row>
    <row r="21" spans="1:19" ht="15" thickBot="1" x14ac:dyDescent="0.35">
      <c r="A21" s="27" t="s">
        <v>12</v>
      </c>
      <c r="B21" s="26">
        <v>80</v>
      </c>
      <c r="C21" s="26">
        <v>33</v>
      </c>
      <c r="D21" s="26">
        <v>38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2080</v>
      </c>
      <c r="L21" s="26" t="s">
        <v>1835</v>
      </c>
      <c r="M21" s="26" t="s">
        <v>1007</v>
      </c>
      <c r="N21" s="26" t="s">
        <v>2081</v>
      </c>
      <c r="O21" s="25">
        <v>232</v>
      </c>
      <c r="P21" s="24">
        <v>245</v>
      </c>
      <c r="Q21" s="23">
        <v>-13</v>
      </c>
      <c r="R21" s="22" t="s">
        <v>107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79</v>
      </c>
      <c r="C25" s="1">
        <v>52</v>
      </c>
      <c r="D25" s="1">
        <v>16</v>
      </c>
      <c r="E25" s="20">
        <v>11</v>
      </c>
      <c r="F25" s="30">
        <v>115</v>
      </c>
      <c r="G25" s="20">
        <v>43</v>
      </c>
      <c r="H25" s="20">
        <v>49</v>
      </c>
      <c r="I25" s="20">
        <v>3</v>
      </c>
      <c r="J25" s="20">
        <v>6</v>
      </c>
      <c r="K25" s="29" t="s">
        <v>2162</v>
      </c>
      <c r="L25" s="1" t="s">
        <v>1419</v>
      </c>
      <c r="M25" s="1" t="s">
        <v>759</v>
      </c>
      <c r="N25" s="1" t="s">
        <v>2163</v>
      </c>
      <c r="O25" s="31">
        <v>295</v>
      </c>
      <c r="P25" s="20">
        <v>201</v>
      </c>
      <c r="Q25" s="30">
        <v>94</v>
      </c>
      <c r="R25" s="29" t="s">
        <v>101</v>
      </c>
      <c r="S25" s="28" t="s">
        <v>234</v>
      </c>
    </row>
    <row r="26" spans="1:19" x14ac:dyDescent="0.3">
      <c r="A26" s="32" t="s">
        <v>22</v>
      </c>
      <c r="B26" s="1">
        <v>80</v>
      </c>
      <c r="C26" s="1">
        <v>48</v>
      </c>
      <c r="D26" s="1">
        <v>20</v>
      </c>
      <c r="E26" s="20">
        <v>12</v>
      </c>
      <c r="F26" s="30">
        <v>108</v>
      </c>
      <c r="G26" s="20">
        <v>32</v>
      </c>
      <c r="H26" s="20">
        <v>43</v>
      </c>
      <c r="I26" s="20">
        <v>5</v>
      </c>
      <c r="J26" s="20">
        <v>4</v>
      </c>
      <c r="K26" s="29" t="s">
        <v>2164</v>
      </c>
      <c r="L26" s="1" t="s">
        <v>1903</v>
      </c>
      <c r="M26" s="1" t="s">
        <v>1090</v>
      </c>
      <c r="N26" s="1" t="s">
        <v>2116</v>
      </c>
      <c r="O26" s="31">
        <v>269</v>
      </c>
      <c r="P26" s="20">
        <v>218</v>
      </c>
      <c r="Q26" s="30">
        <v>51</v>
      </c>
      <c r="R26" s="29" t="s">
        <v>109</v>
      </c>
      <c r="S26" s="28" t="s">
        <v>225</v>
      </c>
    </row>
    <row r="27" spans="1:19" x14ac:dyDescent="0.3">
      <c r="A27" s="32" t="s">
        <v>17</v>
      </c>
      <c r="B27" s="1">
        <v>80</v>
      </c>
      <c r="C27" s="1">
        <v>45</v>
      </c>
      <c r="D27" s="1">
        <v>23</v>
      </c>
      <c r="E27" s="20">
        <v>12</v>
      </c>
      <c r="F27" s="30">
        <v>102</v>
      </c>
      <c r="G27" s="20">
        <v>26</v>
      </c>
      <c r="H27" s="20">
        <v>41</v>
      </c>
      <c r="I27" s="20">
        <v>4</v>
      </c>
      <c r="J27" s="20">
        <v>5</v>
      </c>
      <c r="K27" s="29" t="s">
        <v>2060</v>
      </c>
      <c r="L27" s="1" t="s">
        <v>1687</v>
      </c>
      <c r="M27" s="1" t="s">
        <v>725</v>
      </c>
      <c r="N27" s="1" t="s">
        <v>2165</v>
      </c>
      <c r="O27" s="31">
        <v>266</v>
      </c>
      <c r="P27" s="20">
        <v>232</v>
      </c>
      <c r="Q27" s="30">
        <v>34</v>
      </c>
      <c r="R27" s="29" t="s">
        <v>107</v>
      </c>
      <c r="S27" s="28" t="s">
        <v>232</v>
      </c>
    </row>
    <row r="28" spans="1:19" x14ac:dyDescent="0.3">
      <c r="A28" s="32" t="s">
        <v>95</v>
      </c>
      <c r="B28" s="1">
        <v>80</v>
      </c>
      <c r="C28" s="1">
        <v>42</v>
      </c>
      <c r="D28" s="1">
        <v>32</v>
      </c>
      <c r="E28" s="20">
        <v>6</v>
      </c>
      <c r="F28" s="30">
        <v>90</v>
      </c>
      <c r="G28" s="20">
        <v>32</v>
      </c>
      <c r="H28" s="20">
        <v>42</v>
      </c>
      <c r="I28" s="20">
        <v>0</v>
      </c>
      <c r="J28" s="20">
        <v>0</v>
      </c>
      <c r="K28" s="29" t="s">
        <v>1686</v>
      </c>
      <c r="L28" s="1" t="s">
        <v>1977</v>
      </c>
      <c r="M28" s="1" t="s">
        <v>688</v>
      </c>
      <c r="N28" s="1" t="s">
        <v>2153</v>
      </c>
      <c r="O28" s="31">
        <v>260</v>
      </c>
      <c r="P28" s="20">
        <v>232</v>
      </c>
      <c r="Q28" s="30">
        <v>28</v>
      </c>
      <c r="R28" s="29" t="s">
        <v>107</v>
      </c>
      <c r="S28" s="28" t="s">
        <v>232</v>
      </c>
    </row>
    <row r="29" spans="1:19" x14ac:dyDescent="0.3">
      <c r="A29" s="32" t="s">
        <v>15</v>
      </c>
      <c r="B29" s="1">
        <v>80</v>
      </c>
      <c r="C29" s="1">
        <v>38</v>
      </c>
      <c r="D29" s="1">
        <v>32</v>
      </c>
      <c r="E29" s="20">
        <v>10</v>
      </c>
      <c r="F29" s="30">
        <v>86</v>
      </c>
      <c r="G29" s="20">
        <v>23</v>
      </c>
      <c r="H29" s="20">
        <v>33</v>
      </c>
      <c r="I29" s="20">
        <v>5</v>
      </c>
      <c r="J29" s="20">
        <v>2</v>
      </c>
      <c r="K29" s="29" t="s">
        <v>1892</v>
      </c>
      <c r="L29" s="1" t="s">
        <v>1618</v>
      </c>
      <c r="M29" s="1" t="s">
        <v>731</v>
      </c>
      <c r="N29" s="1" t="s">
        <v>2144</v>
      </c>
      <c r="O29" s="31">
        <v>241</v>
      </c>
      <c r="P29" s="20">
        <v>261</v>
      </c>
      <c r="Q29" s="30">
        <v>-20</v>
      </c>
      <c r="R29" s="29" t="s">
        <v>99</v>
      </c>
      <c r="S29" s="28" t="s">
        <v>225</v>
      </c>
    </row>
    <row r="30" spans="1:19" x14ac:dyDescent="0.3">
      <c r="A30" s="32" t="s">
        <v>0</v>
      </c>
      <c r="B30" s="1">
        <v>79</v>
      </c>
      <c r="C30" s="1">
        <v>35</v>
      </c>
      <c r="D30" s="1">
        <v>32</v>
      </c>
      <c r="E30" s="20">
        <v>12</v>
      </c>
      <c r="F30" s="30">
        <v>82</v>
      </c>
      <c r="G30" s="20">
        <v>26</v>
      </c>
      <c r="H30" s="20">
        <v>33</v>
      </c>
      <c r="I30" s="20">
        <v>2</v>
      </c>
      <c r="J30" s="20">
        <v>4</v>
      </c>
      <c r="K30" s="29" t="s">
        <v>2084</v>
      </c>
      <c r="L30" s="1" t="s">
        <v>2120</v>
      </c>
      <c r="M30" s="1" t="s">
        <v>122</v>
      </c>
      <c r="N30" s="1" t="s">
        <v>2121</v>
      </c>
      <c r="O30" s="31">
        <v>225</v>
      </c>
      <c r="P30" s="20">
        <v>243</v>
      </c>
      <c r="Q30" s="30">
        <v>-18</v>
      </c>
      <c r="R30" s="29" t="s">
        <v>101</v>
      </c>
      <c r="S30" s="28" t="s">
        <v>203</v>
      </c>
    </row>
    <row r="31" spans="1:19" x14ac:dyDescent="0.3">
      <c r="A31" s="32" t="s">
        <v>6</v>
      </c>
      <c r="B31" s="1">
        <v>79</v>
      </c>
      <c r="C31" s="1">
        <v>34</v>
      </c>
      <c r="D31" s="1">
        <v>33</v>
      </c>
      <c r="E31" s="20">
        <v>12</v>
      </c>
      <c r="F31" s="30">
        <v>80</v>
      </c>
      <c r="G31" s="20">
        <v>29</v>
      </c>
      <c r="H31" s="20">
        <v>33</v>
      </c>
      <c r="I31" s="20">
        <v>1</v>
      </c>
      <c r="J31" s="20">
        <v>4</v>
      </c>
      <c r="K31" s="29" t="s">
        <v>1539</v>
      </c>
      <c r="L31" s="1" t="s">
        <v>2166</v>
      </c>
      <c r="M31" s="1" t="s">
        <v>2167</v>
      </c>
      <c r="N31" s="1" t="s">
        <v>2168</v>
      </c>
      <c r="O31" s="31">
        <v>213</v>
      </c>
      <c r="P31" s="20">
        <v>247</v>
      </c>
      <c r="Q31" s="30">
        <v>-34</v>
      </c>
      <c r="R31" s="29" t="s">
        <v>99</v>
      </c>
      <c r="S31" s="28" t="s">
        <v>234</v>
      </c>
    </row>
    <row r="32" spans="1:19" ht="15" thickBot="1" x14ac:dyDescent="0.35">
      <c r="A32" s="32" t="s">
        <v>25</v>
      </c>
      <c r="B32" s="1">
        <v>80</v>
      </c>
      <c r="C32" s="1">
        <v>28</v>
      </c>
      <c r="D32" s="1">
        <v>38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2160</v>
      </c>
      <c r="L32" s="1" t="s">
        <v>2034</v>
      </c>
      <c r="M32" s="1" t="s">
        <v>906</v>
      </c>
      <c r="N32" s="1" t="s">
        <v>2161</v>
      </c>
      <c r="O32" s="31">
        <v>207</v>
      </c>
      <c r="P32" s="20">
        <v>268</v>
      </c>
      <c r="Q32" s="30">
        <v>-61</v>
      </c>
      <c r="R32" s="29" t="s">
        <v>113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80</v>
      </c>
      <c r="C35" s="1">
        <v>37</v>
      </c>
      <c r="D35" s="1">
        <v>26</v>
      </c>
      <c r="E35" s="20">
        <v>17</v>
      </c>
      <c r="F35" s="33">
        <v>91</v>
      </c>
      <c r="G35" s="20">
        <v>27</v>
      </c>
      <c r="H35" s="20">
        <v>36</v>
      </c>
      <c r="I35" s="20">
        <v>1</v>
      </c>
      <c r="J35" s="20">
        <v>8</v>
      </c>
      <c r="K35" s="29" t="s">
        <v>1897</v>
      </c>
      <c r="L35" s="1" t="s">
        <v>2181</v>
      </c>
      <c r="M35" s="1" t="s">
        <v>956</v>
      </c>
      <c r="N35" s="1" t="s">
        <v>2182</v>
      </c>
      <c r="O35" s="31">
        <v>255</v>
      </c>
      <c r="P35" s="20">
        <v>247</v>
      </c>
      <c r="Q35" s="30">
        <v>8</v>
      </c>
      <c r="R35" s="29" t="s">
        <v>99</v>
      </c>
      <c r="S35" s="28" t="s">
        <v>241</v>
      </c>
    </row>
    <row r="36" spans="1:19" x14ac:dyDescent="0.3">
      <c r="A36" s="32" t="s">
        <v>31</v>
      </c>
      <c r="B36" s="1">
        <v>80</v>
      </c>
      <c r="C36" s="1">
        <v>42</v>
      </c>
      <c r="D36" s="1">
        <v>32</v>
      </c>
      <c r="E36" s="20">
        <v>6</v>
      </c>
      <c r="F36" s="30">
        <v>90</v>
      </c>
      <c r="G36" s="20">
        <v>17</v>
      </c>
      <c r="H36" s="20">
        <v>34</v>
      </c>
      <c r="I36" s="20">
        <v>8</v>
      </c>
      <c r="J36" s="20">
        <v>0</v>
      </c>
      <c r="K36" s="29" t="s">
        <v>1527</v>
      </c>
      <c r="L36" s="1" t="s">
        <v>1910</v>
      </c>
      <c r="M36" s="1" t="s">
        <v>2197</v>
      </c>
      <c r="N36" s="1" t="s">
        <v>2198</v>
      </c>
      <c r="O36" s="31">
        <v>266</v>
      </c>
      <c r="P36" s="20">
        <v>281</v>
      </c>
      <c r="Q36" s="30">
        <v>-15</v>
      </c>
      <c r="R36" s="29" t="s">
        <v>101</v>
      </c>
      <c r="S36" s="28" t="s">
        <v>215</v>
      </c>
    </row>
    <row r="37" spans="1:19" x14ac:dyDescent="0.3">
      <c r="A37" s="32" t="s">
        <v>20</v>
      </c>
      <c r="B37" s="1">
        <v>80</v>
      </c>
      <c r="C37" s="1">
        <v>40</v>
      </c>
      <c r="D37" s="1">
        <v>30</v>
      </c>
      <c r="E37" s="20">
        <v>10</v>
      </c>
      <c r="F37" s="30">
        <v>90</v>
      </c>
      <c r="G37" s="20">
        <v>31</v>
      </c>
      <c r="H37" s="20">
        <v>40</v>
      </c>
      <c r="I37" s="20">
        <v>0</v>
      </c>
      <c r="J37" s="20">
        <v>3</v>
      </c>
      <c r="K37" s="29" t="s">
        <v>1998</v>
      </c>
      <c r="L37" s="1" t="s">
        <v>2171</v>
      </c>
      <c r="M37" s="1" t="s">
        <v>994</v>
      </c>
      <c r="N37" s="1" t="s">
        <v>2172</v>
      </c>
      <c r="O37" s="31">
        <v>275</v>
      </c>
      <c r="P37" s="20">
        <v>266</v>
      </c>
      <c r="Q37" s="30">
        <v>9</v>
      </c>
      <c r="R37" s="29" t="s">
        <v>101</v>
      </c>
      <c r="S37" s="28" t="s">
        <v>234</v>
      </c>
    </row>
    <row r="38" spans="1:19" x14ac:dyDescent="0.3">
      <c r="A38" s="32" t="s">
        <v>18</v>
      </c>
      <c r="B38" s="1">
        <v>79</v>
      </c>
      <c r="C38" s="1">
        <v>34</v>
      </c>
      <c r="D38" s="1">
        <v>26</v>
      </c>
      <c r="E38" s="20">
        <v>19</v>
      </c>
      <c r="F38" s="30">
        <v>87</v>
      </c>
      <c r="G38" s="20">
        <v>16</v>
      </c>
      <c r="H38" s="20">
        <v>29</v>
      </c>
      <c r="I38" s="20">
        <v>5</v>
      </c>
      <c r="J38" s="20">
        <v>9</v>
      </c>
      <c r="K38" s="29" t="s">
        <v>2173</v>
      </c>
      <c r="L38" s="1" t="s">
        <v>1799</v>
      </c>
      <c r="M38" s="1" t="s">
        <v>2174</v>
      </c>
      <c r="N38" s="1" t="s">
        <v>2175</v>
      </c>
      <c r="O38" s="31">
        <v>216</v>
      </c>
      <c r="P38" s="20">
        <v>237</v>
      </c>
      <c r="Q38" s="30">
        <v>-21</v>
      </c>
      <c r="R38" s="29" t="s">
        <v>135</v>
      </c>
      <c r="S38" s="28" t="s">
        <v>241</v>
      </c>
    </row>
    <row r="39" spans="1:19" x14ac:dyDescent="0.3">
      <c r="A39" s="32" t="s">
        <v>8</v>
      </c>
      <c r="B39" s="1">
        <v>79</v>
      </c>
      <c r="C39" s="1">
        <v>37</v>
      </c>
      <c r="D39" s="1">
        <v>34</v>
      </c>
      <c r="E39" s="20">
        <v>8</v>
      </c>
      <c r="F39" s="30">
        <v>82</v>
      </c>
      <c r="G39" s="20">
        <v>23</v>
      </c>
      <c r="H39" s="20">
        <v>35</v>
      </c>
      <c r="I39" s="20">
        <v>2</v>
      </c>
      <c r="J39" s="20">
        <v>2</v>
      </c>
      <c r="K39" s="29" t="s">
        <v>1720</v>
      </c>
      <c r="L39" s="1" t="s">
        <v>2129</v>
      </c>
      <c r="M39" s="1" t="s">
        <v>970</v>
      </c>
      <c r="N39" s="1" t="s">
        <v>2176</v>
      </c>
      <c r="O39" s="31">
        <v>240</v>
      </c>
      <c r="P39" s="20">
        <v>284</v>
      </c>
      <c r="Q39" s="30">
        <v>-44</v>
      </c>
      <c r="R39" s="29" t="s">
        <v>113</v>
      </c>
      <c r="S39" s="28" t="s">
        <v>233</v>
      </c>
    </row>
    <row r="40" spans="1:19" x14ac:dyDescent="0.3">
      <c r="A40" s="32" t="s">
        <v>7</v>
      </c>
      <c r="B40" s="1">
        <v>79</v>
      </c>
      <c r="C40" s="1">
        <v>34</v>
      </c>
      <c r="D40" s="1">
        <v>34</v>
      </c>
      <c r="E40" s="20">
        <v>11</v>
      </c>
      <c r="F40" s="30">
        <v>79</v>
      </c>
      <c r="G40" s="20">
        <v>24</v>
      </c>
      <c r="H40" s="20">
        <v>32</v>
      </c>
      <c r="I40" s="20">
        <v>2</v>
      </c>
      <c r="J40" s="20">
        <v>6</v>
      </c>
      <c r="K40" s="29" t="s">
        <v>1568</v>
      </c>
      <c r="L40" s="1" t="s">
        <v>2072</v>
      </c>
      <c r="M40" s="1" t="s">
        <v>2177</v>
      </c>
      <c r="N40" s="1" t="s">
        <v>2178</v>
      </c>
      <c r="O40" s="31">
        <v>222</v>
      </c>
      <c r="P40" s="20">
        <v>252</v>
      </c>
      <c r="Q40" s="30">
        <v>-30</v>
      </c>
      <c r="R40" s="29" t="s">
        <v>104</v>
      </c>
      <c r="S40" s="28" t="s">
        <v>215</v>
      </c>
    </row>
    <row r="41" spans="1:19" x14ac:dyDescent="0.3">
      <c r="A41" s="32" t="s">
        <v>27</v>
      </c>
      <c r="B41" s="1">
        <v>80</v>
      </c>
      <c r="C41" s="1">
        <v>33</v>
      </c>
      <c r="D41" s="1">
        <v>38</v>
      </c>
      <c r="E41" s="20">
        <v>9</v>
      </c>
      <c r="F41" s="30">
        <v>75</v>
      </c>
      <c r="G41" s="20">
        <v>22</v>
      </c>
      <c r="H41" s="20">
        <v>29</v>
      </c>
      <c r="I41" s="20">
        <v>4</v>
      </c>
      <c r="J41" s="20">
        <v>3</v>
      </c>
      <c r="K41" s="29" t="s">
        <v>2199</v>
      </c>
      <c r="L41" s="1" t="s">
        <v>2169</v>
      </c>
      <c r="M41" s="1" t="s">
        <v>725</v>
      </c>
      <c r="N41" s="1" t="s">
        <v>2200</v>
      </c>
      <c r="O41" s="31">
        <v>208</v>
      </c>
      <c r="P41" s="20">
        <v>255</v>
      </c>
      <c r="Q41" s="30">
        <v>-47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80</v>
      </c>
      <c r="C42" s="26">
        <v>24</v>
      </c>
      <c r="D42" s="26">
        <v>48</v>
      </c>
      <c r="E42" s="24">
        <v>8</v>
      </c>
      <c r="F42" s="23">
        <v>56</v>
      </c>
      <c r="G42" s="24">
        <v>9</v>
      </c>
      <c r="H42" s="24">
        <v>18</v>
      </c>
      <c r="I42" s="24">
        <v>6</v>
      </c>
      <c r="J42" s="24">
        <v>2</v>
      </c>
      <c r="K42" s="22" t="s">
        <v>2074</v>
      </c>
      <c r="L42" s="26" t="s">
        <v>2201</v>
      </c>
      <c r="M42" s="26" t="s">
        <v>874</v>
      </c>
      <c r="N42" s="26" t="s">
        <v>2202</v>
      </c>
      <c r="O42" s="25">
        <v>211</v>
      </c>
      <c r="P42" s="24">
        <v>307</v>
      </c>
      <c r="Q42" s="23">
        <v>-96</v>
      </c>
      <c r="R42" s="22" t="s">
        <v>104</v>
      </c>
      <c r="S42" s="21" t="s">
        <v>224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4E3194F-3899-4611-A13B-ECB11FB4556C}"/>
  </hyperlinks>
  <pageMargins left="0.7" right="0.7" top="0.75" bottom="0.75" header="0.3" footer="0.3"/>
  <pageSetup orientation="portrait" verticalDpi="0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1C1D-E350-4D3F-B7B7-B6A891D8B05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81</v>
      </c>
      <c r="C4" s="40">
        <v>50</v>
      </c>
      <c r="D4" s="40">
        <v>23</v>
      </c>
      <c r="E4" s="38">
        <v>8</v>
      </c>
      <c r="F4" s="33">
        <v>108</v>
      </c>
      <c r="G4" s="39">
        <v>37</v>
      </c>
      <c r="H4" s="38">
        <v>45</v>
      </c>
      <c r="I4" s="38">
        <v>5</v>
      </c>
      <c r="J4" s="33">
        <v>0</v>
      </c>
      <c r="K4" s="37" t="s">
        <v>2088</v>
      </c>
      <c r="L4" s="40" t="s">
        <v>1527</v>
      </c>
      <c r="M4" s="40" t="s">
        <v>2030</v>
      </c>
      <c r="N4" s="40" t="s">
        <v>2089</v>
      </c>
      <c r="O4" s="39">
        <v>285</v>
      </c>
      <c r="P4" s="38">
        <v>237</v>
      </c>
      <c r="Q4" s="33">
        <v>48</v>
      </c>
      <c r="R4" s="37" t="s">
        <v>135</v>
      </c>
      <c r="S4" s="36" t="s">
        <v>234</v>
      </c>
    </row>
    <row r="5" spans="1:20" x14ac:dyDescent="0.3">
      <c r="A5" s="32" t="s">
        <v>16</v>
      </c>
      <c r="B5" s="1">
        <v>81</v>
      </c>
      <c r="C5" s="1">
        <v>48</v>
      </c>
      <c r="D5" s="1">
        <v>23</v>
      </c>
      <c r="E5" s="20">
        <v>10</v>
      </c>
      <c r="F5" s="30">
        <v>106</v>
      </c>
      <c r="G5" s="31">
        <v>30</v>
      </c>
      <c r="H5" s="20">
        <v>44</v>
      </c>
      <c r="I5" s="20">
        <v>4</v>
      </c>
      <c r="J5" s="30">
        <v>5</v>
      </c>
      <c r="K5" s="29" t="s">
        <v>2142</v>
      </c>
      <c r="L5" s="1" t="s">
        <v>2184</v>
      </c>
      <c r="M5" s="1" t="s">
        <v>814</v>
      </c>
      <c r="N5" s="1" t="s">
        <v>2185</v>
      </c>
      <c r="O5" s="31">
        <v>281</v>
      </c>
      <c r="P5" s="20">
        <v>252</v>
      </c>
      <c r="Q5" s="30">
        <v>29</v>
      </c>
      <c r="R5" s="29" t="s">
        <v>99</v>
      </c>
      <c r="S5" s="28" t="s">
        <v>219</v>
      </c>
    </row>
    <row r="6" spans="1:20" x14ac:dyDescent="0.3">
      <c r="A6" s="32" t="s">
        <v>5</v>
      </c>
      <c r="B6" s="1">
        <v>81</v>
      </c>
      <c r="C6" s="1">
        <v>50</v>
      </c>
      <c r="D6" s="1">
        <v>25</v>
      </c>
      <c r="E6" s="20">
        <v>6</v>
      </c>
      <c r="F6" s="30">
        <v>106</v>
      </c>
      <c r="G6" s="31">
        <v>36</v>
      </c>
      <c r="H6" s="20">
        <v>46</v>
      </c>
      <c r="I6" s="20">
        <v>4</v>
      </c>
      <c r="J6" s="30">
        <v>2</v>
      </c>
      <c r="K6" s="29" t="s">
        <v>2205</v>
      </c>
      <c r="L6" s="1" t="s">
        <v>2145</v>
      </c>
      <c r="M6" s="1" t="s">
        <v>814</v>
      </c>
      <c r="N6" s="1" t="s">
        <v>2206</v>
      </c>
      <c r="O6" s="31">
        <v>288</v>
      </c>
      <c r="P6" s="20">
        <v>227</v>
      </c>
      <c r="Q6" s="30">
        <v>61</v>
      </c>
      <c r="R6" s="29" t="s">
        <v>104</v>
      </c>
      <c r="S6" s="28" t="s">
        <v>232</v>
      </c>
    </row>
    <row r="7" spans="1:20" x14ac:dyDescent="0.3">
      <c r="A7" s="32" t="s">
        <v>29</v>
      </c>
      <c r="B7" s="1">
        <v>81</v>
      </c>
      <c r="C7" s="1">
        <v>44</v>
      </c>
      <c r="D7" s="1">
        <v>27</v>
      </c>
      <c r="E7" s="20">
        <v>10</v>
      </c>
      <c r="F7" s="30">
        <v>98</v>
      </c>
      <c r="G7" s="31">
        <v>29</v>
      </c>
      <c r="H7" s="20">
        <v>40</v>
      </c>
      <c r="I7" s="20">
        <v>4</v>
      </c>
      <c r="J7" s="30">
        <v>3</v>
      </c>
      <c r="K7" s="29" t="s">
        <v>2137</v>
      </c>
      <c r="L7" s="1" t="s">
        <v>1567</v>
      </c>
      <c r="M7" s="1" t="s">
        <v>960</v>
      </c>
      <c r="N7" s="1" t="s">
        <v>2183</v>
      </c>
      <c r="O7" s="31">
        <v>268</v>
      </c>
      <c r="P7" s="20">
        <v>250</v>
      </c>
      <c r="Q7" s="30">
        <v>18</v>
      </c>
      <c r="R7" s="29" t="s">
        <v>99</v>
      </c>
      <c r="S7" s="28" t="s">
        <v>233</v>
      </c>
    </row>
    <row r="8" spans="1:20" x14ac:dyDescent="0.3">
      <c r="A8" s="32" t="s">
        <v>11</v>
      </c>
      <c r="B8" s="1">
        <v>81</v>
      </c>
      <c r="C8" s="1">
        <v>43</v>
      </c>
      <c r="D8" s="1">
        <v>27</v>
      </c>
      <c r="E8" s="20">
        <v>11</v>
      </c>
      <c r="F8" s="30">
        <v>97</v>
      </c>
      <c r="G8" s="31">
        <v>34</v>
      </c>
      <c r="H8" s="20">
        <v>40</v>
      </c>
      <c r="I8" s="20">
        <v>3</v>
      </c>
      <c r="J8" s="30">
        <v>1</v>
      </c>
      <c r="K8" s="29" t="s">
        <v>1760</v>
      </c>
      <c r="L8" s="1" t="s">
        <v>2186</v>
      </c>
      <c r="M8" s="1" t="s">
        <v>801</v>
      </c>
      <c r="N8" s="1" t="s">
        <v>2183</v>
      </c>
      <c r="O8" s="31">
        <v>275</v>
      </c>
      <c r="P8" s="20">
        <v>245</v>
      </c>
      <c r="Q8" s="30">
        <v>30</v>
      </c>
      <c r="R8" s="29" t="s">
        <v>101</v>
      </c>
      <c r="S8" s="28" t="s">
        <v>233</v>
      </c>
    </row>
    <row r="9" spans="1:20" x14ac:dyDescent="0.3">
      <c r="A9" s="32" t="s">
        <v>21</v>
      </c>
      <c r="B9" s="1">
        <v>81</v>
      </c>
      <c r="C9" s="1">
        <v>41</v>
      </c>
      <c r="D9" s="1">
        <v>30</v>
      </c>
      <c r="E9" s="20">
        <v>10</v>
      </c>
      <c r="F9" s="30">
        <v>92</v>
      </c>
      <c r="G9" s="31">
        <v>28</v>
      </c>
      <c r="H9" s="20">
        <v>39</v>
      </c>
      <c r="I9" s="20">
        <v>2</v>
      </c>
      <c r="J9" s="30">
        <v>4</v>
      </c>
      <c r="K9" s="29" t="s">
        <v>1722</v>
      </c>
      <c r="L9" s="1" t="s">
        <v>1694</v>
      </c>
      <c r="M9" s="1" t="s">
        <v>725</v>
      </c>
      <c r="N9" s="1" t="s">
        <v>2203</v>
      </c>
      <c r="O9" s="31">
        <v>240</v>
      </c>
      <c r="P9" s="20">
        <v>250</v>
      </c>
      <c r="Q9" s="30">
        <v>-10</v>
      </c>
      <c r="R9" s="29" t="s">
        <v>107</v>
      </c>
      <c r="S9" s="28" t="s">
        <v>215</v>
      </c>
    </row>
    <row r="10" spans="1:20" x14ac:dyDescent="0.3">
      <c r="A10" s="32" t="s">
        <v>19</v>
      </c>
      <c r="B10" s="1">
        <v>81</v>
      </c>
      <c r="C10" s="1">
        <v>39</v>
      </c>
      <c r="D10" s="1">
        <v>38</v>
      </c>
      <c r="E10" s="20">
        <v>4</v>
      </c>
      <c r="F10" s="30">
        <v>82</v>
      </c>
      <c r="G10" s="31">
        <v>26</v>
      </c>
      <c r="H10" s="20">
        <v>34</v>
      </c>
      <c r="I10" s="20">
        <v>5</v>
      </c>
      <c r="J10" s="30">
        <v>2</v>
      </c>
      <c r="K10" s="29" t="s">
        <v>1560</v>
      </c>
      <c r="L10" s="1" t="s">
        <v>2140</v>
      </c>
      <c r="M10" s="1" t="s">
        <v>703</v>
      </c>
      <c r="N10" s="1" t="s">
        <v>2204</v>
      </c>
      <c r="O10" s="31">
        <v>243</v>
      </c>
      <c r="P10" s="20">
        <v>275</v>
      </c>
      <c r="Q10" s="30">
        <v>-32</v>
      </c>
      <c r="R10" s="29" t="s">
        <v>104</v>
      </c>
      <c r="S10" s="28" t="s">
        <v>228</v>
      </c>
    </row>
    <row r="11" spans="1:20" ht="15" thickBot="1" x14ac:dyDescent="0.35">
      <c r="A11" s="32" t="s">
        <v>4</v>
      </c>
      <c r="B11" s="1">
        <v>81</v>
      </c>
      <c r="C11" s="1">
        <v>32</v>
      </c>
      <c r="D11" s="1">
        <v>35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1614</v>
      </c>
      <c r="L11" s="1" t="s">
        <v>2099</v>
      </c>
      <c r="M11" s="1" t="s">
        <v>1097</v>
      </c>
      <c r="N11" s="1" t="s">
        <v>2147</v>
      </c>
      <c r="O11" s="31">
        <v>252</v>
      </c>
      <c r="P11" s="20">
        <v>296</v>
      </c>
      <c r="Q11" s="30">
        <v>-44</v>
      </c>
      <c r="R11" s="29" t="s">
        <v>167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81</v>
      </c>
      <c r="C14" s="1">
        <v>52</v>
      </c>
      <c r="D14" s="1">
        <v>22</v>
      </c>
      <c r="E14" s="20">
        <v>7</v>
      </c>
      <c r="F14" s="33">
        <v>111</v>
      </c>
      <c r="G14" s="20">
        <v>33</v>
      </c>
      <c r="H14" s="20">
        <v>47</v>
      </c>
      <c r="I14" s="20">
        <v>5</v>
      </c>
      <c r="J14" s="20">
        <v>4</v>
      </c>
      <c r="K14" s="29" t="s">
        <v>2052</v>
      </c>
      <c r="L14" s="1" t="s">
        <v>2097</v>
      </c>
      <c r="M14" s="1" t="s">
        <v>2207</v>
      </c>
      <c r="N14" s="1" t="s">
        <v>2208</v>
      </c>
      <c r="O14" s="31">
        <v>294</v>
      </c>
      <c r="P14" s="20">
        <v>239</v>
      </c>
      <c r="Q14" s="30">
        <v>55</v>
      </c>
      <c r="R14" s="29" t="s">
        <v>101</v>
      </c>
      <c r="S14" s="28" t="s">
        <v>226</v>
      </c>
    </row>
    <row r="15" spans="1:20" x14ac:dyDescent="0.3">
      <c r="A15" s="32" t="s">
        <v>9</v>
      </c>
      <c r="B15" s="1">
        <v>81</v>
      </c>
      <c r="C15" s="1">
        <v>41</v>
      </c>
      <c r="D15" s="1">
        <v>24</v>
      </c>
      <c r="E15" s="20">
        <v>16</v>
      </c>
      <c r="F15" s="30">
        <v>98</v>
      </c>
      <c r="G15" s="20">
        <v>31</v>
      </c>
      <c r="H15" s="20">
        <v>38</v>
      </c>
      <c r="I15" s="20">
        <v>3</v>
      </c>
      <c r="J15" s="20">
        <v>10</v>
      </c>
      <c r="K15" s="29" t="s">
        <v>2155</v>
      </c>
      <c r="L15" s="1" t="s">
        <v>2191</v>
      </c>
      <c r="M15" s="1" t="s">
        <v>2192</v>
      </c>
      <c r="N15" s="1" t="s">
        <v>2193</v>
      </c>
      <c r="O15" s="31">
        <v>288</v>
      </c>
      <c r="P15" s="20">
        <v>261</v>
      </c>
      <c r="Q15" s="30">
        <v>27</v>
      </c>
      <c r="R15" s="29" t="s">
        <v>107</v>
      </c>
      <c r="S15" s="28" t="s">
        <v>232</v>
      </c>
    </row>
    <row r="16" spans="1:20" x14ac:dyDescent="0.3">
      <c r="A16" s="32" t="s">
        <v>10</v>
      </c>
      <c r="B16" s="1">
        <v>81</v>
      </c>
      <c r="C16" s="1">
        <v>42</v>
      </c>
      <c r="D16" s="1">
        <v>27</v>
      </c>
      <c r="E16" s="20">
        <v>12</v>
      </c>
      <c r="F16" s="30">
        <v>96</v>
      </c>
      <c r="G16" s="20">
        <v>16</v>
      </c>
      <c r="H16" s="20">
        <v>32</v>
      </c>
      <c r="I16" s="20">
        <v>10</v>
      </c>
      <c r="J16" s="20">
        <v>4</v>
      </c>
      <c r="K16" s="29" t="s">
        <v>2210</v>
      </c>
      <c r="L16" s="1" t="s">
        <v>2154</v>
      </c>
      <c r="M16" s="1" t="s">
        <v>949</v>
      </c>
      <c r="N16" s="1" t="s">
        <v>2211</v>
      </c>
      <c r="O16" s="31">
        <v>246</v>
      </c>
      <c r="P16" s="20">
        <v>241</v>
      </c>
      <c r="Q16" s="30">
        <v>5</v>
      </c>
      <c r="R16" s="29" t="s">
        <v>104</v>
      </c>
      <c r="S16" s="28" t="s">
        <v>203</v>
      </c>
    </row>
    <row r="17" spans="1:19" x14ac:dyDescent="0.3">
      <c r="A17" s="32" t="s">
        <v>1</v>
      </c>
      <c r="B17" s="1">
        <v>81</v>
      </c>
      <c r="C17" s="1">
        <v>42</v>
      </c>
      <c r="D17" s="1">
        <v>30</v>
      </c>
      <c r="E17" s="20">
        <v>9</v>
      </c>
      <c r="F17" s="30">
        <v>93</v>
      </c>
      <c r="G17" s="20">
        <v>34</v>
      </c>
      <c r="H17" s="20">
        <v>40</v>
      </c>
      <c r="I17" s="20">
        <v>2</v>
      </c>
      <c r="J17" s="20">
        <v>6</v>
      </c>
      <c r="K17" s="29" t="s">
        <v>2194</v>
      </c>
      <c r="L17" s="1" t="s">
        <v>2158</v>
      </c>
      <c r="M17" s="1" t="s">
        <v>2195</v>
      </c>
      <c r="N17" s="1" t="s">
        <v>2196</v>
      </c>
      <c r="O17" s="31">
        <v>261</v>
      </c>
      <c r="P17" s="20">
        <v>243</v>
      </c>
      <c r="Q17" s="30">
        <v>18</v>
      </c>
      <c r="R17" s="29" t="s">
        <v>109</v>
      </c>
      <c r="S17" s="28" t="s">
        <v>203</v>
      </c>
    </row>
    <row r="18" spans="1:19" x14ac:dyDescent="0.3">
      <c r="A18" s="32" t="s">
        <v>23</v>
      </c>
      <c r="B18" s="1">
        <v>81</v>
      </c>
      <c r="C18" s="1">
        <v>40</v>
      </c>
      <c r="D18" s="1">
        <v>29</v>
      </c>
      <c r="E18" s="20">
        <v>12</v>
      </c>
      <c r="F18" s="30">
        <v>92</v>
      </c>
      <c r="G18" s="20">
        <v>21</v>
      </c>
      <c r="H18" s="20">
        <v>33</v>
      </c>
      <c r="I18" s="20">
        <v>7</v>
      </c>
      <c r="J18" s="20">
        <v>2</v>
      </c>
      <c r="K18" s="29" t="s">
        <v>1776</v>
      </c>
      <c r="L18" s="1" t="s">
        <v>2148</v>
      </c>
      <c r="M18" s="1" t="s">
        <v>976</v>
      </c>
      <c r="N18" s="1" t="s">
        <v>2187</v>
      </c>
      <c r="O18" s="31">
        <v>252</v>
      </c>
      <c r="P18" s="20">
        <v>251</v>
      </c>
      <c r="Q18" s="30">
        <v>1</v>
      </c>
      <c r="R18" s="29" t="s">
        <v>101</v>
      </c>
      <c r="S18" s="28" t="s">
        <v>220</v>
      </c>
    </row>
    <row r="19" spans="1:19" x14ac:dyDescent="0.3">
      <c r="A19" s="32" t="s">
        <v>13</v>
      </c>
      <c r="B19" s="1">
        <v>81</v>
      </c>
      <c r="C19" s="1">
        <v>43</v>
      </c>
      <c r="D19" s="1">
        <v>33</v>
      </c>
      <c r="E19" s="20">
        <v>5</v>
      </c>
      <c r="F19" s="30">
        <v>91</v>
      </c>
      <c r="G19" s="20">
        <v>25</v>
      </c>
      <c r="H19" s="20">
        <v>39</v>
      </c>
      <c r="I19" s="20">
        <v>4</v>
      </c>
      <c r="J19" s="20">
        <v>5</v>
      </c>
      <c r="K19" s="29" t="s">
        <v>2189</v>
      </c>
      <c r="L19" s="1" t="s">
        <v>1977</v>
      </c>
      <c r="M19" s="1" t="s">
        <v>867</v>
      </c>
      <c r="N19" s="1" t="s">
        <v>2190</v>
      </c>
      <c r="O19" s="31">
        <v>232</v>
      </c>
      <c r="P19" s="20">
        <v>239</v>
      </c>
      <c r="Q19" s="30">
        <v>-7</v>
      </c>
      <c r="R19" s="29" t="s">
        <v>107</v>
      </c>
      <c r="S19" s="28" t="s">
        <v>224</v>
      </c>
    </row>
    <row r="20" spans="1:19" x14ac:dyDescent="0.3">
      <c r="A20" s="32" t="s">
        <v>14</v>
      </c>
      <c r="B20" s="1">
        <v>81</v>
      </c>
      <c r="C20" s="1">
        <v>42</v>
      </c>
      <c r="D20" s="1">
        <v>36</v>
      </c>
      <c r="E20" s="20">
        <v>3</v>
      </c>
      <c r="F20" s="30">
        <v>87</v>
      </c>
      <c r="G20" s="20">
        <v>25</v>
      </c>
      <c r="H20" s="20">
        <v>38</v>
      </c>
      <c r="I20" s="20">
        <v>4</v>
      </c>
      <c r="J20" s="20">
        <v>1</v>
      </c>
      <c r="K20" s="29" t="s">
        <v>1977</v>
      </c>
      <c r="L20" s="1" t="s">
        <v>2150</v>
      </c>
      <c r="M20" s="1" t="s">
        <v>2104</v>
      </c>
      <c r="N20" s="1" t="s">
        <v>2188</v>
      </c>
      <c r="O20" s="31">
        <v>230</v>
      </c>
      <c r="P20" s="20">
        <v>250</v>
      </c>
      <c r="Q20" s="30">
        <v>-20</v>
      </c>
      <c r="R20" s="29" t="s">
        <v>104</v>
      </c>
      <c r="S20" s="28" t="s">
        <v>225</v>
      </c>
    </row>
    <row r="21" spans="1:19" ht="15" thickBot="1" x14ac:dyDescent="0.35">
      <c r="A21" s="27" t="s">
        <v>12</v>
      </c>
      <c r="B21" s="26">
        <v>81</v>
      </c>
      <c r="C21" s="26">
        <v>33</v>
      </c>
      <c r="D21" s="26">
        <v>39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2080</v>
      </c>
      <c r="L21" s="26" t="s">
        <v>1910</v>
      </c>
      <c r="M21" s="26" t="s">
        <v>1007</v>
      </c>
      <c r="N21" s="26" t="s">
        <v>2209</v>
      </c>
      <c r="O21" s="25">
        <v>234</v>
      </c>
      <c r="P21" s="24">
        <v>248</v>
      </c>
      <c r="Q21" s="23">
        <v>-14</v>
      </c>
      <c r="R21" s="22" t="s">
        <v>113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80</v>
      </c>
      <c r="C25" s="1">
        <v>53</v>
      </c>
      <c r="D25" s="1">
        <v>16</v>
      </c>
      <c r="E25" s="20">
        <v>11</v>
      </c>
      <c r="F25" s="30">
        <v>117</v>
      </c>
      <c r="G25" s="20">
        <v>42</v>
      </c>
      <c r="H25" s="20">
        <v>49</v>
      </c>
      <c r="I25" s="20">
        <v>4</v>
      </c>
      <c r="J25" s="20">
        <v>6</v>
      </c>
      <c r="K25" s="29" t="s">
        <v>2162</v>
      </c>
      <c r="L25" s="1" t="s">
        <v>1465</v>
      </c>
      <c r="M25" s="1" t="s">
        <v>759</v>
      </c>
      <c r="N25" s="1" t="s">
        <v>2213</v>
      </c>
      <c r="O25" s="31">
        <v>297</v>
      </c>
      <c r="P25" s="20">
        <v>202</v>
      </c>
      <c r="Q25" s="30">
        <v>95</v>
      </c>
      <c r="R25" s="29" t="s">
        <v>99</v>
      </c>
      <c r="S25" s="28" t="s">
        <v>234</v>
      </c>
    </row>
    <row r="26" spans="1:19" x14ac:dyDescent="0.3">
      <c r="A26" s="32" t="s">
        <v>22</v>
      </c>
      <c r="B26" s="1">
        <v>81</v>
      </c>
      <c r="C26" s="1">
        <v>49</v>
      </c>
      <c r="D26" s="1">
        <v>20</v>
      </c>
      <c r="E26" s="20">
        <v>12</v>
      </c>
      <c r="F26" s="30">
        <v>110</v>
      </c>
      <c r="G26" s="20">
        <v>33</v>
      </c>
      <c r="H26" s="20">
        <v>44</v>
      </c>
      <c r="I26" s="20">
        <v>5</v>
      </c>
      <c r="J26" s="20">
        <v>4</v>
      </c>
      <c r="K26" s="29" t="s">
        <v>2164</v>
      </c>
      <c r="L26" s="1" t="s">
        <v>2214</v>
      </c>
      <c r="M26" s="1" t="s">
        <v>1090</v>
      </c>
      <c r="N26" s="1" t="s">
        <v>2116</v>
      </c>
      <c r="O26" s="31">
        <v>275</v>
      </c>
      <c r="P26" s="20">
        <v>223</v>
      </c>
      <c r="Q26" s="30">
        <v>52</v>
      </c>
      <c r="R26" s="29" t="s">
        <v>135</v>
      </c>
      <c r="S26" s="28" t="s">
        <v>234</v>
      </c>
    </row>
    <row r="27" spans="1:19" x14ac:dyDescent="0.3">
      <c r="A27" s="32" t="s">
        <v>17</v>
      </c>
      <c r="B27" s="1">
        <v>81</v>
      </c>
      <c r="C27" s="1">
        <v>45</v>
      </c>
      <c r="D27" s="1">
        <v>24</v>
      </c>
      <c r="E27" s="20">
        <v>12</v>
      </c>
      <c r="F27" s="30">
        <v>102</v>
      </c>
      <c r="G27" s="20">
        <v>26</v>
      </c>
      <c r="H27" s="20">
        <v>41</v>
      </c>
      <c r="I27" s="20">
        <v>4</v>
      </c>
      <c r="J27" s="20">
        <v>5</v>
      </c>
      <c r="K27" s="29" t="s">
        <v>2060</v>
      </c>
      <c r="L27" s="1" t="s">
        <v>2154</v>
      </c>
      <c r="M27" s="1" t="s">
        <v>1014</v>
      </c>
      <c r="N27" s="1" t="s">
        <v>2215</v>
      </c>
      <c r="O27" s="31">
        <v>269</v>
      </c>
      <c r="P27" s="20">
        <v>238</v>
      </c>
      <c r="Q27" s="30">
        <v>31</v>
      </c>
      <c r="R27" s="29" t="s">
        <v>113</v>
      </c>
      <c r="S27" s="28" t="s">
        <v>202</v>
      </c>
    </row>
    <row r="28" spans="1:19" x14ac:dyDescent="0.3">
      <c r="A28" s="32" t="s">
        <v>95</v>
      </c>
      <c r="B28" s="1">
        <v>80</v>
      </c>
      <c r="C28" s="1">
        <v>42</v>
      </c>
      <c r="D28" s="1">
        <v>32</v>
      </c>
      <c r="E28" s="20">
        <v>6</v>
      </c>
      <c r="F28" s="30">
        <v>90</v>
      </c>
      <c r="G28" s="20">
        <v>32</v>
      </c>
      <c r="H28" s="20">
        <v>42</v>
      </c>
      <c r="I28" s="20">
        <v>0</v>
      </c>
      <c r="J28" s="20">
        <v>0</v>
      </c>
      <c r="K28" s="29" t="s">
        <v>1686</v>
      </c>
      <c r="L28" s="1" t="s">
        <v>1977</v>
      </c>
      <c r="M28" s="1" t="s">
        <v>688</v>
      </c>
      <c r="N28" s="1" t="s">
        <v>2153</v>
      </c>
      <c r="O28" s="31">
        <v>260</v>
      </c>
      <c r="P28" s="20">
        <v>232</v>
      </c>
      <c r="Q28" s="30">
        <v>28</v>
      </c>
      <c r="R28" s="29" t="s">
        <v>107</v>
      </c>
      <c r="S28" s="28" t="s">
        <v>232</v>
      </c>
    </row>
    <row r="29" spans="1:19" x14ac:dyDescent="0.3">
      <c r="A29" s="32" t="s">
        <v>15</v>
      </c>
      <c r="B29" s="1">
        <v>81</v>
      </c>
      <c r="C29" s="1">
        <v>38</v>
      </c>
      <c r="D29" s="1">
        <v>33</v>
      </c>
      <c r="E29" s="20">
        <v>10</v>
      </c>
      <c r="F29" s="30">
        <v>86</v>
      </c>
      <c r="G29" s="20">
        <v>23</v>
      </c>
      <c r="H29" s="20">
        <v>33</v>
      </c>
      <c r="I29" s="20">
        <v>5</v>
      </c>
      <c r="J29" s="20">
        <v>2</v>
      </c>
      <c r="K29" s="29" t="s">
        <v>1977</v>
      </c>
      <c r="L29" s="1" t="s">
        <v>1618</v>
      </c>
      <c r="M29" s="1" t="s">
        <v>731</v>
      </c>
      <c r="N29" s="1" t="s">
        <v>2216</v>
      </c>
      <c r="O29" s="31">
        <v>243</v>
      </c>
      <c r="P29" s="20">
        <v>264</v>
      </c>
      <c r="Q29" s="30">
        <v>-21</v>
      </c>
      <c r="R29" s="29" t="s">
        <v>101</v>
      </c>
      <c r="S29" s="28" t="s">
        <v>228</v>
      </c>
    </row>
    <row r="30" spans="1:19" x14ac:dyDescent="0.3">
      <c r="A30" s="32" t="s">
        <v>6</v>
      </c>
      <c r="B30" s="1">
        <v>80</v>
      </c>
      <c r="C30" s="1">
        <v>35</v>
      </c>
      <c r="D30" s="1">
        <v>33</v>
      </c>
      <c r="E30" s="20">
        <v>12</v>
      </c>
      <c r="F30" s="30">
        <v>82</v>
      </c>
      <c r="G30" s="20">
        <v>30</v>
      </c>
      <c r="H30" s="20">
        <v>34</v>
      </c>
      <c r="I30" s="20">
        <v>1</v>
      </c>
      <c r="J30" s="20">
        <v>4</v>
      </c>
      <c r="K30" s="29" t="s">
        <v>2217</v>
      </c>
      <c r="L30" s="1" t="s">
        <v>2166</v>
      </c>
      <c r="M30" s="1" t="s">
        <v>2218</v>
      </c>
      <c r="N30" s="1" t="s">
        <v>2219</v>
      </c>
      <c r="O30" s="31">
        <v>219</v>
      </c>
      <c r="P30" s="20">
        <v>250</v>
      </c>
      <c r="Q30" s="30">
        <v>-31</v>
      </c>
      <c r="R30" s="29" t="s">
        <v>104</v>
      </c>
      <c r="S30" s="28" t="s">
        <v>234</v>
      </c>
    </row>
    <row r="31" spans="1:19" x14ac:dyDescent="0.3">
      <c r="A31" s="32" t="s">
        <v>0</v>
      </c>
      <c r="B31" s="1">
        <v>80</v>
      </c>
      <c r="C31" s="1">
        <v>35</v>
      </c>
      <c r="D31" s="1">
        <v>33</v>
      </c>
      <c r="E31" s="20">
        <v>12</v>
      </c>
      <c r="F31" s="30">
        <v>82</v>
      </c>
      <c r="G31" s="20">
        <v>26</v>
      </c>
      <c r="H31" s="20">
        <v>33</v>
      </c>
      <c r="I31" s="20">
        <v>2</v>
      </c>
      <c r="J31" s="20">
        <v>4</v>
      </c>
      <c r="K31" s="29" t="s">
        <v>2084</v>
      </c>
      <c r="L31" s="1" t="s">
        <v>2220</v>
      </c>
      <c r="M31" s="1" t="s">
        <v>122</v>
      </c>
      <c r="N31" s="1" t="s">
        <v>2221</v>
      </c>
      <c r="O31" s="31">
        <v>227</v>
      </c>
      <c r="P31" s="20">
        <v>249</v>
      </c>
      <c r="Q31" s="30">
        <v>-22</v>
      </c>
      <c r="R31" s="29" t="s">
        <v>107</v>
      </c>
      <c r="S31" s="28" t="s">
        <v>232</v>
      </c>
    </row>
    <row r="32" spans="1:19" ht="15" thickBot="1" x14ac:dyDescent="0.35">
      <c r="A32" s="32" t="s">
        <v>25</v>
      </c>
      <c r="B32" s="1">
        <v>81</v>
      </c>
      <c r="C32" s="1">
        <v>28</v>
      </c>
      <c r="D32" s="1">
        <v>39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2212</v>
      </c>
      <c r="L32" s="1" t="s">
        <v>2034</v>
      </c>
      <c r="M32" s="1" t="s">
        <v>906</v>
      </c>
      <c r="N32" s="1" t="s">
        <v>2161</v>
      </c>
      <c r="O32" s="31">
        <v>208</v>
      </c>
      <c r="P32" s="20">
        <v>273</v>
      </c>
      <c r="Q32" s="30">
        <v>-65</v>
      </c>
      <c r="R32" s="29" t="s">
        <v>133</v>
      </c>
      <c r="S32" s="28" t="s">
        <v>238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81</v>
      </c>
      <c r="C35" s="1">
        <v>38</v>
      </c>
      <c r="D35" s="1">
        <v>26</v>
      </c>
      <c r="E35" s="20">
        <v>17</v>
      </c>
      <c r="F35" s="33">
        <v>93</v>
      </c>
      <c r="G35" s="20">
        <v>28</v>
      </c>
      <c r="H35" s="20">
        <v>37</v>
      </c>
      <c r="I35" s="20">
        <v>1</v>
      </c>
      <c r="J35" s="20">
        <v>8</v>
      </c>
      <c r="K35" s="29" t="s">
        <v>1981</v>
      </c>
      <c r="L35" s="1" t="s">
        <v>2181</v>
      </c>
      <c r="M35" s="1" t="s">
        <v>956</v>
      </c>
      <c r="N35" s="1" t="s">
        <v>2226</v>
      </c>
      <c r="O35" s="31">
        <v>261</v>
      </c>
      <c r="P35" s="20">
        <v>249</v>
      </c>
      <c r="Q35" s="30">
        <v>12</v>
      </c>
      <c r="R35" s="29" t="s">
        <v>104</v>
      </c>
      <c r="S35" s="28" t="s">
        <v>241</v>
      </c>
    </row>
    <row r="36" spans="1:19" x14ac:dyDescent="0.3">
      <c r="A36" s="32" t="s">
        <v>20</v>
      </c>
      <c r="B36" s="1">
        <v>81</v>
      </c>
      <c r="C36" s="1">
        <v>40</v>
      </c>
      <c r="D36" s="1">
        <v>30</v>
      </c>
      <c r="E36" s="20">
        <v>11</v>
      </c>
      <c r="F36" s="30">
        <v>91</v>
      </c>
      <c r="G36" s="20">
        <v>31</v>
      </c>
      <c r="H36" s="20">
        <v>40</v>
      </c>
      <c r="I36" s="20">
        <v>0</v>
      </c>
      <c r="J36" s="20">
        <v>4</v>
      </c>
      <c r="K36" s="29" t="s">
        <v>2087</v>
      </c>
      <c r="L36" s="1" t="s">
        <v>2171</v>
      </c>
      <c r="M36" s="1" t="s">
        <v>994</v>
      </c>
      <c r="N36" s="1" t="s">
        <v>2185</v>
      </c>
      <c r="O36" s="31">
        <v>276</v>
      </c>
      <c r="P36" s="20">
        <v>268</v>
      </c>
      <c r="Q36" s="30">
        <v>8</v>
      </c>
      <c r="R36" s="29" t="s">
        <v>107</v>
      </c>
      <c r="S36" s="28" t="s">
        <v>231</v>
      </c>
    </row>
    <row r="37" spans="1:19" x14ac:dyDescent="0.3">
      <c r="A37" s="32" t="s">
        <v>31</v>
      </c>
      <c r="B37" s="1">
        <v>80</v>
      </c>
      <c r="C37" s="1">
        <v>42</v>
      </c>
      <c r="D37" s="1">
        <v>32</v>
      </c>
      <c r="E37" s="20">
        <v>6</v>
      </c>
      <c r="F37" s="30">
        <v>90</v>
      </c>
      <c r="G37" s="20">
        <v>17</v>
      </c>
      <c r="H37" s="20">
        <v>34</v>
      </c>
      <c r="I37" s="20">
        <v>8</v>
      </c>
      <c r="J37" s="20">
        <v>0</v>
      </c>
      <c r="K37" s="29" t="s">
        <v>1527</v>
      </c>
      <c r="L37" s="1" t="s">
        <v>1910</v>
      </c>
      <c r="M37" s="1" t="s">
        <v>2197</v>
      </c>
      <c r="N37" s="1" t="s">
        <v>2198</v>
      </c>
      <c r="O37" s="31">
        <v>266</v>
      </c>
      <c r="P37" s="20">
        <v>281</v>
      </c>
      <c r="Q37" s="30">
        <v>-15</v>
      </c>
      <c r="R37" s="29" t="s">
        <v>101</v>
      </c>
      <c r="S37" s="28" t="s">
        <v>215</v>
      </c>
    </row>
    <row r="38" spans="1:19" x14ac:dyDescent="0.3">
      <c r="A38" s="32" t="s">
        <v>18</v>
      </c>
      <c r="B38" s="1">
        <v>80</v>
      </c>
      <c r="C38" s="1">
        <v>35</v>
      </c>
      <c r="D38" s="1">
        <v>26</v>
      </c>
      <c r="E38" s="20">
        <v>19</v>
      </c>
      <c r="F38" s="30">
        <v>89</v>
      </c>
      <c r="G38" s="20">
        <v>17</v>
      </c>
      <c r="H38" s="20">
        <v>30</v>
      </c>
      <c r="I38" s="20">
        <v>5</v>
      </c>
      <c r="J38" s="20">
        <v>9</v>
      </c>
      <c r="K38" s="29" t="s">
        <v>2173</v>
      </c>
      <c r="L38" s="1" t="s">
        <v>2222</v>
      </c>
      <c r="M38" s="1" t="s">
        <v>2223</v>
      </c>
      <c r="N38" s="1" t="s">
        <v>2224</v>
      </c>
      <c r="O38" s="31">
        <v>221</v>
      </c>
      <c r="P38" s="20">
        <v>240</v>
      </c>
      <c r="Q38" s="30">
        <v>-19</v>
      </c>
      <c r="R38" s="29" t="s">
        <v>154</v>
      </c>
      <c r="S38" s="28" t="s">
        <v>290</v>
      </c>
    </row>
    <row r="39" spans="1:19" x14ac:dyDescent="0.3">
      <c r="A39" s="32" t="s">
        <v>8</v>
      </c>
      <c r="B39" s="1">
        <v>80</v>
      </c>
      <c r="C39" s="1">
        <v>38</v>
      </c>
      <c r="D39" s="1">
        <v>34</v>
      </c>
      <c r="E39" s="20">
        <v>8</v>
      </c>
      <c r="F39" s="30">
        <v>84</v>
      </c>
      <c r="G39" s="20">
        <v>24</v>
      </c>
      <c r="H39" s="20">
        <v>36</v>
      </c>
      <c r="I39" s="20">
        <v>2</v>
      </c>
      <c r="J39" s="20">
        <v>2</v>
      </c>
      <c r="K39" s="29" t="s">
        <v>1720</v>
      </c>
      <c r="L39" s="1" t="s">
        <v>2225</v>
      </c>
      <c r="M39" s="1" t="s">
        <v>970</v>
      </c>
      <c r="N39" s="1" t="s">
        <v>2139</v>
      </c>
      <c r="O39" s="31">
        <v>243</v>
      </c>
      <c r="P39" s="20">
        <v>286</v>
      </c>
      <c r="Q39" s="30">
        <v>-43</v>
      </c>
      <c r="R39" s="29" t="s">
        <v>99</v>
      </c>
      <c r="S39" s="28" t="s">
        <v>234</v>
      </c>
    </row>
    <row r="40" spans="1:19" x14ac:dyDescent="0.3">
      <c r="A40" s="32" t="s">
        <v>7</v>
      </c>
      <c r="B40" s="1">
        <v>80</v>
      </c>
      <c r="C40" s="1">
        <v>34</v>
      </c>
      <c r="D40" s="1">
        <v>35</v>
      </c>
      <c r="E40" s="20">
        <v>11</v>
      </c>
      <c r="F40" s="30">
        <v>79</v>
      </c>
      <c r="G40" s="20">
        <v>24</v>
      </c>
      <c r="H40" s="20">
        <v>32</v>
      </c>
      <c r="I40" s="20">
        <v>2</v>
      </c>
      <c r="J40" s="20">
        <v>6</v>
      </c>
      <c r="K40" s="29" t="s">
        <v>1871</v>
      </c>
      <c r="L40" s="1" t="s">
        <v>2072</v>
      </c>
      <c r="M40" s="1" t="s">
        <v>866</v>
      </c>
      <c r="N40" s="1" t="s">
        <v>2141</v>
      </c>
      <c r="O40" s="31">
        <v>225</v>
      </c>
      <c r="P40" s="20">
        <v>257</v>
      </c>
      <c r="Q40" s="30">
        <v>-32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80</v>
      </c>
      <c r="C41" s="1">
        <v>33</v>
      </c>
      <c r="D41" s="1">
        <v>38</v>
      </c>
      <c r="E41" s="20">
        <v>9</v>
      </c>
      <c r="F41" s="30">
        <v>75</v>
      </c>
      <c r="G41" s="20">
        <v>22</v>
      </c>
      <c r="H41" s="20">
        <v>29</v>
      </c>
      <c r="I41" s="20">
        <v>4</v>
      </c>
      <c r="J41" s="20">
        <v>3</v>
      </c>
      <c r="K41" s="29" t="s">
        <v>2199</v>
      </c>
      <c r="L41" s="1" t="s">
        <v>2169</v>
      </c>
      <c r="M41" s="1" t="s">
        <v>725</v>
      </c>
      <c r="N41" s="1" t="s">
        <v>2200</v>
      </c>
      <c r="O41" s="31">
        <v>208</v>
      </c>
      <c r="P41" s="20">
        <v>255</v>
      </c>
      <c r="Q41" s="30">
        <v>-47</v>
      </c>
      <c r="R41" s="29" t="s">
        <v>99</v>
      </c>
      <c r="S41" s="28" t="s">
        <v>218</v>
      </c>
    </row>
    <row r="42" spans="1:19" ht="15" thickBot="1" x14ac:dyDescent="0.35">
      <c r="A42" s="27" t="s">
        <v>3</v>
      </c>
      <c r="B42" s="26">
        <v>80</v>
      </c>
      <c r="C42" s="26">
        <v>24</v>
      </c>
      <c r="D42" s="26">
        <v>48</v>
      </c>
      <c r="E42" s="24">
        <v>8</v>
      </c>
      <c r="F42" s="23">
        <v>56</v>
      </c>
      <c r="G42" s="24">
        <v>9</v>
      </c>
      <c r="H42" s="24">
        <v>18</v>
      </c>
      <c r="I42" s="24">
        <v>6</v>
      </c>
      <c r="J42" s="24">
        <v>2</v>
      </c>
      <c r="K42" s="22" t="s">
        <v>2074</v>
      </c>
      <c r="L42" s="26" t="s">
        <v>2201</v>
      </c>
      <c r="M42" s="26" t="s">
        <v>874</v>
      </c>
      <c r="N42" s="26" t="s">
        <v>2202</v>
      </c>
      <c r="O42" s="25">
        <v>211</v>
      </c>
      <c r="P42" s="24">
        <v>307</v>
      </c>
      <c r="Q42" s="23">
        <v>-96</v>
      </c>
      <c r="R42" s="22" t="s">
        <v>104</v>
      </c>
      <c r="S42" s="21" t="s">
        <v>224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2D0C586-76F6-416D-B9B7-87BD054F37CD}"/>
  </hyperlinks>
  <pageMargins left="0.7" right="0.7" top="0.75" bottom="0.75" header="0.3" footer="0.3"/>
  <pageSetup orientation="portrait" verticalDpi="0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B821-3903-4FE4-9AB6-AD529139C5DC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81</v>
      </c>
      <c r="C4" s="40">
        <v>50</v>
      </c>
      <c r="D4" s="40">
        <v>23</v>
      </c>
      <c r="E4" s="38">
        <v>8</v>
      </c>
      <c r="F4" s="33">
        <v>108</v>
      </c>
      <c r="G4" s="39">
        <v>37</v>
      </c>
      <c r="H4" s="38">
        <v>45</v>
      </c>
      <c r="I4" s="38">
        <v>5</v>
      </c>
      <c r="J4" s="33">
        <v>0</v>
      </c>
      <c r="K4" s="37" t="s">
        <v>2088</v>
      </c>
      <c r="L4" s="40" t="s">
        <v>1527</v>
      </c>
      <c r="M4" s="40" t="s">
        <v>2030</v>
      </c>
      <c r="N4" s="40" t="s">
        <v>2089</v>
      </c>
      <c r="O4" s="39">
        <v>285</v>
      </c>
      <c r="P4" s="38">
        <v>237</v>
      </c>
      <c r="Q4" s="33">
        <v>48</v>
      </c>
      <c r="R4" s="37" t="s">
        <v>135</v>
      </c>
      <c r="S4" s="36" t="s">
        <v>234</v>
      </c>
    </row>
    <row r="5" spans="1:20" x14ac:dyDescent="0.3">
      <c r="A5" s="32" t="s">
        <v>16</v>
      </c>
      <c r="B5" s="1">
        <v>82</v>
      </c>
      <c r="C5" s="1">
        <v>48</v>
      </c>
      <c r="D5" s="1">
        <v>24</v>
      </c>
      <c r="E5" s="20">
        <v>10</v>
      </c>
      <c r="F5" s="30">
        <v>106</v>
      </c>
      <c r="G5" s="31">
        <v>30</v>
      </c>
      <c r="H5" s="20">
        <v>44</v>
      </c>
      <c r="I5" s="20">
        <v>4</v>
      </c>
      <c r="J5" s="30">
        <v>5</v>
      </c>
      <c r="K5" s="29" t="s">
        <v>2142</v>
      </c>
      <c r="L5" s="1" t="s">
        <v>2229</v>
      </c>
      <c r="M5" s="1" t="s">
        <v>814</v>
      </c>
      <c r="N5" s="1" t="s">
        <v>2228</v>
      </c>
      <c r="O5" s="31">
        <v>283</v>
      </c>
      <c r="P5" s="20">
        <v>256</v>
      </c>
      <c r="Q5" s="30">
        <v>27</v>
      </c>
      <c r="R5" s="29" t="s">
        <v>101</v>
      </c>
      <c r="S5" s="28" t="s">
        <v>203</v>
      </c>
    </row>
    <row r="6" spans="1:20" x14ac:dyDescent="0.3">
      <c r="A6" s="32" t="s">
        <v>5</v>
      </c>
      <c r="B6" s="1">
        <v>81</v>
      </c>
      <c r="C6" s="1">
        <v>50</v>
      </c>
      <c r="D6" s="1">
        <v>25</v>
      </c>
      <c r="E6" s="20">
        <v>6</v>
      </c>
      <c r="F6" s="30">
        <v>106</v>
      </c>
      <c r="G6" s="31">
        <v>36</v>
      </c>
      <c r="H6" s="20">
        <v>46</v>
      </c>
      <c r="I6" s="20">
        <v>4</v>
      </c>
      <c r="J6" s="30">
        <v>2</v>
      </c>
      <c r="K6" s="29" t="s">
        <v>2205</v>
      </c>
      <c r="L6" s="1" t="s">
        <v>2145</v>
      </c>
      <c r="M6" s="1" t="s">
        <v>814</v>
      </c>
      <c r="N6" s="1" t="s">
        <v>2206</v>
      </c>
      <c r="O6" s="31">
        <v>288</v>
      </c>
      <c r="P6" s="20">
        <v>227</v>
      </c>
      <c r="Q6" s="30">
        <v>61</v>
      </c>
      <c r="R6" s="29" t="s">
        <v>104</v>
      </c>
      <c r="S6" s="28" t="s">
        <v>232</v>
      </c>
    </row>
    <row r="7" spans="1:20" x14ac:dyDescent="0.3">
      <c r="A7" s="32" t="s">
        <v>29</v>
      </c>
      <c r="B7" s="1">
        <v>82</v>
      </c>
      <c r="C7" s="1">
        <v>45</v>
      </c>
      <c r="D7" s="1">
        <v>27</v>
      </c>
      <c r="E7" s="20">
        <v>10</v>
      </c>
      <c r="F7" s="30">
        <v>100</v>
      </c>
      <c r="G7" s="31">
        <v>30</v>
      </c>
      <c r="H7" s="20">
        <v>41</v>
      </c>
      <c r="I7" s="20">
        <v>4</v>
      </c>
      <c r="J7" s="30">
        <v>3</v>
      </c>
      <c r="K7" s="29" t="s">
        <v>2227</v>
      </c>
      <c r="L7" s="1" t="s">
        <v>1567</v>
      </c>
      <c r="M7" s="1" t="s">
        <v>960</v>
      </c>
      <c r="N7" s="1" t="s">
        <v>2228</v>
      </c>
      <c r="O7" s="31">
        <v>272</v>
      </c>
      <c r="P7" s="20">
        <v>250</v>
      </c>
      <c r="Q7" s="30">
        <v>22</v>
      </c>
      <c r="R7" s="29" t="s">
        <v>104</v>
      </c>
      <c r="S7" s="28" t="s">
        <v>233</v>
      </c>
    </row>
    <row r="8" spans="1:20" x14ac:dyDescent="0.3">
      <c r="A8" s="32" t="s">
        <v>11</v>
      </c>
      <c r="B8" s="1">
        <v>81</v>
      </c>
      <c r="C8" s="1">
        <v>43</v>
      </c>
      <c r="D8" s="1">
        <v>27</v>
      </c>
      <c r="E8" s="20">
        <v>11</v>
      </c>
      <c r="F8" s="30">
        <v>97</v>
      </c>
      <c r="G8" s="31">
        <v>34</v>
      </c>
      <c r="H8" s="20">
        <v>40</v>
      </c>
      <c r="I8" s="20">
        <v>3</v>
      </c>
      <c r="J8" s="30">
        <v>1</v>
      </c>
      <c r="K8" s="29" t="s">
        <v>1760</v>
      </c>
      <c r="L8" s="1" t="s">
        <v>2186</v>
      </c>
      <c r="M8" s="1" t="s">
        <v>801</v>
      </c>
      <c r="N8" s="1" t="s">
        <v>2183</v>
      </c>
      <c r="O8" s="31">
        <v>275</v>
      </c>
      <c r="P8" s="20">
        <v>245</v>
      </c>
      <c r="Q8" s="30">
        <v>30</v>
      </c>
      <c r="R8" s="29" t="s">
        <v>101</v>
      </c>
      <c r="S8" s="28" t="s">
        <v>233</v>
      </c>
    </row>
    <row r="9" spans="1:20" x14ac:dyDescent="0.3">
      <c r="A9" s="32" t="s">
        <v>21</v>
      </c>
      <c r="B9" s="1">
        <v>81</v>
      </c>
      <c r="C9" s="1">
        <v>41</v>
      </c>
      <c r="D9" s="1">
        <v>30</v>
      </c>
      <c r="E9" s="20">
        <v>10</v>
      </c>
      <c r="F9" s="30">
        <v>92</v>
      </c>
      <c r="G9" s="31">
        <v>28</v>
      </c>
      <c r="H9" s="20">
        <v>39</v>
      </c>
      <c r="I9" s="20">
        <v>2</v>
      </c>
      <c r="J9" s="30">
        <v>4</v>
      </c>
      <c r="K9" s="29" t="s">
        <v>1722</v>
      </c>
      <c r="L9" s="1" t="s">
        <v>1694</v>
      </c>
      <c r="M9" s="1" t="s">
        <v>725</v>
      </c>
      <c r="N9" s="1" t="s">
        <v>2203</v>
      </c>
      <c r="O9" s="31">
        <v>240</v>
      </c>
      <c r="P9" s="20">
        <v>250</v>
      </c>
      <c r="Q9" s="30">
        <v>-10</v>
      </c>
      <c r="R9" s="29" t="s">
        <v>107</v>
      </c>
      <c r="S9" s="28" t="s">
        <v>215</v>
      </c>
    </row>
    <row r="10" spans="1:20" x14ac:dyDescent="0.3">
      <c r="A10" s="32" t="s">
        <v>19</v>
      </c>
      <c r="B10" s="1">
        <v>81</v>
      </c>
      <c r="C10" s="1">
        <v>39</v>
      </c>
      <c r="D10" s="1">
        <v>38</v>
      </c>
      <c r="E10" s="20">
        <v>4</v>
      </c>
      <c r="F10" s="30">
        <v>82</v>
      </c>
      <c r="G10" s="31">
        <v>26</v>
      </c>
      <c r="H10" s="20">
        <v>34</v>
      </c>
      <c r="I10" s="20">
        <v>5</v>
      </c>
      <c r="J10" s="30">
        <v>2</v>
      </c>
      <c r="K10" s="29" t="s">
        <v>1560</v>
      </c>
      <c r="L10" s="1" t="s">
        <v>2140</v>
      </c>
      <c r="M10" s="1" t="s">
        <v>703</v>
      </c>
      <c r="N10" s="1" t="s">
        <v>2204</v>
      </c>
      <c r="O10" s="31">
        <v>243</v>
      </c>
      <c r="P10" s="20">
        <v>275</v>
      </c>
      <c r="Q10" s="30">
        <v>-32</v>
      </c>
      <c r="R10" s="29" t="s">
        <v>104</v>
      </c>
      <c r="S10" s="28" t="s">
        <v>228</v>
      </c>
    </row>
    <row r="11" spans="1:20" ht="15" thickBot="1" x14ac:dyDescent="0.35">
      <c r="A11" s="32" t="s">
        <v>4</v>
      </c>
      <c r="B11" s="1">
        <v>81</v>
      </c>
      <c r="C11" s="1">
        <v>32</v>
      </c>
      <c r="D11" s="1">
        <v>35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1614</v>
      </c>
      <c r="L11" s="1" t="s">
        <v>2099</v>
      </c>
      <c r="M11" s="1" t="s">
        <v>1097</v>
      </c>
      <c r="N11" s="1" t="s">
        <v>2147</v>
      </c>
      <c r="O11" s="31">
        <v>252</v>
      </c>
      <c r="P11" s="20">
        <v>296</v>
      </c>
      <c r="Q11" s="30">
        <v>-44</v>
      </c>
      <c r="R11" s="29" t="s">
        <v>167</v>
      </c>
      <c r="S11" s="28" t="s">
        <v>237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82</v>
      </c>
      <c r="C14" s="1">
        <v>53</v>
      </c>
      <c r="D14" s="1">
        <v>22</v>
      </c>
      <c r="E14" s="20">
        <v>7</v>
      </c>
      <c r="F14" s="33">
        <v>113</v>
      </c>
      <c r="G14" s="20">
        <v>34</v>
      </c>
      <c r="H14" s="20">
        <v>48</v>
      </c>
      <c r="I14" s="20">
        <v>5</v>
      </c>
      <c r="J14" s="20">
        <v>4</v>
      </c>
      <c r="K14" s="29" t="s">
        <v>2052</v>
      </c>
      <c r="L14" s="1" t="s">
        <v>2145</v>
      </c>
      <c r="M14" s="1" t="s">
        <v>2230</v>
      </c>
      <c r="N14" s="1" t="s">
        <v>2231</v>
      </c>
      <c r="O14" s="31">
        <v>296</v>
      </c>
      <c r="P14" s="20">
        <v>240</v>
      </c>
      <c r="Q14" s="30">
        <v>56</v>
      </c>
      <c r="R14" s="29" t="s">
        <v>99</v>
      </c>
      <c r="S14" s="28" t="s">
        <v>226</v>
      </c>
    </row>
    <row r="15" spans="1:20" x14ac:dyDescent="0.3">
      <c r="A15" s="32" t="s">
        <v>10</v>
      </c>
      <c r="B15" s="1">
        <v>82</v>
      </c>
      <c r="C15" s="1">
        <v>43</v>
      </c>
      <c r="D15" s="1">
        <v>27</v>
      </c>
      <c r="E15" s="20">
        <v>12</v>
      </c>
      <c r="F15" s="30">
        <v>98</v>
      </c>
      <c r="G15" s="20">
        <v>17</v>
      </c>
      <c r="H15" s="20">
        <v>33</v>
      </c>
      <c r="I15" s="20">
        <v>10</v>
      </c>
      <c r="J15" s="20">
        <v>4</v>
      </c>
      <c r="K15" s="29" t="s">
        <v>2232</v>
      </c>
      <c r="L15" s="1" t="s">
        <v>2154</v>
      </c>
      <c r="M15" s="1" t="s">
        <v>949</v>
      </c>
      <c r="N15" s="1" t="s">
        <v>2238</v>
      </c>
      <c r="O15" s="31">
        <v>250</v>
      </c>
      <c r="P15" s="20">
        <v>243</v>
      </c>
      <c r="Q15" s="30">
        <v>7</v>
      </c>
      <c r="R15" s="29" t="s">
        <v>109</v>
      </c>
      <c r="S15" s="28" t="s">
        <v>203</v>
      </c>
    </row>
    <row r="16" spans="1:20" x14ac:dyDescent="0.3">
      <c r="A16" s="32" t="s">
        <v>9</v>
      </c>
      <c r="B16" s="1">
        <v>82</v>
      </c>
      <c r="C16" s="1">
        <v>41</v>
      </c>
      <c r="D16" s="1">
        <v>25</v>
      </c>
      <c r="E16" s="20">
        <v>16</v>
      </c>
      <c r="F16" s="30">
        <v>98</v>
      </c>
      <c r="G16" s="20">
        <v>31</v>
      </c>
      <c r="H16" s="20">
        <v>38</v>
      </c>
      <c r="I16" s="20">
        <v>3</v>
      </c>
      <c r="J16" s="20">
        <v>10</v>
      </c>
      <c r="K16" s="29" t="s">
        <v>2155</v>
      </c>
      <c r="L16" s="1" t="s">
        <v>2239</v>
      </c>
      <c r="M16" s="1" t="s">
        <v>2192</v>
      </c>
      <c r="N16" s="1" t="s">
        <v>2193</v>
      </c>
      <c r="O16" s="31">
        <v>293</v>
      </c>
      <c r="P16" s="20">
        <v>268</v>
      </c>
      <c r="Q16" s="30">
        <v>25</v>
      </c>
      <c r="R16" s="29" t="s">
        <v>113</v>
      </c>
      <c r="S16" s="28" t="s">
        <v>202</v>
      </c>
    </row>
    <row r="17" spans="1:19" x14ac:dyDescent="0.3">
      <c r="A17" s="32" t="s">
        <v>1</v>
      </c>
      <c r="B17" s="1">
        <v>82</v>
      </c>
      <c r="C17" s="1">
        <v>43</v>
      </c>
      <c r="D17" s="1">
        <v>30</v>
      </c>
      <c r="E17" s="20">
        <v>9</v>
      </c>
      <c r="F17" s="30">
        <v>95</v>
      </c>
      <c r="G17" s="20">
        <v>35</v>
      </c>
      <c r="H17" s="20">
        <v>41</v>
      </c>
      <c r="I17" s="20">
        <v>2</v>
      </c>
      <c r="J17" s="20">
        <v>6</v>
      </c>
      <c r="K17" s="29" t="s">
        <v>2194</v>
      </c>
      <c r="L17" s="1" t="s">
        <v>1732</v>
      </c>
      <c r="M17" s="1" t="s">
        <v>2240</v>
      </c>
      <c r="N17" s="1" t="s">
        <v>2241</v>
      </c>
      <c r="O17" s="31">
        <v>263</v>
      </c>
      <c r="P17" s="20">
        <v>244</v>
      </c>
      <c r="Q17" s="30">
        <v>19</v>
      </c>
      <c r="R17" s="29" t="s">
        <v>135</v>
      </c>
      <c r="S17" s="28" t="s">
        <v>219</v>
      </c>
    </row>
    <row r="18" spans="1:19" x14ac:dyDescent="0.3">
      <c r="A18" s="32" t="s">
        <v>23</v>
      </c>
      <c r="B18" s="1">
        <v>82</v>
      </c>
      <c r="C18" s="1">
        <v>40</v>
      </c>
      <c r="D18" s="1">
        <v>30</v>
      </c>
      <c r="E18" s="20">
        <v>12</v>
      </c>
      <c r="F18" s="30">
        <v>92</v>
      </c>
      <c r="G18" s="20">
        <v>21</v>
      </c>
      <c r="H18" s="20">
        <v>33</v>
      </c>
      <c r="I18" s="20">
        <v>7</v>
      </c>
      <c r="J18" s="20">
        <v>2</v>
      </c>
      <c r="K18" s="29" t="s">
        <v>2232</v>
      </c>
      <c r="L18" s="1" t="s">
        <v>2148</v>
      </c>
      <c r="M18" s="1" t="s">
        <v>1047</v>
      </c>
      <c r="N18" s="1" t="s">
        <v>2233</v>
      </c>
      <c r="O18" s="31">
        <v>253</v>
      </c>
      <c r="P18" s="20">
        <v>253</v>
      </c>
      <c r="Q18" s="30">
        <v>0</v>
      </c>
      <c r="R18" s="29" t="s">
        <v>107</v>
      </c>
      <c r="S18" s="28" t="s">
        <v>220</v>
      </c>
    </row>
    <row r="19" spans="1:19" x14ac:dyDescent="0.3">
      <c r="A19" s="32" t="s">
        <v>13</v>
      </c>
      <c r="B19" s="1">
        <v>82</v>
      </c>
      <c r="C19" s="1">
        <v>43</v>
      </c>
      <c r="D19" s="1">
        <v>34</v>
      </c>
      <c r="E19" s="20">
        <v>5</v>
      </c>
      <c r="F19" s="30">
        <v>91</v>
      </c>
      <c r="G19" s="20">
        <v>25</v>
      </c>
      <c r="H19" s="20">
        <v>39</v>
      </c>
      <c r="I19" s="20">
        <v>4</v>
      </c>
      <c r="J19" s="20">
        <v>5</v>
      </c>
      <c r="K19" s="29" t="s">
        <v>2236</v>
      </c>
      <c r="L19" s="1" t="s">
        <v>1977</v>
      </c>
      <c r="M19" s="1" t="s">
        <v>834</v>
      </c>
      <c r="N19" s="1" t="s">
        <v>2237</v>
      </c>
      <c r="O19" s="31">
        <v>233</v>
      </c>
      <c r="P19" s="20">
        <v>241</v>
      </c>
      <c r="Q19" s="30">
        <v>-8</v>
      </c>
      <c r="R19" s="29" t="s">
        <v>113</v>
      </c>
      <c r="S19" s="28" t="s">
        <v>224</v>
      </c>
    </row>
    <row r="20" spans="1:19" x14ac:dyDescent="0.3">
      <c r="A20" s="32" t="s">
        <v>14</v>
      </c>
      <c r="B20" s="1">
        <v>82</v>
      </c>
      <c r="C20" s="1">
        <v>42</v>
      </c>
      <c r="D20" s="1">
        <v>37</v>
      </c>
      <c r="E20" s="20">
        <v>3</v>
      </c>
      <c r="F20" s="30">
        <v>87</v>
      </c>
      <c r="G20" s="20">
        <v>25</v>
      </c>
      <c r="H20" s="20">
        <v>38</v>
      </c>
      <c r="I20" s="20">
        <v>4</v>
      </c>
      <c r="J20" s="20">
        <v>1</v>
      </c>
      <c r="K20" s="29" t="s">
        <v>1977</v>
      </c>
      <c r="L20" s="1" t="s">
        <v>2234</v>
      </c>
      <c r="M20" s="1" t="s">
        <v>2104</v>
      </c>
      <c r="N20" s="1" t="s">
        <v>2235</v>
      </c>
      <c r="O20" s="31">
        <v>230</v>
      </c>
      <c r="P20" s="20">
        <v>254</v>
      </c>
      <c r="Q20" s="30">
        <v>-24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81</v>
      </c>
      <c r="C21" s="26">
        <v>33</v>
      </c>
      <c r="D21" s="26">
        <v>39</v>
      </c>
      <c r="E21" s="24">
        <v>9</v>
      </c>
      <c r="F21" s="23">
        <v>75</v>
      </c>
      <c r="G21" s="24">
        <v>21</v>
      </c>
      <c r="H21" s="24">
        <v>30</v>
      </c>
      <c r="I21" s="24">
        <v>3</v>
      </c>
      <c r="J21" s="24">
        <v>1</v>
      </c>
      <c r="K21" s="22" t="s">
        <v>2080</v>
      </c>
      <c r="L21" s="26" t="s">
        <v>1910</v>
      </c>
      <c r="M21" s="26" t="s">
        <v>1007</v>
      </c>
      <c r="N21" s="26" t="s">
        <v>2209</v>
      </c>
      <c r="O21" s="25">
        <v>234</v>
      </c>
      <c r="P21" s="24">
        <v>248</v>
      </c>
      <c r="Q21" s="23">
        <v>-14</v>
      </c>
      <c r="R21" s="22" t="s">
        <v>113</v>
      </c>
      <c r="S21" s="21" t="s">
        <v>202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81</v>
      </c>
      <c r="C25" s="1">
        <v>54</v>
      </c>
      <c r="D25" s="1">
        <v>16</v>
      </c>
      <c r="E25" s="20">
        <v>11</v>
      </c>
      <c r="F25" s="30">
        <v>119</v>
      </c>
      <c r="G25" s="20">
        <v>43</v>
      </c>
      <c r="H25" s="20">
        <v>50</v>
      </c>
      <c r="I25" s="20">
        <v>4</v>
      </c>
      <c r="J25" s="20">
        <v>6</v>
      </c>
      <c r="K25" s="29" t="s">
        <v>2162</v>
      </c>
      <c r="L25" s="1" t="s">
        <v>1504</v>
      </c>
      <c r="M25" s="1" t="s">
        <v>759</v>
      </c>
      <c r="N25" s="1" t="s">
        <v>2242</v>
      </c>
      <c r="O25" s="31">
        <v>300</v>
      </c>
      <c r="P25" s="20">
        <v>203</v>
      </c>
      <c r="Q25" s="30">
        <v>97</v>
      </c>
      <c r="R25" s="29" t="s">
        <v>104</v>
      </c>
      <c r="S25" s="28" t="s">
        <v>234</v>
      </c>
    </row>
    <row r="26" spans="1:19" x14ac:dyDescent="0.3">
      <c r="A26" s="32" t="s">
        <v>22</v>
      </c>
      <c r="B26" s="1">
        <v>81</v>
      </c>
      <c r="C26" s="1">
        <v>49</v>
      </c>
      <c r="D26" s="1">
        <v>20</v>
      </c>
      <c r="E26" s="20">
        <v>12</v>
      </c>
      <c r="F26" s="30">
        <v>110</v>
      </c>
      <c r="G26" s="20">
        <v>33</v>
      </c>
      <c r="H26" s="20">
        <v>44</v>
      </c>
      <c r="I26" s="20">
        <v>5</v>
      </c>
      <c r="J26" s="20">
        <v>4</v>
      </c>
      <c r="K26" s="29" t="s">
        <v>2164</v>
      </c>
      <c r="L26" s="1" t="s">
        <v>2214</v>
      </c>
      <c r="M26" s="1" t="s">
        <v>1090</v>
      </c>
      <c r="N26" s="1" t="s">
        <v>2116</v>
      </c>
      <c r="O26" s="31">
        <v>275</v>
      </c>
      <c r="P26" s="20">
        <v>223</v>
      </c>
      <c r="Q26" s="30">
        <v>52</v>
      </c>
      <c r="R26" s="29" t="s">
        <v>135</v>
      </c>
      <c r="S26" s="28" t="s">
        <v>234</v>
      </c>
    </row>
    <row r="27" spans="1:19" x14ac:dyDescent="0.3">
      <c r="A27" s="32" t="s">
        <v>17</v>
      </c>
      <c r="B27" s="1">
        <v>82</v>
      </c>
      <c r="C27" s="1">
        <v>46</v>
      </c>
      <c r="D27" s="1">
        <v>24</v>
      </c>
      <c r="E27" s="20">
        <v>12</v>
      </c>
      <c r="F27" s="30">
        <v>104</v>
      </c>
      <c r="G27" s="20">
        <v>27</v>
      </c>
      <c r="H27" s="20">
        <v>42</v>
      </c>
      <c r="I27" s="20">
        <v>4</v>
      </c>
      <c r="J27" s="20">
        <v>5</v>
      </c>
      <c r="K27" s="29" t="s">
        <v>2243</v>
      </c>
      <c r="L27" s="1" t="s">
        <v>2154</v>
      </c>
      <c r="M27" s="1" t="s">
        <v>1014</v>
      </c>
      <c r="N27" s="1" t="s">
        <v>2244</v>
      </c>
      <c r="O27" s="31">
        <v>272</v>
      </c>
      <c r="P27" s="20">
        <v>240</v>
      </c>
      <c r="Q27" s="30">
        <v>32</v>
      </c>
      <c r="R27" s="29" t="s">
        <v>99</v>
      </c>
      <c r="S27" s="28" t="s">
        <v>232</v>
      </c>
    </row>
    <row r="28" spans="1:19" x14ac:dyDescent="0.3">
      <c r="A28" s="32" t="s">
        <v>95</v>
      </c>
      <c r="B28" s="1">
        <v>81</v>
      </c>
      <c r="C28" s="1">
        <v>43</v>
      </c>
      <c r="D28" s="1">
        <v>32</v>
      </c>
      <c r="E28" s="20">
        <v>6</v>
      </c>
      <c r="F28" s="30">
        <v>92</v>
      </c>
      <c r="G28" s="20">
        <v>33</v>
      </c>
      <c r="H28" s="20">
        <v>43</v>
      </c>
      <c r="I28" s="20">
        <v>0</v>
      </c>
      <c r="J28" s="20">
        <v>0</v>
      </c>
      <c r="K28" s="29" t="s">
        <v>1560</v>
      </c>
      <c r="L28" s="1" t="s">
        <v>1977</v>
      </c>
      <c r="M28" s="1" t="s">
        <v>760</v>
      </c>
      <c r="N28" s="1" t="s">
        <v>2246</v>
      </c>
      <c r="O28" s="31">
        <v>265</v>
      </c>
      <c r="P28" s="20">
        <v>235</v>
      </c>
      <c r="Q28" s="30">
        <v>30</v>
      </c>
      <c r="R28" s="29" t="s">
        <v>99</v>
      </c>
      <c r="S28" s="28" t="s">
        <v>232</v>
      </c>
    </row>
    <row r="29" spans="1:19" x14ac:dyDescent="0.3">
      <c r="A29" s="32" t="s">
        <v>15</v>
      </c>
      <c r="B29" s="1">
        <v>81</v>
      </c>
      <c r="C29" s="1">
        <v>38</v>
      </c>
      <c r="D29" s="1">
        <v>33</v>
      </c>
      <c r="E29" s="20">
        <v>10</v>
      </c>
      <c r="F29" s="30">
        <v>86</v>
      </c>
      <c r="G29" s="20">
        <v>23</v>
      </c>
      <c r="H29" s="20">
        <v>33</v>
      </c>
      <c r="I29" s="20">
        <v>5</v>
      </c>
      <c r="J29" s="20">
        <v>2</v>
      </c>
      <c r="K29" s="29" t="s">
        <v>1977</v>
      </c>
      <c r="L29" s="1" t="s">
        <v>1618</v>
      </c>
      <c r="M29" s="1" t="s">
        <v>731</v>
      </c>
      <c r="N29" s="1" t="s">
        <v>2216</v>
      </c>
      <c r="O29" s="31">
        <v>243</v>
      </c>
      <c r="P29" s="20">
        <v>264</v>
      </c>
      <c r="Q29" s="30">
        <v>-21</v>
      </c>
      <c r="R29" s="29" t="s">
        <v>101</v>
      </c>
      <c r="S29" s="28" t="s">
        <v>228</v>
      </c>
    </row>
    <row r="30" spans="1:19" x14ac:dyDescent="0.3">
      <c r="A30" s="32" t="s">
        <v>6</v>
      </c>
      <c r="B30" s="1">
        <v>81</v>
      </c>
      <c r="C30" s="1">
        <v>36</v>
      </c>
      <c r="D30" s="1">
        <v>33</v>
      </c>
      <c r="E30" s="20">
        <v>12</v>
      </c>
      <c r="F30" s="30">
        <v>84</v>
      </c>
      <c r="G30" s="20">
        <v>31</v>
      </c>
      <c r="H30" s="20">
        <v>35</v>
      </c>
      <c r="I30" s="20">
        <v>1</v>
      </c>
      <c r="J30" s="20">
        <v>4</v>
      </c>
      <c r="K30" s="29" t="s">
        <v>2245</v>
      </c>
      <c r="L30" s="1" t="s">
        <v>2166</v>
      </c>
      <c r="M30" s="1" t="s">
        <v>2218</v>
      </c>
      <c r="N30" s="1" t="s">
        <v>2219</v>
      </c>
      <c r="O30" s="31">
        <v>226</v>
      </c>
      <c r="P30" s="20">
        <v>255</v>
      </c>
      <c r="Q30" s="30">
        <v>-29</v>
      </c>
      <c r="R30" s="29" t="s">
        <v>109</v>
      </c>
      <c r="S30" s="28" t="s">
        <v>234</v>
      </c>
    </row>
    <row r="31" spans="1:19" x14ac:dyDescent="0.3">
      <c r="A31" s="32" t="s">
        <v>0</v>
      </c>
      <c r="B31" s="1">
        <v>81</v>
      </c>
      <c r="C31" s="1">
        <v>35</v>
      </c>
      <c r="D31" s="1">
        <v>34</v>
      </c>
      <c r="E31" s="20">
        <v>12</v>
      </c>
      <c r="F31" s="30">
        <v>82</v>
      </c>
      <c r="G31" s="20">
        <v>26</v>
      </c>
      <c r="H31" s="20">
        <v>33</v>
      </c>
      <c r="I31" s="20">
        <v>2</v>
      </c>
      <c r="J31" s="20">
        <v>4</v>
      </c>
      <c r="K31" s="29" t="s">
        <v>2084</v>
      </c>
      <c r="L31" s="1" t="s">
        <v>2247</v>
      </c>
      <c r="M31" s="1" t="s">
        <v>122</v>
      </c>
      <c r="N31" s="1" t="s">
        <v>2203</v>
      </c>
      <c r="O31" s="31">
        <v>230</v>
      </c>
      <c r="P31" s="20">
        <v>254</v>
      </c>
      <c r="Q31" s="30">
        <v>-24</v>
      </c>
      <c r="R31" s="29" t="s">
        <v>113</v>
      </c>
      <c r="S31" s="28" t="s">
        <v>202</v>
      </c>
    </row>
    <row r="32" spans="1:19" ht="15" thickBot="1" x14ac:dyDescent="0.35">
      <c r="A32" s="32" t="s">
        <v>25</v>
      </c>
      <c r="B32" s="1">
        <v>81</v>
      </c>
      <c r="C32" s="1">
        <v>28</v>
      </c>
      <c r="D32" s="1">
        <v>39</v>
      </c>
      <c r="E32" s="20">
        <v>14</v>
      </c>
      <c r="F32" s="23">
        <v>70</v>
      </c>
      <c r="G32" s="20">
        <v>18</v>
      </c>
      <c r="H32" s="20">
        <v>25</v>
      </c>
      <c r="I32" s="20">
        <v>3</v>
      </c>
      <c r="J32" s="20">
        <v>5</v>
      </c>
      <c r="K32" s="29" t="s">
        <v>2212</v>
      </c>
      <c r="L32" s="1" t="s">
        <v>2034</v>
      </c>
      <c r="M32" s="1" t="s">
        <v>906</v>
      </c>
      <c r="N32" s="1" t="s">
        <v>2161</v>
      </c>
      <c r="O32" s="31">
        <v>208</v>
      </c>
      <c r="P32" s="20">
        <v>273</v>
      </c>
      <c r="Q32" s="30">
        <v>-65</v>
      </c>
      <c r="R32" s="29" t="s">
        <v>133</v>
      </c>
      <c r="S32" s="28" t="s">
        <v>238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81</v>
      </c>
      <c r="C35" s="1">
        <v>38</v>
      </c>
      <c r="D35" s="1">
        <v>26</v>
      </c>
      <c r="E35" s="20">
        <v>17</v>
      </c>
      <c r="F35" s="33">
        <v>93</v>
      </c>
      <c r="G35" s="20">
        <v>28</v>
      </c>
      <c r="H35" s="20">
        <v>37</v>
      </c>
      <c r="I35" s="20">
        <v>1</v>
      </c>
      <c r="J35" s="20">
        <v>8</v>
      </c>
      <c r="K35" s="29" t="s">
        <v>1981</v>
      </c>
      <c r="L35" s="1" t="s">
        <v>2181</v>
      </c>
      <c r="M35" s="1" t="s">
        <v>956</v>
      </c>
      <c r="N35" s="1" t="s">
        <v>2226</v>
      </c>
      <c r="O35" s="31">
        <v>261</v>
      </c>
      <c r="P35" s="20">
        <v>249</v>
      </c>
      <c r="Q35" s="30">
        <v>12</v>
      </c>
      <c r="R35" s="29" t="s">
        <v>104</v>
      </c>
      <c r="S35" s="28" t="s">
        <v>241</v>
      </c>
    </row>
    <row r="36" spans="1:19" x14ac:dyDescent="0.3">
      <c r="A36" s="32" t="s">
        <v>20</v>
      </c>
      <c r="B36" s="1">
        <v>81</v>
      </c>
      <c r="C36" s="1">
        <v>40</v>
      </c>
      <c r="D36" s="1">
        <v>30</v>
      </c>
      <c r="E36" s="20">
        <v>11</v>
      </c>
      <c r="F36" s="30">
        <v>91</v>
      </c>
      <c r="G36" s="20">
        <v>31</v>
      </c>
      <c r="H36" s="20">
        <v>40</v>
      </c>
      <c r="I36" s="20">
        <v>0</v>
      </c>
      <c r="J36" s="20">
        <v>4</v>
      </c>
      <c r="K36" s="29" t="s">
        <v>2087</v>
      </c>
      <c r="L36" s="1" t="s">
        <v>2171</v>
      </c>
      <c r="M36" s="1" t="s">
        <v>994</v>
      </c>
      <c r="N36" s="1" t="s">
        <v>2185</v>
      </c>
      <c r="O36" s="31">
        <v>276</v>
      </c>
      <c r="P36" s="20">
        <v>268</v>
      </c>
      <c r="Q36" s="30">
        <v>8</v>
      </c>
      <c r="R36" s="29" t="s">
        <v>107</v>
      </c>
      <c r="S36" s="28" t="s">
        <v>231</v>
      </c>
    </row>
    <row r="37" spans="1:19" x14ac:dyDescent="0.3">
      <c r="A37" s="32" t="s">
        <v>31</v>
      </c>
      <c r="B37" s="1">
        <v>81</v>
      </c>
      <c r="C37" s="1">
        <v>42</v>
      </c>
      <c r="D37" s="1">
        <v>33</v>
      </c>
      <c r="E37" s="20">
        <v>6</v>
      </c>
      <c r="F37" s="30">
        <v>90</v>
      </c>
      <c r="G37" s="20">
        <v>17</v>
      </c>
      <c r="H37" s="20">
        <v>34</v>
      </c>
      <c r="I37" s="20">
        <v>8</v>
      </c>
      <c r="J37" s="20">
        <v>0</v>
      </c>
      <c r="K37" s="29" t="s">
        <v>1527</v>
      </c>
      <c r="L37" s="1" t="s">
        <v>2248</v>
      </c>
      <c r="M37" s="1" t="s">
        <v>2197</v>
      </c>
      <c r="N37" s="1" t="s">
        <v>2249</v>
      </c>
      <c r="O37" s="31">
        <v>268</v>
      </c>
      <c r="P37" s="20">
        <v>284</v>
      </c>
      <c r="Q37" s="30">
        <v>-16</v>
      </c>
      <c r="R37" s="29" t="s">
        <v>107</v>
      </c>
      <c r="S37" s="28" t="s">
        <v>240</v>
      </c>
    </row>
    <row r="38" spans="1:19" x14ac:dyDescent="0.3">
      <c r="A38" s="32" t="s">
        <v>18</v>
      </c>
      <c r="B38" s="1">
        <v>81</v>
      </c>
      <c r="C38" s="1">
        <v>35</v>
      </c>
      <c r="D38" s="1">
        <v>26</v>
      </c>
      <c r="E38" s="20">
        <v>20</v>
      </c>
      <c r="F38" s="30">
        <v>90</v>
      </c>
      <c r="G38" s="20">
        <v>17</v>
      </c>
      <c r="H38" s="20">
        <v>30</v>
      </c>
      <c r="I38" s="20">
        <v>5</v>
      </c>
      <c r="J38" s="20">
        <v>9</v>
      </c>
      <c r="K38" s="29" t="s">
        <v>2173</v>
      </c>
      <c r="L38" s="1" t="s">
        <v>2252</v>
      </c>
      <c r="M38" s="1" t="s">
        <v>2253</v>
      </c>
      <c r="N38" s="1" t="s">
        <v>2254</v>
      </c>
      <c r="O38" s="31">
        <v>224</v>
      </c>
      <c r="P38" s="20">
        <v>244</v>
      </c>
      <c r="Q38" s="30">
        <v>-20</v>
      </c>
      <c r="R38" s="29" t="s">
        <v>101</v>
      </c>
      <c r="S38" s="28" t="s">
        <v>290</v>
      </c>
    </row>
    <row r="39" spans="1:19" x14ac:dyDescent="0.3">
      <c r="A39" s="32" t="s">
        <v>8</v>
      </c>
      <c r="B39" s="1">
        <v>80</v>
      </c>
      <c r="C39" s="1">
        <v>38</v>
      </c>
      <c r="D39" s="1">
        <v>34</v>
      </c>
      <c r="E39" s="20">
        <v>8</v>
      </c>
      <c r="F39" s="30">
        <v>84</v>
      </c>
      <c r="G39" s="20">
        <v>24</v>
      </c>
      <c r="H39" s="20">
        <v>36</v>
      </c>
      <c r="I39" s="20">
        <v>2</v>
      </c>
      <c r="J39" s="20">
        <v>2</v>
      </c>
      <c r="K39" s="29" t="s">
        <v>1720</v>
      </c>
      <c r="L39" s="1" t="s">
        <v>2225</v>
      </c>
      <c r="M39" s="1" t="s">
        <v>970</v>
      </c>
      <c r="N39" s="1" t="s">
        <v>2139</v>
      </c>
      <c r="O39" s="31">
        <v>243</v>
      </c>
      <c r="P39" s="20">
        <v>286</v>
      </c>
      <c r="Q39" s="30">
        <v>-43</v>
      </c>
      <c r="R39" s="29" t="s">
        <v>99</v>
      </c>
      <c r="S39" s="28" t="s">
        <v>234</v>
      </c>
    </row>
    <row r="40" spans="1:19" x14ac:dyDescent="0.3">
      <c r="A40" s="32" t="s">
        <v>7</v>
      </c>
      <c r="B40" s="1">
        <v>80</v>
      </c>
      <c r="C40" s="1">
        <v>34</v>
      </c>
      <c r="D40" s="1">
        <v>35</v>
      </c>
      <c r="E40" s="20">
        <v>11</v>
      </c>
      <c r="F40" s="30">
        <v>79</v>
      </c>
      <c r="G40" s="20">
        <v>24</v>
      </c>
      <c r="H40" s="20">
        <v>32</v>
      </c>
      <c r="I40" s="20">
        <v>2</v>
      </c>
      <c r="J40" s="20">
        <v>6</v>
      </c>
      <c r="K40" s="29" t="s">
        <v>1871</v>
      </c>
      <c r="L40" s="1" t="s">
        <v>2072</v>
      </c>
      <c r="M40" s="1" t="s">
        <v>866</v>
      </c>
      <c r="N40" s="1" t="s">
        <v>2141</v>
      </c>
      <c r="O40" s="31">
        <v>225</v>
      </c>
      <c r="P40" s="20">
        <v>257</v>
      </c>
      <c r="Q40" s="30">
        <v>-32</v>
      </c>
      <c r="R40" s="29" t="s">
        <v>101</v>
      </c>
      <c r="S40" s="28" t="s">
        <v>237</v>
      </c>
    </row>
    <row r="41" spans="1:19" x14ac:dyDescent="0.3">
      <c r="A41" s="32" t="s">
        <v>27</v>
      </c>
      <c r="B41" s="1">
        <v>81</v>
      </c>
      <c r="C41" s="1">
        <v>33</v>
      </c>
      <c r="D41" s="1">
        <v>39</v>
      </c>
      <c r="E41" s="20">
        <v>9</v>
      </c>
      <c r="F41" s="30">
        <v>75</v>
      </c>
      <c r="G41" s="20">
        <v>22</v>
      </c>
      <c r="H41" s="20">
        <v>29</v>
      </c>
      <c r="I41" s="20">
        <v>4</v>
      </c>
      <c r="J41" s="20">
        <v>3</v>
      </c>
      <c r="K41" s="29" t="s">
        <v>2250</v>
      </c>
      <c r="L41" s="1" t="s">
        <v>2169</v>
      </c>
      <c r="M41" s="1" t="s">
        <v>725</v>
      </c>
      <c r="N41" s="1" t="s">
        <v>2251</v>
      </c>
      <c r="O41" s="31">
        <v>209</v>
      </c>
      <c r="P41" s="20">
        <v>258</v>
      </c>
      <c r="Q41" s="30">
        <v>-49</v>
      </c>
      <c r="R41" s="29" t="s">
        <v>101</v>
      </c>
      <c r="S41" s="28" t="s">
        <v>215</v>
      </c>
    </row>
    <row r="42" spans="1:19" ht="15" thickBot="1" x14ac:dyDescent="0.35">
      <c r="A42" s="27" t="s">
        <v>3</v>
      </c>
      <c r="B42" s="26">
        <v>81</v>
      </c>
      <c r="C42" s="26">
        <v>25</v>
      </c>
      <c r="D42" s="26">
        <v>48</v>
      </c>
      <c r="E42" s="24">
        <v>8</v>
      </c>
      <c r="F42" s="23">
        <v>58</v>
      </c>
      <c r="G42" s="24">
        <v>9</v>
      </c>
      <c r="H42" s="24">
        <v>19</v>
      </c>
      <c r="I42" s="24">
        <v>6</v>
      </c>
      <c r="J42" s="24">
        <v>2</v>
      </c>
      <c r="K42" s="22" t="s">
        <v>2255</v>
      </c>
      <c r="L42" s="26" t="s">
        <v>2201</v>
      </c>
      <c r="M42" s="26" t="s">
        <v>2256</v>
      </c>
      <c r="N42" s="26" t="s">
        <v>2257</v>
      </c>
      <c r="O42" s="25">
        <v>215</v>
      </c>
      <c r="P42" s="24">
        <v>310</v>
      </c>
      <c r="Q42" s="23">
        <v>-95</v>
      </c>
      <c r="R42" s="22" t="s">
        <v>109</v>
      </c>
      <c r="S42" s="21" t="s">
        <v>200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61D4753-F63E-48A9-B36A-7830F7BBF7E1}"/>
  </hyperlinks>
  <pageMargins left="0.7" right="0.7" top="0.75" bottom="0.75" header="0.3" footer="0.3"/>
  <pageSetup orientation="portrait" verticalDpi="0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536F-A746-48D6-BF9D-D8EB489DF2A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82</v>
      </c>
      <c r="C4" s="40">
        <v>50</v>
      </c>
      <c r="D4" s="40">
        <v>23</v>
      </c>
      <c r="E4" s="38">
        <v>9</v>
      </c>
      <c r="F4" s="33">
        <v>109</v>
      </c>
      <c r="G4" s="39">
        <v>37</v>
      </c>
      <c r="H4" s="38">
        <v>45</v>
      </c>
      <c r="I4" s="38">
        <v>5</v>
      </c>
      <c r="J4" s="33">
        <v>1</v>
      </c>
      <c r="K4" s="37" t="s">
        <v>2258</v>
      </c>
      <c r="L4" s="40" t="s">
        <v>1527</v>
      </c>
      <c r="M4" s="40" t="s">
        <v>2030</v>
      </c>
      <c r="N4" s="40" t="s">
        <v>2089</v>
      </c>
      <c r="O4" s="39">
        <v>288</v>
      </c>
      <c r="P4" s="38">
        <v>241</v>
      </c>
      <c r="Q4" s="33">
        <v>47</v>
      </c>
      <c r="R4" s="37" t="s">
        <v>101</v>
      </c>
      <c r="S4" s="36" t="s">
        <v>234</v>
      </c>
    </row>
    <row r="5" spans="1:20" x14ac:dyDescent="0.3">
      <c r="A5" s="32" t="s">
        <v>16</v>
      </c>
      <c r="B5" s="1">
        <v>82</v>
      </c>
      <c r="C5" s="1">
        <v>48</v>
      </c>
      <c r="D5" s="1">
        <v>24</v>
      </c>
      <c r="E5" s="20">
        <v>10</v>
      </c>
      <c r="F5" s="30">
        <v>106</v>
      </c>
      <c r="G5" s="31">
        <v>30</v>
      </c>
      <c r="H5" s="20">
        <v>44</v>
      </c>
      <c r="I5" s="20">
        <v>4</v>
      </c>
      <c r="J5" s="30">
        <v>5</v>
      </c>
      <c r="K5" s="29" t="s">
        <v>2142</v>
      </c>
      <c r="L5" s="1" t="s">
        <v>2229</v>
      </c>
      <c r="M5" s="1" t="s">
        <v>814</v>
      </c>
      <c r="N5" s="1" t="s">
        <v>2228</v>
      </c>
      <c r="O5" s="31">
        <v>283</v>
      </c>
      <c r="P5" s="20">
        <v>256</v>
      </c>
      <c r="Q5" s="30">
        <v>27</v>
      </c>
      <c r="R5" s="29" t="s">
        <v>101</v>
      </c>
      <c r="S5" s="28" t="s">
        <v>203</v>
      </c>
    </row>
    <row r="6" spans="1:20" x14ac:dyDescent="0.3">
      <c r="A6" s="32" t="s">
        <v>5</v>
      </c>
      <c r="B6" s="1">
        <v>82</v>
      </c>
      <c r="C6" s="1">
        <v>50</v>
      </c>
      <c r="D6" s="1">
        <v>26</v>
      </c>
      <c r="E6" s="20">
        <v>6</v>
      </c>
      <c r="F6" s="30">
        <v>106</v>
      </c>
      <c r="G6" s="31">
        <v>36</v>
      </c>
      <c r="H6" s="20">
        <v>46</v>
      </c>
      <c r="I6" s="20">
        <v>4</v>
      </c>
      <c r="J6" s="30">
        <v>2</v>
      </c>
      <c r="K6" s="29" t="s">
        <v>2262</v>
      </c>
      <c r="L6" s="1" t="s">
        <v>2145</v>
      </c>
      <c r="M6" s="1" t="s">
        <v>814</v>
      </c>
      <c r="N6" s="1" t="s">
        <v>2263</v>
      </c>
      <c r="O6" s="31">
        <v>290</v>
      </c>
      <c r="P6" s="20">
        <v>231</v>
      </c>
      <c r="Q6" s="30">
        <v>59</v>
      </c>
      <c r="R6" s="29" t="s">
        <v>101</v>
      </c>
      <c r="S6" s="28" t="s">
        <v>202</v>
      </c>
    </row>
    <row r="7" spans="1:20" x14ac:dyDescent="0.3">
      <c r="A7" s="32" t="s">
        <v>29</v>
      </c>
      <c r="B7" s="1">
        <v>82</v>
      </c>
      <c r="C7" s="1">
        <v>45</v>
      </c>
      <c r="D7" s="1">
        <v>27</v>
      </c>
      <c r="E7" s="20">
        <v>10</v>
      </c>
      <c r="F7" s="30">
        <v>100</v>
      </c>
      <c r="G7" s="31">
        <v>30</v>
      </c>
      <c r="H7" s="20">
        <v>41</v>
      </c>
      <c r="I7" s="20">
        <v>4</v>
      </c>
      <c r="J7" s="30">
        <v>3</v>
      </c>
      <c r="K7" s="29" t="s">
        <v>2227</v>
      </c>
      <c r="L7" s="1" t="s">
        <v>1567</v>
      </c>
      <c r="M7" s="1" t="s">
        <v>960</v>
      </c>
      <c r="N7" s="1" t="s">
        <v>2228</v>
      </c>
      <c r="O7" s="31">
        <v>272</v>
      </c>
      <c r="P7" s="20">
        <v>250</v>
      </c>
      <c r="Q7" s="30">
        <v>22</v>
      </c>
      <c r="R7" s="29" t="s">
        <v>104</v>
      </c>
      <c r="S7" s="28" t="s">
        <v>233</v>
      </c>
    </row>
    <row r="8" spans="1:20" x14ac:dyDescent="0.3">
      <c r="A8" s="32" t="s">
        <v>11</v>
      </c>
      <c r="B8" s="1">
        <v>82</v>
      </c>
      <c r="C8" s="1">
        <v>44</v>
      </c>
      <c r="D8" s="1">
        <v>27</v>
      </c>
      <c r="E8" s="20">
        <v>11</v>
      </c>
      <c r="F8" s="30">
        <v>99</v>
      </c>
      <c r="G8" s="31">
        <v>35</v>
      </c>
      <c r="H8" s="20">
        <v>41</v>
      </c>
      <c r="I8" s="20">
        <v>3</v>
      </c>
      <c r="J8" s="30">
        <v>1</v>
      </c>
      <c r="K8" s="29" t="s">
        <v>1734</v>
      </c>
      <c r="L8" s="1" t="s">
        <v>2186</v>
      </c>
      <c r="M8" s="1" t="s">
        <v>962</v>
      </c>
      <c r="N8" s="1" t="s">
        <v>2228</v>
      </c>
      <c r="O8" s="31">
        <v>278</v>
      </c>
      <c r="P8" s="20">
        <v>246</v>
      </c>
      <c r="Q8" s="30">
        <v>32</v>
      </c>
      <c r="R8" s="29" t="s">
        <v>99</v>
      </c>
      <c r="S8" s="28" t="s">
        <v>234</v>
      </c>
    </row>
    <row r="9" spans="1:20" x14ac:dyDescent="0.3">
      <c r="A9" s="32" t="s">
        <v>21</v>
      </c>
      <c r="B9" s="1">
        <v>82</v>
      </c>
      <c r="C9" s="1">
        <v>41</v>
      </c>
      <c r="D9" s="1">
        <v>31</v>
      </c>
      <c r="E9" s="20">
        <v>10</v>
      </c>
      <c r="F9" s="30">
        <v>92</v>
      </c>
      <c r="G9" s="31">
        <v>28</v>
      </c>
      <c r="H9" s="20">
        <v>39</v>
      </c>
      <c r="I9" s="20">
        <v>2</v>
      </c>
      <c r="J9" s="30">
        <v>4</v>
      </c>
      <c r="K9" s="29" t="s">
        <v>1722</v>
      </c>
      <c r="L9" s="1" t="s">
        <v>2259</v>
      </c>
      <c r="M9" s="1" t="s">
        <v>1014</v>
      </c>
      <c r="N9" s="1" t="s">
        <v>2260</v>
      </c>
      <c r="O9" s="31">
        <v>241</v>
      </c>
      <c r="P9" s="20">
        <v>258</v>
      </c>
      <c r="Q9" s="30">
        <v>-17</v>
      </c>
      <c r="R9" s="29" t="s">
        <v>113</v>
      </c>
      <c r="S9" s="28" t="s">
        <v>240</v>
      </c>
    </row>
    <row r="10" spans="1:20" x14ac:dyDescent="0.3">
      <c r="A10" s="32" t="s">
        <v>19</v>
      </c>
      <c r="B10" s="1">
        <v>82</v>
      </c>
      <c r="C10" s="1">
        <v>40</v>
      </c>
      <c r="D10" s="1">
        <v>38</v>
      </c>
      <c r="E10" s="20">
        <v>4</v>
      </c>
      <c r="F10" s="30">
        <v>84</v>
      </c>
      <c r="G10" s="31">
        <v>27</v>
      </c>
      <c r="H10" s="20">
        <v>35</v>
      </c>
      <c r="I10" s="20">
        <v>5</v>
      </c>
      <c r="J10" s="30">
        <v>2</v>
      </c>
      <c r="K10" s="29" t="s">
        <v>1818</v>
      </c>
      <c r="L10" s="1" t="s">
        <v>2140</v>
      </c>
      <c r="M10" s="1" t="s">
        <v>856</v>
      </c>
      <c r="N10" s="1" t="s">
        <v>2261</v>
      </c>
      <c r="O10" s="31">
        <v>251</v>
      </c>
      <c r="P10" s="20">
        <v>276</v>
      </c>
      <c r="Q10" s="30">
        <v>-25</v>
      </c>
      <c r="R10" s="29" t="s">
        <v>109</v>
      </c>
      <c r="S10" s="28" t="s">
        <v>225</v>
      </c>
    </row>
    <row r="11" spans="1:20" ht="15" thickBot="1" x14ac:dyDescent="0.35">
      <c r="A11" s="32" t="s">
        <v>4</v>
      </c>
      <c r="B11" s="1">
        <v>82</v>
      </c>
      <c r="C11" s="1">
        <v>32</v>
      </c>
      <c r="D11" s="1">
        <v>36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1614</v>
      </c>
      <c r="L11" s="1" t="s">
        <v>2264</v>
      </c>
      <c r="M11" s="1" t="s">
        <v>1222</v>
      </c>
      <c r="N11" s="1" t="s">
        <v>2265</v>
      </c>
      <c r="O11" s="31">
        <v>253</v>
      </c>
      <c r="P11" s="20">
        <v>299</v>
      </c>
      <c r="Q11" s="30">
        <v>-46</v>
      </c>
      <c r="R11" s="29" t="s">
        <v>180</v>
      </c>
      <c r="S11" s="28" t="s">
        <v>220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82</v>
      </c>
      <c r="C14" s="1">
        <v>53</v>
      </c>
      <c r="D14" s="1">
        <v>22</v>
      </c>
      <c r="E14" s="20">
        <v>7</v>
      </c>
      <c r="F14" s="33">
        <v>113</v>
      </c>
      <c r="G14" s="20">
        <v>34</v>
      </c>
      <c r="H14" s="20">
        <v>48</v>
      </c>
      <c r="I14" s="20">
        <v>5</v>
      </c>
      <c r="J14" s="20">
        <v>4</v>
      </c>
      <c r="K14" s="29" t="s">
        <v>2052</v>
      </c>
      <c r="L14" s="1" t="s">
        <v>2145</v>
      </c>
      <c r="M14" s="1" t="s">
        <v>2230</v>
      </c>
      <c r="N14" s="1" t="s">
        <v>2231</v>
      </c>
      <c r="O14" s="31">
        <v>296</v>
      </c>
      <c r="P14" s="20">
        <v>240</v>
      </c>
      <c r="Q14" s="30">
        <v>56</v>
      </c>
      <c r="R14" s="29" t="s">
        <v>99</v>
      </c>
      <c r="S14" s="28" t="s">
        <v>226</v>
      </c>
    </row>
    <row r="15" spans="1:20" x14ac:dyDescent="0.3">
      <c r="A15" s="32" t="s">
        <v>10</v>
      </c>
      <c r="B15" s="1">
        <v>82</v>
      </c>
      <c r="C15" s="1">
        <v>43</v>
      </c>
      <c r="D15" s="1">
        <v>27</v>
      </c>
      <c r="E15" s="20">
        <v>12</v>
      </c>
      <c r="F15" s="30">
        <v>98</v>
      </c>
      <c r="G15" s="20">
        <v>17</v>
      </c>
      <c r="H15" s="20">
        <v>33</v>
      </c>
      <c r="I15" s="20">
        <v>10</v>
      </c>
      <c r="J15" s="20">
        <v>4</v>
      </c>
      <c r="K15" s="29" t="s">
        <v>2232</v>
      </c>
      <c r="L15" s="1" t="s">
        <v>2154</v>
      </c>
      <c r="M15" s="1" t="s">
        <v>949</v>
      </c>
      <c r="N15" s="1" t="s">
        <v>2238</v>
      </c>
      <c r="O15" s="31">
        <v>250</v>
      </c>
      <c r="P15" s="20">
        <v>243</v>
      </c>
      <c r="Q15" s="30">
        <v>7</v>
      </c>
      <c r="R15" s="29" t="s">
        <v>109</v>
      </c>
      <c r="S15" s="28" t="s">
        <v>203</v>
      </c>
    </row>
    <row r="16" spans="1:20" x14ac:dyDescent="0.3">
      <c r="A16" s="32" t="s">
        <v>9</v>
      </c>
      <c r="B16" s="1">
        <v>82</v>
      </c>
      <c r="C16" s="1">
        <v>41</v>
      </c>
      <c r="D16" s="1">
        <v>25</v>
      </c>
      <c r="E16" s="20">
        <v>16</v>
      </c>
      <c r="F16" s="30">
        <v>98</v>
      </c>
      <c r="G16" s="20">
        <v>31</v>
      </c>
      <c r="H16" s="20">
        <v>38</v>
      </c>
      <c r="I16" s="20">
        <v>3</v>
      </c>
      <c r="J16" s="20">
        <v>10</v>
      </c>
      <c r="K16" s="29" t="s">
        <v>2155</v>
      </c>
      <c r="L16" s="1" t="s">
        <v>2239</v>
      </c>
      <c r="M16" s="1" t="s">
        <v>2192</v>
      </c>
      <c r="N16" s="1" t="s">
        <v>2193</v>
      </c>
      <c r="O16" s="31">
        <v>293</v>
      </c>
      <c r="P16" s="20">
        <v>268</v>
      </c>
      <c r="Q16" s="30">
        <v>25</v>
      </c>
      <c r="R16" s="29" t="s">
        <v>113</v>
      </c>
      <c r="S16" s="28" t="s">
        <v>202</v>
      </c>
    </row>
    <row r="17" spans="1:19" x14ac:dyDescent="0.3">
      <c r="A17" s="32" t="s">
        <v>1</v>
      </c>
      <c r="B17" s="1">
        <v>82</v>
      </c>
      <c r="C17" s="1">
        <v>43</v>
      </c>
      <c r="D17" s="1">
        <v>30</v>
      </c>
      <c r="E17" s="20">
        <v>9</v>
      </c>
      <c r="F17" s="30">
        <v>95</v>
      </c>
      <c r="G17" s="20">
        <v>35</v>
      </c>
      <c r="H17" s="20">
        <v>41</v>
      </c>
      <c r="I17" s="20">
        <v>2</v>
      </c>
      <c r="J17" s="20">
        <v>6</v>
      </c>
      <c r="K17" s="29" t="s">
        <v>2194</v>
      </c>
      <c r="L17" s="1" t="s">
        <v>1732</v>
      </c>
      <c r="M17" s="1" t="s">
        <v>2240</v>
      </c>
      <c r="N17" s="1" t="s">
        <v>2241</v>
      </c>
      <c r="O17" s="31">
        <v>263</v>
      </c>
      <c r="P17" s="20">
        <v>244</v>
      </c>
      <c r="Q17" s="30">
        <v>19</v>
      </c>
      <c r="R17" s="29" t="s">
        <v>135</v>
      </c>
      <c r="S17" s="28" t="s">
        <v>219</v>
      </c>
    </row>
    <row r="18" spans="1:19" x14ac:dyDescent="0.3">
      <c r="A18" s="32" t="s">
        <v>23</v>
      </c>
      <c r="B18" s="1">
        <v>82</v>
      </c>
      <c r="C18" s="1">
        <v>40</v>
      </c>
      <c r="D18" s="1">
        <v>30</v>
      </c>
      <c r="E18" s="20">
        <v>12</v>
      </c>
      <c r="F18" s="30">
        <v>92</v>
      </c>
      <c r="G18" s="20">
        <v>21</v>
      </c>
      <c r="H18" s="20">
        <v>33</v>
      </c>
      <c r="I18" s="20">
        <v>7</v>
      </c>
      <c r="J18" s="20">
        <v>2</v>
      </c>
      <c r="K18" s="29" t="s">
        <v>2232</v>
      </c>
      <c r="L18" s="1" t="s">
        <v>2148</v>
      </c>
      <c r="M18" s="1" t="s">
        <v>1047</v>
      </c>
      <c r="N18" s="1" t="s">
        <v>2233</v>
      </c>
      <c r="O18" s="31">
        <v>253</v>
      </c>
      <c r="P18" s="20">
        <v>253</v>
      </c>
      <c r="Q18" s="30">
        <v>0</v>
      </c>
      <c r="R18" s="29" t="s">
        <v>107</v>
      </c>
      <c r="S18" s="28" t="s">
        <v>220</v>
      </c>
    </row>
    <row r="19" spans="1:19" x14ac:dyDescent="0.3">
      <c r="A19" s="32" t="s">
        <v>13</v>
      </c>
      <c r="B19" s="1">
        <v>82</v>
      </c>
      <c r="C19" s="1">
        <v>43</v>
      </c>
      <c r="D19" s="1">
        <v>34</v>
      </c>
      <c r="E19" s="20">
        <v>5</v>
      </c>
      <c r="F19" s="30">
        <v>91</v>
      </c>
      <c r="G19" s="20">
        <v>25</v>
      </c>
      <c r="H19" s="20">
        <v>39</v>
      </c>
      <c r="I19" s="20">
        <v>4</v>
      </c>
      <c r="J19" s="20">
        <v>5</v>
      </c>
      <c r="K19" s="29" t="s">
        <v>2236</v>
      </c>
      <c r="L19" s="1" t="s">
        <v>1977</v>
      </c>
      <c r="M19" s="1" t="s">
        <v>834</v>
      </c>
      <c r="N19" s="1" t="s">
        <v>2237</v>
      </c>
      <c r="O19" s="31">
        <v>233</v>
      </c>
      <c r="P19" s="20">
        <v>241</v>
      </c>
      <c r="Q19" s="30">
        <v>-8</v>
      </c>
      <c r="R19" s="29" t="s">
        <v>113</v>
      </c>
      <c r="S19" s="28" t="s">
        <v>224</v>
      </c>
    </row>
    <row r="20" spans="1:19" x14ac:dyDescent="0.3">
      <c r="A20" s="32" t="s">
        <v>14</v>
      </c>
      <c r="B20" s="1">
        <v>82</v>
      </c>
      <c r="C20" s="1">
        <v>42</v>
      </c>
      <c r="D20" s="1">
        <v>37</v>
      </c>
      <c r="E20" s="20">
        <v>3</v>
      </c>
      <c r="F20" s="30">
        <v>87</v>
      </c>
      <c r="G20" s="20">
        <v>25</v>
      </c>
      <c r="H20" s="20">
        <v>38</v>
      </c>
      <c r="I20" s="20">
        <v>4</v>
      </c>
      <c r="J20" s="20">
        <v>1</v>
      </c>
      <c r="K20" s="29" t="s">
        <v>1977</v>
      </c>
      <c r="L20" s="1" t="s">
        <v>2234</v>
      </c>
      <c r="M20" s="1" t="s">
        <v>2104</v>
      </c>
      <c r="N20" s="1" t="s">
        <v>2235</v>
      </c>
      <c r="O20" s="31">
        <v>230</v>
      </c>
      <c r="P20" s="20">
        <v>254</v>
      </c>
      <c r="Q20" s="30">
        <v>-24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82</v>
      </c>
      <c r="C21" s="26">
        <v>34</v>
      </c>
      <c r="D21" s="26">
        <v>39</v>
      </c>
      <c r="E21" s="24">
        <v>9</v>
      </c>
      <c r="F21" s="23">
        <v>77</v>
      </c>
      <c r="G21" s="24">
        <v>22</v>
      </c>
      <c r="H21" s="24">
        <v>31</v>
      </c>
      <c r="I21" s="24">
        <v>3</v>
      </c>
      <c r="J21" s="24">
        <v>1</v>
      </c>
      <c r="K21" s="22" t="s">
        <v>2080</v>
      </c>
      <c r="L21" s="26" t="s">
        <v>2266</v>
      </c>
      <c r="M21" s="26" t="s">
        <v>1007</v>
      </c>
      <c r="N21" s="26" t="s">
        <v>2267</v>
      </c>
      <c r="O21" s="25">
        <v>238</v>
      </c>
      <c r="P21" s="24">
        <v>250</v>
      </c>
      <c r="Q21" s="23">
        <v>-12</v>
      </c>
      <c r="R21" s="22" t="s">
        <v>99</v>
      </c>
      <c r="S21" s="21" t="s">
        <v>232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81</v>
      </c>
      <c r="C25" s="1">
        <v>54</v>
      </c>
      <c r="D25" s="1">
        <v>16</v>
      </c>
      <c r="E25" s="20">
        <v>11</v>
      </c>
      <c r="F25" s="30">
        <v>119</v>
      </c>
      <c r="G25" s="20">
        <v>43</v>
      </c>
      <c r="H25" s="20">
        <v>50</v>
      </c>
      <c r="I25" s="20">
        <v>4</v>
      </c>
      <c r="J25" s="20">
        <v>6</v>
      </c>
      <c r="K25" s="29" t="s">
        <v>2162</v>
      </c>
      <c r="L25" s="1" t="s">
        <v>1504</v>
      </c>
      <c r="M25" s="1" t="s">
        <v>759</v>
      </c>
      <c r="N25" s="1" t="s">
        <v>2242</v>
      </c>
      <c r="O25" s="31">
        <v>300</v>
      </c>
      <c r="P25" s="20">
        <v>203</v>
      </c>
      <c r="Q25" s="30">
        <v>97</v>
      </c>
      <c r="R25" s="29" t="s">
        <v>104</v>
      </c>
      <c r="S25" s="28" t="s">
        <v>234</v>
      </c>
    </row>
    <row r="26" spans="1:19" x14ac:dyDescent="0.3">
      <c r="A26" s="32" t="s">
        <v>22</v>
      </c>
      <c r="B26" s="1">
        <v>82</v>
      </c>
      <c r="C26" s="1">
        <v>50</v>
      </c>
      <c r="D26" s="1">
        <v>20</v>
      </c>
      <c r="E26" s="20">
        <v>12</v>
      </c>
      <c r="F26" s="30">
        <v>112</v>
      </c>
      <c r="G26" s="20">
        <v>32</v>
      </c>
      <c r="H26" s="20">
        <v>44</v>
      </c>
      <c r="I26" s="20">
        <v>6</v>
      </c>
      <c r="J26" s="20">
        <v>4</v>
      </c>
      <c r="K26" s="29" t="s">
        <v>2164</v>
      </c>
      <c r="L26" s="1" t="s">
        <v>2229</v>
      </c>
      <c r="M26" s="1" t="s">
        <v>1090</v>
      </c>
      <c r="N26" s="1" t="s">
        <v>2116</v>
      </c>
      <c r="O26" s="31">
        <v>279</v>
      </c>
      <c r="P26" s="20">
        <v>226</v>
      </c>
      <c r="Q26" s="30">
        <v>53</v>
      </c>
      <c r="R26" s="29" t="s">
        <v>154</v>
      </c>
      <c r="S26" s="28" t="s">
        <v>226</v>
      </c>
    </row>
    <row r="27" spans="1:19" x14ac:dyDescent="0.3">
      <c r="A27" s="32" t="s">
        <v>17</v>
      </c>
      <c r="B27" s="1">
        <v>82</v>
      </c>
      <c r="C27" s="1">
        <v>46</v>
      </c>
      <c r="D27" s="1">
        <v>24</v>
      </c>
      <c r="E27" s="20">
        <v>12</v>
      </c>
      <c r="F27" s="30">
        <v>104</v>
      </c>
      <c r="G27" s="20">
        <v>27</v>
      </c>
      <c r="H27" s="20">
        <v>42</v>
      </c>
      <c r="I27" s="20">
        <v>4</v>
      </c>
      <c r="J27" s="20">
        <v>5</v>
      </c>
      <c r="K27" s="29" t="s">
        <v>2243</v>
      </c>
      <c r="L27" s="1" t="s">
        <v>2154</v>
      </c>
      <c r="M27" s="1" t="s">
        <v>1014</v>
      </c>
      <c r="N27" s="1" t="s">
        <v>2244</v>
      </c>
      <c r="O27" s="31">
        <v>272</v>
      </c>
      <c r="P27" s="20">
        <v>240</v>
      </c>
      <c r="Q27" s="30">
        <v>32</v>
      </c>
      <c r="R27" s="29" t="s">
        <v>99</v>
      </c>
      <c r="S27" s="28" t="s">
        <v>232</v>
      </c>
    </row>
    <row r="28" spans="1:19" x14ac:dyDescent="0.3">
      <c r="A28" s="32" t="s">
        <v>95</v>
      </c>
      <c r="B28" s="1">
        <v>81</v>
      </c>
      <c r="C28" s="1">
        <v>43</v>
      </c>
      <c r="D28" s="1">
        <v>32</v>
      </c>
      <c r="E28" s="20">
        <v>6</v>
      </c>
      <c r="F28" s="30">
        <v>92</v>
      </c>
      <c r="G28" s="20">
        <v>33</v>
      </c>
      <c r="H28" s="20">
        <v>43</v>
      </c>
      <c r="I28" s="20">
        <v>0</v>
      </c>
      <c r="J28" s="20">
        <v>0</v>
      </c>
      <c r="K28" s="29" t="s">
        <v>1560</v>
      </c>
      <c r="L28" s="1" t="s">
        <v>1977</v>
      </c>
      <c r="M28" s="1" t="s">
        <v>760</v>
      </c>
      <c r="N28" s="1" t="s">
        <v>2246</v>
      </c>
      <c r="O28" s="31">
        <v>265</v>
      </c>
      <c r="P28" s="20">
        <v>235</v>
      </c>
      <c r="Q28" s="30">
        <v>30</v>
      </c>
      <c r="R28" s="29" t="s">
        <v>99</v>
      </c>
      <c r="S28" s="28" t="s">
        <v>232</v>
      </c>
    </row>
    <row r="29" spans="1:19" x14ac:dyDescent="0.3">
      <c r="A29" s="32" t="s">
        <v>15</v>
      </c>
      <c r="B29" s="1">
        <v>81</v>
      </c>
      <c r="C29" s="1">
        <v>38</v>
      </c>
      <c r="D29" s="1">
        <v>33</v>
      </c>
      <c r="E29" s="20">
        <v>10</v>
      </c>
      <c r="F29" s="30">
        <v>86</v>
      </c>
      <c r="G29" s="20">
        <v>23</v>
      </c>
      <c r="H29" s="20">
        <v>33</v>
      </c>
      <c r="I29" s="20">
        <v>5</v>
      </c>
      <c r="J29" s="20">
        <v>2</v>
      </c>
      <c r="K29" s="29" t="s">
        <v>1977</v>
      </c>
      <c r="L29" s="1" t="s">
        <v>1618</v>
      </c>
      <c r="M29" s="1" t="s">
        <v>731</v>
      </c>
      <c r="N29" s="1" t="s">
        <v>2216</v>
      </c>
      <c r="O29" s="31">
        <v>243</v>
      </c>
      <c r="P29" s="20">
        <v>264</v>
      </c>
      <c r="Q29" s="30">
        <v>-21</v>
      </c>
      <c r="R29" s="29" t="s">
        <v>101</v>
      </c>
      <c r="S29" s="28" t="s">
        <v>228</v>
      </c>
    </row>
    <row r="30" spans="1:19" x14ac:dyDescent="0.3">
      <c r="A30" s="32" t="s">
        <v>6</v>
      </c>
      <c r="B30" s="1">
        <v>81</v>
      </c>
      <c r="C30" s="1">
        <v>36</v>
      </c>
      <c r="D30" s="1">
        <v>33</v>
      </c>
      <c r="E30" s="20">
        <v>12</v>
      </c>
      <c r="F30" s="30">
        <v>84</v>
      </c>
      <c r="G30" s="20">
        <v>31</v>
      </c>
      <c r="H30" s="20">
        <v>35</v>
      </c>
      <c r="I30" s="20">
        <v>1</v>
      </c>
      <c r="J30" s="20">
        <v>4</v>
      </c>
      <c r="K30" s="29" t="s">
        <v>2245</v>
      </c>
      <c r="L30" s="1" t="s">
        <v>2166</v>
      </c>
      <c r="M30" s="1" t="s">
        <v>2218</v>
      </c>
      <c r="N30" s="1" t="s">
        <v>2219</v>
      </c>
      <c r="O30" s="31">
        <v>226</v>
      </c>
      <c r="P30" s="20">
        <v>255</v>
      </c>
      <c r="Q30" s="30">
        <v>-29</v>
      </c>
      <c r="R30" s="29" t="s">
        <v>109</v>
      </c>
      <c r="S30" s="28" t="s">
        <v>234</v>
      </c>
    </row>
    <row r="31" spans="1:19" x14ac:dyDescent="0.3">
      <c r="A31" s="32" t="s">
        <v>0</v>
      </c>
      <c r="B31" s="1">
        <v>81</v>
      </c>
      <c r="C31" s="1">
        <v>35</v>
      </c>
      <c r="D31" s="1">
        <v>34</v>
      </c>
      <c r="E31" s="20">
        <v>12</v>
      </c>
      <c r="F31" s="30">
        <v>82</v>
      </c>
      <c r="G31" s="20">
        <v>26</v>
      </c>
      <c r="H31" s="20">
        <v>33</v>
      </c>
      <c r="I31" s="20">
        <v>2</v>
      </c>
      <c r="J31" s="20">
        <v>4</v>
      </c>
      <c r="K31" s="29" t="s">
        <v>2084</v>
      </c>
      <c r="L31" s="1" t="s">
        <v>2247</v>
      </c>
      <c r="M31" s="1" t="s">
        <v>122</v>
      </c>
      <c r="N31" s="1" t="s">
        <v>2203</v>
      </c>
      <c r="O31" s="31">
        <v>230</v>
      </c>
      <c r="P31" s="20">
        <v>254</v>
      </c>
      <c r="Q31" s="30">
        <v>-24</v>
      </c>
      <c r="R31" s="29" t="s">
        <v>113</v>
      </c>
      <c r="S31" s="28" t="s">
        <v>202</v>
      </c>
    </row>
    <row r="32" spans="1:19" ht="15" thickBot="1" x14ac:dyDescent="0.35">
      <c r="A32" s="32" t="s">
        <v>25</v>
      </c>
      <c r="B32" s="1">
        <v>82</v>
      </c>
      <c r="C32" s="1">
        <v>29</v>
      </c>
      <c r="D32" s="1">
        <v>39</v>
      </c>
      <c r="E32" s="20">
        <v>14</v>
      </c>
      <c r="F32" s="23">
        <v>72</v>
      </c>
      <c r="G32" s="20">
        <v>19</v>
      </c>
      <c r="H32" s="20">
        <v>26</v>
      </c>
      <c r="I32" s="20">
        <v>3</v>
      </c>
      <c r="J32" s="20">
        <v>5</v>
      </c>
      <c r="K32" s="29" t="s">
        <v>2268</v>
      </c>
      <c r="L32" s="1" t="s">
        <v>2034</v>
      </c>
      <c r="M32" s="1" t="s">
        <v>906</v>
      </c>
      <c r="N32" s="1" t="s">
        <v>2269</v>
      </c>
      <c r="O32" s="31">
        <v>213</v>
      </c>
      <c r="P32" s="20">
        <v>275</v>
      </c>
      <c r="Q32" s="30">
        <v>-62</v>
      </c>
      <c r="R32" s="29" t="s">
        <v>99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82</v>
      </c>
      <c r="C35" s="1">
        <v>39</v>
      </c>
      <c r="D35" s="1">
        <v>26</v>
      </c>
      <c r="E35" s="20">
        <v>17</v>
      </c>
      <c r="F35" s="33">
        <v>95</v>
      </c>
      <c r="G35" s="20">
        <v>29</v>
      </c>
      <c r="H35" s="20">
        <v>38</v>
      </c>
      <c r="I35" s="20">
        <v>1</v>
      </c>
      <c r="J35" s="20">
        <v>8</v>
      </c>
      <c r="K35" s="29" t="s">
        <v>2020</v>
      </c>
      <c r="L35" s="1" t="s">
        <v>2181</v>
      </c>
      <c r="M35" s="1" t="s">
        <v>911</v>
      </c>
      <c r="N35" s="1" t="s">
        <v>2193</v>
      </c>
      <c r="O35" s="31">
        <v>265</v>
      </c>
      <c r="P35" s="20">
        <v>250</v>
      </c>
      <c r="Q35" s="30">
        <v>15</v>
      </c>
      <c r="R35" s="29" t="s">
        <v>109</v>
      </c>
      <c r="S35" s="28" t="s">
        <v>357</v>
      </c>
    </row>
    <row r="36" spans="1:19" x14ac:dyDescent="0.3">
      <c r="A36" s="32" t="s">
        <v>20</v>
      </c>
      <c r="B36" s="1">
        <v>81</v>
      </c>
      <c r="C36" s="1">
        <v>40</v>
      </c>
      <c r="D36" s="1">
        <v>30</v>
      </c>
      <c r="E36" s="20">
        <v>11</v>
      </c>
      <c r="F36" s="30">
        <v>91</v>
      </c>
      <c r="G36" s="20">
        <v>31</v>
      </c>
      <c r="H36" s="20">
        <v>40</v>
      </c>
      <c r="I36" s="20">
        <v>0</v>
      </c>
      <c r="J36" s="20">
        <v>4</v>
      </c>
      <c r="K36" s="29" t="s">
        <v>2087</v>
      </c>
      <c r="L36" s="1" t="s">
        <v>2171</v>
      </c>
      <c r="M36" s="1" t="s">
        <v>994</v>
      </c>
      <c r="N36" s="1" t="s">
        <v>2185</v>
      </c>
      <c r="O36" s="31">
        <v>276</v>
      </c>
      <c r="P36" s="20">
        <v>268</v>
      </c>
      <c r="Q36" s="30">
        <v>8</v>
      </c>
      <c r="R36" s="29" t="s">
        <v>107</v>
      </c>
      <c r="S36" s="28" t="s">
        <v>231</v>
      </c>
    </row>
    <row r="37" spans="1:19" x14ac:dyDescent="0.3">
      <c r="A37" s="32" t="s">
        <v>31</v>
      </c>
      <c r="B37" s="1">
        <v>81</v>
      </c>
      <c r="C37" s="1">
        <v>42</v>
      </c>
      <c r="D37" s="1">
        <v>33</v>
      </c>
      <c r="E37" s="20">
        <v>6</v>
      </c>
      <c r="F37" s="30">
        <v>90</v>
      </c>
      <c r="G37" s="20">
        <v>17</v>
      </c>
      <c r="H37" s="20">
        <v>34</v>
      </c>
      <c r="I37" s="20">
        <v>8</v>
      </c>
      <c r="J37" s="20">
        <v>0</v>
      </c>
      <c r="K37" s="29" t="s">
        <v>1527</v>
      </c>
      <c r="L37" s="1" t="s">
        <v>2248</v>
      </c>
      <c r="M37" s="1" t="s">
        <v>2197</v>
      </c>
      <c r="N37" s="1" t="s">
        <v>2249</v>
      </c>
      <c r="O37" s="31">
        <v>268</v>
      </c>
      <c r="P37" s="20">
        <v>284</v>
      </c>
      <c r="Q37" s="30">
        <v>-16</v>
      </c>
      <c r="R37" s="29" t="s">
        <v>107</v>
      </c>
      <c r="S37" s="28" t="s">
        <v>240</v>
      </c>
    </row>
    <row r="38" spans="1:19" x14ac:dyDescent="0.3">
      <c r="A38" s="32" t="s">
        <v>18</v>
      </c>
      <c r="B38" s="1">
        <v>81</v>
      </c>
      <c r="C38" s="1">
        <v>35</v>
      </c>
      <c r="D38" s="1">
        <v>26</v>
      </c>
      <c r="E38" s="20">
        <v>20</v>
      </c>
      <c r="F38" s="30">
        <v>90</v>
      </c>
      <c r="G38" s="20">
        <v>17</v>
      </c>
      <c r="H38" s="20">
        <v>30</v>
      </c>
      <c r="I38" s="20">
        <v>5</v>
      </c>
      <c r="J38" s="20">
        <v>9</v>
      </c>
      <c r="K38" s="29" t="s">
        <v>2173</v>
      </c>
      <c r="L38" s="1" t="s">
        <v>2252</v>
      </c>
      <c r="M38" s="1" t="s">
        <v>2253</v>
      </c>
      <c r="N38" s="1" t="s">
        <v>2254</v>
      </c>
      <c r="O38" s="31">
        <v>224</v>
      </c>
      <c r="P38" s="20">
        <v>244</v>
      </c>
      <c r="Q38" s="30">
        <v>-20</v>
      </c>
      <c r="R38" s="29" t="s">
        <v>101</v>
      </c>
      <c r="S38" s="28" t="s">
        <v>290</v>
      </c>
    </row>
    <row r="39" spans="1:19" x14ac:dyDescent="0.3">
      <c r="A39" s="32" t="s">
        <v>8</v>
      </c>
      <c r="B39" s="1">
        <v>81</v>
      </c>
      <c r="C39" s="1">
        <v>38</v>
      </c>
      <c r="D39" s="1">
        <v>35</v>
      </c>
      <c r="E39" s="20">
        <v>8</v>
      </c>
      <c r="F39" s="30">
        <v>84</v>
      </c>
      <c r="G39" s="20">
        <v>24</v>
      </c>
      <c r="H39" s="20">
        <v>36</v>
      </c>
      <c r="I39" s="20">
        <v>2</v>
      </c>
      <c r="J39" s="20">
        <v>2</v>
      </c>
      <c r="K39" s="29" t="s">
        <v>1720</v>
      </c>
      <c r="L39" s="1" t="s">
        <v>2270</v>
      </c>
      <c r="M39" s="1" t="s">
        <v>970</v>
      </c>
      <c r="N39" s="1" t="s">
        <v>2219</v>
      </c>
      <c r="O39" s="31">
        <v>245</v>
      </c>
      <c r="P39" s="20">
        <v>291</v>
      </c>
      <c r="Q39" s="30">
        <v>-46</v>
      </c>
      <c r="R39" s="29" t="s">
        <v>101</v>
      </c>
      <c r="S39" s="28" t="s">
        <v>225</v>
      </c>
    </row>
    <row r="40" spans="1:19" x14ac:dyDescent="0.3">
      <c r="A40" s="32" t="s">
        <v>7</v>
      </c>
      <c r="B40" s="1">
        <v>81</v>
      </c>
      <c r="C40" s="1">
        <v>34</v>
      </c>
      <c r="D40" s="1">
        <v>36</v>
      </c>
      <c r="E40" s="20">
        <v>11</v>
      </c>
      <c r="F40" s="30">
        <v>79</v>
      </c>
      <c r="G40" s="20">
        <v>24</v>
      </c>
      <c r="H40" s="20">
        <v>32</v>
      </c>
      <c r="I40" s="20">
        <v>2</v>
      </c>
      <c r="J40" s="20">
        <v>6</v>
      </c>
      <c r="K40" s="29" t="s">
        <v>1871</v>
      </c>
      <c r="L40" s="1" t="s">
        <v>1985</v>
      </c>
      <c r="M40" s="1" t="s">
        <v>814</v>
      </c>
      <c r="N40" s="1" t="s">
        <v>2271</v>
      </c>
      <c r="O40" s="31">
        <v>226</v>
      </c>
      <c r="P40" s="20">
        <v>261</v>
      </c>
      <c r="Q40" s="30">
        <v>-35</v>
      </c>
      <c r="R40" s="29" t="s">
        <v>107</v>
      </c>
      <c r="S40" s="28" t="s">
        <v>220</v>
      </c>
    </row>
    <row r="41" spans="1:19" x14ac:dyDescent="0.3">
      <c r="A41" s="32" t="s">
        <v>27</v>
      </c>
      <c r="B41" s="1">
        <v>81</v>
      </c>
      <c r="C41" s="1">
        <v>33</v>
      </c>
      <c r="D41" s="1">
        <v>39</v>
      </c>
      <c r="E41" s="20">
        <v>9</v>
      </c>
      <c r="F41" s="30">
        <v>75</v>
      </c>
      <c r="G41" s="20">
        <v>22</v>
      </c>
      <c r="H41" s="20">
        <v>29</v>
      </c>
      <c r="I41" s="20">
        <v>4</v>
      </c>
      <c r="J41" s="20">
        <v>3</v>
      </c>
      <c r="K41" s="29" t="s">
        <v>2250</v>
      </c>
      <c r="L41" s="1" t="s">
        <v>2169</v>
      </c>
      <c r="M41" s="1" t="s">
        <v>725</v>
      </c>
      <c r="N41" s="1" t="s">
        <v>2251</v>
      </c>
      <c r="O41" s="31">
        <v>209</v>
      </c>
      <c r="P41" s="20">
        <v>258</v>
      </c>
      <c r="Q41" s="30">
        <v>-49</v>
      </c>
      <c r="R41" s="29" t="s">
        <v>101</v>
      </c>
      <c r="S41" s="28" t="s">
        <v>215</v>
      </c>
    </row>
    <row r="42" spans="1:19" ht="15" thickBot="1" x14ac:dyDescent="0.35">
      <c r="A42" s="27" t="s">
        <v>3</v>
      </c>
      <c r="B42" s="26">
        <v>81</v>
      </c>
      <c r="C42" s="26">
        <v>25</v>
      </c>
      <c r="D42" s="26">
        <v>48</v>
      </c>
      <c r="E42" s="24">
        <v>8</v>
      </c>
      <c r="F42" s="23">
        <v>58</v>
      </c>
      <c r="G42" s="24">
        <v>9</v>
      </c>
      <c r="H42" s="24">
        <v>19</v>
      </c>
      <c r="I42" s="24">
        <v>6</v>
      </c>
      <c r="J42" s="24">
        <v>2</v>
      </c>
      <c r="K42" s="22" t="s">
        <v>2255</v>
      </c>
      <c r="L42" s="26" t="s">
        <v>2201</v>
      </c>
      <c r="M42" s="26" t="s">
        <v>2256</v>
      </c>
      <c r="N42" s="26" t="s">
        <v>2257</v>
      </c>
      <c r="O42" s="25">
        <v>215</v>
      </c>
      <c r="P42" s="24">
        <v>310</v>
      </c>
      <c r="Q42" s="23">
        <v>-95</v>
      </c>
      <c r="R42" s="22" t="s">
        <v>109</v>
      </c>
      <c r="S42" s="21" t="s">
        <v>200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2D8B2BB-3044-4C45-BD73-8D50D9AE2F32}"/>
  </hyperlinks>
  <pageMargins left="0.7" right="0.7" top="0.75" bottom="0.75" header="0.3" footer="0.3"/>
  <pageSetup orientation="portrait" verticalDpi="0" r:id="rId1"/>
  <ignoredErrors>
    <ignoredError sqref="M31" twoDigitTextYear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9597-38E1-4913-BB31-A1131107128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28</v>
      </c>
      <c r="B4" s="40">
        <v>82</v>
      </c>
      <c r="C4" s="40">
        <v>50</v>
      </c>
      <c r="D4" s="40">
        <v>23</v>
      </c>
      <c r="E4" s="38">
        <v>9</v>
      </c>
      <c r="F4" s="33">
        <v>109</v>
      </c>
      <c r="G4" s="39">
        <v>37</v>
      </c>
      <c r="H4" s="38">
        <v>45</v>
      </c>
      <c r="I4" s="38">
        <v>5</v>
      </c>
      <c r="J4" s="33">
        <v>1</v>
      </c>
      <c r="K4" s="37" t="s">
        <v>2258</v>
      </c>
      <c r="L4" s="40" t="s">
        <v>1527</v>
      </c>
      <c r="M4" s="40" t="s">
        <v>2030</v>
      </c>
      <c r="N4" s="40" t="s">
        <v>2089</v>
      </c>
      <c r="O4" s="39">
        <v>288</v>
      </c>
      <c r="P4" s="38">
        <v>241</v>
      </c>
      <c r="Q4" s="33">
        <v>47</v>
      </c>
      <c r="R4" s="37" t="s">
        <v>101</v>
      </c>
      <c r="S4" s="36" t="s">
        <v>234</v>
      </c>
    </row>
    <row r="5" spans="1:20" x14ac:dyDescent="0.3">
      <c r="A5" s="32" t="s">
        <v>16</v>
      </c>
      <c r="B5" s="1">
        <v>82</v>
      </c>
      <c r="C5" s="1">
        <v>48</v>
      </c>
      <c r="D5" s="1">
        <v>24</v>
      </c>
      <c r="E5" s="20">
        <v>10</v>
      </c>
      <c r="F5" s="30">
        <v>106</v>
      </c>
      <c r="G5" s="31">
        <v>30</v>
      </c>
      <c r="H5" s="20">
        <v>44</v>
      </c>
      <c r="I5" s="20">
        <v>4</v>
      </c>
      <c r="J5" s="30">
        <v>5</v>
      </c>
      <c r="K5" s="29" t="s">
        <v>2142</v>
      </c>
      <c r="L5" s="1" t="s">
        <v>2229</v>
      </c>
      <c r="M5" s="1" t="s">
        <v>814</v>
      </c>
      <c r="N5" s="1" t="s">
        <v>2228</v>
      </c>
      <c r="O5" s="31">
        <v>283</v>
      </c>
      <c r="P5" s="20">
        <v>256</v>
      </c>
      <c r="Q5" s="30">
        <v>27</v>
      </c>
      <c r="R5" s="29" t="s">
        <v>101</v>
      </c>
      <c r="S5" s="28" t="s">
        <v>203</v>
      </c>
    </row>
    <row r="6" spans="1:20" x14ac:dyDescent="0.3">
      <c r="A6" s="32" t="s">
        <v>5</v>
      </c>
      <c r="B6" s="1">
        <v>82</v>
      </c>
      <c r="C6" s="1">
        <v>50</v>
      </c>
      <c r="D6" s="1">
        <v>26</v>
      </c>
      <c r="E6" s="20">
        <v>6</v>
      </c>
      <c r="F6" s="30">
        <v>106</v>
      </c>
      <c r="G6" s="31">
        <v>36</v>
      </c>
      <c r="H6" s="20">
        <v>46</v>
      </c>
      <c r="I6" s="20">
        <v>4</v>
      </c>
      <c r="J6" s="30">
        <v>2</v>
      </c>
      <c r="K6" s="29" t="s">
        <v>2262</v>
      </c>
      <c r="L6" s="1" t="s">
        <v>2145</v>
      </c>
      <c r="M6" s="1" t="s">
        <v>814</v>
      </c>
      <c r="N6" s="1" t="s">
        <v>2263</v>
      </c>
      <c r="O6" s="31">
        <v>290</v>
      </c>
      <c r="P6" s="20">
        <v>231</v>
      </c>
      <c r="Q6" s="30">
        <v>59</v>
      </c>
      <c r="R6" s="29" t="s">
        <v>101</v>
      </c>
      <c r="S6" s="28" t="s">
        <v>202</v>
      </c>
    </row>
    <row r="7" spans="1:20" x14ac:dyDescent="0.3">
      <c r="A7" s="32" t="s">
        <v>29</v>
      </c>
      <c r="B7" s="1">
        <v>82</v>
      </c>
      <c r="C7" s="1">
        <v>45</v>
      </c>
      <c r="D7" s="1">
        <v>27</v>
      </c>
      <c r="E7" s="20">
        <v>10</v>
      </c>
      <c r="F7" s="30">
        <v>100</v>
      </c>
      <c r="G7" s="31">
        <v>30</v>
      </c>
      <c r="H7" s="20">
        <v>41</v>
      </c>
      <c r="I7" s="20">
        <v>4</v>
      </c>
      <c r="J7" s="30">
        <v>3</v>
      </c>
      <c r="K7" s="29" t="s">
        <v>2227</v>
      </c>
      <c r="L7" s="1" t="s">
        <v>1567</v>
      </c>
      <c r="M7" s="1" t="s">
        <v>960</v>
      </c>
      <c r="N7" s="1" t="s">
        <v>2228</v>
      </c>
      <c r="O7" s="31">
        <v>272</v>
      </c>
      <c r="P7" s="20">
        <v>250</v>
      </c>
      <c r="Q7" s="30">
        <v>22</v>
      </c>
      <c r="R7" s="29" t="s">
        <v>104</v>
      </c>
      <c r="S7" s="28" t="s">
        <v>233</v>
      </c>
    </row>
    <row r="8" spans="1:20" x14ac:dyDescent="0.3">
      <c r="A8" s="32" t="s">
        <v>11</v>
      </c>
      <c r="B8" s="1">
        <v>82</v>
      </c>
      <c r="C8" s="1">
        <v>44</v>
      </c>
      <c r="D8" s="1">
        <v>27</v>
      </c>
      <c r="E8" s="20">
        <v>11</v>
      </c>
      <c r="F8" s="30">
        <v>99</v>
      </c>
      <c r="G8" s="31">
        <v>35</v>
      </c>
      <c r="H8" s="20">
        <v>41</v>
      </c>
      <c r="I8" s="20">
        <v>3</v>
      </c>
      <c r="J8" s="30">
        <v>1</v>
      </c>
      <c r="K8" s="29" t="s">
        <v>1734</v>
      </c>
      <c r="L8" s="1" t="s">
        <v>2186</v>
      </c>
      <c r="M8" s="1" t="s">
        <v>962</v>
      </c>
      <c r="N8" s="1" t="s">
        <v>2228</v>
      </c>
      <c r="O8" s="31">
        <v>278</v>
      </c>
      <c r="P8" s="20">
        <v>246</v>
      </c>
      <c r="Q8" s="30">
        <v>32</v>
      </c>
      <c r="R8" s="29" t="s">
        <v>99</v>
      </c>
      <c r="S8" s="28" t="s">
        <v>234</v>
      </c>
    </row>
    <row r="9" spans="1:20" x14ac:dyDescent="0.3">
      <c r="A9" s="32" t="s">
        <v>21</v>
      </c>
      <c r="B9" s="1">
        <v>82</v>
      </c>
      <c r="C9" s="1">
        <v>41</v>
      </c>
      <c r="D9" s="1">
        <v>31</v>
      </c>
      <c r="E9" s="20">
        <v>10</v>
      </c>
      <c r="F9" s="30">
        <v>92</v>
      </c>
      <c r="G9" s="31">
        <v>28</v>
      </c>
      <c r="H9" s="20">
        <v>39</v>
      </c>
      <c r="I9" s="20">
        <v>2</v>
      </c>
      <c r="J9" s="30">
        <v>4</v>
      </c>
      <c r="K9" s="29" t="s">
        <v>1722</v>
      </c>
      <c r="L9" s="1" t="s">
        <v>2259</v>
      </c>
      <c r="M9" s="1" t="s">
        <v>1014</v>
      </c>
      <c r="N9" s="1" t="s">
        <v>2260</v>
      </c>
      <c r="O9" s="31">
        <v>241</v>
      </c>
      <c r="P9" s="20">
        <v>258</v>
      </c>
      <c r="Q9" s="30">
        <v>-17</v>
      </c>
      <c r="R9" s="29" t="s">
        <v>113</v>
      </c>
      <c r="S9" s="28" t="s">
        <v>240</v>
      </c>
    </row>
    <row r="10" spans="1:20" x14ac:dyDescent="0.3">
      <c r="A10" s="32" t="s">
        <v>19</v>
      </c>
      <c r="B10" s="1">
        <v>82</v>
      </c>
      <c r="C10" s="1">
        <v>40</v>
      </c>
      <c r="D10" s="1">
        <v>38</v>
      </c>
      <c r="E10" s="20">
        <v>4</v>
      </c>
      <c r="F10" s="30">
        <v>84</v>
      </c>
      <c r="G10" s="31">
        <v>27</v>
      </c>
      <c r="H10" s="20">
        <v>35</v>
      </c>
      <c r="I10" s="20">
        <v>5</v>
      </c>
      <c r="J10" s="30">
        <v>2</v>
      </c>
      <c r="K10" s="29" t="s">
        <v>1818</v>
      </c>
      <c r="L10" s="1" t="s">
        <v>2140</v>
      </c>
      <c r="M10" s="1" t="s">
        <v>856</v>
      </c>
      <c r="N10" s="1" t="s">
        <v>2261</v>
      </c>
      <c r="O10" s="31">
        <v>251</v>
      </c>
      <c r="P10" s="20">
        <v>276</v>
      </c>
      <c r="Q10" s="30">
        <v>-25</v>
      </c>
      <c r="R10" s="29" t="s">
        <v>109</v>
      </c>
      <c r="S10" s="28" t="s">
        <v>225</v>
      </c>
    </row>
    <row r="11" spans="1:20" ht="15" thickBot="1" x14ac:dyDescent="0.35">
      <c r="A11" s="32" t="s">
        <v>4</v>
      </c>
      <c r="B11" s="1">
        <v>82</v>
      </c>
      <c r="C11" s="1">
        <v>32</v>
      </c>
      <c r="D11" s="1">
        <v>36</v>
      </c>
      <c r="E11" s="24">
        <v>14</v>
      </c>
      <c r="F11" s="23">
        <v>78</v>
      </c>
      <c r="G11" s="25">
        <v>22</v>
      </c>
      <c r="H11" s="24">
        <v>31</v>
      </c>
      <c r="I11" s="24">
        <v>1</v>
      </c>
      <c r="J11" s="23">
        <v>4</v>
      </c>
      <c r="K11" s="29" t="s">
        <v>1614</v>
      </c>
      <c r="L11" s="1" t="s">
        <v>2264</v>
      </c>
      <c r="M11" s="1" t="s">
        <v>1222</v>
      </c>
      <c r="N11" s="1" t="s">
        <v>2265</v>
      </c>
      <c r="O11" s="31">
        <v>253</v>
      </c>
      <c r="P11" s="20">
        <v>299</v>
      </c>
      <c r="Q11" s="30">
        <v>-46</v>
      </c>
      <c r="R11" s="29" t="s">
        <v>180</v>
      </c>
      <c r="S11" s="28" t="s">
        <v>220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v>82</v>
      </c>
      <c r="C14" s="1">
        <v>53</v>
      </c>
      <c r="D14" s="1">
        <v>22</v>
      </c>
      <c r="E14" s="20">
        <v>7</v>
      </c>
      <c r="F14" s="33">
        <v>113</v>
      </c>
      <c r="G14" s="20">
        <v>34</v>
      </c>
      <c r="H14" s="20">
        <v>48</v>
      </c>
      <c r="I14" s="20">
        <v>5</v>
      </c>
      <c r="J14" s="20">
        <v>4</v>
      </c>
      <c r="K14" s="29" t="s">
        <v>2052</v>
      </c>
      <c r="L14" s="1" t="s">
        <v>2145</v>
      </c>
      <c r="M14" s="1" t="s">
        <v>2230</v>
      </c>
      <c r="N14" s="1" t="s">
        <v>2231</v>
      </c>
      <c r="O14" s="31">
        <v>296</v>
      </c>
      <c r="P14" s="20">
        <v>240</v>
      </c>
      <c r="Q14" s="30">
        <v>56</v>
      </c>
      <c r="R14" s="29" t="s">
        <v>99</v>
      </c>
      <c r="S14" s="28" t="s">
        <v>226</v>
      </c>
    </row>
    <row r="15" spans="1:20" x14ac:dyDescent="0.3">
      <c r="A15" s="32" t="s">
        <v>10</v>
      </c>
      <c r="B15" s="1">
        <v>82</v>
      </c>
      <c r="C15" s="1">
        <v>43</v>
      </c>
      <c r="D15" s="1">
        <v>27</v>
      </c>
      <c r="E15" s="20">
        <v>12</v>
      </c>
      <c r="F15" s="30">
        <v>98</v>
      </c>
      <c r="G15" s="20">
        <v>17</v>
      </c>
      <c r="H15" s="20">
        <v>33</v>
      </c>
      <c r="I15" s="20">
        <v>10</v>
      </c>
      <c r="J15" s="20">
        <v>4</v>
      </c>
      <c r="K15" s="29" t="s">
        <v>2232</v>
      </c>
      <c r="L15" s="1" t="s">
        <v>2154</v>
      </c>
      <c r="M15" s="1" t="s">
        <v>949</v>
      </c>
      <c r="N15" s="1" t="s">
        <v>2238</v>
      </c>
      <c r="O15" s="31">
        <v>250</v>
      </c>
      <c r="P15" s="20">
        <v>243</v>
      </c>
      <c r="Q15" s="30">
        <v>7</v>
      </c>
      <c r="R15" s="29" t="s">
        <v>109</v>
      </c>
      <c r="S15" s="28" t="s">
        <v>203</v>
      </c>
    </row>
    <row r="16" spans="1:20" x14ac:dyDescent="0.3">
      <c r="A16" s="32" t="s">
        <v>9</v>
      </c>
      <c r="B16" s="1">
        <v>82</v>
      </c>
      <c r="C16" s="1">
        <v>41</v>
      </c>
      <c r="D16" s="1">
        <v>25</v>
      </c>
      <c r="E16" s="20">
        <v>16</v>
      </c>
      <c r="F16" s="30">
        <v>98</v>
      </c>
      <c r="G16" s="20">
        <v>31</v>
      </c>
      <c r="H16" s="20">
        <v>38</v>
      </c>
      <c r="I16" s="20">
        <v>3</v>
      </c>
      <c r="J16" s="20">
        <v>10</v>
      </c>
      <c r="K16" s="29" t="s">
        <v>2155</v>
      </c>
      <c r="L16" s="1" t="s">
        <v>2239</v>
      </c>
      <c r="M16" s="1" t="s">
        <v>2192</v>
      </c>
      <c r="N16" s="1" t="s">
        <v>2193</v>
      </c>
      <c r="O16" s="31">
        <v>293</v>
      </c>
      <c r="P16" s="20">
        <v>268</v>
      </c>
      <c r="Q16" s="30">
        <v>25</v>
      </c>
      <c r="R16" s="29" t="s">
        <v>113</v>
      </c>
      <c r="S16" s="28" t="s">
        <v>202</v>
      </c>
    </row>
    <row r="17" spans="1:19" x14ac:dyDescent="0.3">
      <c r="A17" s="32" t="s">
        <v>1</v>
      </c>
      <c r="B17" s="1">
        <v>82</v>
      </c>
      <c r="C17" s="1">
        <v>43</v>
      </c>
      <c r="D17" s="1">
        <v>30</v>
      </c>
      <c r="E17" s="20">
        <v>9</v>
      </c>
      <c r="F17" s="30">
        <v>95</v>
      </c>
      <c r="G17" s="20">
        <v>35</v>
      </c>
      <c r="H17" s="20">
        <v>41</v>
      </c>
      <c r="I17" s="20">
        <v>2</v>
      </c>
      <c r="J17" s="20">
        <v>6</v>
      </c>
      <c r="K17" s="29" t="s">
        <v>2194</v>
      </c>
      <c r="L17" s="1" t="s">
        <v>1732</v>
      </c>
      <c r="M17" s="1" t="s">
        <v>2240</v>
      </c>
      <c r="N17" s="1" t="s">
        <v>2241</v>
      </c>
      <c r="O17" s="31">
        <v>263</v>
      </c>
      <c r="P17" s="20">
        <v>244</v>
      </c>
      <c r="Q17" s="30">
        <v>19</v>
      </c>
      <c r="R17" s="29" t="s">
        <v>135</v>
      </c>
      <c r="S17" s="28" t="s">
        <v>219</v>
      </c>
    </row>
    <row r="18" spans="1:19" x14ac:dyDescent="0.3">
      <c r="A18" s="32" t="s">
        <v>23</v>
      </c>
      <c r="B18" s="1">
        <v>82</v>
      </c>
      <c r="C18" s="1">
        <v>40</v>
      </c>
      <c r="D18" s="1">
        <v>30</v>
      </c>
      <c r="E18" s="20">
        <v>12</v>
      </c>
      <c r="F18" s="30">
        <v>92</v>
      </c>
      <c r="G18" s="20">
        <v>21</v>
      </c>
      <c r="H18" s="20">
        <v>33</v>
      </c>
      <c r="I18" s="20">
        <v>7</v>
      </c>
      <c r="J18" s="20">
        <v>2</v>
      </c>
      <c r="K18" s="29" t="s">
        <v>2232</v>
      </c>
      <c r="L18" s="1" t="s">
        <v>2148</v>
      </c>
      <c r="M18" s="1" t="s">
        <v>1047</v>
      </c>
      <c r="N18" s="1" t="s">
        <v>2233</v>
      </c>
      <c r="O18" s="31">
        <v>253</v>
      </c>
      <c r="P18" s="20">
        <v>253</v>
      </c>
      <c r="Q18" s="30">
        <v>0</v>
      </c>
      <c r="R18" s="29" t="s">
        <v>107</v>
      </c>
      <c r="S18" s="28" t="s">
        <v>220</v>
      </c>
    </row>
    <row r="19" spans="1:19" x14ac:dyDescent="0.3">
      <c r="A19" s="32" t="s">
        <v>13</v>
      </c>
      <c r="B19" s="1">
        <v>82</v>
      </c>
      <c r="C19" s="1">
        <v>43</v>
      </c>
      <c r="D19" s="1">
        <v>34</v>
      </c>
      <c r="E19" s="20">
        <v>5</v>
      </c>
      <c r="F19" s="30">
        <v>91</v>
      </c>
      <c r="G19" s="20">
        <v>25</v>
      </c>
      <c r="H19" s="20">
        <v>39</v>
      </c>
      <c r="I19" s="20">
        <v>4</v>
      </c>
      <c r="J19" s="20">
        <v>5</v>
      </c>
      <c r="K19" s="29" t="s">
        <v>2236</v>
      </c>
      <c r="L19" s="1" t="s">
        <v>1977</v>
      </c>
      <c r="M19" s="1" t="s">
        <v>834</v>
      </c>
      <c r="N19" s="1" t="s">
        <v>2237</v>
      </c>
      <c r="O19" s="31">
        <v>233</v>
      </c>
      <c r="P19" s="20">
        <v>241</v>
      </c>
      <c r="Q19" s="30">
        <v>-8</v>
      </c>
      <c r="R19" s="29" t="s">
        <v>113</v>
      </c>
      <c r="S19" s="28" t="s">
        <v>224</v>
      </c>
    </row>
    <row r="20" spans="1:19" x14ac:dyDescent="0.3">
      <c r="A20" s="32" t="s">
        <v>14</v>
      </c>
      <c r="B20" s="1">
        <v>82</v>
      </c>
      <c r="C20" s="1">
        <v>42</v>
      </c>
      <c r="D20" s="1">
        <v>37</v>
      </c>
      <c r="E20" s="20">
        <v>3</v>
      </c>
      <c r="F20" s="30">
        <v>87</v>
      </c>
      <c r="G20" s="20">
        <v>25</v>
      </c>
      <c r="H20" s="20">
        <v>38</v>
      </c>
      <c r="I20" s="20">
        <v>4</v>
      </c>
      <c r="J20" s="20">
        <v>1</v>
      </c>
      <c r="K20" s="29" t="s">
        <v>1977</v>
      </c>
      <c r="L20" s="1" t="s">
        <v>2234</v>
      </c>
      <c r="M20" s="1" t="s">
        <v>2104</v>
      </c>
      <c r="N20" s="1" t="s">
        <v>2235</v>
      </c>
      <c r="O20" s="31">
        <v>230</v>
      </c>
      <c r="P20" s="20">
        <v>254</v>
      </c>
      <c r="Q20" s="30">
        <v>-24</v>
      </c>
      <c r="R20" s="29" t="s">
        <v>101</v>
      </c>
      <c r="S20" s="28" t="s">
        <v>225</v>
      </c>
    </row>
    <row r="21" spans="1:19" ht="15" thickBot="1" x14ac:dyDescent="0.35">
      <c r="A21" s="27" t="s">
        <v>12</v>
      </c>
      <c r="B21" s="26">
        <v>82</v>
      </c>
      <c r="C21" s="26">
        <v>34</v>
      </c>
      <c r="D21" s="26">
        <v>39</v>
      </c>
      <c r="E21" s="24">
        <v>9</v>
      </c>
      <c r="F21" s="23">
        <v>77</v>
      </c>
      <c r="G21" s="24">
        <v>22</v>
      </c>
      <c r="H21" s="24">
        <v>31</v>
      </c>
      <c r="I21" s="24">
        <v>3</v>
      </c>
      <c r="J21" s="24">
        <v>1</v>
      </c>
      <c r="K21" s="22" t="s">
        <v>2080</v>
      </c>
      <c r="L21" s="26" t="s">
        <v>2266</v>
      </c>
      <c r="M21" s="26" t="s">
        <v>1007</v>
      </c>
      <c r="N21" s="26" t="s">
        <v>2267</v>
      </c>
      <c r="O21" s="25">
        <v>238</v>
      </c>
      <c r="P21" s="24">
        <v>250</v>
      </c>
      <c r="Q21" s="23">
        <v>-12</v>
      </c>
      <c r="R21" s="22" t="s">
        <v>99</v>
      </c>
      <c r="S21" s="21" t="s">
        <v>232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24</v>
      </c>
      <c r="B25" s="1">
        <v>82</v>
      </c>
      <c r="C25" s="1">
        <v>55</v>
      </c>
      <c r="D25" s="1">
        <v>16</v>
      </c>
      <c r="E25" s="20">
        <v>11</v>
      </c>
      <c r="F25" s="30">
        <v>121</v>
      </c>
      <c r="G25" s="20">
        <v>44</v>
      </c>
      <c r="H25" s="20">
        <v>51</v>
      </c>
      <c r="I25" s="20">
        <v>4</v>
      </c>
      <c r="J25" s="20">
        <v>6</v>
      </c>
      <c r="K25" s="29" t="s">
        <v>2272</v>
      </c>
      <c r="L25" s="1" t="s">
        <v>1504</v>
      </c>
      <c r="M25" s="1" t="s">
        <v>759</v>
      </c>
      <c r="N25" s="1" t="s">
        <v>2273</v>
      </c>
      <c r="O25" s="31">
        <v>302</v>
      </c>
      <c r="P25" s="20">
        <v>203</v>
      </c>
      <c r="Q25" s="30">
        <v>99</v>
      </c>
      <c r="R25" s="29" t="s">
        <v>109</v>
      </c>
      <c r="S25" s="28" t="s">
        <v>226</v>
      </c>
    </row>
    <row r="26" spans="1:19" x14ac:dyDescent="0.3">
      <c r="A26" s="32" t="s">
        <v>22</v>
      </c>
      <c r="B26" s="1">
        <v>82</v>
      </c>
      <c r="C26" s="1">
        <v>50</v>
      </c>
      <c r="D26" s="1">
        <v>20</v>
      </c>
      <c r="E26" s="20">
        <v>12</v>
      </c>
      <c r="F26" s="30">
        <v>112</v>
      </c>
      <c r="G26" s="20">
        <v>32</v>
      </c>
      <c r="H26" s="20">
        <v>44</v>
      </c>
      <c r="I26" s="20">
        <v>6</v>
      </c>
      <c r="J26" s="20">
        <v>4</v>
      </c>
      <c r="K26" s="29" t="s">
        <v>2164</v>
      </c>
      <c r="L26" s="1" t="s">
        <v>2229</v>
      </c>
      <c r="M26" s="1" t="s">
        <v>1090</v>
      </c>
      <c r="N26" s="1" t="s">
        <v>2116</v>
      </c>
      <c r="O26" s="31">
        <v>279</v>
      </c>
      <c r="P26" s="20">
        <v>226</v>
      </c>
      <c r="Q26" s="30">
        <v>53</v>
      </c>
      <c r="R26" s="29" t="s">
        <v>154</v>
      </c>
      <c r="S26" s="28" t="s">
        <v>226</v>
      </c>
    </row>
    <row r="27" spans="1:19" x14ac:dyDescent="0.3">
      <c r="A27" s="32" t="s">
        <v>17</v>
      </c>
      <c r="B27" s="1">
        <v>82</v>
      </c>
      <c r="C27" s="1">
        <v>46</v>
      </c>
      <c r="D27" s="1">
        <v>24</v>
      </c>
      <c r="E27" s="20">
        <v>12</v>
      </c>
      <c r="F27" s="30">
        <v>104</v>
      </c>
      <c r="G27" s="20">
        <v>27</v>
      </c>
      <c r="H27" s="20">
        <v>42</v>
      </c>
      <c r="I27" s="20">
        <v>4</v>
      </c>
      <c r="J27" s="20">
        <v>5</v>
      </c>
      <c r="K27" s="29" t="s">
        <v>2243</v>
      </c>
      <c r="L27" s="1" t="s">
        <v>2154</v>
      </c>
      <c r="M27" s="1" t="s">
        <v>1014</v>
      </c>
      <c r="N27" s="1" t="s">
        <v>2244</v>
      </c>
      <c r="O27" s="31">
        <v>272</v>
      </c>
      <c r="P27" s="20">
        <v>240</v>
      </c>
      <c r="Q27" s="30">
        <v>32</v>
      </c>
      <c r="R27" s="29" t="s">
        <v>99</v>
      </c>
      <c r="S27" s="28" t="s">
        <v>232</v>
      </c>
    </row>
    <row r="28" spans="1:19" x14ac:dyDescent="0.3">
      <c r="A28" s="32" t="s">
        <v>95</v>
      </c>
      <c r="B28" s="1">
        <v>82</v>
      </c>
      <c r="C28" s="1">
        <v>43</v>
      </c>
      <c r="D28" s="1">
        <v>33</v>
      </c>
      <c r="E28" s="20">
        <v>6</v>
      </c>
      <c r="F28" s="30">
        <v>92</v>
      </c>
      <c r="G28" s="20">
        <v>33</v>
      </c>
      <c r="H28" s="20">
        <v>43</v>
      </c>
      <c r="I28" s="20">
        <v>0</v>
      </c>
      <c r="J28" s="20">
        <v>0</v>
      </c>
      <c r="K28" s="29" t="s">
        <v>2279</v>
      </c>
      <c r="L28" s="1" t="s">
        <v>1977</v>
      </c>
      <c r="M28" s="1" t="s">
        <v>856</v>
      </c>
      <c r="N28" s="1" t="s">
        <v>2280</v>
      </c>
      <c r="O28" s="31">
        <v>268</v>
      </c>
      <c r="P28" s="20">
        <v>240</v>
      </c>
      <c r="Q28" s="30">
        <v>28</v>
      </c>
      <c r="R28" s="29" t="s">
        <v>101</v>
      </c>
      <c r="S28" s="28" t="s">
        <v>232</v>
      </c>
    </row>
    <row r="29" spans="1:19" x14ac:dyDescent="0.3">
      <c r="A29" s="32" t="s">
        <v>15</v>
      </c>
      <c r="B29" s="1">
        <v>82</v>
      </c>
      <c r="C29" s="1">
        <v>38</v>
      </c>
      <c r="D29" s="1">
        <v>34</v>
      </c>
      <c r="E29" s="20">
        <v>10</v>
      </c>
      <c r="F29" s="30">
        <v>86</v>
      </c>
      <c r="G29" s="20">
        <v>23</v>
      </c>
      <c r="H29" s="20">
        <v>33</v>
      </c>
      <c r="I29" s="20">
        <v>5</v>
      </c>
      <c r="J29" s="20">
        <v>2</v>
      </c>
      <c r="K29" s="29" t="s">
        <v>2274</v>
      </c>
      <c r="L29" s="1" t="s">
        <v>1618</v>
      </c>
      <c r="M29" s="1" t="s">
        <v>731</v>
      </c>
      <c r="N29" s="1" t="s">
        <v>2275</v>
      </c>
      <c r="O29" s="31">
        <v>247</v>
      </c>
      <c r="P29" s="20">
        <v>269</v>
      </c>
      <c r="Q29" s="30">
        <v>-22</v>
      </c>
      <c r="R29" s="29" t="s">
        <v>107</v>
      </c>
      <c r="S29" s="28" t="s">
        <v>228</v>
      </c>
    </row>
    <row r="30" spans="1:19" x14ac:dyDescent="0.3">
      <c r="A30" s="32" t="s">
        <v>6</v>
      </c>
      <c r="B30" s="1">
        <v>82</v>
      </c>
      <c r="C30" s="1">
        <v>37</v>
      </c>
      <c r="D30" s="1">
        <v>33</v>
      </c>
      <c r="E30" s="20">
        <v>12</v>
      </c>
      <c r="F30" s="30">
        <v>86</v>
      </c>
      <c r="G30" s="20">
        <v>32</v>
      </c>
      <c r="H30" s="20">
        <v>36</v>
      </c>
      <c r="I30" s="20">
        <v>1</v>
      </c>
      <c r="J30" s="20">
        <v>4</v>
      </c>
      <c r="K30" s="29" t="s">
        <v>2245</v>
      </c>
      <c r="L30" s="1" t="s">
        <v>2276</v>
      </c>
      <c r="M30" s="1" t="s">
        <v>2277</v>
      </c>
      <c r="N30" s="1" t="s">
        <v>2278</v>
      </c>
      <c r="O30" s="31">
        <v>231</v>
      </c>
      <c r="P30" s="20">
        <v>258</v>
      </c>
      <c r="Q30" s="30">
        <v>-27</v>
      </c>
      <c r="R30" s="29" t="s">
        <v>135</v>
      </c>
      <c r="S30" s="28" t="s">
        <v>234</v>
      </c>
    </row>
    <row r="31" spans="1:19" x14ac:dyDescent="0.3">
      <c r="A31" s="32" t="s">
        <v>0</v>
      </c>
      <c r="B31" s="1">
        <v>82</v>
      </c>
      <c r="C31" s="1">
        <v>35</v>
      </c>
      <c r="D31" s="1">
        <v>35</v>
      </c>
      <c r="E31" s="20">
        <v>12</v>
      </c>
      <c r="F31" s="30">
        <v>82</v>
      </c>
      <c r="G31" s="20">
        <v>26</v>
      </c>
      <c r="H31" s="20">
        <v>33</v>
      </c>
      <c r="I31" s="20">
        <v>2</v>
      </c>
      <c r="J31" s="20">
        <v>4</v>
      </c>
      <c r="K31" s="29" t="s">
        <v>2171</v>
      </c>
      <c r="L31" s="1" t="s">
        <v>2247</v>
      </c>
      <c r="M31" s="1" t="s">
        <v>122</v>
      </c>
      <c r="N31" s="1" t="s">
        <v>2260</v>
      </c>
      <c r="O31" s="31">
        <v>231</v>
      </c>
      <c r="P31" s="20">
        <v>260</v>
      </c>
      <c r="Q31" s="30">
        <v>-29</v>
      </c>
      <c r="R31" s="29" t="s">
        <v>133</v>
      </c>
      <c r="S31" s="28" t="s">
        <v>202</v>
      </c>
    </row>
    <row r="32" spans="1:19" ht="15" thickBot="1" x14ac:dyDescent="0.35">
      <c r="A32" s="32" t="s">
        <v>25</v>
      </c>
      <c r="B32" s="1">
        <v>82</v>
      </c>
      <c r="C32" s="1">
        <v>29</v>
      </c>
      <c r="D32" s="1">
        <v>39</v>
      </c>
      <c r="E32" s="20">
        <v>14</v>
      </c>
      <c r="F32" s="23">
        <v>72</v>
      </c>
      <c r="G32" s="20">
        <v>19</v>
      </c>
      <c r="H32" s="20">
        <v>26</v>
      </c>
      <c r="I32" s="20">
        <v>3</v>
      </c>
      <c r="J32" s="20">
        <v>5</v>
      </c>
      <c r="K32" s="29" t="s">
        <v>2268</v>
      </c>
      <c r="L32" s="1" t="s">
        <v>2034</v>
      </c>
      <c r="M32" s="1" t="s">
        <v>906</v>
      </c>
      <c r="N32" s="1" t="s">
        <v>2269</v>
      </c>
      <c r="O32" s="31">
        <v>213</v>
      </c>
      <c r="P32" s="20">
        <v>275</v>
      </c>
      <c r="Q32" s="30">
        <v>-62</v>
      </c>
      <c r="R32" s="29" t="s">
        <v>99</v>
      </c>
      <c r="S32" s="28" t="s">
        <v>220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2</v>
      </c>
      <c r="B35" s="1">
        <v>82</v>
      </c>
      <c r="C35" s="1">
        <v>39</v>
      </c>
      <c r="D35" s="1">
        <v>26</v>
      </c>
      <c r="E35" s="20">
        <v>17</v>
      </c>
      <c r="F35" s="33">
        <v>95</v>
      </c>
      <c r="G35" s="20">
        <v>29</v>
      </c>
      <c r="H35" s="20">
        <v>38</v>
      </c>
      <c r="I35" s="20">
        <v>1</v>
      </c>
      <c r="J35" s="20">
        <v>8</v>
      </c>
      <c r="K35" s="29" t="s">
        <v>2020</v>
      </c>
      <c r="L35" s="1" t="s">
        <v>2181</v>
      </c>
      <c r="M35" s="1" t="s">
        <v>911</v>
      </c>
      <c r="N35" s="1" t="s">
        <v>2193</v>
      </c>
      <c r="O35" s="31">
        <v>265</v>
      </c>
      <c r="P35" s="20">
        <v>250</v>
      </c>
      <c r="Q35" s="30">
        <v>15</v>
      </c>
      <c r="R35" s="29" t="s">
        <v>109</v>
      </c>
      <c r="S35" s="28" t="s">
        <v>357</v>
      </c>
    </row>
    <row r="36" spans="1:19" x14ac:dyDescent="0.3">
      <c r="A36" s="32" t="s">
        <v>20</v>
      </c>
      <c r="B36" s="1">
        <v>82</v>
      </c>
      <c r="C36" s="1">
        <v>41</v>
      </c>
      <c r="D36" s="1">
        <v>30</v>
      </c>
      <c r="E36" s="20">
        <v>11</v>
      </c>
      <c r="F36" s="30">
        <v>93</v>
      </c>
      <c r="G36" s="20">
        <v>32</v>
      </c>
      <c r="H36" s="20">
        <v>41</v>
      </c>
      <c r="I36" s="20">
        <v>0</v>
      </c>
      <c r="J36" s="20">
        <v>4</v>
      </c>
      <c r="K36" s="29" t="s">
        <v>2285</v>
      </c>
      <c r="L36" s="1" t="s">
        <v>2171</v>
      </c>
      <c r="M36" s="1" t="s">
        <v>1192</v>
      </c>
      <c r="N36" s="1" t="s">
        <v>2286</v>
      </c>
      <c r="O36" s="31">
        <v>282</v>
      </c>
      <c r="P36" s="20">
        <v>269</v>
      </c>
      <c r="Q36" s="30">
        <v>13</v>
      </c>
      <c r="R36" s="29" t="s">
        <v>99</v>
      </c>
      <c r="S36" s="28" t="s">
        <v>231</v>
      </c>
    </row>
    <row r="37" spans="1:19" x14ac:dyDescent="0.3">
      <c r="A37" s="32" t="s">
        <v>31</v>
      </c>
      <c r="B37" s="1">
        <v>82</v>
      </c>
      <c r="C37" s="1">
        <v>43</v>
      </c>
      <c r="D37" s="1">
        <v>33</v>
      </c>
      <c r="E37" s="20">
        <v>6</v>
      </c>
      <c r="F37" s="30">
        <v>92</v>
      </c>
      <c r="G37" s="20">
        <v>18</v>
      </c>
      <c r="H37" s="20">
        <v>35</v>
      </c>
      <c r="I37" s="20">
        <v>8</v>
      </c>
      <c r="J37" s="20">
        <v>0</v>
      </c>
      <c r="K37" s="29" t="s">
        <v>1527</v>
      </c>
      <c r="L37" s="1" t="s">
        <v>2281</v>
      </c>
      <c r="M37" s="1" t="s">
        <v>2197</v>
      </c>
      <c r="N37" s="1" t="s">
        <v>2282</v>
      </c>
      <c r="O37" s="31">
        <v>273</v>
      </c>
      <c r="P37" s="20">
        <v>288</v>
      </c>
      <c r="Q37" s="30">
        <v>-15</v>
      </c>
      <c r="R37" s="29" t="s">
        <v>99</v>
      </c>
      <c r="S37" s="28" t="s">
        <v>240</v>
      </c>
    </row>
    <row r="38" spans="1:19" x14ac:dyDescent="0.3">
      <c r="A38" s="32" t="s">
        <v>18</v>
      </c>
      <c r="B38" s="1">
        <v>82</v>
      </c>
      <c r="C38" s="1">
        <v>35</v>
      </c>
      <c r="D38" s="1">
        <v>27</v>
      </c>
      <c r="E38" s="20">
        <v>20</v>
      </c>
      <c r="F38" s="30">
        <v>90</v>
      </c>
      <c r="G38" s="20">
        <v>17</v>
      </c>
      <c r="H38" s="20">
        <v>30</v>
      </c>
      <c r="I38" s="20">
        <v>5</v>
      </c>
      <c r="J38" s="20">
        <v>9</v>
      </c>
      <c r="K38" s="29" t="s">
        <v>2173</v>
      </c>
      <c r="L38" s="1" t="s">
        <v>2287</v>
      </c>
      <c r="M38" s="1" t="s">
        <v>2288</v>
      </c>
      <c r="N38" s="1" t="s">
        <v>2289</v>
      </c>
      <c r="O38" s="31">
        <v>225</v>
      </c>
      <c r="P38" s="20">
        <v>247</v>
      </c>
      <c r="Q38" s="30">
        <v>-22</v>
      </c>
      <c r="R38" s="29" t="s">
        <v>107</v>
      </c>
      <c r="S38" s="28" t="s">
        <v>231</v>
      </c>
    </row>
    <row r="39" spans="1:19" x14ac:dyDescent="0.3">
      <c r="A39" s="32" t="s">
        <v>8</v>
      </c>
      <c r="B39" s="1">
        <v>82</v>
      </c>
      <c r="C39" s="1">
        <v>39</v>
      </c>
      <c r="D39" s="1">
        <v>35</v>
      </c>
      <c r="E39" s="20">
        <v>8</v>
      </c>
      <c r="F39" s="30">
        <v>86</v>
      </c>
      <c r="G39" s="20">
        <v>25</v>
      </c>
      <c r="H39" s="20">
        <v>37</v>
      </c>
      <c r="I39" s="20">
        <v>2</v>
      </c>
      <c r="J39" s="20">
        <v>2</v>
      </c>
      <c r="K39" s="29" t="s">
        <v>1720</v>
      </c>
      <c r="L39" s="1" t="s">
        <v>2290</v>
      </c>
      <c r="M39" s="1" t="s">
        <v>970</v>
      </c>
      <c r="N39" s="1" t="s">
        <v>2278</v>
      </c>
      <c r="O39" s="31">
        <v>251</v>
      </c>
      <c r="P39" s="20">
        <v>292</v>
      </c>
      <c r="Q39" s="30">
        <v>-41</v>
      </c>
      <c r="R39" s="29" t="s">
        <v>99</v>
      </c>
      <c r="S39" s="28" t="s">
        <v>225</v>
      </c>
    </row>
    <row r="40" spans="1:19" x14ac:dyDescent="0.3">
      <c r="A40" s="32" t="s">
        <v>7</v>
      </c>
      <c r="B40" s="1">
        <v>82</v>
      </c>
      <c r="C40" s="1">
        <v>34</v>
      </c>
      <c r="D40" s="1">
        <v>37</v>
      </c>
      <c r="E40" s="20">
        <v>11</v>
      </c>
      <c r="F40" s="30">
        <v>79</v>
      </c>
      <c r="G40" s="20">
        <v>24</v>
      </c>
      <c r="H40" s="20">
        <v>32</v>
      </c>
      <c r="I40" s="20">
        <v>2</v>
      </c>
      <c r="J40" s="20">
        <v>6</v>
      </c>
      <c r="K40" s="29" t="s">
        <v>1871</v>
      </c>
      <c r="L40" s="1" t="s">
        <v>2034</v>
      </c>
      <c r="M40" s="1" t="s">
        <v>814</v>
      </c>
      <c r="N40" s="1" t="s">
        <v>2291</v>
      </c>
      <c r="O40" s="31">
        <v>226</v>
      </c>
      <c r="P40" s="20">
        <v>263</v>
      </c>
      <c r="Q40" s="30">
        <v>-37</v>
      </c>
      <c r="R40" s="29" t="s">
        <v>113</v>
      </c>
      <c r="S40" s="28" t="s">
        <v>651</v>
      </c>
    </row>
    <row r="41" spans="1:19" x14ac:dyDescent="0.3">
      <c r="A41" s="32" t="s">
        <v>27</v>
      </c>
      <c r="B41" s="1">
        <v>82</v>
      </c>
      <c r="C41" s="1">
        <v>34</v>
      </c>
      <c r="D41" s="1">
        <v>39</v>
      </c>
      <c r="E41" s="20">
        <v>9</v>
      </c>
      <c r="F41" s="30">
        <v>77</v>
      </c>
      <c r="G41" s="20">
        <v>23</v>
      </c>
      <c r="H41" s="20">
        <v>30</v>
      </c>
      <c r="I41" s="20">
        <v>4</v>
      </c>
      <c r="J41" s="20">
        <v>3</v>
      </c>
      <c r="K41" s="29" t="s">
        <v>2283</v>
      </c>
      <c r="L41" s="1" t="s">
        <v>2169</v>
      </c>
      <c r="M41" s="1" t="s">
        <v>798</v>
      </c>
      <c r="N41" s="1" t="s">
        <v>2284</v>
      </c>
      <c r="O41" s="31">
        <v>212</v>
      </c>
      <c r="P41" s="20">
        <v>259</v>
      </c>
      <c r="Q41" s="30">
        <v>-47</v>
      </c>
      <c r="R41" s="29" t="s">
        <v>99</v>
      </c>
      <c r="S41" s="28" t="s">
        <v>228</v>
      </c>
    </row>
    <row r="42" spans="1:19" ht="15" thickBot="1" x14ac:dyDescent="0.35">
      <c r="A42" s="27" t="s">
        <v>3</v>
      </c>
      <c r="B42" s="26">
        <v>82</v>
      </c>
      <c r="C42" s="26">
        <v>25</v>
      </c>
      <c r="D42" s="26">
        <v>49</v>
      </c>
      <c r="E42" s="24">
        <v>8</v>
      </c>
      <c r="F42" s="23">
        <v>58</v>
      </c>
      <c r="G42" s="24">
        <v>9</v>
      </c>
      <c r="H42" s="24">
        <v>19</v>
      </c>
      <c r="I42" s="24">
        <v>6</v>
      </c>
      <c r="J42" s="24">
        <v>2</v>
      </c>
      <c r="K42" s="22" t="s">
        <v>2255</v>
      </c>
      <c r="L42" s="26" t="s">
        <v>2292</v>
      </c>
      <c r="M42" s="26" t="s">
        <v>938</v>
      </c>
      <c r="N42" s="26" t="s">
        <v>2293</v>
      </c>
      <c r="O42" s="25">
        <v>216</v>
      </c>
      <c r="P42" s="24">
        <v>316</v>
      </c>
      <c r="Q42" s="23">
        <v>-100</v>
      </c>
      <c r="R42" s="22" t="s">
        <v>101</v>
      </c>
      <c r="S42" s="21" t="s">
        <v>200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sortState xmlns:xlrd2="http://schemas.microsoft.com/office/spreadsheetml/2017/richdata2" ref="A35:S42">
    <sortCondition descending="1" ref="F35:F4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7A3B119-71A8-4FAD-9810-C8822D50CC3B}"/>
  </hyperlinks>
  <pageMargins left="0.7" right="0.7" top="0.75" bottom="0.75" header="0.3" footer="0.3"/>
  <pageSetup orientation="portrait" verticalDpi="0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5DB0-E151-4105-9B2D-E104EA869D8E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71</v>
      </c>
      <c r="C3" s="7" t="s">
        <v>70</v>
      </c>
      <c r="D3" s="7" t="s">
        <v>69</v>
      </c>
      <c r="E3" s="35" t="s">
        <v>68</v>
      </c>
      <c r="F3" s="35" t="s">
        <v>67</v>
      </c>
      <c r="G3" s="35" t="s">
        <v>57</v>
      </c>
      <c r="H3" s="35" t="s">
        <v>55</v>
      </c>
      <c r="I3" s="35" t="s">
        <v>53</v>
      </c>
      <c r="J3" s="35" t="s">
        <v>51</v>
      </c>
      <c r="K3" s="7" t="s">
        <v>66</v>
      </c>
      <c r="L3" s="7" t="s">
        <v>65</v>
      </c>
      <c r="M3" s="7" t="s">
        <v>64</v>
      </c>
      <c r="N3" s="7" t="s">
        <v>63</v>
      </c>
      <c r="O3" s="34" t="s">
        <v>62</v>
      </c>
      <c r="P3" s="34" t="s">
        <v>61</v>
      </c>
      <c r="Q3" s="34" t="s">
        <v>60</v>
      </c>
      <c r="R3" s="7" t="s">
        <v>59</v>
      </c>
      <c r="S3" s="7" t="s">
        <v>58</v>
      </c>
    </row>
    <row r="4" spans="1:20" ht="15" thickTop="1" x14ac:dyDescent="0.3">
      <c r="A4" s="41" t="s">
        <v>29</v>
      </c>
      <c r="B4" s="40">
        <f>Boston_Bruins!$D$86</f>
        <v>82</v>
      </c>
      <c r="C4" s="40">
        <f>Boston_Bruins!$I$84</f>
        <v>45</v>
      </c>
      <c r="D4" s="40">
        <f>Boston_Bruins!$J$84</f>
        <v>27</v>
      </c>
      <c r="E4" s="38">
        <f>Boston_Bruins!$L$84</f>
        <v>10</v>
      </c>
      <c r="F4" s="33">
        <f t="shared" ref="F4:F11" si="0">(C4*2)+E4</f>
        <v>100</v>
      </c>
      <c r="G4" s="39">
        <f>C4-(Boston_Bruins!$K$84+I4)</f>
        <v>30</v>
      </c>
      <c r="H4" s="38">
        <f t="shared" ref="H4:H11" si="1">C4-I4</f>
        <v>41</v>
      </c>
      <c r="I4" s="38">
        <f>Boston_Bruins!$M$84</f>
        <v>4</v>
      </c>
      <c r="J4" s="33">
        <f>Boston_Bruins!$N$84</f>
        <v>3</v>
      </c>
      <c r="K4" s="37" t="str">
        <f>Boston_Bruins!$O$85</f>
        <v>29-11-2</v>
      </c>
      <c r="L4" s="40" t="str">
        <f>Boston_Bruins!$R$85</f>
        <v>16-16-8</v>
      </c>
      <c r="M4" s="40" t="str">
        <f>Boston_Bruins!$U$85</f>
        <v>11-12-3</v>
      </c>
      <c r="N4" s="40" t="str">
        <f>Boston_Bruins!$X$85</f>
        <v>27-15-8</v>
      </c>
      <c r="O4" s="39">
        <f>Boston_Bruins!$E$85</f>
        <v>272</v>
      </c>
      <c r="P4" s="38">
        <f>Boston_Bruins!$F$85</f>
        <v>250</v>
      </c>
      <c r="Q4" s="33">
        <f t="shared" ref="Q4:Q11" si="2">O4-P4</f>
        <v>22</v>
      </c>
      <c r="R4" s="37" t="str">
        <f>Boston_Bruins!$AA$85</f>
        <v>W2</v>
      </c>
      <c r="S4" s="36" t="str">
        <f>Boston_Bruins!$AD$85</f>
        <v>5-3-2</v>
      </c>
    </row>
    <row r="5" spans="1:20" x14ac:dyDescent="0.3">
      <c r="A5" s="32" t="s">
        <v>28</v>
      </c>
      <c r="B5" s="1">
        <f>Buffalo_Sabres!$D$86</f>
        <v>82</v>
      </c>
      <c r="C5" s="1">
        <f>Buffalo_Sabres!$I$84</f>
        <v>50</v>
      </c>
      <c r="D5" s="1">
        <f>Buffalo_Sabres!$J$84</f>
        <v>23</v>
      </c>
      <c r="E5" s="20">
        <f>Buffalo_Sabres!$L$84</f>
        <v>9</v>
      </c>
      <c r="F5" s="30">
        <f t="shared" si="0"/>
        <v>109</v>
      </c>
      <c r="G5" s="31">
        <f>C5-(Buffalo_Sabres!$K$84+I5)</f>
        <v>37</v>
      </c>
      <c r="H5" s="20">
        <f t="shared" si="1"/>
        <v>45</v>
      </c>
      <c r="I5" s="20">
        <f>Buffalo_Sabres!$M$84</f>
        <v>5</v>
      </c>
      <c r="J5" s="30">
        <f>Buffalo_Sabres!$N$84</f>
        <v>1</v>
      </c>
      <c r="K5" s="29" t="str">
        <f>Buffalo_Sabres!$O$85</f>
        <v>26-10-5</v>
      </c>
      <c r="L5" s="1" t="str">
        <f>Buffalo_Sabres!$R$85</f>
        <v>24-13-4</v>
      </c>
      <c r="M5" s="1" t="str">
        <f>Buffalo_Sabres!$U$85</f>
        <v>16-6-4</v>
      </c>
      <c r="N5" s="1" t="str">
        <f>Buffalo_Sabres!$X$85</f>
        <v>29-16-5</v>
      </c>
      <c r="O5" s="31">
        <f>Buffalo_Sabres!$E$85</f>
        <v>288</v>
      </c>
      <c r="P5" s="20">
        <f>Buffalo_Sabres!$F$85</f>
        <v>241</v>
      </c>
      <c r="Q5" s="30">
        <f t="shared" si="2"/>
        <v>47</v>
      </c>
      <c r="R5" s="29" t="str">
        <f>Buffalo_Sabres!$AA$85</f>
        <v>L1</v>
      </c>
      <c r="S5" s="28" t="str">
        <f>Buffalo_Sabres!$AD$85</f>
        <v>6-3-1</v>
      </c>
    </row>
    <row r="6" spans="1:20" x14ac:dyDescent="0.3">
      <c r="A6" s="32" t="s">
        <v>21</v>
      </c>
      <c r="B6" s="1">
        <f>Detroit_Red_Wings!$D$86</f>
        <v>82</v>
      </c>
      <c r="C6" s="1">
        <f>Detroit_Red_Wings!$I$84</f>
        <v>41</v>
      </c>
      <c r="D6" s="1">
        <f>Detroit_Red_Wings!$J$84</f>
        <v>31</v>
      </c>
      <c r="E6" s="20">
        <f>Detroit_Red_Wings!$L$84</f>
        <v>10</v>
      </c>
      <c r="F6" s="30">
        <f t="shared" si="0"/>
        <v>92</v>
      </c>
      <c r="G6" s="31">
        <f>C6-(Detroit_Red_Wings!$K$84+I6)</f>
        <v>28</v>
      </c>
      <c r="H6" s="20">
        <f t="shared" si="1"/>
        <v>39</v>
      </c>
      <c r="I6" s="20">
        <f>Detroit_Red_Wings!$M$84</f>
        <v>2</v>
      </c>
      <c r="J6" s="30">
        <f>Detroit_Red_Wings!$N$84</f>
        <v>4</v>
      </c>
      <c r="K6" s="29" t="str">
        <f>Detroit_Red_Wings!$O$85</f>
        <v>21-16-4</v>
      </c>
      <c r="L6" s="1" t="str">
        <f>Detroit_Red_Wings!$R$85</f>
        <v>20-15-6</v>
      </c>
      <c r="M6" s="1" t="str">
        <f>Detroit_Red_Wings!$U$85</f>
        <v>13-10-3</v>
      </c>
      <c r="N6" s="1" t="str">
        <f>Detroit_Red_Wings!$X$85</f>
        <v>22-21-7</v>
      </c>
      <c r="O6" s="31">
        <f>Detroit_Red_Wings!$E$85</f>
        <v>241</v>
      </c>
      <c r="P6" s="20">
        <f>Detroit_Red_Wings!$F$85</f>
        <v>258</v>
      </c>
      <c r="Q6" s="30">
        <f t="shared" si="2"/>
        <v>-17</v>
      </c>
      <c r="R6" s="29" t="str">
        <f>Detroit_Red_Wings!$AA$85</f>
        <v>L3</v>
      </c>
      <c r="S6" s="28" t="str">
        <f>Detroit_Red_Wings!$AD$85</f>
        <v>2-6-2</v>
      </c>
    </row>
    <row r="7" spans="1:20" x14ac:dyDescent="0.3">
      <c r="A7" s="32" t="s">
        <v>19</v>
      </c>
      <c r="B7" s="1">
        <f>Florida_Panthers!$D$86</f>
        <v>82</v>
      </c>
      <c r="C7" s="1">
        <f>Florida_Panthers!$I$84</f>
        <v>40</v>
      </c>
      <c r="D7" s="1">
        <f>Florida_Panthers!$J$84</f>
        <v>38</v>
      </c>
      <c r="E7" s="20">
        <f>Florida_Panthers!$L$84</f>
        <v>4</v>
      </c>
      <c r="F7" s="30">
        <f t="shared" si="0"/>
        <v>84</v>
      </c>
      <c r="G7" s="31">
        <f>C7-(Florida_Panthers!$K$84+I7)</f>
        <v>27</v>
      </c>
      <c r="H7" s="20">
        <f t="shared" si="1"/>
        <v>35</v>
      </c>
      <c r="I7" s="20">
        <f>Florida_Panthers!$M$84</f>
        <v>5</v>
      </c>
      <c r="J7" s="30">
        <f>Florida_Panthers!$N$84</f>
        <v>2</v>
      </c>
      <c r="K7" s="29" t="str">
        <f>Florida_Panthers!$O$85</f>
        <v>23-15-3</v>
      </c>
      <c r="L7" s="1" t="str">
        <f>Florida_Panthers!$R$85</f>
        <v>17-23-1</v>
      </c>
      <c r="M7" s="1" t="str">
        <f>Florida_Panthers!$U$85</f>
        <v>13-11-2</v>
      </c>
      <c r="N7" s="1" t="str">
        <f>Florida_Panthers!$X$85</f>
        <v>24-24-2</v>
      </c>
      <c r="O7" s="31">
        <f>Florida_Panthers!$E$85</f>
        <v>251</v>
      </c>
      <c r="P7" s="20">
        <f>Florida_Panthers!$F$85</f>
        <v>276</v>
      </c>
      <c r="Q7" s="30">
        <f t="shared" si="2"/>
        <v>-25</v>
      </c>
      <c r="R7" s="29" t="str">
        <f>Florida_Panthers!$AA$85</f>
        <v>W3</v>
      </c>
      <c r="S7" s="28" t="str">
        <f>Florida_Panthers!$AD$85</f>
        <v>5-4-1</v>
      </c>
    </row>
    <row r="8" spans="1:20" x14ac:dyDescent="0.3">
      <c r="A8" s="32" t="s">
        <v>16</v>
      </c>
      <c r="B8" s="1">
        <f>Montreal_Canadiens!$D$86</f>
        <v>82</v>
      </c>
      <c r="C8" s="1">
        <f>Montreal_Canadiens!$I$84</f>
        <v>48</v>
      </c>
      <c r="D8" s="1">
        <f>Montreal_Canadiens!$J$84</f>
        <v>24</v>
      </c>
      <c r="E8" s="20">
        <f>Montreal_Canadiens!$L$84</f>
        <v>10</v>
      </c>
      <c r="F8" s="30">
        <f t="shared" si="0"/>
        <v>106</v>
      </c>
      <c r="G8" s="31">
        <f>C8-(Montreal_Canadiens!$K$84+I8)</f>
        <v>30</v>
      </c>
      <c r="H8" s="20">
        <f t="shared" si="1"/>
        <v>44</v>
      </c>
      <c r="I8" s="20">
        <f>Montreal_Canadiens!$M$84</f>
        <v>4</v>
      </c>
      <c r="J8" s="30">
        <f>Montreal_Canadiens!$N$84</f>
        <v>5</v>
      </c>
      <c r="K8" s="29" t="str">
        <f>Montreal_Canadiens!$O$85</f>
        <v>24-15-2</v>
      </c>
      <c r="L8" s="1" t="str">
        <f>Montreal_Canadiens!$R$85</f>
        <v>24-9-8</v>
      </c>
      <c r="M8" s="1" t="str">
        <f>Montreal_Canadiens!$U$85</f>
        <v>16-9-1</v>
      </c>
      <c r="N8" s="1" t="str">
        <f>Montreal_Canadiens!$X$85</f>
        <v>27-15-8</v>
      </c>
      <c r="O8" s="31">
        <f>Montreal_Canadiens!$E$85</f>
        <v>283</v>
      </c>
      <c r="P8" s="20">
        <f>Montreal_Canadiens!$F$85</f>
        <v>256</v>
      </c>
      <c r="Q8" s="30">
        <f t="shared" si="2"/>
        <v>27</v>
      </c>
      <c r="R8" s="29" t="str">
        <f>Montreal_Canadiens!$AA$85</f>
        <v>L1</v>
      </c>
      <c r="S8" s="28" t="str">
        <f>Montreal_Canadiens!$AD$85</f>
        <v>7-3-0</v>
      </c>
    </row>
    <row r="9" spans="1:20" x14ac:dyDescent="0.3">
      <c r="A9" s="32" t="s">
        <v>11</v>
      </c>
      <c r="B9" s="1">
        <f>Ottawa_Senators!$D$86</f>
        <v>82</v>
      </c>
      <c r="C9" s="1">
        <f>Ottawa_Senators!$I$84</f>
        <v>44</v>
      </c>
      <c r="D9" s="1">
        <f>Ottawa_Senators!$J$84</f>
        <v>27</v>
      </c>
      <c r="E9" s="20">
        <f>Ottawa_Senators!$L$84</f>
        <v>11</v>
      </c>
      <c r="F9" s="30">
        <f t="shared" si="0"/>
        <v>99</v>
      </c>
      <c r="G9" s="31">
        <f>C9-(Ottawa_Senators!$K$84+I9)</f>
        <v>35</v>
      </c>
      <c r="H9" s="20">
        <f t="shared" si="1"/>
        <v>41</v>
      </c>
      <c r="I9" s="20">
        <f>Ottawa_Senators!$M$84</f>
        <v>3</v>
      </c>
      <c r="J9" s="30">
        <f>Ottawa_Senators!$N$84</f>
        <v>1</v>
      </c>
      <c r="K9" s="29" t="str">
        <f>Ottawa_Senators!$O$85</f>
        <v>23-12-6</v>
      </c>
      <c r="L9" s="1" t="str">
        <f>Ottawa_Senators!$R$85</f>
        <v>21-15-5</v>
      </c>
      <c r="M9" s="1" t="str">
        <f>Ottawa_Senators!$U$85</f>
        <v>12-8-6</v>
      </c>
      <c r="N9" s="1" t="str">
        <f>Ottawa_Senators!$X$85</f>
        <v>27-15-8</v>
      </c>
      <c r="O9" s="31">
        <f>Ottawa_Senators!$E$85</f>
        <v>278</v>
      </c>
      <c r="P9" s="20">
        <f>Ottawa_Senators!$F$85</f>
        <v>246</v>
      </c>
      <c r="Q9" s="30">
        <f t="shared" si="2"/>
        <v>32</v>
      </c>
      <c r="R9" s="29" t="str">
        <f>Ottawa_Senators!$AA$85</f>
        <v>W1</v>
      </c>
      <c r="S9" s="28" t="str">
        <f>Ottawa_Senators!$AD$85</f>
        <v>6-3-1</v>
      </c>
    </row>
    <row r="10" spans="1:20" x14ac:dyDescent="0.3">
      <c r="A10" s="32" t="s">
        <v>5</v>
      </c>
      <c r="B10" s="1">
        <f>Tampa_Bay_Lightning!$D$86</f>
        <v>82</v>
      </c>
      <c r="C10" s="1">
        <f>Tampa_Bay_Lightning!$I$84</f>
        <v>50</v>
      </c>
      <c r="D10" s="1">
        <f>Tampa_Bay_Lightning!$J$84</f>
        <v>26</v>
      </c>
      <c r="E10" s="20">
        <f>Tampa_Bay_Lightning!$L$84</f>
        <v>6</v>
      </c>
      <c r="F10" s="30">
        <f t="shared" si="0"/>
        <v>106</v>
      </c>
      <c r="G10" s="31">
        <f>C10-(Tampa_Bay_Lightning!$K$84+I10)</f>
        <v>36</v>
      </c>
      <c r="H10" s="20">
        <f t="shared" si="1"/>
        <v>46</v>
      </c>
      <c r="I10" s="20">
        <f>Tampa_Bay_Lightning!$M$84</f>
        <v>4</v>
      </c>
      <c r="J10" s="30">
        <f>Tampa_Bay_Lightning!$N$84</f>
        <v>2</v>
      </c>
      <c r="K10" s="29" t="str">
        <f>Tampa_Bay_Lightning!$O$85</f>
        <v>26-14-1</v>
      </c>
      <c r="L10" s="1" t="str">
        <f>Tampa_Bay_Lightning!$R$85</f>
        <v>24-12-5</v>
      </c>
      <c r="M10" s="1" t="str">
        <f>Tampa_Bay_Lightning!$U$85</f>
        <v>16-9-1</v>
      </c>
      <c r="N10" s="1" t="str">
        <f>Tampa_Bay_Lightning!$X$85</f>
        <v>27-20-3</v>
      </c>
      <c r="O10" s="31">
        <f>Tampa_Bay_Lightning!$E$85</f>
        <v>290</v>
      </c>
      <c r="P10" s="20">
        <f>Tampa_Bay_Lightning!$F$85</f>
        <v>231</v>
      </c>
      <c r="Q10" s="30">
        <f t="shared" si="2"/>
        <v>59</v>
      </c>
      <c r="R10" s="29" t="str">
        <f>Tampa_Bay_Lightning!$AA$85</f>
        <v>L1</v>
      </c>
      <c r="S10" s="28" t="str">
        <f>Tampa_Bay_Lightning!$AD$85</f>
        <v>5-5-0</v>
      </c>
    </row>
    <row r="11" spans="1:20" ht="15" thickBot="1" x14ac:dyDescent="0.35">
      <c r="A11" s="32" t="s">
        <v>4</v>
      </c>
      <c r="B11" s="1">
        <f>Toronto_Maple_Leafs!$D$86</f>
        <v>82</v>
      </c>
      <c r="C11" s="1">
        <f>Toronto_Maple_Leafs!$I$84</f>
        <v>32</v>
      </c>
      <c r="D11" s="1">
        <f>Toronto_Maple_Leafs!$J$84</f>
        <v>36</v>
      </c>
      <c r="E11" s="24">
        <f>Toronto_Maple_Leafs!$L$84</f>
        <v>14</v>
      </c>
      <c r="F11" s="23">
        <f t="shared" si="0"/>
        <v>78</v>
      </c>
      <c r="G11" s="25">
        <f>C11-(Toronto_Maple_Leafs!$K$84+I11)</f>
        <v>22</v>
      </c>
      <c r="H11" s="24">
        <f t="shared" si="1"/>
        <v>31</v>
      </c>
      <c r="I11" s="24">
        <f>Toronto_Maple_Leafs!$M$84</f>
        <v>1</v>
      </c>
      <c r="J11" s="23">
        <f>Toronto_Maple_Leafs!$N$84</f>
        <v>4</v>
      </c>
      <c r="K11" s="29" t="str">
        <f>Toronto_Maple_Leafs!$O$85</f>
        <v>18-15-8</v>
      </c>
      <c r="L11" s="1" t="str">
        <f>Toronto_Maple_Leafs!$R$85</f>
        <v>14-21-6</v>
      </c>
      <c r="M11" s="1" t="str">
        <f>Toronto_Maple_Leafs!$U$85</f>
        <v>7-15-4</v>
      </c>
      <c r="N11" s="1" t="str">
        <f>Toronto_Maple_Leafs!$X$85</f>
        <v>17-24-9</v>
      </c>
      <c r="O11" s="31">
        <f>Toronto_Maple_Leafs!$E$85</f>
        <v>253</v>
      </c>
      <c r="P11" s="20">
        <f>Toronto_Maple_Leafs!$F$85</f>
        <v>299</v>
      </c>
      <c r="Q11" s="30">
        <f t="shared" si="2"/>
        <v>-46</v>
      </c>
      <c r="R11" s="29" t="str">
        <f>Toronto_Maple_Leafs!$AA$85</f>
        <v>L7</v>
      </c>
      <c r="S11" s="28" t="str">
        <f>Toronto_Maple_Leafs!$AD$85</f>
        <v>2-7-1</v>
      </c>
    </row>
    <row r="12" spans="1:20" ht="19.2" thickTop="1" thickBot="1" x14ac:dyDescent="0.4">
      <c r="A12" s="49" t="s">
        <v>75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71</v>
      </c>
      <c r="C13" s="7" t="s">
        <v>70</v>
      </c>
      <c r="D13" s="7" t="s">
        <v>69</v>
      </c>
      <c r="E13" s="35" t="s">
        <v>68</v>
      </c>
      <c r="F13" s="35" t="s">
        <v>67</v>
      </c>
      <c r="G13" s="35" t="s">
        <v>57</v>
      </c>
      <c r="H13" s="35" t="s">
        <v>55</v>
      </c>
      <c r="I13" s="35" t="s">
        <v>53</v>
      </c>
      <c r="J13" s="35" t="s">
        <v>51</v>
      </c>
      <c r="K13" s="7" t="s">
        <v>66</v>
      </c>
      <c r="L13" s="7" t="s">
        <v>65</v>
      </c>
      <c r="M13" s="7" t="s">
        <v>64</v>
      </c>
      <c r="N13" s="7" t="s">
        <v>63</v>
      </c>
      <c r="O13" s="34" t="s">
        <v>62</v>
      </c>
      <c r="P13" s="34" t="s">
        <v>61</v>
      </c>
      <c r="Q13" s="34" t="s">
        <v>60</v>
      </c>
      <c r="R13" s="7" t="s">
        <v>59</v>
      </c>
      <c r="S13" s="7" t="s">
        <v>58</v>
      </c>
    </row>
    <row r="14" spans="1:20" ht="15" thickTop="1" x14ac:dyDescent="0.3">
      <c r="A14" s="32" t="s">
        <v>26</v>
      </c>
      <c r="B14" s="1">
        <f>Carolina_Hurricanes!$D$86</f>
        <v>82</v>
      </c>
      <c r="C14" s="1">
        <f>Carolina_Hurricanes!$I$84</f>
        <v>53</v>
      </c>
      <c r="D14" s="1">
        <f>Carolina_Hurricanes!$J$84</f>
        <v>22</v>
      </c>
      <c r="E14" s="20">
        <f>Carolina_Hurricanes!$L$84</f>
        <v>7</v>
      </c>
      <c r="F14" s="33">
        <f t="shared" ref="F14:F21" si="3">(C14*2)+E14</f>
        <v>113</v>
      </c>
      <c r="G14" s="20">
        <f>C14-(Carolina_Hurricanes!$K$84+I14)</f>
        <v>34</v>
      </c>
      <c r="H14" s="20">
        <f t="shared" ref="H14:H21" si="4">C14-I14</f>
        <v>48</v>
      </c>
      <c r="I14" s="20">
        <f>Carolina_Hurricanes!$M$84</f>
        <v>5</v>
      </c>
      <c r="J14" s="20">
        <f>Carolina_Hurricanes!$N$84</f>
        <v>4</v>
      </c>
      <c r="K14" s="29" t="str">
        <f>Carolina_Hurricanes!$O$85</f>
        <v>29-10-2</v>
      </c>
      <c r="L14" s="1" t="str">
        <f>Carolina_Hurricanes!$R$85</f>
        <v>24-12-5</v>
      </c>
      <c r="M14" s="1" t="str">
        <f>Carolina_Hurricanes!$U$85</f>
        <v>20-4-2</v>
      </c>
      <c r="N14" s="1" t="str">
        <f>Carolina_Hurricanes!$X$85</f>
        <v>33-13-4</v>
      </c>
      <c r="O14" s="31">
        <f>Carolina_Hurricanes!$E$85</f>
        <v>296</v>
      </c>
      <c r="P14" s="20">
        <f>Carolina_Hurricanes!$F$85</f>
        <v>240</v>
      </c>
      <c r="Q14" s="30">
        <f t="shared" ref="Q14:Q21" si="5">O14-P14</f>
        <v>56</v>
      </c>
      <c r="R14" s="29" t="str">
        <f>Carolina_Hurricanes!$AA$85</f>
        <v>W1</v>
      </c>
      <c r="S14" s="28" t="str">
        <f>Carolina_Hurricanes!$AD$85</f>
        <v>7-2-1</v>
      </c>
    </row>
    <row r="15" spans="1:20" x14ac:dyDescent="0.3">
      <c r="A15" s="32" t="s">
        <v>23</v>
      </c>
      <c r="B15" s="1">
        <f>Columbus_Blue_Jackets!$D$86</f>
        <v>82</v>
      </c>
      <c r="C15" s="1">
        <f>Columbus_Blue_Jackets!$I$84</f>
        <v>40</v>
      </c>
      <c r="D15" s="1">
        <f>Columbus_Blue_Jackets!$J$84</f>
        <v>30</v>
      </c>
      <c r="E15" s="20">
        <f>Columbus_Blue_Jackets!$L$84</f>
        <v>12</v>
      </c>
      <c r="F15" s="30">
        <f t="shared" si="3"/>
        <v>92</v>
      </c>
      <c r="G15" s="20">
        <f>C15-(Columbus_Blue_Jackets!$K$84+I15)</f>
        <v>21</v>
      </c>
      <c r="H15" s="20">
        <f t="shared" si="4"/>
        <v>33</v>
      </c>
      <c r="I15" s="20">
        <f>Columbus_Blue_Jackets!$M$84</f>
        <v>7</v>
      </c>
      <c r="J15" s="20">
        <f>Columbus_Blue_Jackets!$N$84</f>
        <v>2</v>
      </c>
      <c r="K15" s="29" t="str">
        <f>Columbus_Blue_Jackets!$O$85</f>
        <v>20-13-8</v>
      </c>
      <c r="L15" s="1" t="str">
        <f>Columbus_Blue_Jackets!$R$85</f>
        <v>20-17-4</v>
      </c>
      <c r="M15" s="1" t="str">
        <f>Columbus_Blue_Jackets!$U$85</f>
        <v>11-11-4</v>
      </c>
      <c r="N15" s="1" t="str">
        <f>Columbus_Blue_Jackets!$X$85</f>
        <v>24-17-9</v>
      </c>
      <c r="O15" s="31">
        <f>Columbus_Blue_Jackets!$E$85</f>
        <v>253</v>
      </c>
      <c r="P15" s="20">
        <f>Columbus_Blue_Jackets!$F$85</f>
        <v>253</v>
      </c>
      <c r="Q15" s="30">
        <f t="shared" si="5"/>
        <v>0</v>
      </c>
      <c r="R15" s="29" t="str">
        <f>Columbus_Blue_Jackets!$AA$85</f>
        <v>L2</v>
      </c>
      <c r="S15" s="28" t="str">
        <f>Columbus_Blue_Jackets!$AD$85</f>
        <v>2-7-1</v>
      </c>
    </row>
    <row r="16" spans="1:20" x14ac:dyDescent="0.3">
      <c r="A16" s="32" t="s">
        <v>14</v>
      </c>
      <c r="B16" s="1">
        <f>New_Jersey_Devils!$D$86</f>
        <v>82</v>
      </c>
      <c r="C16" s="1">
        <f>New_Jersey_Devils!$I$84</f>
        <v>42</v>
      </c>
      <c r="D16" s="1">
        <f>New_Jersey_Devils!$J$84</f>
        <v>37</v>
      </c>
      <c r="E16" s="20">
        <f>New_Jersey_Devils!$L$84</f>
        <v>3</v>
      </c>
      <c r="F16" s="30">
        <f t="shared" si="3"/>
        <v>87</v>
      </c>
      <c r="G16" s="20">
        <f>C16-(New_Jersey_Devils!$K$84+I16)</f>
        <v>25</v>
      </c>
      <c r="H16" s="20">
        <f t="shared" si="4"/>
        <v>38</v>
      </c>
      <c r="I16" s="20">
        <f>New_Jersey_Devils!$M$84</f>
        <v>4</v>
      </c>
      <c r="J16" s="20">
        <f>New_Jersey_Devils!$N$84</f>
        <v>1</v>
      </c>
      <c r="K16" s="29" t="str">
        <f>New_Jersey_Devils!$O$85</f>
        <v>21-17-3</v>
      </c>
      <c r="L16" s="1" t="str">
        <f>New_Jersey_Devils!$R$85</f>
        <v>21-20-0</v>
      </c>
      <c r="M16" s="1" t="str">
        <f>New_Jersey_Devils!$U$85</f>
        <v>7-17-2</v>
      </c>
      <c r="N16" s="1" t="str">
        <f>New_Jersey_Devils!$X$85</f>
        <v>20-27-3</v>
      </c>
      <c r="O16" s="31">
        <f>New_Jersey_Devils!$E$85</f>
        <v>230</v>
      </c>
      <c r="P16" s="20">
        <f>New_Jersey_Devils!$F$85</f>
        <v>254</v>
      </c>
      <c r="Q16" s="30">
        <f t="shared" si="5"/>
        <v>-24</v>
      </c>
      <c r="R16" s="29" t="str">
        <f>New_Jersey_Devils!$AA$85</f>
        <v>L1</v>
      </c>
      <c r="S16" s="28" t="str">
        <f>New_Jersey_Devils!$AD$85</f>
        <v>5-4-1</v>
      </c>
    </row>
    <row r="17" spans="1:19" x14ac:dyDescent="0.3">
      <c r="A17" s="32" t="s">
        <v>13</v>
      </c>
      <c r="B17" s="1">
        <f>New_York_Islanders!$D$86</f>
        <v>82</v>
      </c>
      <c r="C17" s="1">
        <f>New_York_Islanders!$I$84</f>
        <v>43</v>
      </c>
      <c r="D17" s="1">
        <f>New_York_Islanders!$J$84</f>
        <v>34</v>
      </c>
      <c r="E17" s="20">
        <f>New_York_Islanders!$L$84</f>
        <v>5</v>
      </c>
      <c r="F17" s="30">
        <f t="shared" si="3"/>
        <v>91</v>
      </c>
      <c r="G17" s="20">
        <f>C17-(New_York_Islanders!$K$84+I17)</f>
        <v>25</v>
      </c>
      <c r="H17" s="20">
        <f t="shared" si="4"/>
        <v>39</v>
      </c>
      <c r="I17" s="20">
        <f>New_York_Islanders!$M$84</f>
        <v>4</v>
      </c>
      <c r="J17" s="20">
        <f>New_York_Islanders!$N$84</f>
        <v>5</v>
      </c>
      <c r="K17" s="29" t="str">
        <f>New_York_Islanders!$O$85</f>
        <v>22-17-2</v>
      </c>
      <c r="L17" s="1" t="str">
        <f>New_York_Islanders!$R$85</f>
        <v>21-17-3</v>
      </c>
      <c r="M17" s="1" t="str">
        <f>New_York_Islanders!$U$85</f>
        <v>14-10-2</v>
      </c>
      <c r="N17" s="1" t="str">
        <f>New_York_Islanders!$X$85</f>
        <v>26-20-4</v>
      </c>
      <c r="O17" s="31">
        <f>New_York_Islanders!$E$85</f>
        <v>233</v>
      </c>
      <c r="P17" s="20">
        <f>New_York_Islanders!$F$85</f>
        <v>241</v>
      </c>
      <c r="Q17" s="30">
        <f t="shared" si="5"/>
        <v>-8</v>
      </c>
      <c r="R17" s="29" t="str">
        <f>New_York_Islanders!$AA$85</f>
        <v>L3</v>
      </c>
      <c r="S17" s="28" t="str">
        <f>New_York_Islanders!$AD$85</f>
        <v>3-7-0</v>
      </c>
    </row>
    <row r="18" spans="1:19" x14ac:dyDescent="0.3">
      <c r="A18" s="32" t="s">
        <v>12</v>
      </c>
      <c r="B18" s="1">
        <f>New_York_Rangers!$D$86</f>
        <v>82</v>
      </c>
      <c r="C18" s="1">
        <f>New_York_Rangers!$I$84</f>
        <v>34</v>
      </c>
      <c r="D18" s="1">
        <f>New_York_Rangers!$J$84</f>
        <v>39</v>
      </c>
      <c r="E18" s="20">
        <f>New_York_Rangers!$L$84</f>
        <v>9</v>
      </c>
      <c r="F18" s="30">
        <f t="shared" si="3"/>
        <v>77</v>
      </c>
      <c r="G18" s="20">
        <f>C18-(New_York_Rangers!$K$84+I18)</f>
        <v>22</v>
      </c>
      <c r="H18" s="20">
        <f t="shared" si="4"/>
        <v>31</v>
      </c>
      <c r="I18" s="20">
        <f>New_York_Rangers!$M$84</f>
        <v>3</v>
      </c>
      <c r="J18" s="20">
        <f>New_York_Rangers!$N$84</f>
        <v>1</v>
      </c>
      <c r="K18" s="29" t="str">
        <f>New_York_Rangers!$O$85</f>
        <v>15-20-7</v>
      </c>
      <c r="L18" s="1" t="str">
        <f>New_York_Rangers!$R$85</f>
        <v>19-19-2</v>
      </c>
      <c r="M18" s="1" t="str">
        <f>New_York_Rangers!$U$85</f>
        <v>10-13-3</v>
      </c>
      <c r="N18" s="1" t="str">
        <f>New_York_Rangers!$X$85</f>
        <v>23-23-4</v>
      </c>
      <c r="O18" s="31">
        <f>New_York_Rangers!$E$85</f>
        <v>238</v>
      </c>
      <c r="P18" s="20">
        <f>New_York_Rangers!$F$85</f>
        <v>250</v>
      </c>
      <c r="Q18" s="30">
        <f t="shared" si="5"/>
        <v>-12</v>
      </c>
      <c r="R18" s="29" t="str">
        <f>New_York_Rangers!$AA$85</f>
        <v>W1</v>
      </c>
      <c r="S18" s="28" t="str">
        <f>New_York_Rangers!$AD$85</f>
        <v>6-4-0</v>
      </c>
    </row>
    <row r="19" spans="1:19" x14ac:dyDescent="0.3">
      <c r="A19" s="32" t="s">
        <v>10</v>
      </c>
      <c r="B19" s="1">
        <f>Philadelphia_Flyers!$D$86</f>
        <v>82</v>
      </c>
      <c r="C19" s="1">
        <f>Philadelphia_Flyers!$I$84</f>
        <v>43</v>
      </c>
      <c r="D19" s="1">
        <f>Philadelphia_Flyers!$J$84</f>
        <v>27</v>
      </c>
      <c r="E19" s="20">
        <f>Philadelphia_Flyers!$L$84</f>
        <v>12</v>
      </c>
      <c r="F19" s="30">
        <f t="shared" si="3"/>
        <v>98</v>
      </c>
      <c r="G19" s="20">
        <f>C19-(Philadelphia_Flyers!$K$84+I19)</f>
        <v>17</v>
      </c>
      <c r="H19" s="20">
        <f t="shared" si="4"/>
        <v>33</v>
      </c>
      <c r="I19" s="20">
        <f>Philadelphia_Flyers!$M$84</f>
        <v>10</v>
      </c>
      <c r="J19" s="20">
        <f>Philadelphia_Flyers!$N$84</f>
        <v>4</v>
      </c>
      <c r="K19" s="29" t="str">
        <f>Philadelphia_Flyers!$O$85</f>
        <v>20-13-8</v>
      </c>
      <c r="L19" s="1" t="str">
        <f>Philadelphia_Flyers!$R$85</f>
        <v>23-14-4</v>
      </c>
      <c r="M19" s="1" t="str">
        <f>Philadelphia_Flyers!$U$85</f>
        <v>12-9-5</v>
      </c>
      <c r="N19" s="1" t="str">
        <f>Philadelphia_Flyers!$X$85</f>
        <v>22-20-8</v>
      </c>
      <c r="O19" s="31">
        <f>Philadelphia_Flyers!$E$85</f>
        <v>250</v>
      </c>
      <c r="P19" s="20">
        <f>Philadelphia_Flyers!$F$85</f>
        <v>243</v>
      </c>
      <c r="Q19" s="30">
        <f t="shared" si="5"/>
        <v>7</v>
      </c>
      <c r="R19" s="29" t="str">
        <f>Philadelphia_Flyers!$AA$85</f>
        <v>W3</v>
      </c>
      <c r="S19" s="28" t="str">
        <f>Philadelphia_Flyers!$AD$85</f>
        <v>7-3-0</v>
      </c>
    </row>
    <row r="20" spans="1:19" x14ac:dyDescent="0.3">
      <c r="A20" s="32" t="s">
        <v>9</v>
      </c>
      <c r="B20" s="1">
        <f>Pittsburgh_Penguins!$D$86</f>
        <v>82</v>
      </c>
      <c r="C20" s="1">
        <f>Pittsburgh_Penguins!$I$84</f>
        <v>41</v>
      </c>
      <c r="D20" s="1">
        <f>Pittsburgh_Penguins!$J$84</f>
        <v>25</v>
      </c>
      <c r="E20" s="20">
        <f>Pittsburgh_Penguins!$L$84</f>
        <v>16</v>
      </c>
      <c r="F20" s="30">
        <f t="shared" si="3"/>
        <v>98</v>
      </c>
      <c r="G20" s="20">
        <f>C20-(Pittsburgh_Penguins!$K$84+I20)</f>
        <v>31</v>
      </c>
      <c r="H20" s="20">
        <f t="shared" si="4"/>
        <v>38</v>
      </c>
      <c r="I20" s="20">
        <f>Pittsburgh_Penguins!$M$84</f>
        <v>3</v>
      </c>
      <c r="J20" s="20">
        <f>Pittsburgh_Penguins!$N$84</f>
        <v>10</v>
      </c>
      <c r="K20" s="29" t="str">
        <f>Pittsburgh_Penguins!$O$85</f>
        <v>20-13-9</v>
      </c>
      <c r="L20" s="1" t="str">
        <f>Pittsburgh_Penguins!$R$85</f>
        <v>21-12-7</v>
      </c>
      <c r="M20" s="1" t="str">
        <f>Pittsburgh_Penguins!$U$85</f>
        <v>13-4-9</v>
      </c>
      <c r="N20" s="1" t="str">
        <f>Pittsburgh_Penguins!$X$85</f>
        <v>25-15-10</v>
      </c>
      <c r="O20" s="31">
        <f>Pittsburgh_Penguins!$E$85</f>
        <v>293</v>
      </c>
      <c r="P20" s="20">
        <f>Pittsburgh_Penguins!$F$85</f>
        <v>268</v>
      </c>
      <c r="Q20" s="30">
        <f t="shared" si="5"/>
        <v>25</v>
      </c>
      <c r="R20" s="29" t="str">
        <f>Pittsburgh_Penguins!$AA$85</f>
        <v>L3</v>
      </c>
      <c r="S20" s="28" t="str">
        <f>Pittsburgh_Penguins!$AD$85</f>
        <v>5-5-0</v>
      </c>
    </row>
    <row r="21" spans="1:19" ht="15" thickBot="1" x14ac:dyDescent="0.35">
      <c r="A21" s="27" t="s">
        <v>1</v>
      </c>
      <c r="B21" s="26">
        <f>Washington_Capitals!$D$86</f>
        <v>82</v>
      </c>
      <c r="C21" s="26">
        <f>Washington_Capitals!$I$84</f>
        <v>43</v>
      </c>
      <c r="D21" s="26">
        <f>Washington_Capitals!$J$84</f>
        <v>30</v>
      </c>
      <c r="E21" s="24">
        <f>Washington_Capitals!$L$84</f>
        <v>9</v>
      </c>
      <c r="F21" s="23">
        <f t="shared" si="3"/>
        <v>95</v>
      </c>
      <c r="G21" s="24">
        <f>C21-(Washington_Capitals!$K$84+I21)</f>
        <v>35</v>
      </c>
      <c r="H21" s="24">
        <f t="shared" si="4"/>
        <v>41</v>
      </c>
      <c r="I21" s="24">
        <f>Washington_Capitals!$M$84</f>
        <v>2</v>
      </c>
      <c r="J21" s="24">
        <f>Washington_Capitals!$N$84</f>
        <v>6</v>
      </c>
      <c r="K21" s="22" t="str">
        <f>Washington_Capitals!$O$85</f>
        <v>25-11-5</v>
      </c>
      <c r="L21" s="26" t="str">
        <f>Washington_Capitals!$R$85</f>
        <v>18-19-4</v>
      </c>
      <c r="M21" s="26" t="str">
        <f>Washington_Capitals!$U$85</f>
        <v>17-7-2</v>
      </c>
      <c r="N21" s="26" t="str">
        <f>Washington_Capitals!$X$85</f>
        <v>27-18-5</v>
      </c>
      <c r="O21" s="25">
        <f>Washington_Capitals!$E$85</f>
        <v>263</v>
      </c>
      <c r="P21" s="24">
        <f>Washington_Capitals!$F$85</f>
        <v>244</v>
      </c>
      <c r="Q21" s="23">
        <f t="shared" si="5"/>
        <v>19</v>
      </c>
      <c r="R21" s="22" t="str">
        <f>Washington_Capitals!$AA$85</f>
        <v>W4</v>
      </c>
      <c r="S21" s="21" t="str">
        <f>Washington_Capitals!$AD$85</f>
        <v>8-2-0</v>
      </c>
    </row>
    <row r="22" spans="1:19" ht="24.6" thickTop="1" thickBot="1" x14ac:dyDescent="0.5">
      <c r="A22" s="46" t="s">
        <v>74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71</v>
      </c>
      <c r="C24" s="7" t="s">
        <v>70</v>
      </c>
      <c r="D24" s="7" t="s">
        <v>69</v>
      </c>
      <c r="E24" s="35" t="s">
        <v>68</v>
      </c>
      <c r="F24" s="35" t="s">
        <v>67</v>
      </c>
      <c r="G24" s="35" t="s">
        <v>57</v>
      </c>
      <c r="H24" s="35" t="s">
        <v>55</v>
      </c>
      <c r="I24" s="35" t="s">
        <v>53</v>
      </c>
      <c r="J24" s="35" t="s">
        <v>51</v>
      </c>
      <c r="K24" s="7" t="s">
        <v>66</v>
      </c>
      <c r="L24" s="7" t="s">
        <v>65</v>
      </c>
      <c r="M24" s="7" t="s">
        <v>64</v>
      </c>
      <c r="N24" s="7" t="s">
        <v>63</v>
      </c>
      <c r="O24" s="34" t="s">
        <v>62</v>
      </c>
      <c r="P24" s="34" t="s">
        <v>61</v>
      </c>
      <c r="Q24" s="34" t="s">
        <v>60</v>
      </c>
      <c r="R24" s="7" t="s">
        <v>59</v>
      </c>
      <c r="S24" s="7" t="s">
        <v>58</v>
      </c>
    </row>
    <row r="25" spans="1:19" ht="15" thickTop="1" x14ac:dyDescent="0.3">
      <c r="A25" s="32" t="s">
        <v>25</v>
      </c>
      <c r="B25" s="1">
        <f>Chicago_Blackhawks!$D$86</f>
        <v>82</v>
      </c>
      <c r="C25" s="1">
        <f>Chicago_Blackhawks!$I$84</f>
        <v>29</v>
      </c>
      <c r="D25" s="1">
        <f>Chicago_Blackhawks!$J$84</f>
        <v>39</v>
      </c>
      <c r="E25" s="20">
        <f>Chicago_Blackhawks!$L$84</f>
        <v>14</v>
      </c>
      <c r="F25" s="30">
        <f t="shared" ref="F25:F31" si="6">(C25*2)+E25</f>
        <v>72</v>
      </c>
      <c r="G25" s="20">
        <f>C25-(Chicago_Blackhawks!$K$84+I25)</f>
        <v>19</v>
      </c>
      <c r="H25" s="20">
        <f t="shared" ref="H25:H31" si="7">C25-I25</f>
        <v>26</v>
      </c>
      <c r="I25" s="20">
        <f>Chicago_Blackhawks!$M$84</f>
        <v>3</v>
      </c>
      <c r="J25" s="20">
        <f>Chicago_Blackhawks!$N$84</f>
        <v>5</v>
      </c>
      <c r="K25" s="29" t="str">
        <f>Chicago_Blackhawks!$O$85</f>
        <v>14-19-8</v>
      </c>
      <c r="L25" s="1" t="str">
        <f>Chicago_Blackhawks!$R$85</f>
        <v>15-20-6</v>
      </c>
      <c r="M25" s="1" t="str">
        <f>Chicago_Blackhawks!$U$85</f>
        <v>11-8-7</v>
      </c>
      <c r="N25" s="1" t="str">
        <f>Chicago_Blackhawks!$X$85</f>
        <v>21-19-10</v>
      </c>
      <c r="O25" s="31">
        <f>Chicago_Blackhawks!$E$85</f>
        <v>213</v>
      </c>
      <c r="P25" s="20">
        <f>Chicago_Blackhawks!$F$85</f>
        <v>275</v>
      </c>
      <c r="Q25" s="30">
        <f t="shared" ref="Q25:Q31" si="8">O25-P25</f>
        <v>-62</v>
      </c>
      <c r="R25" s="29" t="str">
        <f>Chicago_Blackhawks!$AA$85</f>
        <v>W1</v>
      </c>
      <c r="S25" s="28" t="str">
        <f>Chicago_Blackhawks!$AD$85</f>
        <v>2-7-1</v>
      </c>
    </row>
    <row r="26" spans="1:19" x14ac:dyDescent="0.3">
      <c r="A26" s="32" t="s">
        <v>24</v>
      </c>
      <c r="B26" s="1">
        <f>Colorado_Avalanche!$D$86</f>
        <v>82</v>
      </c>
      <c r="C26" s="1">
        <f>Colorado_Avalanche!$I$84</f>
        <v>55</v>
      </c>
      <c r="D26" s="1">
        <f>Colorado_Avalanche!$J$84</f>
        <v>16</v>
      </c>
      <c r="E26" s="20">
        <f>Colorado_Avalanche!$L$84</f>
        <v>11</v>
      </c>
      <c r="F26" s="30">
        <f t="shared" si="6"/>
        <v>121</v>
      </c>
      <c r="G26" s="20">
        <f>C26-(Colorado_Avalanche!$K$84+I26)</f>
        <v>44</v>
      </c>
      <c r="H26" s="20">
        <f t="shared" si="7"/>
        <v>51</v>
      </c>
      <c r="I26" s="20">
        <f>Colorado_Avalanche!$M$84</f>
        <v>4</v>
      </c>
      <c r="J26" s="20">
        <f>Colorado_Avalanche!$N$84</f>
        <v>6</v>
      </c>
      <c r="K26" s="29" t="str">
        <f>Colorado_Avalanche!$O$85</f>
        <v>26-9-6</v>
      </c>
      <c r="L26" s="1" t="str">
        <f>Colorado_Avalanche!$R$85</f>
        <v>29-7-5</v>
      </c>
      <c r="M26" s="1" t="str">
        <f>Colorado_Avalanche!$U$85</f>
        <v>16-5-5</v>
      </c>
      <c r="N26" s="1" t="str">
        <f>Colorado_Avalanche!$X$85</f>
        <v>35-7-8</v>
      </c>
      <c r="O26" s="31">
        <f>Colorado_Avalanche!$E$85</f>
        <v>302</v>
      </c>
      <c r="P26" s="20">
        <f>Colorado_Avalanche!$F$85</f>
        <v>203</v>
      </c>
      <c r="Q26" s="30">
        <f t="shared" si="8"/>
        <v>99</v>
      </c>
      <c r="R26" s="29" t="str">
        <f>Colorado_Avalanche!$AA$85</f>
        <v>W3</v>
      </c>
      <c r="S26" s="28" t="str">
        <f>Colorado_Avalanche!$AD$85</f>
        <v>7-2-1</v>
      </c>
    </row>
    <row r="27" spans="1:19" x14ac:dyDescent="0.3">
      <c r="A27" s="32" t="s">
        <v>22</v>
      </c>
      <c r="B27" s="1">
        <f>Dallas_Stars!$D$86</f>
        <v>82</v>
      </c>
      <c r="C27" s="1">
        <f>Dallas_Stars!$I$84</f>
        <v>50</v>
      </c>
      <c r="D27" s="1">
        <f>Dallas_Stars!$J$84</f>
        <v>20</v>
      </c>
      <c r="E27" s="20">
        <f>Dallas_Stars!$L$84</f>
        <v>12</v>
      </c>
      <c r="F27" s="30">
        <f t="shared" si="6"/>
        <v>112</v>
      </c>
      <c r="G27" s="20">
        <f>C27-(Dallas_Stars!$K$84+I27)</f>
        <v>32</v>
      </c>
      <c r="H27" s="20">
        <f t="shared" si="7"/>
        <v>44</v>
      </c>
      <c r="I27" s="20">
        <f>Dallas_Stars!$M$84</f>
        <v>6</v>
      </c>
      <c r="J27" s="20">
        <f>Dallas_Stars!$N$84</f>
        <v>4</v>
      </c>
      <c r="K27" s="29" t="str">
        <f>Dallas_Stars!$O$85</f>
        <v>26-11-4</v>
      </c>
      <c r="L27" s="1" t="str">
        <f>Dallas_Stars!$R$85</f>
        <v>24-9-8</v>
      </c>
      <c r="M27" s="1" t="str">
        <f>Dallas_Stars!$U$85</f>
        <v>17-6-3</v>
      </c>
      <c r="N27" s="1" t="str">
        <f>Dallas_Stars!$X$85</f>
        <v>34-10-6</v>
      </c>
      <c r="O27" s="31">
        <f>Dallas_Stars!$E$85</f>
        <v>279</v>
      </c>
      <c r="P27" s="20">
        <f>Dallas_Stars!$F$85</f>
        <v>226</v>
      </c>
      <c r="Q27" s="30">
        <f t="shared" si="8"/>
        <v>53</v>
      </c>
      <c r="R27" s="29" t="str">
        <f>Dallas_Stars!$AA$85</f>
        <v>W5</v>
      </c>
      <c r="S27" s="28" t="str">
        <f>Dallas_Stars!$AD$85</f>
        <v>7-2-1</v>
      </c>
    </row>
    <row r="28" spans="1:19" x14ac:dyDescent="0.3">
      <c r="A28" s="32" t="s">
        <v>17</v>
      </c>
      <c r="B28" s="1">
        <f>Minnesota_Wild!$D$86</f>
        <v>82</v>
      </c>
      <c r="C28" s="1">
        <f>Minnesota_Wild!$I$84</f>
        <v>46</v>
      </c>
      <c r="D28" s="1">
        <f>Minnesota_Wild!$J$84</f>
        <v>24</v>
      </c>
      <c r="E28" s="20">
        <f>Minnesota_Wild!$L$84</f>
        <v>12</v>
      </c>
      <c r="F28" s="30">
        <f t="shared" si="6"/>
        <v>104</v>
      </c>
      <c r="G28" s="20">
        <f>C28-(Minnesota_Wild!$K$84+I28)</f>
        <v>27</v>
      </c>
      <c r="H28" s="20">
        <f t="shared" si="7"/>
        <v>42</v>
      </c>
      <c r="I28" s="20">
        <f>Minnesota_Wild!$M$84</f>
        <v>4</v>
      </c>
      <c r="J28" s="20">
        <f>Minnesota_Wild!$N$84</f>
        <v>5</v>
      </c>
      <c r="K28" s="29" t="str">
        <f>Minnesota_Wild!$O$85</f>
        <v>23-10-8</v>
      </c>
      <c r="L28" s="1" t="str">
        <f>Minnesota_Wild!$R$85</f>
        <v>23-14-4</v>
      </c>
      <c r="M28" s="1" t="str">
        <f>Minnesota_Wild!$U$85</f>
        <v>13-10-3</v>
      </c>
      <c r="N28" s="1" t="str">
        <f>Minnesota_Wild!$X$85</f>
        <v>30-13-7</v>
      </c>
      <c r="O28" s="31">
        <f>Minnesota_Wild!$E$85</f>
        <v>272</v>
      </c>
      <c r="P28" s="20">
        <f>Minnesota_Wild!$F$85</f>
        <v>240</v>
      </c>
      <c r="Q28" s="30">
        <f t="shared" si="8"/>
        <v>32</v>
      </c>
      <c r="R28" s="29" t="str">
        <f>Minnesota_Wild!$AA$85</f>
        <v>W1</v>
      </c>
      <c r="S28" s="28" t="str">
        <f>Minnesota_Wild!$AD$85</f>
        <v>6-4-0</v>
      </c>
    </row>
    <row r="29" spans="1:19" x14ac:dyDescent="0.3">
      <c r="A29" s="32" t="s">
        <v>15</v>
      </c>
      <c r="B29" s="1">
        <f>Nashville_Predators!$D$86</f>
        <v>82</v>
      </c>
      <c r="C29" s="1">
        <f>Nashville_Predators!$I$84</f>
        <v>38</v>
      </c>
      <c r="D29" s="1">
        <f>Nashville_Predators!$J$84</f>
        <v>34</v>
      </c>
      <c r="E29" s="20">
        <f>Nashville_Predators!$L$84</f>
        <v>10</v>
      </c>
      <c r="F29" s="30">
        <f t="shared" si="6"/>
        <v>86</v>
      </c>
      <c r="G29" s="20">
        <f>C29-(Nashville_Predators!$K$84+I29)</f>
        <v>23</v>
      </c>
      <c r="H29" s="20">
        <f t="shared" si="7"/>
        <v>33</v>
      </c>
      <c r="I29" s="20">
        <f>Nashville_Predators!$M$84</f>
        <v>5</v>
      </c>
      <c r="J29" s="20">
        <f>Nashville_Predators!$N$84</f>
        <v>2</v>
      </c>
      <c r="K29" s="29" t="str">
        <f>Nashville_Predators!$O$85</f>
        <v>21-18-3</v>
      </c>
      <c r="L29" s="1" t="str">
        <f>Nashville_Predators!$R$85</f>
        <v>17-16-7</v>
      </c>
      <c r="M29" s="1" t="str">
        <f>Nashville_Predators!$U$85</f>
        <v>12-10-4</v>
      </c>
      <c r="N29" s="1" t="str">
        <f>Nashville_Predators!$X$85</f>
        <v>26-17-7</v>
      </c>
      <c r="O29" s="31">
        <f>Nashville_Predators!$E$85</f>
        <v>247</v>
      </c>
      <c r="P29" s="20">
        <f>Nashville_Predators!$F$85</f>
        <v>269</v>
      </c>
      <c r="Q29" s="30">
        <f t="shared" si="8"/>
        <v>-22</v>
      </c>
      <c r="R29" s="29" t="str">
        <f>Nashville_Predators!$AA$85</f>
        <v>L2</v>
      </c>
      <c r="S29" s="28" t="str">
        <f>Nashville_Predators!$AD$85</f>
        <v>4-5-1</v>
      </c>
    </row>
    <row r="30" spans="1:19" x14ac:dyDescent="0.3">
      <c r="A30" s="32" t="s">
        <v>6</v>
      </c>
      <c r="B30" s="1">
        <f>St_Louis_Blues!$D$86</f>
        <v>82</v>
      </c>
      <c r="C30" s="1">
        <f>St_Louis_Blues!$I$84</f>
        <v>37</v>
      </c>
      <c r="D30" s="1">
        <f>St_Louis_Blues!$J$84</f>
        <v>33</v>
      </c>
      <c r="E30" s="20">
        <f>St_Louis_Blues!$L$84</f>
        <v>12</v>
      </c>
      <c r="F30" s="30">
        <f t="shared" si="6"/>
        <v>86</v>
      </c>
      <c r="G30" s="20">
        <f>C30-(St_Louis_Blues!$K$84+I30)</f>
        <v>32</v>
      </c>
      <c r="H30" s="20">
        <f t="shared" si="7"/>
        <v>36</v>
      </c>
      <c r="I30" s="20">
        <f>St_Louis_Blues!$M$84</f>
        <v>1</v>
      </c>
      <c r="J30" s="20">
        <f>St_Louis_Blues!$N$84</f>
        <v>4</v>
      </c>
      <c r="K30" s="29" t="str">
        <f>St_Louis_Blues!$O$85</f>
        <v>20-14-7</v>
      </c>
      <c r="L30" s="1" t="str">
        <f>St_Louis_Blues!$R$85</f>
        <v>17-19-5</v>
      </c>
      <c r="M30" s="1" t="str">
        <f>St_Louis_Blues!$U$85</f>
        <v>10-16-0</v>
      </c>
      <c r="N30" s="1" t="str">
        <f>St_Louis_Blues!$X$85</f>
        <v>23-21-6</v>
      </c>
      <c r="O30" s="31">
        <f>St_Louis_Blues!$E$85</f>
        <v>231</v>
      </c>
      <c r="P30" s="20">
        <f>St_Louis_Blues!$F$85</f>
        <v>258</v>
      </c>
      <c r="Q30" s="30">
        <f t="shared" si="8"/>
        <v>-27</v>
      </c>
      <c r="R30" s="29" t="str">
        <f>St_Louis_Blues!$AA$85</f>
        <v>W4</v>
      </c>
      <c r="S30" s="28" t="str">
        <f>St_Louis_Blues!$AD$85</f>
        <v>6-3-1</v>
      </c>
    </row>
    <row r="31" spans="1:19" x14ac:dyDescent="0.3">
      <c r="A31" s="32" t="s">
        <v>95</v>
      </c>
      <c r="B31" s="1">
        <f>Utah_Mammoth!$D$86</f>
        <v>82</v>
      </c>
      <c r="C31" s="1">
        <f>Utah_Mammoth!$I$84</f>
        <v>43</v>
      </c>
      <c r="D31" s="1">
        <f>Utah_Mammoth!$J$84</f>
        <v>33</v>
      </c>
      <c r="E31" s="20">
        <f>Utah_Mammoth!$L$84</f>
        <v>6</v>
      </c>
      <c r="F31" s="30">
        <f t="shared" si="6"/>
        <v>92</v>
      </c>
      <c r="G31" s="20">
        <f>C31-(Utah_Mammoth!$K$84+I31)</f>
        <v>33</v>
      </c>
      <c r="H31" s="20">
        <f t="shared" si="7"/>
        <v>43</v>
      </c>
      <c r="I31" s="20">
        <f>Utah_Mammoth!$M$84</f>
        <v>0</v>
      </c>
      <c r="J31" s="20">
        <f>Utah_Mammoth!$N$84</f>
        <v>0</v>
      </c>
      <c r="K31" s="29" t="str">
        <f>Utah_Mammoth!$O$85</f>
        <v>22-16-3</v>
      </c>
      <c r="L31" s="1" t="str">
        <f>Utah_Mammoth!$R$85</f>
        <v>21-17-3</v>
      </c>
      <c r="M31" s="1" t="str">
        <f>Utah_Mammoth!$U$85</f>
        <v>13-11-2</v>
      </c>
      <c r="N31" s="1" t="str">
        <f>Utah_Mammoth!$X$85</f>
        <v>27-19-4</v>
      </c>
      <c r="O31" s="31">
        <f>Utah_Mammoth!$E$85</f>
        <v>268</v>
      </c>
      <c r="P31" s="20">
        <f>Utah_Mammoth!$F$85</f>
        <v>240</v>
      </c>
      <c r="Q31" s="30">
        <f t="shared" si="8"/>
        <v>28</v>
      </c>
      <c r="R31" s="29" t="str">
        <f>Utah_Mammoth!$AA$85</f>
        <v>L1</v>
      </c>
      <c r="S31" s="28" t="str">
        <f>Utah_Mammoth!$AD$85</f>
        <v>6-4-0</v>
      </c>
    </row>
    <row r="32" spans="1:19" ht="15" thickBot="1" x14ac:dyDescent="0.35">
      <c r="A32" s="32" t="s">
        <v>0</v>
      </c>
      <c r="B32" s="1">
        <f>Winnipeg_Jets!$D$86</f>
        <v>82</v>
      </c>
      <c r="C32" s="1">
        <f>Winnipeg_Jets!$I$84</f>
        <v>35</v>
      </c>
      <c r="D32" s="1">
        <f>Winnipeg_Jets!$J$84</f>
        <v>35</v>
      </c>
      <c r="E32" s="20">
        <f>Winnipeg_Jets!$L$84</f>
        <v>12</v>
      </c>
      <c r="F32" s="23">
        <f t="shared" ref="F32" si="9">(C32*2)+E32</f>
        <v>82</v>
      </c>
      <c r="G32" s="20">
        <f>C32-(Winnipeg_Jets!$K$84+I32)</f>
        <v>26</v>
      </c>
      <c r="H32" s="20">
        <f t="shared" ref="H32" si="10">C32-I32</f>
        <v>33</v>
      </c>
      <c r="I32" s="20">
        <f>Winnipeg_Jets!$M$84</f>
        <v>2</v>
      </c>
      <c r="J32" s="20">
        <f>Winnipeg_Jets!$N$84</f>
        <v>4</v>
      </c>
      <c r="K32" s="29" t="str">
        <f>Winnipeg_Jets!$O$85</f>
        <v>19-16-6</v>
      </c>
      <c r="L32" s="1" t="str">
        <f>Winnipeg_Jets!$R$85</f>
        <v>16-19-6</v>
      </c>
      <c r="M32" s="1" t="str">
        <f>Winnipeg_Jets!$U$85</f>
        <v>1-1-1</v>
      </c>
      <c r="N32" s="1" t="str">
        <f>Winnipeg_Jets!$X$85</f>
        <v>22-21-7</v>
      </c>
      <c r="O32" s="31">
        <f>Winnipeg_Jets!$E$85</f>
        <v>231</v>
      </c>
      <c r="P32" s="20">
        <f>Winnipeg_Jets!$F$85</f>
        <v>260</v>
      </c>
      <c r="Q32" s="30">
        <f t="shared" ref="Q32" si="11">O32-P32</f>
        <v>-29</v>
      </c>
      <c r="R32" s="29" t="str">
        <f>Winnipeg_Jets!$AA$85</f>
        <v>L4</v>
      </c>
      <c r="S32" s="28" t="str">
        <f>Winnipeg_Jets!$AD$85</f>
        <v>5-5-0</v>
      </c>
    </row>
    <row r="33" spans="1:19" ht="19.2" thickTop="1" thickBot="1" x14ac:dyDescent="0.4">
      <c r="A33" s="49" t="s">
        <v>72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71</v>
      </c>
      <c r="C34" s="7" t="s">
        <v>70</v>
      </c>
      <c r="D34" s="7" t="s">
        <v>69</v>
      </c>
      <c r="E34" s="35" t="s">
        <v>68</v>
      </c>
      <c r="F34" s="35" t="s">
        <v>67</v>
      </c>
      <c r="G34" s="35" t="s">
        <v>57</v>
      </c>
      <c r="H34" s="35" t="s">
        <v>55</v>
      </c>
      <c r="I34" s="35" t="s">
        <v>53</v>
      </c>
      <c r="J34" s="35" t="s">
        <v>51</v>
      </c>
      <c r="K34" s="7" t="s">
        <v>66</v>
      </c>
      <c r="L34" s="7" t="s">
        <v>65</v>
      </c>
      <c r="M34" s="7" t="s">
        <v>64</v>
      </c>
      <c r="N34" s="7" t="s">
        <v>63</v>
      </c>
      <c r="O34" s="34" t="s">
        <v>62</v>
      </c>
      <c r="P34" s="34" t="s">
        <v>61</v>
      </c>
      <c r="Q34" s="34" t="s">
        <v>60</v>
      </c>
      <c r="R34" s="7" t="s">
        <v>59</v>
      </c>
      <c r="S34" s="7" t="s">
        <v>58</v>
      </c>
    </row>
    <row r="35" spans="1:19" ht="15" thickTop="1" x14ac:dyDescent="0.3">
      <c r="A35" s="32" t="s">
        <v>31</v>
      </c>
      <c r="B35" s="1">
        <f>Anaheim_Ducks!$D$86</f>
        <v>82</v>
      </c>
      <c r="C35" s="1">
        <f>Anaheim_Ducks!$I$84</f>
        <v>43</v>
      </c>
      <c r="D35" s="1">
        <f>Anaheim_Ducks!$J$84</f>
        <v>33</v>
      </c>
      <c r="E35" s="20">
        <f>Anaheim_Ducks!$L$84</f>
        <v>6</v>
      </c>
      <c r="F35" s="33">
        <f t="shared" ref="F35:F42" si="12">(C35*2)+E35</f>
        <v>92</v>
      </c>
      <c r="G35" s="20">
        <f>C35-(Anaheim_Ducks!$K$84+I35)</f>
        <v>18</v>
      </c>
      <c r="H35" s="20">
        <f t="shared" ref="H35:H42" si="13">C35-I35</f>
        <v>35</v>
      </c>
      <c r="I35" s="20">
        <f>Anaheim_Ducks!$M$84</f>
        <v>8</v>
      </c>
      <c r="J35" s="20">
        <f>Anaheim_Ducks!$N$84</f>
        <v>0</v>
      </c>
      <c r="K35" s="29" t="str">
        <f>Anaheim_Ducks!$O$85</f>
        <v>24-13-4</v>
      </c>
      <c r="L35" s="1" t="str">
        <f>Anaheim_Ducks!$R$85</f>
        <v>19-20-2</v>
      </c>
      <c r="M35" s="1" t="str">
        <f>Anaheim_Ducks!$U$85</f>
        <v>15-10-1</v>
      </c>
      <c r="N35" s="1" t="str">
        <f>Anaheim_Ducks!$X$85</f>
        <v>27-21-2</v>
      </c>
      <c r="O35" s="31">
        <f>Anaheim_Ducks!$E$85</f>
        <v>273</v>
      </c>
      <c r="P35" s="20">
        <f>Anaheim_Ducks!$F$85</f>
        <v>288</v>
      </c>
      <c r="Q35" s="30">
        <f t="shared" ref="Q35:Q42" si="14">O35-P35</f>
        <v>-15</v>
      </c>
      <c r="R35" s="29" t="str">
        <f>Anaheim_Ducks!$AA$85</f>
        <v>W1</v>
      </c>
      <c r="S35" s="28" t="str">
        <f>Anaheim_Ducks!$AD$85</f>
        <v>2-6-2</v>
      </c>
    </row>
    <row r="36" spans="1:19" x14ac:dyDescent="0.3">
      <c r="A36" s="32" t="s">
        <v>27</v>
      </c>
      <c r="B36" s="1">
        <f>Calgary_Flames!$D$86</f>
        <v>82</v>
      </c>
      <c r="C36" s="1">
        <f>Calgary_Flames!$I$84</f>
        <v>34</v>
      </c>
      <c r="D36" s="1">
        <f>Calgary_Flames!$J$84</f>
        <v>39</v>
      </c>
      <c r="E36" s="20">
        <f>Calgary_Flames!$L$84</f>
        <v>9</v>
      </c>
      <c r="F36" s="30">
        <f t="shared" si="12"/>
        <v>77</v>
      </c>
      <c r="G36" s="20">
        <f>C36-(Calgary_Flames!$K$84+I36)</f>
        <v>23</v>
      </c>
      <c r="H36" s="20">
        <f t="shared" si="13"/>
        <v>30</v>
      </c>
      <c r="I36" s="20">
        <f>Calgary_Flames!$M$84</f>
        <v>4</v>
      </c>
      <c r="J36" s="20">
        <f>Calgary_Flames!$N$84</f>
        <v>3</v>
      </c>
      <c r="K36" s="29" t="str">
        <f>Calgary_Flames!$O$85</f>
        <v>23-13-5</v>
      </c>
      <c r="L36" s="1" t="str">
        <f>Calgary_Flames!$R$85</f>
        <v>11-26-4</v>
      </c>
      <c r="M36" s="1" t="str">
        <f>Calgary_Flames!$U$85</f>
        <v>14-9-3</v>
      </c>
      <c r="N36" s="1" t="str">
        <f>Calgary_Flames!$X$85</f>
        <v>20-25-5</v>
      </c>
      <c r="O36" s="31">
        <f>Calgary_Flames!$E$85</f>
        <v>212</v>
      </c>
      <c r="P36" s="20">
        <f>Calgary_Flames!$F$85</f>
        <v>259</v>
      </c>
      <c r="Q36" s="30">
        <f t="shared" si="14"/>
        <v>-47</v>
      </c>
      <c r="R36" s="29" t="str">
        <f>Calgary_Flames!$AA$85</f>
        <v>W1</v>
      </c>
      <c r="S36" s="28" t="str">
        <f>Calgary_Flames!$AD$85</f>
        <v>4-5-1</v>
      </c>
    </row>
    <row r="37" spans="1:19" x14ac:dyDescent="0.3">
      <c r="A37" s="32" t="s">
        <v>20</v>
      </c>
      <c r="B37" s="1">
        <f>Edmonton_Oilers!$D$86</f>
        <v>82</v>
      </c>
      <c r="C37" s="1">
        <f>Edmonton_Oilers!$I$84</f>
        <v>41</v>
      </c>
      <c r="D37" s="1">
        <f>Edmonton_Oilers!$J$84</f>
        <v>30</v>
      </c>
      <c r="E37" s="20">
        <f>Edmonton_Oilers!$L$84</f>
        <v>11</v>
      </c>
      <c r="F37" s="30">
        <f t="shared" si="12"/>
        <v>93</v>
      </c>
      <c r="G37" s="20">
        <f>C37-(Edmonton_Oilers!$K$84+I37)</f>
        <v>32</v>
      </c>
      <c r="H37" s="20">
        <f t="shared" si="13"/>
        <v>41</v>
      </c>
      <c r="I37" s="20">
        <f>Edmonton_Oilers!$M$84</f>
        <v>0</v>
      </c>
      <c r="J37" s="20">
        <f>Edmonton_Oilers!$N$84</f>
        <v>4</v>
      </c>
      <c r="K37" s="29" t="str">
        <f>Edmonton_Oilers!$O$85</f>
        <v>22-14-5</v>
      </c>
      <c r="L37" s="1" t="str">
        <f>Edmonton_Oilers!$R$85</f>
        <v>19-16-6</v>
      </c>
      <c r="M37" s="1" t="str">
        <f>Edmonton_Oilers!$U$85</f>
        <v>16-7-3</v>
      </c>
      <c r="N37" s="1" t="str">
        <f>Edmonton_Oilers!$X$85</f>
        <v>28-14-8</v>
      </c>
      <c r="O37" s="31">
        <f>Edmonton_Oilers!$E$85</f>
        <v>282</v>
      </c>
      <c r="P37" s="20">
        <f>Edmonton_Oilers!$F$85</f>
        <v>269</v>
      </c>
      <c r="Q37" s="30">
        <f t="shared" si="14"/>
        <v>13</v>
      </c>
      <c r="R37" s="29" t="str">
        <f>Edmonton_Oilers!$AA$85</f>
        <v>W1</v>
      </c>
      <c r="S37" s="28" t="str">
        <f>Edmonton_Oilers!$AD$85</f>
        <v>6-2-2</v>
      </c>
    </row>
    <row r="38" spans="1:19" x14ac:dyDescent="0.3">
      <c r="A38" s="32" t="s">
        <v>18</v>
      </c>
      <c r="B38" s="1">
        <f>Los_Angeles_Kings!$D$86</f>
        <v>82</v>
      </c>
      <c r="C38" s="1">
        <f>Los_Angeles_Kings!$I$84</f>
        <v>35</v>
      </c>
      <c r="D38" s="1">
        <f>Los_Angeles_Kings!$J$84</f>
        <v>27</v>
      </c>
      <c r="E38" s="20">
        <f>Los_Angeles_Kings!$L$84</f>
        <v>20</v>
      </c>
      <c r="F38" s="30">
        <f t="shared" si="12"/>
        <v>90</v>
      </c>
      <c r="G38" s="20">
        <f>C38-(Los_Angeles_Kings!$K$84+I38)</f>
        <v>17</v>
      </c>
      <c r="H38" s="20">
        <f t="shared" si="13"/>
        <v>30</v>
      </c>
      <c r="I38" s="20">
        <f>Los_Angeles_Kings!$M$84</f>
        <v>5</v>
      </c>
      <c r="J38" s="20">
        <f>Los_Angeles_Kings!$N$84</f>
        <v>9</v>
      </c>
      <c r="K38" s="29" t="str">
        <f>Los_Angeles_Kings!$O$85</f>
        <v>15-17-9</v>
      </c>
      <c r="L38" s="1" t="str">
        <f>Los_Angeles_Kings!$R$85</f>
        <v>20-10-11</v>
      </c>
      <c r="M38" s="1" t="str">
        <f>Los_Angeles_Kings!$U$85</f>
        <v>10-6-10</v>
      </c>
      <c r="N38" s="1" t="str">
        <f>Los_Angeles_Kings!$X$85</f>
        <v>21-15-14</v>
      </c>
      <c r="O38" s="31">
        <f>Los_Angeles_Kings!$E$85</f>
        <v>225</v>
      </c>
      <c r="P38" s="20">
        <f>Los_Angeles_Kings!$F$85</f>
        <v>247</v>
      </c>
      <c r="Q38" s="30">
        <f t="shared" si="14"/>
        <v>-22</v>
      </c>
      <c r="R38" s="29" t="str">
        <f>Los_Angeles_Kings!$AA$85</f>
        <v>L2</v>
      </c>
      <c r="S38" s="28" t="str">
        <f>Los_Angeles_Kings!$AD$85</f>
        <v>6-2-2</v>
      </c>
    </row>
    <row r="39" spans="1:19" x14ac:dyDescent="0.3">
      <c r="A39" s="32" t="s">
        <v>8</v>
      </c>
      <c r="B39" s="1">
        <f>San_Jose_Sharks!$D$86</f>
        <v>82</v>
      </c>
      <c r="C39" s="1">
        <f>San_Jose_Sharks!$I$84</f>
        <v>39</v>
      </c>
      <c r="D39" s="1">
        <f>San_Jose_Sharks!$J$84</f>
        <v>35</v>
      </c>
      <c r="E39" s="20">
        <f>San_Jose_Sharks!$L$84</f>
        <v>8</v>
      </c>
      <c r="F39" s="30">
        <f t="shared" si="12"/>
        <v>86</v>
      </c>
      <c r="G39" s="20">
        <f>C39-(San_Jose_Sharks!$K$84+I39)</f>
        <v>25</v>
      </c>
      <c r="H39" s="20">
        <f t="shared" si="13"/>
        <v>37</v>
      </c>
      <c r="I39" s="20">
        <f>San_Jose_Sharks!$M$84</f>
        <v>2</v>
      </c>
      <c r="J39" s="20">
        <f>San_Jose_Sharks!$N$84</f>
        <v>2</v>
      </c>
      <c r="K39" s="29" t="str">
        <f>San_Jose_Sharks!$O$85</f>
        <v>21-14-6</v>
      </c>
      <c r="L39" s="1" t="str">
        <f>San_Jose_Sharks!$R$85</f>
        <v>18-21-2</v>
      </c>
      <c r="M39" s="1" t="str">
        <f>San_Jose_Sharks!$U$85</f>
        <v>10-12-4</v>
      </c>
      <c r="N39" s="1" t="str">
        <f>San_Jose_Sharks!$X$85</f>
        <v>23-21-6</v>
      </c>
      <c r="O39" s="31">
        <f>San_Jose_Sharks!$E$85</f>
        <v>251</v>
      </c>
      <c r="P39" s="20">
        <f>San_Jose_Sharks!$F$85</f>
        <v>292</v>
      </c>
      <c r="Q39" s="30">
        <f t="shared" si="14"/>
        <v>-41</v>
      </c>
      <c r="R39" s="29" t="str">
        <f>San_Jose_Sharks!$AA$85</f>
        <v>W1</v>
      </c>
      <c r="S39" s="28" t="str">
        <f>San_Jose_Sharks!$AD$85</f>
        <v>5-4-1</v>
      </c>
    </row>
    <row r="40" spans="1:19" x14ac:dyDescent="0.3">
      <c r="A40" s="32" t="s">
        <v>7</v>
      </c>
      <c r="B40" s="1">
        <f>Seattle_Kraken!$D$86</f>
        <v>82</v>
      </c>
      <c r="C40" s="1">
        <f>Seattle_Kraken!$I$84</f>
        <v>34</v>
      </c>
      <c r="D40" s="1">
        <f>Seattle_Kraken!$J$84</f>
        <v>37</v>
      </c>
      <c r="E40" s="20">
        <f>Seattle_Kraken!$L$84</f>
        <v>11</v>
      </c>
      <c r="F40" s="30">
        <f t="shared" si="12"/>
        <v>79</v>
      </c>
      <c r="G40" s="20">
        <f>C40-(Seattle_Kraken!$K$84+I40)</f>
        <v>24</v>
      </c>
      <c r="H40" s="20">
        <f t="shared" si="13"/>
        <v>32</v>
      </c>
      <c r="I40" s="20">
        <f>Seattle_Kraken!$M$84</f>
        <v>2</v>
      </c>
      <c r="J40" s="20">
        <f>Seattle_Kraken!$N$84</f>
        <v>6</v>
      </c>
      <c r="K40" s="29" t="str">
        <f>Seattle_Kraken!$O$85</f>
        <v>19-17-5</v>
      </c>
      <c r="L40" s="1" t="str">
        <f>Seattle_Kraken!$R$85</f>
        <v>15-20-6</v>
      </c>
      <c r="M40" s="1" t="str">
        <f>Seattle_Kraken!$U$85</f>
        <v>16-9-1</v>
      </c>
      <c r="N40" s="1" t="str">
        <f>Seattle_Kraken!$X$85</f>
        <v>22-26-2</v>
      </c>
      <c r="O40" s="31">
        <f>Seattle_Kraken!$E$85</f>
        <v>226</v>
      </c>
      <c r="P40" s="20">
        <f>Seattle_Kraken!$F$85</f>
        <v>263</v>
      </c>
      <c r="Q40" s="30">
        <f t="shared" si="14"/>
        <v>-37</v>
      </c>
      <c r="R40" s="29" t="str">
        <f>Seattle_Kraken!$AA$85</f>
        <v>L3</v>
      </c>
      <c r="S40" s="28" t="str">
        <f>Seattle_Kraken!$AD$85</f>
        <v>2-8-0</v>
      </c>
    </row>
    <row r="41" spans="1:19" x14ac:dyDescent="0.3">
      <c r="A41" s="32" t="s">
        <v>3</v>
      </c>
      <c r="B41" s="1">
        <f>Vancouver_Canucks!$D$86</f>
        <v>82</v>
      </c>
      <c r="C41" s="1">
        <f>Vancouver_Canucks!$I$84</f>
        <v>25</v>
      </c>
      <c r="D41" s="1">
        <f>Vancouver_Canucks!$J$84</f>
        <v>49</v>
      </c>
      <c r="E41" s="20">
        <f>Vancouver_Canucks!$L$84</f>
        <v>8</v>
      </c>
      <c r="F41" s="30">
        <f t="shared" si="12"/>
        <v>58</v>
      </c>
      <c r="G41" s="20">
        <f>C41-(Vancouver_Canucks!$K$84+I41)</f>
        <v>9</v>
      </c>
      <c r="H41" s="20">
        <f t="shared" si="13"/>
        <v>19</v>
      </c>
      <c r="I41" s="20">
        <f>Vancouver_Canucks!$M$84</f>
        <v>6</v>
      </c>
      <c r="J41" s="20">
        <f>Vancouver_Canucks!$N$84</f>
        <v>2</v>
      </c>
      <c r="K41" s="29" t="str">
        <f>Vancouver_Canucks!$O$85</f>
        <v>9-27-5</v>
      </c>
      <c r="L41" s="1" t="str">
        <f>Vancouver_Canucks!$R$85</f>
        <v>16-22-3</v>
      </c>
      <c r="M41" s="1" t="str">
        <f>Vancouver_Canucks!$U$85</f>
        <v>8-16-2</v>
      </c>
      <c r="N41" s="1" t="str">
        <f>Vancouver_Canucks!$X$85</f>
        <v>16-29-5</v>
      </c>
      <c r="O41" s="31">
        <f>Vancouver_Canucks!$E$85</f>
        <v>216</v>
      </c>
      <c r="P41" s="20">
        <f>Vancouver_Canucks!$F$85</f>
        <v>316</v>
      </c>
      <c r="Q41" s="30">
        <f t="shared" si="14"/>
        <v>-100</v>
      </c>
      <c r="R41" s="29" t="str">
        <f>Vancouver_Canucks!$AA$85</f>
        <v>L1</v>
      </c>
      <c r="S41" s="28" t="str">
        <f>Vancouver_Canucks!$AD$85</f>
        <v>4-6-0</v>
      </c>
    </row>
    <row r="42" spans="1:19" ht="15" thickBot="1" x14ac:dyDescent="0.35">
      <c r="A42" s="27" t="s">
        <v>2</v>
      </c>
      <c r="B42" s="26">
        <f>Vegas_Golden_Knights!$D$86</f>
        <v>82</v>
      </c>
      <c r="C42" s="26">
        <f>Vegas_Golden_Knights!$I$84</f>
        <v>39</v>
      </c>
      <c r="D42" s="26">
        <f>Vegas_Golden_Knights!$J$84</f>
        <v>26</v>
      </c>
      <c r="E42" s="24">
        <f>Vegas_Golden_Knights!$L$84</f>
        <v>17</v>
      </c>
      <c r="F42" s="23">
        <f t="shared" si="12"/>
        <v>95</v>
      </c>
      <c r="G42" s="24">
        <f>C42-(Vegas_Golden_Knights!$K$84+I42)</f>
        <v>29</v>
      </c>
      <c r="H42" s="24">
        <f t="shared" si="13"/>
        <v>38</v>
      </c>
      <c r="I42" s="24">
        <f>Vegas_Golden_Knights!$M$84</f>
        <v>1</v>
      </c>
      <c r="J42" s="24">
        <f>Vegas_Golden_Knights!$N$84</f>
        <v>8</v>
      </c>
      <c r="K42" s="22" t="str">
        <f>Vegas_Golden_Knights!$O$85</f>
        <v>20-12-9</v>
      </c>
      <c r="L42" s="26" t="str">
        <f>Vegas_Golden_Knights!$R$85</f>
        <v>19-14-8</v>
      </c>
      <c r="M42" s="26" t="str">
        <f>Vegas_Golden_Knights!$U$85</f>
        <v>15-5-6</v>
      </c>
      <c r="N42" s="26" t="str">
        <f>Vegas_Golden_Knights!$X$85</f>
        <v>25-15-10</v>
      </c>
      <c r="O42" s="25">
        <f>Vegas_Golden_Knights!$E$85</f>
        <v>265</v>
      </c>
      <c r="P42" s="24">
        <f>Vegas_Golden_Knights!$F$85</f>
        <v>250</v>
      </c>
      <c r="Q42" s="23">
        <f t="shared" si="14"/>
        <v>15</v>
      </c>
      <c r="R42" s="22" t="str">
        <f>Vegas_Golden_Knights!$AA$85</f>
        <v>W3</v>
      </c>
      <c r="S42" s="21" t="str">
        <f>Vegas_Golden_Knights!$AD$85</f>
        <v>7-0-3</v>
      </c>
    </row>
    <row r="43" spans="1:19" ht="15" thickTop="1" x14ac:dyDescent="0.3"/>
    <row r="44" spans="1:19" x14ac:dyDescent="0.3">
      <c r="A44" s="1" t="s">
        <v>57</v>
      </c>
      <c r="B44" s="45" t="s">
        <v>56</v>
      </c>
      <c r="C44" s="45"/>
      <c r="D44" s="45"/>
    </row>
    <row r="45" spans="1:19" x14ac:dyDescent="0.3">
      <c r="A45" s="1" t="s">
        <v>55</v>
      </c>
      <c r="B45" s="45" t="s">
        <v>54</v>
      </c>
      <c r="C45" s="45"/>
      <c r="D45" s="45"/>
    </row>
    <row r="46" spans="1:19" x14ac:dyDescent="0.3">
      <c r="A46" s="1" t="s">
        <v>53</v>
      </c>
      <c r="B46" s="45" t="s">
        <v>52</v>
      </c>
      <c r="C46" s="45"/>
      <c r="D46" s="45"/>
    </row>
    <row r="47" spans="1:19" x14ac:dyDescent="0.3">
      <c r="A47" s="1" t="s">
        <v>51</v>
      </c>
      <c r="B47" s="45" t="s">
        <v>50</v>
      </c>
      <c r="C47" s="45"/>
      <c r="D47" s="45"/>
    </row>
  </sheetData>
  <mergeCells count="10">
    <mergeCell ref="B44:D44"/>
    <mergeCell ref="B45:D45"/>
    <mergeCell ref="B46:D46"/>
    <mergeCell ref="B47:D47"/>
    <mergeCell ref="A1:S1"/>
    <mergeCell ref="A2:S2"/>
    <mergeCell ref="A22:S22"/>
    <mergeCell ref="A23:S23"/>
    <mergeCell ref="A12:S12"/>
    <mergeCell ref="A33:S33"/>
  </mergeCells>
  <hyperlinks>
    <hyperlink ref="T1" location="Standings_Daily!A1" display="Home" xr:uid="{2FAAF7E6-2908-42BF-9FE3-49FA8045F752}"/>
  </hyperlinks>
  <pageMargins left="0.7" right="0.7" top="0.75" bottom="0.75" header="0.3" footer="0.3"/>
  <pageSetup orientation="portrait" verticalDpi="0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1E6E-782D-44D6-8284-6AC10E2748BD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29</v>
      </c>
      <c r="AN1" s="1" t="s">
        <v>27</v>
      </c>
      <c r="AO1" s="1" t="s">
        <v>27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7</v>
      </c>
      <c r="E2" s="1">
        <v>1</v>
      </c>
      <c r="F2" s="1">
        <v>3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28</v>
      </c>
      <c r="AN2" s="1" t="s">
        <v>25</v>
      </c>
      <c r="AO2" s="1" t="s">
        <v>20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8</v>
      </c>
      <c r="E3" s="1">
        <v>7</v>
      </c>
      <c r="F3" s="1">
        <v>6</v>
      </c>
      <c r="G3" s="1" t="s">
        <v>84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27</v>
      </c>
      <c r="AN3" s="1" t="s">
        <v>24</v>
      </c>
      <c r="AO3" s="1" t="s">
        <v>18</v>
      </c>
    </row>
    <row r="4" spans="1:41" x14ac:dyDescent="0.3">
      <c r="A4" s="42">
        <v>45944</v>
      </c>
      <c r="B4" s="1">
        <v>3</v>
      </c>
      <c r="C4" s="1" t="s">
        <v>66</v>
      </c>
      <c r="D4" s="1" t="s">
        <v>9</v>
      </c>
      <c r="E4" s="1">
        <v>4</v>
      </c>
      <c r="F4" s="1">
        <v>3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26</v>
      </c>
      <c r="AN4" s="1" t="s">
        <v>22</v>
      </c>
      <c r="AO4" s="1" t="s">
        <v>8</v>
      </c>
    </row>
    <row r="5" spans="1:41" x14ac:dyDescent="0.3">
      <c r="A5" s="42">
        <v>45946</v>
      </c>
      <c r="B5" s="1">
        <v>4</v>
      </c>
      <c r="C5" s="1" t="s">
        <v>66</v>
      </c>
      <c r="D5" s="1" t="s">
        <v>26</v>
      </c>
      <c r="E5" s="1">
        <v>1</v>
      </c>
      <c r="F5" s="1">
        <v>4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25</v>
      </c>
      <c r="AN5" s="1" t="s">
        <v>20</v>
      </c>
      <c r="AO5" s="1" t="s">
        <v>7</v>
      </c>
    </row>
    <row r="6" spans="1:41" x14ac:dyDescent="0.3">
      <c r="A6" s="42">
        <v>45949</v>
      </c>
      <c r="B6" s="1">
        <v>5</v>
      </c>
      <c r="C6" s="1" t="s">
        <v>65</v>
      </c>
      <c r="D6" s="1" t="s">
        <v>25</v>
      </c>
      <c r="E6" s="1">
        <v>1</v>
      </c>
      <c r="F6" s="1">
        <v>2</v>
      </c>
      <c r="G6" s="1" t="s">
        <v>84</v>
      </c>
      <c r="H6" s="1" t="s">
        <v>83</v>
      </c>
      <c r="I6" s="1">
        <f t="shared" si="2"/>
        <v>2</v>
      </c>
      <c r="J6" s="1">
        <f t="shared" si="3"/>
        <v>2</v>
      </c>
      <c r="K6" s="1">
        <f t="shared" si="4"/>
        <v>1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1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1</v>
      </c>
      <c r="Z6" s="1">
        <f t="shared" si="19"/>
        <v>1</v>
      </c>
      <c r="AA6" s="1" t="str">
        <f t="shared" si="0"/>
        <v>L</v>
      </c>
      <c r="AB6" s="1">
        <f t="shared" si="20"/>
        <v>2</v>
      </c>
      <c r="AC6" s="1" t="str">
        <f t="shared" si="1"/>
        <v>OTL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24</v>
      </c>
      <c r="AN6" s="1" t="s">
        <v>18</v>
      </c>
      <c r="AO6" s="1" t="s">
        <v>3</v>
      </c>
    </row>
    <row r="7" spans="1:41" x14ac:dyDescent="0.3">
      <c r="A7" s="42">
        <v>45951</v>
      </c>
      <c r="B7" s="1">
        <v>6</v>
      </c>
      <c r="C7" s="1" t="s">
        <v>65</v>
      </c>
      <c r="D7" s="1" t="s">
        <v>15</v>
      </c>
      <c r="E7" s="1">
        <v>5</v>
      </c>
      <c r="F7" s="1">
        <v>2</v>
      </c>
      <c r="G7" s="1" t="s">
        <v>83</v>
      </c>
      <c r="H7" s="1" t="s">
        <v>83</v>
      </c>
      <c r="I7" s="1">
        <f t="shared" si="2"/>
        <v>3</v>
      </c>
      <c r="J7" s="1">
        <f t="shared" si="3"/>
        <v>2</v>
      </c>
      <c r="K7" s="1">
        <f t="shared" si="4"/>
        <v>1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1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1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23</v>
      </c>
      <c r="AN7" s="1" t="s">
        <v>17</v>
      </c>
      <c r="AO7" s="1" t="s">
        <v>2</v>
      </c>
    </row>
    <row r="8" spans="1:41" x14ac:dyDescent="0.3">
      <c r="A8" s="42">
        <v>45953</v>
      </c>
      <c r="B8" s="1">
        <v>7</v>
      </c>
      <c r="C8" s="1" t="s">
        <v>65</v>
      </c>
      <c r="D8" s="1" t="s">
        <v>29</v>
      </c>
      <c r="E8" s="1">
        <v>7</v>
      </c>
      <c r="F8" s="1">
        <v>5</v>
      </c>
      <c r="G8" s="1" t="s">
        <v>83</v>
      </c>
      <c r="H8" s="1" t="s">
        <v>83</v>
      </c>
      <c r="I8" s="1">
        <f t="shared" si="2"/>
        <v>4</v>
      </c>
      <c r="J8" s="1">
        <f t="shared" si="3"/>
        <v>2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0</v>
      </c>
      <c r="R8" s="1">
        <f t="shared" si="11"/>
        <v>3</v>
      </c>
      <c r="S8" s="1">
        <f t="shared" si="12"/>
        <v>1</v>
      </c>
      <c r="T8" s="1">
        <f t="shared" si="13"/>
        <v>1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1</v>
      </c>
      <c r="AA8" s="1" t="str">
        <f t="shared" si="0"/>
        <v>W</v>
      </c>
      <c r="AB8" s="1">
        <f t="shared" si="20"/>
        <v>2</v>
      </c>
      <c r="AC8" s="1" t="str">
        <f t="shared" si="1"/>
        <v>W</v>
      </c>
      <c r="AD8" s="1">
        <f t="shared" si="21"/>
        <v>4</v>
      </c>
      <c r="AE8" s="1">
        <f t="shared" si="22"/>
        <v>2</v>
      </c>
      <c r="AF8" s="1">
        <f t="shared" si="23"/>
        <v>1</v>
      </c>
      <c r="AG8" s="43"/>
      <c r="AM8" s="1" t="s">
        <v>22</v>
      </c>
      <c r="AN8" s="1" t="s">
        <v>15</v>
      </c>
    </row>
    <row r="9" spans="1:41" x14ac:dyDescent="0.3">
      <c r="A9" s="42">
        <v>45955</v>
      </c>
      <c r="B9" s="1">
        <v>8</v>
      </c>
      <c r="C9" s="1" t="s">
        <v>65</v>
      </c>
      <c r="D9" s="1" t="s">
        <v>5</v>
      </c>
      <c r="E9" s="1">
        <v>3</v>
      </c>
      <c r="F9" s="1">
        <v>4</v>
      </c>
      <c r="G9" s="1" t="s">
        <v>83</v>
      </c>
      <c r="H9" s="1" t="s">
        <v>83</v>
      </c>
      <c r="I9" s="1">
        <f t="shared" si="2"/>
        <v>4</v>
      </c>
      <c r="J9" s="1">
        <f t="shared" si="3"/>
        <v>3</v>
      </c>
      <c r="K9" s="1">
        <f t="shared" si="4"/>
        <v>1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2</v>
      </c>
      <c r="T9" s="1">
        <f t="shared" si="13"/>
        <v>1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1</v>
      </c>
      <c r="Z9" s="1">
        <f t="shared" si="19"/>
        <v>1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21</v>
      </c>
      <c r="AN9" s="1" t="s">
        <v>8</v>
      </c>
    </row>
    <row r="10" spans="1:41" x14ac:dyDescent="0.3">
      <c r="A10" s="42">
        <v>45958</v>
      </c>
      <c r="B10" s="1">
        <v>9</v>
      </c>
      <c r="C10" s="1" t="s">
        <v>65</v>
      </c>
      <c r="D10" s="1" t="s">
        <v>19</v>
      </c>
      <c r="E10" s="1">
        <v>3</v>
      </c>
      <c r="F10" s="1">
        <v>2</v>
      </c>
      <c r="G10" s="1" t="s">
        <v>84</v>
      </c>
      <c r="H10" s="1" t="s">
        <v>84</v>
      </c>
      <c r="I10" s="1">
        <f t="shared" si="2"/>
        <v>5</v>
      </c>
      <c r="J10" s="1">
        <f t="shared" si="3"/>
        <v>3</v>
      </c>
      <c r="K10" s="1">
        <f t="shared" si="4"/>
        <v>2</v>
      </c>
      <c r="L10" s="1">
        <f t="shared" si="5"/>
        <v>1</v>
      </c>
      <c r="M10" s="1">
        <f t="shared" si="6"/>
        <v>1</v>
      </c>
      <c r="N10" s="1">
        <f t="shared" si="7"/>
        <v>0</v>
      </c>
      <c r="O10" s="1">
        <f t="shared" si="8"/>
        <v>1</v>
      </c>
      <c r="P10" s="1">
        <f t="shared" si="9"/>
        <v>1</v>
      </c>
      <c r="Q10" s="1">
        <f t="shared" si="10"/>
        <v>0</v>
      </c>
      <c r="R10" s="1">
        <f t="shared" si="11"/>
        <v>4</v>
      </c>
      <c r="S10" s="1">
        <f t="shared" si="12"/>
        <v>2</v>
      </c>
      <c r="T10" s="1">
        <f t="shared" si="13"/>
        <v>1</v>
      </c>
      <c r="U10" s="1">
        <f t="shared" si="14"/>
        <v>1</v>
      </c>
      <c r="V10" s="1">
        <f t="shared" si="15"/>
        <v>1</v>
      </c>
      <c r="W10" s="1">
        <f t="shared" si="16"/>
        <v>0</v>
      </c>
      <c r="X10" s="1">
        <f t="shared" si="17"/>
        <v>2</v>
      </c>
      <c r="Y10" s="1">
        <f t="shared" si="18"/>
        <v>1</v>
      </c>
      <c r="Z10" s="1">
        <f t="shared" si="19"/>
        <v>1</v>
      </c>
      <c r="AA10" s="1" t="str">
        <f t="shared" si="0"/>
        <v>W</v>
      </c>
      <c r="AB10" s="1">
        <f t="shared" si="20"/>
        <v>1</v>
      </c>
      <c r="AC10" s="1" t="str">
        <f t="shared" si="1"/>
        <v>W</v>
      </c>
      <c r="AD10" s="1">
        <f t="shared" si="21"/>
        <v>5</v>
      </c>
      <c r="AE10" s="1">
        <f t="shared" si="22"/>
        <v>3</v>
      </c>
      <c r="AF10" s="1">
        <f t="shared" si="23"/>
        <v>1</v>
      </c>
      <c r="AG10" s="43"/>
      <c r="AM10" s="1" t="s">
        <v>20</v>
      </c>
      <c r="AN10" s="1" t="s">
        <v>7</v>
      </c>
    </row>
    <row r="11" spans="1:41" x14ac:dyDescent="0.3">
      <c r="A11" s="42">
        <v>45961</v>
      </c>
      <c r="B11" s="1">
        <v>10</v>
      </c>
      <c r="C11" s="1" t="s">
        <v>66</v>
      </c>
      <c r="D11" s="1" t="s">
        <v>21</v>
      </c>
      <c r="E11" s="1">
        <v>5</v>
      </c>
      <c r="F11" s="1">
        <v>2</v>
      </c>
      <c r="G11" s="1" t="s">
        <v>83</v>
      </c>
      <c r="H11" s="1" t="s">
        <v>83</v>
      </c>
      <c r="I11" s="1">
        <f t="shared" si="2"/>
        <v>6</v>
      </c>
      <c r="J11" s="1">
        <f t="shared" si="3"/>
        <v>3</v>
      </c>
      <c r="K11" s="1">
        <f t="shared" si="4"/>
        <v>2</v>
      </c>
      <c r="L11" s="1">
        <f t="shared" si="5"/>
        <v>1</v>
      </c>
      <c r="M11" s="1">
        <f t="shared" si="6"/>
        <v>1</v>
      </c>
      <c r="N11" s="1">
        <f t="shared" si="7"/>
        <v>0</v>
      </c>
      <c r="O11" s="1">
        <f t="shared" si="8"/>
        <v>2</v>
      </c>
      <c r="P11" s="1">
        <f t="shared" si="9"/>
        <v>1</v>
      </c>
      <c r="Q11" s="1">
        <f t="shared" si="10"/>
        <v>0</v>
      </c>
      <c r="R11" s="1">
        <f t="shared" si="11"/>
        <v>4</v>
      </c>
      <c r="S11" s="1">
        <f t="shared" si="12"/>
        <v>2</v>
      </c>
      <c r="T11" s="1">
        <f t="shared" si="13"/>
        <v>1</v>
      </c>
      <c r="U11" s="1">
        <f t="shared" si="14"/>
        <v>1</v>
      </c>
      <c r="V11" s="1">
        <f t="shared" si="15"/>
        <v>1</v>
      </c>
      <c r="W11" s="1">
        <f t="shared" si="16"/>
        <v>0</v>
      </c>
      <c r="X11" s="1">
        <f t="shared" si="17"/>
        <v>2</v>
      </c>
      <c r="Y11" s="1">
        <f t="shared" si="18"/>
        <v>1</v>
      </c>
      <c r="Z11" s="1">
        <f t="shared" si="19"/>
        <v>1</v>
      </c>
      <c r="AA11" s="1" t="str">
        <f t="shared" si="0"/>
        <v>W</v>
      </c>
      <c r="AB11" s="1">
        <f t="shared" si="20"/>
        <v>2</v>
      </c>
      <c r="AC11" s="1" t="str">
        <f t="shared" si="1"/>
        <v>W</v>
      </c>
      <c r="AD11" s="1">
        <f t="shared" si="21"/>
        <v>6</v>
      </c>
      <c r="AE11" s="1">
        <f t="shared" si="22"/>
        <v>3</v>
      </c>
      <c r="AF11" s="1">
        <f t="shared" si="23"/>
        <v>1</v>
      </c>
      <c r="AG11" s="43"/>
      <c r="AM11" s="1" t="s">
        <v>19</v>
      </c>
      <c r="AN11" s="1" t="s">
        <v>6</v>
      </c>
    </row>
    <row r="12" spans="1:41" x14ac:dyDescent="0.3">
      <c r="A12" s="42">
        <v>45963</v>
      </c>
      <c r="B12" s="1">
        <v>11</v>
      </c>
      <c r="C12" s="1" t="s">
        <v>66</v>
      </c>
      <c r="D12" s="1" t="s">
        <v>14</v>
      </c>
      <c r="E12" s="1">
        <v>4</v>
      </c>
      <c r="F12" s="1">
        <v>1</v>
      </c>
      <c r="G12" s="1" t="s">
        <v>83</v>
      </c>
      <c r="H12" s="1" t="s">
        <v>83</v>
      </c>
      <c r="I12" s="1">
        <f t="shared" si="2"/>
        <v>7</v>
      </c>
      <c r="J12" s="1">
        <f t="shared" si="3"/>
        <v>3</v>
      </c>
      <c r="K12" s="1">
        <f t="shared" si="4"/>
        <v>2</v>
      </c>
      <c r="L12" s="1">
        <f t="shared" si="5"/>
        <v>1</v>
      </c>
      <c r="M12" s="1">
        <f t="shared" si="6"/>
        <v>1</v>
      </c>
      <c r="N12" s="1">
        <f t="shared" si="7"/>
        <v>0</v>
      </c>
      <c r="O12" s="1">
        <f t="shared" si="8"/>
        <v>3</v>
      </c>
      <c r="P12" s="1">
        <f t="shared" si="9"/>
        <v>1</v>
      </c>
      <c r="Q12" s="1">
        <f t="shared" si="10"/>
        <v>0</v>
      </c>
      <c r="R12" s="1">
        <f t="shared" si="11"/>
        <v>4</v>
      </c>
      <c r="S12" s="1">
        <f t="shared" si="12"/>
        <v>2</v>
      </c>
      <c r="T12" s="1">
        <f t="shared" si="13"/>
        <v>1</v>
      </c>
      <c r="U12" s="1">
        <f t="shared" si="14"/>
        <v>1</v>
      </c>
      <c r="V12" s="1">
        <f t="shared" si="15"/>
        <v>1</v>
      </c>
      <c r="W12" s="1">
        <f t="shared" si="16"/>
        <v>0</v>
      </c>
      <c r="X12" s="1">
        <f t="shared" si="17"/>
        <v>2</v>
      </c>
      <c r="Y12" s="1">
        <f t="shared" si="18"/>
        <v>1</v>
      </c>
      <c r="Z12" s="1">
        <f t="shared" si="19"/>
        <v>1</v>
      </c>
      <c r="AA12" s="1" t="str">
        <f t="shared" si="0"/>
        <v>W</v>
      </c>
      <c r="AB12" s="1">
        <f t="shared" si="20"/>
        <v>3</v>
      </c>
      <c r="AC12" s="1" t="str">
        <f t="shared" si="1"/>
        <v>W</v>
      </c>
      <c r="AD12" s="1">
        <f t="shared" ref="AD12:AD43" si="24">IF(AC12="","",COUNTIFS(AC3:AC12,"W"))</f>
        <v>7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1</v>
      </c>
      <c r="AG12" s="43"/>
      <c r="AM12" s="1" t="s">
        <v>18</v>
      </c>
      <c r="AN12" s="1" t="s">
        <v>95</v>
      </c>
    </row>
    <row r="13" spans="1:41" x14ac:dyDescent="0.3">
      <c r="A13" s="42">
        <v>45965</v>
      </c>
      <c r="B13" s="1">
        <v>12</v>
      </c>
      <c r="C13" s="1" t="s">
        <v>66</v>
      </c>
      <c r="D13" s="1" t="s">
        <v>19</v>
      </c>
      <c r="E13" s="1">
        <v>7</v>
      </c>
      <c r="F13" s="1">
        <v>3</v>
      </c>
      <c r="G13" s="1" t="s">
        <v>83</v>
      </c>
      <c r="H13" s="1" t="s">
        <v>83</v>
      </c>
      <c r="I13" s="1">
        <f t="shared" si="2"/>
        <v>8</v>
      </c>
      <c r="J13" s="1">
        <f t="shared" si="3"/>
        <v>3</v>
      </c>
      <c r="K13" s="1">
        <f t="shared" si="4"/>
        <v>2</v>
      </c>
      <c r="L13" s="1">
        <f t="shared" si="5"/>
        <v>1</v>
      </c>
      <c r="M13" s="1">
        <f t="shared" si="6"/>
        <v>1</v>
      </c>
      <c r="N13" s="1">
        <f t="shared" si="7"/>
        <v>0</v>
      </c>
      <c r="O13" s="1">
        <f t="shared" si="8"/>
        <v>4</v>
      </c>
      <c r="P13" s="1">
        <f t="shared" si="9"/>
        <v>1</v>
      </c>
      <c r="Q13" s="1">
        <f t="shared" si="10"/>
        <v>0</v>
      </c>
      <c r="R13" s="1">
        <f t="shared" si="11"/>
        <v>4</v>
      </c>
      <c r="S13" s="1">
        <f t="shared" si="12"/>
        <v>2</v>
      </c>
      <c r="T13" s="1">
        <f t="shared" si="13"/>
        <v>1</v>
      </c>
      <c r="U13" s="1">
        <f t="shared" si="14"/>
        <v>1</v>
      </c>
      <c r="V13" s="1">
        <f t="shared" si="15"/>
        <v>1</v>
      </c>
      <c r="W13" s="1">
        <f t="shared" si="16"/>
        <v>0</v>
      </c>
      <c r="X13" s="1">
        <f t="shared" si="17"/>
        <v>2</v>
      </c>
      <c r="Y13" s="1">
        <f t="shared" si="18"/>
        <v>1</v>
      </c>
      <c r="Z13" s="1">
        <f t="shared" si="19"/>
        <v>1</v>
      </c>
      <c r="AA13" s="1" t="str">
        <f t="shared" si="0"/>
        <v>W</v>
      </c>
      <c r="AB13" s="1">
        <f t="shared" si="20"/>
        <v>4</v>
      </c>
      <c r="AC13" s="1" t="str">
        <f t="shared" si="1"/>
        <v>W</v>
      </c>
      <c r="AD13" s="1">
        <f t="shared" si="24"/>
        <v>7</v>
      </c>
      <c r="AE13" s="1">
        <f t="shared" si="25"/>
        <v>2</v>
      </c>
      <c r="AF13" s="1">
        <f t="shared" si="26"/>
        <v>1</v>
      </c>
      <c r="AG13" s="43"/>
      <c r="AM13" s="1" t="s">
        <v>17</v>
      </c>
      <c r="AN13" s="1" t="s">
        <v>3</v>
      </c>
    </row>
    <row r="14" spans="1:41" x14ac:dyDescent="0.3">
      <c r="A14" s="42">
        <v>45967</v>
      </c>
      <c r="B14" s="1">
        <v>13</v>
      </c>
      <c r="C14" s="1" t="s">
        <v>65</v>
      </c>
      <c r="D14" s="1" t="s">
        <v>22</v>
      </c>
      <c r="E14" s="1">
        <v>7</v>
      </c>
      <c r="F14" s="1">
        <v>5</v>
      </c>
      <c r="G14" s="1" t="s">
        <v>83</v>
      </c>
      <c r="H14" s="1" t="s">
        <v>83</v>
      </c>
      <c r="I14" s="1">
        <f t="shared" si="2"/>
        <v>9</v>
      </c>
      <c r="J14" s="1">
        <f t="shared" si="3"/>
        <v>3</v>
      </c>
      <c r="K14" s="1">
        <f t="shared" si="4"/>
        <v>2</v>
      </c>
      <c r="L14" s="1">
        <f t="shared" si="5"/>
        <v>1</v>
      </c>
      <c r="M14" s="1">
        <f t="shared" si="6"/>
        <v>1</v>
      </c>
      <c r="N14" s="1">
        <f t="shared" si="7"/>
        <v>0</v>
      </c>
      <c r="O14" s="1">
        <f t="shared" si="8"/>
        <v>4</v>
      </c>
      <c r="P14" s="1">
        <f t="shared" si="9"/>
        <v>1</v>
      </c>
      <c r="Q14" s="1">
        <f t="shared" si="10"/>
        <v>0</v>
      </c>
      <c r="R14" s="1">
        <f t="shared" si="11"/>
        <v>5</v>
      </c>
      <c r="S14" s="1">
        <f t="shared" si="12"/>
        <v>2</v>
      </c>
      <c r="T14" s="1">
        <f t="shared" si="13"/>
        <v>1</v>
      </c>
      <c r="U14" s="1">
        <f t="shared" si="14"/>
        <v>1</v>
      </c>
      <c r="V14" s="1">
        <f t="shared" si="15"/>
        <v>1</v>
      </c>
      <c r="W14" s="1">
        <f t="shared" si="16"/>
        <v>0</v>
      </c>
      <c r="X14" s="1">
        <f t="shared" si="17"/>
        <v>3</v>
      </c>
      <c r="Y14" s="1">
        <f t="shared" si="18"/>
        <v>1</v>
      </c>
      <c r="Z14" s="1">
        <f t="shared" si="19"/>
        <v>1</v>
      </c>
      <c r="AA14" s="1" t="str">
        <f t="shared" si="0"/>
        <v>W</v>
      </c>
      <c r="AB14" s="1">
        <f t="shared" si="20"/>
        <v>5</v>
      </c>
      <c r="AC14" s="1" t="str">
        <f t="shared" si="1"/>
        <v>W</v>
      </c>
      <c r="AD14" s="1">
        <f t="shared" si="24"/>
        <v>7</v>
      </c>
      <c r="AE14" s="1">
        <f t="shared" si="25"/>
        <v>2</v>
      </c>
      <c r="AF14" s="1">
        <f t="shared" si="26"/>
        <v>1</v>
      </c>
      <c r="AG14" s="43"/>
      <c r="AM14" s="1" t="s">
        <v>16</v>
      </c>
      <c r="AN14" s="1" t="s">
        <v>2</v>
      </c>
    </row>
    <row r="15" spans="1:41" x14ac:dyDescent="0.3">
      <c r="A15" s="42">
        <v>45969</v>
      </c>
      <c r="B15" s="1">
        <v>14</v>
      </c>
      <c r="C15" s="1" t="s">
        <v>65</v>
      </c>
      <c r="D15" s="1" t="s">
        <v>2</v>
      </c>
      <c r="E15" s="1">
        <v>4</v>
      </c>
      <c r="F15" s="1">
        <v>3</v>
      </c>
      <c r="G15" s="1" t="s">
        <v>84</v>
      </c>
      <c r="H15" s="1" t="s">
        <v>83</v>
      </c>
      <c r="I15" s="1">
        <f t="shared" si="2"/>
        <v>10</v>
      </c>
      <c r="J15" s="1">
        <f t="shared" si="3"/>
        <v>3</v>
      </c>
      <c r="K15" s="1">
        <f t="shared" si="4"/>
        <v>3</v>
      </c>
      <c r="L15" s="1">
        <f t="shared" si="5"/>
        <v>1</v>
      </c>
      <c r="M15" s="1">
        <f t="shared" si="6"/>
        <v>1</v>
      </c>
      <c r="N15" s="1">
        <f t="shared" si="7"/>
        <v>0</v>
      </c>
      <c r="O15" s="1">
        <f t="shared" si="8"/>
        <v>4</v>
      </c>
      <c r="P15" s="1">
        <f t="shared" si="9"/>
        <v>1</v>
      </c>
      <c r="Q15" s="1">
        <f t="shared" si="10"/>
        <v>0</v>
      </c>
      <c r="R15" s="1">
        <f t="shared" si="11"/>
        <v>6</v>
      </c>
      <c r="S15" s="1">
        <f t="shared" si="12"/>
        <v>2</v>
      </c>
      <c r="T15" s="1">
        <f t="shared" si="13"/>
        <v>1</v>
      </c>
      <c r="U15" s="1">
        <f t="shared" si="14"/>
        <v>2</v>
      </c>
      <c r="V15" s="1">
        <f t="shared" si="15"/>
        <v>1</v>
      </c>
      <c r="W15" s="1">
        <f t="shared" si="16"/>
        <v>0</v>
      </c>
      <c r="X15" s="1">
        <f t="shared" si="17"/>
        <v>4</v>
      </c>
      <c r="Y15" s="1">
        <f t="shared" si="18"/>
        <v>1</v>
      </c>
      <c r="Z15" s="1">
        <f t="shared" si="19"/>
        <v>1</v>
      </c>
      <c r="AA15" s="1" t="str">
        <f t="shared" si="0"/>
        <v>W</v>
      </c>
      <c r="AB15" s="1">
        <f t="shared" si="20"/>
        <v>6</v>
      </c>
      <c r="AC15" s="1" t="str">
        <f t="shared" si="1"/>
        <v>W</v>
      </c>
      <c r="AD15" s="1">
        <f t="shared" si="24"/>
        <v>8</v>
      </c>
      <c r="AE15" s="1">
        <f t="shared" si="25"/>
        <v>1</v>
      </c>
      <c r="AF15" s="1">
        <f t="shared" si="26"/>
        <v>1</v>
      </c>
      <c r="AG15" s="43"/>
      <c r="AM15" s="1" t="s">
        <v>15</v>
      </c>
      <c r="AN15" s="1" t="s">
        <v>0</v>
      </c>
    </row>
    <row r="16" spans="1:41" x14ac:dyDescent="0.3">
      <c r="A16" s="42">
        <v>45970</v>
      </c>
      <c r="B16" s="1">
        <v>15</v>
      </c>
      <c r="C16" s="1" t="s">
        <v>66</v>
      </c>
      <c r="D16" s="1" t="s">
        <v>0</v>
      </c>
      <c r="E16" s="1">
        <v>4</v>
      </c>
      <c r="F16" s="1">
        <v>1</v>
      </c>
      <c r="G16" s="1" t="s">
        <v>83</v>
      </c>
      <c r="H16" s="1" t="s">
        <v>83</v>
      </c>
      <c r="I16" s="1">
        <f t="shared" si="2"/>
        <v>11</v>
      </c>
      <c r="J16" s="1">
        <f t="shared" si="3"/>
        <v>3</v>
      </c>
      <c r="K16" s="1">
        <f t="shared" si="4"/>
        <v>3</v>
      </c>
      <c r="L16" s="1">
        <f t="shared" si="5"/>
        <v>1</v>
      </c>
      <c r="M16" s="1">
        <f t="shared" si="6"/>
        <v>1</v>
      </c>
      <c r="N16" s="1">
        <f t="shared" si="7"/>
        <v>0</v>
      </c>
      <c r="O16" s="1">
        <f t="shared" si="8"/>
        <v>5</v>
      </c>
      <c r="P16" s="1">
        <f t="shared" si="9"/>
        <v>1</v>
      </c>
      <c r="Q16" s="1">
        <f t="shared" si="10"/>
        <v>0</v>
      </c>
      <c r="R16" s="1">
        <f t="shared" si="11"/>
        <v>6</v>
      </c>
      <c r="S16" s="1">
        <f t="shared" si="12"/>
        <v>2</v>
      </c>
      <c r="T16" s="1">
        <f t="shared" si="13"/>
        <v>1</v>
      </c>
      <c r="U16" s="1">
        <f t="shared" si="14"/>
        <v>2</v>
      </c>
      <c r="V16" s="1">
        <f t="shared" si="15"/>
        <v>1</v>
      </c>
      <c r="W16" s="1">
        <f t="shared" si="16"/>
        <v>0</v>
      </c>
      <c r="X16" s="1">
        <f t="shared" si="17"/>
        <v>5</v>
      </c>
      <c r="Y16" s="1">
        <f t="shared" si="18"/>
        <v>1</v>
      </c>
      <c r="Z16" s="1">
        <f t="shared" si="19"/>
        <v>1</v>
      </c>
      <c r="AA16" s="1" t="str">
        <f t="shared" si="0"/>
        <v>W</v>
      </c>
      <c r="AB16" s="1">
        <f t="shared" si="20"/>
        <v>7</v>
      </c>
      <c r="AC16" s="1" t="str">
        <f t="shared" si="1"/>
        <v>W</v>
      </c>
      <c r="AD16" s="1">
        <f t="shared" si="24"/>
        <v>9</v>
      </c>
      <c r="AE16" s="1">
        <f t="shared" si="25"/>
        <v>1</v>
      </c>
      <c r="AF16" s="1">
        <f t="shared" si="26"/>
        <v>0</v>
      </c>
      <c r="AG16" s="43"/>
      <c r="AM16" s="1" t="s">
        <v>14</v>
      </c>
    </row>
    <row r="17" spans="1:39" x14ac:dyDescent="0.3">
      <c r="A17" s="42">
        <v>45972</v>
      </c>
      <c r="B17" s="1">
        <v>16</v>
      </c>
      <c r="C17" s="1" t="s">
        <v>65</v>
      </c>
      <c r="D17" s="1" t="s">
        <v>24</v>
      </c>
      <c r="E17" s="1">
        <v>1</v>
      </c>
      <c r="F17" s="1">
        <v>4</v>
      </c>
      <c r="G17" s="1" t="s">
        <v>83</v>
      </c>
      <c r="H17" s="1" t="s">
        <v>83</v>
      </c>
      <c r="I17" s="1">
        <f t="shared" si="2"/>
        <v>11</v>
      </c>
      <c r="J17" s="1">
        <f t="shared" si="3"/>
        <v>4</v>
      </c>
      <c r="K17" s="1">
        <f t="shared" si="4"/>
        <v>3</v>
      </c>
      <c r="L17" s="1">
        <f t="shared" si="5"/>
        <v>1</v>
      </c>
      <c r="M17" s="1">
        <f t="shared" si="6"/>
        <v>1</v>
      </c>
      <c r="N17" s="1">
        <f t="shared" si="7"/>
        <v>0</v>
      </c>
      <c r="O17" s="1">
        <f t="shared" si="8"/>
        <v>5</v>
      </c>
      <c r="P17" s="1">
        <f t="shared" si="9"/>
        <v>1</v>
      </c>
      <c r="Q17" s="1">
        <f t="shared" si="10"/>
        <v>0</v>
      </c>
      <c r="R17" s="1">
        <f t="shared" si="11"/>
        <v>6</v>
      </c>
      <c r="S17" s="1">
        <f t="shared" si="12"/>
        <v>3</v>
      </c>
      <c r="T17" s="1">
        <f t="shared" si="13"/>
        <v>1</v>
      </c>
      <c r="U17" s="1">
        <f t="shared" si="14"/>
        <v>2</v>
      </c>
      <c r="V17" s="1">
        <f t="shared" si="15"/>
        <v>1</v>
      </c>
      <c r="W17" s="1">
        <f t="shared" si="16"/>
        <v>0</v>
      </c>
      <c r="X17" s="1">
        <f t="shared" si="17"/>
        <v>5</v>
      </c>
      <c r="Y17" s="1">
        <f t="shared" si="18"/>
        <v>2</v>
      </c>
      <c r="Z17" s="1">
        <f t="shared" si="19"/>
        <v>1</v>
      </c>
      <c r="AA17" s="1" t="str">
        <f t="shared" si="0"/>
        <v>L</v>
      </c>
      <c r="AB17" s="1">
        <f t="shared" si="20"/>
        <v>1</v>
      </c>
      <c r="AC17" s="1" t="str">
        <f t="shared" si="1"/>
        <v>L</v>
      </c>
      <c r="AD17" s="1">
        <f t="shared" si="24"/>
        <v>8</v>
      </c>
      <c r="AE17" s="1">
        <f t="shared" si="25"/>
        <v>2</v>
      </c>
      <c r="AF17" s="1">
        <f t="shared" si="26"/>
        <v>0</v>
      </c>
      <c r="AG17" s="43"/>
      <c r="AM17" s="1" t="s">
        <v>13</v>
      </c>
    </row>
    <row r="18" spans="1:39" x14ac:dyDescent="0.3">
      <c r="A18" s="42">
        <v>45974</v>
      </c>
      <c r="B18" s="1">
        <v>17</v>
      </c>
      <c r="C18" s="1" t="s">
        <v>65</v>
      </c>
      <c r="D18" s="1" t="s">
        <v>21</v>
      </c>
      <c r="E18" s="1">
        <v>3</v>
      </c>
      <c r="F18" s="1">
        <v>6</v>
      </c>
      <c r="G18" s="1" t="s">
        <v>83</v>
      </c>
      <c r="H18" s="1" t="s">
        <v>83</v>
      </c>
      <c r="I18" s="1">
        <f t="shared" si="2"/>
        <v>11</v>
      </c>
      <c r="J18" s="1">
        <f t="shared" si="3"/>
        <v>5</v>
      </c>
      <c r="K18" s="1">
        <f t="shared" si="4"/>
        <v>3</v>
      </c>
      <c r="L18" s="1">
        <f t="shared" si="5"/>
        <v>1</v>
      </c>
      <c r="M18" s="1">
        <f t="shared" si="6"/>
        <v>1</v>
      </c>
      <c r="N18" s="1">
        <f t="shared" si="7"/>
        <v>0</v>
      </c>
      <c r="O18" s="1">
        <f t="shared" si="8"/>
        <v>5</v>
      </c>
      <c r="P18" s="1">
        <f t="shared" si="9"/>
        <v>1</v>
      </c>
      <c r="Q18" s="1">
        <f t="shared" si="10"/>
        <v>0</v>
      </c>
      <c r="R18" s="1">
        <f t="shared" si="11"/>
        <v>6</v>
      </c>
      <c r="S18" s="1">
        <f t="shared" si="12"/>
        <v>4</v>
      </c>
      <c r="T18" s="1">
        <f t="shared" si="13"/>
        <v>1</v>
      </c>
      <c r="U18" s="1">
        <f t="shared" si="14"/>
        <v>2</v>
      </c>
      <c r="V18" s="1">
        <f t="shared" si="15"/>
        <v>1</v>
      </c>
      <c r="W18" s="1">
        <f t="shared" si="16"/>
        <v>0</v>
      </c>
      <c r="X18" s="1">
        <f t="shared" si="17"/>
        <v>5</v>
      </c>
      <c r="Y18" s="1">
        <f t="shared" si="18"/>
        <v>2</v>
      </c>
      <c r="Z18" s="1">
        <f t="shared" si="19"/>
        <v>1</v>
      </c>
      <c r="AA18" s="1" t="str">
        <f t="shared" si="0"/>
        <v>L</v>
      </c>
      <c r="AB18" s="1">
        <f t="shared" si="20"/>
        <v>2</v>
      </c>
      <c r="AC18" s="1" t="str">
        <f t="shared" si="1"/>
        <v>L</v>
      </c>
      <c r="AD18" s="1">
        <f t="shared" si="24"/>
        <v>7</v>
      </c>
      <c r="AE18" s="1">
        <f t="shared" si="25"/>
        <v>3</v>
      </c>
      <c r="AF18" s="1">
        <f t="shared" si="26"/>
        <v>0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65</v>
      </c>
      <c r="D19" s="1" t="s">
        <v>17</v>
      </c>
      <c r="E19" s="1">
        <v>0</v>
      </c>
      <c r="F19" s="1">
        <v>2</v>
      </c>
      <c r="G19" s="1" t="s">
        <v>83</v>
      </c>
      <c r="H19" s="1" t="s">
        <v>83</v>
      </c>
      <c r="I19" s="1">
        <f t="shared" si="2"/>
        <v>11</v>
      </c>
      <c r="J19" s="1">
        <f t="shared" si="3"/>
        <v>6</v>
      </c>
      <c r="K19" s="1">
        <f t="shared" si="4"/>
        <v>3</v>
      </c>
      <c r="L19" s="1">
        <f t="shared" si="5"/>
        <v>1</v>
      </c>
      <c r="M19" s="1">
        <f t="shared" si="6"/>
        <v>1</v>
      </c>
      <c r="N19" s="1">
        <f t="shared" si="7"/>
        <v>0</v>
      </c>
      <c r="O19" s="1">
        <f t="shared" si="8"/>
        <v>5</v>
      </c>
      <c r="P19" s="1">
        <f t="shared" si="9"/>
        <v>1</v>
      </c>
      <c r="Q19" s="1">
        <f t="shared" si="10"/>
        <v>0</v>
      </c>
      <c r="R19" s="1">
        <f t="shared" si="11"/>
        <v>6</v>
      </c>
      <c r="S19" s="1">
        <f t="shared" si="12"/>
        <v>5</v>
      </c>
      <c r="T19" s="1">
        <f t="shared" si="13"/>
        <v>1</v>
      </c>
      <c r="U19" s="1">
        <f t="shared" si="14"/>
        <v>2</v>
      </c>
      <c r="V19" s="1">
        <f t="shared" si="15"/>
        <v>1</v>
      </c>
      <c r="W19" s="1">
        <f t="shared" si="16"/>
        <v>0</v>
      </c>
      <c r="X19" s="1">
        <f t="shared" si="17"/>
        <v>5</v>
      </c>
      <c r="Y19" s="1">
        <f t="shared" si="18"/>
        <v>3</v>
      </c>
      <c r="Z19" s="1">
        <f t="shared" si="19"/>
        <v>1</v>
      </c>
      <c r="AA19" s="1" t="str">
        <f t="shared" si="0"/>
        <v>L</v>
      </c>
      <c r="AB19" s="1">
        <f t="shared" si="20"/>
        <v>3</v>
      </c>
      <c r="AC19" s="1" t="str">
        <f t="shared" si="1"/>
        <v>L</v>
      </c>
      <c r="AD19" s="1">
        <f t="shared" si="24"/>
        <v>7</v>
      </c>
      <c r="AE19" s="1">
        <f t="shared" si="25"/>
        <v>3</v>
      </c>
      <c r="AF19" s="1">
        <f t="shared" si="26"/>
        <v>0</v>
      </c>
      <c r="AG19" s="43"/>
      <c r="AM19" s="1" t="s">
        <v>11</v>
      </c>
    </row>
    <row r="20" spans="1:39" x14ac:dyDescent="0.3">
      <c r="A20" s="42">
        <v>45978</v>
      </c>
      <c r="B20" s="1">
        <v>19</v>
      </c>
      <c r="C20" s="1" t="s">
        <v>66</v>
      </c>
      <c r="D20" s="1" t="s">
        <v>95</v>
      </c>
      <c r="E20" s="1">
        <v>3</v>
      </c>
      <c r="F20" s="1">
        <v>2</v>
      </c>
      <c r="G20" s="1" t="s">
        <v>84</v>
      </c>
      <c r="H20" s="1" t="s">
        <v>83</v>
      </c>
      <c r="I20" s="1">
        <f t="shared" si="2"/>
        <v>12</v>
      </c>
      <c r="J20" s="1">
        <f t="shared" si="3"/>
        <v>6</v>
      </c>
      <c r="K20" s="1">
        <f t="shared" si="4"/>
        <v>4</v>
      </c>
      <c r="L20" s="1">
        <f t="shared" si="5"/>
        <v>1</v>
      </c>
      <c r="M20" s="1">
        <f t="shared" si="6"/>
        <v>1</v>
      </c>
      <c r="N20" s="1">
        <f t="shared" si="7"/>
        <v>0</v>
      </c>
      <c r="O20" s="1">
        <f t="shared" si="8"/>
        <v>6</v>
      </c>
      <c r="P20" s="1">
        <f t="shared" si="9"/>
        <v>1</v>
      </c>
      <c r="Q20" s="1">
        <f t="shared" si="10"/>
        <v>0</v>
      </c>
      <c r="R20" s="1">
        <f t="shared" si="11"/>
        <v>6</v>
      </c>
      <c r="S20" s="1">
        <f t="shared" si="12"/>
        <v>5</v>
      </c>
      <c r="T20" s="1">
        <f t="shared" si="13"/>
        <v>1</v>
      </c>
      <c r="U20" s="1">
        <f t="shared" si="14"/>
        <v>2</v>
      </c>
      <c r="V20" s="1">
        <f t="shared" si="15"/>
        <v>1</v>
      </c>
      <c r="W20" s="1">
        <f t="shared" si="16"/>
        <v>0</v>
      </c>
      <c r="X20" s="1">
        <f t="shared" si="17"/>
        <v>6</v>
      </c>
      <c r="Y20" s="1">
        <f t="shared" si="18"/>
        <v>3</v>
      </c>
      <c r="Z20" s="1">
        <f t="shared" si="19"/>
        <v>1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7</v>
      </c>
      <c r="AE20" s="1">
        <f t="shared" si="25"/>
        <v>3</v>
      </c>
      <c r="AF20" s="1">
        <f t="shared" si="26"/>
        <v>0</v>
      </c>
      <c r="AG20" s="43"/>
      <c r="AM20" s="1" t="s">
        <v>10</v>
      </c>
    </row>
    <row r="21" spans="1:39" x14ac:dyDescent="0.3">
      <c r="A21" s="42">
        <v>45980</v>
      </c>
      <c r="B21" s="1">
        <v>20</v>
      </c>
      <c r="C21" s="1" t="s">
        <v>66</v>
      </c>
      <c r="D21" s="1" t="s">
        <v>29</v>
      </c>
      <c r="E21" s="1">
        <v>4</v>
      </c>
      <c r="F21" s="1">
        <v>3</v>
      </c>
      <c r="G21" s="1" t="s">
        <v>83</v>
      </c>
      <c r="H21" s="1" t="s">
        <v>83</v>
      </c>
      <c r="I21" s="1">
        <f t="shared" si="2"/>
        <v>13</v>
      </c>
      <c r="J21" s="1">
        <f t="shared" si="3"/>
        <v>6</v>
      </c>
      <c r="K21" s="1">
        <f t="shared" si="4"/>
        <v>4</v>
      </c>
      <c r="L21" s="1">
        <f t="shared" si="5"/>
        <v>1</v>
      </c>
      <c r="M21" s="1">
        <f t="shared" si="6"/>
        <v>1</v>
      </c>
      <c r="N21" s="1">
        <f t="shared" si="7"/>
        <v>0</v>
      </c>
      <c r="O21" s="1">
        <f t="shared" si="8"/>
        <v>7</v>
      </c>
      <c r="P21" s="1">
        <f t="shared" si="9"/>
        <v>1</v>
      </c>
      <c r="Q21" s="1">
        <f t="shared" si="10"/>
        <v>0</v>
      </c>
      <c r="R21" s="1">
        <f t="shared" si="11"/>
        <v>6</v>
      </c>
      <c r="S21" s="1">
        <f t="shared" si="12"/>
        <v>5</v>
      </c>
      <c r="T21" s="1">
        <f t="shared" si="13"/>
        <v>1</v>
      </c>
      <c r="U21" s="1">
        <f t="shared" si="14"/>
        <v>2</v>
      </c>
      <c r="V21" s="1">
        <f t="shared" si="15"/>
        <v>1</v>
      </c>
      <c r="W21" s="1">
        <f t="shared" si="16"/>
        <v>0</v>
      </c>
      <c r="X21" s="1">
        <f t="shared" si="17"/>
        <v>6</v>
      </c>
      <c r="Y21" s="1">
        <f t="shared" si="18"/>
        <v>3</v>
      </c>
      <c r="Z21" s="1">
        <f t="shared" si="19"/>
        <v>1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7</v>
      </c>
      <c r="AE21" s="1">
        <f t="shared" si="25"/>
        <v>3</v>
      </c>
      <c r="AF21" s="1">
        <f t="shared" si="26"/>
        <v>0</v>
      </c>
      <c r="AG21" s="43"/>
      <c r="AM21" s="1" t="s">
        <v>9</v>
      </c>
    </row>
    <row r="22" spans="1:39" x14ac:dyDescent="0.3">
      <c r="A22" s="42">
        <v>45981</v>
      </c>
      <c r="B22" s="1">
        <v>21</v>
      </c>
      <c r="C22" s="1" t="s">
        <v>66</v>
      </c>
      <c r="D22" s="1" t="s">
        <v>11</v>
      </c>
      <c r="E22" s="1">
        <v>2</v>
      </c>
      <c r="F22" s="1">
        <v>3</v>
      </c>
      <c r="G22" s="1" t="s">
        <v>83</v>
      </c>
      <c r="H22" s="1" t="s">
        <v>83</v>
      </c>
      <c r="I22" s="1">
        <f t="shared" si="2"/>
        <v>13</v>
      </c>
      <c r="J22" s="1">
        <f t="shared" si="3"/>
        <v>7</v>
      </c>
      <c r="K22" s="1">
        <f t="shared" si="4"/>
        <v>4</v>
      </c>
      <c r="L22" s="1">
        <f t="shared" si="5"/>
        <v>1</v>
      </c>
      <c r="M22" s="1">
        <f t="shared" si="6"/>
        <v>1</v>
      </c>
      <c r="N22" s="1">
        <f t="shared" si="7"/>
        <v>0</v>
      </c>
      <c r="O22" s="1">
        <f t="shared" si="8"/>
        <v>7</v>
      </c>
      <c r="P22" s="1">
        <f t="shared" si="9"/>
        <v>2</v>
      </c>
      <c r="Q22" s="1">
        <f t="shared" si="10"/>
        <v>0</v>
      </c>
      <c r="R22" s="1">
        <f t="shared" si="11"/>
        <v>6</v>
      </c>
      <c r="S22" s="1">
        <f t="shared" si="12"/>
        <v>5</v>
      </c>
      <c r="T22" s="1">
        <f t="shared" si="13"/>
        <v>1</v>
      </c>
      <c r="U22" s="1">
        <f t="shared" si="14"/>
        <v>2</v>
      </c>
      <c r="V22" s="1">
        <f t="shared" si="15"/>
        <v>1</v>
      </c>
      <c r="W22" s="1">
        <f t="shared" si="16"/>
        <v>0</v>
      </c>
      <c r="X22" s="1">
        <f t="shared" si="17"/>
        <v>6</v>
      </c>
      <c r="Y22" s="1">
        <f t="shared" si="18"/>
        <v>3</v>
      </c>
      <c r="Z22" s="1">
        <f t="shared" si="19"/>
        <v>1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6</v>
      </c>
      <c r="AE22" s="1">
        <f t="shared" si="25"/>
        <v>4</v>
      </c>
      <c r="AF22" s="1">
        <f t="shared" si="26"/>
        <v>0</v>
      </c>
      <c r="AG22" s="43"/>
      <c r="AM22" s="1" t="s">
        <v>8</v>
      </c>
    </row>
    <row r="23" spans="1:39" x14ac:dyDescent="0.3">
      <c r="A23" s="42">
        <v>45983</v>
      </c>
      <c r="B23" s="1">
        <v>22</v>
      </c>
      <c r="C23" s="1" t="s">
        <v>66</v>
      </c>
      <c r="D23" s="1" t="s">
        <v>2</v>
      </c>
      <c r="E23" s="1">
        <v>4</v>
      </c>
      <c r="F23" s="1">
        <v>3</v>
      </c>
      <c r="G23" s="1" t="s">
        <v>84</v>
      </c>
      <c r="H23" s="1" t="s">
        <v>83</v>
      </c>
      <c r="I23" s="1">
        <f t="shared" si="2"/>
        <v>14</v>
      </c>
      <c r="J23" s="1">
        <f t="shared" si="3"/>
        <v>7</v>
      </c>
      <c r="K23" s="1">
        <f t="shared" si="4"/>
        <v>5</v>
      </c>
      <c r="L23" s="1">
        <f t="shared" si="5"/>
        <v>1</v>
      </c>
      <c r="M23" s="1">
        <f t="shared" si="6"/>
        <v>1</v>
      </c>
      <c r="N23" s="1">
        <f t="shared" si="7"/>
        <v>0</v>
      </c>
      <c r="O23" s="1">
        <f t="shared" si="8"/>
        <v>8</v>
      </c>
      <c r="P23" s="1">
        <f t="shared" si="9"/>
        <v>2</v>
      </c>
      <c r="Q23" s="1">
        <f t="shared" si="10"/>
        <v>0</v>
      </c>
      <c r="R23" s="1">
        <f t="shared" si="11"/>
        <v>6</v>
      </c>
      <c r="S23" s="1">
        <f t="shared" si="12"/>
        <v>5</v>
      </c>
      <c r="T23" s="1">
        <f t="shared" si="13"/>
        <v>1</v>
      </c>
      <c r="U23" s="1">
        <f t="shared" si="14"/>
        <v>3</v>
      </c>
      <c r="V23" s="1">
        <f t="shared" si="15"/>
        <v>1</v>
      </c>
      <c r="W23" s="1">
        <f t="shared" si="16"/>
        <v>0</v>
      </c>
      <c r="X23" s="1">
        <f t="shared" si="17"/>
        <v>7</v>
      </c>
      <c r="Y23" s="1">
        <f t="shared" si="18"/>
        <v>3</v>
      </c>
      <c r="Z23" s="1">
        <f t="shared" si="19"/>
        <v>1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6</v>
      </c>
      <c r="AE23" s="1">
        <f t="shared" si="25"/>
        <v>4</v>
      </c>
      <c r="AF23" s="1">
        <f t="shared" si="26"/>
        <v>0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3</v>
      </c>
      <c r="E24" s="1">
        <v>4</v>
      </c>
      <c r="F24" s="1">
        <v>5</v>
      </c>
      <c r="G24" s="1" t="s">
        <v>83</v>
      </c>
      <c r="H24" s="1" t="s">
        <v>83</v>
      </c>
      <c r="I24" s="1">
        <f t="shared" si="2"/>
        <v>14</v>
      </c>
      <c r="J24" s="1">
        <f t="shared" si="3"/>
        <v>8</v>
      </c>
      <c r="K24" s="1">
        <f t="shared" si="4"/>
        <v>5</v>
      </c>
      <c r="L24" s="1">
        <f t="shared" si="5"/>
        <v>1</v>
      </c>
      <c r="M24" s="1">
        <f t="shared" si="6"/>
        <v>1</v>
      </c>
      <c r="N24" s="1">
        <f t="shared" si="7"/>
        <v>0</v>
      </c>
      <c r="O24" s="1">
        <f t="shared" si="8"/>
        <v>8</v>
      </c>
      <c r="P24" s="1">
        <f t="shared" si="9"/>
        <v>3</v>
      </c>
      <c r="Q24" s="1">
        <f t="shared" si="10"/>
        <v>0</v>
      </c>
      <c r="R24" s="1">
        <f t="shared" si="11"/>
        <v>6</v>
      </c>
      <c r="S24" s="1">
        <f t="shared" si="12"/>
        <v>5</v>
      </c>
      <c r="T24" s="1">
        <f t="shared" si="13"/>
        <v>1</v>
      </c>
      <c r="U24" s="1">
        <f t="shared" si="14"/>
        <v>3</v>
      </c>
      <c r="V24" s="1">
        <f t="shared" si="15"/>
        <v>2</v>
      </c>
      <c r="W24" s="1">
        <f t="shared" si="16"/>
        <v>0</v>
      </c>
      <c r="X24" s="1">
        <f t="shared" si="17"/>
        <v>7</v>
      </c>
      <c r="Y24" s="1">
        <f t="shared" si="18"/>
        <v>4</v>
      </c>
      <c r="Z24" s="1">
        <f t="shared" si="19"/>
        <v>1</v>
      </c>
      <c r="AA24" s="1" t="str">
        <f t="shared" si="0"/>
        <v>L</v>
      </c>
      <c r="AB24" s="1">
        <f t="shared" si="20"/>
        <v>1</v>
      </c>
      <c r="AC24" s="1" t="str">
        <f t="shared" si="1"/>
        <v>L</v>
      </c>
      <c r="AD24" s="1">
        <f t="shared" si="24"/>
        <v>5</v>
      </c>
      <c r="AE24" s="1">
        <f t="shared" si="25"/>
        <v>5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66</v>
      </c>
      <c r="D25" s="1" t="s">
        <v>18</v>
      </c>
      <c r="E25" s="1">
        <v>5</v>
      </c>
      <c r="F25" s="1">
        <v>4</v>
      </c>
      <c r="G25" s="1" t="s">
        <v>84</v>
      </c>
      <c r="H25" s="1" t="s">
        <v>84</v>
      </c>
      <c r="I25" s="1">
        <f t="shared" si="2"/>
        <v>15</v>
      </c>
      <c r="J25" s="1">
        <f t="shared" si="3"/>
        <v>8</v>
      </c>
      <c r="K25" s="1">
        <f t="shared" si="4"/>
        <v>6</v>
      </c>
      <c r="L25" s="1">
        <f t="shared" si="5"/>
        <v>1</v>
      </c>
      <c r="M25" s="1">
        <f t="shared" si="6"/>
        <v>2</v>
      </c>
      <c r="N25" s="1">
        <f t="shared" si="7"/>
        <v>0</v>
      </c>
      <c r="O25" s="1">
        <f t="shared" si="8"/>
        <v>9</v>
      </c>
      <c r="P25" s="1">
        <f t="shared" si="9"/>
        <v>3</v>
      </c>
      <c r="Q25" s="1">
        <f t="shared" si="10"/>
        <v>0</v>
      </c>
      <c r="R25" s="1">
        <f t="shared" si="11"/>
        <v>6</v>
      </c>
      <c r="S25" s="1">
        <f t="shared" si="12"/>
        <v>5</v>
      </c>
      <c r="T25" s="1">
        <f t="shared" si="13"/>
        <v>1</v>
      </c>
      <c r="U25" s="1">
        <f t="shared" si="14"/>
        <v>4</v>
      </c>
      <c r="V25" s="1">
        <f t="shared" si="15"/>
        <v>2</v>
      </c>
      <c r="W25" s="1">
        <f t="shared" si="16"/>
        <v>0</v>
      </c>
      <c r="X25" s="1">
        <f t="shared" si="17"/>
        <v>8</v>
      </c>
      <c r="Y25" s="1">
        <f t="shared" si="18"/>
        <v>4</v>
      </c>
      <c r="Z25" s="1">
        <f t="shared" si="19"/>
        <v>1</v>
      </c>
      <c r="AA25" s="1" t="str">
        <f t="shared" si="0"/>
        <v>W</v>
      </c>
      <c r="AB25" s="1">
        <f t="shared" si="20"/>
        <v>1</v>
      </c>
      <c r="AC25" s="1" t="str">
        <f t="shared" si="1"/>
        <v>W</v>
      </c>
      <c r="AD25" s="1">
        <f t="shared" si="24"/>
        <v>5</v>
      </c>
      <c r="AE25" s="1">
        <f t="shared" si="25"/>
        <v>5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45991</v>
      </c>
      <c r="B26" s="1">
        <v>25</v>
      </c>
      <c r="C26" s="1" t="s">
        <v>65</v>
      </c>
      <c r="D26" s="1" t="s">
        <v>25</v>
      </c>
      <c r="E26" s="1">
        <v>3</v>
      </c>
      <c r="F26" s="1">
        <v>5</v>
      </c>
      <c r="G26" s="1" t="s">
        <v>83</v>
      </c>
      <c r="H26" s="1" t="s">
        <v>83</v>
      </c>
      <c r="I26" s="1">
        <f t="shared" si="2"/>
        <v>15</v>
      </c>
      <c r="J26" s="1">
        <f t="shared" si="3"/>
        <v>9</v>
      </c>
      <c r="K26" s="1">
        <f t="shared" si="4"/>
        <v>6</v>
      </c>
      <c r="L26" s="1">
        <f t="shared" si="5"/>
        <v>1</v>
      </c>
      <c r="M26" s="1">
        <f t="shared" si="6"/>
        <v>2</v>
      </c>
      <c r="N26" s="1">
        <f t="shared" si="7"/>
        <v>0</v>
      </c>
      <c r="O26" s="1">
        <f t="shared" si="8"/>
        <v>9</v>
      </c>
      <c r="P26" s="1">
        <f t="shared" si="9"/>
        <v>3</v>
      </c>
      <c r="Q26" s="1">
        <f t="shared" si="10"/>
        <v>0</v>
      </c>
      <c r="R26" s="1">
        <f t="shared" si="11"/>
        <v>6</v>
      </c>
      <c r="S26" s="1">
        <f t="shared" si="12"/>
        <v>6</v>
      </c>
      <c r="T26" s="1">
        <f t="shared" si="13"/>
        <v>1</v>
      </c>
      <c r="U26" s="1">
        <f t="shared" si="14"/>
        <v>4</v>
      </c>
      <c r="V26" s="1">
        <f t="shared" si="15"/>
        <v>2</v>
      </c>
      <c r="W26" s="1">
        <f t="shared" si="16"/>
        <v>0</v>
      </c>
      <c r="X26" s="1">
        <f t="shared" si="17"/>
        <v>8</v>
      </c>
      <c r="Y26" s="1">
        <f t="shared" si="18"/>
        <v>5</v>
      </c>
      <c r="Z26" s="1">
        <f t="shared" si="19"/>
        <v>1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4</v>
      </c>
      <c r="AE26" s="1">
        <f t="shared" si="25"/>
        <v>6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45992</v>
      </c>
      <c r="B27" s="1">
        <v>26</v>
      </c>
      <c r="C27" s="1" t="s">
        <v>65</v>
      </c>
      <c r="D27" s="1" t="s">
        <v>6</v>
      </c>
      <c r="E27" s="1">
        <v>4</v>
      </c>
      <c r="F27" s="1">
        <v>1</v>
      </c>
      <c r="G27" s="1" t="s">
        <v>83</v>
      </c>
      <c r="H27" s="1" t="s">
        <v>83</v>
      </c>
      <c r="I27" s="1">
        <f t="shared" si="2"/>
        <v>16</v>
      </c>
      <c r="J27" s="1">
        <f t="shared" si="3"/>
        <v>9</v>
      </c>
      <c r="K27" s="1">
        <f t="shared" si="4"/>
        <v>6</v>
      </c>
      <c r="L27" s="1">
        <f t="shared" si="5"/>
        <v>1</v>
      </c>
      <c r="M27" s="1">
        <f t="shared" si="6"/>
        <v>2</v>
      </c>
      <c r="N27" s="1">
        <f t="shared" si="7"/>
        <v>0</v>
      </c>
      <c r="O27" s="1">
        <f t="shared" si="8"/>
        <v>9</v>
      </c>
      <c r="P27" s="1">
        <f t="shared" si="9"/>
        <v>3</v>
      </c>
      <c r="Q27" s="1">
        <f t="shared" si="10"/>
        <v>0</v>
      </c>
      <c r="R27" s="1">
        <f t="shared" si="11"/>
        <v>7</v>
      </c>
      <c r="S27" s="1">
        <f t="shared" si="12"/>
        <v>6</v>
      </c>
      <c r="T27" s="1">
        <f t="shared" si="13"/>
        <v>1</v>
      </c>
      <c r="U27" s="1">
        <f t="shared" si="14"/>
        <v>4</v>
      </c>
      <c r="V27" s="1">
        <f t="shared" si="15"/>
        <v>2</v>
      </c>
      <c r="W27" s="1">
        <f t="shared" si="16"/>
        <v>0</v>
      </c>
      <c r="X27" s="1">
        <f t="shared" si="17"/>
        <v>9</v>
      </c>
      <c r="Y27" s="1">
        <f t="shared" si="18"/>
        <v>5</v>
      </c>
      <c r="Z27" s="1">
        <f t="shared" si="19"/>
        <v>1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5</v>
      </c>
      <c r="AE27" s="1">
        <f t="shared" si="25"/>
        <v>5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45994</v>
      </c>
      <c r="B28" s="1">
        <v>27</v>
      </c>
      <c r="C28" s="1" t="s">
        <v>66</v>
      </c>
      <c r="D28" s="1" t="s">
        <v>95</v>
      </c>
      <c r="E28" s="1">
        <v>0</v>
      </c>
      <c r="F28" s="1">
        <v>7</v>
      </c>
      <c r="G28" s="1" t="s">
        <v>83</v>
      </c>
      <c r="H28" s="1" t="s">
        <v>83</v>
      </c>
      <c r="I28" s="1">
        <f t="shared" si="2"/>
        <v>16</v>
      </c>
      <c r="J28" s="1">
        <f t="shared" si="3"/>
        <v>10</v>
      </c>
      <c r="K28" s="1">
        <f t="shared" si="4"/>
        <v>6</v>
      </c>
      <c r="L28" s="1">
        <f t="shared" si="5"/>
        <v>1</v>
      </c>
      <c r="M28" s="1">
        <f t="shared" si="6"/>
        <v>2</v>
      </c>
      <c r="N28" s="1">
        <f t="shared" si="7"/>
        <v>0</v>
      </c>
      <c r="O28" s="1">
        <f t="shared" si="8"/>
        <v>9</v>
      </c>
      <c r="P28" s="1">
        <f t="shared" si="9"/>
        <v>4</v>
      </c>
      <c r="Q28" s="1">
        <f t="shared" si="10"/>
        <v>0</v>
      </c>
      <c r="R28" s="1">
        <f t="shared" si="11"/>
        <v>7</v>
      </c>
      <c r="S28" s="1">
        <f t="shared" si="12"/>
        <v>6</v>
      </c>
      <c r="T28" s="1">
        <f t="shared" si="13"/>
        <v>1</v>
      </c>
      <c r="U28" s="1">
        <f t="shared" si="14"/>
        <v>4</v>
      </c>
      <c r="V28" s="1">
        <f t="shared" si="15"/>
        <v>2</v>
      </c>
      <c r="W28" s="1">
        <f t="shared" si="16"/>
        <v>0</v>
      </c>
      <c r="X28" s="1">
        <f t="shared" si="17"/>
        <v>9</v>
      </c>
      <c r="Y28" s="1">
        <f t="shared" si="18"/>
        <v>6</v>
      </c>
      <c r="Z28" s="1">
        <f t="shared" si="19"/>
        <v>1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5</v>
      </c>
      <c r="AE28" s="1">
        <f t="shared" si="25"/>
        <v>5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45996</v>
      </c>
      <c r="B29" s="1">
        <v>28</v>
      </c>
      <c r="C29" s="1" t="s">
        <v>66</v>
      </c>
      <c r="D29" s="1" t="s">
        <v>1</v>
      </c>
      <c r="E29" s="1">
        <v>4</v>
      </c>
      <c r="F29" s="1">
        <v>3</v>
      </c>
      <c r="G29" s="1" t="s">
        <v>84</v>
      </c>
      <c r="H29" s="1" t="s">
        <v>84</v>
      </c>
      <c r="I29" s="1">
        <f t="shared" si="2"/>
        <v>17</v>
      </c>
      <c r="J29" s="1">
        <f t="shared" si="3"/>
        <v>10</v>
      </c>
      <c r="K29" s="1">
        <f t="shared" si="4"/>
        <v>7</v>
      </c>
      <c r="L29" s="1">
        <f t="shared" si="5"/>
        <v>1</v>
      </c>
      <c r="M29" s="1">
        <f t="shared" si="6"/>
        <v>3</v>
      </c>
      <c r="N29" s="1">
        <f t="shared" si="7"/>
        <v>0</v>
      </c>
      <c r="O29" s="1">
        <f t="shared" si="8"/>
        <v>10</v>
      </c>
      <c r="P29" s="1">
        <f t="shared" si="9"/>
        <v>4</v>
      </c>
      <c r="Q29" s="1">
        <f t="shared" si="10"/>
        <v>0</v>
      </c>
      <c r="R29" s="1">
        <f t="shared" si="11"/>
        <v>7</v>
      </c>
      <c r="S29" s="1">
        <f t="shared" si="12"/>
        <v>6</v>
      </c>
      <c r="T29" s="1">
        <f t="shared" si="13"/>
        <v>1</v>
      </c>
      <c r="U29" s="1">
        <f t="shared" si="14"/>
        <v>4</v>
      </c>
      <c r="V29" s="1">
        <f t="shared" si="15"/>
        <v>2</v>
      </c>
      <c r="W29" s="1">
        <f t="shared" si="16"/>
        <v>0</v>
      </c>
      <c r="X29" s="1">
        <f t="shared" si="17"/>
        <v>9</v>
      </c>
      <c r="Y29" s="1">
        <f t="shared" si="18"/>
        <v>6</v>
      </c>
      <c r="Z29" s="1">
        <f t="shared" si="19"/>
        <v>1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6</v>
      </c>
      <c r="AE29" s="1">
        <f t="shared" si="25"/>
        <v>4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45998</v>
      </c>
      <c r="B30" s="1">
        <v>29</v>
      </c>
      <c r="C30" s="1" t="s">
        <v>66</v>
      </c>
      <c r="D30" s="1" t="s">
        <v>25</v>
      </c>
      <c r="E30" s="1">
        <v>7</v>
      </c>
      <c r="F30" s="1">
        <v>1</v>
      </c>
      <c r="G30" s="1" t="s">
        <v>83</v>
      </c>
      <c r="H30" s="1" t="s">
        <v>83</v>
      </c>
      <c r="I30" s="1">
        <f t="shared" si="2"/>
        <v>18</v>
      </c>
      <c r="J30" s="1">
        <f t="shared" si="3"/>
        <v>10</v>
      </c>
      <c r="K30" s="1">
        <f t="shared" si="4"/>
        <v>7</v>
      </c>
      <c r="L30" s="1">
        <f t="shared" si="5"/>
        <v>1</v>
      </c>
      <c r="M30" s="1">
        <f t="shared" si="6"/>
        <v>3</v>
      </c>
      <c r="N30" s="1">
        <f t="shared" si="7"/>
        <v>0</v>
      </c>
      <c r="O30" s="1">
        <f t="shared" si="8"/>
        <v>11</v>
      </c>
      <c r="P30" s="1">
        <f t="shared" si="9"/>
        <v>4</v>
      </c>
      <c r="Q30" s="1">
        <f t="shared" si="10"/>
        <v>0</v>
      </c>
      <c r="R30" s="1">
        <f t="shared" si="11"/>
        <v>7</v>
      </c>
      <c r="S30" s="1">
        <f t="shared" si="12"/>
        <v>6</v>
      </c>
      <c r="T30" s="1">
        <f t="shared" si="13"/>
        <v>1</v>
      </c>
      <c r="U30" s="1">
        <f t="shared" si="14"/>
        <v>4</v>
      </c>
      <c r="V30" s="1">
        <f t="shared" si="15"/>
        <v>2</v>
      </c>
      <c r="W30" s="1">
        <f t="shared" si="16"/>
        <v>0</v>
      </c>
      <c r="X30" s="1">
        <f t="shared" si="17"/>
        <v>10</v>
      </c>
      <c r="Y30" s="1">
        <f t="shared" si="18"/>
        <v>6</v>
      </c>
      <c r="Z30" s="1">
        <f t="shared" si="19"/>
        <v>1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6</v>
      </c>
      <c r="AE30" s="1">
        <f t="shared" si="25"/>
        <v>4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65</v>
      </c>
      <c r="D31" s="1" t="s">
        <v>9</v>
      </c>
      <c r="E31" s="1">
        <v>4</v>
      </c>
      <c r="F31" s="1">
        <v>3</v>
      </c>
      <c r="G31" s="1" t="s">
        <v>84</v>
      </c>
      <c r="H31" s="1" t="s">
        <v>84</v>
      </c>
      <c r="I31" s="1">
        <f t="shared" si="2"/>
        <v>19</v>
      </c>
      <c r="J31" s="1">
        <f t="shared" si="3"/>
        <v>10</v>
      </c>
      <c r="K31" s="1">
        <f t="shared" si="4"/>
        <v>8</v>
      </c>
      <c r="L31" s="1">
        <f t="shared" si="5"/>
        <v>1</v>
      </c>
      <c r="M31" s="1">
        <f t="shared" si="6"/>
        <v>4</v>
      </c>
      <c r="N31" s="1">
        <f t="shared" si="7"/>
        <v>0</v>
      </c>
      <c r="O31" s="1">
        <f t="shared" si="8"/>
        <v>11</v>
      </c>
      <c r="P31" s="1">
        <f t="shared" si="9"/>
        <v>4</v>
      </c>
      <c r="Q31" s="1">
        <f t="shared" si="10"/>
        <v>0</v>
      </c>
      <c r="R31" s="1">
        <f t="shared" si="11"/>
        <v>8</v>
      </c>
      <c r="S31" s="1">
        <f t="shared" si="12"/>
        <v>6</v>
      </c>
      <c r="T31" s="1">
        <f t="shared" si="13"/>
        <v>1</v>
      </c>
      <c r="U31" s="1">
        <f t="shared" si="14"/>
        <v>4</v>
      </c>
      <c r="V31" s="1">
        <f t="shared" si="15"/>
        <v>2</v>
      </c>
      <c r="W31" s="1">
        <f t="shared" si="16"/>
        <v>0</v>
      </c>
      <c r="X31" s="1">
        <f t="shared" si="17"/>
        <v>10</v>
      </c>
      <c r="Y31" s="1">
        <f t="shared" si="18"/>
        <v>6</v>
      </c>
      <c r="Z31" s="1">
        <f t="shared" si="19"/>
        <v>1</v>
      </c>
      <c r="AA31" s="1" t="str">
        <f t="shared" si="0"/>
        <v>W</v>
      </c>
      <c r="AB31" s="1">
        <f t="shared" si="20"/>
        <v>3</v>
      </c>
      <c r="AC31" s="1" t="str">
        <f t="shared" si="1"/>
        <v>W</v>
      </c>
      <c r="AD31" s="1">
        <f t="shared" si="24"/>
        <v>6</v>
      </c>
      <c r="AE31" s="1">
        <f t="shared" si="25"/>
        <v>4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65</v>
      </c>
      <c r="D32" s="1" t="s">
        <v>13</v>
      </c>
      <c r="E32" s="1">
        <v>2</v>
      </c>
      <c r="F32" s="1">
        <v>5</v>
      </c>
      <c r="G32" s="1" t="s">
        <v>83</v>
      </c>
      <c r="H32" s="1" t="s">
        <v>83</v>
      </c>
      <c r="I32" s="1">
        <f t="shared" si="2"/>
        <v>19</v>
      </c>
      <c r="J32" s="1">
        <f t="shared" si="3"/>
        <v>11</v>
      </c>
      <c r="K32" s="1">
        <f t="shared" si="4"/>
        <v>8</v>
      </c>
      <c r="L32" s="1">
        <f t="shared" si="5"/>
        <v>1</v>
      </c>
      <c r="M32" s="1">
        <f t="shared" si="6"/>
        <v>4</v>
      </c>
      <c r="N32" s="1">
        <f t="shared" si="7"/>
        <v>0</v>
      </c>
      <c r="O32" s="1">
        <f t="shared" si="8"/>
        <v>11</v>
      </c>
      <c r="P32" s="1">
        <f t="shared" si="9"/>
        <v>4</v>
      </c>
      <c r="Q32" s="1">
        <f t="shared" si="10"/>
        <v>0</v>
      </c>
      <c r="R32" s="1">
        <f t="shared" si="11"/>
        <v>8</v>
      </c>
      <c r="S32" s="1">
        <f t="shared" si="12"/>
        <v>7</v>
      </c>
      <c r="T32" s="1">
        <f t="shared" si="13"/>
        <v>1</v>
      </c>
      <c r="U32" s="1">
        <f t="shared" si="14"/>
        <v>4</v>
      </c>
      <c r="V32" s="1">
        <f t="shared" si="15"/>
        <v>2</v>
      </c>
      <c r="W32" s="1">
        <f t="shared" si="16"/>
        <v>0</v>
      </c>
      <c r="X32" s="1">
        <f t="shared" si="17"/>
        <v>10</v>
      </c>
      <c r="Y32" s="1">
        <f t="shared" si="18"/>
        <v>6</v>
      </c>
      <c r="Z32" s="1">
        <f t="shared" si="19"/>
        <v>1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6</v>
      </c>
      <c r="AE32" s="1">
        <f t="shared" si="25"/>
        <v>4</v>
      </c>
      <c r="AF32" s="1">
        <f t="shared" si="26"/>
        <v>0</v>
      </c>
      <c r="AG32" s="43"/>
    </row>
    <row r="33" spans="1:33" x14ac:dyDescent="0.3">
      <c r="A33" s="42">
        <v>46004</v>
      </c>
      <c r="B33" s="1">
        <v>32</v>
      </c>
      <c r="C33" s="1" t="s">
        <v>65</v>
      </c>
      <c r="D33" s="1" t="s">
        <v>14</v>
      </c>
      <c r="E33" s="1">
        <v>1</v>
      </c>
      <c r="F33" s="1">
        <v>4</v>
      </c>
      <c r="G33" s="1" t="s">
        <v>83</v>
      </c>
      <c r="H33" s="1" t="s">
        <v>83</v>
      </c>
      <c r="I33" s="1">
        <f t="shared" si="2"/>
        <v>19</v>
      </c>
      <c r="J33" s="1">
        <f t="shared" si="3"/>
        <v>12</v>
      </c>
      <c r="K33" s="1">
        <f t="shared" si="4"/>
        <v>8</v>
      </c>
      <c r="L33" s="1">
        <f t="shared" si="5"/>
        <v>1</v>
      </c>
      <c r="M33" s="1">
        <f t="shared" si="6"/>
        <v>4</v>
      </c>
      <c r="N33" s="1">
        <f t="shared" si="7"/>
        <v>0</v>
      </c>
      <c r="O33" s="1">
        <f t="shared" si="8"/>
        <v>11</v>
      </c>
      <c r="P33" s="1">
        <f t="shared" si="9"/>
        <v>4</v>
      </c>
      <c r="Q33" s="1">
        <f t="shared" si="10"/>
        <v>0</v>
      </c>
      <c r="R33" s="1">
        <f t="shared" si="11"/>
        <v>8</v>
      </c>
      <c r="S33" s="1">
        <f t="shared" si="12"/>
        <v>8</v>
      </c>
      <c r="T33" s="1">
        <f t="shared" si="13"/>
        <v>1</v>
      </c>
      <c r="U33" s="1">
        <f t="shared" si="14"/>
        <v>4</v>
      </c>
      <c r="V33" s="1">
        <f t="shared" si="15"/>
        <v>2</v>
      </c>
      <c r="W33" s="1">
        <f t="shared" si="16"/>
        <v>0</v>
      </c>
      <c r="X33" s="1">
        <f t="shared" si="17"/>
        <v>10</v>
      </c>
      <c r="Y33" s="1">
        <f t="shared" si="18"/>
        <v>6</v>
      </c>
      <c r="Z33" s="1">
        <f t="shared" si="19"/>
        <v>1</v>
      </c>
      <c r="AA33" s="1" t="str">
        <f t="shared" si="0"/>
        <v>L</v>
      </c>
      <c r="AB33" s="1">
        <f t="shared" si="20"/>
        <v>2</v>
      </c>
      <c r="AC33" s="1" t="str">
        <f t="shared" si="1"/>
        <v>L</v>
      </c>
      <c r="AD33" s="1">
        <f t="shared" si="24"/>
        <v>5</v>
      </c>
      <c r="AE33" s="1">
        <f t="shared" si="25"/>
        <v>5</v>
      </c>
      <c r="AF33" s="1">
        <f t="shared" si="26"/>
        <v>0</v>
      </c>
      <c r="AG33" s="43"/>
    </row>
    <row r="34" spans="1:33" x14ac:dyDescent="0.3">
      <c r="A34" s="42">
        <v>46006</v>
      </c>
      <c r="B34" s="1">
        <v>33</v>
      </c>
      <c r="C34" s="1" t="s">
        <v>65</v>
      </c>
      <c r="D34" s="1" t="s">
        <v>12</v>
      </c>
      <c r="E34" s="1">
        <v>4</v>
      </c>
      <c r="F34" s="1">
        <v>1</v>
      </c>
      <c r="G34" s="1" t="s">
        <v>83</v>
      </c>
      <c r="H34" s="1" t="s">
        <v>83</v>
      </c>
      <c r="I34" s="1">
        <f t="shared" si="2"/>
        <v>20</v>
      </c>
      <c r="J34" s="1">
        <f t="shared" si="3"/>
        <v>12</v>
      </c>
      <c r="K34" s="1">
        <f t="shared" si="4"/>
        <v>8</v>
      </c>
      <c r="L34" s="1">
        <f t="shared" si="5"/>
        <v>1</v>
      </c>
      <c r="M34" s="1">
        <f t="shared" si="6"/>
        <v>4</v>
      </c>
      <c r="N34" s="1">
        <f t="shared" si="7"/>
        <v>0</v>
      </c>
      <c r="O34" s="1">
        <f t="shared" si="8"/>
        <v>11</v>
      </c>
      <c r="P34" s="1">
        <f t="shared" si="9"/>
        <v>4</v>
      </c>
      <c r="Q34" s="1">
        <f t="shared" si="10"/>
        <v>0</v>
      </c>
      <c r="R34" s="1">
        <f t="shared" si="11"/>
        <v>9</v>
      </c>
      <c r="S34" s="1">
        <f t="shared" si="12"/>
        <v>8</v>
      </c>
      <c r="T34" s="1">
        <f t="shared" si="13"/>
        <v>1</v>
      </c>
      <c r="U34" s="1">
        <f t="shared" si="14"/>
        <v>4</v>
      </c>
      <c r="V34" s="1">
        <f t="shared" si="15"/>
        <v>2</v>
      </c>
      <c r="W34" s="1">
        <f t="shared" si="16"/>
        <v>0</v>
      </c>
      <c r="X34" s="1">
        <f t="shared" si="17"/>
        <v>10</v>
      </c>
      <c r="Y34" s="1">
        <f t="shared" si="18"/>
        <v>6</v>
      </c>
      <c r="Z34" s="1">
        <f t="shared" si="19"/>
        <v>1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6</v>
      </c>
      <c r="AE34" s="1">
        <f t="shared" si="25"/>
        <v>4</v>
      </c>
      <c r="AF34" s="1">
        <f t="shared" si="26"/>
        <v>0</v>
      </c>
      <c r="AG34" s="43"/>
    </row>
    <row r="35" spans="1:33" x14ac:dyDescent="0.3">
      <c r="A35" s="42">
        <v>46007</v>
      </c>
      <c r="B35" s="1">
        <v>34</v>
      </c>
      <c r="C35" s="1" t="s">
        <v>65</v>
      </c>
      <c r="D35" s="1" t="s">
        <v>23</v>
      </c>
      <c r="E35" s="1">
        <v>3</v>
      </c>
      <c r="F35" s="1">
        <v>4</v>
      </c>
      <c r="G35" s="1" t="s">
        <v>84</v>
      </c>
      <c r="H35" s="1" t="s">
        <v>83</v>
      </c>
      <c r="I35" s="1">
        <f t="shared" ref="I35:I66" si="29">IF(E35="","",IF(E35&gt;F35,I34+1,I34))</f>
        <v>20</v>
      </c>
      <c r="J35" s="1">
        <f t="shared" ref="J35:J66" si="30">IF(E35="","",IF(AND(F35&gt;E35,G35=$AK$2,H35=$AK$2),J34+1,J34))</f>
        <v>12</v>
      </c>
      <c r="K35" s="1">
        <f t="shared" ref="K35:K66" si="31">IF(E35="","",IF(AND(G35=$AK$1,E35&gt;F35),K34+1,K34))</f>
        <v>8</v>
      </c>
      <c r="L35" s="1">
        <f t="shared" ref="L35:L66" si="32">IF(E35="","",IF(AND(OR(G35=$AK$1,H35=$AK$1),E35&lt;F35),L34+1,L34))</f>
        <v>2</v>
      </c>
      <c r="M35" s="1">
        <f t="shared" ref="M35:M66" si="33">IF(E35="","",IF(AND(H35=$AK$1,E35&gt;F35),M34+1,M34))</f>
        <v>4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11</v>
      </c>
      <c r="P35" s="1">
        <f t="shared" ref="P35:P66" si="36">IF(E35="","",IF(AND(C35=$AL$1,F35&gt;E35,G35=$AK$2,H35=$AK$2), P34+1, P34))</f>
        <v>4</v>
      </c>
      <c r="Q35" s="1">
        <f t="shared" ref="Q35:Q66" si="37">IF(E35="","",IF(AND(C35=$AL$1,F35&gt;E35,OR(G35=$AK$1,H35=$AK$1)),Q34+1, Q34))</f>
        <v>0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8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6</v>
      </c>
      <c r="Z35" s="1">
        <f t="shared" ref="Z35:Z66" si="46">IF(E35="","",IF(AND(E35&lt;F35,COUNTIF($AN$1:$AN$15,D35)=1,OR(G35=$AK$1,H35=$AK$1)), Z34+1, Z34))</f>
        <v>1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OTL</v>
      </c>
      <c r="AD35" s="1">
        <f t="shared" si="24"/>
        <v>5</v>
      </c>
      <c r="AE35" s="1">
        <f t="shared" si="25"/>
        <v>4</v>
      </c>
      <c r="AF35" s="1">
        <f t="shared" si="26"/>
        <v>1</v>
      </c>
      <c r="AG35" s="43"/>
    </row>
    <row r="36" spans="1:33" x14ac:dyDescent="0.3">
      <c r="A36" s="42">
        <v>46010</v>
      </c>
      <c r="B36" s="1">
        <v>35</v>
      </c>
      <c r="C36" s="1" t="s">
        <v>66</v>
      </c>
      <c r="D36" s="1" t="s">
        <v>22</v>
      </c>
      <c r="E36" s="1">
        <v>3</v>
      </c>
      <c r="F36" s="1">
        <v>8</v>
      </c>
      <c r="G36" s="1" t="s">
        <v>83</v>
      </c>
      <c r="H36" s="1" t="s">
        <v>83</v>
      </c>
      <c r="I36" s="1">
        <f t="shared" si="29"/>
        <v>20</v>
      </c>
      <c r="J36" s="1">
        <f t="shared" si="30"/>
        <v>13</v>
      </c>
      <c r="K36" s="1">
        <f t="shared" si="31"/>
        <v>8</v>
      </c>
      <c r="L36" s="1">
        <f t="shared" si="32"/>
        <v>2</v>
      </c>
      <c r="M36" s="1">
        <f t="shared" si="33"/>
        <v>4</v>
      </c>
      <c r="N36" s="1">
        <f t="shared" si="34"/>
        <v>0</v>
      </c>
      <c r="O36" s="1">
        <f t="shared" si="35"/>
        <v>11</v>
      </c>
      <c r="P36" s="1">
        <f t="shared" si="36"/>
        <v>5</v>
      </c>
      <c r="Q36" s="1">
        <f t="shared" si="37"/>
        <v>0</v>
      </c>
      <c r="R36" s="1">
        <f t="shared" si="38"/>
        <v>9</v>
      </c>
      <c r="S36" s="1">
        <f t="shared" si="39"/>
        <v>8</v>
      </c>
      <c r="T36" s="1">
        <f t="shared" si="40"/>
        <v>2</v>
      </c>
      <c r="U36" s="1">
        <f t="shared" si="41"/>
        <v>4</v>
      </c>
      <c r="V36" s="1">
        <f t="shared" si="42"/>
        <v>2</v>
      </c>
      <c r="W36" s="1">
        <f t="shared" si="43"/>
        <v>0</v>
      </c>
      <c r="X36" s="1">
        <f t="shared" si="44"/>
        <v>10</v>
      </c>
      <c r="Y36" s="1">
        <f t="shared" si="45"/>
        <v>7</v>
      </c>
      <c r="Z36" s="1">
        <f t="shared" si="46"/>
        <v>1</v>
      </c>
      <c r="AA36" s="1" t="str">
        <f t="shared" si="27"/>
        <v>L</v>
      </c>
      <c r="AB36" s="1">
        <f t="shared" si="47"/>
        <v>2</v>
      </c>
      <c r="AC36" s="1" t="str">
        <f t="shared" si="28"/>
        <v>L</v>
      </c>
      <c r="AD36" s="1">
        <f t="shared" si="24"/>
        <v>5</v>
      </c>
      <c r="AE36" s="1">
        <f t="shared" si="25"/>
        <v>4</v>
      </c>
      <c r="AF36" s="1">
        <f t="shared" si="26"/>
        <v>1</v>
      </c>
      <c r="AG36" s="43"/>
    </row>
    <row r="37" spans="1:33" x14ac:dyDescent="0.3">
      <c r="A37" s="42">
        <v>46011</v>
      </c>
      <c r="B37" s="1">
        <v>36</v>
      </c>
      <c r="C37" s="1" t="s">
        <v>66</v>
      </c>
      <c r="D37" s="1" t="s">
        <v>23</v>
      </c>
      <c r="E37" s="1">
        <v>4</v>
      </c>
      <c r="F37" s="1">
        <v>3</v>
      </c>
      <c r="G37" s="1" t="s">
        <v>83</v>
      </c>
      <c r="H37" s="1" t="s">
        <v>83</v>
      </c>
      <c r="I37" s="1">
        <f t="shared" si="29"/>
        <v>21</v>
      </c>
      <c r="J37" s="1">
        <f t="shared" si="30"/>
        <v>13</v>
      </c>
      <c r="K37" s="1">
        <f t="shared" si="31"/>
        <v>8</v>
      </c>
      <c r="L37" s="1">
        <f t="shared" si="32"/>
        <v>2</v>
      </c>
      <c r="M37" s="1">
        <f t="shared" si="33"/>
        <v>4</v>
      </c>
      <c r="N37" s="1">
        <f t="shared" si="34"/>
        <v>0</v>
      </c>
      <c r="O37" s="1">
        <f t="shared" si="35"/>
        <v>12</v>
      </c>
      <c r="P37" s="1">
        <f t="shared" si="36"/>
        <v>5</v>
      </c>
      <c r="Q37" s="1">
        <f t="shared" si="37"/>
        <v>0</v>
      </c>
      <c r="R37" s="1">
        <f t="shared" si="38"/>
        <v>9</v>
      </c>
      <c r="S37" s="1">
        <f t="shared" si="39"/>
        <v>8</v>
      </c>
      <c r="T37" s="1">
        <f t="shared" si="40"/>
        <v>2</v>
      </c>
      <c r="U37" s="1">
        <f t="shared" si="41"/>
        <v>4</v>
      </c>
      <c r="V37" s="1">
        <f t="shared" si="42"/>
        <v>2</v>
      </c>
      <c r="W37" s="1">
        <f t="shared" si="43"/>
        <v>0</v>
      </c>
      <c r="X37" s="1">
        <f t="shared" si="44"/>
        <v>10</v>
      </c>
      <c r="Y37" s="1">
        <f t="shared" si="45"/>
        <v>7</v>
      </c>
      <c r="Z37" s="1">
        <f t="shared" si="46"/>
        <v>1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5</v>
      </c>
      <c r="AE37" s="1">
        <f t="shared" si="25"/>
        <v>4</v>
      </c>
      <c r="AF37" s="1">
        <f t="shared" si="26"/>
        <v>1</v>
      </c>
      <c r="AG37" s="43"/>
    </row>
    <row r="38" spans="1:33" x14ac:dyDescent="0.3">
      <c r="A38" s="42">
        <v>46013</v>
      </c>
      <c r="B38" s="1">
        <v>37</v>
      </c>
      <c r="C38" s="1" t="s">
        <v>66</v>
      </c>
      <c r="D38" s="1" t="s">
        <v>7</v>
      </c>
      <c r="E38" s="1">
        <v>1</v>
      </c>
      <c r="F38" s="1">
        <v>3</v>
      </c>
      <c r="G38" s="1" t="s">
        <v>83</v>
      </c>
      <c r="H38" s="1" t="s">
        <v>83</v>
      </c>
      <c r="I38" s="1">
        <f t="shared" si="29"/>
        <v>21</v>
      </c>
      <c r="J38" s="1">
        <f t="shared" si="30"/>
        <v>14</v>
      </c>
      <c r="K38" s="1">
        <f t="shared" si="31"/>
        <v>8</v>
      </c>
      <c r="L38" s="1">
        <f t="shared" si="32"/>
        <v>2</v>
      </c>
      <c r="M38" s="1">
        <f t="shared" si="33"/>
        <v>4</v>
      </c>
      <c r="N38" s="1">
        <f t="shared" si="34"/>
        <v>0</v>
      </c>
      <c r="O38" s="1">
        <f t="shared" si="35"/>
        <v>12</v>
      </c>
      <c r="P38" s="1">
        <f t="shared" si="36"/>
        <v>6</v>
      </c>
      <c r="Q38" s="1">
        <f t="shared" si="37"/>
        <v>0</v>
      </c>
      <c r="R38" s="1">
        <f t="shared" si="38"/>
        <v>9</v>
      </c>
      <c r="S38" s="1">
        <f t="shared" si="39"/>
        <v>8</v>
      </c>
      <c r="T38" s="1">
        <f t="shared" si="40"/>
        <v>2</v>
      </c>
      <c r="U38" s="1">
        <f t="shared" si="41"/>
        <v>4</v>
      </c>
      <c r="V38" s="1">
        <f t="shared" si="42"/>
        <v>3</v>
      </c>
      <c r="W38" s="1">
        <f t="shared" si="43"/>
        <v>0</v>
      </c>
      <c r="X38" s="1">
        <f t="shared" si="44"/>
        <v>10</v>
      </c>
      <c r="Y38" s="1">
        <f t="shared" si="45"/>
        <v>8</v>
      </c>
      <c r="Z38" s="1">
        <f t="shared" si="46"/>
        <v>1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5</v>
      </c>
      <c r="AE38" s="1">
        <f t="shared" si="25"/>
        <v>4</v>
      </c>
      <c r="AF38" s="1">
        <f t="shared" si="26"/>
        <v>1</v>
      </c>
      <c r="AG38" s="43"/>
    </row>
    <row r="39" spans="1:33" x14ac:dyDescent="0.3">
      <c r="A39" s="42">
        <v>46018</v>
      </c>
      <c r="B39" s="1">
        <v>38</v>
      </c>
      <c r="C39" s="1" t="s">
        <v>65</v>
      </c>
      <c r="D39" s="1" t="s">
        <v>18</v>
      </c>
      <c r="E39" s="1">
        <v>1</v>
      </c>
      <c r="F39" s="1">
        <v>6</v>
      </c>
      <c r="G39" s="1" t="s">
        <v>83</v>
      </c>
      <c r="H39" s="1" t="s">
        <v>83</v>
      </c>
      <c r="I39" s="1">
        <f t="shared" si="29"/>
        <v>21</v>
      </c>
      <c r="J39" s="1">
        <f t="shared" si="30"/>
        <v>15</v>
      </c>
      <c r="K39" s="1">
        <f t="shared" si="31"/>
        <v>8</v>
      </c>
      <c r="L39" s="1">
        <f t="shared" si="32"/>
        <v>2</v>
      </c>
      <c r="M39" s="1">
        <f t="shared" si="33"/>
        <v>4</v>
      </c>
      <c r="N39" s="1">
        <f t="shared" si="34"/>
        <v>0</v>
      </c>
      <c r="O39" s="1">
        <f t="shared" si="35"/>
        <v>12</v>
      </c>
      <c r="P39" s="1">
        <f t="shared" si="36"/>
        <v>6</v>
      </c>
      <c r="Q39" s="1">
        <f t="shared" si="37"/>
        <v>0</v>
      </c>
      <c r="R39" s="1">
        <f t="shared" si="38"/>
        <v>9</v>
      </c>
      <c r="S39" s="1">
        <f t="shared" si="39"/>
        <v>9</v>
      </c>
      <c r="T39" s="1">
        <f t="shared" si="40"/>
        <v>2</v>
      </c>
      <c r="U39" s="1">
        <f t="shared" si="41"/>
        <v>4</v>
      </c>
      <c r="V39" s="1">
        <f t="shared" si="42"/>
        <v>4</v>
      </c>
      <c r="W39" s="1">
        <f t="shared" si="43"/>
        <v>0</v>
      </c>
      <c r="X39" s="1">
        <f t="shared" si="44"/>
        <v>10</v>
      </c>
      <c r="Y39" s="1">
        <f t="shared" si="45"/>
        <v>9</v>
      </c>
      <c r="Z39" s="1">
        <f t="shared" si="46"/>
        <v>1</v>
      </c>
      <c r="AA39" s="1" t="str">
        <f t="shared" si="27"/>
        <v>L</v>
      </c>
      <c r="AB39" s="1">
        <f t="shared" si="47"/>
        <v>2</v>
      </c>
      <c r="AC39" s="1" t="str">
        <f t="shared" si="28"/>
        <v>L</v>
      </c>
      <c r="AD39" s="1">
        <f t="shared" si="24"/>
        <v>4</v>
      </c>
      <c r="AE39" s="1">
        <f t="shared" si="25"/>
        <v>5</v>
      </c>
      <c r="AF39" s="1">
        <f t="shared" si="26"/>
        <v>1</v>
      </c>
      <c r="AG39" s="43"/>
    </row>
    <row r="40" spans="1:33" x14ac:dyDescent="0.3">
      <c r="A40" s="42">
        <v>46020</v>
      </c>
      <c r="B40" s="1">
        <v>39</v>
      </c>
      <c r="C40" s="1" t="s">
        <v>66</v>
      </c>
      <c r="D40" s="1" t="s">
        <v>8</v>
      </c>
      <c r="E40" s="1">
        <v>4</v>
      </c>
      <c r="F40" s="1">
        <v>5</v>
      </c>
      <c r="G40" s="1" t="s">
        <v>83</v>
      </c>
      <c r="H40" s="1" t="s">
        <v>83</v>
      </c>
      <c r="I40" s="1">
        <f t="shared" si="29"/>
        <v>21</v>
      </c>
      <c r="J40" s="1">
        <f t="shared" si="30"/>
        <v>16</v>
      </c>
      <c r="K40" s="1">
        <f t="shared" si="31"/>
        <v>8</v>
      </c>
      <c r="L40" s="1">
        <f t="shared" si="32"/>
        <v>2</v>
      </c>
      <c r="M40" s="1">
        <f t="shared" si="33"/>
        <v>4</v>
      </c>
      <c r="N40" s="1">
        <f t="shared" si="34"/>
        <v>0</v>
      </c>
      <c r="O40" s="1">
        <f t="shared" si="35"/>
        <v>12</v>
      </c>
      <c r="P40" s="1">
        <f t="shared" si="36"/>
        <v>7</v>
      </c>
      <c r="Q40" s="1">
        <f t="shared" si="37"/>
        <v>0</v>
      </c>
      <c r="R40" s="1">
        <f t="shared" si="38"/>
        <v>9</v>
      </c>
      <c r="S40" s="1">
        <f t="shared" si="39"/>
        <v>9</v>
      </c>
      <c r="T40" s="1">
        <f t="shared" si="40"/>
        <v>2</v>
      </c>
      <c r="U40" s="1">
        <f t="shared" si="41"/>
        <v>4</v>
      </c>
      <c r="V40" s="1">
        <f t="shared" si="42"/>
        <v>5</v>
      </c>
      <c r="W40" s="1">
        <f t="shared" si="43"/>
        <v>0</v>
      </c>
      <c r="X40" s="1">
        <f t="shared" si="44"/>
        <v>10</v>
      </c>
      <c r="Y40" s="1">
        <f t="shared" si="45"/>
        <v>10</v>
      </c>
      <c r="Z40" s="1">
        <f t="shared" si="46"/>
        <v>1</v>
      </c>
      <c r="AA40" s="1" t="str">
        <f t="shared" si="27"/>
        <v>L</v>
      </c>
      <c r="AB40" s="1">
        <f t="shared" si="47"/>
        <v>3</v>
      </c>
      <c r="AC40" s="1" t="str">
        <f t="shared" si="28"/>
        <v>L</v>
      </c>
      <c r="AD40" s="1">
        <f t="shared" si="24"/>
        <v>3</v>
      </c>
      <c r="AE40" s="1">
        <f t="shared" si="25"/>
        <v>6</v>
      </c>
      <c r="AF40" s="1">
        <f t="shared" si="26"/>
        <v>1</v>
      </c>
      <c r="AG40" s="43"/>
    </row>
    <row r="41" spans="1:33" x14ac:dyDescent="0.3">
      <c r="A41" s="42">
        <v>46022</v>
      </c>
      <c r="B41" s="1">
        <v>40</v>
      </c>
      <c r="C41" s="1" t="s">
        <v>66</v>
      </c>
      <c r="D41" s="1" t="s">
        <v>5</v>
      </c>
      <c r="E41" s="1">
        <v>3</v>
      </c>
      <c r="F41" s="1">
        <v>4</v>
      </c>
      <c r="G41" s="1" t="s">
        <v>84</v>
      </c>
      <c r="H41" s="1" t="s">
        <v>83</v>
      </c>
      <c r="I41" s="1">
        <f t="shared" si="29"/>
        <v>21</v>
      </c>
      <c r="J41" s="1">
        <f t="shared" si="30"/>
        <v>16</v>
      </c>
      <c r="K41" s="1">
        <f t="shared" si="31"/>
        <v>8</v>
      </c>
      <c r="L41" s="1">
        <f t="shared" si="32"/>
        <v>3</v>
      </c>
      <c r="M41" s="1">
        <f t="shared" si="33"/>
        <v>4</v>
      </c>
      <c r="N41" s="1">
        <f t="shared" si="34"/>
        <v>0</v>
      </c>
      <c r="O41" s="1">
        <f t="shared" si="35"/>
        <v>12</v>
      </c>
      <c r="P41" s="1">
        <f t="shared" si="36"/>
        <v>7</v>
      </c>
      <c r="Q41" s="1">
        <f t="shared" si="37"/>
        <v>1</v>
      </c>
      <c r="R41" s="1">
        <f t="shared" si="38"/>
        <v>9</v>
      </c>
      <c r="S41" s="1">
        <f t="shared" si="39"/>
        <v>9</v>
      </c>
      <c r="T41" s="1">
        <f t="shared" si="40"/>
        <v>2</v>
      </c>
      <c r="U41" s="1">
        <f t="shared" si="41"/>
        <v>4</v>
      </c>
      <c r="V41" s="1">
        <f t="shared" si="42"/>
        <v>5</v>
      </c>
      <c r="W41" s="1">
        <f t="shared" si="43"/>
        <v>0</v>
      </c>
      <c r="X41" s="1">
        <f t="shared" si="44"/>
        <v>10</v>
      </c>
      <c r="Y41" s="1">
        <f t="shared" si="45"/>
        <v>10</v>
      </c>
      <c r="Z41" s="1">
        <f t="shared" si="46"/>
        <v>1</v>
      </c>
      <c r="AA41" s="1" t="str">
        <f t="shared" si="27"/>
        <v>L</v>
      </c>
      <c r="AB41" s="1">
        <f t="shared" si="47"/>
        <v>4</v>
      </c>
      <c r="AC41" s="1" t="str">
        <f t="shared" si="28"/>
        <v>OTL</v>
      </c>
      <c r="AD41" s="1">
        <f t="shared" si="24"/>
        <v>2</v>
      </c>
      <c r="AE41" s="1">
        <f t="shared" si="25"/>
        <v>6</v>
      </c>
      <c r="AF41" s="1">
        <f t="shared" si="26"/>
        <v>2</v>
      </c>
      <c r="AG41" s="43"/>
    </row>
    <row r="42" spans="1:33" x14ac:dyDescent="0.3">
      <c r="A42" s="42">
        <v>46024</v>
      </c>
      <c r="B42" s="1">
        <v>41</v>
      </c>
      <c r="C42" s="1" t="s">
        <v>66</v>
      </c>
      <c r="D42" s="1" t="s">
        <v>17</v>
      </c>
      <c r="E42" s="1">
        <v>2</v>
      </c>
      <c r="F42" s="1">
        <v>5</v>
      </c>
      <c r="G42" s="1" t="s">
        <v>83</v>
      </c>
      <c r="H42" s="1" t="s">
        <v>83</v>
      </c>
      <c r="I42" s="1">
        <f t="shared" si="29"/>
        <v>21</v>
      </c>
      <c r="J42" s="1">
        <f t="shared" si="30"/>
        <v>17</v>
      </c>
      <c r="K42" s="1">
        <f t="shared" si="31"/>
        <v>8</v>
      </c>
      <c r="L42" s="1">
        <f t="shared" si="32"/>
        <v>3</v>
      </c>
      <c r="M42" s="1">
        <f t="shared" si="33"/>
        <v>4</v>
      </c>
      <c r="N42" s="1">
        <f t="shared" si="34"/>
        <v>0</v>
      </c>
      <c r="O42" s="1">
        <f t="shared" si="35"/>
        <v>12</v>
      </c>
      <c r="P42" s="1">
        <f t="shared" si="36"/>
        <v>8</v>
      </c>
      <c r="Q42" s="1">
        <f t="shared" si="37"/>
        <v>1</v>
      </c>
      <c r="R42" s="1">
        <f t="shared" si="38"/>
        <v>9</v>
      </c>
      <c r="S42" s="1">
        <f t="shared" si="39"/>
        <v>9</v>
      </c>
      <c r="T42" s="1">
        <f t="shared" si="40"/>
        <v>2</v>
      </c>
      <c r="U42" s="1">
        <f t="shared" si="41"/>
        <v>4</v>
      </c>
      <c r="V42" s="1">
        <f t="shared" si="42"/>
        <v>5</v>
      </c>
      <c r="W42" s="1">
        <f t="shared" si="43"/>
        <v>0</v>
      </c>
      <c r="X42" s="1">
        <f t="shared" si="44"/>
        <v>10</v>
      </c>
      <c r="Y42" s="1">
        <f t="shared" si="45"/>
        <v>11</v>
      </c>
      <c r="Z42" s="1">
        <f t="shared" si="46"/>
        <v>1</v>
      </c>
      <c r="AA42" s="1" t="str">
        <f t="shared" si="27"/>
        <v>L</v>
      </c>
      <c r="AB42" s="1">
        <f t="shared" si="47"/>
        <v>5</v>
      </c>
      <c r="AC42" s="1" t="str">
        <f t="shared" si="28"/>
        <v>L</v>
      </c>
      <c r="AD42" s="1">
        <f t="shared" si="24"/>
        <v>2</v>
      </c>
      <c r="AE42" s="1">
        <f t="shared" si="25"/>
        <v>6</v>
      </c>
      <c r="AF42" s="1">
        <f t="shared" si="26"/>
        <v>2</v>
      </c>
      <c r="AG42" s="43"/>
    </row>
    <row r="43" spans="1:33" x14ac:dyDescent="0.3">
      <c r="A43" s="42">
        <v>46027</v>
      </c>
      <c r="B43" s="1">
        <v>42</v>
      </c>
      <c r="C43" s="1" t="s">
        <v>65</v>
      </c>
      <c r="D43" s="1" t="s">
        <v>1</v>
      </c>
      <c r="E43" s="1">
        <v>4</v>
      </c>
      <c r="F43" s="1">
        <v>7</v>
      </c>
      <c r="G43" s="1" t="s">
        <v>83</v>
      </c>
      <c r="H43" s="1" t="s">
        <v>83</v>
      </c>
      <c r="I43" s="1">
        <f t="shared" si="29"/>
        <v>21</v>
      </c>
      <c r="J43" s="1">
        <f t="shared" si="30"/>
        <v>18</v>
      </c>
      <c r="K43" s="1">
        <f t="shared" si="31"/>
        <v>8</v>
      </c>
      <c r="L43" s="1">
        <f t="shared" si="32"/>
        <v>3</v>
      </c>
      <c r="M43" s="1">
        <f t="shared" si="33"/>
        <v>4</v>
      </c>
      <c r="N43" s="1">
        <f t="shared" si="34"/>
        <v>0</v>
      </c>
      <c r="O43" s="1">
        <f t="shared" si="35"/>
        <v>12</v>
      </c>
      <c r="P43" s="1">
        <f t="shared" si="36"/>
        <v>8</v>
      </c>
      <c r="Q43" s="1">
        <f t="shared" si="37"/>
        <v>1</v>
      </c>
      <c r="R43" s="1">
        <f t="shared" si="38"/>
        <v>9</v>
      </c>
      <c r="S43" s="1">
        <f t="shared" si="39"/>
        <v>10</v>
      </c>
      <c r="T43" s="1">
        <f t="shared" si="40"/>
        <v>2</v>
      </c>
      <c r="U43" s="1">
        <f t="shared" si="41"/>
        <v>4</v>
      </c>
      <c r="V43" s="1">
        <f t="shared" si="42"/>
        <v>5</v>
      </c>
      <c r="W43" s="1">
        <f t="shared" si="43"/>
        <v>0</v>
      </c>
      <c r="X43" s="1">
        <f t="shared" si="44"/>
        <v>10</v>
      </c>
      <c r="Y43" s="1">
        <f t="shared" si="45"/>
        <v>11</v>
      </c>
      <c r="Z43" s="1">
        <f t="shared" si="46"/>
        <v>1</v>
      </c>
      <c r="AA43" s="1" t="str">
        <f t="shared" si="27"/>
        <v>L</v>
      </c>
      <c r="AB43" s="1">
        <f t="shared" si="47"/>
        <v>6</v>
      </c>
      <c r="AC43" s="1" t="str">
        <f t="shared" si="28"/>
        <v>L</v>
      </c>
      <c r="AD43" s="1">
        <f t="shared" si="24"/>
        <v>2</v>
      </c>
      <c r="AE43" s="1">
        <f t="shared" si="25"/>
        <v>6</v>
      </c>
      <c r="AF43" s="1">
        <f t="shared" si="26"/>
        <v>2</v>
      </c>
      <c r="AG43" s="43"/>
    </row>
    <row r="44" spans="1:33" x14ac:dyDescent="0.3">
      <c r="A44" s="42">
        <v>46028</v>
      </c>
      <c r="B44" s="1">
        <v>43</v>
      </c>
      <c r="C44" s="1" t="s">
        <v>65</v>
      </c>
      <c r="D44" s="1" t="s">
        <v>10</v>
      </c>
      <c r="E44" s="1">
        <v>2</v>
      </c>
      <c r="F44" s="1">
        <v>5</v>
      </c>
      <c r="G44" s="1" t="s">
        <v>83</v>
      </c>
      <c r="H44" s="1" t="s">
        <v>83</v>
      </c>
      <c r="I44" s="1">
        <f t="shared" si="29"/>
        <v>21</v>
      </c>
      <c r="J44" s="1">
        <f t="shared" si="30"/>
        <v>19</v>
      </c>
      <c r="K44" s="1">
        <f t="shared" si="31"/>
        <v>8</v>
      </c>
      <c r="L44" s="1">
        <f t="shared" si="32"/>
        <v>3</v>
      </c>
      <c r="M44" s="1">
        <f t="shared" si="33"/>
        <v>4</v>
      </c>
      <c r="N44" s="1">
        <f t="shared" si="34"/>
        <v>0</v>
      </c>
      <c r="O44" s="1">
        <f t="shared" si="35"/>
        <v>12</v>
      </c>
      <c r="P44" s="1">
        <f t="shared" si="36"/>
        <v>8</v>
      </c>
      <c r="Q44" s="1">
        <f t="shared" si="37"/>
        <v>1</v>
      </c>
      <c r="R44" s="1">
        <f t="shared" si="38"/>
        <v>9</v>
      </c>
      <c r="S44" s="1">
        <f t="shared" si="39"/>
        <v>11</v>
      </c>
      <c r="T44" s="1">
        <f t="shared" si="40"/>
        <v>2</v>
      </c>
      <c r="U44" s="1">
        <f t="shared" si="41"/>
        <v>4</v>
      </c>
      <c r="V44" s="1">
        <f t="shared" si="42"/>
        <v>5</v>
      </c>
      <c r="W44" s="1">
        <f t="shared" si="43"/>
        <v>0</v>
      </c>
      <c r="X44" s="1">
        <f t="shared" si="44"/>
        <v>10</v>
      </c>
      <c r="Y44" s="1">
        <f t="shared" si="45"/>
        <v>11</v>
      </c>
      <c r="Z44" s="1">
        <f t="shared" si="46"/>
        <v>1</v>
      </c>
      <c r="AA44" s="1" t="str">
        <f t="shared" si="27"/>
        <v>L</v>
      </c>
      <c r="AB44" s="1">
        <f t="shared" si="47"/>
        <v>7</v>
      </c>
      <c r="AC44" s="1" t="str">
        <f t="shared" si="28"/>
        <v>L</v>
      </c>
      <c r="AD44" s="1">
        <f t="shared" ref="AD44:AD75" si="48">IF(AC44="","",COUNTIFS(AC35:AC44,"W"))</f>
        <v>1</v>
      </c>
      <c r="AE44" s="1">
        <f t="shared" ref="AE44:AE75" si="49">IF(AC44="","",COUNTIFS(AC35:AC44,"L"))</f>
        <v>7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46030</v>
      </c>
      <c r="B45" s="1">
        <v>44</v>
      </c>
      <c r="C45" s="1" t="s">
        <v>65</v>
      </c>
      <c r="D45" s="1" t="s">
        <v>26</v>
      </c>
      <c r="E45" s="1">
        <v>2</v>
      </c>
      <c r="F45" s="1">
        <v>5</v>
      </c>
      <c r="G45" s="1" t="s">
        <v>83</v>
      </c>
      <c r="H45" s="1" t="s">
        <v>83</v>
      </c>
      <c r="I45" s="1">
        <f t="shared" si="29"/>
        <v>21</v>
      </c>
      <c r="J45" s="1">
        <f t="shared" si="30"/>
        <v>20</v>
      </c>
      <c r="K45" s="1">
        <f t="shared" si="31"/>
        <v>8</v>
      </c>
      <c r="L45" s="1">
        <f t="shared" si="32"/>
        <v>3</v>
      </c>
      <c r="M45" s="1">
        <f t="shared" si="33"/>
        <v>4</v>
      </c>
      <c r="N45" s="1">
        <f t="shared" si="34"/>
        <v>0</v>
      </c>
      <c r="O45" s="1">
        <f t="shared" si="35"/>
        <v>12</v>
      </c>
      <c r="P45" s="1">
        <f t="shared" si="36"/>
        <v>8</v>
      </c>
      <c r="Q45" s="1">
        <f t="shared" si="37"/>
        <v>1</v>
      </c>
      <c r="R45" s="1">
        <f t="shared" si="38"/>
        <v>9</v>
      </c>
      <c r="S45" s="1">
        <f t="shared" si="39"/>
        <v>12</v>
      </c>
      <c r="T45" s="1">
        <f t="shared" si="40"/>
        <v>2</v>
      </c>
      <c r="U45" s="1">
        <f t="shared" si="41"/>
        <v>4</v>
      </c>
      <c r="V45" s="1">
        <f t="shared" si="42"/>
        <v>5</v>
      </c>
      <c r="W45" s="1">
        <f t="shared" si="43"/>
        <v>0</v>
      </c>
      <c r="X45" s="1">
        <f t="shared" si="44"/>
        <v>10</v>
      </c>
      <c r="Y45" s="1">
        <f t="shared" si="45"/>
        <v>11</v>
      </c>
      <c r="Z45" s="1">
        <f t="shared" si="46"/>
        <v>1</v>
      </c>
      <c r="AA45" s="1" t="str">
        <f t="shared" si="27"/>
        <v>L</v>
      </c>
      <c r="AB45" s="1">
        <f t="shared" si="47"/>
        <v>8</v>
      </c>
      <c r="AC45" s="1" t="str">
        <f t="shared" si="28"/>
        <v>L</v>
      </c>
      <c r="AD45" s="1">
        <f t="shared" si="48"/>
        <v>1</v>
      </c>
      <c r="AE45" s="1">
        <f t="shared" si="49"/>
        <v>8</v>
      </c>
      <c r="AF45" s="1">
        <f t="shared" si="50"/>
        <v>1</v>
      </c>
      <c r="AG45" s="43"/>
    </row>
    <row r="46" spans="1:33" x14ac:dyDescent="0.3">
      <c r="A46" s="42">
        <v>46032</v>
      </c>
      <c r="B46" s="1">
        <v>45</v>
      </c>
      <c r="C46" s="1" t="s">
        <v>65</v>
      </c>
      <c r="D46" s="1" t="s">
        <v>28</v>
      </c>
      <c r="E46" s="1">
        <v>3</v>
      </c>
      <c r="F46" s="1">
        <v>5</v>
      </c>
      <c r="G46" s="1" t="s">
        <v>83</v>
      </c>
      <c r="H46" s="1" t="s">
        <v>83</v>
      </c>
      <c r="I46" s="1">
        <f t="shared" si="29"/>
        <v>21</v>
      </c>
      <c r="J46" s="1">
        <f t="shared" si="30"/>
        <v>21</v>
      </c>
      <c r="K46" s="1">
        <f t="shared" si="31"/>
        <v>8</v>
      </c>
      <c r="L46" s="1">
        <f t="shared" si="32"/>
        <v>3</v>
      </c>
      <c r="M46" s="1">
        <f t="shared" si="33"/>
        <v>4</v>
      </c>
      <c r="N46" s="1">
        <f t="shared" si="34"/>
        <v>0</v>
      </c>
      <c r="O46" s="1">
        <f t="shared" si="35"/>
        <v>12</v>
      </c>
      <c r="P46" s="1">
        <f t="shared" si="36"/>
        <v>8</v>
      </c>
      <c r="Q46" s="1">
        <f t="shared" si="37"/>
        <v>1</v>
      </c>
      <c r="R46" s="1">
        <f t="shared" si="38"/>
        <v>9</v>
      </c>
      <c r="S46" s="1">
        <f t="shared" si="39"/>
        <v>13</v>
      </c>
      <c r="T46" s="1">
        <f t="shared" si="40"/>
        <v>2</v>
      </c>
      <c r="U46" s="1">
        <f t="shared" si="41"/>
        <v>4</v>
      </c>
      <c r="V46" s="1">
        <f t="shared" si="42"/>
        <v>5</v>
      </c>
      <c r="W46" s="1">
        <f t="shared" si="43"/>
        <v>0</v>
      </c>
      <c r="X46" s="1">
        <f t="shared" si="44"/>
        <v>10</v>
      </c>
      <c r="Y46" s="1">
        <f t="shared" si="45"/>
        <v>11</v>
      </c>
      <c r="Z46" s="1">
        <f t="shared" si="46"/>
        <v>1</v>
      </c>
      <c r="AA46" s="1" t="str">
        <f t="shared" si="27"/>
        <v>L</v>
      </c>
      <c r="AB46" s="1">
        <f t="shared" si="47"/>
        <v>9</v>
      </c>
      <c r="AC46" s="1" t="str">
        <f t="shared" si="28"/>
        <v>L</v>
      </c>
      <c r="AD46" s="1">
        <f t="shared" si="48"/>
        <v>1</v>
      </c>
      <c r="AE46" s="1">
        <f t="shared" si="49"/>
        <v>8</v>
      </c>
      <c r="AF46" s="1">
        <f t="shared" si="50"/>
        <v>1</v>
      </c>
      <c r="AG46" s="43"/>
    </row>
    <row r="47" spans="1:33" x14ac:dyDescent="0.3">
      <c r="A47" s="42">
        <v>46035</v>
      </c>
      <c r="B47" s="1">
        <v>46</v>
      </c>
      <c r="C47" s="1" t="s">
        <v>66</v>
      </c>
      <c r="D47" s="1" t="s">
        <v>22</v>
      </c>
      <c r="E47" s="1">
        <v>3</v>
      </c>
      <c r="F47" s="1">
        <v>1</v>
      </c>
      <c r="G47" s="1" t="s">
        <v>83</v>
      </c>
      <c r="H47" s="1" t="s">
        <v>83</v>
      </c>
      <c r="I47" s="1">
        <f t="shared" si="29"/>
        <v>22</v>
      </c>
      <c r="J47" s="1">
        <f t="shared" si="30"/>
        <v>21</v>
      </c>
      <c r="K47" s="1">
        <f t="shared" si="31"/>
        <v>8</v>
      </c>
      <c r="L47" s="1">
        <f t="shared" si="32"/>
        <v>3</v>
      </c>
      <c r="M47" s="1">
        <f t="shared" si="33"/>
        <v>4</v>
      </c>
      <c r="N47" s="1">
        <f t="shared" si="34"/>
        <v>0</v>
      </c>
      <c r="O47" s="1">
        <f t="shared" si="35"/>
        <v>13</v>
      </c>
      <c r="P47" s="1">
        <f t="shared" si="36"/>
        <v>8</v>
      </c>
      <c r="Q47" s="1">
        <f t="shared" si="37"/>
        <v>1</v>
      </c>
      <c r="R47" s="1">
        <f t="shared" si="38"/>
        <v>9</v>
      </c>
      <c r="S47" s="1">
        <f t="shared" si="39"/>
        <v>13</v>
      </c>
      <c r="T47" s="1">
        <f t="shared" si="40"/>
        <v>2</v>
      </c>
      <c r="U47" s="1">
        <f t="shared" si="41"/>
        <v>4</v>
      </c>
      <c r="V47" s="1">
        <f t="shared" si="42"/>
        <v>5</v>
      </c>
      <c r="W47" s="1">
        <f t="shared" si="43"/>
        <v>0</v>
      </c>
      <c r="X47" s="1">
        <f t="shared" si="44"/>
        <v>11</v>
      </c>
      <c r="Y47" s="1">
        <f t="shared" si="45"/>
        <v>11</v>
      </c>
      <c r="Z47" s="1">
        <f t="shared" si="46"/>
        <v>1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1</v>
      </c>
      <c r="AE47" s="1">
        <f t="shared" si="49"/>
        <v>8</v>
      </c>
      <c r="AF47" s="1">
        <f t="shared" si="50"/>
        <v>1</v>
      </c>
      <c r="AG47" s="43"/>
    </row>
    <row r="48" spans="1:33" x14ac:dyDescent="0.3">
      <c r="A48" s="42">
        <v>46038</v>
      </c>
      <c r="B48" s="1">
        <v>47</v>
      </c>
      <c r="C48" s="1" t="s">
        <v>65</v>
      </c>
      <c r="D48" s="1" t="s">
        <v>18</v>
      </c>
      <c r="E48" s="1">
        <v>3</v>
      </c>
      <c r="F48" s="1">
        <v>2</v>
      </c>
      <c r="G48" s="1" t="s">
        <v>84</v>
      </c>
      <c r="H48" s="1" t="s">
        <v>84</v>
      </c>
      <c r="I48" s="1">
        <f t="shared" si="29"/>
        <v>23</v>
      </c>
      <c r="J48" s="1">
        <f t="shared" si="30"/>
        <v>21</v>
      </c>
      <c r="K48" s="1">
        <f t="shared" si="31"/>
        <v>9</v>
      </c>
      <c r="L48" s="1">
        <f t="shared" si="32"/>
        <v>3</v>
      </c>
      <c r="M48" s="1">
        <f t="shared" si="33"/>
        <v>5</v>
      </c>
      <c r="N48" s="1">
        <f t="shared" si="34"/>
        <v>0</v>
      </c>
      <c r="O48" s="1">
        <f t="shared" si="35"/>
        <v>13</v>
      </c>
      <c r="P48" s="1">
        <f t="shared" si="36"/>
        <v>8</v>
      </c>
      <c r="Q48" s="1">
        <f t="shared" si="37"/>
        <v>1</v>
      </c>
      <c r="R48" s="1">
        <f t="shared" si="38"/>
        <v>10</v>
      </c>
      <c r="S48" s="1">
        <f t="shared" si="39"/>
        <v>13</v>
      </c>
      <c r="T48" s="1">
        <f t="shared" si="40"/>
        <v>2</v>
      </c>
      <c r="U48" s="1">
        <f t="shared" si="41"/>
        <v>5</v>
      </c>
      <c r="V48" s="1">
        <f t="shared" si="42"/>
        <v>5</v>
      </c>
      <c r="W48" s="1">
        <f t="shared" si="43"/>
        <v>0</v>
      </c>
      <c r="X48" s="1">
        <f t="shared" si="44"/>
        <v>12</v>
      </c>
      <c r="Y48" s="1">
        <f t="shared" si="45"/>
        <v>11</v>
      </c>
      <c r="Z48" s="1">
        <f t="shared" si="46"/>
        <v>1</v>
      </c>
      <c r="AA48" s="1" t="str">
        <f t="shared" si="27"/>
        <v>W</v>
      </c>
      <c r="AB48" s="1">
        <f t="shared" si="47"/>
        <v>2</v>
      </c>
      <c r="AC48" s="1" t="str">
        <f t="shared" si="28"/>
        <v>W</v>
      </c>
      <c r="AD48" s="1">
        <f t="shared" si="48"/>
        <v>2</v>
      </c>
      <c r="AE48" s="1">
        <f t="shared" si="49"/>
        <v>7</v>
      </c>
      <c r="AF48" s="1">
        <f t="shared" si="50"/>
        <v>1</v>
      </c>
      <c r="AG48" s="43"/>
    </row>
    <row r="49" spans="1:33" x14ac:dyDescent="0.3">
      <c r="A49" s="42">
        <v>46039</v>
      </c>
      <c r="B49" s="1">
        <v>48</v>
      </c>
      <c r="C49" s="1" t="s">
        <v>66</v>
      </c>
      <c r="D49" s="1" t="s">
        <v>18</v>
      </c>
      <c r="E49" s="1">
        <v>2</v>
      </c>
      <c r="F49" s="1">
        <v>1</v>
      </c>
      <c r="G49" s="1" t="s">
        <v>84</v>
      </c>
      <c r="H49" s="1" t="s">
        <v>83</v>
      </c>
      <c r="I49" s="1">
        <f t="shared" si="29"/>
        <v>24</v>
      </c>
      <c r="J49" s="1">
        <f t="shared" si="30"/>
        <v>21</v>
      </c>
      <c r="K49" s="1">
        <f t="shared" si="31"/>
        <v>10</v>
      </c>
      <c r="L49" s="1">
        <f t="shared" si="32"/>
        <v>3</v>
      </c>
      <c r="M49" s="1">
        <f t="shared" si="33"/>
        <v>5</v>
      </c>
      <c r="N49" s="1">
        <f t="shared" si="34"/>
        <v>0</v>
      </c>
      <c r="O49" s="1">
        <f t="shared" si="35"/>
        <v>14</v>
      </c>
      <c r="P49" s="1">
        <f t="shared" si="36"/>
        <v>8</v>
      </c>
      <c r="Q49" s="1">
        <f t="shared" si="37"/>
        <v>1</v>
      </c>
      <c r="R49" s="1">
        <f t="shared" si="38"/>
        <v>10</v>
      </c>
      <c r="S49" s="1">
        <f t="shared" si="39"/>
        <v>13</v>
      </c>
      <c r="T49" s="1">
        <f t="shared" si="40"/>
        <v>2</v>
      </c>
      <c r="U49" s="1">
        <f t="shared" si="41"/>
        <v>6</v>
      </c>
      <c r="V49" s="1">
        <f t="shared" si="42"/>
        <v>5</v>
      </c>
      <c r="W49" s="1">
        <f t="shared" si="43"/>
        <v>0</v>
      </c>
      <c r="X49" s="1">
        <f t="shared" si="44"/>
        <v>13</v>
      </c>
      <c r="Y49" s="1">
        <f t="shared" si="45"/>
        <v>11</v>
      </c>
      <c r="Z49" s="1">
        <f t="shared" si="46"/>
        <v>1</v>
      </c>
      <c r="AA49" s="1" t="str">
        <f t="shared" si="27"/>
        <v>W</v>
      </c>
      <c r="AB49" s="1">
        <f t="shared" si="47"/>
        <v>3</v>
      </c>
      <c r="AC49" s="1" t="str">
        <f t="shared" si="28"/>
        <v>W</v>
      </c>
      <c r="AD49" s="1">
        <f t="shared" si="48"/>
        <v>3</v>
      </c>
      <c r="AE49" s="1">
        <f t="shared" si="49"/>
        <v>6</v>
      </c>
      <c r="AF49" s="1">
        <f t="shared" si="50"/>
        <v>1</v>
      </c>
      <c r="AG49" s="43"/>
    </row>
    <row r="50" spans="1:33" x14ac:dyDescent="0.3">
      <c r="A50" s="42">
        <v>46041</v>
      </c>
      <c r="B50" s="1">
        <v>49</v>
      </c>
      <c r="C50" s="1" t="s">
        <v>66</v>
      </c>
      <c r="D50" s="1" t="s">
        <v>12</v>
      </c>
      <c r="E50" s="1">
        <v>5</v>
      </c>
      <c r="F50" s="1">
        <v>3</v>
      </c>
      <c r="G50" s="1" t="s">
        <v>83</v>
      </c>
      <c r="H50" s="1" t="s">
        <v>83</v>
      </c>
      <c r="I50" s="1">
        <f t="shared" si="29"/>
        <v>25</v>
      </c>
      <c r="J50" s="1">
        <f t="shared" si="30"/>
        <v>21</v>
      </c>
      <c r="K50" s="1">
        <f t="shared" si="31"/>
        <v>10</v>
      </c>
      <c r="L50" s="1">
        <f t="shared" si="32"/>
        <v>3</v>
      </c>
      <c r="M50" s="1">
        <f t="shared" si="33"/>
        <v>5</v>
      </c>
      <c r="N50" s="1">
        <f t="shared" si="34"/>
        <v>0</v>
      </c>
      <c r="O50" s="1">
        <f t="shared" si="35"/>
        <v>15</v>
      </c>
      <c r="P50" s="1">
        <f t="shared" si="36"/>
        <v>8</v>
      </c>
      <c r="Q50" s="1">
        <f t="shared" si="37"/>
        <v>1</v>
      </c>
      <c r="R50" s="1">
        <f t="shared" si="38"/>
        <v>10</v>
      </c>
      <c r="S50" s="1">
        <f t="shared" si="39"/>
        <v>13</v>
      </c>
      <c r="T50" s="1">
        <f t="shared" si="40"/>
        <v>2</v>
      </c>
      <c r="U50" s="1">
        <f t="shared" si="41"/>
        <v>6</v>
      </c>
      <c r="V50" s="1">
        <f t="shared" si="42"/>
        <v>5</v>
      </c>
      <c r="W50" s="1">
        <f t="shared" si="43"/>
        <v>0</v>
      </c>
      <c r="X50" s="1">
        <f t="shared" si="44"/>
        <v>13</v>
      </c>
      <c r="Y50" s="1">
        <f t="shared" si="45"/>
        <v>11</v>
      </c>
      <c r="Z50" s="1">
        <f t="shared" si="46"/>
        <v>1</v>
      </c>
      <c r="AA50" s="1" t="str">
        <f t="shared" si="27"/>
        <v>W</v>
      </c>
      <c r="AB50" s="1">
        <f t="shared" si="47"/>
        <v>4</v>
      </c>
      <c r="AC50" s="1" t="str">
        <f t="shared" si="28"/>
        <v>W</v>
      </c>
      <c r="AD50" s="1">
        <f t="shared" si="48"/>
        <v>4</v>
      </c>
      <c r="AE50" s="1">
        <f t="shared" si="49"/>
        <v>5</v>
      </c>
      <c r="AF50" s="1">
        <f t="shared" si="50"/>
        <v>1</v>
      </c>
      <c r="AG50" s="43"/>
    </row>
    <row r="51" spans="1:33" x14ac:dyDescent="0.3">
      <c r="A51" s="42">
        <v>46043</v>
      </c>
      <c r="B51" s="1">
        <v>50</v>
      </c>
      <c r="C51" s="1" t="s">
        <v>65</v>
      </c>
      <c r="D51" s="1" t="s">
        <v>24</v>
      </c>
      <c r="E51" s="1">
        <v>2</v>
      </c>
      <c r="F51" s="1">
        <v>1</v>
      </c>
      <c r="G51" s="1" t="s">
        <v>84</v>
      </c>
      <c r="H51" s="1" t="s">
        <v>84</v>
      </c>
      <c r="I51" s="1">
        <f t="shared" si="29"/>
        <v>26</v>
      </c>
      <c r="J51" s="1">
        <f t="shared" si="30"/>
        <v>21</v>
      </c>
      <c r="K51" s="1">
        <f t="shared" si="31"/>
        <v>11</v>
      </c>
      <c r="L51" s="1">
        <f t="shared" si="32"/>
        <v>3</v>
      </c>
      <c r="M51" s="1">
        <f t="shared" si="33"/>
        <v>6</v>
      </c>
      <c r="N51" s="1">
        <f t="shared" si="34"/>
        <v>0</v>
      </c>
      <c r="O51" s="1">
        <f t="shared" si="35"/>
        <v>15</v>
      </c>
      <c r="P51" s="1">
        <f t="shared" si="36"/>
        <v>8</v>
      </c>
      <c r="Q51" s="1">
        <f t="shared" si="37"/>
        <v>1</v>
      </c>
      <c r="R51" s="1">
        <f t="shared" si="38"/>
        <v>11</v>
      </c>
      <c r="S51" s="1">
        <f t="shared" si="39"/>
        <v>13</v>
      </c>
      <c r="T51" s="1">
        <f t="shared" si="40"/>
        <v>2</v>
      </c>
      <c r="U51" s="1">
        <f t="shared" si="41"/>
        <v>6</v>
      </c>
      <c r="V51" s="1">
        <f t="shared" si="42"/>
        <v>5</v>
      </c>
      <c r="W51" s="1">
        <f t="shared" si="43"/>
        <v>0</v>
      </c>
      <c r="X51" s="1">
        <f t="shared" si="44"/>
        <v>14</v>
      </c>
      <c r="Y51" s="1">
        <f t="shared" si="45"/>
        <v>11</v>
      </c>
      <c r="Z51" s="1">
        <f t="shared" si="46"/>
        <v>1</v>
      </c>
      <c r="AA51" s="1" t="str">
        <f t="shared" si="27"/>
        <v>W</v>
      </c>
      <c r="AB51" s="1">
        <f t="shared" si="47"/>
        <v>5</v>
      </c>
      <c r="AC51" s="1" t="str">
        <f t="shared" si="28"/>
        <v>W</v>
      </c>
      <c r="AD51" s="1">
        <f t="shared" si="48"/>
        <v>5</v>
      </c>
      <c r="AE51" s="1">
        <f t="shared" si="49"/>
        <v>5</v>
      </c>
      <c r="AF51" s="1">
        <f t="shared" si="50"/>
        <v>0</v>
      </c>
      <c r="AG51" s="43"/>
    </row>
    <row r="52" spans="1:33" x14ac:dyDescent="0.3">
      <c r="A52" s="42">
        <v>46045</v>
      </c>
      <c r="B52" s="1">
        <v>51</v>
      </c>
      <c r="C52" s="1" t="s">
        <v>65</v>
      </c>
      <c r="D52" s="1" t="s">
        <v>7</v>
      </c>
      <c r="E52" s="1">
        <v>4</v>
      </c>
      <c r="F52" s="1">
        <v>2</v>
      </c>
      <c r="G52" s="1" t="s">
        <v>83</v>
      </c>
      <c r="H52" s="1" t="s">
        <v>83</v>
      </c>
      <c r="I52" s="1">
        <f t="shared" si="29"/>
        <v>27</v>
      </c>
      <c r="J52" s="1">
        <f t="shared" si="30"/>
        <v>21</v>
      </c>
      <c r="K52" s="1">
        <f t="shared" si="31"/>
        <v>11</v>
      </c>
      <c r="L52" s="1">
        <f t="shared" si="32"/>
        <v>3</v>
      </c>
      <c r="M52" s="1">
        <f t="shared" si="33"/>
        <v>6</v>
      </c>
      <c r="N52" s="1">
        <f t="shared" si="34"/>
        <v>0</v>
      </c>
      <c r="O52" s="1">
        <f t="shared" si="35"/>
        <v>15</v>
      </c>
      <c r="P52" s="1">
        <f t="shared" si="36"/>
        <v>8</v>
      </c>
      <c r="Q52" s="1">
        <f t="shared" si="37"/>
        <v>1</v>
      </c>
      <c r="R52" s="1">
        <f t="shared" si="38"/>
        <v>12</v>
      </c>
      <c r="S52" s="1">
        <f t="shared" si="39"/>
        <v>13</v>
      </c>
      <c r="T52" s="1">
        <f t="shared" si="40"/>
        <v>2</v>
      </c>
      <c r="U52" s="1">
        <f t="shared" si="41"/>
        <v>7</v>
      </c>
      <c r="V52" s="1">
        <f t="shared" si="42"/>
        <v>5</v>
      </c>
      <c r="W52" s="1">
        <f t="shared" si="43"/>
        <v>0</v>
      </c>
      <c r="X52" s="1">
        <f t="shared" si="44"/>
        <v>15</v>
      </c>
      <c r="Y52" s="1">
        <f t="shared" si="45"/>
        <v>11</v>
      </c>
      <c r="Z52" s="1">
        <f t="shared" si="46"/>
        <v>1</v>
      </c>
      <c r="AA52" s="1" t="str">
        <f t="shared" si="27"/>
        <v>W</v>
      </c>
      <c r="AB52" s="1">
        <f t="shared" si="47"/>
        <v>6</v>
      </c>
      <c r="AC52" s="1" t="str">
        <f t="shared" si="28"/>
        <v>W</v>
      </c>
      <c r="AD52" s="1">
        <f t="shared" si="48"/>
        <v>6</v>
      </c>
      <c r="AE52" s="1">
        <f t="shared" si="49"/>
        <v>4</v>
      </c>
      <c r="AF52" s="1">
        <f t="shared" si="50"/>
        <v>0</v>
      </c>
      <c r="AG52" s="43"/>
    </row>
    <row r="53" spans="1:33" x14ac:dyDescent="0.3">
      <c r="A53" s="42">
        <v>46047</v>
      </c>
      <c r="B53" s="1">
        <v>52</v>
      </c>
      <c r="C53" s="1" t="s">
        <v>65</v>
      </c>
      <c r="D53" s="1" t="s">
        <v>27</v>
      </c>
      <c r="E53" s="1">
        <v>4</v>
      </c>
      <c r="F53" s="1">
        <v>3</v>
      </c>
      <c r="G53" s="1" t="s">
        <v>84</v>
      </c>
      <c r="H53" s="1" t="s">
        <v>83</v>
      </c>
      <c r="I53" s="1">
        <f t="shared" si="29"/>
        <v>28</v>
      </c>
      <c r="J53" s="1">
        <f t="shared" si="30"/>
        <v>21</v>
      </c>
      <c r="K53" s="1">
        <f t="shared" si="31"/>
        <v>12</v>
      </c>
      <c r="L53" s="1">
        <f t="shared" si="32"/>
        <v>3</v>
      </c>
      <c r="M53" s="1">
        <f t="shared" si="33"/>
        <v>6</v>
      </c>
      <c r="N53" s="1">
        <f t="shared" si="34"/>
        <v>0</v>
      </c>
      <c r="O53" s="1">
        <f t="shared" si="35"/>
        <v>15</v>
      </c>
      <c r="P53" s="1">
        <f t="shared" si="36"/>
        <v>8</v>
      </c>
      <c r="Q53" s="1">
        <f t="shared" si="37"/>
        <v>1</v>
      </c>
      <c r="R53" s="1">
        <f t="shared" si="38"/>
        <v>13</v>
      </c>
      <c r="S53" s="1">
        <f t="shared" si="39"/>
        <v>13</v>
      </c>
      <c r="T53" s="1">
        <f t="shared" si="40"/>
        <v>2</v>
      </c>
      <c r="U53" s="1">
        <f t="shared" si="41"/>
        <v>8</v>
      </c>
      <c r="V53" s="1">
        <f t="shared" si="42"/>
        <v>5</v>
      </c>
      <c r="W53" s="1">
        <f t="shared" si="43"/>
        <v>0</v>
      </c>
      <c r="X53" s="1">
        <f t="shared" si="44"/>
        <v>16</v>
      </c>
      <c r="Y53" s="1">
        <f t="shared" si="45"/>
        <v>11</v>
      </c>
      <c r="Z53" s="1">
        <f t="shared" si="46"/>
        <v>1</v>
      </c>
      <c r="AA53" s="1" t="str">
        <f t="shared" si="27"/>
        <v>W</v>
      </c>
      <c r="AB53" s="1">
        <f t="shared" si="47"/>
        <v>7</v>
      </c>
      <c r="AC53" s="1" t="str">
        <f t="shared" si="28"/>
        <v>W</v>
      </c>
      <c r="AD53" s="1">
        <f t="shared" si="48"/>
        <v>7</v>
      </c>
      <c r="AE53" s="1">
        <f t="shared" si="49"/>
        <v>3</v>
      </c>
      <c r="AF53" s="1">
        <f t="shared" si="50"/>
        <v>0</v>
      </c>
      <c r="AG53" s="43"/>
    </row>
    <row r="54" spans="1:33" x14ac:dyDescent="0.3">
      <c r="A54" s="42">
        <v>46048</v>
      </c>
      <c r="B54" s="1">
        <v>53</v>
      </c>
      <c r="C54" s="1" t="s">
        <v>65</v>
      </c>
      <c r="D54" s="1" t="s">
        <v>20</v>
      </c>
      <c r="E54" s="1">
        <v>4</v>
      </c>
      <c r="F54" s="1">
        <v>7</v>
      </c>
      <c r="G54" s="1" t="s">
        <v>83</v>
      </c>
      <c r="H54" s="1" t="s">
        <v>83</v>
      </c>
      <c r="I54" s="1">
        <f t="shared" si="29"/>
        <v>28</v>
      </c>
      <c r="J54" s="1">
        <f t="shared" si="30"/>
        <v>22</v>
      </c>
      <c r="K54" s="1">
        <f t="shared" si="31"/>
        <v>12</v>
      </c>
      <c r="L54" s="1">
        <f t="shared" si="32"/>
        <v>3</v>
      </c>
      <c r="M54" s="1">
        <f t="shared" si="33"/>
        <v>6</v>
      </c>
      <c r="N54" s="1">
        <f t="shared" si="34"/>
        <v>0</v>
      </c>
      <c r="O54" s="1">
        <f t="shared" si="35"/>
        <v>15</v>
      </c>
      <c r="P54" s="1">
        <f t="shared" si="36"/>
        <v>8</v>
      </c>
      <c r="Q54" s="1">
        <f t="shared" si="37"/>
        <v>1</v>
      </c>
      <c r="R54" s="1">
        <f t="shared" si="38"/>
        <v>13</v>
      </c>
      <c r="S54" s="1">
        <f t="shared" si="39"/>
        <v>14</v>
      </c>
      <c r="T54" s="1">
        <f t="shared" si="40"/>
        <v>2</v>
      </c>
      <c r="U54" s="1">
        <f t="shared" si="41"/>
        <v>8</v>
      </c>
      <c r="V54" s="1">
        <f t="shared" si="42"/>
        <v>6</v>
      </c>
      <c r="W54" s="1">
        <f t="shared" si="43"/>
        <v>0</v>
      </c>
      <c r="X54" s="1">
        <f t="shared" si="44"/>
        <v>16</v>
      </c>
      <c r="Y54" s="1">
        <f t="shared" si="45"/>
        <v>12</v>
      </c>
      <c r="Z54" s="1">
        <f t="shared" si="46"/>
        <v>1</v>
      </c>
      <c r="AA54" s="1" t="str">
        <f t="shared" si="27"/>
        <v>L</v>
      </c>
      <c r="AB54" s="1">
        <f t="shared" si="47"/>
        <v>1</v>
      </c>
      <c r="AC54" s="1" t="str">
        <f t="shared" si="28"/>
        <v>L</v>
      </c>
      <c r="AD54" s="1">
        <f t="shared" si="48"/>
        <v>7</v>
      </c>
      <c r="AE54" s="1">
        <f t="shared" si="49"/>
        <v>3</v>
      </c>
      <c r="AF54" s="1">
        <f t="shared" si="50"/>
        <v>0</v>
      </c>
      <c r="AG54" s="43"/>
    </row>
    <row r="55" spans="1:33" x14ac:dyDescent="0.3">
      <c r="A55" s="42">
        <v>46051</v>
      </c>
      <c r="B55" s="1">
        <v>54</v>
      </c>
      <c r="C55" s="1" t="s">
        <v>65</v>
      </c>
      <c r="D55" s="1" t="s">
        <v>3</v>
      </c>
      <c r="E55" s="1">
        <v>0</v>
      </c>
      <c r="F55" s="1">
        <v>2</v>
      </c>
      <c r="G55" s="1" t="s">
        <v>83</v>
      </c>
      <c r="H55" s="1" t="s">
        <v>83</v>
      </c>
      <c r="I55" s="1">
        <f t="shared" si="29"/>
        <v>28</v>
      </c>
      <c r="J55" s="1">
        <f t="shared" si="30"/>
        <v>23</v>
      </c>
      <c r="K55" s="1">
        <f t="shared" si="31"/>
        <v>12</v>
      </c>
      <c r="L55" s="1">
        <f t="shared" si="32"/>
        <v>3</v>
      </c>
      <c r="M55" s="1">
        <f t="shared" si="33"/>
        <v>6</v>
      </c>
      <c r="N55" s="1">
        <f t="shared" si="34"/>
        <v>0</v>
      </c>
      <c r="O55" s="1">
        <f t="shared" si="35"/>
        <v>15</v>
      </c>
      <c r="P55" s="1">
        <f t="shared" si="36"/>
        <v>8</v>
      </c>
      <c r="Q55" s="1">
        <f t="shared" si="37"/>
        <v>1</v>
      </c>
      <c r="R55" s="1">
        <f t="shared" si="38"/>
        <v>13</v>
      </c>
      <c r="S55" s="1">
        <f t="shared" si="39"/>
        <v>15</v>
      </c>
      <c r="T55" s="1">
        <f t="shared" si="40"/>
        <v>2</v>
      </c>
      <c r="U55" s="1">
        <f t="shared" si="41"/>
        <v>8</v>
      </c>
      <c r="V55" s="1">
        <f t="shared" si="42"/>
        <v>7</v>
      </c>
      <c r="W55" s="1">
        <f t="shared" si="43"/>
        <v>0</v>
      </c>
      <c r="X55" s="1">
        <f t="shared" si="44"/>
        <v>16</v>
      </c>
      <c r="Y55" s="1">
        <f t="shared" si="45"/>
        <v>13</v>
      </c>
      <c r="Z55" s="1">
        <f t="shared" si="46"/>
        <v>1</v>
      </c>
      <c r="AA55" s="1" t="str">
        <f t="shared" si="27"/>
        <v>L</v>
      </c>
      <c r="AB55" s="1">
        <f t="shared" si="47"/>
        <v>2</v>
      </c>
      <c r="AC55" s="1" t="str">
        <f t="shared" si="28"/>
        <v>L</v>
      </c>
      <c r="AD55" s="1">
        <f t="shared" si="48"/>
        <v>7</v>
      </c>
      <c r="AE55" s="1">
        <f t="shared" si="49"/>
        <v>3</v>
      </c>
      <c r="AF55" s="1">
        <f t="shared" si="50"/>
        <v>0</v>
      </c>
      <c r="AG55" s="43"/>
    </row>
    <row r="56" spans="1:33" x14ac:dyDescent="0.3">
      <c r="A56" s="42">
        <v>46054</v>
      </c>
      <c r="B56" s="1">
        <v>55</v>
      </c>
      <c r="C56" s="1" t="s">
        <v>66</v>
      </c>
      <c r="D56" s="1" t="s">
        <v>2</v>
      </c>
      <c r="E56" s="1">
        <v>4</v>
      </c>
      <c r="F56" s="1">
        <v>3</v>
      </c>
      <c r="G56" s="1" t="s">
        <v>83</v>
      </c>
      <c r="H56" s="1" t="s">
        <v>83</v>
      </c>
      <c r="I56" s="1">
        <f t="shared" si="29"/>
        <v>29</v>
      </c>
      <c r="J56" s="1">
        <f t="shared" si="30"/>
        <v>23</v>
      </c>
      <c r="K56" s="1">
        <f t="shared" si="31"/>
        <v>12</v>
      </c>
      <c r="L56" s="1">
        <f t="shared" si="32"/>
        <v>3</v>
      </c>
      <c r="M56" s="1">
        <f t="shared" si="33"/>
        <v>6</v>
      </c>
      <c r="N56" s="1">
        <f t="shared" si="34"/>
        <v>0</v>
      </c>
      <c r="O56" s="1">
        <f t="shared" si="35"/>
        <v>16</v>
      </c>
      <c r="P56" s="1">
        <f t="shared" si="36"/>
        <v>8</v>
      </c>
      <c r="Q56" s="1">
        <f t="shared" si="37"/>
        <v>1</v>
      </c>
      <c r="R56" s="1">
        <f t="shared" si="38"/>
        <v>13</v>
      </c>
      <c r="S56" s="1">
        <f t="shared" si="39"/>
        <v>15</v>
      </c>
      <c r="T56" s="1">
        <f t="shared" si="40"/>
        <v>2</v>
      </c>
      <c r="U56" s="1">
        <f t="shared" si="41"/>
        <v>9</v>
      </c>
      <c r="V56" s="1">
        <f t="shared" si="42"/>
        <v>7</v>
      </c>
      <c r="W56" s="1">
        <f t="shared" si="43"/>
        <v>0</v>
      </c>
      <c r="X56" s="1">
        <f t="shared" si="44"/>
        <v>17</v>
      </c>
      <c r="Y56" s="1">
        <f t="shared" si="45"/>
        <v>13</v>
      </c>
      <c r="Z56" s="1">
        <f t="shared" si="46"/>
        <v>1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8</v>
      </c>
      <c r="AE56" s="1">
        <f t="shared" si="49"/>
        <v>2</v>
      </c>
      <c r="AF56" s="1">
        <f t="shared" si="50"/>
        <v>0</v>
      </c>
      <c r="AG56" s="43"/>
    </row>
    <row r="57" spans="1:33" x14ac:dyDescent="0.3">
      <c r="A57" s="42">
        <v>46056</v>
      </c>
      <c r="B57" s="1">
        <v>56</v>
      </c>
      <c r="C57" s="1" t="s">
        <v>66</v>
      </c>
      <c r="D57" s="1" t="s">
        <v>7</v>
      </c>
      <c r="E57" s="1">
        <v>4</v>
      </c>
      <c r="F57" s="1">
        <v>2</v>
      </c>
      <c r="G57" s="1" t="s">
        <v>83</v>
      </c>
      <c r="H57" s="1" t="s">
        <v>83</v>
      </c>
      <c r="I57" s="1">
        <f t="shared" si="29"/>
        <v>30</v>
      </c>
      <c r="J57" s="1">
        <f t="shared" si="30"/>
        <v>23</v>
      </c>
      <c r="K57" s="1">
        <f t="shared" si="31"/>
        <v>12</v>
      </c>
      <c r="L57" s="1">
        <f t="shared" si="32"/>
        <v>3</v>
      </c>
      <c r="M57" s="1">
        <f t="shared" si="33"/>
        <v>6</v>
      </c>
      <c r="N57" s="1">
        <f t="shared" si="34"/>
        <v>0</v>
      </c>
      <c r="O57" s="1">
        <f t="shared" si="35"/>
        <v>17</v>
      </c>
      <c r="P57" s="1">
        <f t="shared" si="36"/>
        <v>8</v>
      </c>
      <c r="Q57" s="1">
        <f t="shared" si="37"/>
        <v>1</v>
      </c>
      <c r="R57" s="1">
        <f t="shared" si="38"/>
        <v>13</v>
      </c>
      <c r="S57" s="1">
        <f t="shared" si="39"/>
        <v>15</v>
      </c>
      <c r="T57" s="1">
        <f t="shared" si="40"/>
        <v>2</v>
      </c>
      <c r="U57" s="1">
        <f t="shared" si="41"/>
        <v>10</v>
      </c>
      <c r="V57" s="1">
        <f t="shared" si="42"/>
        <v>7</v>
      </c>
      <c r="W57" s="1">
        <f t="shared" si="43"/>
        <v>0</v>
      </c>
      <c r="X57" s="1">
        <f t="shared" si="44"/>
        <v>18</v>
      </c>
      <c r="Y57" s="1">
        <f t="shared" si="45"/>
        <v>13</v>
      </c>
      <c r="Z57" s="1">
        <f t="shared" si="46"/>
        <v>1</v>
      </c>
      <c r="AA57" s="1" t="str">
        <f t="shared" si="27"/>
        <v>W</v>
      </c>
      <c r="AB57" s="1">
        <f t="shared" si="47"/>
        <v>2</v>
      </c>
      <c r="AC57" s="1" t="str">
        <f t="shared" si="28"/>
        <v>W</v>
      </c>
      <c r="AD57" s="1">
        <f t="shared" si="48"/>
        <v>8</v>
      </c>
      <c r="AE57" s="1">
        <f t="shared" si="49"/>
        <v>2</v>
      </c>
      <c r="AF57" s="1">
        <f t="shared" si="50"/>
        <v>0</v>
      </c>
      <c r="AG57" s="43"/>
    </row>
    <row r="58" spans="1:33" x14ac:dyDescent="0.3">
      <c r="A58" s="42">
        <v>46078</v>
      </c>
      <c r="B58" s="1">
        <v>57</v>
      </c>
      <c r="C58" s="1" t="s">
        <v>66</v>
      </c>
      <c r="D58" s="1" t="s">
        <v>20</v>
      </c>
      <c r="E58" s="1">
        <v>6</v>
      </c>
      <c r="F58" s="1">
        <v>5</v>
      </c>
      <c r="G58" s="1" t="s">
        <v>83</v>
      </c>
      <c r="H58" s="1" t="s">
        <v>83</v>
      </c>
      <c r="I58" s="1">
        <f t="shared" si="29"/>
        <v>31</v>
      </c>
      <c r="J58" s="1">
        <f t="shared" si="30"/>
        <v>23</v>
      </c>
      <c r="K58" s="1">
        <f t="shared" si="31"/>
        <v>12</v>
      </c>
      <c r="L58" s="1">
        <f t="shared" si="32"/>
        <v>3</v>
      </c>
      <c r="M58" s="1">
        <f t="shared" si="33"/>
        <v>6</v>
      </c>
      <c r="N58" s="1">
        <f t="shared" si="34"/>
        <v>0</v>
      </c>
      <c r="O58" s="1">
        <f t="shared" si="35"/>
        <v>18</v>
      </c>
      <c r="P58" s="1">
        <f t="shared" si="36"/>
        <v>8</v>
      </c>
      <c r="Q58" s="1">
        <f t="shared" si="37"/>
        <v>1</v>
      </c>
      <c r="R58" s="1">
        <f t="shared" si="38"/>
        <v>13</v>
      </c>
      <c r="S58" s="1">
        <f t="shared" si="39"/>
        <v>15</v>
      </c>
      <c r="T58" s="1">
        <f t="shared" si="40"/>
        <v>2</v>
      </c>
      <c r="U58" s="1">
        <f t="shared" si="41"/>
        <v>11</v>
      </c>
      <c r="V58" s="1">
        <f t="shared" si="42"/>
        <v>7</v>
      </c>
      <c r="W58" s="1">
        <f t="shared" si="43"/>
        <v>0</v>
      </c>
      <c r="X58" s="1">
        <f t="shared" si="44"/>
        <v>19</v>
      </c>
      <c r="Y58" s="1">
        <f t="shared" si="45"/>
        <v>13</v>
      </c>
      <c r="Z58" s="1">
        <f t="shared" si="46"/>
        <v>1</v>
      </c>
      <c r="AA58" s="1" t="str">
        <f t="shared" si="27"/>
        <v>W</v>
      </c>
      <c r="AB58" s="1">
        <f t="shared" si="47"/>
        <v>3</v>
      </c>
      <c r="AC58" s="1" t="str">
        <f t="shared" si="28"/>
        <v>W</v>
      </c>
      <c r="AD58" s="1">
        <f t="shared" si="48"/>
        <v>8</v>
      </c>
      <c r="AE58" s="1">
        <f t="shared" si="49"/>
        <v>2</v>
      </c>
      <c r="AF58" s="1">
        <f t="shared" si="50"/>
        <v>0</v>
      </c>
      <c r="AG58" s="43"/>
    </row>
    <row r="59" spans="1:33" x14ac:dyDescent="0.3">
      <c r="A59" s="42">
        <v>46080</v>
      </c>
      <c r="B59" s="1">
        <v>58</v>
      </c>
      <c r="C59" s="1" t="s">
        <v>66</v>
      </c>
      <c r="D59" s="1" t="s">
        <v>0</v>
      </c>
      <c r="E59" s="1">
        <v>5</v>
      </c>
      <c r="F59" s="1">
        <v>4</v>
      </c>
      <c r="G59" s="1" t="s">
        <v>84</v>
      </c>
      <c r="H59" s="1" t="s">
        <v>83</v>
      </c>
      <c r="I59" s="1">
        <f t="shared" si="29"/>
        <v>32</v>
      </c>
      <c r="J59" s="1">
        <f t="shared" si="30"/>
        <v>23</v>
      </c>
      <c r="K59" s="1">
        <f t="shared" si="31"/>
        <v>13</v>
      </c>
      <c r="L59" s="1">
        <f t="shared" si="32"/>
        <v>3</v>
      </c>
      <c r="M59" s="1">
        <f t="shared" si="33"/>
        <v>6</v>
      </c>
      <c r="N59" s="1">
        <f t="shared" si="34"/>
        <v>0</v>
      </c>
      <c r="O59" s="1">
        <f t="shared" si="35"/>
        <v>19</v>
      </c>
      <c r="P59" s="1">
        <f t="shared" si="36"/>
        <v>8</v>
      </c>
      <c r="Q59" s="1">
        <f t="shared" si="37"/>
        <v>1</v>
      </c>
      <c r="R59" s="1">
        <f t="shared" si="38"/>
        <v>13</v>
      </c>
      <c r="S59" s="1">
        <f t="shared" si="39"/>
        <v>15</v>
      </c>
      <c r="T59" s="1">
        <f t="shared" si="40"/>
        <v>2</v>
      </c>
      <c r="U59" s="1">
        <f t="shared" si="41"/>
        <v>11</v>
      </c>
      <c r="V59" s="1">
        <f t="shared" si="42"/>
        <v>7</v>
      </c>
      <c r="W59" s="1">
        <f t="shared" si="43"/>
        <v>0</v>
      </c>
      <c r="X59" s="1">
        <f t="shared" si="44"/>
        <v>20</v>
      </c>
      <c r="Y59" s="1">
        <f t="shared" si="45"/>
        <v>13</v>
      </c>
      <c r="Z59" s="1">
        <f t="shared" si="46"/>
        <v>1</v>
      </c>
      <c r="AA59" s="1" t="str">
        <f t="shared" si="27"/>
        <v>W</v>
      </c>
      <c r="AB59" s="1">
        <f t="shared" si="47"/>
        <v>4</v>
      </c>
      <c r="AC59" s="1" t="str">
        <f t="shared" si="28"/>
        <v>W</v>
      </c>
      <c r="AD59" s="1">
        <f t="shared" si="48"/>
        <v>8</v>
      </c>
      <c r="AE59" s="1">
        <f t="shared" si="49"/>
        <v>2</v>
      </c>
      <c r="AF59" s="1">
        <f t="shared" si="50"/>
        <v>0</v>
      </c>
      <c r="AG59" s="43"/>
    </row>
    <row r="60" spans="1:33" x14ac:dyDescent="0.3">
      <c r="A60" s="42">
        <v>46082</v>
      </c>
      <c r="B60" s="1">
        <v>59</v>
      </c>
      <c r="C60" s="1" t="s">
        <v>66</v>
      </c>
      <c r="D60" s="1" t="s">
        <v>27</v>
      </c>
      <c r="E60" s="1">
        <v>3</v>
      </c>
      <c r="F60" s="1">
        <v>2</v>
      </c>
      <c r="G60" s="1" t="s">
        <v>84</v>
      </c>
      <c r="H60" s="1" t="s">
        <v>84</v>
      </c>
      <c r="I60" s="1">
        <f t="shared" si="29"/>
        <v>33</v>
      </c>
      <c r="J60" s="1">
        <f t="shared" si="30"/>
        <v>23</v>
      </c>
      <c r="K60" s="1">
        <f t="shared" si="31"/>
        <v>14</v>
      </c>
      <c r="L60" s="1">
        <f t="shared" si="32"/>
        <v>3</v>
      </c>
      <c r="M60" s="1">
        <f t="shared" si="33"/>
        <v>7</v>
      </c>
      <c r="N60" s="1">
        <f t="shared" si="34"/>
        <v>0</v>
      </c>
      <c r="O60" s="1">
        <f t="shared" si="35"/>
        <v>20</v>
      </c>
      <c r="P60" s="1">
        <f t="shared" si="36"/>
        <v>8</v>
      </c>
      <c r="Q60" s="1">
        <f t="shared" si="37"/>
        <v>1</v>
      </c>
      <c r="R60" s="1">
        <f t="shared" si="38"/>
        <v>13</v>
      </c>
      <c r="S60" s="1">
        <f t="shared" si="39"/>
        <v>15</v>
      </c>
      <c r="T60" s="1">
        <f t="shared" si="40"/>
        <v>2</v>
      </c>
      <c r="U60" s="1">
        <f t="shared" si="41"/>
        <v>12</v>
      </c>
      <c r="V60" s="1">
        <f t="shared" si="42"/>
        <v>7</v>
      </c>
      <c r="W60" s="1">
        <f t="shared" si="43"/>
        <v>0</v>
      </c>
      <c r="X60" s="1">
        <f t="shared" si="44"/>
        <v>21</v>
      </c>
      <c r="Y60" s="1">
        <f t="shared" si="45"/>
        <v>13</v>
      </c>
      <c r="Z60" s="1">
        <f t="shared" si="46"/>
        <v>1</v>
      </c>
      <c r="AA60" s="1" t="str">
        <f t="shared" si="27"/>
        <v>W</v>
      </c>
      <c r="AB60" s="1">
        <f t="shared" si="47"/>
        <v>5</v>
      </c>
      <c r="AC60" s="1" t="str">
        <f t="shared" si="28"/>
        <v>W</v>
      </c>
      <c r="AD60" s="1">
        <f t="shared" si="48"/>
        <v>8</v>
      </c>
      <c r="AE60" s="1">
        <f t="shared" si="49"/>
        <v>2</v>
      </c>
      <c r="AF60" s="1">
        <f t="shared" si="50"/>
        <v>0</v>
      </c>
      <c r="AG60" s="43"/>
    </row>
    <row r="61" spans="1:33" x14ac:dyDescent="0.3">
      <c r="A61" s="42">
        <v>46084</v>
      </c>
      <c r="B61" s="1">
        <v>60</v>
      </c>
      <c r="C61" s="1" t="s">
        <v>66</v>
      </c>
      <c r="D61" s="1" t="s">
        <v>24</v>
      </c>
      <c r="E61" s="1">
        <v>1</v>
      </c>
      <c r="F61" s="1">
        <v>5</v>
      </c>
      <c r="G61" s="1" t="s">
        <v>83</v>
      </c>
      <c r="H61" s="1" t="s">
        <v>83</v>
      </c>
      <c r="I61" s="1">
        <f t="shared" si="29"/>
        <v>33</v>
      </c>
      <c r="J61" s="1">
        <f t="shared" si="30"/>
        <v>24</v>
      </c>
      <c r="K61" s="1">
        <f t="shared" si="31"/>
        <v>14</v>
      </c>
      <c r="L61" s="1">
        <f t="shared" si="32"/>
        <v>3</v>
      </c>
      <c r="M61" s="1">
        <f t="shared" si="33"/>
        <v>7</v>
      </c>
      <c r="N61" s="1">
        <f t="shared" si="34"/>
        <v>0</v>
      </c>
      <c r="O61" s="1">
        <f t="shared" si="35"/>
        <v>20</v>
      </c>
      <c r="P61" s="1">
        <f t="shared" si="36"/>
        <v>9</v>
      </c>
      <c r="Q61" s="1">
        <f t="shared" si="37"/>
        <v>1</v>
      </c>
      <c r="R61" s="1">
        <f t="shared" si="38"/>
        <v>13</v>
      </c>
      <c r="S61" s="1">
        <f t="shared" si="39"/>
        <v>15</v>
      </c>
      <c r="T61" s="1">
        <f t="shared" si="40"/>
        <v>2</v>
      </c>
      <c r="U61" s="1">
        <f t="shared" si="41"/>
        <v>12</v>
      </c>
      <c r="V61" s="1">
        <f t="shared" si="42"/>
        <v>7</v>
      </c>
      <c r="W61" s="1">
        <f t="shared" si="43"/>
        <v>0</v>
      </c>
      <c r="X61" s="1">
        <f t="shared" si="44"/>
        <v>21</v>
      </c>
      <c r="Y61" s="1">
        <f t="shared" si="45"/>
        <v>14</v>
      </c>
      <c r="Z61" s="1">
        <f t="shared" si="46"/>
        <v>1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7</v>
      </c>
      <c r="AE61" s="1">
        <f t="shared" si="49"/>
        <v>3</v>
      </c>
      <c r="AF61" s="1">
        <f t="shared" si="50"/>
        <v>0</v>
      </c>
      <c r="AG61" s="43"/>
    </row>
    <row r="62" spans="1:33" x14ac:dyDescent="0.3">
      <c r="A62" s="42">
        <v>46085</v>
      </c>
      <c r="B62" s="1">
        <v>61</v>
      </c>
      <c r="C62" s="1" t="s">
        <v>66</v>
      </c>
      <c r="D62" s="1" t="s">
        <v>13</v>
      </c>
      <c r="E62" s="1">
        <v>5</v>
      </c>
      <c r="F62" s="1">
        <v>1</v>
      </c>
      <c r="G62" s="1" t="s">
        <v>83</v>
      </c>
      <c r="H62" s="1" t="s">
        <v>83</v>
      </c>
      <c r="I62" s="1">
        <f t="shared" si="29"/>
        <v>34</v>
      </c>
      <c r="J62" s="1">
        <f t="shared" si="30"/>
        <v>24</v>
      </c>
      <c r="K62" s="1">
        <f t="shared" si="31"/>
        <v>14</v>
      </c>
      <c r="L62" s="1">
        <f t="shared" si="32"/>
        <v>3</v>
      </c>
      <c r="M62" s="1">
        <f t="shared" si="33"/>
        <v>7</v>
      </c>
      <c r="N62" s="1">
        <f t="shared" si="34"/>
        <v>0</v>
      </c>
      <c r="O62" s="1">
        <f t="shared" si="35"/>
        <v>21</v>
      </c>
      <c r="P62" s="1">
        <f t="shared" si="36"/>
        <v>9</v>
      </c>
      <c r="Q62" s="1">
        <f t="shared" si="37"/>
        <v>1</v>
      </c>
      <c r="R62" s="1">
        <f t="shared" si="38"/>
        <v>13</v>
      </c>
      <c r="S62" s="1">
        <f t="shared" si="39"/>
        <v>15</v>
      </c>
      <c r="T62" s="1">
        <f t="shared" si="40"/>
        <v>2</v>
      </c>
      <c r="U62" s="1">
        <f t="shared" si="41"/>
        <v>12</v>
      </c>
      <c r="V62" s="1">
        <f t="shared" si="42"/>
        <v>7</v>
      </c>
      <c r="W62" s="1">
        <f t="shared" si="43"/>
        <v>0</v>
      </c>
      <c r="X62" s="1">
        <f t="shared" si="44"/>
        <v>21</v>
      </c>
      <c r="Y62" s="1">
        <f t="shared" si="45"/>
        <v>14</v>
      </c>
      <c r="Z62" s="1">
        <f t="shared" si="46"/>
        <v>1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7</v>
      </c>
      <c r="AE62" s="1">
        <f t="shared" si="49"/>
        <v>3</v>
      </c>
      <c r="AF62" s="1">
        <f t="shared" si="50"/>
        <v>0</v>
      </c>
      <c r="AG62" s="43"/>
    </row>
    <row r="63" spans="1:33" x14ac:dyDescent="0.3">
      <c r="A63" s="42">
        <v>46087</v>
      </c>
      <c r="B63" s="1">
        <v>62</v>
      </c>
      <c r="C63" s="1" t="s">
        <v>66</v>
      </c>
      <c r="D63" s="1" t="s">
        <v>16</v>
      </c>
      <c r="E63" s="1">
        <v>6</v>
      </c>
      <c r="F63" s="1">
        <v>5</v>
      </c>
      <c r="G63" s="1" t="s">
        <v>84</v>
      </c>
      <c r="H63" s="1" t="s">
        <v>84</v>
      </c>
      <c r="I63" s="1">
        <f t="shared" si="29"/>
        <v>35</v>
      </c>
      <c r="J63" s="1">
        <f t="shared" si="30"/>
        <v>24</v>
      </c>
      <c r="K63" s="1">
        <f t="shared" si="31"/>
        <v>15</v>
      </c>
      <c r="L63" s="1">
        <f t="shared" si="32"/>
        <v>3</v>
      </c>
      <c r="M63" s="1">
        <f t="shared" si="33"/>
        <v>8</v>
      </c>
      <c r="N63" s="1">
        <f t="shared" si="34"/>
        <v>0</v>
      </c>
      <c r="O63" s="1">
        <f t="shared" si="35"/>
        <v>22</v>
      </c>
      <c r="P63" s="1">
        <f t="shared" si="36"/>
        <v>9</v>
      </c>
      <c r="Q63" s="1">
        <f t="shared" si="37"/>
        <v>1</v>
      </c>
      <c r="R63" s="1">
        <f t="shared" si="38"/>
        <v>13</v>
      </c>
      <c r="S63" s="1">
        <f t="shared" si="39"/>
        <v>15</v>
      </c>
      <c r="T63" s="1">
        <f t="shared" si="40"/>
        <v>2</v>
      </c>
      <c r="U63" s="1">
        <f t="shared" si="41"/>
        <v>12</v>
      </c>
      <c r="V63" s="1">
        <f t="shared" si="42"/>
        <v>7</v>
      </c>
      <c r="W63" s="1">
        <f t="shared" si="43"/>
        <v>0</v>
      </c>
      <c r="X63" s="1">
        <f t="shared" si="44"/>
        <v>21</v>
      </c>
      <c r="Y63" s="1">
        <f t="shared" si="45"/>
        <v>14</v>
      </c>
      <c r="Z63" s="1">
        <f t="shared" si="46"/>
        <v>1</v>
      </c>
      <c r="AA63" s="1" t="str">
        <f t="shared" si="27"/>
        <v>W</v>
      </c>
      <c r="AB63" s="1">
        <f t="shared" si="47"/>
        <v>2</v>
      </c>
      <c r="AC63" s="1" t="str">
        <f t="shared" si="28"/>
        <v>W</v>
      </c>
      <c r="AD63" s="1">
        <f t="shared" si="48"/>
        <v>7</v>
      </c>
      <c r="AE63" s="1">
        <f t="shared" si="49"/>
        <v>3</v>
      </c>
      <c r="AF63" s="1">
        <f t="shared" si="50"/>
        <v>0</v>
      </c>
      <c r="AG63" s="43"/>
    </row>
    <row r="64" spans="1:33" x14ac:dyDescent="0.3">
      <c r="A64" s="42">
        <v>46089</v>
      </c>
      <c r="B64" s="1">
        <v>63</v>
      </c>
      <c r="C64" s="1" t="s">
        <v>66</v>
      </c>
      <c r="D64" s="1" t="s">
        <v>6</v>
      </c>
      <c r="E64" s="1">
        <v>0</v>
      </c>
      <c r="F64" s="1">
        <v>4</v>
      </c>
      <c r="G64" s="1" t="s">
        <v>83</v>
      </c>
      <c r="H64" s="1" t="s">
        <v>83</v>
      </c>
      <c r="I64" s="1">
        <f t="shared" si="29"/>
        <v>35</v>
      </c>
      <c r="J64" s="1">
        <f t="shared" si="30"/>
        <v>25</v>
      </c>
      <c r="K64" s="1">
        <f t="shared" si="31"/>
        <v>15</v>
      </c>
      <c r="L64" s="1">
        <f t="shared" si="32"/>
        <v>3</v>
      </c>
      <c r="M64" s="1">
        <f t="shared" si="33"/>
        <v>8</v>
      </c>
      <c r="N64" s="1">
        <f t="shared" si="34"/>
        <v>0</v>
      </c>
      <c r="O64" s="1">
        <f t="shared" si="35"/>
        <v>22</v>
      </c>
      <c r="P64" s="1">
        <f t="shared" si="36"/>
        <v>10</v>
      </c>
      <c r="Q64" s="1">
        <f t="shared" si="37"/>
        <v>1</v>
      </c>
      <c r="R64" s="1">
        <f t="shared" si="38"/>
        <v>13</v>
      </c>
      <c r="S64" s="1">
        <f t="shared" si="39"/>
        <v>15</v>
      </c>
      <c r="T64" s="1">
        <f t="shared" si="40"/>
        <v>2</v>
      </c>
      <c r="U64" s="1">
        <f t="shared" si="41"/>
        <v>12</v>
      </c>
      <c r="V64" s="1">
        <f t="shared" si="42"/>
        <v>7</v>
      </c>
      <c r="W64" s="1">
        <f t="shared" si="43"/>
        <v>0</v>
      </c>
      <c r="X64" s="1">
        <f t="shared" si="44"/>
        <v>21</v>
      </c>
      <c r="Y64" s="1">
        <f t="shared" si="45"/>
        <v>15</v>
      </c>
      <c r="Z64" s="1">
        <f t="shared" si="46"/>
        <v>1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7</v>
      </c>
      <c r="AE64" s="1">
        <f t="shared" si="49"/>
        <v>3</v>
      </c>
      <c r="AF64" s="1">
        <f t="shared" si="50"/>
        <v>0</v>
      </c>
      <c r="AG64" s="43"/>
    </row>
    <row r="65" spans="1:33" x14ac:dyDescent="0.3">
      <c r="A65" s="42">
        <v>46091</v>
      </c>
      <c r="B65" s="1">
        <v>64</v>
      </c>
      <c r="C65" s="1" t="s">
        <v>65</v>
      </c>
      <c r="D65" s="1" t="s">
        <v>0</v>
      </c>
      <c r="E65" s="1">
        <v>4</v>
      </c>
      <c r="F65" s="1">
        <v>1</v>
      </c>
      <c r="G65" s="1" t="s">
        <v>83</v>
      </c>
      <c r="H65" s="1" t="s">
        <v>83</v>
      </c>
      <c r="I65" s="1">
        <f t="shared" si="29"/>
        <v>36</v>
      </c>
      <c r="J65" s="1">
        <f t="shared" si="30"/>
        <v>25</v>
      </c>
      <c r="K65" s="1">
        <f t="shared" si="31"/>
        <v>15</v>
      </c>
      <c r="L65" s="1">
        <f t="shared" si="32"/>
        <v>3</v>
      </c>
      <c r="M65" s="1">
        <f t="shared" si="33"/>
        <v>8</v>
      </c>
      <c r="N65" s="1">
        <f t="shared" si="34"/>
        <v>0</v>
      </c>
      <c r="O65" s="1">
        <f t="shared" si="35"/>
        <v>22</v>
      </c>
      <c r="P65" s="1">
        <f t="shared" si="36"/>
        <v>10</v>
      </c>
      <c r="Q65" s="1">
        <f t="shared" si="37"/>
        <v>1</v>
      </c>
      <c r="R65" s="1">
        <f t="shared" si="38"/>
        <v>14</v>
      </c>
      <c r="S65" s="1">
        <f t="shared" si="39"/>
        <v>15</v>
      </c>
      <c r="T65" s="1">
        <f t="shared" si="40"/>
        <v>2</v>
      </c>
      <c r="U65" s="1">
        <f t="shared" si="41"/>
        <v>12</v>
      </c>
      <c r="V65" s="1">
        <f t="shared" si="42"/>
        <v>7</v>
      </c>
      <c r="W65" s="1">
        <f t="shared" si="43"/>
        <v>0</v>
      </c>
      <c r="X65" s="1">
        <f t="shared" si="44"/>
        <v>22</v>
      </c>
      <c r="Y65" s="1">
        <f t="shared" si="45"/>
        <v>15</v>
      </c>
      <c r="Z65" s="1">
        <f t="shared" si="46"/>
        <v>1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8</v>
      </c>
      <c r="AE65" s="1">
        <f t="shared" si="49"/>
        <v>2</v>
      </c>
      <c r="AF65" s="1">
        <f t="shared" si="50"/>
        <v>0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4</v>
      </c>
      <c r="E66" s="1">
        <v>4</v>
      </c>
      <c r="F66" s="1">
        <v>6</v>
      </c>
      <c r="G66" s="1" t="s">
        <v>83</v>
      </c>
      <c r="H66" s="1" t="s">
        <v>83</v>
      </c>
      <c r="I66" s="1">
        <f t="shared" si="29"/>
        <v>36</v>
      </c>
      <c r="J66" s="1">
        <f t="shared" si="30"/>
        <v>26</v>
      </c>
      <c r="K66" s="1">
        <f t="shared" si="31"/>
        <v>15</v>
      </c>
      <c r="L66" s="1">
        <f t="shared" si="32"/>
        <v>3</v>
      </c>
      <c r="M66" s="1">
        <f t="shared" si="33"/>
        <v>8</v>
      </c>
      <c r="N66" s="1">
        <f t="shared" si="34"/>
        <v>0</v>
      </c>
      <c r="O66" s="1">
        <f t="shared" si="35"/>
        <v>22</v>
      </c>
      <c r="P66" s="1">
        <f t="shared" si="36"/>
        <v>10</v>
      </c>
      <c r="Q66" s="1">
        <f t="shared" si="37"/>
        <v>1</v>
      </c>
      <c r="R66" s="1">
        <f t="shared" si="38"/>
        <v>14</v>
      </c>
      <c r="S66" s="1">
        <f t="shared" si="39"/>
        <v>16</v>
      </c>
      <c r="T66" s="1">
        <f t="shared" si="40"/>
        <v>2</v>
      </c>
      <c r="U66" s="1">
        <f t="shared" si="41"/>
        <v>12</v>
      </c>
      <c r="V66" s="1">
        <f t="shared" si="42"/>
        <v>7</v>
      </c>
      <c r="W66" s="1">
        <f t="shared" si="43"/>
        <v>0</v>
      </c>
      <c r="X66" s="1">
        <f t="shared" si="44"/>
        <v>22</v>
      </c>
      <c r="Y66" s="1">
        <f t="shared" si="45"/>
        <v>15</v>
      </c>
      <c r="Z66" s="1">
        <f t="shared" si="46"/>
        <v>1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7</v>
      </c>
      <c r="AE66" s="1">
        <f t="shared" si="49"/>
        <v>3</v>
      </c>
      <c r="AF66" s="1">
        <f t="shared" si="50"/>
        <v>0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11</v>
      </c>
      <c r="E67" s="1">
        <v>0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36</v>
      </c>
      <c r="J67" s="1">
        <f t="shared" ref="J67:J83" si="54">IF(E67="","",IF(AND(F67&gt;E67,G67=$AK$2,H67=$AK$2),J66+1,J66))</f>
        <v>27</v>
      </c>
      <c r="K67" s="1">
        <f t="shared" ref="K67:K83" si="55">IF(E67="","",IF(AND(G67=$AK$1,E67&gt;F67),K66+1,K66))</f>
        <v>15</v>
      </c>
      <c r="L67" s="1">
        <f t="shared" ref="L67:L83" si="56">IF(E67="","",IF(AND(OR(G67=$AK$1,H67=$AK$1),E67&lt;F67),L66+1,L66))</f>
        <v>3</v>
      </c>
      <c r="M67" s="1">
        <f t="shared" ref="M67:M83" si="57">IF(E67="","",IF(AND(H67=$AK$1,E67&gt;F67),M66+1,M66))</f>
        <v>8</v>
      </c>
      <c r="N67" s="1">
        <f t="shared" ref="N67:N83" si="58">IF(E67="","",IF(AND(H67=$AK$1,E67&lt;F67),N66+1,N66))</f>
        <v>0</v>
      </c>
      <c r="O67" s="1">
        <f t="shared" ref="O67:O83" si="59">IF(E67="","",IF(AND(C67=$AL$1,E67&gt;F67),O66+1,O66))</f>
        <v>22</v>
      </c>
      <c r="P67" s="1">
        <f t="shared" ref="P67:P83" si="60">IF(E67="","",IF(AND(C67=$AL$1,F67&gt;E67,G67=$AK$2,H67=$AK$2), P66+1, P66))</f>
        <v>10</v>
      </c>
      <c r="Q67" s="1">
        <f t="shared" ref="Q67:Q83" si="61">IF(E67="","",IF(AND(C67=$AL$1,F67&gt;E67,OR(G67=$AK$1,H67=$AK$1)),Q66+1, Q66))</f>
        <v>1</v>
      </c>
      <c r="R67" s="1">
        <f t="shared" ref="R67:R83" si="62">IF(E67="","",IF(AND(C67=$AL$2,E67&gt;F67),R66+1,R66))</f>
        <v>14</v>
      </c>
      <c r="S67" s="1">
        <f t="shared" ref="S67:S83" si="63">IF(E67="","",IF(AND(C67=$AL$2,F67&gt;E67,G67=$AK$2,H67=$AK$2),S66+1,S66))</f>
        <v>17</v>
      </c>
      <c r="T67" s="1">
        <f t="shared" ref="T67:T83" si="64">IF(E67="","",IF(AND(C67=$AL$2,F67&gt;E67,OR(G67=$AK$1,H67=$AK$1)), T66+1, T66))</f>
        <v>2</v>
      </c>
      <c r="U67" s="1">
        <f t="shared" ref="U67:U83" si="65">IF(E67="","",IF(AND(E67&gt;F67,COUNTIF($AO$1:$AO$7,D67)=1),U66+1,U66))</f>
        <v>12</v>
      </c>
      <c r="V67" s="1">
        <f t="shared" ref="V67:V83" si="66">IF(E67="","",IF(AND(E67&lt;F67,G67=$AK$2,H67=$AK$2,COUNTIF($AO$1:$AO$7,D67)=1),V66+1,V66))</f>
        <v>7</v>
      </c>
      <c r="W67" s="1">
        <f t="shared" ref="W67:W83" si="67">IF(E67="","",IF(AND(E67&lt;F67,COUNTIF($AO$1:$AO$7,D67)=1,OR(G67=$AK$1,H67=$AK$1)), W66+1, W66))</f>
        <v>0</v>
      </c>
      <c r="X67" s="1">
        <f t="shared" ref="X67:X83" si="68">IF(E67="","",IF(AND(E67&gt;F67,COUNTIF($AN$1:$AN$15,D67)=1),X66+1,X66))</f>
        <v>22</v>
      </c>
      <c r="Y67" s="1">
        <f t="shared" ref="Y67:Y83" si="69">IF(E67="","",IF(AND(E67&lt;F67,G67=$AK$2,H67=$AK$2,COUNTIF($AN$1:$AN$15,D67)=1),Y66+1,Y66))</f>
        <v>15</v>
      </c>
      <c r="Z67" s="1">
        <f t="shared" ref="Z67:Z83" si="70">IF(E67="","",IF(AND(E67&lt;F67,COUNTIF($AN$1:$AN$15,D67)=1,OR(G67=$AK$1,H67=$AK$1)), Z66+1, Z66))</f>
        <v>1</v>
      </c>
      <c r="AA67" s="1" t="str">
        <f t="shared" si="51"/>
        <v>L</v>
      </c>
      <c r="AB67" s="1">
        <f t="shared" ref="AB67:AB83" si="71">IF(AA67="","",IF(AA67=AA66,AB66+1,1))</f>
        <v>2</v>
      </c>
      <c r="AC67" s="1" t="str">
        <f t="shared" si="52"/>
        <v>L</v>
      </c>
      <c r="AD67" s="1">
        <f t="shared" si="48"/>
        <v>6</v>
      </c>
      <c r="AE67" s="1">
        <f t="shared" si="49"/>
        <v>4</v>
      </c>
      <c r="AF67" s="1">
        <f t="shared" si="50"/>
        <v>0</v>
      </c>
      <c r="AG67" s="43"/>
    </row>
    <row r="68" spans="1:33" x14ac:dyDescent="0.3">
      <c r="A68" s="42">
        <v>46096</v>
      </c>
      <c r="B68" s="1">
        <v>67</v>
      </c>
      <c r="C68" s="1" t="s">
        <v>65</v>
      </c>
      <c r="D68" s="1" t="s">
        <v>16</v>
      </c>
      <c r="E68" s="1">
        <v>4</v>
      </c>
      <c r="F68" s="1">
        <v>3</v>
      </c>
      <c r="G68" s="1" t="s">
        <v>83</v>
      </c>
      <c r="H68" s="1" t="s">
        <v>83</v>
      </c>
      <c r="I68" s="1">
        <f t="shared" si="53"/>
        <v>37</v>
      </c>
      <c r="J68" s="1">
        <f t="shared" si="54"/>
        <v>27</v>
      </c>
      <c r="K68" s="1">
        <f t="shared" si="55"/>
        <v>15</v>
      </c>
      <c r="L68" s="1">
        <f t="shared" si="56"/>
        <v>3</v>
      </c>
      <c r="M68" s="1">
        <f t="shared" si="57"/>
        <v>8</v>
      </c>
      <c r="N68" s="1">
        <f t="shared" si="58"/>
        <v>0</v>
      </c>
      <c r="O68" s="1">
        <f t="shared" si="59"/>
        <v>22</v>
      </c>
      <c r="P68" s="1">
        <f t="shared" si="60"/>
        <v>10</v>
      </c>
      <c r="Q68" s="1">
        <f t="shared" si="61"/>
        <v>1</v>
      </c>
      <c r="R68" s="1">
        <f t="shared" si="62"/>
        <v>15</v>
      </c>
      <c r="S68" s="1">
        <f t="shared" si="63"/>
        <v>17</v>
      </c>
      <c r="T68" s="1">
        <f t="shared" si="64"/>
        <v>2</v>
      </c>
      <c r="U68" s="1">
        <f t="shared" si="65"/>
        <v>12</v>
      </c>
      <c r="V68" s="1">
        <f t="shared" si="66"/>
        <v>7</v>
      </c>
      <c r="W68" s="1">
        <f t="shared" si="67"/>
        <v>0</v>
      </c>
      <c r="X68" s="1">
        <f t="shared" si="68"/>
        <v>22</v>
      </c>
      <c r="Y68" s="1">
        <f t="shared" si="69"/>
        <v>15</v>
      </c>
      <c r="Z68" s="1">
        <f t="shared" si="70"/>
        <v>1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6</v>
      </c>
      <c r="AE68" s="1">
        <f t="shared" si="49"/>
        <v>4</v>
      </c>
      <c r="AF68" s="1">
        <f t="shared" si="50"/>
        <v>0</v>
      </c>
      <c r="AG68" s="43"/>
    </row>
    <row r="69" spans="1:33" x14ac:dyDescent="0.3">
      <c r="A69" s="42">
        <v>46099</v>
      </c>
      <c r="B69" s="1">
        <v>68</v>
      </c>
      <c r="C69" s="1" t="s">
        <v>66</v>
      </c>
      <c r="D69" s="1" t="s">
        <v>10</v>
      </c>
      <c r="E69" s="1">
        <v>2</v>
      </c>
      <c r="F69" s="1">
        <v>3</v>
      </c>
      <c r="G69" s="1" t="s">
        <v>84</v>
      </c>
      <c r="H69" s="1" t="s">
        <v>83</v>
      </c>
      <c r="I69" s="1">
        <f t="shared" si="53"/>
        <v>37</v>
      </c>
      <c r="J69" s="1">
        <f t="shared" si="54"/>
        <v>27</v>
      </c>
      <c r="K69" s="1">
        <f t="shared" si="55"/>
        <v>15</v>
      </c>
      <c r="L69" s="1">
        <f t="shared" si="56"/>
        <v>4</v>
      </c>
      <c r="M69" s="1">
        <f t="shared" si="57"/>
        <v>8</v>
      </c>
      <c r="N69" s="1">
        <f t="shared" si="58"/>
        <v>0</v>
      </c>
      <c r="O69" s="1">
        <f t="shared" si="59"/>
        <v>22</v>
      </c>
      <c r="P69" s="1">
        <f t="shared" si="60"/>
        <v>10</v>
      </c>
      <c r="Q69" s="1">
        <f t="shared" si="61"/>
        <v>2</v>
      </c>
      <c r="R69" s="1">
        <f t="shared" si="62"/>
        <v>15</v>
      </c>
      <c r="S69" s="1">
        <f t="shared" si="63"/>
        <v>17</v>
      </c>
      <c r="T69" s="1">
        <f t="shared" si="64"/>
        <v>2</v>
      </c>
      <c r="U69" s="1">
        <f t="shared" si="65"/>
        <v>12</v>
      </c>
      <c r="V69" s="1">
        <f t="shared" si="66"/>
        <v>7</v>
      </c>
      <c r="W69" s="1">
        <f t="shared" si="67"/>
        <v>0</v>
      </c>
      <c r="X69" s="1">
        <f t="shared" si="68"/>
        <v>22</v>
      </c>
      <c r="Y69" s="1">
        <f t="shared" si="69"/>
        <v>15</v>
      </c>
      <c r="Z69" s="1">
        <f t="shared" si="70"/>
        <v>1</v>
      </c>
      <c r="AA69" s="1" t="str">
        <f t="shared" si="51"/>
        <v>L</v>
      </c>
      <c r="AB69" s="1">
        <f t="shared" si="71"/>
        <v>1</v>
      </c>
      <c r="AC69" s="1" t="str">
        <f t="shared" si="52"/>
        <v>OTL</v>
      </c>
      <c r="AD69" s="1">
        <f t="shared" si="48"/>
        <v>5</v>
      </c>
      <c r="AE69" s="1">
        <f t="shared" si="49"/>
        <v>4</v>
      </c>
      <c r="AF69" s="1">
        <f t="shared" si="50"/>
        <v>1</v>
      </c>
      <c r="AG69" s="43"/>
    </row>
    <row r="70" spans="1:33" x14ac:dyDescent="0.3">
      <c r="A70" s="42">
        <v>46101</v>
      </c>
      <c r="B70" s="1">
        <v>69</v>
      </c>
      <c r="C70" s="1" t="s">
        <v>65</v>
      </c>
      <c r="D70" s="1" t="s">
        <v>95</v>
      </c>
      <c r="E70" s="1">
        <v>4</v>
      </c>
      <c r="F70" s="1">
        <v>1</v>
      </c>
      <c r="G70" s="1" t="s">
        <v>83</v>
      </c>
      <c r="H70" s="1" t="s">
        <v>83</v>
      </c>
      <c r="I70" s="1">
        <f t="shared" si="53"/>
        <v>38</v>
      </c>
      <c r="J70" s="1">
        <f t="shared" si="54"/>
        <v>27</v>
      </c>
      <c r="K70" s="1">
        <f t="shared" si="55"/>
        <v>15</v>
      </c>
      <c r="L70" s="1">
        <f t="shared" si="56"/>
        <v>4</v>
      </c>
      <c r="M70" s="1">
        <f t="shared" si="57"/>
        <v>8</v>
      </c>
      <c r="N70" s="1">
        <f t="shared" si="58"/>
        <v>0</v>
      </c>
      <c r="O70" s="1">
        <f t="shared" si="59"/>
        <v>22</v>
      </c>
      <c r="P70" s="1">
        <f t="shared" si="60"/>
        <v>10</v>
      </c>
      <c r="Q70" s="1">
        <f t="shared" si="61"/>
        <v>2</v>
      </c>
      <c r="R70" s="1">
        <f t="shared" si="62"/>
        <v>16</v>
      </c>
      <c r="S70" s="1">
        <f t="shared" si="63"/>
        <v>17</v>
      </c>
      <c r="T70" s="1">
        <f t="shared" si="64"/>
        <v>2</v>
      </c>
      <c r="U70" s="1">
        <f t="shared" si="65"/>
        <v>12</v>
      </c>
      <c r="V70" s="1">
        <f t="shared" si="66"/>
        <v>7</v>
      </c>
      <c r="W70" s="1">
        <f t="shared" si="67"/>
        <v>0</v>
      </c>
      <c r="X70" s="1">
        <f t="shared" si="68"/>
        <v>23</v>
      </c>
      <c r="Y70" s="1">
        <f t="shared" si="69"/>
        <v>15</v>
      </c>
      <c r="Z70" s="1">
        <f t="shared" si="70"/>
        <v>1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5</v>
      </c>
      <c r="AE70" s="1">
        <f t="shared" si="49"/>
        <v>4</v>
      </c>
      <c r="AF70" s="1">
        <f t="shared" si="50"/>
        <v>1</v>
      </c>
      <c r="AG70" s="43"/>
    </row>
    <row r="71" spans="1:33" x14ac:dyDescent="0.3">
      <c r="A71" s="42">
        <v>46103</v>
      </c>
      <c r="B71" s="1">
        <v>70</v>
      </c>
      <c r="C71" s="1" t="s">
        <v>66</v>
      </c>
      <c r="D71" s="1" t="s">
        <v>28</v>
      </c>
      <c r="E71" s="1">
        <v>6</v>
      </c>
      <c r="F71" s="1">
        <v>5</v>
      </c>
      <c r="G71" s="1" t="s">
        <v>84</v>
      </c>
      <c r="H71" s="1" t="s">
        <v>83</v>
      </c>
      <c r="I71" s="1">
        <f t="shared" si="53"/>
        <v>39</v>
      </c>
      <c r="J71" s="1">
        <f t="shared" si="54"/>
        <v>27</v>
      </c>
      <c r="K71" s="1">
        <f t="shared" si="55"/>
        <v>16</v>
      </c>
      <c r="L71" s="1">
        <f t="shared" si="56"/>
        <v>4</v>
      </c>
      <c r="M71" s="1">
        <f t="shared" si="57"/>
        <v>8</v>
      </c>
      <c r="N71" s="1">
        <f t="shared" si="58"/>
        <v>0</v>
      </c>
      <c r="O71" s="1">
        <f t="shared" si="59"/>
        <v>23</v>
      </c>
      <c r="P71" s="1">
        <f t="shared" si="60"/>
        <v>10</v>
      </c>
      <c r="Q71" s="1">
        <f t="shared" si="61"/>
        <v>2</v>
      </c>
      <c r="R71" s="1">
        <f t="shared" si="62"/>
        <v>16</v>
      </c>
      <c r="S71" s="1">
        <f t="shared" si="63"/>
        <v>17</v>
      </c>
      <c r="T71" s="1">
        <f t="shared" si="64"/>
        <v>2</v>
      </c>
      <c r="U71" s="1">
        <f t="shared" si="65"/>
        <v>12</v>
      </c>
      <c r="V71" s="1">
        <f t="shared" si="66"/>
        <v>7</v>
      </c>
      <c r="W71" s="1">
        <f t="shared" si="67"/>
        <v>0</v>
      </c>
      <c r="X71" s="1">
        <f t="shared" si="68"/>
        <v>23</v>
      </c>
      <c r="Y71" s="1">
        <f t="shared" si="69"/>
        <v>15</v>
      </c>
      <c r="Z71" s="1">
        <f t="shared" si="70"/>
        <v>1</v>
      </c>
      <c r="AA71" s="1" t="str">
        <f t="shared" si="51"/>
        <v>W</v>
      </c>
      <c r="AB71" s="1">
        <f t="shared" si="71"/>
        <v>2</v>
      </c>
      <c r="AC71" s="1" t="str">
        <f t="shared" si="52"/>
        <v>W</v>
      </c>
      <c r="AD71" s="1">
        <f t="shared" si="48"/>
        <v>6</v>
      </c>
      <c r="AE71" s="1">
        <f t="shared" si="49"/>
        <v>3</v>
      </c>
      <c r="AF71" s="1">
        <f t="shared" si="50"/>
        <v>1</v>
      </c>
      <c r="AG71" s="43"/>
    </row>
    <row r="72" spans="1:33" x14ac:dyDescent="0.3">
      <c r="A72" s="42">
        <v>46105</v>
      </c>
      <c r="B72" s="1">
        <v>71</v>
      </c>
      <c r="C72" s="1" t="s">
        <v>65</v>
      </c>
      <c r="D72" s="1" t="s">
        <v>3</v>
      </c>
      <c r="E72" s="1">
        <v>5</v>
      </c>
      <c r="F72" s="1">
        <v>3</v>
      </c>
      <c r="G72" s="1" t="s">
        <v>83</v>
      </c>
      <c r="H72" s="1" t="s">
        <v>83</v>
      </c>
      <c r="I72" s="1">
        <f t="shared" si="53"/>
        <v>40</v>
      </c>
      <c r="J72" s="1">
        <f t="shared" si="54"/>
        <v>27</v>
      </c>
      <c r="K72" s="1">
        <f t="shared" si="55"/>
        <v>16</v>
      </c>
      <c r="L72" s="1">
        <f t="shared" si="56"/>
        <v>4</v>
      </c>
      <c r="M72" s="1">
        <f t="shared" si="57"/>
        <v>8</v>
      </c>
      <c r="N72" s="1">
        <f t="shared" si="58"/>
        <v>0</v>
      </c>
      <c r="O72" s="1">
        <f t="shared" si="59"/>
        <v>23</v>
      </c>
      <c r="P72" s="1">
        <f t="shared" si="60"/>
        <v>10</v>
      </c>
      <c r="Q72" s="1">
        <f t="shared" si="61"/>
        <v>2</v>
      </c>
      <c r="R72" s="1">
        <f t="shared" si="62"/>
        <v>17</v>
      </c>
      <c r="S72" s="1">
        <f t="shared" si="63"/>
        <v>17</v>
      </c>
      <c r="T72" s="1">
        <f t="shared" si="64"/>
        <v>2</v>
      </c>
      <c r="U72" s="1">
        <f t="shared" si="65"/>
        <v>13</v>
      </c>
      <c r="V72" s="1">
        <f t="shared" si="66"/>
        <v>7</v>
      </c>
      <c r="W72" s="1">
        <f t="shared" si="67"/>
        <v>0</v>
      </c>
      <c r="X72" s="1">
        <f t="shared" si="68"/>
        <v>24</v>
      </c>
      <c r="Y72" s="1">
        <f t="shared" si="69"/>
        <v>15</v>
      </c>
      <c r="Z72" s="1">
        <f t="shared" si="70"/>
        <v>1</v>
      </c>
      <c r="AA72" s="1" t="str">
        <f t="shared" si="51"/>
        <v>W</v>
      </c>
      <c r="AB72" s="1">
        <f t="shared" si="71"/>
        <v>3</v>
      </c>
      <c r="AC72" s="1" t="str">
        <f t="shared" si="52"/>
        <v>W</v>
      </c>
      <c r="AD72" s="1">
        <f t="shared" si="48"/>
        <v>6</v>
      </c>
      <c r="AE72" s="1">
        <f t="shared" si="49"/>
        <v>3</v>
      </c>
      <c r="AF72" s="1">
        <f t="shared" si="50"/>
        <v>1</v>
      </c>
      <c r="AG72" s="43"/>
    </row>
    <row r="73" spans="1:33" x14ac:dyDescent="0.3">
      <c r="A73" s="42">
        <v>46107</v>
      </c>
      <c r="B73" s="1">
        <v>72</v>
      </c>
      <c r="C73" s="1" t="s">
        <v>65</v>
      </c>
      <c r="D73" s="1" t="s">
        <v>27</v>
      </c>
      <c r="E73" s="1">
        <v>3</v>
      </c>
      <c r="F73" s="1">
        <v>2</v>
      </c>
      <c r="G73" s="1" t="s">
        <v>84</v>
      </c>
      <c r="H73" s="1" t="s">
        <v>83</v>
      </c>
      <c r="I73" s="1">
        <f t="shared" si="53"/>
        <v>41</v>
      </c>
      <c r="J73" s="1">
        <f t="shared" si="54"/>
        <v>27</v>
      </c>
      <c r="K73" s="1">
        <f t="shared" si="55"/>
        <v>17</v>
      </c>
      <c r="L73" s="1">
        <f t="shared" si="56"/>
        <v>4</v>
      </c>
      <c r="M73" s="1">
        <f t="shared" si="57"/>
        <v>8</v>
      </c>
      <c r="N73" s="1">
        <f t="shared" si="58"/>
        <v>0</v>
      </c>
      <c r="O73" s="1">
        <f t="shared" si="59"/>
        <v>23</v>
      </c>
      <c r="P73" s="1">
        <f t="shared" si="60"/>
        <v>10</v>
      </c>
      <c r="Q73" s="1">
        <f t="shared" si="61"/>
        <v>2</v>
      </c>
      <c r="R73" s="1">
        <f t="shared" si="62"/>
        <v>18</v>
      </c>
      <c r="S73" s="1">
        <f t="shared" si="63"/>
        <v>17</v>
      </c>
      <c r="T73" s="1">
        <f t="shared" si="64"/>
        <v>2</v>
      </c>
      <c r="U73" s="1">
        <f t="shared" si="65"/>
        <v>14</v>
      </c>
      <c r="V73" s="1">
        <f t="shared" si="66"/>
        <v>7</v>
      </c>
      <c r="W73" s="1">
        <f t="shared" si="67"/>
        <v>0</v>
      </c>
      <c r="X73" s="1">
        <f t="shared" si="68"/>
        <v>25</v>
      </c>
      <c r="Y73" s="1">
        <f t="shared" si="69"/>
        <v>15</v>
      </c>
      <c r="Z73" s="1">
        <f t="shared" si="70"/>
        <v>1</v>
      </c>
      <c r="AA73" s="1" t="str">
        <f t="shared" si="51"/>
        <v>W</v>
      </c>
      <c r="AB73" s="1">
        <f t="shared" si="71"/>
        <v>4</v>
      </c>
      <c r="AC73" s="1" t="str">
        <f t="shared" si="52"/>
        <v>W</v>
      </c>
      <c r="AD73" s="1">
        <f t="shared" si="48"/>
        <v>6</v>
      </c>
      <c r="AE73" s="1">
        <f t="shared" si="49"/>
        <v>3</v>
      </c>
      <c r="AF73" s="1">
        <f t="shared" si="50"/>
        <v>1</v>
      </c>
      <c r="AG73" s="43"/>
    </row>
    <row r="74" spans="1:33" x14ac:dyDescent="0.3">
      <c r="A74" s="42">
        <v>46109</v>
      </c>
      <c r="B74" s="1">
        <v>73</v>
      </c>
      <c r="C74" s="1" t="s">
        <v>65</v>
      </c>
      <c r="D74" s="1" t="s">
        <v>20</v>
      </c>
      <c r="E74" s="1">
        <v>2</v>
      </c>
      <c r="F74" s="1">
        <v>4</v>
      </c>
      <c r="G74" s="1" t="s">
        <v>83</v>
      </c>
      <c r="H74" s="1" t="s">
        <v>83</v>
      </c>
      <c r="I74" s="1">
        <f t="shared" si="53"/>
        <v>41</v>
      </c>
      <c r="J74" s="1">
        <f t="shared" si="54"/>
        <v>28</v>
      </c>
      <c r="K74" s="1">
        <f t="shared" si="55"/>
        <v>17</v>
      </c>
      <c r="L74" s="1">
        <f t="shared" si="56"/>
        <v>4</v>
      </c>
      <c r="M74" s="1">
        <f t="shared" si="57"/>
        <v>8</v>
      </c>
      <c r="N74" s="1">
        <f t="shared" si="58"/>
        <v>0</v>
      </c>
      <c r="O74" s="1">
        <f t="shared" si="59"/>
        <v>23</v>
      </c>
      <c r="P74" s="1">
        <f t="shared" si="60"/>
        <v>10</v>
      </c>
      <c r="Q74" s="1">
        <f t="shared" si="61"/>
        <v>2</v>
      </c>
      <c r="R74" s="1">
        <f t="shared" si="62"/>
        <v>18</v>
      </c>
      <c r="S74" s="1">
        <f t="shared" si="63"/>
        <v>18</v>
      </c>
      <c r="T74" s="1">
        <f t="shared" si="64"/>
        <v>2</v>
      </c>
      <c r="U74" s="1">
        <f t="shared" si="65"/>
        <v>14</v>
      </c>
      <c r="V74" s="1">
        <f t="shared" si="66"/>
        <v>8</v>
      </c>
      <c r="W74" s="1">
        <f t="shared" si="67"/>
        <v>0</v>
      </c>
      <c r="X74" s="1">
        <f t="shared" si="68"/>
        <v>25</v>
      </c>
      <c r="Y74" s="1">
        <f t="shared" si="69"/>
        <v>16</v>
      </c>
      <c r="Z74" s="1">
        <f t="shared" si="70"/>
        <v>1</v>
      </c>
      <c r="AA74" s="1" t="str">
        <f t="shared" si="51"/>
        <v>L</v>
      </c>
      <c r="AB74" s="1">
        <f t="shared" si="71"/>
        <v>1</v>
      </c>
      <c r="AC74" s="1" t="str">
        <f t="shared" si="52"/>
        <v>L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46111</v>
      </c>
      <c r="B75" s="1">
        <v>74</v>
      </c>
      <c r="C75" s="1" t="s">
        <v>66</v>
      </c>
      <c r="D75" s="1" t="s">
        <v>4</v>
      </c>
      <c r="E75" s="1">
        <v>4</v>
      </c>
      <c r="F75" s="1">
        <v>5</v>
      </c>
      <c r="G75" s="1" t="s">
        <v>84</v>
      </c>
      <c r="H75" s="1" t="s">
        <v>83</v>
      </c>
      <c r="I75" s="1">
        <f t="shared" si="53"/>
        <v>41</v>
      </c>
      <c r="J75" s="1">
        <f t="shared" si="54"/>
        <v>28</v>
      </c>
      <c r="K75" s="1">
        <f t="shared" si="55"/>
        <v>17</v>
      </c>
      <c r="L75" s="1">
        <f t="shared" si="56"/>
        <v>5</v>
      </c>
      <c r="M75" s="1">
        <f t="shared" si="57"/>
        <v>8</v>
      </c>
      <c r="N75" s="1">
        <f t="shared" si="58"/>
        <v>0</v>
      </c>
      <c r="O75" s="1">
        <f t="shared" si="59"/>
        <v>23</v>
      </c>
      <c r="P75" s="1">
        <f t="shared" si="60"/>
        <v>10</v>
      </c>
      <c r="Q75" s="1">
        <f t="shared" si="61"/>
        <v>3</v>
      </c>
      <c r="R75" s="1">
        <f t="shared" si="62"/>
        <v>18</v>
      </c>
      <c r="S75" s="1">
        <f t="shared" si="63"/>
        <v>18</v>
      </c>
      <c r="T75" s="1">
        <f t="shared" si="64"/>
        <v>2</v>
      </c>
      <c r="U75" s="1">
        <f t="shared" si="65"/>
        <v>14</v>
      </c>
      <c r="V75" s="1">
        <f t="shared" si="66"/>
        <v>8</v>
      </c>
      <c r="W75" s="1">
        <f t="shared" si="67"/>
        <v>0</v>
      </c>
      <c r="X75" s="1">
        <f t="shared" si="68"/>
        <v>25</v>
      </c>
      <c r="Y75" s="1">
        <f t="shared" si="69"/>
        <v>16</v>
      </c>
      <c r="Z75" s="1">
        <f t="shared" si="70"/>
        <v>1</v>
      </c>
      <c r="AA75" s="1" t="str">
        <f t="shared" si="51"/>
        <v>L</v>
      </c>
      <c r="AB75" s="1">
        <f t="shared" si="71"/>
        <v>2</v>
      </c>
      <c r="AC75" s="1" t="str">
        <f t="shared" si="52"/>
        <v>OTL</v>
      </c>
      <c r="AD75" s="1">
        <f t="shared" si="48"/>
        <v>5</v>
      </c>
      <c r="AE75" s="1">
        <f t="shared" si="49"/>
        <v>3</v>
      </c>
      <c r="AF75" s="1">
        <f t="shared" si="50"/>
        <v>2</v>
      </c>
      <c r="AG75" s="43"/>
    </row>
    <row r="76" spans="1:33" x14ac:dyDescent="0.3">
      <c r="A76" s="42">
        <v>46113</v>
      </c>
      <c r="B76" s="1">
        <v>75</v>
      </c>
      <c r="C76" s="1" t="s">
        <v>65</v>
      </c>
      <c r="D76" s="1" t="s">
        <v>8</v>
      </c>
      <c r="E76" s="1">
        <v>3</v>
      </c>
      <c r="F76" s="1">
        <v>4</v>
      </c>
      <c r="G76" s="1" t="s">
        <v>83</v>
      </c>
      <c r="H76" s="1" t="s">
        <v>83</v>
      </c>
      <c r="I76" s="1">
        <f t="shared" si="53"/>
        <v>41</v>
      </c>
      <c r="J76" s="1">
        <f t="shared" si="54"/>
        <v>29</v>
      </c>
      <c r="K76" s="1">
        <f t="shared" si="55"/>
        <v>17</v>
      </c>
      <c r="L76" s="1">
        <f t="shared" si="56"/>
        <v>5</v>
      </c>
      <c r="M76" s="1">
        <f t="shared" si="57"/>
        <v>8</v>
      </c>
      <c r="N76" s="1">
        <f t="shared" si="58"/>
        <v>0</v>
      </c>
      <c r="O76" s="1">
        <f t="shared" si="59"/>
        <v>23</v>
      </c>
      <c r="P76" s="1">
        <f t="shared" si="60"/>
        <v>10</v>
      </c>
      <c r="Q76" s="1">
        <f t="shared" si="61"/>
        <v>3</v>
      </c>
      <c r="R76" s="1">
        <f t="shared" si="62"/>
        <v>18</v>
      </c>
      <c r="S76" s="1">
        <f t="shared" si="63"/>
        <v>19</v>
      </c>
      <c r="T76" s="1">
        <f t="shared" si="64"/>
        <v>2</v>
      </c>
      <c r="U76" s="1">
        <f t="shared" si="65"/>
        <v>14</v>
      </c>
      <c r="V76" s="1">
        <f t="shared" si="66"/>
        <v>9</v>
      </c>
      <c r="W76" s="1">
        <f t="shared" si="67"/>
        <v>0</v>
      </c>
      <c r="X76" s="1">
        <f t="shared" si="68"/>
        <v>25</v>
      </c>
      <c r="Y76" s="1">
        <f t="shared" si="69"/>
        <v>17</v>
      </c>
      <c r="Z76" s="1">
        <f t="shared" si="70"/>
        <v>1</v>
      </c>
      <c r="AA76" s="1" t="str">
        <f t="shared" si="51"/>
        <v>L</v>
      </c>
      <c r="AB76" s="1">
        <f t="shared" si="71"/>
        <v>3</v>
      </c>
      <c r="AC76" s="1" t="str">
        <f t="shared" si="52"/>
        <v>L</v>
      </c>
      <c r="AD76" s="1">
        <f t="shared" ref="AD76:AD83" si="72">IF(AC76="","",COUNTIFS(AC67:AC76,"W"))</f>
        <v>5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46115</v>
      </c>
      <c r="B77" s="1">
        <v>76</v>
      </c>
      <c r="C77" s="1" t="s">
        <v>66</v>
      </c>
      <c r="D77" s="1" t="s">
        <v>6</v>
      </c>
      <c r="E77" s="1">
        <v>2</v>
      </c>
      <c r="F77" s="1">
        <v>6</v>
      </c>
      <c r="G77" s="1" t="s">
        <v>83</v>
      </c>
      <c r="H77" s="1" t="s">
        <v>83</v>
      </c>
      <c r="I77" s="1">
        <f t="shared" si="53"/>
        <v>41</v>
      </c>
      <c r="J77" s="1">
        <f t="shared" si="54"/>
        <v>30</v>
      </c>
      <c r="K77" s="1">
        <f t="shared" si="55"/>
        <v>17</v>
      </c>
      <c r="L77" s="1">
        <f t="shared" si="56"/>
        <v>5</v>
      </c>
      <c r="M77" s="1">
        <f t="shared" si="57"/>
        <v>8</v>
      </c>
      <c r="N77" s="1">
        <f t="shared" si="58"/>
        <v>0</v>
      </c>
      <c r="O77" s="1">
        <f t="shared" si="59"/>
        <v>23</v>
      </c>
      <c r="P77" s="1">
        <f t="shared" si="60"/>
        <v>11</v>
      </c>
      <c r="Q77" s="1">
        <f t="shared" si="61"/>
        <v>3</v>
      </c>
      <c r="R77" s="1">
        <f t="shared" si="62"/>
        <v>18</v>
      </c>
      <c r="S77" s="1">
        <f t="shared" si="63"/>
        <v>19</v>
      </c>
      <c r="T77" s="1">
        <f t="shared" si="64"/>
        <v>2</v>
      </c>
      <c r="U77" s="1">
        <f t="shared" si="65"/>
        <v>14</v>
      </c>
      <c r="V77" s="1">
        <f t="shared" si="66"/>
        <v>9</v>
      </c>
      <c r="W77" s="1">
        <f t="shared" si="67"/>
        <v>0</v>
      </c>
      <c r="X77" s="1">
        <f t="shared" si="68"/>
        <v>25</v>
      </c>
      <c r="Y77" s="1">
        <f t="shared" si="69"/>
        <v>18</v>
      </c>
      <c r="Z77" s="1">
        <f t="shared" si="70"/>
        <v>1</v>
      </c>
      <c r="AA77" s="1" t="str">
        <f t="shared" si="51"/>
        <v>L</v>
      </c>
      <c r="AB77" s="1">
        <f t="shared" si="71"/>
        <v>4</v>
      </c>
      <c r="AC77" s="1" t="str">
        <f t="shared" si="52"/>
        <v>L</v>
      </c>
      <c r="AD77" s="1">
        <f t="shared" si="72"/>
        <v>5</v>
      </c>
      <c r="AE77" s="1">
        <f t="shared" si="73"/>
        <v>3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27</v>
      </c>
      <c r="E78" s="1">
        <v>3</v>
      </c>
      <c r="F78" s="1">
        <v>5</v>
      </c>
      <c r="G78" s="1" t="s">
        <v>83</v>
      </c>
      <c r="H78" s="1" t="s">
        <v>83</v>
      </c>
      <c r="I78" s="1">
        <f t="shared" si="53"/>
        <v>41</v>
      </c>
      <c r="J78" s="1">
        <f t="shared" si="54"/>
        <v>31</v>
      </c>
      <c r="K78" s="1">
        <f t="shared" si="55"/>
        <v>17</v>
      </c>
      <c r="L78" s="1">
        <f t="shared" si="56"/>
        <v>5</v>
      </c>
      <c r="M78" s="1">
        <f t="shared" si="57"/>
        <v>8</v>
      </c>
      <c r="N78" s="1">
        <f t="shared" si="58"/>
        <v>0</v>
      </c>
      <c r="O78" s="1">
        <f t="shared" si="59"/>
        <v>23</v>
      </c>
      <c r="P78" s="1">
        <f t="shared" si="60"/>
        <v>12</v>
      </c>
      <c r="Q78" s="1">
        <f t="shared" si="61"/>
        <v>3</v>
      </c>
      <c r="R78" s="1">
        <f t="shared" si="62"/>
        <v>18</v>
      </c>
      <c r="S78" s="1">
        <f t="shared" si="63"/>
        <v>19</v>
      </c>
      <c r="T78" s="1">
        <f t="shared" si="64"/>
        <v>2</v>
      </c>
      <c r="U78" s="1">
        <f t="shared" si="65"/>
        <v>14</v>
      </c>
      <c r="V78" s="1">
        <f t="shared" si="66"/>
        <v>10</v>
      </c>
      <c r="W78" s="1">
        <f t="shared" si="67"/>
        <v>0</v>
      </c>
      <c r="X78" s="1">
        <f t="shared" si="68"/>
        <v>25</v>
      </c>
      <c r="Y78" s="1">
        <f t="shared" si="69"/>
        <v>19</v>
      </c>
      <c r="Z78" s="1">
        <f t="shared" si="70"/>
        <v>1</v>
      </c>
      <c r="AA78" s="1" t="str">
        <f t="shared" si="51"/>
        <v>L</v>
      </c>
      <c r="AB78" s="1">
        <f t="shared" si="71"/>
        <v>5</v>
      </c>
      <c r="AC78" s="1" t="str">
        <f t="shared" si="52"/>
        <v>L</v>
      </c>
      <c r="AD78" s="1">
        <f t="shared" si="72"/>
        <v>4</v>
      </c>
      <c r="AE78" s="1">
        <f t="shared" si="73"/>
        <v>4</v>
      </c>
      <c r="AF78" s="1">
        <f t="shared" si="74"/>
        <v>2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15</v>
      </c>
      <c r="E79" s="1">
        <v>0</v>
      </c>
      <c r="F79" s="1">
        <v>5</v>
      </c>
      <c r="G79" s="1" t="s">
        <v>83</v>
      </c>
      <c r="H79" s="1" t="s">
        <v>83</v>
      </c>
      <c r="I79" s="1">
        <f t="shared" si="53"/>
        <v>41</v>
      </c>
      <c r="J79" s="1">
        <f t="shared" si="54"/>
        <v>32</v>
      </c>
      <c r="K79" s="1">
        <f t="shared" si="55"/>
        <v>17</v>
      </c>
      <c r="L79" s="1">
        <f t="shared" si="56"/>
        <v>5</v>
      </c>
      <c r="M79" s="1">
        <f t="shared" si="57"/>
        <v>8</v>
      </c>
      <c r="N79" s="1">
        <f t="shared" si="58"/>
        <v>0</v>
      </c>
      <c r="O79" s="1">
        <f t="shared" si="59"/>
        <v>23</v>
      </c>
      <c r="P79" s="1">
        <f t="shared" si="60"/>
        <v>13</v>
      </c>
      <c r="Q79" s="1">
        <f t="shared" si="61"/>
        <v>3</v>
      </c>
      <c r="R79" s="1">
        <f t="shared" si="62"/>
        <v>18</v>
      </c>
      <c r="S79" s="1">
        <f t="shared" si="63"/>
        <v>19</v>
      </c>
      <c r="T79" s="1">
        <f t="shared" si="64"/>
        <v>2</v>
      </c>
      <c r="U79" s="1">
        <f t="shared" si="65"/>
        <v>14</v>
      </c>
      <c r="V79" s="1">
        <f t="shared" si="66"/>
        <v>10</v>
      </c>
      <c r="W79" s="1">
        <f t="shared" si="67"/>
        <v>0</v>
      </c>
      <c r="X79" s="1">
        <f t="shared" si="68"/>
        <v>25</v>
      </c>
      <c r="Y79" s="1">
        <f t="shared" si="69"/>
        <v>20</v>
      </c>
      <c r="Z79" s="1">
        <f t="shared" si="70"/>
        <v>1</v>
      </c>
      <c r="AA79" s="1" t="str">
        <f t="shared" si="51"/>
        <v>L</v>
      </c>
      <c r="AB79" s="1">
        <f t="shared" si="71"/>
        <v>6</v>
      </c>
      <c r="AC79" s="1" t="str">
        <f t="shared" si="52"/>
        <v>L</v>
      </c>
      <c r="AD79" s="1">
        <f t="shared" si="72"/>
        <v>4</v>
      </c>
      <c r="AE79" s="1">
        <f t="shared" si="73"/>
        <v>5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8</v>
      </c>
      <c r="E80" s="1">
        <v>6</v>
      </c>
      <c r="F80" s="1">
        <v>1</v>
      </c>
      <c r="G80" s="1" t="s">
        <v>83</v>
      </c>
      <c r="H80" s="1" t="s">
        <v>83</v>
      </c>
      <c r="I80" s="1">
        <f t="shared" si="53"/>
        <v>42</v>
      </c>
      <c r="J80" s="1">
        <f t="shared" si="54"/>
        <v>32</v>
      </c>
      <c r="K80" s="1">
        <f t="shared" si="55"/>
        <v>17</v>
      </c>
      <c r="L80" s="1">
        <f t="shared" si="56"/>
        <v>5</v>
      </c>
      <c r="M80" s="1">
        <f t="shared" si="57"/>
        <v>8</v>
      </c>
      <c r="N80" s="1">
        <f t="shared" si="58"/>
        <v>0</v>
      </c>
      <c r="O80" s="1">
        <f t="shared" si="59"/>
        <v>24</v>
      </c>
      <c r="P80" s="1">
        <f t="shared" si="60"/>
        <v>13</v>
      </c>
      <c r="Q80" s="1">
        <f t="shared" si="61"/>
        <v>3</v>
      </c>
      <c r="R80" s="1">
        <f t="shared" si="62"/>
        <v>18</v>
      </c>
      <c r="S80" s="1">
        <f t="shared" si="63"/>
        <v>19</v>
      </c>
      <c r="T80" s="1">
        <f t="shared" si="64"/>
        <v>2</v>
      </c>
      <c r="U80" s="1">
        <f t="shared" si="65"/>
        <v>15</v>
      </c>
      <c r="V80" s="1">
        <f t="shared" si="66"/>
        <v>10</v>
      </c>
      <c r="W80" s="1">
        <f t="shared" si="67"/>
        <v>0</v>
      </c>
      <c r="X80" s="1">
        <f t="shared" si="68"/>
        <v>26</v>
      </c>
      <c r="Y80" s="1">
        <f t="shared" si="69"/>
        <v>20</v>
      </c>
      <c r="Z80" s="1">
        <f t="shared" si="70"/>
        <v>1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4</v>
      </c>
      <c r="AE80" s="1">
        <f t="shared" si="73"/>
        <v>5</v>
      </c>
      <c r="AF80" s="1">
        <f t="shared" si="74"/>
        <v>1</v>
      </c>
      <c r="AG80" s="43"/>
    </row>
    <row r="81" spans="1:33" x14ac:dyDescent="0.3">
      <c r="A81" s="42">
        <v>46124</v>
      </c>
      <c r="B81" s="1">
        <v>80</v>
      </c>
      <c r="C81" s="1" t="s">
        <v>66</v>
      </c>
      <c r="D81" s="1" t="s">
        <v>3</v>
      </c>
      <c r="E81" s="1">
        <v>3</v>
      </c>
      <c r="F81" s="1">
        <v>4</v>
      </c>
      <c r="G81" s="1" t="s">
        <v>84</v>
      </c>
      <c r="H81" s="1" t="s">
        <v>83</v>
      </c>
      <c r="I81" s="1">
        <f t="shared" si="53"/>
        <v>42</v>
      </c>
      <c r="J81" s="1">
        <f t="shared" si="54"/>
        <v>32</v>
      </c>
      <c r="K81" s="1">
        <f t="shared" si="55"/>
        <v>17</v>
      </c>
      <c r="L81" s="1">
        <f t="shared" si="56"/>
        <v>6</v>
      </c>
      <c r="M81" s="1">
        <f t="shared" si="57"/>
        <v>8</v>
      </c>
      <c r="N81" s="1">
        <f t="shared" si="58"/>
        <v>0</v>
      </c>
      <c r="O81" s="1">
        <f t="shared" si="59"/>
        <v>24</v>
      </c>
      <c r="P81" s="1">
        <f t="shared" si="60"/>
        <v>13</v>
      </c>
      <c r="Q81" s="1">
        <f t="shared" si="61"/>
        <v>4</v>
      </c>
      <c r="R81" s="1">
        <f t="shared" si="62"/>
        <v>18</v>
      </c>
      <c r="S81" s="1">
        <f t="shared" si="63"/>
        <v>19</v>
      </c>
      <c r="T81" s="1">
        <f t="shared" si="64"/>
        <v>2</v>
      </c>
      <c r="U81" s="1">
        <f t="shared" si="65"/>
        <v>15</v>
      </c>
      <c r="V81" s="1">
        <f t="shared" si="66"/>
        <v>10</v>
      </c>
      <c r="W81" s="1">
        <f t="shared" si="67"/>
        <v>1</v>
      </c>
      <c r="X81" s="1">
        <f t="shared" si="68"/>
        <v>26</v>
      </c>
      <c r="Y81" s="1">
        <f t="shared" si="69"/>
        <v>20</v>
      </c>
      <c r="Z81" s="1">
        <f t="shared" si="70"/>
        <v>2</v>
      </c>
      <c r="AA81" s="1" t="str">
        <f t="shared" si="51"/>
        <v>L</v>
      </c>
      <c r="AB81" s="1">
        <f t="shared" si="71"/>
        <v>1</v>
      </c>
      <c r="AC81" s="1" t="str">
        <f t="shared" si="52"/>
        <v>OTL</v>
      </c>
      <c r="AD81" s="1">
        <f t="shared" si="72"/>
        <v>3</v>
      </c>
      <c r="AE81" s="1">
        <f t="shared" si="73"/>
        <v>5</v>
      </c>
      <c r="AF81" s="1">
        <f t="shared" si="74"/>
        <v>2</v>
      </c>
      <c r="AG81" s="43"/>
    </row>
    <row r="82" spans="1:33" x14ac:dyDescent="0.3">
      <c r="A82" s="42">
        <v>46126</v>
      </c>
      <c r="B82" s="1">
        <v>81</v>
      </c>
      <c r="C82" s="1" t="s">
        <v>65</v>
      </c>
      <c r="D82" s="1" t="s">
        <v>17</v>
      </c>
      <c r="E82" s="1">
        <v>2</v>
      </c>
      <c r="F82" s="1">
        <v>3</v>
      </c>
      <c r="G82" s="1" t="s">
        <v>83</v>
      </c>
      <c r="H82" s="1" t="s">
        <v>83</v>
      </c>
      <c r="I82" s="1">
        <f t="shared" si="53"/>
        <v>42</v>
      </c>
      <c r="J82" s="1">
        <f t="shared" si="54"/>
        <v>33</v>
      </c>
      <c r="K82" s="1">
        <f t="shared" si="55"/>
        <v>17</v>
      </c>
      <c r="L82" s="1">
        <f t="shared" si="56"/>
        <v>6</v>
      </c>
      <c r="M82" s="1">
        <f t="shared" si="57"/>
        <v>8</v>
      </c>
      <c r="N82" s="1">
        <f t="shared" si="58"/>
        <v>0</v>
      </c>
      <c r="O82" s="1">
        <f t="shared" si="59"/>
        <v>24</v>
      </c>
      <c r="P82" s="1">
        <f t="shared" si="60"/>
        <v>13</v>
      </c>
      <c r="Q82" s="1">
        <f t="shared" si="61"/>
        <v>4</v>
      </c>
      <c r="R82" s="1">
        <f t="shared" si="62"/>
        <v>18</v>
      </c>
      <c r="S82" s="1">
        <f t="shared" si="63"/>
        <v>20</v>
      </c>
      <c r="T82" s="1">
        <f t="shared" si="64"/>
        <v>2</v>
      </c>
      <c r="U82" s="1">
        <f t="shared" si="65"/>
        <v>15</v>
      </c>
      <c r="V82" s="1">
        <f t="shared" si="66"/>
        <v>10</v>
      </c>
      <c r="W82" s="1">
        <f t="shared" si="67"/>
        <v>1</v>
      </c>
      <c r="X82" s="1">
        <f t="shared" si="68"/>
        <v>26</v>
      </c>
      <c r="Y82" s="1">
        <f t="shared" si="69"/>
        <v>21</v>
      </c>
      <c r="Z82" s="1">
        <f t="shared" si="70"/>
        <v>2</v>
      </c>
      <c r="AA82" s="1" t="str">
        <f t="shared" si="51"/>
        <v>L</v>
      </c>
      <c r="AB82" s="1">
        <f t="shared" si="71"/>
        <v>2</v>
      </c>
      <c r="AC82" s="1" t="str">
        <f t="shared" si="52"/>
        <v>L</v>
      </c>
      <c r="AD82" s="1">
        <f t="shared" si="72"/>
        <v>2</v>
      </c>
      <c r="AE82" s="1">
        <f t="shared" si="73"/>
        <v>6</v>
      </c>
      <c r="AF82" s="1">
        <f t="shared" si="74"/>
        <v>2</v>
      </c>
      <c r="AG82" s="43"/>
    </row>
    <row r="83" spans="1:33" x14ac:dyDescent="0.3">
      <c r="A83" s="42">
        <v>46128</v>
      </c>
      <c r="B83" s="1">
        <v>82</v>
      </c>
      <c r="C83" s="1" t="s">
        <v>65</v>
      </c>
      <c r="D83" s="1" t="s">
        <v>15</v>
      </c>
      <c r="E83" s="1">
        <v>5</v>
      </c>
      <c r="F83" s="1">
        <v>4</v>
      </c>
      <c r="G83" s="1" t="s">
        <v>83</v>
      </c>
      <c r="H83" s="1" t="s">
        <v>83</v>
      </c>
      <c r="I83" s="1">
        <f t="shared" si="53"/>
        <v>43</v>
      </c>
      <c r="J83" s="1">
        <f t="shared" si="54"/>
        <v>33</v>
      </c>
      <c r="K83" s="1">
        <f t="shared" si="55"/>
        <v>17</v>
      </c>
      <c r="L83" s="1">
        <f t="shared" si="56"/>
        <v>6</v>
      </c>
      <c r="M83" s="1">
        <f t="shared" si="57"/>
        <v>8</v>
      </c>
      <c r="N83" s="1">
        <f t="shared" si="58"/>
        <v>0</v>
      </c>
      <c r="O83" s="1">
        <f t="shared" si="59"/>
        <v>24</v>
      </c>
      <c r="P83" s="1">
        <f t="shared" si="60"/>
        <v>13</v>
      </c>
      <c r="Q83" s="1">
        <f t="shared" si="61"/>
        <v>4</v>
      </c>
      <c r="R83" s="1">
        <f t="shared" si="62"/>
        <v>19</v>
      </c>
      <c r="S83" s="1">
        <f t="shared" si="63"/>
        <v>20</v>
      </c>
      <c r="T83" s="1">
        <f t="shared" si="64"/>
        <v>2</v>
      </c>
      <c r="U83" s="1">
        <f t="shared" si="65"/>
        <v>15</v>
      </c>
      <c r="V83" s="1">
        <f t="shared" si="66"/>
        <v>10</v>
      </c>
      <c r="W83" s="1">
        <f t="shared" si="67"/>
        <v>1</v>
      </c>
      <c r="X83" s="1">
        <f t="shared" si="68"/>
        <v>27</v>
      </c>
      <c r="Y83" s="1">
        <f t="shared" si="69"/>
        <v>21</v>
      </c>
      <c r="Z83" s="1">
        <f t="shared" si="70"/>
        <v>2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2</v>
      </c>
      <c r="AE83" s="1">
        <f t="shared" si="73"/>
        <v>6</v>
      </c>
      <c r="AF83" s="1">
        <f t="shared" si="74"/>
        <v>2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43</v>
      </c>
      <c r="J84" s="1">
        <f t="shared" si="75"/>
        <v>33</v>
      </c>
      <c r="K84" s="1">
        <f t="shared" si="75"/>
        <v>17</v>
      </c>
      <c r="L84" s="1">
        <f t="shared" si="75"/>
        <v>6</v>
      </c>
      <c r="M84" s="1">
        <f t="shared" si="75"/>
        <v>8</v>
      </c>
      <c r="N84" s="1">
        <f t="shared" si="75"/>
        <v>0</v>
      </c>
      <c r="O84" s="1">
        <f t="shared" ref="O84:Z84" si="76">IF(O2="","",MAX(O2:O83))</f>
        <v>24</v>
      </c>
      <c r="P84" s="1">
        <f t="shared" si="76"/>
        <v>13</v>
      </c>
      <c r="Q84" s="1">
        <f t="shared" si="76"/>
        <v>4</v>
      </c>
      <c r="R84" s="1">
        <f t="shared" si="76"/>
        <v>19</v>
      </c>
      <c r="S84" s="1">
        <f t="shared" si="76"/>
        <v>20</v>
      </c>
      <c r="T84" s="1">
        <f t="shared" si="76"/>
        <v>2</v>
      </c>
      <c r="U84" s="1">
        <f t="shared" si="76"/>
        <v>15</v>
      </c>
      <c r="V84" s="1">
        <f t="shared" si="76"/>
        <v>10</v>
      </c>
      <c r="W84" s="1">
        <f t="shared" si="76"/>
        <v>1</v>
      </c>
      <c r="X84" s="1">
        <f t="shared" si="76"/>
        <v>27</v>
      </c>
      <c r="Y84" s="1">
        <f t="shared" si="76"/>
        <v>21</v>
      </c>
      <c r="Z84" s="1">
        <f t="shared" si="76"/>
        <v>2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2</v>
      </c>
      <c r="AE84" s="1">
        <f>IF(LOOKUP(2,1 / (AE1:AE83 &lt;&gt; ""),AE1:AE83)="L10 L","",LOOKUP(2,1 / (AE1:AE83 &lt;&gt; ""),AE1:AE83))</f>
        <v>6</v>
      </c>
      <c r="AF84" s="1">
        <f>IF(LOOKUP(2,1 / (AF1:AF83 &lt;&gt; ""),AF1:AF83)="L10 L","",LOOKUP(2,1 / (AF1:AF83 &lt;&gt; ""),AF1:AF83))</f>
        <v>2</v>
      </c>
    </row>
    <row r="85" spans="1:33" x14ac:dyDescent="0.3">
      <c r="C85" s="1">
        <f>COUNTIF(C1:C83,"Away")</f>
        <v>41</v>
      </c>
      <c r="E85" s="1">
        <f>SUM(E2:E83)</f>
        <v>273</v>
      </c>
      <c r="F85" s="1">
        <f>SUM(F2:F83)</f>
        <v>288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24-13-4</v>
      </c>
      <c r="R85" s="1" t="str">
        <f>IF(R84="","0-0-0",CONCATENATE(R84,"-",S84,"-",T84))</f>
        <v>19-20-2</v>
      </c>
      <c r="U85" s="1" t="str">
        <f>IF(U84="","0-0-0",CONCATENATE(U84,"-",V84,"-",W84))</f>
        <v>15-10-1</v>
      </c>
      <c r="X85" s="1" t="str">
        <f>IF(X84="","0-0-0",CONCATENATE(X84,"-",Y84,"-",Z84))</f>
        <v>27-21-2</v>
      </c>
      <c r="AA85" s="1" t="str">
        <f>IF(AA84="","0-0",CONCATENATE(AA84,AB84))</f>
        <v>W1</v>
      </c>
      <c r="AD85" s="1" t="str">
        <f>IF(AD84="","0-0-0",CONCATENATE(AD84,"-",AE84,"-",AF84))</f>
        <v>2-6-2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E84:F84"/>
    <mergeCell ref="O86:P86"/>
    <mergeCell ref="R86:S86"/>
    <mergeCell ref="I85:J85"/>
    <mergeCell ref="U86:V86"/>
    <mergeCell ref="X1:Z1"/>
    <mergeCell ref="U1:W1"/>
    <mergeCell ref="R1:T1"/>
    <mergeCell ref="O1:Q1"/>
    <mergeCell ref="AA86:AB86"/>
    <mergeCell ref="X86:Y86"/>
  </mergeCells>
  <dataValidations count="3">
    <dataValidation type="list" allowBlank="1" showInputMessage="1" showErrorMessage="1" sqref="G2:H83" xr:uid="{00000000-0002-0000-BB00-000002000000}">
      <formula1>$AK$1:$AK$2</formula1>
    </dataValidation>
    <dataValidation type="list" allowBlank="1" showInputMessage="1" showErrorMessage="1" sqref="C2:C83" xr:uid="{00000000-0002-0000-BB00-000000000000}">
      <formula1>$AL$1:$AL$2</formula1>
    </dataValidation>
    <dataValidation type="list" allowBlank="1" showInputMessage="1" showErrorMessage="1" sqref="D2:D83" xr:uid="{00000000-0002-0000-BB00-000001000000}">
      <formula1>$AM$1:$AM$31</formula1>
    </dataValidation>
  </dataValidations>
  <hyperlinks>
    <hyperlink ref="AG1" location="Index!A1" display="Home" xr:uid="{9BF3444C-7A88-4586-8ED8-4430B97BEA0E}"/>
  </hyperlink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FD07-14F1-444E-BE2B-C73D16751DF1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28</v>
      </c>
      <c r="AO1" s="1" t="s">
        <v>28</v>
      </c>
    </row>
    <row r="2" spans="1:41" x14ac:dyDescent="0.3">
      <c r="A2" s="42">
        <v>45938</v>
      </c>
      <c r="B2" s="1">
        <v>1</v>
      </c>
      <c r="C2" s="1" t="s">
        <v>65</v>
      </c>
      <c r="D2" s="1" t="s">
        <v>1</v>
      </c>
      <c r="E2" s="1">
        <v>3</v>
      </c>
      <c r="F2" s="1">
        <v>1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28</v>
      </c>
      <c r="AN2" s="1" t="s">
        <v>26</v>
      </c>
      <c r="AO2" s="1" t="s">
        <v>21</v>
      </c>
    </row>
    <row r="3" spans="1:41" x14ac:dyDescent="0.3">
      <c r="A3" s="42">
        <v>45939</v>
      </c>
      <c r="B3" s="1">
        <v>2</v>
      </c>
      <c r="C3" s="1" t="s">
        <v>66</v>
      </c>
      <c r="D3" s="1" t="s">
        <v>25</v>
      </c>
      <c r="E3" s="1">
        <v>4</v>
      </c>
      <c r="F3" s="1">
        <v>3</v>
      </c>
      <c r="G3" s="1" t="s">
        <v>84</v>
      </c>
      <c r="H3" s="1" t="s">
        <v>83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27</v>
      </c>
      <c r="AN3" s="1" t="s">
        <v>23</v>
      </c>
      <c r="AO3" s="1" t="s">
        <v>19</v>
      </c>
    </row>
    <row r="4" spans="1:41" x14ac:dyDescent="0.3">
      <c r="A4" s="42">
        <v>45941</v>
      </c>
      <c r="B4" s="1">
        <v>3</v>
      </c>
      <c r="C4" s="1" t="s">
        <v>66</v>
      </c>
      <c r="D4" s="1" t="s">
        <v>28</v>
      </c>
      <c r="E4" s="1">
        <v>3</v>
      </c>
      <c r="F4" s="1">
        <v>1</v>
      </c>
      <c r="G4" s="1" t="s">
        <v>83</v>
      </c>
      <c r="H4" s="1" t="s">
        <v>83</v>
      </c>
      <c r="I4" s="1">
        <f t="shared" si="2"/>
        <v>3</v>
      </c>
      <c r="J4" s="1">
        <f t="shared" si="3"/>
        <v>0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3</v>
      </c>
      <c r="AC4" s="1" t="str">
        <f t="shared" si="1"/>
        <v>W</v>
      </c>
      <c r="AD4" s="1">
        <f t="shared" si="21"/>
        <v>3</v>
      </c>
      <c r="AE4" s="1">
        <f t="shared" si="22"/>
        <v>0</v>
      </c>
      <c r="AF4" s="1">
        <f t="shared" si="23"/>
        <v>0</v>
      </c>
      <c r="AG4" s="43"/>
      <c r="AM4" s="1" t="s">
        <v>26</v>
      </c>
      <c r="AN4" s="1" t="s">
        <v>21</v>
      </c>
      <c r="AO4" s="1" t="s">
        <v>16</v>
      </c>
    </row>
    <row r="5" spans="1:41" x14ac:dyDescent="0.3">
      <c r="A5" s="42">
        <v>45943</v>
      </c>
      <c r="B5" s="1">
        <v>4</v>
      </c>
      <c r="C5" s="1" t="s">
        <v>66</v>
      </c>
      <c r="D5" s="1" t="s">
        <v>5</v>
      </c>
      <c r="E5" s="1">
        <v>3</v>
      </c>
      <c r="F5" s="1">
        <v>4</v>
      </c>
      <c r="G5" s="1" t="s">
        <v>83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25</v>
      </c>
      <c r="AN5" s="1" t="s">
        <v>19</v>
      </c>
      <c r="AO5" s="1" t="s">
        <v>11</v>
      </c>
    </row>
    <row r="6" spans="1:41" x14ac:dyDescent="0.3">
      <c r="A6" s="42">
        <v>45946</v>
      </c>
      <c r="B6" s="1">
        <v>5</v>
      </c>
      <c r="C6" s="1" t="s">
        <v>65</v>
      </c>
      <c r="D6" s="1" t="s">
        <v>2</v>
      </c>
      <c r="E6" s="1">
        <v>5</v>
      </c>
      <c r="F6" s="1">
        <v>6</v>
      </c>
      <c r="G6" s="1" t="s">
        <v>83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24</v>
      </c>
      <c r="AN6" s="1" t="s">
        <v>16</v>
      </c>
      <c r="AO6" s="1" t="s">
        <v>5</v>
      </c>
    </row>
    <row r="7" spans="1:41" x14ac:dyDescent="0.3">
      <c r="A7" s="42">
        <v>45948</v>
      </c>
      <c r="B7" s="1">
        <v>6</v>
      </c>
      <c r="C7" s="1" t="s">
        <v>65</v>
      </c>
      <c r="D7" s="1" t="s">
        <v>24</v>
      </c>
      <c r="E7" s="1">
        <v>1</v>
      </c>
      <c r="F7" s="1">
        <v>4</v>
      </c>
      <c r="G7" s="1" t="s">
        <v>83</v>
      </c>
      <c r="H7" s="1" t="s">
        <v>83</v>
      </c>
      <c r="I7" s="1">
        <f t="shared" si="2"/>
        <v>3</v>
      </c>
      <c r="J7" s="1">
        <f t="shared" si="3"/>
        <v>3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1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0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23</v>
      </c>
      <c r="AN7" s="1" t="s">
        <v>14</v>
      </c>
      <c r="AO7" s="1" t="s">
        <v>4</v>
      </c>
    </row>
    <row r="8" spans="1:41" x14ac:dyDescent="0.3">
      <c r="A8" s="42">
        <v>45949</v>
      </c>
      <c r="B8" s="1">
        <v>7</v>
      </c>
      <c r="C8" s="1" t="s">
        <v>65</v>
      </c>
      <c r="D8" s="1" t="s">
        <v>95</v>
      </c>
      <c r="E8" s="1">
        <v>2</v>
      </c>
      <c r="F8" s="1">
        <v>3</v>
      </c>
      <c r="G8" s="1" t="s">
        <v>83</v>
      </c>
      <c r="H8" s="1" t="s">
        <v>83</v>
      </c>
      <c r="I8" s="1">
        <f t="shared" si="2"/>
        <v>3</v>
      </c>
      <c r="J8" s="1">
        <f t="shared" si="3"/>
        <v>4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1</v>
      </c>
      <c r="Q8" s="1">
        <f t="shared" si="10"/>
        <v>0</v>
      </c>
      <c r="R8" s="1">
        <f t="shared" si="11"/>
        <v>1</v>
      </c>
      <c r="S8" s="1">
        <f t="shared" si="12"/>
        <v>3</v>
      </c>
      <c r="T8" s="1">
        <f t="shared" si="13"/>
        <v>0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0</v>
      </c>
      <c r="AA8" s="1" t="str">
        <f t="shared" si="0"/>
        <v>L</v>
      </c>
      <c r="AB8" s="1">
        <f t="shared" si="20"/>
        <v>4</v>
      </c>
      <c r="AC8" s="1" t="str">
        <f t="shared" si="1"/>
        <v>L</v>
      </c>
      <c r="AD8" s="1">
        <f t="shared" si="21"/>
        <v>3</v>
      </c>
      <c r="AE8" s="1">
        <f t="shared" si="22"/>
        <v>4</v>
      </c>
      <c r="AF8" s="1">
        <f t="shared" si="23"/>
        <v>0</v>
      </c>
      <c r="AG8" s="43"/>
      <c r="AM8" s="1" t="s">
        <v>22</v>
      </c>
      <c r="AN8" s="1" t="s">
        <v>13</v>
      </c>
    </row>
    <row r="9" spans="1:41" x14ac:dyDescent="0.3">
      <c r="A9" s="42">
        <v>45951</v>
      </c>
      <c r="B9" s="1">
        <v>8</v>
      </c>
      <c r="C9" s="1" t="s">
        <v>66</v>
      </c>
      <c r="D9" s="1" t="s">
        <v>19</v>
      </c>
      <c r="E9" s="1">
        <v>3</v>
      </c>
      <c r="F9" s="1">
        <v>4</v>
      </c>
      <c r="G9" s="1" t="s">
        <v>83</v>
      </c>
      <c r="H9" s="1" t="s">
        <v>83</v>
      </c>
      <c r="I9" s="1">
        <f t="shared" si="2"/>
        <v>3</v>
      </c>
      <c r="J9" s="1">
        <f t="shared" si="3"/>
        <v>5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2</v>
      </c>
      <c r="P9" s="1">
        <f t="shared" si="9"/>
        <v>2</v>
      </c>
      <c r="Q9" s="1">
        <f t="shared" si="10"/>
        <v>0</v>
      </c>
      <c r="R9" s="1">
        <f t="shared" si="11"/>
        <v>1</v>
      </c>
      <c r="S9" s="1">
        <f t="shared" si="12"/>
        <v>3</v>
      </c>
      <c r="T9" s="1">
        <f t="shared" si="13"/>
        <v>0</v>
      </c>
      <c r="U9" s="1">
        <f t="shared" si="14"/>
        <v>1</v>
      </c>
      <c r="V9" s="1">
        <f t="shared" si="15"/>
        <v>2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0</v>
      </c>
      <c r="AA9" s="1" t="str">
        <f t="shared" si="0"/>
        <v>L</v>
      </c>
      <c r="AB9" s="1">
        <f t="shared" si="20"/>
        <v>5</v>
      </c>
      <c r="AC9" s="1" t="str">
        <f t="shared" si="1"/>
        <v>L</v>
      </c>
      <c r="AD9" s="1">
        <f t="shared" si="21"/>
        <v>3</v>
      </c>
      <c r="AE9" s="1">
        <f t="shared" si="22"/>
        <v>5</v>
      </c>
      <c r="AF9" s="1">
        <f t="shared" si="23"/>
        <v>0</v>
      </c>
      <c r="AG9" s="43"/>
      <c r="AM9" s="1" t="s">
        <v>21</v>
      </c>
      <c r="AN9" s="1" t="s">
        <v>12</v>
      </c>
    </row>
    <row r="10" spans="1:41" x14ac:dyDescent="0.3">
      <c r="A10" s="42">
        <v>45953</v>
      </c>
      <c r="B10" s="1">
        <v>9</v>
      </c>
      <c r="C10" s="1" t="s">
        <v>66</v>
      </c>
      <c r="D10" s="1" t="s">
        <v>31</v>
      </c>
      <c r="E10" s="1">
        <v>5</v>
      </c>
      <c r="F10" s="1">
        <v>7</v>
      </c>
      <c r="G10" s="1" t="s">
        <v>83</v>
      </c>
      <c r="H10" s="1" t="s">
        <v>83</v>
      </c>
      <c r="I10" s="1">
        <f t="shared" si="2"/>
        <v>3</v>
      </c>
      <c r="J10" s="1">
        <f t="shared" si="3"/>
        <v>6</v>
      </c>
      <c r="K10" s="1">
        <f t="shared" si="4"/>
        <v>1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2</v>
      </c>
      <c r="P10" s="1">
        <f t="shared" si="9"/>
        <v>3</v>
      </c>
      <c r="Q10" s="1">
        <f t="shared" si="10"/>
        <v>0</v>
      </c>
      <c r="R10" s="1">
        <f t="shared" si="11"/>
        <v>1</v>
      </c>
      <c r="S10" s="1">
        <f t="shared" si="12"/>
        <v>3</v>
      </c>
      <c r="T10" s="1">
        <f t="shared" si="13"/>
        <v>0</v>
      </c>
      <c r="U10" s="1">
        <f t="shared" si="14"/>
        <v>1</v>
      </c>
      <c r="V10" s="1">
        <f t="shared" si="15"/>
        <v>2</v>
      </c>
      <c r="W10" s="1">
        <f t="shared" si="16"/>
        <v>0</v>
      </c>
      <c r="X10" s="1">
        <f t="shared" si="17"/>
        <v>2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6</v>
      </c>
      <c r="AC10" s="1" t="str">
        <f t="shared" si="1"/>
        <v>L</v>
      </c>
      <c r="AD10" s="1">
        <f t="shared" si="21"/>
        <v>3</v>
      </c>
      <c r="AE10" s="1">
        <f t="shared" si="22"/>
        <v>6</v>
      </c>
      <c r="AF10" s="1">
        <f t="shared" si="23"/>
        <v>0</v>
      </c>
      <c r="AG10" s="43"/>
      <c r="AM10" s="1" t="s">
        <v>20</v>
      </c>
      <c r="AN10" s="1" t="s">
        <v>11</v>
      </c>
    </row>
    <row r="11" spans="1:41" x14ac:dyDescent="0.3">
      <c r="A11" s="42">
        <v>45955</v>
      </c>
      <c r="B11" s="1">
        <v>10</v>
      </c>
      <c r="C11" s="1" t="s">
        <v>66</v>
      </c>
      <c r="D11" s="1" t="s">
        <v>24</v>
      </c>
      <c r="E11" s="1">
        <v>3</v>
      </c>
      <c r="F11" s="1">
        <v>2</v>
      </c>
      <c r="G11" s="1" t="s">
        <v>83</v>
      </c>
      <c r="H11" s="1" t="s">
        <v>83</v>
      </c>
      <c r="I11" s="1">
        <f t="shared" si="2"/>
        <v>4</v>
      </c>
      <c r="J11" s="1">
        <f t="shared" si="3"/>
        <v>6</v>
      </c>
      <c r="K11" s="1">
        <f t="shared" si="4"/>
        <v>1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3</v>
      </c>
      <c r="P11" s="1">
        <f t="shared" si="9"/>
        <v>3</v>
      </c>
      <c r="Q11" s="1">
        <f t="shared" si="10"/>
        <v>0</v>
      </c>
      <c r="R11" s="1">
        <f t="shared" si="11"/>
        <v>1</v>
      </c>
      <c r="S11" s="1">
        <f t="shared" si="12"/>
        <v>3</v>
      </c>
      <c r="T11" s="1">
        <f t="shared" si="13"/>
        <v>0</v>
      </c>
      <c r="U11" s="1">
        <f t="shared" si="14"/>
        <v>1</v>
      </c>
      <c r="V11" s="1">
        <f t="shared" si="15"/>
        <v>2</v>
      </c>
      <c r="W11" s="1">
        <f t="shared" si="16"/>
        <v>0</v>
      </c>
      <c r="X11" s="1">
        <f t="shared" si="17"/>
        <v>2</v>
      </c>
      <c r="Y11" s="1">
        <f t="shared" si="18"/>
        <v>2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4</v>
      </c>
      <c r="AE11" s="1">
        <f t="shared" si="22"/>
        <v>6</v>
      </c>
      <c r="AF11" s="1">
        <f t="shared" si="23"/>
        <v>0</v>
      </c>
      <c r="AG11" s="43"/>
      <c r="AM11" s="1" t="s">
        <v>19</v>
      </c>
      <c r="AN11" s="1" t="s">
        <v>10</v>
      </c>
    </row>
    <row r="12" spans="1:41" x14ac:dyDescent="0.3">
      <c r="A12" s="42">
        <v>45957</v>
      </c>
      <c r="B12" s="1">
        <v>11</v>
      </c>
      <c r="C12" s="1" t="s">
        <v>65</v>
      </c>
      <c r="D12" s="1" t="s">
        <v>11</v>
      </c>
      <c r="E12" s="1">
        <v>2</v>
      </c>
      <c r="F12" s="1">
        <v>7</v>
      </c>
      <c r="G12" s="1" t="s">
        <v>83</v>
      </c>
      <c r="H12" s="1" t="s">
        <v>83</v>
      </c>
      <c r="I12" s="1">
        <f t="shared" si="2"/>
        <v>4</v>
      </c>
      <c r="J12" s="1">
        <f t="shared" si="3"/>
        <v>7</v>
      </c>
      <c r="K12" s="1">
        <f t="shared" si="4"/>
        <v>1</v>
      </c>
      <c r="L12" s="1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3</v>
      </c>
      <c r="P12" s="1">
        <f t="shared" si="9"/>
        <v>3</v>
      </c>
      <c r="Q12" s="1">
        <f t="shared" si="10"/>
        <v>0</v>
      </c>
      <c r="R12" s="1">
        <f t="shared" si="11"/>
        <v>1</v>
      </c>
      <c r="S12" s="1">
        <f t="shared" si="12"/>
        <v>4</v>
      </c>
      <c r="T12" s="1">
        <f t="shared" si="13"/>
        <v>0</v>
      </c>
      <c r="U12" s="1">
        <f t="shared" si="14"/>
        <v>1</v>
      </c>
      <c r="V12" s="1">
        <f t="shared" si="15"/>
        <v>3</v>
      </c>
      <c r="W12" s="1">
        <f t="shared" si="16"/>
        <v>0</v>
      </c>
      <c r="X12" s="1">
        <f t="shared" si="17"/>
        <v>2</v>
      </c>
      <c r="Y12" s="1">
        <f t="shared" si="18"/>
        <v>3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3</v>
      </c>
      <c r="AE12" s="1">
        <f t="shared" ref="AE12:AE43" si="25">IF(AC12="","",COUNTIFS(AC3:AC12,"L"))</f>
        <v>7</v>
      </c>
      <c r="AF12" s="1">
        <f t="shared" ref="AF12:AF43" si="26">IF(AC12="","",COUNTIFS(AC3:AC12,"OTL"))</f>
        <v>0</v>
      </c>
      <c r="AG12" s="43"/>
      <c r="AM12" s="1" t="s">
        <v>18</v>
      </c>
      <c r="AN12" s="1" t="s">
        <v>9</v>
      </c>
    </row>
    <row r="13" spans="1:41" x14ac:dyDescent="0.3">
      <c r="A13" s="42">
        <v>45958</v>
      </c>
      <c r="B13" s="1">
        <v>12</v>
      </c>
      <c r="C13" s="1" t="s">
        <v>66</v>
      </c>
      <c r="D13" s="1" t="s">
        <v>13</v>
      </c>
      <c r="E13" s="1">
        <v>5</v>
      </c>
      <c r="F13" s="1">
        <v>2</v>
      </c>
      <c r="G13" s="1" t="s">
        <v>83</v>
      </c>
      <c r="H13" s="1" t="s">
        <v>83</v>
      </c>
      <c r="I13" s="1">
        <f t="shared" si="2"/>
        <v>5</v>
      </c>
      <c r="J13" s="1">
        <f t="shared" si="3"/>
        <v>7</v>
      </c>
      <c r="K13" s="1">
        <f t="shared" si="4"/>
        <v>1</v>
      </c>
      <c r="L13" s="1">
        <f t="shared" si="5"/>
        <v>0</v>
      </c>
      <c r="M13" s="1">
        <f t="shared" si="6"/>
        <v>0</v>
      </c>
      <c r="N13" s="1">
        <f t="shared" si="7"/>
        <v>0</v>
      </c>
      <c r="O13" s="1">
        <f t="shared" si="8"/>
        <v>4</v>
      </c>
      <c r="P13" s="1">
        <f t="shared" si="9"/>
        <v>3</v>
      </c>
      <c r="Q13" s="1">
        <f t="shared" si="10"/>
        <v>0</v>
      </c>
      <c r="R13" s="1">
        <f t="shared" si="11"/>
        <v>1</v>
      </c>
      <c r="S13" s="1">
        <f t="shared" si="12"/>
        <v>4</v>
      </c>
      <c r="T13" s="1">
        <f t="shared" si="13"/>
        <v>0</v>
      </c>
      <c r="U13" s="1">
        <f t="shared" si="14"/>
        <v>1</v>
      </c>
      <c r="V13" s="1">
        <f t="shared" si="15"/>
        <v>3</v>
      </c>
      <c r="W13" s="1">
        <f t="shared" si="16"/>
        <v>0</v>
      </c>
      <c r="X13" s="1">
        <f t="shared" si="17"/>
        <v>3</v>
      </c>
      <c r="Y13" s="1">
        <f t="shared" si="18"/>
        <v>3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3</v>
      </c>
      <c r="AE13" s="1">
        <f t="shared" si="25"/>
        <v>7</v>
      </c>
      <c r="AF13" s="1">
        <f t="shared" si="26"/>
        <v>0</v>
      </c>
      <c r="AG13" s="43"/>
      <c r="AM13" s="1" t="s">
        <v>17</v>
      </c>
      <c r="AN13" s="1" t="s">
        <v>5</v>
      </c>
    </row>
    <row r="14" spans="1:41" x14ac:dyDescent="0.3">
      <c r="A14" s="42">
        <v>45960</v>
      </c>
      <c r="B14" s="1">
        <v>13</v>
      </c>
      <c r="C14" s="1" t="s">
        <v>66</v>
      </c>
      <c r="D14" s="1" t="s">
        <v>28</v>
      </c>
      <c r="E14" s="1">
        <v>4</v>
      </c>
      <c r="F14" s="1">
        <v>3</v>
      </c>
      <c r="G14" s="1" t="s">
        <v>84</v>
      </c>
      <c r="H14" s="1" t="s">
        <v>83</v>
      </c>
      <c r="I14" s="1">
        <f t="shared" si="2"/>
        <v>6</v>
      </c>
      <c r="J14" s="1">
        <f t="shared" si="3"/>
        <v>7</v>
      </c>
      <c r="K14" s="1">
        <f t="shared" si="4"/>
        <v>2</v>
      </c>
      <c r="L14" s="1">
        <f t="shared" si="5"/>
        <v>0</v>
      </c>
      <c r="M14" s="1">
        <f t="shared" si="6"/>
        <v>0</v>
      </c>
      <c r="N14" s="1">
        <f t="shared" si="7"/>
        <v>0</v>
      </c>
      <c r="O14" s="1">
        <f t="shared" si="8"/>
        <v>5</v>
      </c>
      <c r="P14" s="1">
        <f t="shared" si="9"/>
        <v>3</v>
      </c>
      <c r="Q14" s="1">
        <f t="shared" si="10"/>
        <v>0</v>
      </c>
      <c r="R14" s="1">
        <f t="shared" si="11"/>
        <v>1</v>
      </c>
      <c r="S14" s="1">
        <f t="shared" si="12"/>
        <v>4</v>
      </c>
      <c r="T14" s="1">
        <f t="shared" si="13"/>
        <v>0</v>
      </c>
      <c r="U14" s="1">
        <f t="shared" si="14"/>
        <v>2</v>
      </c>
      <c r="V14" s="1">
        <f t="shared" si="15"/>
        <v>3</v>
      </c>
      <c r="W14" s="1">
        <f t="shared" si="16"/>
        <v>0</v>
      </c>
      <c r="X14" s="1">
        <f t="shared" si="17"/>
        <v>4</v>
      </c>
      <c r="Y14" s="1">
        <f t="shared" si="18"/>
        <v>3</v>
      </c>
      <c r="Z14" s="1">
        <f t="shared" si="19"/>
        <v>0</v>
      </c>
      <c r="AA14" s="1" t="str">
        <f t="shared" si="0"/>
        <v>W</v>
      </c>
      <c r="AB14" s="1">
        <f t="shared" si="20"/>
        <v>2</v>
      </c>
      <c r="AC14" s="1" t="str">
        <f t="shared" si="1"/>
        <v>W</v>
      </c>
      <c r="AD14" s="1">
        <f t="shared" si="24"/>
        <v>3</v>
      </c>
      <c r="AE14" s="1">
        <f t="shared" si="25"/>
        <v>7</v>
      </c>
      <c r="AF14" s="1">
        <f t="shared" si="26"/>
        <v>0</v>
      </c>
      <c r="AG14" s="43"/>
      <c r="AM14" s="1" t="s">
        <v>16</v>
      </c>
      <c r="AN14" s="1" t="s">
        <v>4</v>
      </c>
    </row>
    <row r="15" spans="1:41" x14ac:dyDescent="0.3">
      <c r="A15" s="42">
        <v>45962</v>
      </c>
      <c r="B15" s="1">
        <v>14</v>
      </c>
      <c r="C15" s="1" t="s">
        <v>66</v>
      </c>
      <c r="D15" s="1" t="s">
        <v>26</v>
      </c>
      <c r="E15" s="1">
        <v>2</v>
      </c>
      <c r="F15" s="1">
        <v>1</v>
      </c>
      <c r="G15" s="1" t="s">
        <v>83</v>
      </c>
      <c r="H15" s="1" t="s">
        <v>83</v>
      </c>
      <c r="I15" s="1">
        <f t="shared" si="2"/>
        <v>7</v>
      </c>
      <c r="J15" s="1">
        <f t="shared" si="3"/>
        <v>7</v>
      </c>
      <c r="K15" s="1">
        <f t="shared" si="4"/>
        <v>2</v>
      </c>
      <c r="L15" s="1">
        <f t="shared" si="5"/>
        <v>0</v>
      </c>
      <c r="M15" s="1">
        <f t="shared" si="6"/>
        <v>0</v>
      </c>
      <c r="N15" s="1">
        <f t="shared" si="7"/>
        <v>0</v>
      </c>
      <c r="O15" s="1">
        <f t="shared" si="8"/>
        <v>6</v>
      </c>
      <c r="P15" s="1">
        <f t="shared" si="9"/>
        <v>3</v>
      </c>
      <c r="Q15" s="1">
        <f t="shared" si="10"/>
        <v>0</v>
      </c>
      <c r="R15" s="1">
        <f t="shared" si="11"/>
        <v>1</v>
      </c>
      <c r="S15" s="1">
        <f t="shared" si="12"/>
        <v>4</v>
      </c>
      <c r="T15" s="1">
        <f t="shared" si="13"/>
        <v>0</v>
      </c>
      <c r="U15" s="1">
        <f t="shared" si="14"/>
        <v>2</v>
      </c>
      <c r="V15" s="1">
        <f t="shared" si="15"/>
        <v>3</v>
      </c>
      <c r="W15" s="1">
        <f t="shared" si="16"/>
        <v>0</v>
      </c>
      <c r="X15" s="1">
        <f t="shared" si="17"/>
        <v>5</v>
      </c>
      <c r="Y15" s="1">
        <f t="shared" si="18"/>
        <v>3</v>
      </c>
      <c r="Z15" s="1">
        <f t="shared" si="19"/>
        <v>0</v>
      </c>
      <c r="AA15" s="1" t="str">
        <f t="shared" si="0"/>
        <v>W</v>
      </c>
      <c r="AB15" s="1">
        <f t="shared" si="20"/>
        <v>3</v>
      </c>
      <c r="AC15" s="1" t="str">
        <f t="shared" si="1"/>
        <v>W</v>
      </c>
      <c r="AD15" s="1">
        <f t="shared" si="24"/>
        <v>4</v>
      </c>
      <c r="AE15" s="1">
        <f t="shared" si="25"/>
        <v>6</v>
      </c>
      <c r="AF15" s="1">
        <f t="shared" si="26"/>
        <v>0</v>
      </c>
      <c r="AG15" s="43"/>
      <c r="AM15" s="1" t="s">
        <v>15</v>
      </c>
      <c r="AN15" s="1" t="s">
        <v>1</v>
      </c>
    </row>
    <row r="16" spans="1:41" x14ac:dyDescent="0.3">
      <c r="A16" s="42">
        <v>45965</v>
      </c>
      <c r="B16" s="1">
        <v>15</v>
      </c>
      <c r="C16" s="1" t="s">
        <v>65</v>
      </c>
      <c r="D16" s="1" t="s">
        <v>13</v>
      </c>
      <c r="E16" s="1">
        <v>4</v>
      </c>
      <c r="F16" s="1">
        <v>3</v>
      </c>
      <c r="G16" s="1" t="s">
        <v>84</v>
      </c>
      <c r="H16" s="1" t="s">
        <v>84</v>
      </c>
      <c r="I16" s="1">
        <f t="shared" si="2"/>
        <v>8</v>
      </c>
      <c r="J16" s="1">
        <f t="shared" si="3"/>
        <v>7</v>
      </c>
      <c r="K16" s="1">
        <f t="shared" si="4"/>
        <v>3</v>
      </c>
      <c r="L16" s="1">
        <f t="shared" si="5"/>
        <v>0</v>
      </c>
      <c r="M16" s="1">
        <f t="shared" si="6"/>
        <v>1</v>
      </c>
      <c r="N16" s="1">
        <f t="shared" si="7"/>
        <v>0</v>
      </c>
      <c r="O16" s="1">
        <f t="shared" si="8"/>
        <v>6</v>
      </c>
      <c r="P16" s="1">
        <f t="shared" si="9"/>
        <v>3</v>
      </c>
      <c r="Q16" s="1">
        <f t="shared" si="10"/>
        <v>0</v>
      </c>
      <c r="R16" s="1">
        <f t="shared" si="11"/>
        <v>2</v>
      </c>
      <c r="S16" s="1">
        <f t="shared" si="12"/>
        <v>4</v>
      </c>
      <c r="T16" s="1">
        <f t="shared" si="13"/>
        <v>0</v>
      </c>
      <c r="U16" s="1">
        <f t="shared" si="14"/>
        <v>2</v>
      </c>
      <c r="V16" s="1">
        <f t="shared" si="15"/>
        <v>3</v>
      </c>
      <c r="W16" s="1">
        <f t="shared" si="16"/>
        <v>0</v>
      </c>
      <c r="X16" s="1">
        <f t="shared" si="17"/>
        <v>6</v>
      </c>
      <c r="Y16" s="1">
        <f t="shared" si="18"/>
        <v>3</v>
      </c>
      <c r="Z16" s="1">
        <f t="shared" si="19"/>
        <v>0</v>
      </c>
      <c r="AA16" s="1" t="str">
        <f t="shared" si="0"/>
        <v>W</v>
      </c>
      <c r="AB16" s="1">
        <f t="shared" si="20"/>
        <v>4</v>
      </c>
      <c r="AC16" s="1" t="str">
        <f t="shared" si="1"/>
        <v>W</v>
      </c>
      <c r="AD16" s="1">
        <f t="shared" si="24"/>
        <v>5</v>
      </c>
      <c r="AE16" s="1">
        <f t="shared" si="25"/>
        <v>5</v>
      </c>
      <c r="AF16" s="1">
        <f t="shared" si="26"/>
        <v>0</v>
      </c>
      <c r="AG16" s="43"/>
      <c r="AM16" s="1" t="s">
        <v>14</v>
      </c>
    </row>
    <row r="17" spans="1:39" x14ac:dyDescent="0.3">
      <c r="A17" s="42">
        <v>45967</v>
      </c>
      <c r="B17" s="1">
        <v>16</v>
      </c>
      <c r="C17" s="1" t="s">
        <v>66</v>
      </c>
      <c r="D17" s="1" t="s">
        <v>11</v>
      </c>
      <c r="E17" s="1">
        <v>3</v>
      </c>
      <c r="F17" s="1">
        <v>2</v>
      </c>
      <c r="G17" s="1" t="s">
        <v>84</v>
      </c>
      <c r="H17" s="1" t="s">
        <v>83</v>
      </c>
      <c r="I17" s="1">
        <f t="shared" si="2"/>
        <v>9</v>
      </c>
      <c r="J17" s="1">
        <f t="shared" si="3"/>
        <v>7</v>
      </c>
      <c r="K17" s="1">
        <f t="shared" si="4"/>
        <v>4</v>
      </c>
      <c r="L17" s="1">
        <f t="shared" si="5"/>
        <v>0</v>
      </c>
      <c r="M17" s="1">
        <f t="shared" si="6"/>
        <v>1</v>
      </c>
      <c r="N17" s="1">
        <f t="shared" si="7"/>
        <v>0</v>
      </c>
      <c r="O17" s="1">
        <f t="shared" si="8"/>
        <v>7</v>
      </c>
      <c r="P17" s="1">
        <f t="shared" si="9"/>
        <v>3</v>
      </c>
      <c r="Q17" s="1">
        <f t="shared" si="10"/>
        <v>0</v>
      </c>
      <c r="R17" s="1">
        <f t="shared" si="11"/>
        <v>2</v>
      </c>
      <c r="S17" s="1">
        <f t="shared" si="12"/>
        <v>4</v>
      </c>
      <c r="T17" s="1">
        <f t="shared" si="13"/>
        <v>0</v>
      </c>
      <c r="U17" s="1">
        <f t="shared" si="14"/>
        <v>3</v>
      </c>
      <c r="V17" s="1">
        <f t="shared" si="15"/>
        <v>3</v>
      </c>
      <c r="W17" s="1">
        <f t="shared" si="16"/>
        <v>0</v>
      </c>
      <c r="X17" s="1">
        <f t="shared" si="17"/>
        <v>7</v>
      </c>
      <c r="Y17" s="1">
        <f t="shared" si="18"/>
        <v>3</v>
      </c>
      <c r="Z17" s="1">
        <f t="shared" si="19"/>
        <v>0</v>
      </c>
      <c r="AA17" s="1" t="str">
        <f t="shared" si="0"/>
        <v>W</v>
      </c>
      <c r="AB17" s="1">
        <f t="shared" si="20"/>
        <v>5</v>
      </c>
      <c r="AC17" s="1" t="str">
        <f t="shared" si="1"/>
        <v>W</v>
      </c>
      <c r="AD17" s="1">
        <f t="shared" si="24"/>
        <v>6</v>
      </c>
      <c r="AE17" s="1">
        <f t="shared" si="25"/>
        <v>4</v>
      </c>
      <c r="AF17" s="1">
        <f t="shared" si="26"/>
        <v>0</v>
      </c>
      <c r="AG17" s="43"/>
      <c r="AM17" s="1" t="s">
        <v>13</v>
      </c>
    </row>
    <row r="18" spans="1:39" x14ac:dyDescent="0.3">
      <c r="A18" s="42">
        <v>45969</v>
      </c>
      <c r="B18" s="1">
        <v>17</v>
      </c>
      <c r="C18" s="1" t="s">
        <v>65</v>
      </c>
      <c r="D18" s="1" t="s">
        <v>4</v>
      </c>
      <c r="E18" s="1">
        <v>5</v>
      </c>
      <c r="F18" s="1">
        <v>3</v>
      </c>
      <c r="G18" s="1" t="s">
        <v>83</v>
      </c>
      <c r="H18" s="1" t="s">
        <v>83</v>
      </c>
      <c r="I18" s="1">
        <f t="shared" si="2"/>
        <v>10</v>
      </c>
      <c r="J18" s="1">
        <f t="shared" si="3"/>
        <v>7</v>
      </c>
      <c r="K18" s="1">
        <f t="shared" si="4"/>
        <v>4</v>
      </c>
      <c r="L18" s="1">
        <f t="shared" si="5"/>
        <v>0</v>
      </c>
      <c r="M18" s="1">
        <f t="shared" si="6"/>
        <v>1</v>
      </c>
      <c r="N18" s="1">
        <f t="shared" si="7"/>
        <v>0</v>
      </c>
      <c r="O18" s="1">
        <f t="shared" si="8"/>
        <v>7</v>
      </c>
      <c r="P18" s="1">
        <f t="shared" si="9"/>
        <v>3</v>
      </c>
      <c r="Q18" s="1">
        <f t="shared" si="10"/>
        <v>0</v>
      </c>
      <c r="R18" s="1">
        <f t="shared" si="11"/>
        <v>3</v>
      </c>
      <c r="S18" s="1">
        <f t="shared" si="12"/>
        <v>4</v>
      </c>
      <c r="T18" s="1">
        <f t="shared" si="13"/>
        <v>0</v>
      </c>
      <c r="U18" s="1">
        <f t="shared" si="14"/>
        <v>4</v>
      </c>
      <c r="V18" s="1">
        <f t="shared" si="15"/>
        <v>3</v>
      </c>
      <c r="W18" s="1">
        <f t="shared" si="16"/>
        <v>0</v>
      </c>
      <c r="X18" s="1">
        <f t="shared" si="17"/>
        <v>8</v>
      </c>
      <c r="Y18" s="1">
        <f t="shared" si="18"/>
        <v>3</v>
      </c>
      <c r="Z18" s="1">
        <f t="shared" si="19"/>
        <v>0</v>
      </c>
      <c r="AA18" s="1" t="str">
        <f t="shared" si="0"/>
        <v>W</v>
      </c>
      <c r="AB18" s="1">
        <f t="shared" si="20"/>
        <v>6</v>
      </c>
      <c r="AC18" s="1" t="str">
        <f t="shared" si="1"/>
        <v>W</v>
      </c>
      <c r="AD18" s="1">
        <f t="shared" si="24"/>
        <v>7</v>
      </c>
      <c r="AE18" s="1">
        <f t="shared" si="25"/>
        <v>3</v>
      </c>
      <c r="AF18" s="1">
        <f t="shared" si="26"/>
        <v>0</v>
      </c>
      <c r="AG18" s="43"/>
      <c r="AM18" s="1" t="s">
        <v>12</v>
      </c>
    </row>
    <row r="19" spans="1:39" x14ac:dyDescent="0.3">
      <c r="A19" s="42">
        <v>45972</v>
      </c>
      <c r="B19" s="1">
        <v>18</v>
      </c>
      <c r="C19" s="1" t="s">
        <v>66</v>
      </c>
      <c r="D19" s="1" t="s">
        <v>4</v>
      </c>
      <c r="E19" s="1">
        <v>5</v>
      </c>
      <c r="F19" s="1">
        <v>3</v>
      </c>
      <c r="G19" s="1" t="s">
        <v>83</v>
      </c>
      <c r="H19" s="1" t="s">
        <v>83</v>
      </c>
      <c r="I19" s="1">
        <f t="shared" si="2"/>
        <v>11</v>
      </c>
      <c r="J19" s="1">
        <f t="shared" si="3"/>
        <v>7</v>
      </c>
      <c r="K19" s="1">
        <f t="shared" si="4"/>
        <v>4</v>
      </c>
      <c r="L19" s="1">
        <f t="shared" si="5"/>
        <v>0</v>
      </c>
      <c r="M19" s="1">
        <f t="shared" si="6"/>
        <v>1</v>
      </c>
      <c r="N19" s="1">
        <f t="shared" si="7"/>
        <v>0</v>
      </c>
      <c r="O19" s="1">
        <f t="shared" si="8"/>
        <v>8</v>
      </c>
      <c r="P19" s="1">
        <f t="shared" si="9"/>
        <v>3</v>
      </c>
      <c r="Q19" s="1">
        <f t="shared" si="10"/>
        <v>0</v>
      </c>
      <c r="R19" s="1">
        <f t="shared" si="11"/>
        <v>3</v>
      </c>
      <c r="S19" s="1">
        <f t="shared" si="12"/>
        <v>4</v>
      </c>
      <c r="T19" s="1">
        <f t="shared" si="13"/>
        <v>0</v>
      </c>
      <c r="U19" s="1">
        <f t="shared" si="14"/>
        <v>5</v>
      </c>
      <c r="V19" s="1">
        <f t="shared" si="15"/>
        <v>3</v>
      </c>
      <c r="W19" s="1">
        <f t="shared" si="16"/>
        <v>0</v>
      </c>
      <c r="X19" s="1">
        <f t="shared" si="17"/>
        <v>9</v>
      </c>
      <c r="Y19" s="1">
        <f t="shared" si="18"/>
        <v>3</v>
      </c>
      <c r="Z19" s="1">
        <f t="shared" si="19"/>
        <v>0</v>
      </c>
      <c r="AA19" s="1" t="str">
        <f t="shared" si="0"/>
        <v>W</v>
      </c>
      <c r="AB19" s="1">
        <f t="shared" si="20"/>
        <v>7</v>
      </c>
      <c r="AC19" s="1" t="str">
        <f t="shared" si="1"/>
        <v>W</v>
      </c>
      <c r="AD19" s="1">
        <f t="shared" si="24"/>
        <v>8</v>
      </c>
      <c r="AE19" s="1">
        <f t="shared" si="25"/>
        <v>2</v>
      </c>
      <c r="AF19" s="1">
        <f t="shared" si="26"/>
        <v>0</v>
      </c>
      <c r="AG19" s="43"/>
      <c r="AM19" s="1" t="s">
        <v>11</v>
      </c>
    </row>
    <row r="20" spans="1:39" x14ac:dyDescent="0.3">
      <c r="A20" s="42">
        <v>45974</v>
      </c>
      <c r="B20" s="1">
        <v>19</v>
      </c>
      <c r="C20" s="1" t="s">
        <v>65</v>
      </c>
      <c r="D20" s="1" t="s">
        <v>11</v>
      </c>
      <c r="E20" s="1">
        <v>3</v>
      </c>
      <c r="F20" s="1">
        <v>5</v>
      </c>
      <c r="G20" s="1" t="s">
        <v>83</v>
      </c>
      <c r="H20" s="1" t="s">
        <v>83</v>
      </c>
      <c r="I20" s="1">
        <f t="shared" si="2"/>
        <v>11</v>
      </c>
      <c r="J20" s="1">
        <f t="shared" si="3"/>
        <v>8</v>
      </c>
      <c r="K20" s="1">
        <f t="shared" si="4"/>
        <v>4</v>
      </c>
      <c r="L20" s="1">
        <f t="shared" si="5"/>
        <v>0</v>
      </c>
      <c r="M20" s="1">
        <f t="shared" si="6"/>
        <v>1</v>
      </c>
      <c r="N20" s="1">
        <f t="shared" si="7"/>
        <v>0</v>
      </c>
      <c r="O20" s="1">
        <f t="shared" si="8"/>
        <v>8</v>
      </c>
      <c r="P20" s="1">
        <f t="shared" si="9"/>
        <v>3</v>
      </c>
      <c r="Q20" s="1">
        <f t="shared" si="10"/>
        <v>0</v>
      </c>
      <c r="R20" s="1">
        <f t="shared" si="11"/>
        <v>3</v>
      </c>
      <c r="S20" s="1">
        <f t="shared" si="12"/>
        <v>5</v>
      </c>
      <c r="T20" s="1">
        <f t="shared" si="13"/>
        <v>0</v>
      </c>
      <c r="U20" s="1">
        <f t="shared" si="14"/>
        <v>5</v>
      </c>
      <c r="V20" s="1">
        <f t="shared" si="15"/>
        <v>4</v>
      </c>
      <c r="W20" s="1">
        <f t="shared" si="16"/>
        <v>0</v>
      </c>
      <c r="X20" s="1">
        <f t="shared" si="17"/>
        <v>9</v>
      </c>
      <c r="Y20" s="1">
        <f t="shared" si="18"/>
        <v>4</v>
      </c>
      <c r="Z20" s="1">
        <f t="shared" si="19"/>
        <v>0</v>
      </c>
      <c r="AA20" s="1" t="str">
        <f t="shared" si="0"/>
        <v>L</v>
      </c>
      <c r="AB20" s="1">
        <f t="shared" si="20"/>
        <v>1</v>
      </c>
      <c r="AC20" s="1" t="str">
        <f t="shared" si="1"/>
        <v>L</v>
      </c>
      <c r="AD20" s="1">
        <f t="shared" si="24"/>
        <v>8</v>
      </c>
      <c r="AE20" s="1">
        <f t="shared" si="25"/>
        <v>2</v>
      </c>
      <c r="AF20" s="1">
        <f t="shared" si="26"/>
        <v>0</v>
      </c>
      <c r="AG20" s="43"/>
      <c r="AM20" s="1" t="s">
        <v>10</v>
      </c>
    </row>
    <row r="21" spans="1:39" x14ac:dyDescent="0.3">
      <c r="A21" s="42">
        <v>45976</v>
      </c>
      <c r="B21" s="1">
        <v>20</v>
      </c>
      <c r="C21" s="1" t="s">
        <v>65</v>
      </c>
      <c r="D21" s="1" t="s">
        <v>16</v>
      </c>
      <c r="E21" s="1">
        <v>3</v>
      </c>
      <c r="F21" s="1">
        <v>2</v>
      </c>
      <c r="G21" s="1" t="s">
        <v>83</v>
      </c>
      <c r="H21" s="1" t="s">
        <v>83</v>
      </c>
      <c r="I21" s="1">
        <f t="shared" si="2"/>
        <v>12</v>
      </c>
      <c r="J21" s="1">
        <f t="shared" si="3"/>
        <v>8</v>
      </c>
      <c r="K21" s="1">
        <f t="shared" si="4"/>
        <v>4</v>
      </c>
      <c r="L21" s="1">
        <f t="shared" si="5"/>
        <v>0</v>
      </c>
      <c r="M21" s="1">
        <f t="shared" si="6"/>
        <v>1</v>
      </c>
      <c r="N21" s="1">
        <f t="shared" si="7"/>
        <v>0</v>
      </c>
      <c r="O21" s="1">
        <f t="shared" si="8"/>
        <v>8</v>
      </c>
      <c r="P21" s="1">
        <f t="shared" si="9"/>
        <v>3</v>
      </c>
      <c r="Q21" s="1">
        <f t="shared" si="10"/>
        <v>0</v>
      </c>
      <c r="R21" s="1">
        <f t="shared" si="11"/>
        <v>4</v>
      </c>
      <c r="S21" s="1">
        <f t="shared" si="12"/>
        <v>5</v>
      </c>
      <c r="T21" s="1">
        <f t="shared" si="13"/>
        <v>0</v>
      </c>
      <c r="U21" s="1">
        <f t="shared" si="14"/>
        <v>6</v>
      </c>
      <c r="V21" s="1">
        <f t="shared" si="15"/>
        <v>4</v>
      </c>
      <c r="W21" s="1">
        <f t="shared" si="16"/>
        <v>0</v>
      </c>
      <c r="X21" s="1">
        <f t="shared" si="17"/>
        <v>10</v>
      </c>
      <c r="Y21" s="1">
        <f t="shared" si="18"/>
        <v>4</v>
      </c>
      <c r="Z21" s="1">
        <f t="shared" si="19"/>
        <v>0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8</v>
      </c>
      <c r="AE21" s="1">
        <f t="shared" si="25"/>
        <v>2</v>
      </c>
      <c r="AF21" s="1">
        <f t="shared" si="26"/>
        <v>0</v>
      </c>
      <c r="AG21" s="43"/>
      <c r="AM21" s="1" t="s">
        <v>9</v>
      </c>
    </row>
    <row r="22" spans="1:39" x14ac:dyDescent="0.3">
      <c r="A22" s="42">
        <v>45978</v>
      </c>
      <c r="B22" s="1">
        <v>21</v>
      </c>
      <c r="C22" s="1" t="s">
        <v>66</v>
      </c>
      <c r="D22" s="1" t="s">
        <v>26</v>
      </c>
      <c r="E22" s="1">
        <v>1</v>
      </c>
      <c r="F22" s="1">
        <v>3</v>
      </c>
      <c r="G22" s="1" t="s">
        <v>83</v>
      </c>
      <c r="H22" s="1" t="s">
        <v>83</v>
      </c>
      <c r="I22" s="1">
        <f t="shared" si="2"/>
        <v>12</v>
      </c>
      <c r="J22" s="1">
        <f t="shared" si="3"/>
        <v>9</v>
      </c>
      <c r="K22" s="1">
        <f t="shared" si="4"/>
        <v>4</v>
      </c>
      <c r="L22" s="1">
        <f t="shared" si="5"/>
        <v>0</v>
      </c>
      <c r="M22" s="1">
        <f t="shared" si="6"/>
        <v>1</v>
      </c>
      <c r="N22" s="1">
        <f t="shared" si="7"/>
        <v>0</v>
      </c>
      <c r="O22" s="1">
        <f t="shared" si="8"/>
        <v>8</v>
      </c>
      <c r="P22" s="1">
        <f t="shared" si="9"/>
        <v>4</v>
      </c>
      <c r="Q22" s="1">
        <f t="shared" si="10"/>
        <v>0</v>
      </c>
      <c r="R22" s="1">
        <f t="shared" si="11"/>
        <v>4</v>
      </c>
      <c r="S22" s="1">
        <f t="shared" si="12"/>
        <v>5</v>
      </c>
      <c r="T22" s="1">
        <f t="shared" si="13"/>
        <v>0</v>
      </c>
      <c r="U22" s="1">
        <f t="shared" si="14"/>
        <v>6</v>
      </c>
      <c r="V22" s="1">
        <f t="shared" si="15"/>
        <v>4</v>
      </c>
      <c r="W22" s="1">
        <f t="shared" si="16"/>
        <v>0</v>
      </c>
      <c r="X22" s="1">
        <f t="shared" si="17"/>
        <v>10</v>
      </c>
      <c r="Y22" s="1">
        <f t="shared" si="18"/>
        <v>5</v>
      </c>
      <c r="Z22" s="1">
        <f t="shared" si="19"/>
        <v>0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8</v>
      </c>
      <c r="AE22" s="1">
        <f t="shared" si="25"/>
        <v>2</v>
      </c>
      <c r="AF22" s="1">
        <f t="shared" si="26"/>
        <v>0</v>
      </c>
      <c r="AG22" s="43"/>
      <c r="AM22" s="1" t="s">
        <v>8</v>
      </c>
    </row>
    <row r="23" spans="1:39" x14ac:dyDescent="0.3">
      <c r="A23" s="42">
        <v>45980</v>
      </c>
      <c r="B23" s="1">
        <v>22</v>
      </c>
      <c r="C23" s="1" t="s">
        <v>65</v>
      </c>
      <c r="D23" s="1" t="s">
        <v>31</v>
      </c>
      <c r="E23" s="1">
        <v>3</v>
      </c>
      <c r="F23" s="1">
        <v>4</v>
      </c>
      <c r="G23" s="1" t="s">
        <v>83</v>
      </c>
      <c r="H23" s="1" t="s">
        <v>83</v>
      </c>
      <c r="I23" s="1">
        <f t="shared" si="2"/>
        <v>12</v>
      </c>
      <c r="J23" s="1">
        <f t="shared" si="3"/>
        <v>10</v>
      </c>
      <c r="K23" s="1">
        <f t="shared" si="4"/>
        <v>4</v>
      </c>
      <c r="L23" s="1">
        <f t="shared" si="5"/>
        <v>0</v>
      </c>
      <c r="M23" s="1">
        <f t="shared" si="6"/>
        <v>1</v>
      </c>
      <c r="N23" s="1">
        <f t="shared" si="7"/>
        <v>0</v>
      </c>
      <c r="O23" s="1">
        <f t="shared" si="8"/>
        <v>8</v>
      </c>
      <c r="P23" s="1">
        <f t="shared" si="9"/>
        <v>4</v>
      </c>
      <c r="Q23" s="1">
        <f t="shared" si="10"/>
        <v>0</v>
      </c>
      <c r="R23" s="1">
        <f t="shared" si="11"/>
        <v>4</v>
      </c>
      <c r="S23" s="1">
        <f t="shared" si="12"/>
        <v>6</v>
      </c>
      <c r="T23" s="1">
        <f t="shared" si="13"/>
        <v>0</v>
      </c>
      <c r="U23" s="1">
        <f t="shared" si="14"/>
        <v>6</v>
      </c>
      <c r="V23" s="1">
        <f t="shared" si="15"/>
        <v>4</v>
      </c>
      <c r="W23" s="1">
        <f t="shared" si="16"/>
        <v>0</v>
      </c>
      <c r="X23" s="1">
        <f t="shared" si="17"/>
        <v>10</v>
      </c>
      <c r="Y23" s="1">
        <f t="shared" si="18"/>
        <v>5</v>
      </c>
      <c r="Z23" s="1">
        <f t="shared" si="19"/>
        <v>0</v>
      </c>
      <c r="AA23" s="1" t="str">
        <f t="shared" si="0"/>
        <v>L</v>
      </c>
      <c r="AB23" s="1">
        <f t="shared" si="20"/>
        <v>2</v>
      </c>
      <c r="AC23" s="1" t="str">
        <f t="shared" si="1"/>
        <v>L</v>
      </c>
      <c r="AD23" s="1">
        <f t="shared" si="24"/>
        <v>7</v>
      </c>
      <c r="AE23" s="1">
        <f t="shared" si="25"/>
        <v>3</v>
      </c>
      <c r="AF23" s="1">
        <f t="shared" si="26"/>
        <v>0</v>
      </c>
      <c r="AG23" s="43"/>
      <c r="AM23" s="1" t="s">
        <v>7</v>
      </c>
    </row>
    <row r="24" spans="1:39" x14ac:dyDescent="0.3">
      <c r="A24" s="42">
        <v>45982</v>
      </c>
      <c r="B24" s="1">
        <v>23</v>
      </c>
      <c r="C24" s="1" t="s">
        <v>65</v>
      </c>
      <c r="D24" s="1" t="s">
        <v>18</v>
      </c>
      <c r="E24" s="1">
        <v>2</v>
      </c>
      <c r="F24" s="1">
        <v>1</v>
      </c>
      <c r="G24" s="1" t="s">
        <v>84</v>
      </c>
      <c r="H24" s="1" t="s">
        <v>83</v>
      </c>
      <c r="I24" s="1">
        <f t="shared" si="2"/>
        <v>13</v>
      </c>
      <c r="J24" s="1">
        <f t="shared" si="3"/>
        <v>10</v>
      </c>
      <c r="K24" s="1">
        <f t="shared" si="4"/>
        <v>5</v>
      </c>
      <c r="L24" s="1">
        <f t="shared" si="5"/>
        <v>0</v>
      </c>
      <c r="M24" s="1">
        <f t="shared" si="6"/>
        <v>1</v>
      </c>
      <c r="N24" s="1">
        <f t="shared" si="7"/>
        <v>0</v>
      </c>
      <c r="O24" s="1">
        <f t="shared" si="8"/>
        <v>8</v>
      </c>
      <c r="P24" s="1">
        <f t="shared" si="9"/>
        <v>4</v>
      </c>
      <c r="Q24" s="1">
        <f t="shared" si="10"/>
        <v>0</v>
      </c>
      <c r="R24" s="1">
        <f t="shared" si="11"/>
        <v>5</v>
      </c>
      <c r="S24" s="1">
        <f t="shared" si="12"/>
        <v>6</v>
      </c>
      <c r="T24" s="1">
        <f t="shared" si="13"/>
        <v>0</v>
      </c>
      <c r="U24" s="1">
        <f t="shared" si="14"/>
        <v>6</v>
      </c>
      <c r="V24" s="1">
        <f t="shared" si="15"/>
        <v>4</v>
      </c>
      <c r="W24" s="1">
        <f t="shared" si="16"/>
        <v>0</v>
      </c>
      <c r="X24" s="1">
        <f t="shared" si="17"/>
        <v>10</v>
      </c>
      <c r="Y24" s="1">
        <f t="shared" si="18"/>
        <v>5</v>
      </c>
      <c r="Z24" s="1">
        <f t="shared" si="19"/>
        <v>0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7</v>
      </c>
      <c r="AE24" s="1">
        <f t="shared" si="25"/>
        <v>3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45984</v>
      </c>
      <c r="B25" s="1">
        <v>24</v>
      </c>
      <c r="C25" s="1" t="s">
        <v>65</v>
      </c>
      <c r="D25" s="1" t="s">
        <v>8</v>
      </c>
      <c r="E25" s="1">
        <v>1</v>
      </c>
      <c r="F25" s="1">
        <v>3</v>
      </c>
      <c r="G25" s="1" t="s">
        <v>83</v>
      </c>
      <c r="H25" s="1" t="s">
        <v>83</v>
      </c>
      <c r="I25" s="1">
        <f t="shared" si="2"/>
        <v>13</v>
      </c>
      <c r="J25" s="1">
        <f t="shared" si="3"/>
        <v>11</v>
      </c>
      <c r="K25" s="1">
        <f t="shared" si="4"/>
        <v>5</v>
      </c>
      <c r="L25" s="1">
        <f t="shared" si="5"/>
        <v>0</v>
      </c>
      <c r="M25" s="1">
        <f t="shared" si="6"/>
        <v>1</v>
      </c>
      <c r="N25" s="1">
        <f t="shared" si="7"/>
        <v>0</v>
      </c>
      <c r="O25" s="1">
        <f t="shared" si="8"/>
        <v>8</v>
      </c>
      <c r="P25" s="1">
        <f t="shared" si="9"/>
        <v>4</v>
      </c>
      <c r="Q25" s="1">
        <f t="shared" si="10"/>
        <v>0</v>
      </c>
      <c r="R25" s="1">
        <f t="shared" si="11"/>
        <v>5</v>
      </c>
      <c r="S25" s="1">
        <f t="shared" si="12"/>
        <v>7</v>
      </c>
      <c r="T25" s="1">
        <f t="shared" si="13"/>
        <v>0</v>
      </c>
      <c r="U25" s="1">
        <f t="shared" si="14"/>
        <v>6</v>
      </c>
      <c r="V25" s="1">
        <f t="shared" si="15"/>
        <v>4</v>
      </c>
      <c r="W25" s="1">
        <f t="shared" si="16"/>
        <v>0</v>
      </c>
      <c r="X25" s="1">
        <f t="shared" si="17"/>
        <v>10</v>
      </c>
      <c r="Y25" s="1">
        <f t="shared" si="18"/>
        <v>5</v>
      </c>
      <c r="Z25" s="1">
        <f t="shared" si="19"/>
        <v>0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6</v>
      </c>
      <c r="AE25" s="1">
        <f t="shared" si="25"/>
        <v>4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45987</v>
      </c>
      <c r="B26" s="1">
        <v>25</v>
      </c>
      <c r="C26" s="1" t="s">
        <v>65</v>
      </c>
      <c r="D26" s="1" t="s">
        <v>13</v>
      </c>
      <c r="E26" s="1">
        <v>3</v>
      </c>
      <c r="F26" s="1">
        <v>1</v>
      </c>
      <c r="G26" s="1" t="s">
        <v>83</v>
      </c>
      <c r="H26" s="1" t="s">
        <v>83</v>
      </c>
      <c r="I26" s="1">
        <f t="shared" si="2"/>
        <v>14</v>
      </c>
      <c r="J26" s="1">
        <f t="shared" si="3"/>
        <v>11</v>
      </c>
      <c r="K26" s="1">
        <f t="shared" si="4"/>
        <v>5</v>
      </c>
      <c r="L26" s="1">
        <f t="shared" si="5"/>
        <v>0</v>
      </c>
      <c r="M26" s="1">
        <f t="shared" si="6"/>
        <v>1</v>
      </c>
      <c r="N26" s="1">
        <f t="shared" si="7"/>
        <v>0</v>
      </c>
      <c r="O26" s="1">
        <f t="shared" si="8"/>
        <v>8</v>
      </c>
      <c r="P26" s="1">
        <f t="shared" si="9"/>
        <v>4</v>
      </c>
      <c r="Q26" s="1">
        <f t="shared" si="10"/>
        <v>0</v>
      </c>
      <c r="R26" s="1">
        <f t="shared" si="11"/>
        <v>6</v>
      </c>
      <c r="S26" s="1">
        <f t="shared" si="12"/>
        <v>7</v>
      </c>
      <c r="T26" s="1">
        <f t="shared" si="13"/>
        <v>0</v>
      </c>
      <c r="U26" s="1">
        <f t="shared" si="14"/>
        <v>6</v>
      </c>
      <c r="V26" s="1">
        <f t="shared" si="15"/>
        <v>4</v>
      </c>
      <c r="W26" s="1">
        <f t="shared" si="16"/>
        <v>0</v>
      </c>
      <c r="X26" s="1">
        <f t="shared" si="17"/>
        <v>11</v>
      </c>
      <c r="Y26" s="1">
        <f t="shared" si="18"/>
        <v>5</v>
      </c>
      <c r="Z26" s="1">
        <f t="shared" si="19"/>
        <v>0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6</v>
      </c>
      <c r="AE26" s="1">
        <f t="shared" si="25"/>
        <v>4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45989</v>
      </c>
      <c r="B27" s="1">
        <v>26</v>
      </c>
      <c r="C27" s="1" t="s">
        <v>66</v>
      </c>
      <c r="D27" s="1" t="s">
        <v>12</v>
      </c>
      <c r="E27" s="1">
        <v>2</v>
      </c>
      <c r="F27" s="1">
        <v>6</v>
      </c>
      <c r="G27" s="1" t="s">
        <v>83</v>
      </c>
      <c r="H27" s="1" t="s">
        <v>83</v>
      </c>
      <c r="I27" s="1">
        <f t="shared" si="2"/>
        <v>14</v>
      </c>
      <c r="J27" s="1">
        <f t="shared" si="3"/>
        <v>12</v>
      </c>
      <c r="K27" s="1">
        <f t="shared" si="4"/>
        <v>5</v>
      </c>
      <c r="L27" s="1">
        <f t="shared" si="5"/>
        <v>0</v>
      </c>
      <c r="M27" s="1">
        <f t="shared" si="6"/>
        <v>1</v>
      </c>
      <c r="N27" s="1">
        <f t="shared" si="7"/>
        <v>0</v>
      </c>
      <c r="O27" s="1">
        <f t="shared" si="8"/>
        <v>8</v>
      </c>
      <c r="P27" s="1">
        <f t="shared" si="9"/>
        <v>5</v>
      </c>
      <c r="Q27" s="1">
        <f t="shared" si="10"/>
        <v>0</v>
      </c>
      <c r="R27" s="1">
        <f t="shared" si="11"/>
        <v>6</v>
      </c>
      <c r="S27" s="1">
        <f t="shared" si="12"/>
        <v>7</v>
      </c>
      <c r="T27" s="1">
        <f t="shared" si="13"/>
        <v>0</v>
      </c>
      <c r="U27" s="1">
        <f t="shared" si="14"/>
        <v>6</v>
      </c>
      <c r="V27" s="1">
        <f t="shared" si="15"/>
        <v>4</v>
      </c>
      <c r="W27" s="1">
        <f t="shared" si="16"/>
        <v>0</v>
      </c>
      <c r="X27" s="1">
        <f t="shared" si="17"/>
        <v>11</v>
      </c>
      <c r="Y27" s="1">
        <f t="shared" si="18"/>
        <v>6</v>
      </c>
      <c r="Z27" s="1">
        <f t="shared" si="19"/>
        <v>0</v>
      </c>
      <c r="AA27" s="1" t="str">
        <f t="shared" si="0"/>
        <v>L</v>
      </c>
      <c r="AB27" s="1">
        <f t="shared" si="20"/>
        <v>1</v>
      </c>
      <c r="AC27" s="1" t="str">
        <f t="shared" si="1"/>
        <v>L</v>
      </c>
      <c r="AD27" s="1">
        <f t="shared" si="24"/>
        <v>5</v>
      </c>
      <c r="AE27" s="1">
        <f t="shared" si="25"/>
        <v>5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45990</v>
      </c>
      <c r="B28" s="1">
        <v>27</v>
      </c>
      <c r="C28" s="1" t="s">
        <v>66</v>
      </c>
      <c r="D28" s="1" t="s">
        <v>21</v>
      </c>
      <c r="E28" s="1">
        <v>3</v>
      </c>
      <c r="F28" s="1">
        <v>2</v>
      </c>
      <c r="G28" s="1" t="s">
        <v>84</v>
      </c>
      <c r="H28" s="1" t="s">
        <v>84</v>
      </c>
      <c r="I28" s="1">
        <f t="shared" si="2"/>
        <v>15</v>
      </c>
      <c r="J28" s="1">
        <f t="shared" si="3"/>
        <v>12</v>
      </c>
      <c r="K28" s="1">
        <f t="shared" si="4"/>
        <v>6</v>
      </c>
      <c r="L28" s="1">
        <f t="shared" si="5"/>
        <v>0</v>
      </c>
      <c r="M28" s="1">
        <f t="shared" si="6"/>
        <v>2</v>
      </c>
      <c r="N28" s="1">
        <f t="shared" si="7"/>
        <v>0</v>
      </c>
      <c r="O28" s="1">
        <f t="shared" si="8"/>
        <v>9</v>
      </c>
      <c r="P28" s="1">
        <f t="shared" si="9"/>
        <v>5</v>
      </c>
      <c r="Q28" s="1">
        <f t="shared" si="10"/>
        <v>0</v>
      </c>
      <c r="R28" s="1">
        <f t="shared" si="11"/>
        <v>6</v>
      </c>
      <c r="S28" s="1">
        <f t="shared" si="12"/>
        <v>7</v>
      </c>
      <c r="T28" s="1">
        <f t="shared" si="13"/>
        <v>0</v>
      </c>
      <c r="U28" s="1">
        <f t="shared" si="14"/>
        <v>7</v>
      </c>
      <c r="V28" s="1">
        <f t="shared" si="15"/>
        <v>4</v>
      </c>
      <c r="W28" s="1">
        <f t="shared" si="16"/>
        <v>0</v>
      </c>
      <c r="X28" s="1">
        <f t="shared" si="17"/>
        <v>12</v>
      </c>
      <c r="Y28" s="1">
        <f t="shared" si="18"/>
        <v>6</v>
      </c>
      <c r="Z28" s="1">
        <f t="shared" si="19"/>
        <v>0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5</v>
      </c>
      <c r="AE28" s="1">
        <f t="shared" si="25"/>
        <v>5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45993</v>
      </c>
      <c r="B29" s="1">
        <v>28</v>
      </c>
      <c r="C29" s="1" t="s">
        <v>65</v>
      </c>
      <c r="D29" s="1" t="s">
        <v>21</v>
      </c>
      <c r="E29" s="1">
        <v>4</v>
      </c>
      <c r="F29" s="1">
        <v>5</v>
      </c>
      <c r="G29" s="1" t="s">
        <v>83</v>
      </c>
      <c r="H29" s="1" t="s">
        <v>83</v>
      </c>
      <c r="I29" s="1">
        <f t="shared" si="2"/>
        <v>15</v>
      </c>
      <c r="J29" s="1">
        <f t="shared" si="3"/>
        <v>13</v>
      </c>
      <c r="K29" s="1">
        <f t="shared" si="4"/>
        <v>6</v>
      </c>
      <c r="L29" s="1">
        <f t="shared" si="5"/>
        <v>0</v>
      </c>
      <c r="M29" s="1">
        <f t="shared" si="6"/>
        <v>2</v>
      </c>
      <c r="N29" s="1">
        <f t="shared" si="7"/>
        <v>0</v>
      </c>
      <c r="O29" s="1">
        <f t="shared" si="8"/>
        <v>9</v>
      </c>
      <c r="P29" s="1">
        <f t="shared" si="9"/>
        <v>5</v>
      </c>
      <c r="Q29" s="1">
        <f t="shared" si="10"/>
        <v>0</v>
      </c>
      <c r="R29" s="1">
        <f t="shared" si="11"/>
        <v>6</v>
      </c>
      <c r="S29" s="1">
        <f t="shared" si="12"/>
        <v>8</v>
      </c>
      <c r="T29" s="1">
        <f t="shared" si="13"/>
        <v>0</v>
      </c>
      <c r="U29" s="1">
        <f t="shared" si="14"/>
        <v>7</v>
      </c>
      <c r="V29" s="1">
        <f t="shared" si="15"/>
        <v>5</v>
      </c>
      <c r="W29" s="1">
        <f t="shared" si="16"/>
        <v>0</v>
      </c>
      <c r="X29" s="1">
        <f t="shared" si="17"/>
        <v>12</v>
      </c>
      <c r="Y29" s="1">
        <f t="shared" si="18"/>
        <v>7</v>
      </c>
      <c r="Z29" s="1">
        <f t="shared" si="19"/>
        <v>0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4</v>
      </c>
      <c r="AE29" s="1">
        <f t="shared" si="25"/>
        <v>6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45995</v>
      </c>
      <c r="B30" s="1">
        <v>29</v>
      </c>
      <c r="C30" s="1" t="s">
        <v>66</v>
      </c>
      <c r="D30" s="1" t="s">
        <v>6</v>
      </c>
      <c r="E30" s="1">
        <v>5</v>
      </c>
      <c r="F30" s="1">
        <v>2</v>
      </c>
      <c r="G30" s="1" t="s">
        <v>83</v>
      </c>
      <c r="H30" s="1" t="s">
        <v>83</v>
      </c>
      <c r="I30" s="1">
        <f t="shared" si="2"/>
        <v>16</v>
      </c>
      <c r="J30" s="1">
        <f t="shared" si="3"/>
        <v>13</v>
      </c>
      <c r="K30" s="1">
        <f t="shared" si="4"/>
        <v>6</v>
      </c>
      <c r="L30" s="1">
        <f t="shared" si="5"/>
        <v>0</v>
      </c>
      <c r="M30" s="1">
        <f t="shared" si="6"/>
        <v>2</v>
      </c>
      <c r="N30" s="1">
        <f t="shared" si="7"/>
        <v>0</v>
      </c>
      <c r="O30" s="1">
        <f t="shared" si="8"/>
        <v>10</v>
      </c>
      <c r="P30" s="1">
        <f t="shared" si="9"/>
        <v>5</v>
      </c>
      <c r="Q30" s="1">
        <f t="shared" si="10"/>
        <v>0</v>
      </c>
      <c r="R30" s="1">
        <f t="shared" si="11"/>
        <v>6</v>
      </c>
      <c r="S30" s="1">
        <f t="shared" si="12"/>
        <v>8</v>
      </c>
      <c r="T30" s="1">
        <f t="shared" si="13"/>
        <v>0</v>
      </c>
      <c r="U30" s="1">
        <f t="shared" si="14"/>
        <v>7</v>
      </c>
      <c r="V30" s="1">
        <f t="shared" si="15"/>
        <v>5</v>
      </c>
      <c r="W30" s="1">
        <f t="shared" si="16"/>
        <v>0</v>
      </c>
      <c r="X30" s="1">
        <f t="shared" si="17"/>
        <v>12</v>
      </c>
      <c r="Y30" s="1">
        <f t="shared" si="18"/>
        <v>7</v>
      </c>
      <c r="Z30" s="1">
        <f t="shared" si="19"/>
        <v>0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5</v>
      </c>
      <c r="AE30" s="1">
        <f t="shared" si="25"/>
        <v>5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45997</v>
      </c>
      <c r="B31" s="1">
        <v>30</v>
      </c>
      <c r="C31" s="1" t="s">
        <v>66</v>
      </c>
      <c r="D31" s="1" t="s">
        <v>14</v>
      </c>
      <c r="E31" s="1">
        <v>4</v>
      </c>
      <c r="F31" s="1">
        <v>1</v>
      </c>
      <c r="G31" s="1" t="s">
        <v>83</v>
      </c>
      <c r="H31" s="1" t="s">
        <v>83</v>
      </c>
      <c r="I31" s="1">
        <f t="shared" si="2"/>
        <v>17</v>
      </c>
      <c r="J31" s="1">
        <f t="shared" si="3"/>
        <v>13</v>
      </c>
      <c r="K31" s="1">
        <f t="shared" si="4"/>
        <v>6</v>
      </c>
      <c r="L31" s="1">
        <f t="shared" si="5"/>
        <v>0</v>
      </c>
      <c r="M31" s="1">
        <f t="shared" si="6"/>
        <v>2</v>
      </c>
      <c r="N31" s="1">
        <f t="shared" si="7"/>
        <v>0</v>
      </c>
      <c r="O31" s="1">
        <f t="shared" si="8"/>
        <v>11</v>
      </c>
      <c r="P31" s="1">
        <f t="shared" si="9"/>
        <v>5</v>
      </c>
      <c r="Q31" s="1">
        <f t="shared" si="10"/>
        <v>0</v>
      </c>
      <c r="R31" s="1">
        <f t="shared" si="11"/>
        <v>6</v>
      </c>
      <c r="S31" s="1">
        <f t="shared" si="12"/>
        <v>8</v>
      </c>
      <c r="T31" s="1">
        <f t="shared" si="13"/>
        <v>0</v>
      </c>
      <c r="U31" s="1">
        <f t="shared" si="14"/>
        <v>7</v>
      </c>
      <c r="V31" s="1">
        <f t="shared" si="15"/>
        <v>5</v>
      </c>
      <c r="W31" s="1">
        <f t="shared" si="16"/>
        <v>0</v>
      </c>
      <c r="X31" s="1">
        <f t="shared" si="17"/>
        <v>13</v>
      </c>
      <c r="Y31" s="1">
        <f t="shared" si="18"/>
        <v>7</v>
      </c>
      <c r="Z31" s="1">
        <f t="shared" si="19"/>
        <v>0</v>
      </c>
      <c r="AA31" s="1" t="str">
        <f t="shared" si="0"/>
        <v>W</v>
      </c>
      <c r="AB31" s="1">
        <f t="shared" si="20"/>
        <v>2</v>
      </c>
      <c r="AC31" s="1" t="str">
        <f t="shared" si="1"/>
        <v>W</v>
      </c>
      <c r="AD31" s="1">
        <f t="shared" si="24"/>
        <v>5</v>
      </c>
      <c r="AE31" s="1">
        <f t="shared" si="25"/>
        <v>5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46000</v>
      </c>
      <c r="B32" s="1">
        <v>31</v>
      </c>
      <c r="C32" s="1" t="s">
        <v>65</v>
      </c>
      <c r="D32" s="1" t="s">
        <v>6</v>
      </c>
      <c r="E32" s="1">
        <v>5</v>
      </c>
      <c r="F32" s="1">
        <v>2</v>
      </c>
      <c r="G32" s="1" t="s">
        <v>83</v>
      </c>
      <c r="H32" s="1" t="s">
        <v>83</v>
      </c>
      <c r="I32" s="1">
        <f t="shared" si="2"/>
        <v>18</v>
      </c>
      <c r="J32" s="1">
        <f t="shared" si="3"/>
        <v>13</v>
      </c>
      <c r="K32" s="1">
        <f t="shared" si="4"/>
        <v>6</v>
      </c>
      <c r="L32" s="1">
        <f t="shared" si="5"/>
        <v>0</v>
      </c>
      <c r="M32" s="1">
        <f t="shared" si="6"/>
        <v>2</v>
      </c>
      <c r="N32" s="1">
        <f t="shared" si="7"/>
        <v>0</v>
      </c>
      <c r="O32" s="1">
        <f t="shared" si="8"/>
        <v>11</v>
      </c>
      <c r="P32" s="1">
        <f t="shared" si="9"/>
        <v>5</v>
      </c>
      <c r="Q32" s="1">
        <f t="shared" si="10"/>
        <v>0</v>
      </c>
      <c r="R32" s="1">
        <f t="shared" si="11"/>
        <v>7</v>
      </c>
      <c r="S32" s="1">
        <f t="shared" si="12"/>
        <v>8</v>
      </c>
      <c r="T32" s="1">
        <f t="shared" si="13"/>
        <v>0</v>
      </c>
      <c r="U32" s="1">
        <f t="shared" si="14"/>
        <v>7</v>
      </c>
      <c r="V32" s="1">
        <f t="shared" si="15"/>
        <v>5</v>
      </c>
      <c r="W32" s="1">
        <f t="shared" si="16"/>
        <v>0</v>
      </c>
      <c r="X32" s="1">
        <f t="shared" si="17"/>
        <v>13</v>
      </c>
      <c r="Y32" s="1">
        <f t="shared" si="18"/>
        <v>7</v>
      </c>
      <c r="Z32" s="1">
        <f t="shared" si="19"/>
        <v>0</v>
      </c>
      <c r="AA32" s="1" t="str">
        <f t="shared" si="0"/>
        <v>W</v>
      </c>
      <c r="AB32" s="1">
        <f t="shared" si="20"/>
        <v>3</v>
      </c>
      <c r="AC32" s="1" t="str">
        <f t="shared" si="1"/>
        <v>W</v>
      </c>
      <c r="AD32" s="1">
        <f t="shared" si="24"/>
        <v>6</v>
      </c>
      <c r="AE32" s="1">
        <f t="shared" si="25"/>
        <v>4</v>
      </c>
      <c r="AF32" s="1">
        <f t="shared" si="26"/>
        <v>0</v>
      </c>
      <c r="AG32" s="43"/>
    </row>
    <row r="33" spans="1:33" x14ac:dyDescent="0.3">
      <c r="A33" s="42">
        <v>46002</v>
      </c>
      <c r="B33" s="1">
        <v>32</v>
      </c>
      <c r="C33" s="1" t="s">
        <v>65</v>
      </c>
      <c r="D33" s="1" t="s">
        <v>0</v>
      </c>
      <c r="E33" s="1">
        <v>6</v>
      </c>
      <c r="F33" s="1">
        <v>3</v>
      </c>
      <c r="G33" s="1" t="s">
        <v>83</v>
      </c>
      <c r="H33" s="1" t="s">
        <v>83</v>
      </c>
      <c r="I33" s="1">
        <f t="shared" si="2"/>
        <v>19</v>
      </c>
      <c r="J33" s="1">
        <f t="shared" si="3"/>
        <v>13</v>
      </c>
      <c r="K33" s="1">
        <f t="shared" si="4"/>
        <v>6</v>
      </c>
      <c r="L33" s="1">
        <f t="shared" si="5"/>
        <v>0</v>
      </c>
      <c r="M33" s="1">
        <f t="shared" si="6"/>
        <v>2</v>
      </c>
      <c r="N33" s="1">
        <f t="shared" si="7"/>
        <v>0</v>
      </c>
      <c r="O33" s="1">
        <f t="shared" si="8"/>
        <v>11</v>
      </c>
      <c r="P33" s="1">
        <f t="shared" si="9"/>
        <v>5</v>
      </c>
      <c r="Q33" s="1">
        <f t="shared" si="10"/>
        <v>0</v>
      </c>
      <c r="R33" s="1">
        <f t="shared" si="11"/>
        <v>8</v>
      </c>
      <c r="S33" s="1">
        <f t="shared" si="12"/>
        <v>8</v>
      </c>
      <c r="T33" s="1">
        <f t="shared" si="13"/>
        <v>0</v>
      </c>
      <c r="U33" s="1">
        <f t="shared" si="14"/>
        <v>7</v>
      </c>
      <c r="V33" s="1">
        <f t="shared" si="15"/>
        <v>5</v>
      </c>
      <c r="W33" s="1">
        <f t="shared" si="16"/>
        <v>0</v>
      </c>
      <c r="X33" s="1">
        <f t="shared" si="17"/>
        <v>13</v>
      </c>
      <c r="Y33" s="1">
        <f t="shared" si="18"/>
        <v>7</v>
      </c>
      <c r="Z33" s="1">
        <f t="shared" si="19"/>
        <v>0</v>
      </c>
      <c r="AA33" s="1" t="str">
        <f t="shared" si="0"/>
        <v>W</v>
      </c>
      <c r="AB33" s="1">
        <f t="shared" si="20"/>
        <v>4</v>
      </c>
      <c r="AC33" s="1" t="str">
        <f t="shared" si="1"/>
        <v>W</v>
      </c>
      <c r="AD33" s="1">
        <f t="shared" si="24"/>
        <v>7</v>
      </c>
      <c r="AE33" s="1">
        <f t="shared" si="25"/>
        <v>3</v>
      </c>
      <c r="AF33" s="1">
        <f t="shared" si="26"/>
        <v>0</v>
      </c>
      <c r="AG33" s="43"/>
    </row>
    <row r="34" spans="1:33" x14ac:dyDescent="0.3">
      <c r="A34" s="42">
        <v>46005</v>
      </c>
      <c r="B34" s="1">
        <v>33</v>
      </c>
      <c r="C34" s="1" t="s">
        <v>65</v>
      </c>
      <c r="D34" s="1" t="s">
        <v>17</v>
      </c>
      <c r="E34" s="1">
        <v>2</v>
      </c>
      <c r="F34" s="1">
        <v>6</v>
      </c>
      <c r="G34" s="1" t="s">
        <v>83</v>
      </c>
      <c r="H34" s="1" t="s">
        <v>83</v>
      </c>
      <c r="I34" s="1">
        <f t="shared" si="2"/>
        <v>19</v>
      </c>
      <c r="J34" s="1">
        <f t="shared" si="3"/>
        <v>14</v>
      </c>
      <c r="K34" s="1">
        <f t="shared" si="4"/>
        <v>6</v>
      </c>
      <c r="L34" s="1">
        <f t="shared" si="5"/>
        <v>0</v>
      </c>
      <c r="M34" s="1">
        <f t="shared" si="6"/>
        <v>2</v>
      </c>
      <c r="N34" s="1">
        <f t="shared" si="7"/>
        <v>0</v>
      </c>
      <c r="O34" s="1">
        <f t="shared" si="8"/>
        <v>11</v>
      </c>
      <c r="P34" s="1">
        <f t="shared" si="9"/>
        <v>5</v>
      </c>
      <c r="Q34" s="1">
        <f t="shared" si="10"/>
        <v>0</v>
      </c>
      <c r="R34" s="1">
        <f t="shared" si="11"/>
        <v>8</v>
      </c>
      <c r="S34" s="1">
        <f t="shared" si="12"/>
        <v>9</v>
      </c>
      <c r="T34" s="1">
        <f t="shared" si="13"/>
        <v>0</v>
      </c>
      <c r="U34" s="1">
        <f t="shared" si="14"/>
        <v>7</v>
      </c>
      <c r="V34" s="1">
        <f t="shared" si="15"/>
        <v>5</v>
      </c>
      <c r="W34" s="1">
        <f t="shared" si="16"/>
        <v>0</v>
      </c>
      <c r="X34" s="1">
        <f t="shared" si="17"/>
        <v>13</v>
      </c>
      <c r="Y34" s="1">
        <f t="shared" si="18"/>
        <v>7</v>
      </c>
      <c r="Z34" s="1">
        <f t="shared" si="19"/>
        <v>0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6</v>
      </c>
      <c r="AE34" s="1">
        <f t="shared" si="25"/>
        <v>4</v>
      </c>
      <c r="AF34" s="1">
        <f t="shared" si="26"/>
        <v>0</v>
      </c>
      <c r="AG34" s="43"/>
    </row>
    <row r="35" spans="1:33" x14ac:dyDescent="0.3">
      <c r="A35" s="42">
        <v>46007</v>
      </c>
      <c r="B35" s="1">
        <v>34</v>
      </c>
      <c r="C35" s="1" t="s">
        <v>66</v>
      </c>
      <c r="D35" s="1" t="s">
        <v>95</v>
      </c>
      <c r="E35" s="1">
        <v>4</v>
      </c>
      <c r="F35" s="1">
        <v>1</v>
      </c>
      <c r="G35" s="1" t="s">
        <v>83</v>
      </c>
      <c r="H35" s="1" t="s">
        <v>83</v>
      </c>
      <c r="I35" s="1">
        <f t="shared" ref="I35:I66" si="29">IF(E35="","",IF(E35&gt;F35,I34+1,I34))</f>
        <v>20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6</v>
      </c>
      <c r="L35" s="1">
        <f t="shared" ref="L35:L66" si="32">IF(E35="","",IF(AND(OR(G35=$AK$1,H35=$AK$1),E35&lt;F35),L34+1,L34))</f>
        <v>0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12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0</v>
      </c>
      <c r="R35" s="1">
        <f t="shared" ref="R35:R66" si="38">IF(E35="","",IF(AND(C35=$AL$2,E35&gt;F35),R34+1,R34))</f>
        <v>8</v>
      </c>
      <c r="S35" s="1">
        <f t="shared" ref="S35:S66" si="39">IF(E35="","",IF(AND(C35=$AL$2,F35&gt;E35,G35=$AK$2,H35=$AK$2),S34+1,S34))</f>
        <v>9</v>
      </c>
      <c r="T35" s="1">
        <f t="shared" ref="T35:T66" si="40">IF(E35="","",IF(AND(C35=$AL$2,F35&gt;E35,OR(G35=$AK$1,H35=$AK$1)), T34+1, T34))</f>
        <v>0</v>
      </c>
      <c r="U35" s="1">
        <f t="shared" ref="U35:U66" si="41">IF(E35="","",IF(AND(E35&gt;F35,COUNTIF($AO$1:$AO$7,D35)=1),U34+1,U34))</f>
        <v>7</v>
      </c>
      <c r="V35" s="1">
        <f t="shared" ref="V35:V66" si="42">IF(E35="","",IF(AND(E35&lt;F35,G35=$AK$2,H35=$AK$2,COUNTIF($AO$1:$AO$7,D35)=1),V34+1,V34))</f>
        <v>5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13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0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7</v>
      </c>
      <c r="AE35" s="1">
        <f t="shared" si="25"/>
        <v>3</v>
      </c>
      <c r="AF35" s="1">
        <f t="shared" si="26"/>
        <v>0</v>
      </c>
      <c r="AG35" s="43"/>
    </row>
    <row r="36" spans="1:33" x14ac:dyDescent="0.3">
      <c r="A36" s="42">
        <v>46009</v>
      </c>
      <c r="B36" s="1">
        <v>35</v>
      </c>
      <c r="C36" s="1" t="s">
        <v>66</v>
      </c>
      <c r="D36" s="1" t="s">
        <v>20</v>
      </c>
      <c r="E36" s="1">
        <v>1</v>
      </c>
      <c r="F36" s="1">
        <v>3</v>
      </c>
      <c r="G36" s="1" t="s">
        <v>83</v>
      </c>
      <c r="H36" s="1" t="s">
        <v>83</v>
      </c>
      <c r="I36" s="1">
        <f t="shared" si="29"/>
        <v>20</v>
      </c>
      <c r="J36" s="1">
        <f t="shared" si="30"/>
        <v>15</v>
      </c>
      <c r="K36" s="1">
        <f t="shared" si="31"/>
        <v>6</v>
      </c>
      <c r="L36" s="1">
        <f t="shared" si="32"/>
        <v>0</v>
      </c>
      <c r="M36" s="1">
        <f t="shared" si="33"/>
        <v>2</v>
      </c>
      <c r="N36" s="1">
        <f t="shared" si="34"/>
        <v>0</v>
      </c>
      <c r="O36" s="1">
        <f t="shared" si="35"/>
        <v>12</v>
      </c>
      <c r="P36" s="1">
        <f t="shared" si="36"/>
        <v>6</v>
      </c>
      <c r="Q36" s="1">
        <f t="shared" si="37"/>
        <v>0</v>
      </c>
      <c r="R36" s="1">
        <f t="shared" si="38"/>
        <v>8</v>
      </c>
      <c r="S36" s="1">
        <f t="shared" si="39"/>
        <v>9</v>
      </c>
      <c r="T36" s="1">
        <f t="shared" si="40"/>
        <v>0</v>
      </c>
      <c r="U36" s="1">
        <f t="shared" si="41"/>
        <v>7</v>
      </c>
      <c r="V36" s="1">
        <f t="shared" si="42"/>
        <v>5</v>
      </c>
      <c r="W36" s="1">
        <f t="shared" si="43"/>
        <v>0</v>
      </c>
      <c r="X36" s="1">
        <f t="shared" si="44"/>
        <v>13</v>
      </c>
      <c r="Y36" s="1">
        <f t="shared" si="45"/>
        <v>7</v>
      </c>
      <c r="Z36" s="1">
        <f t="shared" si="46"/>
        <v>0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6</v>
      </c>
      <c r="AE36" s="1">
        <f t="shared" si="25"/>
        <v>4</v>
      </c>
      <c r="AF36" s="1">
        <f t="shared" si="26"/>
        <v>0</v>
      </c>
      <c r="AG36" s="43"/>
    </row>
    <row r="37" spans="1:33" x14ac:dyDescent="0.3">
      <c r="A37" s="42">
        <v>46011</v>
      </c>
      <c r="B37" s="1">
        <v>36</v>
      </c>
      <c r="C37" s="1" t="s">
        <v>66</v>
      </c>
      <c r="D37" s="1" t="s">
        <v>3</v>
      </c>
      <c r="E37" s="1">
        <v>4</v>
      </c>
      <c r="F37" s="1">
        <v>5</v>
      </c>
      <c r="G37" s="1" t="s">
        <v>84</v>
      </c>
      <c r="H37" s="1" t="s">
        <v>84</v>
      </c>
      <c r="I37" s="1">
        <f t="shared" si="29"/>
        <v>20</v>
      </c>
      <c r="J37" s="1">
        <f t="shared" si="30"/>
        <v>15</v>
      </c>
      <c r="K37" s="1">
        <f t="shared" si="31"/>
        <v>6</v>
      </c>
      <c r="L37" s="1">
        <f t="shared" si="32"/>
        <v>1</v>
      </c>
      <c r="M37" s="1">
        <f t="shared" si="33"/>
        <v>2</v>
      </c>
      <c r="N37" s="1">
        <f t="shared" si="34"/>
        <v>1</v>
      </c>
      <c r="O37" s="1">
        <f t="shared" si="35"/>
        <v>12</v>
      </c>
      <c r="P37" s="1">
        <f t="shared" si="36"/>
        <v>6</v>
      </c>
      <c r="Q37" s="1">
        <f t="shared" si="37"/>
        <v>1</v>
      </c>
      <c r="R37" s="1">
        <f t="shared" si="38"/>
        <v>8</v>
      </c>
      <c r="S37" s="1">
        <f t="shared" si="39"/>
        <v>9</v>
      </c>
      <c r="T37" s="1">
        <f t="shared" si="40"/>
        <v>0</v>
      </c>
      <c r="U37" s="1">
        <f t="shared" si="41"/>
        <v>7</v>
      </c>
      <c r="V37" s="1">
        <f t="shared" si="42"/>
        <v>5</v>
      </c>
      <c r="W37" s="1">
        <f t="shared" si="43"/>
        <v>0</v>
      </c>
      <c r="X37" s="1">
        <f t="shared" si="44"/>
        <v>13</v>
      </c>
      <c r="Y37" s="1">
        <f t="shared" si="45"/>
        <v>7</v>
      </c>
      <c r="Z37" s="1">
        <f t="shared" si="46"/>
        <v>0</v>
      </c>
      <c r="AA37" s="1" t="str">
        <f t="shared" si="27"/>
        <v>L</v>
      </c>
      <c r="AB37" s="1">
        <f t="shared" si="47"/>
        <v>2</v>
      </c>
      <c r="AC37" s="1" t="str">
        <f t="shared" si="28"/>
        <v>OTL</v>
      </c>
      <c r="AD37" s="1">
        <f t="shared" si="24"/>
        <v>6</v>
      </c>
      <c r="AE37" s="1">
        <f t="shared" si="25"/>
        <v>3</v>
      </c>
      <c r="AF37" s="1">
        <f t="shared" si="26"/>
        <v>1</v>
      </c>
      <c r="AG37" s="43"/>
    </row>
    <row r="38" spans="1:33" x14ac:dyDescent="0.3">
      <c r="A38" s="42">
        <v>46012</v>
      </c>
      <c r="B38" s="1">
        <v>37</v>
      </c>
      <c r="C38" s="1" t="s">
        <v>66</v>
      </c>
      <c r="D38" s="1" t="s">
        <v>11</v>
      </c>
      <c r="E38" s="1">
        <v>2</v>
      </c>
      <c r="F38" s="1">
        <v>6</v>
      </c>
      <c r="G38" s="1" t="s">
        <v>83</v>
      </c>
      <c r="H38" s="1" t="s">
        <v>83</v>
      </c>
      <c r="I38" s="1">
        <f t="shared" si="29"/>
        <v>20</v>
      </c>
      <c r="J38" s="1">
        <f t="shared" si="30"/>
        <v>16</v>
      </c>
      <c r="K38" s="1">
        <f t="shared" si="31"/>
        <v>6</v>
      </c>
      <c r="L38" s="1">
        <f t="shared" si="32"/>
        <v>1</v>
      </c>
      <c r="M38" s="1">
        <f t="shared" si="33"/>
        <v>2</v>
      </c>
      <c r="N38" s="1">
        <f t="shared" si="34"/>
        <v>1</v>
      </c>
      <c r="O38" s="1">
        <f t="shared" si="35"/>
        <v>12</v>
      </c>
      <c r="P38" s="1">
        <f t="shared" si="36"/>
        <v>7</v>
      </c>
      <c r="Q38" s="1">
        <f t="shared" si="37"/>
        <v>1</v>
      </c>
      <c r="R38" s="1">
        <f t="shared" si="38"/>
        <v>8</v>
      </c>
      <c r="S38" s="1">
        <f t="shared" si="39"/>
        <v>9</v>
      </c>
      <c r="T38" s="1">
        <f t="shared" si="40"/>
        <v>0</v>
      </c>
      <c r="U38" s="1">
        <f t="shared" si="41"/>
        <v>7</v>
      </c>
      <c r="V38" s="1">
        <f t="shared" si="42"/>
        <v>6</v>
      </c>
      <c r="W38" s="1">
        <f t="shared" si="43"/>
        <v>0</v>
      </c>
      <c r="X38" s="1">
        <f t="shared" si="44"/>
        <v>13</v>
      </c>
      <c r="Y38" s="1">
        <f t="shared" si="45"/>
        <v>8</v>
      </c>
      <c r="Z38" s="1">
        <f t="shared" si="46"/>
        <v>0</v>
      </c>
      <c r="AA38" s="1" t="str">
        <f t="shared" si="27"/>
        <v>L</v>
      </c>
      <c r="AB38" s="1">
        <f t="shared" si="47"/>
        <v>3</v>
      </c>
      <c r="AC38" s="1" t="str">
        <f t="shared" si="28"/>
        <v>L</v>
      </c>
      <c r="AD38" s="1">
        <f t="shared" si="24"/>
        <v>5</v>
      </c>
      <c r="AE38" s="1">
        <f t="shared" si="25"/>
        <v>4</v>
      </c>
      <c r="AF38" s="1">
        <f t="shared" si="26"/>
        <v>1</v>
      </c>
      <c r="AG38" s="43"/>
    </row>
    <row r="39" spans="1:33" x14ac:dyDescent="0.3">
      <c r="A39" s="42">
        <v>46014</v>
      </c>
      <c r="B39" s="1">
        <v>38</v>
      </c>
      <c r="C39" s="1" t="s">
        <v>66</v>
      </c>
      <c r="D39" s="1" t="s">
        <v>16</v>
      </c>
      <c r="E39" s="1">
        <v>2</v>
      </c>
      <c r="F39" s="1">
        <v>6</v>
      </c>
      <c r="G39" s="1" t="s">
        <v>83</v>
      </c>
      <c r="H39" s="1" t="s">
        <v>83</v>
      </c>
      <c r="I39" s="1">
        <f t="shared" si="29"/>
        <v>20</v>
      </c>
      <c r="J39" s="1">
        <f t="shared" si="30"/>
        <v>17</v>
      </c>
      <c r="K39" s="1">
        <f t="shared" si="31"/>
        <v>6</v>
      </c>
      <c r="L39" s="1">
        <f t="shared" si="32"/>
        <v>1</v>
      </c>
      <c r="M39" s="1">
        <f t="shared" si="33"/>
        <v>2</v>
      </c>
      <c r="N39" s="1">
        <f t="shared" si="34"/>
        <v>1</v>
      </c>
      <c r="O39" s="1">
        <f t="shared" si="35"/>
        <v>12</v>
      </c>
      <c r="P39" s="1">
        <f t="shared" si="36"/>
        <v>8</v>
      </c>
      <c r="Q39" s="1">
        <f t="shared" si="37"/>
        <v>1</v>
      </c>
      <c r="R39" s="1">
        <f t="shared" si="38"/>
        <v>8</v>
      </c>
      <c r="S39" s="1">
        <f t="shared" si="39"/>
        <v>9</v>
      </c>
      <c r="T39" s="1">
        <f t="shared" si="40"/>
        <v>0</v>
      </c>
      <c r="U39" s="1">
        <f t="shared" si="41"/>
        <v>7</v>
      </c>
      <c r="V39" s="1">
        <f t="shared" si="42"/>
        <v>7</v>
      </c>
      <c r="W39" s="1">
        <f t="shared" si="43"/>
        <v>0</v>
      </c>
      <c r="X39" s="1">
        <f t="shared" si="44"/>
        <v>13</v>
      </c>
      <c r="Y39" s="1">
        <f t="shared" si="45"/>
        <v>9</v>
      </c>
      <c r="Z39" s="1">
        <f t="shared" si="46"/>
        <v>0</v>
      </c>
      <c r="AA39" s="1" t="str">
        <f t="shared" si="27"/>
        <v>L</v>
      </c>
      <c r="AB39" s="1">
        <f t="shared" si="47"/>
        <v>4</v>
      </c>
      <c r="AC39" s="1" t="str">
        <f t="shared" si="28"/>
        <v>L</v>
      </c>
      <c r="AD39" s="1">
        <f t="shared" si="24"/>
        <v>5</v>
      </c>
      <c r="AE39" s="1">
        <f t="shared" si="25"/>
        <v>4</v>
      </c>
      <c r="AF39" s="1">
        <f t="shared" si="26"/>
        <v>1</v>
      </c>
      <c r="AG39" s="43"/>
    </row>
    <row r="40" spans="1:33" x14ac:dyDescent="0.3">
      <c r="A40" s="42">
        <v>46018</v>
      </c>
      <c r="B40" s="1">
        <v>39</v>
      </c>
      <c r="C40" s="1" t="s">
        <v>65</v>
      </c>
      <c r="D40" s="1" t="s">
        <v>28</v>
      </c>
      <c r="E40" s="1">
        <v>1</v>
      </c>
      <c r="F40" s="1">
        <v>4</v>
      </c>
      <c r="G40" s="1" t="s">
        <v>83</v>
      </c>
      <c r="H40" s="1" t="s">
        <v>83</v>
      </c>
      <c r="I40" s="1">
        <f t="shared" si="29"/>
        <v>20</v>
      </c>
      <c r="J40" s="1">
        <f t="shared" si="30"/>
        <v>18</v>
      </c>
      <c r="K40" s="1">
        <f t="shared" si="31"/>
        <v>6</v>
      </c>
      <c r="L40" s="1">
        <f t="shared" si="32"/>
        <v>1</v>
      </c>
      <c r="M40" s="1">
        <f t="shared" si="33"/>
        <v>2</v>
      </c>
      <c r="N40" s="1">
        <f t="shared" si="34"/>
        <v>1</v>
      </c>
      <c r="O40" s="1">
        <f t="shared" si="35"/>
        <v>12</v>
      </c>
      <c r="P40" s="1">
        <f t="shared" si="36"/>
        <v>8</v>
      </c>
      <c r="Q40" s="1">
        <f t="shared" si="37"/>
        <v>1</v>
      </c>
      <c r="R40" s="1">
        <f t="shared" si="38"/>
        <v>8</v>
      </c>
      <c r="S40" s="1">
        <f t="shared" si="39"/>
        <v>10</v>
      </c>
      <c r="T40" s="1">
        <f t="shared" si="40"/>
        <v>0</v>
      </c>
      <c r="U40" s="1">
        <f t="shared" si="41"/>
        <v>7</v>
      </c>
      <c r="V40" s="1">
        <f t="shared" si="42"/>
        <v>8</v>
      </c>
      <c r="W40" s="1">
        <f t="shared" si="43"/>
        <v>0</v>
      </c>
      <c r="X40" s="1">
        <f t="shared" si="44"/>
        <v>13</v>
      </c>
      <c r="Y40" s="1">
        <f t="shared" si="45"/>
        <v>10</v>
      </c>
      <c r="Z40" s="1">
        <f t="shared" si="46"/>
        <v>0</v>
      </c>
      <c r="AA40" s="1" t="str">
        <f t="shared" si="27"/>
        <v>L</v>
      </c>
      <c r="AB40" s="1">
        <f t="shared" si="47"/>
        <v>5</v>
      </c>
      <c r="AC40" s="1" t="str">
        <f t="shared" si="28"/>
        <v>L</v>
      </c>
      <c r="AD40" s="1">
        <f t="shared" si="24"/>
        <v>4</v>
      </c>
      <c r="AE40" s="1">
        <f t="shared" si="25"/>
        <v>5</v>
      </c>
      <c r="AF40" s="1">
        <f t="shared" si="26"/>
        <v>1</v>
      </c>
      <c r="AG40" s="43"/>
    </row>
    <row r="41" spans="1:33" x14ac:dyDescent="0.3">
      <c r="A41" s="42">
        <v>46020</v>
      </c>
      <c r="B41" s="1">
        <v>40</v>
      </c>
      <c r="C41" s="1" t="s">
        <v>65</v>
      </c>
      <c r="D41" s="1" t="s">
        <v>27</v>
      </c>
      <c r="E41" s="1">
        <v>1</v>
      </c>
      <c r="F41" s="1">
        <v>2</v>
      </c>
      <c r="G41" s="1" t="s">
        <v>84</v>
      </c>
      <c r="H41" s="1" t="s">
        <v>83</v>
      </c>
      <c r="I41" s="1">
        <f t="shared" si="29"/>
        <v>20</v>
      </c>
      <c r="J41" s="1">
        <f t="shared" si="30"/>
        <v>18</v>
      </c>
      <c r="K41" s="1">
        <f t="shared" si="31"/>
        <v>6</v>
      </c>
      <c r="L41" s="1">
        <f t="shared" si="32"/>
        <v>2</v>
      </c>
      <c r="M41" s="1">
        <f t="shared" si="33"/>
        <v>2</v>
      </c>
      <c r="N41" s="1">
        <f t="shared" si="34"/>
        <v>1</v>
      </c>
      <c r="O41" s="1">
        <f t="shared" si="35"/>
        <v>12</v>
      </c>
      <c r="P41" s="1">
        <f t="shared" si="36"/>
        <v>8</v>
      </c>
      <c r="Q41" s="1">
        <f t="shared" si="37"/>
        <v>1</v>
      </c>
      <c r="R41" s="1">
        <f t="shared" si="38"/>
        <v>8</v>
      </c>
      <c r="S41" s="1">
        <f t="shared" si="39"/>
        <v>10</v>
      </c>
      <c r="T41" s="1">
        <f t="shared" si="40"/>
        <v>1</v>
      </c>
      <c r="U41" s="1">
        <f t="shared" si="41"/>
        <v>7</v>
      </c>
      <c r="V41" s="1">
        <f t="shared" si="42"/>
        <v>8</v>
      </c>
      <c r="W41" s="1">
        <f t="shared" si="43"/>
        <v>0</v>
      </c>
      <c r="X41" s="1">
        <f t="shared" si="44"/>
        <v>13</v>
      </c>
      <c r="Y41" s="1">
        <f t="shared" si="45"/>
        <v>10</v>
      </c>
      <c r="Z41" s="1">
        <f t="shared" si="46"/>
        <v>0</v>
      </c>
      <c r="AA41" s="1" t="str">
        <f t="shared" si="27"/>
        <v>L</v>
      </c>
      <c r="AB41" s="1">
        <f t="shared" si="47"/>
        <v>6</v>
      </c>
      <c r="AC41" s="1" t="str">
        <f t="shared" si="28"/>
        <v>OTL</v>
      </c>
      <c r="AD41" s="1">
        <f t="shared" si="24"/>
        <v>3</v>
      </c>
      <c r="AE41" s="1">
        <f t="shared" si="25"/>
        <v>5</v>
      </c>
      <c r="AF41" s="1">
        <f t="shared" si="26"/>
        <v>2</v>
      </c>
      <c r="AG41" s="43"/>
    </row>
    <row r="42" spans="1:33" x14ac:dyDescent="0.3">
      <c r="A42" s="42">
        <v>46022</v>
      </c>
      <c r="B42" s="1">
        <v>41</v>
      </c>
      <c r="C42" s="1" t="s">
        <v>65</v>
      </c>
      <c r="D42" s="1" t="s">
        <v>20</v>
      </c>
      <c r="E42" s="1">
        <v>6</v>
      </c>
      <c r="F42" s="1">
        <v>2</v>
      </c>
      <c r="G42" s="1" t="s">
        <v>83</v>
      </c>
      <c r="H42" s="1" t="s">
        <v>83</v>
      </c>
      <c r="I42" s="1">
        <f t="shared" si="29"/>
        <v>21</v>
      </c>
      <c r="J42" s="1">
        <f t="shared" si="30"/>
        <v>18</v>
      </c>
      <c r="K42" s="1">
        <f t="shared" si="31"/>
        <v>6</v>
      </c>
      <c r="L42" s="1">
        <f t="shared" si="32"/>
        <v>2</v>
      </c>
      <c r="M42" s="1">
        <f t="shared" si="33"/>
        <v>2</v>
      </c>
      <c r="N42" s="1">
        <f t="shared" si="34"/>
        <v>1</v>
      </c>
      <c r="O42" s="1">
        <f t="shared" si="35"/>
        <v>12</v>
      </c>
      <c r="P42" s="1">
        <f t="shared" si="36"/>
        <v>8</v>
      </c>
      <c r="Q42" s="1">
        <f t="shared" si="37"/>
        <v>1</v>
      </c>
      <c r="R42" s="1">
        <f t="shared" si="38"/>
        <v>9</v>
      </c>
      <c r="S42" s="1">
        <f t="shared" si="39"/>
        <v>10</v>
      </c>
      <c r="T42" s="1">
        <f t="shared" si="40"/>
        <v>1</v>
      </c>
      <c r="U42" s="1">
        <f t="shared" si="41"/>
        <v>7</v>
      </c>
      <c r="V42" s="1">
        <f t="shared" si="42"/>
        <v>8</v>
      </c>
      <c r="W42" s="1">
        <f t="shared" si="43"/>
        <v>0</v>
      </c>
      <c r="X42" s="1">
        <f t="shared" si="44"/>
        <v>13</v>
      </c>
      <c r="Y42" s="1">
        <f t="shared" si="45"/>
        <v>10</v>
      </c>
      <c r="Z42" s="1">
        <f t="shared" si="46"/>
        <v>0</v>
      </c>
      <c r="AA42" s="1" t="str">
        <f t="shared" si="27"/>
        <v>W</v>
      </c>
      <c r="AB42" s="1">
        <f t="shared" si="47"/>
        <v>1</v>
      </c>
      <c r="AC42" s="1" t="str">
        <f t="shared" si="28"/>
        <v>W</v>
      </c>
      <c r="AD42" s="1">
        <f t="shared" si="24"/>
        <v>3</v>
      </c>
      <c r="AE42" s="1">
        <f t="shared" si="25"/>
        <v>5</v>
      </c>
      <c r="AF42" s="1">
        <f t="shared" si="26"/>
        <v>2</v>
      </c>
      <c r="AG42" s="43"/>
    </row>
    <row r="43" spans="1:33" x14ac:dyDescent="0.3">
      <c r="A43" s="42">
        <v>46025</v>
      </c>
      <c r="B43" s="1">
        <v>42</v>
      </c>
      <c r="C43" s="1" t="s">
        <v>65</v>
      </c>
      <c r="D43" s="1" t="s">
        <v>3</v>
      </c>
      <c r="E43" s="1">
        <v>3</v>
      </c>
      <c r="F43" s="1">
        <v>2</v>
      </c>
      <c r="G43" s="1" t="s">
        <v>84</v>
      </c>
      <c r="H43" s="1" t="s">
        <v>83</v>
      </c>
      <c r="I43" s="1">
        <f t="shared" si="29"/>
        <v>22</v>
      </c>
      <c r="J43" s="1">
        <f t="shared" si="30"/>
        <v>18</v>
      </c>
      <c r="K43" s="1">
        <f t="shared" si="31"/>
        <v>7</v>
      </c>
      <c r="L43" s="1">
        <f t="shared" si="32"/>
        <v>2</v>
      </c>
      <c r="M43" s="1">
        <f t="shared" si="33"/>
        <v>2</v>
      </c>
      <c r="N43" s="1">
        <f t="shared" si="34"/>
        <v>1</v>
      </c>
      <c r="O43" s="1">
        <f t="shared" si="35"/>
        <v>12</v>
      </c>
      <c r="P43" s="1">
        <f t="shared" si="36"/>
        <v>8</v>
      </c>
      <c r="Q43" s="1">
        <f t="shared" si="37"/>
        <v>1</v>
      </c>
      <c r="R43" s="1">
        <f t="shared" si="38"/>
        <v>10</v>
      </c>
      <c r="S43" s="1">
        <f t="shared" si="39"/>
        <v>10</v>
      </c>
      <c r="T43" s="1">
        <f t="shared" si="40"/>
        <v>1</v>
      </c>
      <c r="U43" s="1">
        <f t="shared" si="41"/>
        <v>7</v>
      </c>
      <c r="V43" s="1">
        <f t="shared" si="42"/>
        <v>8</v>
      </c>
      <c r="W43" s="1">
        <f t="shared" si="43"/>
        <v>0</v>
      </c>
      <c r="X43" s="1">
        <f t="shared" si="44"/>
        <v>13</v>
      </c>
      <c r="Y43" s="1">
        <f t="shared" si="45"/>
        <v>10</v>
      </c>
      <c r="Z43" s="1">
        <f t="shared" si="46"/>
        <v>0</v>
      </c>
      <c r="AA43" s="1" t="str">
        <f t="shared" si="27"/>
        <v>W</v>
      </c>
      <c r="AB43" s="1">
        <f t="shared" si="47"/>
        <v>2</v>
      </c>
      <c r="AC43" s="1" t="str">
        <f t="shared" si="28"/>
        <v>W</v>
      </c>
      <c r="AD43" s="1">
        <f t="shared" si="24"/>
        <v>3</v>
      </c>
      <c r="AE43" s="1">
        <f t="shared" si="25"/>
        <v>5</v>
      </c>
      <c r="AF43" s="1">
        <f t="shared" si="26"/>
        <v>2</v>
      </c>
      <c r="AG43" s="43"/>
    </row>
    <row r="44" spans="1:33" x14ac:dyDescent="0.3">
      <c r="A44" s="42">
        <v>46028</v>
      </c>
      <c r="B44" s="1">
        <v>43</v>
      </c>
      <c r="C44" s="1" t="s">
        <v>65</v>
      </c>
      <c r="D44" s="1" t="s">
        <v>7</v>
      </c>
      <c r="E44" s="1">
        <v>4</v>
      </c>
      <c r="F44" s="1">
        <v>7</v>
      </c>
      <c r="G44" s="1" t="s">
        <v>83</v>
      </c>
      <c r="H44" s="1" t="s">
        <v>83</v>
      </c>
      <c r="I44" s="1">
        <f t="shared" si="29"/>
        <v>22</v>
      </c>
      <c r="J44" s="1">
        <f t="shared" si="30"/>
        <v>19</v>
      </c>
      <c r="K44" s="1">
        <f t="shared" si="31"/>
        <v>7</v>
      </c>
      <c r="L44" s="1">
        <f t="shared" si="32"/>
        <v>2</v>
      </c>
      <c r="M44" s="1">
        <f t="shared" si="33"/>
        <v>2</v>
      </c>
      <c r="N44" s="1">
        <f t="shared" si="34"/>
        <v>1</v>
      </c>
      <c r="O44" s="1">
        <f t="shared" si="35"/>
        <v>12</v>
      </c>
      <c r="P44" s="1">
        <f t="shared" si="36"/>
        <v>8</v>
      </c>
      <c r="Q44" s="1">
        <f t="shared" si="37"/>
        <v>1</v>
      </c>
      <c r="R44" s="1">
        <f t="shared" si="38"/>
        <v>10</v>
      </c>
      <c r="S44" s="1">
        <f t="shared" si="39"/>
        <v>11</v>
      </c>
      <c r="T44" s="1">
        <f t="shared" si="40"/>
        <v>1</v>
      </c>
      <c r="U44" s="1">
        <f t="shared" si="41"/>
        <v>7</v>
      </c>
      <c r="V44" s="1">
        <f t="shared" si="42"/>
        <v>8</v>
      </c>
      <c r="W44" s="1">
        <f t="shared" si="43"/>
        <v>0</v>
      </c>
      <c r="X44" s="1">
        <f t="shared" si="44"/>
        <v>13</v>
      </c>
      <c r="Y44" s="1">
        <f t="shared" si="45"/>
        <v>10</v>
      </c>
      <c r="Z44" s="1">
        <f t="shared" si="46"/>
        <v>0</v>
      </c>
      <c r="AA44" s="1" t="str">
        <f t="shared" si="27"/>
        <v>L</v>
      </c>
      <c r="AB44" s="1">
        <f t="shared" si="47"/>
        <v>1</v>
      </c>
      <c r="AC44" s="1" t="str">
        <f t="shared" si="28"/>
        <v>L</v>
      </c>
      <c r="AD44" s="1">
        <f t="shared" ref="AD44:AD75" si="48">IF(AC44="","",COUNTIFS(AC35:AC44,"W"))</f>
        <v>3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46030</v>
      </c>
      <c r="B45" s="1">
        <v>44</v>
      </c>
      <c r="C45" s="1" t="s">
        <v>66</v>
      </c>
      <c r="D45" s="1" t="s">
        <v>27</v>
      </c>
      <c r="E45" s="1">
        <v>4</v>
      </c>
      <c r="F45" s="1">
        <v>1</v>
      </c>
      <c r="G45" s="1" t="s">
        <v>83</v>
      </c>
      <c r="H45" s="1" t="s">
        <v>83</v>
      </c>
      <c r="I45" s="1">
        <f t="shared" si="29"/>
        <v>23</v>
      </c>
      <c r="J45" s="1">
        <f t="shared" si="30"/>
        <v>19</v>
      </c>
      <c r="K45" s="1">
        <f t="shared" si="31"/>
        <v>7</v>
      </c>
      <c r="L45" s="1">
        <f t="shared" si="32"/>
        <v>2</v>
      </c>
      <c r="M45" s="1">
        <f t="shared" si="33"/>
        <v>2</v>
      </c>
      <c r="N45" s="1">
        <f t="shared" si="34"/>
        <v>1</v>
      </c>
      <c r="O45" s="1">
        <f t="shared" si="35"/>
        <v>13</v>
      </c>
      <c r="P45" s="1">
        <f t="shared" si="36"/>
        <v>8</v>
      </c>
      <c r="Q45" s="1">
        <f t="shared" si="37"/>
        <v>1</v>
      </c>
      <c r="R45" s="1">
        <f t="shared" si="38"/>
        <v>10</v>
      </c>
      <c r="S45" s="1">
        <f t="shared" si="39"/>
        <v>11</v>
      </c>
      <c r="T45" s="1">
        <f t="shared" si="40"/>
        <v>1</v>
      </c>
      <c r="U45" s="1">
        <f t="shared" si="41"/>
        <v>7</v>
      </c>
      <c r="V45" s="1">
        <f t="shared" si="42"/>
        <v>8</v>
      </c>
      <c r="W45" s="1">
        <f t="shared" si="43"/>
        <v>0</v>
      </c>
      <c r="X45" s="1">
        <f t="shared" si="44"/>
        <v>13</v>
      </c>
      <c r="Y45" s="1">
        <f t="shared" si="45"/>
        <v>10</v>
      </c>
      <c r="Z45" s="1">
        <f t="shared" si="46"/>
        <v>0</v>
      </c>
      <c r="AA45" s="1" t="str">
        <f t="shared" si="27"/>
        <v>W</v>
      </c>
      <c r="AB45" s="1">
        <f t="shared" si="47"/>
        <v>1</v>
      </c>
      <c r="AC45" s="1" t="str">
        <f t="shared" si="28"/>
        <v>W</v>
      </c>
      <c r="AD45" s="1">
        <f t="shared" si="48"/>
        <v>3</v>
      </c>
      <c r="AE45" s="1">
        <f t="shared" si="49"/>
        <v>5</v>
      </c>
      <c r="AF45" s="1">
        <f t="shared" si="50"/>
        <v>2</v>
      </c>
      <c r="AG45" s="43"/>
    </row>
    <row r="46" spans="1:33" x14ac:dyDescent="0.3">
      <c r="A46" s="42">
        <v>46032</v>
      </c>
      <c r="B46" s="1">
        <v>45</v>
      </c>
      <c r="C46" s="1" t="s">
        <v>66</v>
      </c>
      <c r="D46" s="1" t="s">
        <v>12</v>
      </c>
      <c r="E46" s="1">
        <v>10</v>
      </c>
      <c r="F46" s="1">
        <v>2</v>
      </c>
      <c r="G46" s="1" t="s">
        <v>83</v>
      </c>
      <c r="H46" s="1" t="s">
        <v>83</v>
      </c>
      <c r="I46" s="1">
        <f t="shared" si="29"/>
        <v>24</v>
      </c>
      <c r="J46" s="1">
        <f t="shared" si="30"/>
        <v>19</v>
      </c>
      <c r="K46" s="1">
        <f t="shared" si="31"/>
        <v>7</v>
      </c>
      <c r="L46" s="1">
        <f t="shared" si="32"/>
        <v>2</v>
      </c>
      <c r="M46" s="1">
        <f t="shared" si="33"/>
        <v>2</v>
      </c>
      <c r="N46" s="1">
        <f t="shared" si="34"/>
        <v>1</v>
      </c>
      <c r="O46" s="1">
        <f t="shared" si="35"/>
        <v>14</v>
      </c>
      <c r="P46" s="1">
        <f t="shared" si="36"/>
        <v>8</v>
      </c>
      <c r="Q46" s="1">
        <f t="shared" si="37"/>
        <v>1</v>
      </c>
      <c r="R46" s="1">
        <f t="shared" si="38"/>
        <v>10</v>
      </c>
      <c r="S46" s="1">
        <f t="shared" si="39"/>
        <v>11</v>
      </c>
      <c r="T46" s="1">
        <f t="shared" si="40"/>
        <v>1</v>
      </c>
      <c r="U46" s="1">
        <f t="shared" si="41"/>
        <v>7</v>
      </c>
      <c r="V46" s="1">
        <f t="shared" si="42"/>
        <v>8</v>
      </c>
      <c r="W46" s="1">
        <f t="shared" si="43"/>
        <v>0</v>
      </c>
      <c r="X46" s="1">
        <f t="shared" si="44"/>
        <v>14</v>
      </c>
      <c r="Y46" s="1">
        <f t="shared" si="45"/>
        <v>10</v>
      </c>
      <c r="Z46" s="1">
        <f t="shared" si="46"/>
        <v>0</v>
      </c>
      <c r="AA46" s="1" t="str">
        <f t="shared" si="27"/>
        <v>W</v>
      </c>
      <c r="AB46" s="1">
        <f t="shared" si="47"/>
        <v>2</v>
      </c>
      <c r="AC46" s="1" t="str">
        <f t="shared" si="28"/>
        <v>W</v>
      </c>
      <c r="AD46" s="1">
        <f t="shared" si="48"/>
        <v>4</v>
      </c>
      <c r="AE46" s="1">
        <f t="shared" si="49"/>
        <v>4</v>
      </c>
      <c r="AF46" s="1">
        <f t="shared" si="50"/>
        <v>2</v>
      </c>
      <c r="AG46" s="43"/>
    </row>
    <row r="47" spans="1:33" x14ac:dyDescent="0.3">
      <c r="A47" s="42">
        <v>46033</v>
      </c>
      <c r="B47" s="1">
        <v>46</v>
      </c>
      <c r="C47" s="1" t="s">
        <v>66</v>
      </c>
      <c r="D47" s="1" t="s">
        <v>9</v>
      </c>
      <c r="E47" s="1">
        <v>1</v>
      </c>
      <c r="F47" s="1">
        <v>0</v>
      </c>
      <c r="G47" s="1" t="s">
        <v>83</v>
      </c>
      <c r="H47" s="1" t="s">
        <v>83</v>
      </c>
      <c r="I47" s="1">
        <f t="shared" si="29"/>
        <v>25</v>
      </c>
      <c r="J47" s="1">
        <f t="shared" si="30"/>
        <v>19</v>
      </c>
      <c r="K47" s="1">
        <f t="shared" si="31"/>
        <v>7</v>
      </c>
      <c r="L47" s="1">
        <f t="shared" si="32"/>
        <v>2</v>
      </c>
      <c r="M47" s="1">
        <f t="shared" si="33"/>
        <v>2</v>
      </c>
      <c r="N47" s="1">
        <f t="shared" si="34"/>
        <v>1</v>
      </c>
      <c r="O47" s="1">
        <f t="shared" si="35"/>
        <v>15</v>
      </c>
      <c r="P47" s="1">
        <f t="shared" si="36"/>
        <v>8</v>
      </c>
      <c r="Q47" s="1">
        <f t="shared" si="37"/>
        <v>1</v>
      </c>
      <c r="R47" s="1">
        <f t="shared" si="38"/>
        <v>10</v>
      </c>
      <c r="S47" s="1">
        <f t="shared" si="39"/>
        <v>11</v>
      </c>
      <c r="T47" s="1">
        <f t="shared" si="40"/>
        <v>1</v>
      </c>
      <c r="U47" s="1">
        <f t="shared" si="41"/>
        <v>7</v>
      </c>
      <c r="V47" s="1">
        <f t="shared" si="42"/>
        <v>8</v>
      </c>
      <c r="W47" s="1">
        <f t="shared" si="43"/>
        <v>0</v>
      </c>
      <c r="X47" s="1">
        <f t="shared" si="44"/>
        <v>15</v>
      </c>
      <c r="Y47" s="1">
        <f t="shared" si="45"/>
        <v>10</v>
      </c>
      <c r="Z47" s="1">
        <f t="shared" si="46"/>
        <v>0</v>
      </c>
      <c r="AA47" s="1" t="str">
        <f t="shared" si="27"/>
        <v>W</v>
      </c>
      <c r="AB47" s="1">
        <f t="shared" si="47"/>
        <v>3</v>
      </c>
      <c r="AC47" s="1" t="str">
        <f t="shared" si="28"/>
        <v>W</v>
      </c>
      <c r="AD47" s="1">
        <f t="shared" si="48"/>
        <v>5</v>
      </c>
      <c r="AE47" s="1">
        <f t="shared" si="49"/>
        <v>4</v>
      </c>
      <c r="AF47" s="1">
        <f t="shared" si="50"/>
        <v>1</v>
      </c>
      <c r="AG47" s="43"/>
    </row>
    <row r="48" spans="1:33" x14ac:dyDescent="0.3">
      <c r="A48" s="42">
        <v>46035</v>
      </c>
      <c r="B48" s="1">
        <v>47</v>
      </c>
      <c r="C48" s="1" t="s">
        <v>66</v>
      </c>
      <c r="D48" s="1" t="s">
        <v>21</v>
      </c>
      <c r="E48" s="1">
        <v>3</v>
      </c>
      <c r="F48" s="1">
        <v>0</v>
      </c>
      <c r="G48" s="1" t="s">
        <v>83</v>
      </c>
      <c r="H48" s="1" t="s">
        <v>83</v>
      </c>
      <c r="I48" s="1">
        <f t="shared" si="29"/>
        <v>26</v>
      </c>
      <c r="J48" s="1">
        <f t="shared" si="30"/>
        <v>19</v>
      </c>
      <c r="K48" s="1">
        <f t="shared" si="31"/>
        <v>7</v>
      </c>
      <c r="L48" s="1">
        <f t="shared" si="32"/>
        <v>2</v>
      </c>
      <c r="M48" s="1">
        <f t="shared" si="33"/>
        <v>2</v>
      </c>
      <c r="N48" s="1">
        <f t="shared" si="34"/>
        <v>1</v>
      </c>
      <c r="O48" s="1">
        <f t="shared" si="35"/>
        <v>16</v>
      </c>
      <c r="P48" s="1">
        <f t="shared" si="36"/>
        <v>8</v>
      </c>
      <c r="Q48" s="1">
        <f t="shared" si="37"/>
        <v>1</v>
      </c>
      <c r="R48" s="1">
        <f t="shared" si="38"/>
        <v>10</v>
      </c>
      <c r="S48" s="1">
        <f t="shared" si="39"/>
        <v>11</v>
      </c>
      <c r="T48" s="1">
        <f t="shared" si="40"/>
        <v>1</v>
      </c>
      <c r="U48" s="1">
        <f t="shared" si="41"/>
        <v>8</v>
      </c>
      <c r="V48" s="1">
        <f t="shared" si="42"/>
        <v>8</v>
      </c>
      <c r="W48" s="1">
        <f t="shared" si="43"/>
        <v>0</v>
      </c>
      <c r="X48" s="1">
        <f t="shared" si="44"/>
        <v>16</v>
      </c>
      <c r="Y48" s="1">
        <f t="shared" si="45"/>
        <v>10</v>
      </c>
      <c r="Z48" s="1">
        <f t="shared" si="46"/>
        <v>0</v>
      </c>
      <c r="AA48" s="1" t="str">
        <f t="shared" si="27"/>
        <v>W</v>
      </c>
      <c r="AB48" s="1">
        <f t="shared" si="47"/>
        <v>4</v>
      </c>
      <c r="AC48" s="1" t="str">
        <f t="shared" si="28"/>
        <v>W</v>
      </c>
      <c r="AD48" s="1">
        <f t="shared" si="48"/>
        <v>6</v>
      </c>
      <c r="AE48" s="1">
        <f t="shared" si="49"/>
        <v>3</v>
      </c>
      <c r="AF48" s="1">
        <f t="shared" si="50"/>
        <v>1</v>
      </c>
      <c r="AG48" s="43"/>
    </row>
    <row r="49" spans="1:33" x14ac:dyDescent="0.3">
      <c r="A49" s="42">
        <v>46037</v>
      </c>
      <c r="B49" s="1">
        <v>48</v>
      </c>
      <c r="C49" s="1" t="s">
        <v>66</v>
      </c>
      <c r="D49" s="1" t="s">
        <v>7</v>
      </c>
      <c r="E49" s="1">
        <v>4</v>
      </c>
      <c r="F49" s="1">
        <v>2</v>
      </c>
      <c r="G49" s="1" t="s">
        <v>83</v>
      </c>
      <c r="H49" s="1" t="s">
        <v>83</v>
      </c>
      <c r="I49" s="1">
        <f t="shared" si="29"/>
        <v>27</v>
      </c>
      <c r="J49" s="1">
        <f t="shared" si="30"/>
        <v>19</v>
      </c>
      <c r="K49" s="1">
        <f t="shared" si="31"/>
        <v>7</v>
      </c>
      <c r="L49" s="1">
        <f t="shared" si="32"/>
        <v>2</v>
      </c>
      <c r="M49" s="1">
        <f t="shared" si="33"/>
        <v>2</v>
      </c>
      <c r="N49" s="1">
        <f t="shared" si="34"/>
        <v>1</v>
      </c>
      <c r="O49" s="1">
        <f t="shared" si="35"/>
        <v>17</v>
      </c>
      <c r="P49" s="1">
        <f t="shared" si="36"/>
        <v>8</v>
      </c>
      <c r="Q49" s="1">
        <f t="shared" si="37"/>
        <v>1</v>
      </c>
      <c r="R49" s="1">
        <f t="shared" si="38"/>
        <v>10</v>
      </c>
      <c r="S49" s="1">
        <f t="shared" si="39"/>
        <v>11</v>
      </c>
      <c r="T49" s="1">
        <f t="shared" si="40"/>
        <v>1</v>
      </c>
      <c r="U49" s="1">
        <f t="shared" si="41"/>
        <v>8</v>
      </c>
      <c r="V49" s="1">
        <f t="shared" si="42"/>
        <v>8</v>
      </c>
      <c r="W49" s="1">
        <f t="shared" si="43"/>
        <v>0</v>
      </c>
      <c r="X49" s="1">
        <f t="shared" si="44"/>
        <v>16</v>
      </c>
      <c r="Y49" s="1">
        <f t="shared" si="45"/>
        <v>10</v>
      </c>
      <c r="Z49" s="1">
        <f t="shared" si="46"/>
        <v>0</v>
      </c>
      <c r="AA49" s="1" t="str">
        <f t="shared" si="27"/>
        <v>W</v>
      </c>
      <c r="AB49" s="1">
        <f t="shared" si="47"/>
        <v>5</v>
      </c>
      <c r="AC49" s="1" t="str">
        <f t="shared" si="28"/>
        <v>W</v>
      </c>
      <c r="AD49" s="1">
        <f t="shared" si="48"/>
        <v>7</v>
      </c>
      <c r="AE49" s="1">
        <f t="shared" si="49"/>
        <v>2</v>
      </c>
      <c r="AF49" s="1">
        <f t="shared" si="50"/>
        <v>1</v>
      </c>
      <c r="AG49" s="43"/>
    </row>
    <row r="50" spans="1:33" x14ac:dyDescent="0.3">
      <c r="A50" s="42">
        <v>46039</v>
      </c>
      <c r="B50" s="1">
        <v>49</v>
      </c>
      <c r="C50" s="1" t="s">
        <v>65</v>
      </c>
      <c r="D50" s="1" t="s">
        <v>25</v>
      </c>
      <c r="E50" s="1">
        <v>5</v>
      </c>
      <c r="F50" s="1">
        <v>2</v>
      </c>
      <c r="G50" s="1" t="s">
        <v>83</v>
      </c>
      <c r="H50" s="1" t="s">
        <v>83</v>
      </c>
      <c r="I50" s="1">
        <f t="shared" si="29"/>
        <v>28</v>
      </c>
      <c r="J50" s="1">
        <f t="shared" si="30"/>
        <v>19</v>
      </c>
      <c r="K50" s="1">
        <f t="shared" si="31"/>
        <v>7</v>
      </c>
      <c r="L50" s="1">
        <f t="shared" si="32"/>
        <v>2</v>
      </c>
      <c r="M50" s="1">
        <f t="shared" si="33"/>
        <v>2</v>
      </c>
      <c r="N50" s="1">
        <f t="shared" si="34"/>
        <v>1</v>
      </c>
      <c r="O50" s="1">
        <f t="shared" si="35"/>
        <v>17</v>
      </c>
      <c r="P50" s="1">
        <f t="shared" si="36"/>
        <v>8</v>
      </c>
      <c r="Q50" s="1">
        <f t="shared" si="37"/>
        <v>1</v>
      </c>
      <c r="R50" s="1">
        <f t="shared" si="38"/>
        <v>11</v>
      </c>
      <c r="S50" s="1">
        <f t="shared" si="39"/>
        <v>11</v>
      </c>
      <c r="T50" s="1">
        <f t="shared" si="40"/>
        <v>1</v>
      </c>
      <c r="U50" s="1">
        <f t="shared" si="41"/>
        <v>8</v>
      </c>
      <c r="V50" s="1">
        <f t="shared" si="42"/>
        <v>8</v>
      </c>
      <c r="W50" s="1">
        <f t="shared" si="43"/>
        <v>0</v>
      </c>
      <c r="X50" s="1">
        <f t="shared" si="44"/>
        <v>16</v>
      </c>
      <c r="Y50" s="1">
        <f t="shared" si="45"/>
        <v>10</v>
      </c>
      <c r="Z50" s="1">
        <f t="shared" si="46"/>
        <v>0</v>
      </c>
      <c r="AA50" s="1" t="str">
        <f t="shared" si="27"/>
        <v>W</v>
      </c>
      <c r="AB50" s="1">
        <f t="shared" si="47"/>
        <v>6</v>
      </c>
      <c r="AC50" s="1" t="str">
        <f t="shared" si="28"/>
        <v>W</v>
      </c>
      <c r="AD50" s="1">
        <f t="shared" si="48"/>
        <v>8</v>
      </c>
      <c r="AE50" s="1">
        <f t="shared" si="49"/>
        <v>1</v>
      </c>
      <c r="AF50" s="1">
        <f t="shared" si="50"/>
        <v>1</v>
      </c>
      <c r="AG50" s="43"/>
    </row>
    <row r="51" spans="1:33" x14ac:dyDescent="0.3">
      <c r="A51" s="42">
        <v>46042</v>
      </c>
      <c r="B51" s="1">
        <v>50</v>
      </c>
      <c r="C51" s="1" t="s">
        <v>65</v>
      </c>
      <c r="D51" s="1" t="s">
        <v>22</v>
      </c>
      <c r="E51" s="1">
        <v>2</v>
      </c>
      <c r="F51" s="1">
        <v>6</v>
      </c>
      <c r="G51" s="1" t="s">
        <v>83</v>
      </c>
      <c r="H51" s="1" t="s">
        <v>83</v>
      </c>
      <c r="I51" s="1">
        <f t="shared" si="29"/>
        <v>28</v>
      </c>
      <c r="J51" s="1">
        <f t="shared" si="30"/>
        <v>20</v>
      </c>
      <c r="K51" s="1">
        <f t="shared" si="31"/>
        <v>7</v>
      </c>
      <c r="L51" s="1">
        <f t="shared" si="32"/>
        <v>2</v>
      </c>
      <c r="M51" s="1">
        <f t="shared" si="33"/>
        <v>2</v>
      </c>
      <c r="N51" s="1">
        <f t="shared" si="34"/>
        <v>1</v>
      </c>
      <c r="O51" s="1">
        <f t="shared" si="35"/>
        <v>17</v>
      </c>
      <c r="P51" s="1">
        <f t="shared" si="36"/>
        <v>8</v>
      </c>
      <c r="Q51" s="1">
        <f t="shared" si="37"/>
        <v>1</v>
      </c>
      <c r="R51" s="1">
        <f t="shared" si="38"/>
        <v>11</v>
      </c>
      <c r="S51" s="1">
        <f t="shared" si="39"/>
        <v>12</v>
      </c>
      <c r="T51" s="1">
        <f t="shared" si="40"/>
        <v>1</v>
      </c>
      <c r="U51" s="1">
        <f t="shared" si="41"/>
        <v>8</v>
      </c>
      <c r="V51" s="1">
        <f t="shared" si="42"/>
        <v>8</v>
      </c>
      <c r="W51" s="1">
        <f t="shared" si="43"/>
        <v>0</v>
      </c>
      <c r="X51" s="1">
        <f t="shared" si="44"/>
        <v>16</v>
      </c>
      <c r="Y51" s="1">
        <f t="shared" si="45"/>
        <v>10</v>
      </c>
      <c r="Z51" s="1">
        <f t="shared" si="46"/>
        <v>0</v>
      </c>
      <c r="AA51" s="1" t="str">
        <f t="shared" si="27"/>
        <v>L</v>
      </c>
      <c r="AB51" s="1">
        <f t="shared" si="47"/>
        <v>1</v>
      </c>
      <c r="AC51" s="1" t="str">
        <f t="shared" si="28"/>
        <v>L</v>
      </c>
      <c r="AD51" s="1">
        <f t="shared" si="48"/>
        <v>8</v>
      </c>
      <c r="AE51" s="1">
        <f t="shared" si="49"/>
        <v>2</v>
      </c>
      <c r="AF51" s="1">
        <f t="shared" si="50"/>
        <v>0</v>
      </c>
      <c r="AG51" s="43"/>
    </row>
    <row r="52" spans="1:33" x14ac:dyDescent="0.3">
      <c r="A52" s="42">
        <v>46044</v>
      </c>
      <c r="B52" s="1">
        <v>51</v>
      </c>
      <c r="C52" s="1" t="s">
        <v>66</v>
      </c>
      <c r="D52" s="1" t="s">
        <v>2</v>
      </c>
      <c r="E52" s="1">
        <v>4</v>
      </c>
      <c r="F52" s="1">
        <v>3</v>
      </c>
      <c r="G52" s="1" t="s">
        <v>83</v>
      </c>
      <c r="H52" s="1" t="s">
        <v>83</v>
      </c>
      <c r="I52" s="1">
        <f t="shared" si="29"/>
        <v>29</v>
      </c>
      <c r="J52" s="1">
        <f t="shared" si="30"/>
        <v>20</v>
      </c>
      <c r="K52" s="1">
        <f t="shared" si="31"/>
        <v>7</v>
      </c>
      <c r="L52" s="1">
        <f t="shared" si="32"/>
        <v>2</v>
      </c>
      <c r="M52" s="1">
        <f t="shared" si="33"/>
        <v>2</v>
      </c>
      <c r="N52" s="1">
        <f t="shared" si="34"/>
        <v>1</v>
      </c>
      <c r="O52" s="1">
        <f t="shared" si="35"/>
        <v>18</v>
      </c>
      <c r="P52" s="1">
        <f t="shared" si="36"/>
        <v>8</v>
      </c>
      <c r="Q52" s="1">
        <f t="shared" si="37"/>
        <v>1</v>
      </c>
      <c r="R52" s="1">
        <f t="shared" si="38"/>
        <v>11</v>
      </c>
      <c r="S52" s="1">
        <f t="shared" si="39"/>
        <v>12</v>
      </c>
      <c r="T52" s="1">
        <f t="shared" si="40"/>
        <v>1</v>
      </c>
      <c r="U52" s="1">
        <f t="shared" si="41"/>
        <v>8</v>
      </c>
      <c r="V52" s="1">
        <f t="shared" si="42"/>
        <v>8</v>
      </c>
      <c r="W52" s="1">
        <f t="shared" si="43"/>
        <v>0</v>
      </c>
      <c r="X52" s="1">
        <f t="shared" si="44"/>
        <v>16</v>
      </c>
      <c r="Y52" s="1">
        <f t="shared" si="45"/>
        <v>10</v>
      </c>
      <c r="Z52" s="1">
        <f t="shared" si="46"/>
        <v>0</v>
      </c>
      <c r="AA52" s="1" t="str">
        <f t="shared" si="27"/>
        <v>W</v>
      </c>
      <c r="AB52" s="1">
        <f t="shared" si="47"/>
        <v>1</v>
      </c>
      <c r="AC52" s="1" t="str">
        <f t="shared" si="28"/>
        <v>W</v>
      </c>
      <c r="AD52" s="1">
        <f t="shared" si="48"/>
        <v>8</v>
      </c>
      <c r="AE52" s="1">
        <f t="shared" si="49"/>
        <v>2</v>
      </c>
      <c r="AF52" s="1">
        <f t="shared" si="50"/>
        <v>0</v>
      </c>
      <c r="AG52" s="43"/>
    </row>
    <row r="53" spans="1:33" x14ac:dyDescent="0.3">
      <c r="A53" s="42">
        <v>46046</v>
      </c>
      <c r="B53" s="1">
        <v>52</v>
      </c>
      <c r="C53" s="1" t="s">
        <v>66</v>
      </c>
      <c r="D53" s="1" t="s">
        <v>16</v>
      </c>
      <c r="E53" s="1">
        <v>4</v>
      </c>
      <c r="F53" s="1">
        <v>3</v>
      </c>
      <c r="G53" s="1" t="s">
        <v>83</v>
      </c>
      <c r="H53" s="1" t="s">
        <v>83</v>
      </c>
      <c r="I53" s="1">
        <f t="shared" si="29"/>
        <v>30</v>
      </c>
      <c r="J53" s="1">
        <f t="shared" si="30"/>
        <v>20</v>
      </c>
      <c r="K53" s="1">
        <f t="shared" si="31"/>
        <v>7</v>
      </c>
      <c r="L53" s="1">
        <f t="shared" si="32"/>
        <v>2</v>
      </c>
      <c r="M53" s="1">
        <f t="shared" si="33"/>
        <v>2</v>
      </c>
      <c r="N53" s="1">
        <f t="shared" si="34"/>
        <v>1</v>
      </c>
      <c r="O53" s="1">
        <f t="shared" si="35"/>
        <v>19</v>
      </c>
      <c r="P53" s="1">
        <f t="shared" si="36"/>
        <v>8</v>
      </c>
      <c r="Q53" s="1">
        <f t="shared" si="37"/>
        <v>1</v>
      </c>
      <c r="R53" s="1">
        <f t="shared" si="38"/>
        <v>11</v>
      </c>
      <c r="S53" s="1">
        <f t="shared" si="39"/>
        <v>12</v>
      </c>
      <c r="T53" s="1">
        <f t="shared" si="40"/>
        <v>1</v>
      </c>
      <c r="U53" s="1">
        <f t="shared" si="41"/>
        <v>9</v>
      </c>
      <c r="V53" s="1">
        <f t="shared" si="42"/>
        <v>8</v>
      </c>
      <c r="W53" s="1">
        <f t="shared" si="43"/>
        <v>0</v>
      </c>
      <c r="X53" s="1">
        <f t="shared" si="44"/>
        <v>17</v>
      </c>
      <c r="Y53" s="1">
        <f t="shared" si="45"/>
        <v>10</v>
      </c>
      <c r="Z53" s="1">
        <f t="shared" si="46"/>
        <v>0</v>
      </c>
      <c r="AA53" s="1" t="str">
        <f t="shared" si="27"/>
        <v>W</v>
      </c>
      <c r="AB53" s="1">
        <f t="shared" si="47"/>
        <v>2</v>
      </c>
      <c r="AC53" s="1" t="str">
        <f t="shared" si="28"/>
        <v>W</v>
      </c>
      <c r="AD53" s="1">
        <f t="shared" si="48"/>
        <v>8</v>
      </c>
      <c r="AE53" s="1">
        <f t="shared" si="49"/>
        <v>2</v>
      </c>
      <c r="AF53" s="1">
        <f t="shared" si="50"/>
        <v>0</v>
      </c>
      <c r="AG53" s="43"/>
    </row>
    <row r="54" spans="1:33" x14ac:dyDescent="0.3">
      <c r="A54" s="42">
        <v>46048</v>
      </c>
      <c r="B54" s="1">
        <v>53</v>
      </c>
      <c r="C54" s="1" t="s">
        <v>65</v>
      </c>
      <c r="D54" s="1" t="s">
        <v>12</v>
      </c>
      <c r="E54" s="1">
        <v>3</v>
      </c>
      <c r="F54" s="1">
        <v>4</v>
      </c>
      <c r="G54" s="1" t="s">
        <v>84</v>
      </c>
      <c r="H54" s="1" t="s">
        <v>83</v>
      </c>
      <c r="I54" s="1">
        <f t="shared" si="29"/>
        <v>30</v>
      </c>
      <c r="J54" s="1">
        <f t="shared" si="30"/>
        <v>20</v>
      </c>
      <c r="K54" s="1">
        <f t="shared" si="31"/>
        <v>7</v>
      </c>
      <c r="L54" s="1">
        <f t="shared" si="32"/>
        <v>3</v>
      </c>
      <c r="M54" s="1">
        <f t="shared" si="33"/>
        <v>2</v>
      </c>
      <c r="N54" s="1">
        <f t="shared" si="34"/>
        <v>1</v>
      </c>
      <c r="O54" s="1">
        <f t="shared" si="35"/>
        <v>19</v>
      </c>
      <c r="P54" s="1">
        <f t="shared" si="36"/>
        <v>8</v>
      </c>
      <c r="Q54" s="1">
        <f t="shared" si="37"/>
        <v>1</v>
      </c>
      <c r="R54" s="1">
        <f t="shared" si="38"/>
        <v>11</v>
      </c>
      <c r="S54" s="1">
        <f t="shared" si="39"/>
        <v>12</v>
      </c>
      <c r="T54" s="1">
        <f t="shared" si="40"/>
        <v>2</v>
      </c>
      <c r="U54" s="1">
        <f t="shared" si="41"/>
        <v>9</v>
      </c>
      <c r="V54" s="1">
        <f t="shared" si="42"/>
        <v>8</v>
      </c>
      <c r="W54" s="1">
        <f t="shared" si="43"/>
        <v>0</v>
      </c>
      <c r="X54" s="1">
        <f t="shared" si="44"/>
        <v>17</v>
      </c>
      <c r="Y54" s="1">
        <f t="shared" si="45"/>
        <v>10</v>
      </c>
      <c r="Z54" s="1">
        <f t="shared" si="46"/>
        <v>1</v>
      </c>
      <c r="AA54" s="1" t="str">
        <f t="shared" si="27"/>
        <v>L</v>
      </c>
      <c r="AB54" s="1">
        <f t="shared" si="47"/>
        <v>1</v>
      </c>
      <c r="AC54" s="1" t="str">
        <f t="shared" si="28"/>
        <v>OTL</v>
      </c>
      <c r="AD54" s="1">
        <f t="shared" si="48"/>
        <v>8</v>
      </c>
      <c r="AE54" s="1">
        <f t="shared" si="49"/>
        <v>1</v>
      </c>
      <c r="AF54" s="1">
        <f t="shared" si="50"/>
        <v>1</v>
      </c>
      <c r="AG54" s="43"/>
    </row>
    <row r="55" spans="1:33" x14ac:dyDescent="0.3">
      <c r="A55" s="42">
        <v>46049</v>
      </c>
      <c r="B55" s="1">
        <v>54</v>
      </c>
      <c r="C55" s="1" t="s">
        <v>66</v>
      </c>
      <c r="D55" s="1" t="s">
        <v>15</v>
      </c>
      <c r="E55" s="1">
        <v>3</v>
      </c>
      <c r="F55" s="1">
        <v>2</v>
      </c>
      <c r="G55" s="1" t="s">
        <v>84</v>
      </c>
      <c r="H55" s="1" t="s">
        <v>83</v>
      </c>
      <c r="I55" s="1">
        <f t="shared" si="29"/>
        <v>31</v>
      </c>
      <c r="J55" s="1">
        <f t="shared" si="30"/>
        <v>20</v>
      </c>
      <c r="K55" s="1">
        <f t="shared" si="31"/>
        <v>8</v>
      </c>
      <c r="L55" s="1">
        <f t="shared" si="32"/>
        <v>3</v>
      </c>
      <c r="M55" s="1">
        <f t="shared" si="33"/>
        <v>2</v>
      </c>
      <c r="N55" s="1">
        <f t="shared" si="34"/>
        <v>1</v>
      </c>
      <c r="O55" s="1">
        <f t="shared" si="35"/>
        <v>20</v>
      </c>
      <c r="P55" s="1">
        <f t="shared" si="36"/>
        <v>8</v>
      </c>
      <c r="Q55" s="1">
        <f t="shared" si="37"/>
        <v>1</v>
      </c>
      <c r="R55" s="1">
        <f t="shared" si="38"/>
        <v>11</v>
      </c>
      <c r="S55" s="1">
        <f t="shared" si="39"/>
        <v>12</v>
      </c>
      <c r="T55" s="1">
        <f t="shared" si="40"/>
        <v>2</v>
      </c>
      <c r="U55" s="1">
        <f t="shared" si="41"/>
        <v>9</v>
      </c>
      <c r="V55" s="1">
        <f t="shared" si="42"/>
        <v>8</v>
      </c>
      <c r="W55" s="1">
        <f t="shared" si="43"/>
        <v>0</v>
      </c>
      <c r="X55" s="1">
        <f t="shared" si="44"/>
        <v>17</v>
      </c>
      <c r="Y55" s="1">
        <f t="shared" si="45"/>
        <v>10</v>
      </c>
      <c r="Z55" s="1">
        <f t="shared" si="46"/>
        <v>1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8</v>
      </c>
      <c r="AE55" s="1">
        <f t="shared" si="49"/>
        <v>1</v>
      </c>
      <c r="AF55" s="1">
        <f t="shared" si="50"/>
        <v>1</v>
      </c>
      <c r="AG55" s="43"/>
    </row>
    <row r="56" spans="1:33" x14ac:dyDescent="0.3">
      <c r="A56" s="42">
        <v>46051</v>
      </c>
      <c r="B56" s="1">
        <v>55</v>
      </c>
      <c r="C56" s="1" t="s">
        <v>66</v>
      </c>
      <c r="D56" s="1" t="s">
        <v>10</v>
      </c>
      <c r="E56" s="1">
        <v>6</v>
      </c>
      <c r="F56" s="1">
        <v>3</v>
      </c>
      <c r="G56" s="1" t="s">
        <v>83</v>
      </c>
      <c r="H56" s="1" t="s">
        <v>83</v>
      </c>
      <c r="I56" s="1">
        <f t="shared" si="29"/>
        <v>32</v>
      </c>
      <c r="J56" s="1">
        <f t="shared" si="30"/>
        <v>20</v>
      </c>
      <c r="K56" s="1">
        <f t="shared" si="31"/>
        <v>8</v>
      </c>
      <c r="L56" s="1">
        <f t="shared" si="32"/>
        <v>3</v>
      </c>
      <c r="M56" s="1">
        <f t="shared" si="33"/>
        <v>2</v>
      </c>
      <c r="N56" s="1">
        <f t="shared" si="34"/>
        <v>1</v>
      </c>
      <c r="O56" s="1">
        <f t="shared" si="35"/>
        <v>21</v>
      </c>
      <c r="P56" s="1">
        <f t="shared" si="36"/>
        <v>8</v>
      </c>
      <c r="Q56" s="1">
        <f t="shared" si="37"/>
        <v>1</v>
      </c>
      <c r="R56" s="1">
        <f t="shared" si="38"/>
        <v>11</v>
      </c>
      <c r="S56" s="1">
        <f t="shared" si="39"/>
        <v>12</v>
      </c>
      <c r="T56" s="1">
        <f t="shared" si="40"/>
        <v>2</v>
      </c>
      <c r="U56" s="1">
        <f t="shared" si="41"/>
        <v>9</v>
      </c>
      <c r="V56" s="1">
        <f t="shared" si="42"/>
        <v>8</v>
      </c>
      <c r="W56" s="1">
        <f t="shared" si="43"/>
        <v>0</v>
      </c>
      <c r="X56" s="1">
        <f t="shared" si="44"/>
        <v>18</v>
      </c>
      <c r="Y56" s="1">
        <f t="shared" si="45"/>
        <v>10</v>
      </c>
      <c r="Z56" s="1">
        <f t="shared" si="46"/>
        <v>1</v>
      </c>
      <c r="AA56" s="1" t="str">
        <f t="shared" si="27"/>
        <v>W</v>
      </c>
      <c r="AB56" s="1">
        <f t="shared" si="47"/>
        <v>2</v>
      </c>
      <c r="AC56" s="1" t="str">
        <f t="shared" si="28"/>
        <v>W</v>
      </c>
      <c r="AD56" s="1">
        <f t="shared" si="48"/>
        <v>8</v>
      </c>
      <c r="AE56" s="1">
        <f t="shared" si="49"/>
        <v>1</v>
      </c>
      <c r="AF56" s="1">
        <f t="shared" si="50"/>
        <v>1</v>
      </c>
      <c r="AG56" s="43"/>
    </row>
    <row r="57" spans="1:33" x14ac:dyDescent="0.3">
      <c r="A57" s="42">
        <v>46054</v>
      </c>
      <c r="B57" s="1">
        <v>56</v>
      </c>
      <c r="C57" s="1" t="s">
        <v>66</v>
      </c>
      <c r="D57" s="1" t="s">
        <v>5</v>
      </c>
      <c r="E57" s="1">
        <v>5</v>
      </c>
      <c r="F57" s="1">
        <v>6</v>
      </c>
      <c r="G57" s="1" t="s">
        <v>84</v>
      </c>
      <c r="H57" s="1" t="s">
        <v>84</v>
      </c>
      <c r="I57" s="1">
        <f t="shared" si="29"/>
        <v>32</v>
      </c>
      <c r="J57" s="1">
        <f t="shared" si="30"/>
        <v>20</v>
      </c>
      <c r="K57" s="1">
        <f t="shared" si="31"/>
        <v>8</v>
      </c>
      <c r="L57" s="1">
        <f t="shared" si="32"/>
        <v>4</v>
      </c>
      <c r="M57" s="1">
        <f t="shared" si="33"/>
        <v>2</v>
      </c>
      <c r="N57" s="1">
        <f t="shared" si="34"/>
        <v>2</v>
      </c>
      <c r="O57" s="1">
        <f t="shared" si="35"/>
        <v>21</v>
      </c>
      <c r="P57" s="1">
        <f t="shared" si="36"/>
        <v>8</v>
      </c>
      <c r="Q57" s="1">
        <f t="shared" si="37"/>
        <v>2</v>
      </c>
      <c r="R57" s="1">
        <f t="shared" si="38"/>
        <v>11</v>
      </c>
      <c r="S57" s="1">
        <f t="shared" si="39"/>
        <v>12</v>
      </c>
      <c r="T57" s="1">
        <f t="shared" si="40"/>
        <v>2</v>
      </c>
      <c r="U57" s="1">
        <f t="shared" si="41"/>
        <v>9</v>
      </c>
      <c r="V57" s="1">
        <f t="shared" si="42"/>
        <v>8</v>
      </c>
      <c r="W57" s="1">
        <f t="shared" si="43"/>
        <v>1</v>
      </c>
      <c r="X57" s="1">
        <f t="shared" si="44"/>
        <v>18</v>
      </c>
      <c r="Y57" s="1">
        <f t="shared" si="45"/>
        <v>10</v>
      </c>
      <c r="Z57" s="1">
        <f t="shared" si="46"/>
        <v>2</v>
      </c>
      <c r="AA57" s="1" t="str">
        <f t="shared" si="27"/>
        <v>L</v>
      </c>
      <c r="AB57" s="1">
        <f t="shared" si="47"/>
        <v>1</v>
      </c>
      <c r="AC57" s="1" t="str">
        <f t="shared" si="28"/>
        <v>OTL</v>
      </c>
      <c r="AD57" s="1">
        <f t="shared" si="48"/>
        <v>7</v>
      </c>
      <c r="AE57" s="1">
        <f t="shared" si="49"/>
        <v>1</v>
      </c>
      <c r="AF57" s="1">
        <f t="shared" si="50"/>
        <v>2</v>
      </c>
      <c r="AG57" s="43"/>
    </row>
    <row r="58" spans="1:33" x14ac:dyDescent="0.3">
      <c r="A58" s="42">
        <v>46057</v>
      </c>
      <c r="B58" s="1">
        <v>57</v>
      </c>
      <c r="C58" s="1" t="s">
        <v>65</v>
      </c>
      <c r="D58" s="1" t="s">
        <v>19</v>
      </c>
      <c r="E58" s="1">
        <v>4</v>
      </c>
      <c r="F58" s="1">
        <v>5</v>
      </c>
      <c r="G58" s="1" t="s">
        <v>84</v>
      </c>
      <c r="H58" s="1" t="s">
        <v>84</v>
      </c>
      <c r="I58" s="1">
        <f t="shared" si="29"/>
        <v>32</v>
      </c>
      <c r="J58" s="1">
        <f t="shared" si="30"/>
        <v>20</v>
      </c>
      <c r="K58" s="1">
        <f t="shared" si="31"/>
        <v>8</v>
      </c>
      <c r="L58" s="1">
        <f t="shared" si="32"/>
        <v>5</v>
      </c>
      <c r="M58" s="1">
        <f t="shared" si="33"/>
        <v>2</v>
      </c>
      <c r="N58" s="1">
        <f t="shared" si="34"/>
        <v>3</v>
      </c>
      <c r="O58" s="1">
        <f t="shared" si="35"/>
        <v>21</v>
      </c>
      <c r="P58" s="1">
        <f t="shared" si="36"/>
        <v>8</v>
      </c>
      <c r="Q58" s="1">
        <f t="shared" si="37"/>
        <v>2</v>
      </c>
      <c r="R58" s="1">
        <f t="shared" si="38"/>
        <v>11</v>
      </c>
      <c r="S58" s="1">
        <f t="shared" si="39"/>
        <v>12</v>
      </c>
      <c r="T58" s="1">
        <f t="shared" si="40"/>
        <v>3</v>
      </c>
      <c r="U58" s="1">
        <f t="shared" si="41"/>
        <v>9</v>
      </c>
      <c r="V58" s="1">
        <f t="shared" si="42"/>
        <v>8</v>
      </c>
      <c r="W58" s="1">
        <f t="shared" si="43"/>
        <v>2</v>
      </c>
      <c r="X58" s="1">
        <f t="shared" si="44"/>
        <v>18</v>
      </c>
      <c r="Y58" s="1">
        <f t="shared" si="45"/>
        <v>10</v>
      </c>
      <c r="Z58" s="1">
        <f t="shared" si="46"/>
        <v>3</v>
      </c>
      <c r="AA58" s="1" t="str">
        <f t="shared" si="27"/>
        <v>L</v>
      </c>
      <c r="AB58" s="1">
        <f t="shared" si="47"/>
        <v>2</v>
      </c>
      <c r="AC58" s="1" t="str">
        <f t="shared" si="28"/>
        <v>OTL</v>
      </c>
      <c r="AD58" s="1">
        <f t="shared" si="48"/>
        <v>6</v>
      </c>
      <c r="AE58" s="1">
        <f t="shared" si="49"/>
        <v>1</v>
      </c>
      <c r="AF58" s="1">
        <f t="shared" si="50"/>
        <v>3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23</v>
      </c>
      <c r="E59" s="1">
        <v>4</v>
      </c>
      <c r="F59" s="1">
        <v>2</v>
      </c>
      <c r="G59" s="1" t="s">
        <v>83</v>
      </c>
      <c r="H59" s="1" t="s">
        <v>83</v>
      </c>
      <c r="I59" s="1">
        <f t="shared" si="29"/>
        <v>33</v>
      </c>
      <c r="J59" s="1">
        <f t="shared" si="30"/>
        <v>20</v>
      </c>
      <c r="K59" s="1">
        <f t="shared" si="31"/>
        <v>8</v>
      </c>
      <c r="L59" s="1">
        <f t="shared" si="32"/>
        <v>5</v>
      </c>
      <c r="M59" s="1">
        <f t="shared" si="33"/>
        <v>2</v>
      </c>
      <c r="N59" s="1">
        <f t="shared" si="34"/>
        <v>3</v>
      </c>
      <c r="O59" s="1">
        <f t="shared" si="35"/>
        <v>22</v>
      </c>
      <c r="P59" s="1">
        <f t="shared" si="36"/>
        <v>8</v>
      </c>
      <c r="Q59" s="1">
        <f t="shared" si="37"/>
        <v>2</v>
      </c>
      <c r="R59" s="1">
        <f t="shared" si="38"/>
        <v>11</v>
      </c>
      <c r="S59" s="1">
        <f t="shared" si="39"/>
        <v>12</v>
      </c>
      <c r="T59" s="1">
        <f t="shared" si="40"/>
        <v>3</v>
      </c>
      <c r="U59" s="1">
        <f t="shared" si="41"/>
        <v>9</v>
      </c>
      <c r="V59" s="1">
        <f t="shared" si="42"/>
        <v>8</v>
      </c>
      <c r="W59" s="1">
        <f t="shared" si="43"/>
        <v>2</v>
      </c>
      <c r="X59" s="1">
        <f t="shared" si="44"/>
        <v>19</v>
      </c>
      <c r="Y59" s="1">
        <f t="shared" si="45"/>
        <v>10</v>
      </c>
      <c r="Z59" s="1">
        <f t="shared" si="46"/>
        <v>3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6</v>
      </c>
      <c r="AE59" s="1">
        <f t="shared" si="49"/>
        <v>1</v>
      </c>
      <c r="AF59" s="1">
        <f t="shared" si="50"/>
        <v>3</v>
      </c>
      <c r="AG59" s="43"/>
    </row>
    <row r="60" spans="1:33" x14ac:dyDescent="0.3">
      <c r="A60" s="42">
        <v>46081</v>
      </c>
      <c r="B60" s="1">
        <v>59</v>
      </c>
      <c r="C60" s="1" t="s">
        <v>65</v>
      </c>
      <c r="D60" s="1" t="s">
        <v>10</v>
      </c>
      <c r="E60" s="1">
        <v>1</v>
      </c>
      <c r="F60" s="1">
        <v>3</v>
      </c>
      <c r="G60" s="1" t="s">
        <v>83</v>
      </c>
      <c r="H60" s="1" t="s">
        <v>83</v>
      </c>
      <c r="I60" s="1">
        <f t="shared" si="29"/>
        <v>33</v>
      </c>
      <c r="J60" s="1">
        <f t="shared" si="30"/>
        <v>21</v>
      </c>
      <c r="K60" s="1">
        <f t="shared" si="31"/>
        <v>8</v>
      </c>
      <c r="L60" s="1">
        <f t="shared" si="32"/>
        <v>5</v>
      </c>
      <c r="M60" s="1">
        <f t="shared" si="33"/>
        <v>2</v>
      </c>
      <c r="N60" s="1">
        <f t="shared" si="34"/>
        <v>3</v>
      </c>
      <c r="O60" s="1">
        <f t="shared" si="35"/>
        <v>22</v>
      </c>
      <c r="P60" s="1">
        <f t="shared" si="36"/>
        <v>8</v>
      </c>
      <c r="Q60" s="1">
        <f t="shared" si="37"/>
        <v>2</v>
      </c>
      <c r="R60" s="1">
        <f t="shared" si="38"/>
        <v>11</v>
      </c>
      <c r="S60" s="1">
        <f t="shared" si="39"/>
        <v>13</v>
      </c>
      <c r="T60" s="1">
        <f t="shared" si="40"/>
        <v>3</v>
      </c>
      <c r="U60" s="1">
        <f t="shared" si="41"/>
        <v>9</v>
      </c>
      <c r="V60" s="1">
        <f t="shared" si="42"/>
        <v>8</v>
      </c>
      <c r="W60" s="1">
        <f t="shared" si="43"/>
        <v>2</v>
      </c>
      <c r="X60" s="1">
        <f t="shared" si="44"/>
        <v>19</v>
      </c>
      <c r="Y60" s="1">
        <f t="shared" si="45"/>
        <v>11</v>
      </c>
      <c r="Z60" s="1">
        <f t="shared" si="46"/>
        <v>3</v>
      </c>
      <c r="AA60" s="1" t="str">
        <f t="shared" si="27"/>
        <v>L</v>
      </c>
      <c r="AB60" s="1">
        <f t="shared" si="47"/>
        <v>1</v>
      </c>
      <c r="AC60" s="1" t="str">
        <f t="shared" si="28"/>
        <v>L</v>
      </c>
      <c r="AD60" s="1">
        <f t="shared" si="48"/>
        <v>5</v>
      </c>
      <c r="AE60" s="1">
        <f t="shared" si="49"/>
        <v>2</v>
      </c>
      <c r="AF60" s="1">
        <f t="shared" si="50"/>
        <v>3</v>
      </c>
      <c r="AG60" s="43"/>
    </row>
    <row r="61" spans="1:33" x14ac:dyDescent="0.3">
      <c r="A61" s="42">
        <v>46084</v>
      </c>
      <c r="B61" s="1">
        <v>60</v>
      </c>
      <c r="C61" s="1" t="s">
        <v>66</v>
      </c>
      <c r="D61" s="1" t="s">
        <v>9</v>
      </c>
      <c r="E61" s="1">
        <v>2</v>
      </c>
      <c r="F61" s="1">
        <v>1</v>
      </c>
      <c r="G61" s="1" t="s">
        <v>83</v>
      </c>
      <c r="H61" s="1" t="s">
        <v>83</v>
      </c>
      <c r="I61" s="1">
        <f t="shared" si="29"/>
        <v>34</v>
      </c>
      <c r="J61" s="1">
        <f t="shared" si="30"/>
        <v>21</v>
      </c>
      <c r="K61" s="1">
        <f t="shared" si="31"/>
        <v>8</v>
      </c>
      <c r="L61" s="1">
        <f t="shared" si="32"/>
        <v>5</v>
      </c>
      <c r="M61" s="1">
        <f t="shared" si="33"/>
        <v>2</v>
      </c>
      <c r="N61" s="1">
        <f t="shared" si="34"/>
        <v>3</v>
      </c>
      <c r="O61" s="1">
        <f t="shared" si="35"/>
        <v>23</v>
      </c>
      <c r="P61" s="1">
        <f t="shared" si="36"/>
        <v>8</v>
      </c>
      <c r="Q61" s="1">
        <f t="shared" si="37"/>
        <v>2</v>
      </c>
      <c r="R61" s="1">
        <f t="shared" si="38"/>
        <v>11</v>
      </c>
      <c r="S61" s="1">
        <f t="shared" si="39"/>
        <v>13</v>
      </c>
      <c r="T61" s="1">
        <f t="shared" si="40"/>
        <v>3</v>
      </c>
      <c r="U61" s="1">
        <f t="shared" si="41"/>
        <v>9</v>
      </c>
      <c r="V61" s="1">
        <f t="shared" si="42"/>
        <v>8</v>
      </c>
      <c r="W61" s="1">
        <f t="shared" si="43"/>
        <v>2</v>
      </c>
      <c r="X61" s="1">
        <f t="shared" si="44"/>
        <v>20</v>
      </c>
      <c r="Y61" s="1">
        <f t="shared" si="45"/>
        <v>11</v>
      </c>
      <c r="Z61" s="1">
        <f t="shared" si="46"/>
        <v>3</v>
      </c>
      <c r="AA61" s="1" t="str">
        <f t="shared" si="27"/>
        <v>W</v>
      </c>
      <c r="AB61" s="1">
        <f t="shared" si="47"/>
        <v>1</v>
      </c>
      <c r="AC61" s="1" t="str">
        <f t="shared" si="28"/>
        <v>W</v>
      </c>
      <c r="AD61" s="1">
        <f t="shared" si="48"/>
        <v>6</v>
      </c>
      <c r="AE61" s="1">
        <f t="shared" si="49"/>
        <v>1</v>
      </c>
      <c r="AF61" s="1">
        <f t="shared" si="50"/>
        <v>3</v>
      </c>
      <c r="AG61" s="43"/>
    </row>
    <row r="62" spans="1:33" x14ac:dyDescent="0.3">
      <c r="A62" s="42">
        <v>46086</v>
      </c>
      <c r="B62" s="1">
        <v>61</v>
      </c>
      <c r="C62" s="1" t="s">
        <v>65</v>
      </c>
      <c r="D62" s="1" t="s">
        <v>15</v>
      </c>
      <c r="E62" s="1">
        <v>3</v>
      </c>
      <c r="F62" s="1">
        <v>6</v>
      </c>
      <c r="G62" s="1" t="s">
        <v>83</v>
      </c>
      <c r="H62" s="1" t="s">
        <v>83</v>
      </c>
      <c r="I62" s="1">
        <f t="shared" si="29"/>
        <v>34</v>
      </c>
      <c r="J62" s="1">
        <f t="shared" si="30"/>
        <v>22</v>
      </c>
      <c r="K62" s="1">
        <f t="shared" si="31"/>
        <v>8</v>
      </c>
      <c r="L62" s="1">
        <f t="shared" si="32"/>
        <v>5</v>
      </c>
      <c r="M62" s="1">
        <f t="shared" si="33"/>
        <v>2</v>
      </c>
      <c r="N62" s="1">
        <f t="shared" si="34"/>
        <v>3</v>
      </c>
      <c r="O62" s="1">
        <f t="shared" si="35"/>
        <v>23</v>
      </c>
      <c r="P62" s="1">
        <f t="shared" si="36"/>
        <v>8</v>
      </c>
      <c r="Q62" s="1">
        <f t="shared" si="37"/>
        <v>2</v>
      </c>
      <c r="R62" s="1">
        <f t="shared" si="38"/>
        <v>11</v>
      </c>
      <c r="S62" s="1">
        <f t="shared" si="39"/>
        <v>14</v>
      </c>
      <c r="T62" s="1">
        <f t="shared" si="40"/>
        <v>3</v>
      </c>
      <c r="U62" s="1">
        <f t="shared" si="41"/>
        <v>9</v>
      </c>
      <c r="V62" s="1">
        <f t="shared" si="42"/>
        <v>8</v>
      </c>
      <c r="W62" s="1">
        <f t="shared" si="43"/>
        <v>2</v>
      </c>
      <c r="X62" s="1">
        <f t="shared" si="44"/>
        <v>20</v>
      </c>
      <c r="Y62" s="1">
        <f t="shared" si="45"/>
        <v>11</v>
      </c>
      <c r="Z62" s="1">
        <f t="shared" si="46"/>
        <v>3</v>
      </c>
      <c r="AA62" s="1" t="str">
        <f t="shared" si="27"/>
        <v>L</v>
      </c>
      <c r="AB62" s="1">
        <f t="shared" si="47"/>
        <v>1</v>
      </c>
      <c r="AC62" s="1" t="str">
        <f t="shared" si="28"/>
        <v>L</v>
      </c>
      <c r="AD62" s="1">
        <f t="shared" si="48"/>
        <v>5</v>
      </c>
      <c r="AE62" s="1">
        <f t="shared" si="49"/>
        <v>2</v>
      </c>
      <c r="AF62" s="1">
        <f t="shared" si="50"/>
        <v>3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1</v>
      </c>
      <c r="E63" s="1">
        <v>3</v>
      </c>
      <c r="F63" s="1">
        <v>1</v>
      </c>
      <c r="G63" s="1" t="s">
        <v>83</v>
      </c>
      <c r="H63" s="1" t="s">
        <v>83</v>
      </c>
      <c r="I63" s="1">
        <f t="shared" si="29"/>
        <v>35</v>
      </c>
      <c r="J63" s="1">
        <f t="shared" si="30"/>
        <v>22</v>
      </c>
      <c r="K63" s="1">
        <f t="shared" si="31"/>
        <v>8</v>
      </c>
      <c r="L63" s="1">
        <f t="shared" si="32"/>
        <v>5</v>
      </c>
      <c r="M63" s="1">
        <f t="shared" si="33"/>
        <v>2</v>
      </c>
      <c r="N63" s="1">
        <f t="shared" si="34"/>
        <v>3</v>
      </c>
      <c r="O63" s="1">
        <f t="shared" si="35"/>
        <v>24</v>
      </c>
      <c r="P63" s="1">
        <f t="shared" si="36"/>
        <v>8</v>
      </c>
      <c r="Q63" s="1">
        <f t="shared" si="37"/>
        <v>2</v>
      </c>
      <c r="R63" s="1">
        <f t="shared" si="38"/>
        <v>11</v>
      </c>
      <c r="S63" s="1">
        <f t="shared" si="39"/>
        <v>14</v>
      </c>
      <c r="T63" s="1">
        <f t="shared" si="40"/>
        <v>3</v>
      </c>
      <c r="U63" s="1">
        <f t="shared" si="41"/>
        <v>9</v>
      </c>
      <c r="V63" s="1">
        <f t="shared" si="42"/>
        <v>8</v>
      </c>
      <c r="W63" s="1">
        <f t="shared" si="43"/>
        <v>2</v>
      </c>
      <c r="X63" s="1">
        <f t="shared" si="44"/>
        <v>21</v>
      </c>
      <c r="Y63" s="1">
        <f t="shared" si="45"/>
        <v>11</v>
      </c>
      <c r="Z63" s="1">
        <f t="shared" si="46"/>
        <v>3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5</v>
      </c>
      <c r="AE63" s="1">
        <f t="shared" si="49"/>
        <v>2</v>
      </c>
      <c r="AF63" s="1">
        <f t="shared" si="50"/>
        <v>3</v>
      </c>
      <c r="AG63" s="43"/>
    </row>
    <row r="64" spans="1:33" x14ac:dyDescent="0.3">
      <c r="A64" s="42">
        <v>46089</v>
      </c>
      <c r="B64" s="1">
        <v>63</v>
      </c>
      <c r="C64" s="1" t="s">
        <v>65</v>
      </c>
      <c r="D64" s="1" t="s">
        <v>9</v>
      </c>
      <c r="E64" s="1">
        <v>4</v>
      </c>
      <c r="F64" s="1">
        <v>5</v>
      </c>
      <c r="G64" s="1" t="s">
        <v>84</v>
      </c>
      <c r="H64" s="1" t="s">
        <v>83</v>
      </c>
      <c r="I64" s="1">
        <f t="shared" si="29"/>
        <v>35</v>
      </c>
      <c r="J64" s="1">
        <f t="shared" si="30"/>
        <v>22</v>
      </c>
      <c r="K64" s="1">
        <f t="shared" si="31"/>
        <v>8</v>
      </c>
      <c r="L64" s="1">
        <f t="shared" si="32"/>
        <v>6</v>
      </c>
      <c r="M64" s="1">
        <f t="shared" si="33"/>
        <v>2</v>
      </c>
      <c r="N64" s="1">
        <f t="shared" si="34"/>
        <v>3</v>
      </c>
      <c r="O64" s="1">
        <f t="shared" si="35"/>
        <v>24</v>
      </c>
      <c r="P64" s="1">
        <f t="shared" si="36"/>
        <v>8</v>
      </c>
      <c r="Q64" s="1">
        <f t="shared" si="37"/>
        <v>2</v>
      </c>
      <c r="R64" s="1">
        <f t="shared" si="38"/>
        <v>11</v>
      </c>
      <c r="S64" s="1">
        <f t="shared" si="39"/>
        <v>14</v>
      </c>
      <c r="T64" s="1">
        <f t="shared" si="40"/>
        <v>4</v>
      </c>
      <c r="U64" s="1">
        <f t="shared" si="41"/>
        <v>9</v>
      </c>
      <c r="V64" s="1">
        <f t="shared" si="42"/>
        <v>8</v>
      </c>
      <c r="W64" s="1">
        <f t="shared" si="43"/>
        <v>2</v>
      </c>
      <c r="X64" s="1">
        <f t="shared" si="44"/>
        <v>21</v>
      </c>
      <c r="Y64" s="1">
        <f t="shared" si="45"/>
        <v>11</v>
      </c>
      <c r="Z64" s="1">
        <f t="shared" si="46"/>
        <v>4</v>
      </c>
      <c r="AA64" s="1" t="str">
        <f t="shared" si="27"/>
        <v>L</v>
      </c>
      <c r="AB64" s="1">
        <f t="shared" si="47"/>
        <v>1</v>
      </c>
      <c r="AC64" s="1" t="str">
        <f t="shared" si="28"/>
        <v>OTL</v>
      </c>
      <c r="AD64" s="1">
        <f t="shared" si="48"/>
        <v>5</v>
      </c>
      <c r="AE64" s="1">
        <f t="shared" si="49"/>
        <v>2</v>
      </c>
      <c r="AF64" s="1">
        <f t="shared" si="50"/>
        <v>3</v>
      </c>
      <c r="AG64" s="43"/>
    </row>
    <row r="65" spans="1:33" x14ac:dyDescent="0.3">
      <c r="A65" s="42">
        <v>46091</v>
      </c>
      <c r="B65" s="1">
        <v>64</v>
      </c>
      <c r="C65" s="1" t="s">
        <v>66</v>
      </c>
      <c r="D65" s="1" t="s">
        <v>18</v>
      </c>
      <c r="E65" s="1">
        <v>2</v>
      </c>
      <c r="F65" s="1">
        <v>1</v>
      </c>
      <c r="G65" s="1" t="s">
        <v>83</v>
      </c>
      <c r="H65" s="1" t="s">
        <v>83</v>
      </c>
      <c r="I65" s="1">
        <f t="shared" si="29"/>
        <v>36</v>
      </c>
      <c r="J65" s="1">
        <f t="shared" si="30"/>
        <v>22</v>
      </c>
      <c r="K65" s="1">
        <f t="shared" si="31"/>
        <v>8</v>
      </c>
      <c r="L65" s="1">
        <f t="shared" si="32"/>
        <v>6</v>
      </c>
      <c r="M65" s="1">
        <f t="shared" si="33"/>
        <v>2</v>
      </c>
      <c r="N65" s="1">
        <f t="shared" si="34"/>
        <v>3</v>
      </c>
      <c r="O65" s="1">
        <f t="shared" si="35"/>
        <v>25</v>
      </c>
      <c r="P65" s="1">
        <f t="shared" si="36"/>
        <v>8</v>
      </c>
      <c r="Q65" s="1">
        <f t="shared" si="37"/>
        <v>2</v>
      </c>
      <c r="R65" s="1">
        <f t="shared" si="38"/>
        <v>11</v>
      </c>
      <c r="S65" s="1">
        <f t="shared" si="39"/>
        <v>14</v>
      </c>
      <c r="T65" s="1">
        <f t="shared" si="40"/>
        <v>4</v>
      </c>
      <c r="U65" s="1">
        <f t="shared" si="41"/>
        <v>9</v>
      </c>
      <c r="V65" s="1">
        <f t="shared" si="42"/>
        <v>8</v>
      </c>
      <c r="W65" s="1">
        <f t="shared" si="43"/>
        <v>2</v>
      </c>
      <c r="X65" s="1">
        <f t="shared" si="44"/>
        <v>21</v>
      </c>
      <c r="Y65" s="1">
        <f t="shared" si="45"/>
        <v>11</v>
      </c>
      <c r="Z65" s="1">
        <f t="shared" si="46"/>
        <v>4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5</v>
      </c>
      <c r="AE65" s="1">
        <f t="shared" si="49"/>
        <v>2</v>
      </c>
      <c r="AF65" s="1">
        <f t="shared" si="50"/>
        <v>3</v>
      </c>
      <c r="AG65" s="43"/>
    </row>
    <row r="66" spans="1:33" x14ac:dyDescent="0.3">
      <c r="A66" s="42">
        <v>46093</v>
      </c>
      <c r="B66" s="1">
        <v>65</v>
      </c>
      <c r="C66" s="1" t="s">
        <v>66</v>
      </c>
      <c r="D66" s="1" t="s">
        <v>8</v>
      </c>
      <c r="E66" s="1">
        <v>2</v>
      </c>
      <c r="F66" s="1">
        <v>4</v>
      </c>
      <c r="G66" s="1" t="s">
        <v>83</v>
      </c>
      <c r="H66" s="1" t="s">
        <v>83</v>
      </c>
      <c r="I66" s="1">
        <f t="shared" si="29"/>
        <v>36</v>
      </c>
      <c r="J66" s="1">
        <f t="shared" si="30"/>
        <v>23</v>
      </c>
      <c r="K66" s="1">
        <f t="shared" si="31"/>
        <v>8</v>
      </c>
      <c r="L66" s="1">
        <f t="shared" si="32"/>
        <v>6</v>
      </c>
      <c r="M66" s="1">
        <f t="shared" si="33"/>
        <v>2</v>
      </c>
      <c r="N66" s="1">
        <f t="shared" si="34"/>
        <v>3</v>
      </c>
      <c r="O66" s="1">
        <f t="shared" si="35"/>
        <v>25</v>
      </c>
      <c r="P66" s="1">
        <f t="shared" si="36"/>
        <v>9</v>
      </c>
      <c r="Q66" s="1">
        <f t="shared" si="37"/>
        <v>2</v>
      </c>
      <c r="R66" s="1">
        <f t="shared" si="38"/>
        <v>11</v>
      </c>
      <c r="S66" s="1">
        <f t="shared" si="39"/>
        <v>14</v>
      </c>
      <c r="T66" s="1">
        <f t="shared" si="40"/>
        <v>4</v>
      </c>
      <c r="U66" s="1">
        <f t="shared" si="41"/>
        <v>9</v>
      </c>
      <c r="V66" s="1">
        <f t="shared" si="42"/>
        <v>8</v>
      </c>
      <c r="W66" s="1">
        <f t="shared" si="43"/>
        <v>2</v>
      </c>
      <c r="X66" s="1">
        <f t="shared" si="44"/>
        <v>21</v>
      </c>
      <c r="Y66" s="1">
        <f t="shared" si="45"/>
        <v>11</v>
      </c>
      <c r="Z66" s="1">
        <f t="shared" si="46"/>
        <v>4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4</v>
      </c>
      <c r="AE66" s="1">
        <f t="shared" si="49"/>
        <v>3</v>
      </c>
      <c r="AF66" s="1">
        <f t="shared" si="50"/>
        <v>3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1</v>
      </c>
      <c r="E67" s="1">
        <v>3</v>
      </c>
      <c r="F67" s="1">
        <v>2</v>
      </c>
      <c r="G67" s="1" t="s">
        <v>84</v>
      </c>
      <c r="H67" s="1" t="s">
        <v>84</v>
      </c>
      <c r="I67" s="1">
        <f t="shared" ref="I67:I83" si="53">IF(E67="","",IF(E67&gt;F67,I66+1,I66))</f>
        <v>37</v>
      </c>
      <c r="J67" s="1">
        <f t="shared" ref="J67:J83" si="54">IF(E67="","",IF(AND(F67&gt;E67,G67=$AK$2,H67=$AK$2),J66+1,J66))</f>
        <v>23</v>
      </c>
      <c r="K67" s="1">
        <f t="shared" ref="K67:K83" si="55">IF(E67="","",IF(AND(G67=$AK$1,E67&gt;F67),K66+1,K66))</f>
        <v>9</v>
      </c>
      <c r="L67" s="1">
        <f t="shared" ref="L67:L83" si="56">IF(E67="","",IF(AND(OR(G67=$AK$1,H67=$AK$1),E67&lt;F67),L66+1,L66))</f>
        <v>6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25</v>
      </c>
      <c r="P67" s="1">
        <f t="shared" ref="P67:P83" si="60">IF(E67="","",IF(AND(C67=$AL$1,F67&gt;E67,G67=$AK$2,H67=$AK$2), P66+1, P66))</f>
        <v>9</v>
      </c>
      <c r="Q67" s="1">
        <f t="shared" ref="Q67:Q83" si="61">IF(E67="","",IF(AND(C67=$AL$1,F67&gt;E67,OR(G67=$AK$1,H67=$AK$1)),Q66+1, Q66))</f>
        <v>2</v>
      </c>
      <c r="R67" s="1">
        <f t="shared" ref="R67:R83" si="62">IF(E67="","",IF(AND(C67=$AL$2,E67&gt;F67),R66+1,R66))</f>
        <v>12</v>
      </c>
      <c r="S67" s="1">
        <f t="shared" ref="S67:S83" si="63">IF(E67="","",IF(AND(C67=$AL$2,F67&gt;E67,G67=$AK$2,H67=$AK$2),S66+1,S66))</f>
        <v>14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9</v>
      </c>
      <c r="V67" s="1">
        <f t="shared" ref="V67:V83" si="66">IF(E67="","",IF(AND(E67&lt;F67,G67=$AK$2,H67=$AK$2,COUNTIF($AO$1:$AO$7,D67)=1),V66+1,V66))</f>
        <v>8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22</v>
      </c>
      <c r="Y67" s="1">
        <f t="shared" ref="Y67:Y83" si="69">IF(E67="","",IF(AND(E67&lt;F67,G67=$AK$2,H67=$AK$2,COUNTIF($AN$1:$AN$15,D67)=1),Y66+1,Y66))</f>
        <v>11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5</v>
      </c>
      <c r="AE67" s="1">
        <f t="shared" si="49"/>
        <v>3</v>
      </c>
      <c r="AF67" s="1">
        <f t="shared" si="50"/>
        <v>2</v>
      </c>
      <c r="AG67" s="43"/>
    </row>
    <row r="68" spans="1:33" x14ac:dyDescent="0.3">
      <c r="A68" s="42">
        <v>46097</v>
      </c>
      <c r="B68" s="1">
        <v>67</v>
      </c>
      <c r="C68" s="1" t="s">
        <v>65</v>
      </c>
      <c r="D68" s="1" t="s">
        <v>14</v>
      </c>
      <c r="E68" s="1">
        <v>3</v>
      </c>
      <c r="F68" s="1">
        <v>4</v>
      </c>
      <c r="G68" s="1" t="s">
        <v>84</v>
      </c>
      <c r="H68" s="1" t="s">
        <v>83</v>
      </c>
      <c r="I68" s="1">
        <f t="shared" si="53"/>
        <v>37</v>
      </c>
      <c r="J68" s="1">
        <f t="shared" si="54"/>
        <v>23</v>
      </c>
      <c r="K68" s="1">
        <f t="shared" si="55"/>
        <v>9</v>
      </c>
      <c r="L68" s="1">
        <f t="shared" si="56"/>
        <v>7</v>
      </c>
      <c r="M68" s="1">
        <f t="shared" si="57"/>
        <v>3</v>
      </c>
      <c r="N68" s="1">
        <f t="shared" si="58"/>
        <v>3</v>
      </c>
      <c r="O68" s="1">
        <f t="shared" si="59"/>
        <v>25</v>
      </c>
      <c r="P68" s="1">
        <f t="shared" si="60"/>
        <v>9</v>
      </c>
      <c r="Q68" s="1">
        <f t="shared" si="61"/>
        <v>2</v>
      </c>
      <c r="R68" s="1">
        <f t="shared" si="62"/>
        <v>12</v>
      </c>
      <c r="S68" s="1">
        <f t="shared" si="63"/>
        <v>14</v>
      </c>
      <c r="T68" s="1">
        <f t="shared" si="64"/>
        <v>5</v>
      </c>
      <c r="U68" s="1">
        <f t="shared" si="65"/>
        <v>9</v>
      </c>
      <c r="V68" s="1">
        <f t="shared" si="66"/>
        <v>8</v>
      </c>
      <c r="W68" s="1">
        <f t="shared" si="67"/>
        <v>2</v>
      </c>
      <c r="X68" s="1">
        <f t="shared" si="68"/>
        <v>22</v>
      </c>
      <c r="Y68" s="1">
        <f t="shared" si="69"/>
        <v>11</v>
      </c>
      <c r="Z68" s="1">
        <f t="shared" si="70"/>
        <v>5</v>
      </c>
      <c r="AA68" s="1" t="str">
        <f t="shared" si="51"/>
        <v>L</v>
      </c>
      <c r="AB68" s="1">
        <f t="shared" si="71"/>
        <v>1</v>
      </c>
      <c r="AC68" s="1" t="str">
        <f t="shared" si="52"/>
        <v>OTL</v>
      </c>
      <c r="AD68" s="1">
        <f t="shared" si="48"/>
        <v>5</v>
      </c>
      <c r="AE68" s="1">
        <f t="shared" si="49"/>
        <v>3</v>
      </c>
      <c r="AF68" s="1">
        <f t="shared" si="50"/>
        <v>2</v>
      </c>
      <c r="AG68" s="43"/>
    </row>
    <row r="69" spans="1:33" x14ac:dyDescent="0.3">
      <c r="A69" s="42">
        <v>46098</v>
      </c>
      <c r="B69" s="1">
        <v>68</v>
      </c>
      <c r="C69" s="1" t="s">
        <v>65</v>
      </c>
      <c r="D69" s="1" t="s">
        <v>16</v>
      </c>
      <c r="E69" s="1">
        <v>2</v>
      </c>
      <c r="F69" s="1">
        <v>3</v>
      </c>
      <c r="G69" s="1" t="s">
        <v>84</v>
      </c>
      <c r="H69" s="1" t="s">
        <v>83</v>
      </c>
      <c r="I69" s="1">
        <f t="shared" si="53"/>
        <v>37</v>
      </c>
      <c r="J69" s="1">
        <f t="shared" si="54"/>
        <v>23</v>
      </c>
      <c r="K69" s="1">
        <f t="shared" si="55"/>
        <v>9</v>
      </c>
      <c r="L69" s="1">
        <f t="shared" si="56"/>
        <v>8</v>
      </c>
      <c r="M69" s="1">
        <f t="shared" si="57"/>
        <v>3</v>
      </c>
      <c r="N69" s="1">
        <f t="shared" si="58"/>
        <v>3</v>
      </c>
      <c r="O69" s="1">
        <f t="shared" si="59"/>
        <v>25</v>
      </c>
      <c r="P69" s="1">
        <f t="shared" si="60"/>
        <v>9</v>
      </c>
      <c r="Q69" s="1">
        <f t="shared" si="61"/>
        <v>2</v>
      </c>
      <c r="R69" s="1">
        <f t="shared" si="62"/>
        <v>12</v>
      </c>
      <c r="S69" s="1">
        <f t="shared" si="63"/>
        <v>14</v>
      </c>
      <c r="T69" s="1">
        <f t="shared" si="64"/>
        <v>6</v>
      </c>
      <c r="U69" s="1">
        <f t="shared" si="65"/>
        <v>9</v>
      </c>
      <c r="V69" s="1">
        <f t="shared" si="66"/>
        <v>8</v>
      </c>
      <c r="W69" s="1">
        <f t="shared" si="67"/>
        <v>3</v>
      </c>
      <c r="X69" s="1">
        <f t="shared" si="68"/>
        <v>22</v>
      </c>
      <c r="Y69" s="1">
        <f t="shared" si="69"/>
        <v>11</v>
      </c>
      <c r="Z69" s="1">
        <f t="shared" si="70"/>
        <v>6</v>
      </c>
      <c r="AA69" s="1" t="str">
        <f t="shared" si="51"/>
        <v>L</v>
      </c>
      <c r="AB69" s="1">
        <f t="shared" si="71"/>
        <v>2</v>
      </c>
      <c r="AC69" s="1" t="str">
        <f t="shared" si="52"/>
        <v>OTL</v>
      </c>
      <c r="AD69" s="1">
        <f t="shared" si="48"/>
        <v>4</v>
      </c>
      <c r="AE69" s="1">
        <f t="shared" si="49"/>
        <v>3</v>
      </c>
      <c r="AF69" s="1">
        <f t="shared" si="50"/>
        <v>3</v>
      </c>
      <c r="AG69" s="43"/>
    </row>
    <row r="70" spans="1:33" x14ac:dyDescent="0.3">
      <c r="A70" s="42">
        <v>46100</v>
      </c>
      <c r="B70" s="1">
        <v>69</v>
      </c>
      <c r="C70" s="1" t="s">
        <v>66</v>
      </c>
      <c r="D70" s="1" t="s">
        <v>0</v>
      </c>
      <c r="E70" s="1">
        <v>6</v>
      </c>
      <c r="F70" s="1">
        <v>1</v>
      </c>
      <c r="G70" s="1" t="s">
        <v>83</v>
      </c>
      <c r="H70" s="1" t="s">
        <v>83</v>
      </c>
      <c r="I70" s="1">
        <f t="shared" si="53"/>
        <v>38</v>
      </c>
      <c r="J70" s="1">
        <f t="shared" si="54"/>
        <v>23</v>
      </c>
      <c r="K70" s="1">
        <f t="shared" si="55"/>
        <v>9</v>
      </c>
      <c r="L70" s="1">
        <f t="shared" si="56"/>
        <v>8</v>
      </c>
      <c r="M70" s="1">
        <f t="shared" si="57"/>
        <v>3</v>
      </c>
      <c r="N70" s="1">
        <f t="shared" si="58"/>
        <v>3</v>
      </c>
      <c r="O70" s="1">
        <f t="shared" si="59"/>
        <v>26</v>
      </c>
      <c r="P70" s="1">
        <f t="shared" si="60"/>
        <v>9</v>
      </c>
      <c r="Q70" s="1">
        <f t="shared" si="61"/>
        <v>2</v>
      </c>
      <c r="R70" s="1">
        <f t="shared" si="62"/>
        <v>12</v>
      </c>
      <c r="S70" s="1">
        <f t="shared" si="63"/>
        <v>14</v>
      </c>
      <c r="T70" s="1">
        <f t="shared" si="64"/>
        <v>6</v>
      </c>
      <c r="U70" s="1">
        <f t="shared" si="65"/>
        <v>9</v>
      </c>
      <c r="V70" s="1">
        <f t="shared" si="66"/>
        <v>8</v>
      </c>
      <c r="W70" s="1">
        <f t="shared" si="67"/>
        <v>3</v>
      </c>
      <c r="X70" s="1">
        <f t="shared" si="68"/>
        <v>22</v>
      </c>
      <c r="Y70" s="1">
        <f t="shared" si="69"/>
        <v>11</v>
      </c>
      <c r="Z70" s="1">
        <f t="shared" si="70"/>
        <v>6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5</v>
      </c>
      <c r="AE70" s="1">
        <f t="shared" si="49"/>
        <v>2</v>
      </c>
      <c r="AF70" s="1">
        <f t="shared" si="50"/>
        <v>3</v>
      </c>
      <c r="AG70" s="43"/>
    </row>
    <row r="71" spans="1:33" x14ac:dyDescent="0.3">
      <c r="A71" s="42">
        <v>46102</v>
      </c>
      <c r="B71" s="1">
        <v>70</v>
      </c>
      <c r="C71" s="1" t="s">
        <v>65</v>
      </c>
      <c r="D71" s="1" t="s">
        <v>21</v>
      </c>
      <c r="E71" s="1">
        <v>4</v>
      </c>
      <c r="F71" s="1">
        <v>2</v>
      </c>
      <c r="G71" s="1" t="s">
        <v>83</v>
      </c>
      <c r="H71" s="1" t="s">
        <v>83</v>
      </c>
      <c r="I71" s="1">
        <f t="shared" si="53"/>
        <v>39</v>
      </c>
      <c r="J71" s="1">
        <f t="shared" si="54"/>
        <v>23</v>
      </c>
      <c r="K71" s="1">
        <f t="shared" si="55"/>
        <v>9</v>
      </c>
      <c r="L71" s="1">
        <f t="shared" si="56"/>
        <v>8</v>
      </c>
      <c r="M71" s="1">
        <f t="shared" si="57"/>
        <v>3</v>
      </c>
      <c r="N71" s="1">
        <f t="shared" si="58"/>
        <v>3</v>
      </c>
      <c r="O71" s="1">
        <f t="shared" si="59"/>
        <v>26</v>
      </c>
      <c r="P71" s="1">
        <f t="shared" si="60"/>
        <v>9</v>
      </c>
      <c r="Q71" s="1">
        <f t="shared" si="61"/>
        <v>2</v>
      </c>
      <c r="R71" s="1">
        <f t="shared" si="62"/>
        <v>13</v>
      </c>
      <c r="S71" s="1">
        <f t="shared" si="63"/>
        <v>14</v>
      </c>
      <c r="T71" s="1">
        <f t="shared" si="64"/>
        <v>6</v>
      </c>
      <c r="U71" s="1">
        <f t="shared" si="65"/>
        <v>10</v>
      </c>
      <c r="V71" s="1">
        <f t="shared" si="66"/>
        <v>8</v>
      </c>
      <c r="W71" s="1">
        <f t="shared" si="67"/>
        <v>3</v>
      </c>
      <c r="X71" s="1">
        <f t="shared" si="68"/>
        <v>23</v>
      </c>
      <c r="Y71" s="1">
        <f t="shared" si="69"/>
        <v>11</v>
      </c>
      <c r="Z71" s="1">
        <f t="shared" si="70"/>
        <v>6</v>
      </c>
      <c r="AA71" s="1" t="str">
        <f t="shared" si="51"/>
        <v>W</v>
      </c>
      <c r="AB71" s="1">
        <f t="shared" si="71"/>
        <v>2</v>
      </c>
      <c r="AC71" s="1" t="str">
        <f t="shared" si="52"/>
        <v>W</v>
      </c>
      <c r="AD71" s="1">
        <f t="shared" si="48"/>
        <v>5</v>
      </c>
      <c r="AE71" s="1">
        <f t="shared" si="49"/>
        <v>2</v>
      </c>
      <c r="AF71" s="1">
        <f t="shared" si="50"/>
        <v>3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4</v>
      </c>
      <c r="E72" s="1">
        <v>2</v>
      </c>
      <c r="F72" s="1">
        <v>4</v>
      </c>
      <c r="G72" s="1" t="s">
        <v>83</v>
      </c>
      <c r="H72" s="1" t="s">
        <v>83</v>
      </c>
      <c r="I72" s="1">
        <f t="shared" si="53"/>
        <v>39</v>
      </c>
      <c r="J72" s="1">
        <f t="shared" si="54"/>
        <v>24</v>
      </c>
      <c r="K72" s="1">
        <f t="shared" si="55"/>
        <v>9</v>
      </c>
      <c r="L72" s="1">
        <f t="shared" si="56"/>
        <v>8</v>
      </c>
      <c r="M72" s="1">
        <f t="shared" si="57"/>
        <v>3</v>
      </c>
      <c r="N72" s="1">
        <f t="shared" si="58"/>
        <v>3</v>
      </c>
      <c r="O72" s="1">
        <f t="shared" si="59"/>
        <v>26</v>
      </c>
      <c r="P72" s="1">
        <f t="shared" si="60"/>
        <v>10</v>
      </c>
      <c r="Q72" s="1">
        <f t="shared" si="61"/>
        <v>2</v>
      </c>
      <c r="R72" s="1">
        <f t="shared" si="62"/>
        <v>13</v>
      </c>
      <c r="S72" s="1">
        <f t="shared" si="63"/>
        <v>14</v>
      </c>
      <c r="T72" s="1">
        <f t="shared" si="64"/>
        <v>6</v>
      </c>
      <c r="U72" s="1">
        <f t="shared" si="65"/>
        <v>10</v>
      </c>
      <c r="V72" s="1">
        <f t="shared" si="66"/>
        <v>9</v>
      </c>
      <c r="W72" s="1">
        <f t="shared" si="67"/>
        <v>3</v>
      </c>
      <c r="X72" s="1">
        <f t="shared" si="68"/>
        <v>23</v>
      </c>
      <c r="Y72" s="1">
        <f t="shared" si="69"/>
        <v>12</v>
      </c>
      <c r="Z72" s="1">
        <f t="shared" si="70"/>
        <v>6</v>
      </c>
      <c r="AA72" s="1" t="str">
        <f t="shared" si="51"/>
        <v>L</v>
      </c>
      <c r="AB72" s="1">
        <f t="shared" si="71"/>
        <v>1</v>
      </c>
      <c r="AC72" s="1" t="str">
        <f t="shared" si="52"/>
        <v>L</v>
      </c>
      <c r="AD72" s="1">
        <f t="shared" si="48"/>
        <v>5</v>
      </c>
      <c r="AE72" s="1">
        <f t="shared" si="49"/>
        <v>2</v>
      </c>
      <c r="AF72" s="1">
        <f t="shared" si="50"/>
        <v>3</v>
      </c>
      <c r="AG72" s="43"/>
    </row>
    <row r="73" spans="1:33" x14ac:dyDescent="0.3">
      <c r="A73" s="42">
        <v>46106</v>
      </c>
      <c r="B73" s="1">
        <v>72</v>
      </c>
      <c r="C73" s="1" t="s">
        <v>65</v>
      </c>
      <c r="D73" s="1" t="s">
        <v>28</v>
      </c>
      <c r="E73" s="1">
        <v>4</v>
      </c>
      <c r="F73" s="1">
        <v>3</v>
      </c>
      <c r="G73" s="1" t="s">
        <v>84</v>
      </c>
      <c r="H73" s="1" t="s">
        <v>83</v>
      </c>
      <c r="I73" s="1">
        <f t="shared" si="53"/>
        <v>40</v>
      </c>
      <c r="J73" s="1">
        <f t="shared" si="54"/>
        <v>24</v>
      </c>
      <c r="K73" s="1">
        <f t="shared" si="55"/>
        <v>10</v>
      </c>
      <c r="L73" s="1">
        <f t="shared" si="56"/>
        <v>8</v>
      </c>
      <c r="M73" s="1">
        <f t="shared" si="57"/>
        <v>3</v>
      </c>
      <c r="N73" s="1">
        <f t="shared" si="58"/>
        <v>3</v>
      </c>
      <c r="O73" s="1">
        <f t="shared" si="59"/>
        <v>26</v>
      </c>
      <c r="P73" s="1">
        <f t="shared" si="60"/>
        <v>10</v>
      </c>
      <c r="Q73" s="1">
        <f t="shared" si="61"/>
        <v>2</v>
      </c>
      <c r="R73" s="1">
        <f t="shared" si="62"/>
        <v>14</v>
      </c>
      <c r="S73" s="1">
        <f t="shared" si="63"/>
        <v>14</v>
      </c>
      <c r="T73" s="1">
        <f t="shared" si="64"/>
        <v>6</v>
      </c>
      <c r="U73" s="1">
        <f t="shared" si="65"/>
        <v>11</v>
      </c>
      <c r="V73" s="1">
        <f t="shared" si="66"/>
        <v>9</v>
      </c>
      <c r="W73" s="1">
        <f t="shared" si="67"/>
        <v>3</v>
      </c>
      <c r="X73" s="1">
        <f t="shared" si="68"/>
        <v>24</v>
      </c>
      <c r="Y73" s="1">
        <f t="shared" si="69"/>
        <v>12</v>
      </c>
      <c r="Z73" s="1">
        <f t="shared" si="70"/>
        <v>6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5</v>
      </c>
      <c r="AE73" s="1">
        <f t="shared" si="49"/>
        <v>2</v>
      </c>
      <c r="AF73" s="1">
        <f t="shared" si="50"/>
        <v>3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17</v>
      </c>
      <c r="E74" s="1">
        <v>6</v>
      </c>
      <c r="F74" s="1">
        <v>3</v>
      </c>
      <c r="G74" s="1" t="s">
        <v>83</v>
      </c>
      <c r="H74" s="1" t="s">
        <v>83</v>
      </c>
      <c r="I74" s="1">
        <f t="shared" si="53"/>
        <v>41</v>
      </c>
      <c r="J74" s="1">
        <f t="shared" si="54"/>
        <v>24</v>
      </c>
      <c r="K74" s="1">
        <f t="shared" si="55"/>
        <v>10</v>
      </c>
      <c r="L74" s="1">
        <f t="shared" si="56"/>
        <v>8</v>
      </c>
      <c r="M74" s="1">
        <f t="shared" si="57"/>
        <v>3</v>
      </c>
      <c r="N74" s="1">
        <f t="shared" si="58"/>
        <v>3</v>
      </c>
      <c r="O74" s="1">
        <f t="shared" si="59"/>
        <v>27</v>
      </c>
      <c r="P74" s="1">
        <f t="shared" si="60"/>
        <v>10</v>
      </c>
      <c r="Q74" s="1">
        <f t="shared" si="61"/>
        <v>2</v>
      </c>
      <c r="R74" s="1">
        <f t="shared" si="62"/>
        <v>14</v>
      </c>
      <c r="S74" s="1">
        <f t="shared" si="63"/>
        <v>14</v>
      </c>
      <c r="T74" s="1">
        <f t="shared" si="64"/>
        <v>6</v>
      </c>
      <c r="U74" s="1">
        <f t="shared" si="65"/>
        <v>11</v>
      </c>
      <c r="V74" s="1">
        <f t="shared" si="66"/>
        <v>9</v>
      </c>
      <c r="W74" s="1">
        <f t="shared" si="67"/>
        <v>3</v>
      </c>
      <c r="X74" s="1">
        <f t="shared" si="68"/>
        <v>24</v>
      </c>
      <c r="Y74" s="1">
        <f t="shared" si="69"/>
        <v>12</v>
      </c>
      <c r="Z74" s="1">
        <f t="shared" si="70"/>
        <v>6</v>
      </c>
      <c r="AA74" s="1" t="str">
        <f t="shared" si="51"/>
        <v>W</v>
      </c>
      <c r="AB74" s="1">
        <f t="shared" si="71"/>
        <v>2</v>
      </c>
      <c r="AC74" s="1" t="str">
        <f t="shared" si="52"/>
        <v>W</v>
      </c>
      <c r="AD74" s="1">
        <f t="shared" si="48"/>
        <v>6</v>
      </c>
      <c r="AE74" s="1">
        <f t="shared" si="49"/>
        <v>2</v>
      </c>
      <c r="AF74" s="1">
        <f t="shared" si="50"/>
        <v>2</v>
      </c>
      <c r="AG74" s="43"/>
    </row>
    <row r="75" spans="1:33" x14ac:dyDescent="0.3">
      <c r="A75" s="42">
        <v>46110</v>
      </c>
      <c r="B75" s="1">
        <v>74</v>
      </c>
      <c r="C75" s="1" t="s">
        <v>65</v>
      </c>
      <c r="D75" s="1" t="s">
        <v>23</v>
      </c>
      <c r="E75" s="1">
        <v>4</v>
      </c>
      <c r="F75" s="1">
        <v>3</v>
      </c>
      <c r="G75" s="1" t="s">
        <v>84</v>
      </c>
      <c r="H75" s="1" t="s">
        <v>84</v>
      </c>
      <c r="I75" s="1">
        <f t="shared" si="53"/>
        <v>42</v>
      </c>
      <c r="J75" s="1">
        <f t="shared" si="54"/>
        <v>24</v>
      </c>
      <c r="K75" s="1">
        <f t="shared" si="55"/>
        <v>11</v>
      </c>
      <c r="L75" s="1">
        <f t="shared" si="56"/>
        <v>8</v>
      </c>
      <c r="M75" s="1">
        <f t="shared" si="57"/>
        <v>4</v>
      </c>
      <c r="N75" s="1">
        <f t="shared" si="58"/>
        <v>3</v>
      </c>
      <c r="O75" s="1">
        <f t="shared" si="59"/>
        <v>27</v>
      </c>
      <c r="P75" s="1">
        <f t="shared" si="60"/>
        <v>10</v>
      </c>
      <c r="Q75" s="1">
        <f t="shared" si="61"/>
        <v>2</v>
      </c>
      <c r="R75" s="1">
        <f t="shared" si="62"/>
        <v>15</v>
      </c>
      <c r="S75" s="1">
        <f t="shared" si="63"/>
        <v>14</v>
      </c>
      <c r="T75" s="1">
        <f t="shared" si="64"/>
        <v>6</v>
      </c>
      <c r="U75" s="1">
        <f t="shared" si="65"/>
        <v>11</v>
      </c>
      <c r="V75" s="1">
        <f t="shared" si="66"/>
        <v>9</v>
      </c>
      <c r="W75" s="1">
        <f t="shared" si="67"/>
        <v>3</v>
      </c>
      <c r="X75" s="1">
        <f t="shared" si="68"/>
        <v>25</v>
      </c>
      <c r="Y75" s="1">
        <f t="shared" si="69"/>
        <v>12</v>
      </c>
      <c r="Z75" s="1">
        <f t="shared" si="70"/>
        <v>6</v>
      </c>
      <c r="AA75" s="1" t="str">
        <f t="shared" si="51"/>
        <v>W</v>
      </c>
      <c r="AB75" s="1">
        <f t="shared" si="71"/>
        <v>3</v>
      </c>
      <c r="AC75" s="1" t="str">
        <f t="shared" si="52"/>
        <v>W</v>
      </c>
      <c r="AD75" s="1">
        <f t="shared" si="48"/>
        <v>6</v>
      </c>
      <c r="AE75" s="1">
        <f t="shared" si="49"/>
        <v>2</v>
      </c>
      <c r="AF75" s="1">
        <f t="shared" si="50"/>
        <v>2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22</v>
      </c>
      <c r="E76" s="1">
        <v>6</v>
      </c>
      <c r="F76" s="1">
        <v>3</v>
      </c>
      <c r="G76" s="1" t="s">
        <v>83</v>
      </c>
      <c r="H76" s="1" t="s">
        <v>83</v>
      </c>
      <c r="I76" s="1">
        <f t="shared" si="53"/>
        <v>43</v>
      </c>
      <c r="J76" s="1">
        <f t="shared" si="54"/>
        <v>24</v>
      </c>
      <c r="K76" s="1">
        <f t="shared" si="55"/>
        <v>11</v>
      </c>
      <c r="L76" s="1">
        <f t="shared" si="56"/>
        <v>8</v>
      </c>
      <c r="M76" s="1">
        <f t="shared" si="57"/>
        <v>4</v>
      </c>
      <c r="N76" s="1">
        <f t="shared" si="58"/>
        <v>3</v>
      </c>
      <c r="O76" s="1">
        <f t="shared" si="59"/>
        <v>28</v>
      </c>
      <c r="P76" s="1">
        <f t="shared" si="60"/>
        <v>10</v>
      </c>
      <c r="Q76" s="1">
        <f t="shared" si="61"/>
        <v>2</v>
      </c>
      <c r="R76" s="1">
        <f t="shared" si="62"/>
        <v>15</v>
      </c>
      <c r="S76" s="1">
        <f t="shared" si="63"/>
        <v>14</v>
      </c>
      <c r="T76" s="1">
        <f t="shared" si="64"/>
        <v>6</v>
      </c>
      <c r="U76" s="1">
        <f t="shared" si="65"/>
        <v>11</v>
      </c>
      <c r="V76" s="1">
        <f t="shared" si="66"/>
        <v>9</v>
      </c>
      <c r="W76" s="1">
        <f t="shared" si="67"/>
        <v>3</v>
      </c>
      <c r="X76" s="1">
        <f t="shared" si="68"/>
        <v>25</v>
      </c>
      <c r="Y76" s="1">
        <f t="shared" si="69"/>
        <v>12</v>
      </c>
      <c r="Z76" s="1">
        <f t="shared" si="70"/>
        <v>6</v>
      </c>
      <c r="AA76" s="1" t="str">
        <f t="shared" si="51"/>
        <v>W</v>
      </c>
      <c r="AB76" s="1">
        <f t="shared" si="71"/>
        <v>4</v>
      </c>
      <c r="AC76" s="1" t="str">
        <f t="shared" si="52"/>
        <v>W</v>
      </c>
      <c r="AD76" s="1">
        <f t="shared" ref="AD76:AD83" si="72">IF(AC76="","",COUNTIFS(AC67:AC76,"W"))</f>
        <v>7</v>
      </c>
      <c r="AE76" s="1">
        <f t="shared" ref="AE76:AE83" si="73">IF(AC76="","",COUNTIFS(AC67:AC76,"L"))</f>
        <v>1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46114</v>
      </c>
      <c r="B77" s="1">
        <v>76</v>
      </c>
      <c r="C77" s="1" t="s">
        <v>65</v>
      </c>
      <c r="D77" s="1" t="s">
        <v>19</v>
      </c>
      <c r="E77" s="1">
        <v>1</v>
      </c>
      <c r="F77" s="1">
        <v>2</v>
      </c>
      <c r="G77" s="1" t="s">
        <v>83</v>
      </c>
      <c r="H77" s="1" t="s">
        <v>83</v>
      </c>
      <c r="I77" s="1">
        <f t="shared" si="53"/>
        <v>43</v>
      </c>
      <c r="J77" s="1">
        <f t="shared" si="54"/>
        <v>25</v>
      </c>
      <c r="K77" s="1">
        <f t="shared" si="55"/>
        <v>11</v>
      </c>
      <c r="L77" s="1">
        <f t="shared" si="56"/>
        <v>8</v>
      </c>
      <c r="M77" s="1">
        <f t="shared" si="57"/>
        <v>4</v>
      </c>
      <c r="N77" s="1">
        <f t="shared" si="58"/>
        <v>3</v>
      </c>
      <c r="O77" s="1">
        <f t="shared" si="59"/>
        <v>28</v>
      </c>
      <c r="P77" s="1">
        <f t="shared" si="60"/>
        <v>10</v>
      </c>
      <c r="Q77" s="1">
        <f t="shared" si="61"/>
        <v>2</v>
      </c>
      <c r="R77" s="1">
        <f t="shared" si="62"/>
        <v>15</v>
      </c>
      <c r="S77" s="1">
        <f t="shared" si="63"/>
        <v>15</v>
      </c>
      <c r="T77" s="1">
        <f t="shared" si="64"/>
        <v>6</v>
      </c>
      <c r="U77" s="1">
        <f t="shared" si="65"/>
        <v>11</v>
      </c>
      <c r="V77" s="1">
        <f t="shared" si="66"/>
        <v>10</v>
      </c>
      <c r="W77" s="1">
        <f t="shared" si="67"/>
        <v>3</v>
      </c>
      <c r="X77" s="1">
        <f t="shared" si="68"/>
        <v>25</v>
      </c>
      <c r="Y77" s="1">
        <f t="shared" si="69"/>
        <v>13</v>
      </c>
      <c r="Z77" s="1">
        <f t="shared" si="70"/>
        <v>6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6</v>
      </c>
      <c r="AE77" s="1">
        <f t="shared" si="73"/>
        <v>2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65</v>
      </c>
      <c r="D78" s="1" t="s">
        <v>5</v>
      </c>
      <c r="E78" s="1">
        <v>1</v>
      </c>
      <c r="F78" s="1">
        <v>3</v>
      </c>
      <c r="G78" s="1" t="s">
        <v>83</v>
      </c>
      <c r="H78" s="1" t="s">
        <v>83</v>
      </c>
      <c r="I78" s="1">
        <f t="shared" si="53"/>
        <v>43</v>
      </c>
      <c r="J78" s="1">
        <f t="shared" si="54"/>
        <v>26</v>
      </c>
      <c r="K78" s="1">
        <f t="shared" si="55"/>
        <v>11</v>
      </c>
      <c r="L78" s="1">
        <f t="shared" si="56"/>
        <v>8</v>
      </c>
      <c r="M78" s="1">
        <f t="shared" si="57"/>
        <v>4</v>
      </c>
      <c r="N78" s="1">
        <f t="shared" si="58"/>
        <v>3</v>
      </c>
      <c r="O78" s="1">
        <f t="shared" si="59"/>
        <v>28</v>
      </c>
      <c r="P78" s="1">
        <f t="shared" si="60"/>
        <v>10</v>
      </c>
      <c r="Q78" s="1">
        <f t="shared" si="61"/>
        <v>2</v>
      </c>
      <c r="R78" s="1">
        <f t="shared" si="62"/>
        <v>15</v>
      </c>
      <c r="S78" s="1">
        <f t="shared" si="63"/>
        <v>16</v>
      </c>
      <c r="T78" s="1">
        <f t="shared" si="64"/>
        <v>6</v>
      </c>
      <c r="U78" s="1">
        <f t="shared" si="65"/>
        <v>11</v>
      </c>
      <c r="V78" s="1">
        <f t="shared" si="66"/>
        <v>11</v>
      </c>
      <c r="W78" s="1">
        <f t="shared" si="67"/>
        <v>3</v>
      </c>
      <c r="X78" s="1">
        <f t="shared" si="68"/>
        <v>25</v>
      </c>
      <c r="Y78" s="1">
        <f t="shared" si="69"/>
        <v>14</v>
      </c>
      <c r="Z78" s="1">
        <f t="shared" si="70"/>
        <v>6</v>
      </c>
      <c r="AA78" s="1" t="str">
        <f t="shared" si="51"/>
        <v>L</v>
      </c>
      <c r="AB78" s="1">
        <f t="shared" si="71"/>
        <v>2</v>
      </c>
      <c r="AC78" s="1" t="str">
        <f t="shared" si="52"/>
        <v>L</v>
      </c>
      <c r="AD78" s="1">
        <f t="shared" si="72"/>
        <v>6</v>
      </c>
      <c r="AE78" s="1">
        <f t="shared" si="73"/>
        <v>3</v>
      </c>
      <c r="AF78" s="1">
        <f t="shared" si="74"/>
        <v>1</v>
      </c>
      <c r="AG78" s="43"/>
    </row>
    <row r="79" spans="1:33" x14ac:dyDescent="0.3">
      <c r="A79" s="42">
        <v>46117</v>
      </c>
      <c r="B79" s="1">
        <v>78</v>
      </c>
      <c r="C79" s="1" t="s">
        <v>65</v>
      </c>
      <c r="D79" s="1" t="s">
        <v>10</v>
      </c>
      <c r="E79" s="1">
        <v>1</v>
      </c>
      <c r="F79" s="1">
        <v>2</v>
      </c>
      <c r="G79" s="1" t="s">
        <v>84</v>
      </c>
      <c r="H79" s="1" t="s">
        <v>83</v>
      </c>
      <c r="I79" s="1">
        <f t="shared" si="53"/>
        <v>43</v>
      </c>
      <c r="J79" s="1">
        <f t="shared" si="54"/>
        <v>26</v>
      </c>
      <c r="K79" s="1">
        <f t="shared" si="55"/>
        <v>11</v>
      </c>
      <c r="L79" s="1">
        <f t="shared" si="56"/>
        <v>9</v>
      </c>
      <c r="M79" s="1">
        <f t="shared" si="57"/>
        <v>4</v>
      </c>
      <c r="N79" s="1">
        <f t="shared" si="58"/>
        <v>3</v>
      </c>
      <c r="O79" s="1">
        <f t="shared" si="59"/>
        <v>28</v>
      </c>
      <c r="P79" s="1">
        <f t="shared" si="60"/>
        <v>10</v>
      </c>
      <c r="Q79" s="1">
        <f t="shared" si="61"/>
        <v>2</v>
      </c>
      <c r="R79" s="1">
        <f t="shared" si="62"/>
        <v>15</v>
      </c>
      <c r="S79" s="1">
        <f t="shared" si="63"/>
        <v>16</v>
      </c>
      <c r="T79" s="1">
        <f t="shared" si="64"/>
        <v>7</v>
      </c>
      <c r="U79" s="1">
        <f t="shared" si="65"/>
        <v>11</v>
      </c>
      <c r="V79" s="1">
        <f t="shared" si="66"/>
        <v>11</v>
      </c>
      <c r="W79" s="1">
        <f t="shared" si="67"/>
        <v>3</v>
      </c>
      <c r="X79" s="1">
        <f t="shared" si="68"/>
        <v>25</v>
      </c>
      <c r="Y79" s="1">
        <f t="shared" si="69"/>
        <v>14</v>
      </c>
      <c r="Z79" s="1">
        <f t="shared" si="70"/>
        <v>7</v>
      </c>
      <c r="AA79" s="1" t="str">
        <f t="shared" si="51"/>
        <v>L</v>
      </c>
      <c r="AB79" s="1">
        <f t="shared" si="71"/>
        <v>3</v>
      </c>
      <c r="AC79" s="1" t="str">
        <f t="shared" si="52"/>
        <v>OTL</v>
      </c>
      <c r="AD79" s="1">
        <f t="shared" si="72"/>
        <v>6</v>
      </c>
      <c r="AE79" s="1">
        <f t="shared" si="73"/>
        <v>3</v>
      </c>
      <c r="AF79" s="1">
        <f t="shared" si="74"/>
        <v>1</v>
      </c>
      <c r="AG79" s="43"/>
    </row>
    <row r="80" spans="1:33" x14ac:dyDescent="0.3">
      <c r="A80" s="42">
        <v>46119</v>
      </c>
      <c r="B80" s="1">
        <v>79</v>
      </c>
      <c r="C80" s="1" t="s">
        <v>65</v>
      </c>
      <c r="D80" s="1" t="s">
        <v>26</v>
      </c>
      <c r="E80" s="1">
        <v>5</v>
      </c>
      <c r="F80" s="1">
        <v>6</v>
      </c>
      <c r="G80" s="1" t="s">
        <v>84</v>
      </c>
      <c r="H80" s="1" t="s">
        <v>83</v>
      </c>
      <c r="I80" s="1">
        <f t="shared" si="53"/>
        <v>43</v>
      </c>
      <c r="J80" s="1">
        <f t="shared" si="54"/>
        <v>26</v>
      </c>
      <c r="K80" s="1">
        <f t="shared" si="55"/>
        <v>11</v>
      </c>
      <c r="L80" s="1">
        <f t="shared" si="56"/>
        <v>10</v>
      </c>
      <c r="M80" s="1">
        <f t="shared" si="57"/>
        <v>4</v>
      </c>
      <c r="N80" s="1">
        <f t="shared" si="58"/>
        <v>3</v>
      </c>
      <c r="O80" s="1">
        <f t="shared" si="59"/>
        <v>28</v>
      </c>
      <c r="P80" s="1">
        <f t="shared" si="60"/>
        <v>10</v>
      </c>
      <c r="Q80" s="1">
        <f t="shared" si="61"/>
        <v>2</v>
      </c>
      <c r="R80" s="1">
        <f t="shared" si="62"/>
        <v>15</v>
      </c>
      <c r="S80" s="1">
        <f t="shared" si="63"/>
        <v>16</v>
      </c>
      <c r="T80" s="1">
        <f t="shared" si="64"/>
        <v>8</v>
      </c>
      <c r="U80" s="1">
        <f t="shared" si="65"/>
        <v>11</v>
      </c>
      <c r="V80" s="1">
        <f t="shared" si="66"/>
        <v>11</v>
      </c>
      <c r="W80" s="1">
        <f t="shared" si="67"/>
        <v>3</v>
      </c>
      <c r="X80" s="1">
        <f t="shared" si="68"/>
        <v>25</v>
      </c>
      <c r="Y80" s="1">
        <f t="shared" si="69"/>
        <v>14</v>
      </c>
      <c r="Z80" s="1">
        <f t="shared" si="70"/>
        <v>8</v>
      </c>
      <c r="AA80" s="1" t="str">
        <f t="shared" si="51"/>
        <v>L</v>
      </c>
      <c r="AB80" s="1">
        <f t="shared" si="71"/>
        <v>4</v>
      </c>
      <c r="AC80" s="1" t="str">
        <f t="shared" si="52"/>
        <v>OTL</v>
      </c>
      <c r="AD80" s="1">
        <f t="shared" si="72"/>
        <v>5</v>
      </c>
      <c r="AE80" s="1">
        <f t="shared" si="73"/>
        <v>3</v>
      </c>
      <c r="AF80" s="1">
        <f t="shared" si="74"/>
        <v>2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5</v>
      </c>
      <c r="E81" s="1">
        <v>1</v>
      </c>
      <c r="F81" s="1">
        <v>2</v>
      </c>
      <c r="G81" s="1" t="s">
        <v>83</v>
      </c>
      <c r="H81" s="1" t="s">
        <v>83</v>
      </c>
      <c r="I81" s="1">
        <f t="shared" si="53"/>
        <v>43</v>
      </c>
      <c r="J81" s="1">
        <f t="shared" si="54"/>
        <v>27</v>
      </c>
      <c r="K81" s="1">
        <f t="shared" si="55"/>
        <v>11</v>
      </c>
      <c r="L81" s="1">
        <f t="shared" si="56"/>
        <v>10</v>
      </c>
      <c r="M81" s="1">
        <f t="shared" si="57"/>
        <v>4</v>
      </c>
      <c r="N81" s="1">
        <f t="shared" si="58"/>
        <v>3</v>
      </c>
      <c r="O81" s="1">
        <f t="shared" si="59"/>
        <v>28</v>
      </c>
      <c r="P81" s="1">
        <f t="shared" si="60"/>
        <v>11</v>
      </c>
      <c r="Q81" s="1">
        <f t="shared" si="61"/>
        <v>2</v>
      </c>
      <c r="R81" s="1">
        <f t="shared" si="62"/>
        <v>15</v>
      </c>
      <c r="S81" s="1">
        <f t="shared" si="63"/>
        <v>16</v>
      </c>
      <c r="T81" s="1">
        <f t="shared" si="64"/>
        <v>8</v>
      </c>
      <c r="U81" s="1">
        <f t="shared" si="65"/>
        <v>11</v>
      </c>
      <c r="V81" s="1">
        <f t="shared" si="66"/>
        <v>12</v>
      </c>
      <c r="W81" s="1">
        <f t="shared" si="67"/>
        <v>3</v>
      </c>
      <c r="X81" s="1">
        <f t="shared" si="68"/>
        <v>25</v>
      </c>
      <c r="Y81" s="1">
        <f t="shared" si="69"/>
        <v>15</v>
      </c>
      <c r="Z81" s="1">
        <f t="shared" si="70"/>
        <v>8</v>
      </c>
      <c r="AA81" s="1" t="str">
        <f t="shared" si="51"/>
        <v>L</v>
      </c>
      <c r="AB81" s="1">
        <f t="shared" si="71"/>
        <v>5</v>
      </c>
      <c r="AC81" s="1" t="str">
        <f t="shared" si="52"/>
        <v>L</v>
      </c>
      <c r="AD81" s="1">
        <f t="shared" si="72"/>
        <v>4</v>
      </c>
      <c r="AE81" s="1">
        <f t="shared" si="73"/>
        <v>4</v>
      </c>
      <c r="AF81" s="1">
        <f t="shared" si="74"/>
        <v>2</v>
      </c>
      <c r="AG81" s="43"/>
    </row>
    <row r="82" spans="1:33" x14ac:dyDescent="0.3">
      <c r="A82" s="42">
        <v>46124</v>
      </c>
      <c r="B82" s="1">
        <v>81</v>
      </c>
      <c r="C82" s="1" t="s">
        <v>65</v>
      </c>
      <c r="D82" s="1" t="s">
        <v>23</v>
      </c>
      <c r="E82" s="1">
        <v>3</v>
      </c>
      <c r="F82" s="1">
        <v>2</v>
      </c>
      <c r="G82" s="1" t="s">
        <v>83</v>
      </c>
      <c r="H82" s="1" t="s">
        <v>83</v>
      </c>
      <c r="I82" s="1">
        <f t="shared" si="53"/>
        <v>44</v>
      </c>
      <c r="J82" s="1">
        <f t="shared" si="54"/>
        <v>27</v>
      </c>
      <c r="K82" s="1">
        <f t="shared" si="55"/>
        <v>11</v>
      </c>
      <c r="L82" s="1">
        <f t="shared" si="56"/>
        <v>10</v>
      </c>
      <c r="M82" s="1">
        <f t="shared" si="57"/>
        <v>4</v>
      </c>
      <c r="N82" s="1">
        <f t="shared" si="58"/>
        <v>3</v>
      </c>
      <c r="O82" s="1">
        <f t="shared" si="59"/>
        <v>28</v>
      </c>
      <c r="P82" s="1">
        <f t="shared" si="60"/>
        <v>11</v>
      </c>
      <c r="Q82" s="1">
        <f t="shared" si="61"/>
        <v>2</v>
      </c>
      <c r="R82" s="1">
        <f t="shared" si="62"/>
        <v>16</v>
      </c>
      <c r="S82" s="1">
        <f t="shared" si="63"/>
        <v>16</v>
      </c>
      <c r="T82" s="1">
        <f t="shared" si="64"/>
        <v>8</v>
      </c>
      <c r="U82" s="1">
        <f t="shared" si="65"/>
        <v>11</v>
      </c>
      <c r="V82" s="1">
        <f t="shared" si="66"/>
        <v>12</v>
      </c>
      <c r="W82" s="1">
        <f t="shared" si="67"/>
        <v>3</v>
      </c>
      <c r="X82" s="1">
        <f t="shared" si="68"/>
        <v>26</v>
      </c>
      <c r="Y82" s="1">
        <f t="shared" si="69"/>
        <v>15</v>
      </c>
      <c r="Z82" s="1">
        <f t="shared" si="70"/>
        <v>8</v>
      </c>
      <c r="AA82" s="1" t="str">
        <f t="shared" si="51"/>
        <v>W</v>
      </c>
      <c r="AB82" s="1">
        <f t="shared" si="71"/>
        <v>1</v>
      </c>
      <c r="AC82" s="1" t="str">
        <f t="shared" si="52"/>
        <v>W</v>
      </c>
      <c r="AD82" s="1">
        <f t="shared" si="72"/>
        <v>5</v>
      </c>
      <c r="AE82" s="1">
        <f t="shared" si="73"/>
        <v>3</v>
      </c>
      <c r="AF82" s="1">
        <f t="shared" si="74"/>
        <v>2</v>
      </c>
      <c r="AG82" s="43"/>
    </row>
    <row r="83" spans="1:33" x14ac:dyDescent="0.3">
      <c r="A83" s="42">
        <v>46126</v>
      </c>
      <c r="B83" s="1">
        <v>82</v>
      </c>
      <c r="C83" s="1" t="s">
        <v>66</v>
      </c>
      <c r="D83" s="1" t="s">
        <v>14</v>
      </c>
      <c r="E83" s="1">
        <v>4</v>
      </c>
      <c r="F83" s="1">
        <v>0</v>
      </c>
      <c r="G83" s="1" t="s">
        <v>83</v>
      </c>
      <c r="H83" s="1" t="s">
        <v>83</v>
      </c>
      <c r="I83" s="1">
        <f t="shared" si="53"/>
        <v>45</v>
      </c>
      <c r="J83" s="1">
        <f t="shared" si="54"/>
        <v>27</v>
      </c>
      <c r="K83" s="1">
        <f t="shared" si="55"/>
        <v>11</v>
      </c>
      <c r="L83" s="1">
        <f t="shared" si="56"/>
        <v>10</v>
      </c>
      <c r="M83" s="1">
        <f t="shared" si="57"/>
        <v>4</v>
      </c>
      <c r="N83" s="1">
        <f t="shared" si="58"/>
        <v>3</v>
      </c>
      <c r="O83" s="1">
        <f t="shared" si="59"/>
        <v>29</v>
      </c>
      <c r="P83" s="1">
        <f t="shared" si="60"/>
        <v>11</v>
      </c>
      <c r="Q83" s="1">
        <f t="shared" si="61"/>
        <v>2</v>
      </c>
      <c r="R83" s="1">
        <f t="shared" si="62"/>
        <v>16</v>
      </c>
      <c r="S83" s="1">
        <f t="shared" si="63"/>
        <v>16</v>
      </c>
      <c r="T83" s="1">
        <f t="shared" si="64"/>
        <v>8</v>
      </c>
      <c r="U83" s="1">
        <f t="shared" si="65"/>
        <v>11</v>
      </c>
      <c r="V83" s="1">
        <f t="shared" si="66"/>
        <v>12</v>
      </c>
      <c r="W83" s="1">
        <f t="shared" si="67"/>
        <v>3</v>
      </c>
      <c r="X83" s="1">
        <f t="shared" si="68"/>
        <v>27</v>
      </c>
      <c r="Y83" s="1">
        <f t="shared" si="69"/>
        <v>15</v>
      </c>
      <c r="Z83" s="1">
        <f t="shared" si="70"/>
        <v>8</v>
      </c>
      <c r="AA83" s="1" t="str">
        <f t="shared" si="51"/>
        <v>W</v>
      </c>
      <c r="AB83" s="1">
        <f t="shared" si="71"/>
        <v>2</v>
      </c>
      <c r="AC83" s="1" t="str">
        <f t="shared" si="52"/>
        <v>W</v>
      </c>
      <c r="AD83" s="1">
        <f t="shared" si="72"/>
        <v>5</v>
      </c>
      <c r="AE83" s="1">
        <f t="shared" si="73"/>
        <v>3</v>
      </c>
      <c r="AF83" s="1">
        <f t="shared" si="74"/>
        <v>2</v>
      </c>
      <c r="AG83" s="43"/>
    </row>
    <row r="84" spans="1:33" x14ac:dyDescent="0.3">
      <c r="B84" s="1" t="s">
        <v>82</v>
      </c>
      <c r="C84" s="1">
        <f>COUNTIF(C1:C83,"Home")</f>
        <v>42</v>
      </c>
      <c r="E84" s="45" t="s">
        <v>81</v>
      </c>
      <c r="F84" s="45"/>
      <c r="I84" s="1">
        <f t="shared" ref="I84:N84" si="75">IF(I1="",0,MAX(I1:I83))</f>
        <v>45</v>
      </c>
      <c r="J84" s="1">
        <f t="shared" si="75"/>
        <v>27</v>
      </c>
      <c r="K84" s="1">
        <f t="shared" si="75"/>
        <v>11</v>
      </c>
      <c r="L84" s="1">
        <f t="shared" si="75"/>
        <v>10</v>
      </c>
      <c r="M84" s="1">
        <f t="shared" si="75"/>
        <v>4</v>
      </c>
      <c r="N84" s="1">
        <f t="shared" si="75"/>
        <v>3</v>
      </c>
      <c r="O84" s="1">
        <f t="shared" ref="O84:Z84" si="76">IF(O2="","",MAX(O2:O83))</f>
        <v>29</v>
      </c>
      <c r="P84" s="1">
        <f t="shared" si="76"/>
        <v>11</v>
      </c>
      <c r="Q84" s="1">
        <f t="shared" si="76"/>
        <v>2</v>
      </c>
      <c r="R84" s="1">
        <f t="shared" si="76"/>
        <v>16</v>
      </c>
      <c r="S84" s="1">
        <f t="shared" si="76"/>
        <v>16</v>
      </c>
      <c r="T84" s="1">
        <f t="shared" si="76"/>
        <v>8</v>
      </c>
      <c r="U84" s="1">
        <f t="shared" si="76"/>
        <v>11</v>
      </c>
      <c r="V84" s="1">
        <f t="shared" si="76"/>
        <v>12</v>
      </c>
      <c r="W84" s="1">
        <f t="shared" si="76"/>
        <v>3</v>
      </c>
      <c r="X84" s="1">
        <f t="shared" si="76"/>
        <v>27</v>
      </c>
      <c r="Y84" s="1">
        <f t="shared" si="76"/>
        <v>15</v>
      </c>
      <c r="Z84" s="1">
        <f t="shared" si="76"/>
        <v>8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2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3</v>
      </c>
      <c r="AF84" s="1">
        <f>IF(LOOKUP(2,1 / (AF1:AF83 &lt;&gt; ""),AF1:AF83)="L10 L","",LOOKUP(2,1 / (AF1:AF83 &lt;&gt; ""),AF1:AF83))</f>
        <v>2</v>
      </c>
    </row>
    <row r="85" spans="1:33" x14ac:dyDescent="0.3">
      <c r="C85" s="1">
        <f>COUNTIF(C1:C83,"Away")</f>
        <v>40</v>
      </c>
      <c r="E85" s="1">
        <f>SUM(E2:E83)</f>
        <v>272</v>
      </c>
      <c r="F85" s="1">
        <f>SUM(F2:F83)</f>
        <v>250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29-11-2</v>
      </c>
      <c r="R85" s="1" t="str">
        <f>IF(R84="","0-0-0",CONCATENATE(R84,"-",S84,"-",T84))</f>
        <v>16-16-8</v>
      </c>
      <c r="U85" s="1" t="str">
        <f>IF(U84="","0-0-0",CONCATENATE(U84,"-",V84,"-",W84))</f>
        <v>11-12-3</v>
      </c>
      <c r="X85" s="1" t="str">
        <f>IF(X84="","0-0-0",CONCATENATE(X84,"-",Y84,"-",Z84))</f>
        <v>27-15-8</v>
      </c>
      <c r="AA85" s="1" t="str">
        <f>IF(AA84="","0-0",CONCATENATE(AA84,AB84))</f>
        <v>W2</v>
      </c>
      <c r="AD85" s="1" t="str">
        <f>IF(AD84="","0-0-0",CONCATENATE(AD84,"-",AE84,"-",AF84))</f>
        <v>5-3-2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BD00-000002000000}">
      <formula1>$AK$1:$AK$2</formula1>
    </dataValidation>
    <dataValidation type="list" allowBlank="1" showInputMessage="1" showErrorMessage="1" sqref="C2:C83" xr:uid="{00000000-0002-0000-BD00-000000000000}">
      <formula1>$AL$1:$AL$2</formula1>
    </dataValidation>
    <dataValidation type="list" allowBlank="1" showInputMessage="1" showErrorMessage="1" sqref="D2:D83" xr:uid="{00000000-0002-0000-BD00-000001000000}">
      <formula1>$AM$1:$AM$31</formula1>
    </dataValidation>
  </dataValidations>
  <hyperlinks>
    <hyperlink ref="AG1" location="Index!A1" display="Home" xr:uid="{1A261F16-C01B-4DB4-ACA5-C95F9089FCE7}"/>
  </hyperlink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B570-4109-4EA9-8AB9-D1202E1B41AC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12</v>
      </c>
      <c r="E2" s="1">
        <v>0</v>
      </c>
      <c r="F2" s="1">
        <v>4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26</v>
      </c>
      <c r="AO2" s="1" t="s">
        <v>21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29</v>
      </c>
      <c r="E3" s="1">
        <v>1</v>
      </c>
      <c r="F3" s="1">
        <v>3</v>
      </c>
      <c r="G3" s="1" t="s">
        <v>83</v>
      </c>
      <c r="H3" s="1" t="s">
        <v>83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2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27</v>
      </c>
      <c r="AN3" s="1" t="s">
        <v>23</v>
      </c>
      <c r="AO3" s="1" t="s">
        <v>19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24</v>
      </c>
      <c r="E4" s="1">
        <v>1</v>
      </c>
      <c r="F4" s="1">
        <v>3</v>
      </c>
      <c r="G4" s="1" t="s">
        <v>83</v>
      </c>
      <c r="H4" s="1" t="s">
        <v>83</v>
      </c>
      <c r="I4" s="1">
        <f t="shared" si="2"/>
        <v>0</v>
      </c>
      <c r="J4" s="1">
        <f t="shared" si="3"/>
        <v>3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2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1</v>
      </c>
      <c r="W4" s="1">
        <f t="shared" si="16"/>
        <v>0</v>
      </c>
      <c r="X4" s="1">
        <f t="shared" si="17"/>
        <v>0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3</v>
      </c>
      <c r="AF4" s="1">
        <f t="shared" si="23"/>
        <v>0</v>
      </c>
      <c r="AG4" s="43"/>
      <c r="AM4" s="1" t="s">
        <v>26</v>
      </c>
      <c r="AN4" s="1" t="s">
        <v>21</v>
      </c>
      <c r="AO4" s="1" t="s">
        <v>16</v>
      </c>
    </row>
    <row r="5" spans="1:41" x14ac:dyDescent="0.3">
      <c r="A5" s="42">
        <v>45945</v>
      </c>
      <c r="B5" s="1">
        <v>4</v>
      </c>
      <c r="C5" s="1" t="s">
        <v>66</v>
      </c>
      <c r="D5" s="1" t="s">
        <v>11</v>
      </c>
      <c r="E5" s="1">
        <v>8</v>
      </c>
      <c r="F5" s="1">
        <v>4</v>
      </c>
      <c r="G5" s="1" t="s">
        <v>83</v>
      </c>
      <c r="H5" s="1" t="s">
        <v>83</v>
      </c>
      <c r="I5" s="1">
        <f t="shared" si="2"/>
        <v>1</v>
      </c>
      <c r="J5" s="1">
        <f t="shared" si="3"/>
        <v>3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2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25</v>
      </c>
      <c r="AN5" s="1" t="s">
        <v>19</v>
      </c>
      <c r="AO5" s="1" t="s">
        <v>11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19</v>
      </c>
      <c r="E6" s="1">
        <v>3</v>
      </c>
      <c r="F6" s="1">
        <v>0</v>
      </c>
      <c r="G6" s="1" t="s">
        <v>83</v>
      </c>
      <c r="H6" s="1" t="s">
        <v>83</v>
      </c>
      <c r="I6" s="1">
        <f t="shared" si="2"/>
        <v>2</v>
      </c>
      <c r="J6" s="1">
        <f t="shared" si="3"/>
        <v>3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2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0</v>
      </c>
      <c r="U6" s="1">
        <f t="shared" si="14"/>
        <v>2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24</v>
      </c>
      <c r="AN6" s="1" t="s">
        <v>16</v>
      </c>
      <c r="AO6" s="1" t="s">
        <v>5</v>
      </c>
    </row>
    <row r="7" spans="1:41" x14ac:dyDescent="0.3">
      <c r="A7" s="42">
        <v>45950</v>
      </c>
      <c r="B7" s="1">
        <v>6</v>
      </c>
      <c r="C7" s="1" t="s">
        <v>65</v>
      </c>
      <c r="D7" s="1" t="s">
        <v>16</v>
      </c>
      <c r="E7" s="1">
        <v>2</v>
      </c>
      <c r="F7" s="1">
        <v>4</v>
      </c>
      <c r="G7" s="1" t="s">
        <v>83</v>
      </c>
      <c r="H7" s="1" t="s">
        <v>83</v>
      </c>
      <c r="I7" s="1">
        <f t="shared" si="2"/>
        <v>2</v>
      </c>
      <c r="J7" s="1">
        <f t="shared" si="3"/>
        <v>4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0</v>
      </c>
      <c r="S7" s="1">
        <f t="shared" si="12"/>
        <v>2</v>
      </c>
      <c r="T7" s="1">
        <f t="shared" si="13"/>
        <v>0</v>
      </c>
      <c r="U7" s="1">
        <f t="shared" si="14"/>
        <v>2</v>
      </c>
      <c r="V7" s="1">
        <f t="shared" si="15"/>
        <v>2</v>
      </c>
      <c r="W7" s="1">
        <f t="shared" si="16"/>
        <v>0</v>
      </c>
      <c r="X7" s="1">
        <f t="shared" si="17"/>
        <v>2</v>
      </c>
      <c r="Y7" s="1">
        <f t="shared" si="18"/>
        <v>3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2</v>
      </c>
      <c r="AE7" s="1">
        <f t="shared" si="22"/>
        <v>4</v>
      </c>
      <c r="AF7" s="1">
        <f t="shared" si="23"/>
        <v>0</v>
      </c>
      <c r="AG7" s="43"/>
      <c r="AM7" s="1" t="s">
        <v>23</v>
      </c>
      <c r="AN7" s="1" t="s">
        <v>14</v>
      </c>
      <c r="AO7" s="1" t="s">
        <v>4</v>
      </c>
    </row>
    <row r="8" spans="1:41" x14ac:dyDescent="0.3">
      <c r="A8" s="42">
        <v>45952</v>
      </c>
      <c r="B8" s="1">
        <v>7</v>
      </c>
      <c r="C8" s="1" t="s">
        <v>66</v>
      </c>
      <c r="D8" s="1" t="s">
        <v>21</v>
      </c>
      <c r="E8" s="1">
        <v>4</v>
      </c>
      <c r="F8" s="1">
        <v>2</v>
      </c>
      <c r="G8" s="1" t="s">
        <v>83</v>
      </c>
      <c r="H8" s="1" t="s">
        <v>83</v>
      </c>
      <c r="I8" s="1">
        <f t="shared" si="2"/>
        <v>3</v>
      </c>
      <c r="J8" s="1">
        <f t="shared" si="3"/>
        <v>4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2</v>
      </c>
      <c r="Q8" s="1">
        <f t="shared" si="10"/>
        <v>0</v>
      </c>
      <c r="R8" s="1">
        <f t="shared" si="11"/>
        <v>0</v>
      </c>
      <c r="S8" s="1">
        <f t="shared" si="12"/>
        <v>2</v>
      </c>
      <c r="T8" s="1">
        <f t="shared" si="13"/>
        <v>0</v>
      </c>
      <c r="U8" s="1">
        <f t="shared" si="14"/>
        <v>3</v>
      </c>
      <c r="V8" s="1">
        <f t="shared" si="15"/>
        <v>2</v>
      </c>
      <c r="W8" s="1">
        <f t="shared" si="16"/>
        <v>0</v>
      </c>
      <c r="X8" s="1">
        <f t="shared" si="17"/>
        <v>3</v>
      </c>
      <c r="Y8" s="1">
        <f t="shared" si="18"/>
        <v>3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4</v>
      </c>
      <c r="AF8" s="1">
        <f t="shared" si="23"/>
        <v>0</v>
      </c>
      <c r="AG8" s="43"/>
      <c r="AM8" s="1" t="s">
        <v>22</v>
      </c>
      <c r="AN8" s="1" t="s">
        <v>13</v>
      </c>
    </row>
    <row r="9" spans="1:41" x14ac:dyDescent="0.3">
      <c r="A9" s="42">
        <v>45954</v>
      </c>
      <c r="B9" s="1">
        <v>8</v>
      </c>
      <c r="C9" s="1" t="s">
        <v>66</v>
      </c>
      <c r="D9" s="1" t="s">
        <v>4</v>
      </c>
      <c r="E9" s="1">
        <v>5</v>
      </c>
      <c r="F9" s="1">
        <v>3</v>
      </c>
      <c r="G9" s="1" t="s">
        <v>83</v>
      </c>
      <c r="H9" s="1" t="s">
        <v>83</v>
      </c>
      <c r="I9" s="1">
        <f t="shared" si="2"/>
        <v>4</v>
      </c>
      <c r="J9" s="1">
        <f t="shared" si="3"/>
        <v>4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4</v>
      </c>
      <c r="P9" s="1">
        <f t="shared" si="9"/>
        <v>2</v>
      </c>
      <c r="Q9" s="1">
        <f t="shared" si="10"/>
        <v>0</v>
      </c>
      <c r="R9" s="1">
        <f t="shared" si="11"/>
        <v>0</v>
      </c>
      <c r="S9" s="1">
        <f t="shared" si="12"/>
        <v>2</v>
      </c>
      <c r="T9" s="1">
        <f t="shared" si="13"/>
        <v>0</v>
      </c>
      <c r="U9" s="1">
        <f t="shared" si="14"/>
        <v>4</v>
      </c>
      <c r="V9" s="1">
        <f t="shared" si="15"/>
        <v>2</v>
      </c>
      <c r="W9" s="1">
        <f t="shared" si="16"/>
        <v>0</v>
      </c>
      <c r="X9" s="1">
        <f t="shared" si="17"/>
        <v>4</v>
      </c>
      <c r="Y9" s="1">
        <f t="shared" si="18"/>
        <v>3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4</v>
      </c>
      <c r="AE9" s="1">
        <f t="shared" si="22"/>
        <v>4</v>
      </c>
      <c r="AF9" s="1">
        <f t="shared" si="23"/>
        <v>0</v>
      </c>
      <c r="AG9" s="43"/>
      <c r="AM9" s="1" t="s">
        <v>21</v>
      </c>
      <c r="AN9" s="1" t="s">
        <v>12</v>
      </c>
    </row>
    <row r="10" spans="1:41" x14ac:dyDescent="0.3">
      <c r="A10" s="42">
        <v>45955</v>
      </c>
      <c r="B10" s="1">
        <v>9</v>
      </c>
      <c r="C10" s="1" t="s">
        <v>65</v>
      </c>
      <c r="D10" s="1" t="s">
        <v>4</v>
      </c>
      <c r="E10" s="1">
        <v>3</v>
      </c>
      <c r="F10" s="1">
        <v>4</v>
      </c>
      <c r="G10" s="1" t="s">
        <v>84</v>
      </c>
      <c r="H10" s="1" t="s">
        <v>83</v>
      </c>
      <c r="I10" s="1">
        <f t="shared" si="2"/>
        <v>4</v>
      </c>
      <c r="J10" s="1">
        <f t="shared" si="3"/>
        <v>4</v>
      </c>
      <c r="K10" s="1">
        <f t="shared" si="4"/>
        <v>0</v>
      </c>
      <c r="L10" s="1">
        <f t="shared" si="5"/>
        <v>1</v>
      </c>
      <c r="M10" s="1">
        <f t="shared" si="6"/>
        <v>0</v>
      </c>
      <c r="N10" s="1">
        <f t="shared" si="7"/>
        <v>0</v>
      </c>
      <c r="O10" s="1">
        <f t="shared" si="8"/>
        <v>4</v>
      </c>
      <c r="P10" s="1">
        <f t="shared" si="9"/>
        <v>2</v>
      </c>
      <c r="Q10" s="1">
        <f t="shared" si="10"/>
        <v>0</v>
      </c>
      <c r="R10" s="1">
        <f t="shared" si="11"/>
        <v>0</v>
      </c>
      <c r="S10" s="1">
        <f t="shared" si="12"/>
        <v>2</v>
      </c>
      <c r="T10" s="1">
        <f t="shared" si="13"/>
        <v>1</v>
      </c>
      <c r="U10" s="1">
        <f t="shared" si="14"/>
        <v>4</v>
      </c>
      <c r="V10" s="1">
        <f t="shared" si="15"/>
        <v>2</v>
      </c>
      <c r="W10" s="1">
        <f t="shared" si="16"/>
        <v>1</v>
      </c>
      <c r="X10" s="1">
        <f t="shared" si="17"/>
        <v>4</v>
      </c>
      <c r="Y10" s="1">
        <f t="shared" si="18"/>
        <v>3</v>
      </c>
      <c r="Z10" s="1">
        <f t="shared" si="19"/>
        <v>1</v>
      </c>
      <c r="AA10" s="1" t="str">
        <f t="shared" si="0"/>
        <v>L</v>
      </c>
      <c r="AB10" s="1">
        <f t="shared" si="20"/>
        <v>1</v>
      </c>
      <c r="AC10" s="1" t="str">
        <f t="shared" si="1"/>
        <v>OTL</v>
      </c>
      <c r="AD10" s="1">
        <f t="shared" si="21"/>
        <v>4</v>
      </c>
      <c r="AE10" s="1">
        <f t="shared" si="22"/>
        <v>4</v>
      </c>
      <c r="AF10" s="1">
        <f t="shared" si="23"/>
        <v>1</v>
      </c>
      <c r="AG10" s="43"/>
      <c r="AM10" s="1" t="s">
        <v>20</v>
      </c>
      <c r="AN10" s="1" t="s">
        <v>11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23</v>
      </c>
      <c r="E11" s="1">
        <v>3</v>
      </c>
      <c r="F11" s="1">
        <v>4</v>
      </c>
      <c r="G11" s="1" t="s">
        <v>84</v>
      </c>
      <c r="H11" s="1" t="s">
        <v>83</v>
      </c>
      <c r="I11" s="1">
        <f t="shared" si="2"/>
        <v>4</v>
      </c>
      <c r="J11" s="1">
        <f t="shared" si="3"/>
        <v>4</v>
      </c>
      <c r="K11" s="1">
        <f t="shared" si="4"/>
        <v>0</v>
      </c>
      <c r="L11" s="1">
        <f t="shared" si="5"/>
        <v>2</v>
      </c>
      <c r="M11" s="1">
        <f t="shared" si="6"/>
        <v>0</v>
      </c>
      <c r="N11" s="1">
        <f t="shared" si="7"/>
        <v>0</v>
      </c>
      <c r="O11" s="1">
        <f t="shared" si="8"/>
        <v>4</v>
      </c>
      <c r="P11" s="1">
        <f t="shared" si="9"/>
        <v>2</v>
      </c>
      <c r="Q11" s="1">
        <f t="shared" si="10"/>
        <v>1</v>
      </c>
      <c r="R11" s="1">
        <f t="shared" si="11"/>
        <v>0</v>
      </c>
      <c r="S11" s="1">
        <f t="shared" si="12"/>
        <v>2</v>
      </c>
      <c r="T11" s="1">
        <f t="shared" si="13"/>
        <v>1</v>
      </c>
      <c r="U11" s="1">
        <f t="shared" si="14"/>
        <v>4</v>
      </c>
      <c r="V11" s="1">
        <f t="shared" si="15"/>
        <v>2</v>
      </c>
      <c r="W11" s="1">
        <f t="shared" si="16"/>
        <v>1</v>
      </c>
      <c r="X11" s="1">
        <f t="shared" si="17"/>
        <v>4</v>
      </c>
      <c r="Y11" s="1">
        <f t="shared" si="18"/>
        <v>3</v>
      </c>
      <c r="Z11" s="1">
        <f t="shared" si="19"/>
        <v>2</v>
      </c>
      <c r="AA11" s="1" t="str">
        <f t="shared" si="0"/>
        <v>L</v>
      </c>
      <c r="AB11" s="1">
        <f t="shared" si="20"/>
        <v>2</v>
      </c>
      <c r="AC11" s="1" t="str">
        <f t="shared" si="1"/>
        <v>OTL</v>
      </c>
      <c r="AD11" s="1">
        <f t="shared" si="21"/>
        <v>4</v>
      </c>
      <c r="AE11" s="1">
        <f t="shared" si="22"/>
        <v>4</v>
      </c>
      <c r="AF11" s="1">
        <f t="shared" si="23"/>
        <v>2</v>
      </c>
      <c r="AG11" s="43"/>
      <c r="AM11" s="1" t="s">
        <v>19</v>
      </c>
      <c r="AN11" s="1" t="s">
        <v>10</v>
      </c>
    </row>
    <row r="12" spans="1:41" x14ac:dyDescent="0.3">
      <c r="A12" s="42">
        <v>45960</v>
      </c>
      <c r="B12" s="1">
        <v>11</v>
      </c>
      <c r="C12" s="1" t="s">
        <v>65</v>
      </c>
      <c r="D12" s="1" t="s">
        <v>29</v>
      </c>
      <c r="E12" s="1">
        <v>3</v>
      </c>
      <c r="F12" s="1">
        <v>4</v>
      </c>
      <c r="G12" s="1" t="s">
        <v>84</v>
      </c>
      <c r="H12" s="1" t="s">
        <v>83</v>
      </c>
      <c r="I12" s="1">
        <f t="shared" si="2"/>
        <v>4</v>
      </c>
      <c r="J12" s="1">
        <f t="shared" si="3"/>
        <v>4</v>
      </c>
      <c r="K12" s="1">
        <f t="shared" si="4"/>
        <v>0</v>
      </c>
      <c r="L12" s="1">
        <f t="shared" si="5"/>
        <v>3</v>
      </c>
      <c r="M12" s="1">
        <f t="shared" si="6"/>
        <v>0</v>
      </c>
      <c r="N12" s="1">
        <f t="shared" si="7"/>
        <v>0</v>
      </c>
      <c r="O12" s="1">
        <f t="shared" si="8"/>
        <v>4</v>
      </c>
      <c r="P12" s="1">
        <f t="shared" si="9"/>
        <v>2</v>
      </c>
      <c r="Q12" s="1">
        <f t="shared" si="10"/>
        <v>1</v>
      </c>
      <c r="R12" s="1">
        <f t="shared" si="11"/>
        <v>0</v>
      </c>
      <c r="S12" s="1">
        <f t="shared" si="12"/>
        <v>2</v>
      </c>
      <c r="T12" s="1">
        <f t="shared" si="13"/>
        <v>2</v>
      </c>
      <c r="U12" s="1">
        <f t="shared" si="14"/>
        <v>4</v>
      </c>
      <c r="V12" s="1">
        <f t="shared" si="15"/>
        <v>2</v>
      </c>
      <c r="W12" s="1">
        <f t="shared" si="16"/>
        <v>2</v>
      </c>
      <c r="X12" s="1">
        <f t="shared" si="17"/>
        <v>4</v>
      </c>
      <c r="Y12" s="1">
        <f t="shared" si="18"/>
        <v>3</v>
      </c>
      <c r="Z12" s="1">
        <f t="shared" si="19"/>
        <v>3</v>
      </c>
      <c r="AA12" s="1" t="str">
        <f t="shared" si="0"/>
        <v>L</v>
      </c>
      <c r="AB12" s="1">
        <f t="shared" si="20"/>
        <v>3</v>
      </c>
      <c r="AC12" s="1" t="str">
        <f t="shared" si="1"/>
        <v>OTL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3</v>
      </c>
      <c r="AF12" s="1">
        <f t="shared" ref="AF12:AF43" si="26">IF(AC12="","",COUNTIFS(AC3:AC12,"OTL"))</f>
        <v>3</v>
      </c>
      <c r="AG12" s="43"/>
      <c r="AM12" s="1" t="s">
        <v>18</v>
      </c>
      <c r="AN12" s="1" t="s">
        <v>9</v>
      </c>
    </row>
    <row r="13" spans="1:41" x14ac:dyDescent="0.3">
      <c r="A13" s="42">
        <v>45962</v>
      </c>
      <c r="B13" s="1">
        <v>12</v>
      </c>
      <c r="C13" s="1" t="s">
        <v>66</v>
      </c>
      <c r="D13" s="1" t="s">
        <v>1</v>
      </c>
      <c r="E13" s="1">
        <v>4</v>
      </c>
      <c r="F13" s="1">
        <v>3</v>
      </c>
      <c r="G13" s="1" t="s">
        <v>84</v>
      </c>
      <c r="H13" s="1" t="s">
        <v>84</v>
      </c>
      <c r="I13" s="1">
        <f t="shared" si="2"/>
        <v>5</v>
      </c>
      <c r="J13" s="1">
        <f t="shared" si="3"/>
        <v>4</v>
      </c>
      <c r="K13" s="1">
        <f t="shared" si="4"/>
        <v>1</v>
      </c>
      <c r="L13" s="1">
        <f t="shared" si="5"/>
        <v>3</v>
      </c>
      <c r="M13" s="1">
        <f t="shared" si="6"/>
        <v>1</v>
      </c>
      <c r="N13" s="1">
        <f t="shared" si="7"/>
        <v>0</v>
      </c>
      <c r="O13" s="1">
        <f t="shared" si="8"/>
        <v>5</v>
      </c>
      <c r="P13" s="1">
        <f t="shared" si="9"/>
        <v>2</v>
      </c>
      <c r="Q13" s="1">
        <f t="shared" si="10"/>
        <v>1</v>
      </c>
      <c r="R13" s="1">
        <f t="shared" si="11"/>
        <v>0</v>
      </c>
      <c r="S13" s="1">
        <f t="shared" si="12"/>
        <v>2</v>
      </c>
      <c r="T13" s="1">
        <f t="shared" si="13"/>
        <v>2</v>
      </c>
      <c r="U13" s="1">
        <f t="shared" si="14"/>
        <v>4</v>
      </c>
      <c r="V13" s="1">
        <f t="shared" si="15"/>
        <v>2</v>
      </c>
      <c r="W13" s="1">
        <f t="shared" si="16"/>
        <v>2</v>
      </c>
      <c r="X13" s="1">
        <f t="shared" si="17"/>
        <v>5</v>
      </c>
      <c r="Y13" s="1">
        <f t="shared" si="18"/>
        <v>3</v>
      </c>
      <c r="Z13" s="1">
        <f t="shared" si="19"/>
        <v>3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5</v>
      </c>
      <c r="AE13" s="1">
        <f t="shared" si="25"/>
        <v>2</v>
      </c>
      <c r="AF13" s="1">
        <f t="shared" si="26"/>
        <v>3</v>
      </c>
      <c r="AG13" s="43"/>
      <c r="AM13" s="1" t="s">
        <v>17</v>
      </c>
      <c r="AN13" s="1" t="s">
        <v>5</v>
      </c>
    </row>
    <row r="14" spans="1:41" x14ac:dyDescent="0.3">
      <c r="A14" s="42">
        <v>45965</v>
      </c>
      <c r="B14" s="1">
        <v>13</v>
      </c>
      <c r="C14" s="1" t="s">
        <v>66</v>
      </c>
      <c r="D14" s="1" t="s">
        <v>95</v>
      </c>
      <c r="E14" s="1">
        <v>1</v>
      </c>
      <c r="F14" s="1">
        <v>2</v>
      </c>
      <c r="G14" s="1" t="s">
        <v>84</v>
      </c>
      <c r="H14" s="1" t="s">
        <v>83</v>
      </c>
      <c r="I14" s="1">
        <f t="shared" si="2"/>
        <v>5</v>
      </c>
      <c r="J14" s="1">
        <f t="shared" si="3"/>
        <v>4</v>
      </c>
      <c r="K14" s="1">
        <f t="shared" si="4"/>
        <v>1</v>
      </c>
      <c r="L14" s="1">
        <f t="shared" si="5"/>
        <v>4</v>
      </c>
      <c r="M14" s="1">
        <f t="shared" si="6"/>
        <v>1</v>
      </c>
      <c r="N14" s="1">
        <f t="shared" si="7"/>
        <v>0</v>
      </c>
      <c r="O14" s="1">
        <f t="shared" si="8"/>
        <v>5</v>
      </c>
      <c r="P14" s="1">
        <f t="shared" si="9"/>
        <v>2</v>
      </c>
      <c r="Q14" s="1">
        <f t="shared" si="10"/>
        <v>2</v>
      </c>
      <c r="R14" s="1">
        <f t="shared" si="11"/>
        <v>0</v>
      </c>
      <c r="S14" s="1">
        <f t="shared" si="12"/>
        <v>2</v>
      </c>
      <c r="T14" s="1">
        <f t="shared" si="13"/>
        <v>2</v>
      </c>
      <c r="U14" s="1">
        <f t="shared" si="14"/>
        <v>4</v>
      </c>
      <c r="V14" s="1">
        <f t="shared" si="15"/>
        <v>2</v>
      </c>
      <c r="W14" s="1">
        <f t="shared" si="16"/>
        <v>2</v>
      </c>
      <c r="X14" s="1">
        <f t="shared" si="17"/>
        <v>5</v>
      </c>
      <c r="Y14" s="1">
        <f t="shared" si="18"/>
        <v>3</v>
      </c>
      <c r="Z14" s="1">
        <f t="shared" si="19"/>
        <v>3</v>
      </c>
      <c r="AA14" s="1" t="str">
        <f t="shared" si="0"/>
        <v>L</v>
      </c>
      <c r="AB14" s="1">
        <f t="shared" si="20"/>
        <v>1</v>
      </c>
      <c r="AC14" s="1" t="str">
        <f t="shared" si="1"/>
        <v>OTL</v>
      </c>
      <c r="AD14" s="1">
        <f t="shared" si="24"/>
        <v>5</v>
      </c>
      <c r="AE14" s="1">
        <f t="shared" si="25"/>
        <v>1</v>
      </c>
      <c r="AF14" s="1">
        <f t="shared" si="26"/>
        <v>4</v>
      </c>
      <c r="AG14" s="43"/>
      <c r="AM14" s="1" t="s">
        <v>16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66</v>
      </c>
      <c r="D15" s="1" t="s">
        <v>6</v>
      </c>
      <c r="E15" s="1">
        <v>0</v>
      </c>
      <c r="F15" s="1">
        <v>3</v>
      </c>
      <c r="G15" s="1" t="s">
        <v>83</v>
      </c>
      <c r="H15" s="1" t="s">
        <v>83</v>
      </c>
      <c r="I15" s="1">
        <f t="shared" si="2"/>
        <v>5</v>
      </c>
      <c r="J15" s="1">
        <f t="shared" si="3"/>
        <v>5</v>
      </c>
      <c r="K15" s="1">
        <f t="shared" si="4"/>
        <v>1</v>
      </c>
      <c r="L15" s="1">
        <f t="shared" si="5"/>
        <v>4</v>
      </c>
      <c r="M15" s="1">
        <f t="shared" si="6"/>
        <v>1</v>
      </c>
      <c r="N15" s="1">
        <f t="shared" si="7"/>
        <v>0</v>
      </c>
      <c r="O15" s="1">
        <f t="shared" si="8"/>
        <v>5</v>
      </c>
      <c r="P15" s="1">
        <f t="shared" si="9"/>
        <v>3</v>
      </c>
      <c r="Q15" s="1">
        <f t="shared" si="10"/>
        <v>2</v>
      </c>
      <c r="R15" s="1">
        <f t="shared" si="11"/>
        <v>0</v>
      </c>
      <c r="S15" s="1">
        <f t="shared" si="12"/>
        <v>2</v>
      </c>
      <c r="T15" s="1">
        <f t="shared" si="13"/>
        <v>2</v>
      </c>
      <c r="U15" s="1">
        <f t="shared" si="14"/>
        <v>4</v>
      </c>
      <c r="V15" s="1">
        <f t="shared" si="15"/>
        <v>2</v>
      </c>
      <c r="W15" s="1">
        <f t="shared" si="16"/>
        <v>2</v>
      </c>
      <c r="X15" s="1">
        <f t="shared" si="17"/>
        <v>5</v>
      </c>
      <c r="Y15" s="1">
        <f t="shared" si="18"/>
        <v>3</v>
      </c>
      <c r="Z15" s="1">
        <f t="shared" si="19"/>
        <v>3</v>
      </c>
      <c r="AA15" s="1" t="str">
        <f t="shared" si="0"/>
        <v>L</v>
      </c>
      <c r="AB15" s="1">
        <f t="shared" si="20"/>
        <v>2</v>
      </c>
      <c r="AC15" s="1" t="str">
        <f t="shared" si="1"/>
        <v>L</v>
      </c>
      <c r="AD15" s="1">
        <f t="shared" si="24"/>
        <v>4</v>
      </c>
      <c r="AE15" s="1">
        <f t="shared" si="25"/>
        <v>2</v>
      </c>
      <c r="AF15" s="1">
        <f t="shared" si="26"/>
        <v>4</v>
      </c>
      <c r="AG15" s="43"/>
      <c r="AM15" s="1" t="s">
        <v>15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26</v>
      </c>
      <c r="E16" s="1">
        <v>3</v>
      </c>
      <c r="F16" s="1">
        <v>6</v>
      </c>
      <c r="G16" s="1" t="s">
        <v>83</v>
      </c>
      <c r="H16" s="1" t="s">
        <v>83</v>
      </c>
      <c r="I16" s="1">
        <f t="shared" si="2"/>
        <v>5</v>
      </c>
      <c r="J16" s="1">
        <f t="shared" si="3"/>
        <v>6</v>
      </c>
      <c r="K16" s="1">
        <f t="shared" si="4"/>
        <v>1</v>
      </c>
      <c r="L16" s="1">
        <f t="shared" si="5"/>
        <v>4</v>
      </c>
      <c r="M16" s="1">
        <f t="shared" si="6"/>
        <v>1</v>
      </c>
      <c r="N16" s="1">
        <f t="shared" si="7"/>
        <v>0</v>
      </c>
      <c r="O16" s="1">
        <f t="shared" si="8"/>
        <v>5</v>
      </c>
      <c r="P16" s="1">
        <f t="shared" si="9"/>
        <v>3</v>
      </c>
      <c r="Q16" s="1">
        <f t="shared" si="10"/>
        <v>2</v>
      </c>
      <c r="R16" s="1">
        <f t="shared" si="11"/>
        <v>0</v>
      </c>
      <c r="S16" s="1">
        <f t="shared" si="12"/>
        <v>3</v>
      </c>
      <c r="T16" s="1">
        <f t="shared" si="13"/>
        <v>2</v>
      </c>
      <c r="U16" s="1">
        <f t="shared" si="14"/>
        <v>4</v>
      </c>
      <c r="V16" s="1">
        <f t="shared" si="15"/>
        <v>2</v>
      </c>
      <c r="W16" s="1">
        <f t="shared" si="16"/>
        <v>2</v>
      </c>
      <c r="X16" s="1">
        <f t="shared" si="17"/>
        <v>5</v>
      </c>
      <c r="Y16" s="1">
        <f t="shared" si="18"/>
        <v>4</v>
      </c>
      <c r="Z16" s="1">
        <f t="shared" si="19"/>
        <v>3</v>
      </c>
      <c r="AA16" s="1" t="str">
        <f t="shared" si="0"/>
        <v>L</v>
      </c>
      <c r="AB16" s="1">
        <f t="shared" si="20"/>
        <v>3</v>
      </c>
      <c r="AC16" s="1" t="str">
        <f t="shared" si="1"/>
        <v>L</v>
      </c>
      <c r="AD16" s="1">
        <f t="shared" si="24"/>
        <v>3</v>
      </c>
      <c r="AE16" s="1">
        <f t="shared" si="25"/>
        <v>3</v>
      </c>
      <c r="AF16" s="1">
        <f t="shared" si="26"/>
        <v>4</v>
      </c>
      <c r="AG16" s="43"/>
      <c r="AM16" s="1" t="s">
        <v>14</v>
      </c>
    </row>
    <row r="17" spans="1:39" x14ac:dyDescent="0.3">
      <c r="A17" s="42">
        <v>45973</v>
      </c>
      <c r="B17" s="1">
        <v>16</v>
      </c>
      <c r="C17" s="1" t="s">
        <v>65</v>
      </c>
      <c r="D17" s="1" t="s">
        <v>95</v>
      </c>
      <c r="E17" s="1">
        <v>2</v>
      </c>
      <c r="F17" s="1">
        <v>5</v>
      </c>
      <c r="G17" s="1" t="s">
        <v>83</v>
      </c>
      <c r="H17" s="1" t="s">
        <v>83</v>
      </c>
      <c r="I17" s="1">
        <f t="shared" si="2"/>
        <v>5</v>
      </c>
      <c r="J17" s="1">
        <f t="shared" si="3"/>
        <v>7</v>
      </c>
      <c r="K17" s="1">
        <f t="shared" si="4"/>
        <v>1</v>
      </c>
      <c r="L17" s="1">
        <f t="shared" si="5"/>
        <v>4</v>
      </c>
      <c r="M17" s="1">
        <f t="shared" si="6"/>
        <v>1</v>
      </c>
      <c r="N17" s="1">
        <f t="shared" si="7"/>
        <v>0</v>
      </c>
      <c r="O17" s="1">
        <f t="shared" si="8"/>
        <v>5</v>
      </c>
      <c r="P17" s="1">
        <f t="shared" si="9"/>
        <v>3</v>
      </c>
      <c r="Q17" s="1">
        <f t="shared" si="10"/>
        <v>2</v>
      </c>
      <c r="R17" s="1">
        <f t="shared" si="11"/>
        <v>0</v>
      </c>
      <c r="S17" s="1">
        <f t="shared" si="12"/>
        <v>4</v>
      </c>
      <c r="T17" s="1">
        <f t="shared" si="13"/>
        <v>2</v>
      </c>
      <c r="U17" s="1">
        <f t="shared" si="14"/>
        <v>4</v>
      </c>
      <c r="V17" s="1">
        <f t="shared" si="15"/>
        <v>2</v>
      </c>
      <c r="W17" s="1">
        <f t="shared" si="16"/>
        <v>2</v>
      </c>
      <c r="X17" s="1">
        <f t="shared" si="17"/>
        <v>5</v>
      </c>
      <c r="Y17" s="1">
        <f t="shared" si="18"/>
        <v>4</v>
      </c>
      <c r="Z17" s="1">
        <f t="shared" si="19"/>
        <v>3</v>
      </c>
      <c r="AA17" s="1" t="str">
        <f t="shared" si="0"/>
        <v>L</v>
      </c>
      <c r="AB17" s="1">
        <f t="shared" si="20"/>
        <v>4</v>
      </c>
      <c r="AC17" s="1" t="str">
        <f t="shared" si="1"/>
        <v>L</v>
      </c>
      <c r="AD17" s="1">
        <f t="shared" si="24"/>
        <v>3</v>
      </c>
      <c r="AE17" s="1">
        <f t="shared" si="25"/>
        <v>3</v>
      </c>
      <c r="AF17" s="1">
        <f t="shared" si="26"/>
        <v>4</v>
      </c>
      <c r="AG17" s="43"/>
      <c r="AM17" s="1" t="s">
        <v>13</v>
      </c>
    </row>
    <row r="18" spans="1:39" x14ac:dyDescent="0.3">
      <c r="A18" s="42">
        <v>45974</v>
      </c>
      <c r="B18" s="1">
        <v>17</v>
      </c>
      <c r="C18" s="1" t="s">
        <v>65</v>
      </c>
      <c r="D18" s="1" t="s">
        <v>24</v>
      </c>
      <c r="E18" s="1">
        <v>3</v>
      </c>
      <c r="F18" s="1">
        <v>6</v>
      </c>
      <c r="G18" s="1" t="s">
        <v>83</v>
      </c>
      <c r="H18" s="1" t="s">
        <v>83</v>
      </c>
      <c r="I18" s="1">
        <f t="shared" si="2"/>
        <v>5</v>
      </c>
      <c r="J18" s="1">
        <f t="shared" si="3"/>
        <v>8</v>
      </c>
      <c r="K18" s="1">
        <f t="shared" si="4"/>
        <v>1</v>
      </c>
      <c r="L18" s="1">
        <f t="shared" si="5"/>
        <v>4</v>
      </c>
      <c r="M18" s="1">
        <f t="shared" si="6"/>
        <v>1</v>
      </c>
      <c r="N18" s="1">
        <f t="shared" si="7"/>
        <v>0</v>
      </c>
      <c r="O18" s="1">
        <f t="shared" si="8"/>
        <v>5</v>
      </c>
      <c r="P18" s="1">
        <f t="shared" si="9"/>
        <v>3</v>
      </c>
      <c r="Q18" s="1">
        <f t="shared" si="10"/>
        <v>2</v>
      </c>
      <c r="R18" s="1">
        <f t="shared" si="11"/>
        <v>0</v>
      </c>
      <c r="S18" s="1">
        <f t="shared" si="12"/>
        <v>5</v>
      </c>
      <c r="T18" s="1">
        <f t="shared" si="13"/>
        <v>2</v>
      </c>
      <c r="U18" s="1">
        <f t="shared" si="14"/>
        <v>4</v>
      </c>
      <c r="V18" s="1">
        <f t="shared" si="15"/>
        <v>2</v>
      </c>
      <c r="W18" s="1">
        <f t="shared" si="16"/>
        <v>2</v>
      </c>
      <c r="X18" s="1">
        <f t="shared" si="17"/>
        <v>5</v>
      </c>
      <c r="Y18" s="1">
        <f t="shared" si="18"/>
        <v>4</v>
      </c>
      <c r="Z18" s="1">
        <f t="shared" si="19"/>
        <v>3</v>
      </c>
      <c r="AA18" s="1" t="str">
        <f t="shared" si="0"/>
        <v>L</v>
      </c>
      <c r="AB18" s="1">
        <f t="shared" si="20"/>
        <v>5</v>
      </c>
      <c r="AC18" s="1" t="str">
        <f t="shared" si="1"/>
        <v>L</v>
      </c>
      <c r="AD18" s="1">
        <f t="shared" si="24"/>
        <v>2</v>
      </c>
      <c r="AE18" s="1">
        <f t="shared" si="25"/>
        <v>4</v>
      </c>
      <c r="AF18" s="1">
        <f t="shared" si="26"/>
        <v>4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65</v>
      </c>
      <c r="D19" s="1" t="s">
        <v>21</v>
      </c>
      <c r="E19" s="1">
        <v>5</v>
      </c>
      <c r="F19" s="1">
        <v>4</v>
      </c>
      <c r="G19" s="1" t="s">
        <v>84</v>
      </c>
      <c r="H19" s="1" t="s">
        <v>83</v>
      </c>
      <c r="I19" s="1">
        <f t="shared" si="2"/>
        <v>6</v>
      </c>
      <c r="J19" s="1">
        <f t="shared" si="3"/>
        <v>8</v>
      </c>
      <c r="K19" s="1">
        <f t="shared" si="4"/>
        <v>2</v>
      </c>
      <c r="L19" s="1">
        <f t="shared" si="5"/>
        <v>4</v>
      </c>
      <c r="M19" s="1">
        <f t="shared" si="6"/>
        <v>1</v>
      </c>
      <c r="N19" s="1">
        <f t="shared" si="7"/>
        <v>0</v>
      </c>
      <c r="O19" s="1">
        <f t="shared" si="8"/>
        <v>5</v>
      </c>
      <c r="P19" s="1">
        <f t="shared" si="9"/>
        <v>3</v>
      </c>
      <c r="Q19" s="1">
        <f t="shared" si="10"/>
        <v>2</v>
      </c>
      <c r="R19" s="1">
        <f t="shared" si="11"/>
        <v>1</v>
      </c>
      <c r="S19" s="1">
        <f t="shared" si="12"/>
        <v>5</v>
      </c>
      <c r="T19" s="1">
        <f t="shared" si="13"/>
        <v>2</v>
      </c>
      <c r="U19" s="1">
        <f t="shared" si="14"/>
        <v>5</v>
      </c>
      <c r="V19" s="1">
        <f t="shared" si="15"/>
        <v>2</v>
      </c>
      <c r="W19" s="1">
        <f t="shared" si="16"/>
        <v>2</v>
      </c>
      <c r="X19" s="1">
        <f t="shared" si="17"/>
        <v>6</v>
      </c>
      <c r="Y19" s="1">
        <f t="shared" si="18"/>
        <v>4</v>
      </c>
      <c r="Z19" s="1">
        <f t="shared" si="19"/>
        <v>3</v>
      </c>
      <c r="AA19" s="1" t="str">
        <f t="shared" si="0"/>
        <v>W</v>
      </c>
      <c r="AB19" s="1">
        <f t="shared" si="20"/>
        <v>1</v>
      </c>
      <c r="AC19" s="1" t="str">
        <f t="shared" si="1"/>
        <v>W</v>
      </c>
      <c r="AD19" s="1">
        <f t="shared" si="24"/>
        <v>2</v>
      </c>
      <c r="AE19" s="1">
        <f t="shared" si="25"/>
        <v>4</v>
      </c>
      <c r="AF19" s="1">
        <f t="shared" si="26"/>
        <v>4</v>
      </c>
      <c r="AG19" s="43"/>
      <c r="AM19" s="1" t="s">
        <v>11</v>
      </c>
    </row>
    <row r="20" spans="1:39" x14ac:dyDescent="0.3">
      <c r="A20" s="42">
        <v>45978</v>
      </c>
      <c r="B20" s="1">
        <v>19</v>
      </c>
      <c r="C20" s="1" t="s">
        <v>66</v>
      </c>
      <c r="D20" s="1" t="s">
        <v>20</v>
      </c>
      <c r="E20" s="1">
        <v>5</v>
      </c>
      <c r="F20" s="1">
        <v>1</v>
      </c>
      <c r="G20" s="1" t="s">
        <v>83</v>
      </c>
      <c r="H20" s="1" t="s">
        <v>83</v>
      </c>
      <c r="I20" s="1">
        <f t="shared" si="2"/>
        <v>7</v>
      </c>
      <c r="J20" s="1">
        <f t="shared" si="3"/>
        <v>8</v>
      </c>
      <c r="K20" s="1">
        <f t="shared" si="4"/>
        <v>2</v>
      </c>
      <c r="L20" s="1">
        <f t="shared" si="5"/>
        <v>4</v>
      </c>
      <c r="M20" s="1">
        <f t="shared" si="6"/>
        <v>1</v>
      </c>
      <c r="N20" s="1">
        <f t="shared" si="7"/>
        <v>0</v>
      </c>
      <c r="O20" s="1">
        <f t="shared" si="8"/>
        <v>6</v>
      </c>
      <c r="P20" s="1">
        <f t="shared" si="9"/>
        <v>3</v>
      </c>
      <c r="Q20" s="1">
        <f t="shared" si="10"/>
        <v>2</v>
      </c>
      <c r="R20" s="1">
        <f t="shared" si="11"/>
        <v>1</v>
      </c>
      <c r="S20" s="1">
        <f t="shared" si="12"/>
        <v>5</v>
      </c>
      <c r="T20" s="1">
        <f t="shared" si="13"/>
        <v>2</v>
      </c>
      <c r="U20" s="1">
        <f t="shared" si="14"/>
        <v>5</v>
      </c>
      <c r="V20" s="1">
        <f t="shared" si="15"/>
        <v>2</v>
      </c>
      <c r="W20" s="1">
        <f t="shared" si="16"/>
        <v>2</v>
      </c>
      <c r="X20" s="1">
        <f t="shared" si="17"/>
        <v>6</v>
      </c>
      <c r="Y20" s="1">
        <f t="shared" si="18"/>
        <v>4</v>
      </c>
      <c r="Z20" s="1">
        <f t="shared" si="19"/>
        <v>3</v>
      </c>
      <c r="AA20" s="1" t="str">
        <f t="shared" si="0"/>
        <v>W</v>
      </c>
      <c r="AB20" s="1">
        <f t="shared" si="20"/>
        <v>2</v>
      </c>
      <c r="AC20" s="1" t="str">
        <f t="shared" si="1"/>
        <v>W</v>
      </c>
      <c r="AD20" s="1">
        <f t="shared" si="24"/>
        <v>3</v>
      </c>
      <c r="AE20" s="1">
        <f t="shared" si="25"/>
        <v>4</v>
      </c>
      <c r="AF20" s="1">
        <f t="shared" si="26"/>
        <v>3</v>
      </c>
      <c r="AG20" s="43"/>
      <c r="AM20" s="1" t="s">
        <v>10</v>
      </c>
    </row>
    <row r="21" spans="1:39" x14ac:dyDescent="0.3">
      <c r="A21" s="42">
        <v>45980</v>
      </c>
      <c r="B21" s="1">
        <v>20</v>
      </c>
      <c r="C21" s="1" t="s">
        <v>66</v>
      </c>
      <c r="D21" s="1" t="s">
        <v>27</v>
      </c>
      <c r="E21" s="1">
        <v>2</v>
      </c>
      <c r="F21" s="1">
        <v>6</v>
      </c>
      <c r="G21" s="1" t="s">
        <v>83</v>
      </c>
      <c r="H21" s="1" t="s">
        <v>83</v>
      </c>
      <c r="I21" s="1">
        <f t="shared" si="2"/>
        <v>7</v>
      </c>
      <c r="J21" s="1">
        <f t="shared" si="3"/>
        <v>9</v>
      </c>
      <c r="K21" s="1">
        <f t="shared" si="4"/>
        <v>2</v>
      </c>
      <c r="L21" s="1">
        <f t="shared" si="5"/>
        <v>4</v>
      </c>
      <c r="M21" s="1">
        <f t="shared" si="6"/>
        <v>1</v>
      </c>
      <c r="N21" s="1">
        <f t="shared" si="7"/>
        <v>0</v>
      </c>
      <c r="O21" s="1">
        <f t="shared" si="8"/>
        <v>6</v>
      </c>
      <c r="P21" s="1">
        <f t="shared" si="9"/>
        <v>4</v>
      </c>
      <c r="Q21" s="1">
        <f t="shared" si="10"/>
        <v>2</v>
      </c>
      <c r="R21" s="1">
        <f t="shared" si="11"/>
        <v>1</v>
      </c>
      <c r="S21" s="1">
        <f t="shared" si="12"/>
        <v>5</v>
      </c>
      <c r="T21" s="1">
        <f t="shared" si="13"/>
        <v>2</v>
      </c>
      <c r="U21" s="1">
        <f t="shared" si="14"/>
        <v>5</v>
      </c>
      <c r="V21" s="1">
        <f t="shared" si="15"/>
        <v>2</v>
      </c>
      <c r="W21" s="1">
        <f t="shared" si="16"/>
        <v>2</v>
      </c>
      <c r="X21" s="1">
        <f t="shared" si="17"/>
        <v>6</v>
      </c>
      <c r="Y21" s="1">
        <f t="shared" si="18"/>
        <v>4</v>
      </c>
      <c r="Z21" s="1">
        <f t="shared" si="19"/>
        <v>3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3</v>
      </c>
      <c r="AE21" s="1">
        <f t="shared" si="25"/>
        <v>5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45982</v>
      </c>
      <c r="B22" s="1">
        <v>21</v>
      </c>
      <c r="C22" s="1" t="s">
        <v>66</v>
      </c>
      <c r="D22" s="1" t="s">
        <v>25</v>
      </c>
      <c r="E22" s="1">
        <v>9</v>
      </c>
      <c r="F22" s="1">
        <v>3</v>
      </c>
      <c r="G22" s="1" t="s">
        <v>83</v>
      </c>
      <c r="H22" s="1" t="s">
        <v>83</v>
      </c>
      <c r="I22" s="1">
        <f t="shared" si="2"/>
        <v>8</v>
      </c>
      <c r="J22" s="1">
        <f t="shared" si="3"/>
        <v>9</v>
      </c>
      <c r="K22" s="1">
        <f t="shared" si="4"/>
        <v>2</v>
      </c>
      <c r="L22" s="1">
        <f t="shared" si="5"/>
        <v>4</v>
      </c>
      <c r="M22" s="1">
        <f t="shared" si="6"/>
        <v>1</v>
      </c>
      <c r="N22" s="1">
        <f t="shared" si="7"/>
        <v>0</v>
      </c>
      <c r="O22" s="1">
        <f t="shared" si="8"/>
        <v>7</v>
      </c>
      <c r="P22" s="1">
        <f t="shared" si="9"/>
        <v>4</v>
      </c>
      <c r="Q22" s="1">
        <f t="shared" si="10"/>
        <v>2</v>
      </c>
      <c r="R22" s="1">
        <f t="shared" si="11"/>
        <v>1</v>
      </c>
      <c r="S22" s="1">
        <f t="shared" si="12"/>
        <v>5</v>
      </c>
      <c r="T22" s="1">
        <f t="shared" si="13"/>
        <v>2</v>
      </c>
      <c r="U22" s="1">
        <f t="shared" si="14"/>
        <v>5</v>
      </c>
      <c r="V22" s="1">
        <f t="shared" si="15"/>
        <v>2</v>
      </c>
      <c r="W22" s="1">
        <f t="shared" si="16"/>
        <v>2</v>
      </c>
      <c r="X22" s="1">
        <f t="shared" si="17"/>
        <v>6</v>
      </c>
      <c r="Y22" s="1">
        <f t="shared" si="18"/>
        <v>4</v>
      </c>
      <c r="Z22" s="1">
        <f t="shared" si="19"/>
        <v>3</v>
      </c>
      <c r="AA22" s="1" t="str">
        <f t="shared" si="0"/>
        <v>W</v>
      </c>
      <c r="AB22" s="1">
        <f t="shared" si="20"/>
        <v>1</v>
      </c>
      <c r="AC22" s="1" t="str">
        <f t="shared" si="1"/>
        <v>W</v>
      </c>
      <c r="AD22" s="1">
        <f t="shared" si="24"/>
        <v>4</v>
      </c>
      <c r="AE22" s="1">
        <f t="shared" si="25"/>
        <v>5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45984</v>
      </c>
      <c r="B23" s="1">
        <v>22</v>
      </c>
      <c r="C23" s="1" t="s">
        <v>66</v>
      </c>
      <c r="D23" s="1" t="s">
        <v>26</v>
      </c>
      <c r="E23" s="1">
        <v>4</v>
      </c>
      <c r="F23" s="1">
        <v>1</v>
      </c>
      <c r="G23" s="1" t="s">
        <v>83</v>
      </c>
      <c r="H23" s="1" t="s">
        <v>83</v>
      </c>
      <c r="I23" s="1">
        <f t="shared" si="2"/>
        <v>9</v>
      </c>
      <c r="J23" s="1">
        <f t="shared" si="3"/>
        <v>9</v>
      </c>
      <c r="K23" s="1">
        <f t="shared" si="4"/>
        <v>2</v>
      </c>
      <c r="L23" s="1">
        <f t="shared" si="5"/>
        <v>4</v>
      </c>
      <c r="M23" s="1">
        <f t="shared" si="6"/>
        <v>1</v>
      </c>
      <c r="N23" s="1">
        <f t="shared" si="7"/>
        <v>0</v>
      </c>
      <c r="O23" s="1">
        <f t="shared" si="8"/>
        <v>8</v>
      </c>
      <c r="P23" s="1">
        <f t="shared" si="9"/>
        <v>4</v>
      </c>
      <c r="Q23" s="1">
        <f t="shared" si="10"/>
        <v>2</v>
      </c>
      <c r="R23" s="1">
        <f t="shared" si="11"/>
        <v>1</v>
      </c>
      <c r="S23" s="1">
        <f t="shared" si="12"/>
        <v>5</v>
      </c>
      <c r="T23" s="1">
        <f t="shared" si="13"/>
        <v>2</v>
      </c>
      <c r="U23" s="1">
        <f t="shared" si="14"/>
        <v>5</v>
      </c>
      <c r="V23" s="1">
        <f t="shared" si="15"/>
        <v>2</v>
      </c>
      <c r="W23" s="1">
        <f t="shared" si="16"/>
        <v>2</v>
      </c>
      <c r="X23" s="1">
        <f t="shared" si="17"/>
        <v>7</v>
      </c>
      <c r="Y23" s="1">
        <f t="shared" si="18"/>
        <v>4</v>
      </c>
      <c r="Z23" s="1">
        <f t="shared" si="19"/>
        <v>3</v>
      </c>
      <c r="AA23" s="1" t="str">
        <f t="shared" si="0"/>
        <v>W</v>
      </c>
      <c r="AB23" s="1">
        <f t="shared" si="20"/>
        <v>2</v>
      </c>
      <c r="AC23" s="1" t="str">
        <f t="shared" si="1"/>
        <v>W</v>
      </c>
      <c r="AD23" s="1">
        <f t="shared" si="24"/>
        <v>4</v>
      </c>
      <c r="AE23" s="1">
        <f t="shared" si="25"/>
        <v>5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65</v>
      </c>
      <c r="D24" s="1" t="s">
        <v>9</v>
      </c>
      <c r="E24" s="1">
        <v>2</v>
      </c>
      <c r="F24" s="1">
        <v>4</v>
      </c>
      <c r="G24" s="1" t="s">
        <v>83</v>
      </c>
      <c r="H24" s="1" t="s">
        <v>83</v>
      </c>
      <c r="I24" s="1">
        <f t="shared" si="2"/>
        <v>9</v>
      </c>
      <c r="J24" s="1">
        <f t="shared" si="3"/>
        <v>10</v>
      </c>
      <c r="K24" s="1">
        <f t="shared" si="4"/>
        <v>2</v>
      </c>
      <c r="L24" s="1">
        <f t="shared" si="5"/>
        <v>4</v>
      </c>
      <c r="M24" s="1">
        <f t="shared" si="6"/>
        <v>1</v>
      </c>
      <c r="N24" s="1">
        <f t="shared" si="7"/>
        <v>0</v>
      </c>
      <c r="O24" s="1">
        <f t="shared" si="8"/>
        <v>8</v>
      </c>
      <c r="P24" s="1">
        <f t="shared" si="9"/>
        <v>4</v>
      </c>
      <c r="Q24" s="1">
        <f t="shared" si="10"/>
        <v>2</v>
      </c>
      <c r="R24" s="1">
        <f t="shared" si="11"/>
        <v>1</v>
      </c>
      <c r="S24" s="1">
        <f t="shared" si="12"/>
        <v>6</v>
      </c>
      <c r="T24" s="1">
        <f t="shared" si="13"/>
        <v>2</v>
      </c>
      <c r="U24" s="1">
        <f t="shared" si="14"/>
        <v>5</v>
      </c>
      <c r="V24" s="1">
        <f t="shared" si="15"/>
        <v>2</v>
      </c>
      <c r="W24" s="1">
        <f t="shared" si="16"/>
        <v>2</v>
      </c>
      <c r="X24" s="1">
        <f t="shared" si="17"/>
        <v>7</v>
      </c>
      <c r="Y24" s="1">
        <f t="shared" si="18"/>
        <v>5</v>
      </c>
      <c r="Z24" s="1">
        <f t="shared" si="19"/>
        <v>3</v>
      </c>
      <c r="AA24" s="1" t="str">
        <f t="shared" si="0"/>
        <v>L</v>
      </c>
      <c r="AB24" s="1">
        <f t="shared" si="20"/>
        <v>1</v>
      </c>
      <c r="AC24" s="1" t="str">
        <f t="shared" si="1"/>
        <v>L</v>
      </c>
      <c r="AD24" s="1">
        <f t="shared" si="24"/>
        <v>4</v>
      </c>
      <c r="AE24" s="1">
        <f t="shared" si="25"/>
        <v>6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66</v>
      </c>
      <c r="D25" s="1" t="s">
        <v>14</v>
      </c>
      <c r="E25" s="1">
        <v>0</v>
      </c>
      <c r="F25" s="1">
        <v>5</v>
      </c>
      <c r="G25" s="1" t="s">
        <v>83</v>
      </c>
      <c r="H25" s="1" t="s">
        <v>83</v>
      </c>
      <c r="I25" s="1">
        <f t="shared" si="2"/>
        <v>9</v>
      </c>
      <c r="J25" s="1">
        <f t="shared" si="3"/>
        <v>11</v>
      </c>
      <c r="K25" s="1">
        <f t="shared" si="4"/>
        <v>2</v>
      </c>
      <c r="L25" s="1">
        <f t="shared" si="5"/>
        <v>4</v>
      </c>
      <c r="M25" s="1">
        <f t="shared" si="6"/>
        <v>1</v>
      </c>
      <c r="N25" s="1">
        <f t="shared" si="7"/>
        <v>0</v>
      </c>
      <c r="O25" s="1">
        <f t="shared" si="8"/>
        <v>8</v>
      </c>
      <c r="P25" s="1">
        <f t="shared" si="9"/>
        <v>5</v>
      </c>
      <c r="Q25" s="1">
        <f t="shared" si="10"/>
        <v>2</v>
      </c>
      <c r="R25" s="1">
        <f t="shared" si="11"/>
        <v>1</v>
      </c>
      <c r="S25" s="1">
        <f t="shared" si="12"/>
        <v>6</v>
      </c>
      <c r="T25" s="1">
        <f t="shared" si="13"/>
        <v>2</v>
      </c>
      <c r="U25" s="1">
        <f t="shared" si="14"/>
        <v>5</v>
      </c>
      <c r="V25" s="1">
        <f t="shared" si="15"/>
        <v>2</v>
      </c>
      <c r="W25" s="1">
        <f t="shared" si="16"/>
        <v>2</v>
      </c>
      <c r="X25" s="1">
        <f t="shared" si="17"/>
        <v>7</v>
      </c>
      <c r="Y25" s="1">
        <f t="shared" si="18"/>
        <v>6</v>
      </c>
      <c r="Z25" s="1">
        <f t="shared" si="19"/>
        <v>3</v>
      </c>
      <c r="AA25" s="1" t="str">
        <f t="shared" si="0"/>
        <v>L</v>
      </c>
      <c r="AB25" s="1">
        <f t="shared" si="20"/>
        <v>2</v>
      </c>
      <c r="AC25" s="1" t="str">
        <f t="shared" si="1"/>
        <v>L</v>
      </c>
      <c r="AD25" s="1">
        <f t="shared" si="24"/>
        <v>4</v>
      </c>
      <c r="AE25" s="1">
        <f t="shared" si="25"/>
        <v>6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45990</v>
      </c>
      <c r="B26" s="1">
        <v>25</v>
      </c>
      <c r="C26" s="1" t="s">
        <v>65</v>
      </c>
      <c r="D26" s="1" t="s">
        <v>17</v>
      </c>
      <c r="E26" s="1">
        <v>3</v>
      </c>
      <c r="F26" s="1">
        <v>2</v>
      </c>
      <c r="G26" s="1" t="s">
        <v>84</v>
      </c>
      <c r="H26" s="1" t="s">
        <v>84</v>
      </c>
      <c r="I26" s="1">
        <f t="shared" si="2"/>
        <v>10</v>
      </c>
      <c r="J26" s="1">
        <f t="shared" si="3"/>
        <v>11</v>
      </c>
      <c r="K26" s="1">
        <f t="shared" si="4"/>
        <v>3</v>
      </c>
      <c r="L26" s="1">
        <f t="shared" si="5"/>
        <v>4</v>
      </c>
      <c r="M26" s="1">
        <f t="shared" si="6"/>
        <v>2</v>
      </c>
      <c r="N26" s="1">
        <f t="shared" si="7"/>
        <v>0</v>
      </c>
      <c r="O26" s="1">
        <f t="shared" si="8"/>
        <v>8</v>
      </c>
      <c r="P26" s="1">
        <f t="shared" si="9"/>
        <v>5</v>
      </c>
      <c r="Q26" s="1">
        <f t="shared" si="10"/>
        <v>2</v>
      </c>
      <c r="R26" s="1">
        <f t="shared" si="11"/>
        <v>2</v>
      </c>
      <c r="S26" s="1">
        <f t="shared" si="12"/>
        <v>6</v>
      </c>
      <c r="T26" s="1">
        <f t="shared" si="13"/>
        <v>2</v>
      </c>
      <c r="U26" s="1">
        <f t="shared" si="14"/>
        <v>5</v>
      </c>
      <c r="V26" s="1">
        <f t="shared" si="15"/>
        <v>2</v>
      </c>
      <c r="W26" s="1">
        <f t="shared" si="16"/>
        <v>2</v>
      </c>
      <c r="X26" s="1">
        <f t="shared" si="17"/>
        <v>7</v>
      </c>
      <c r="Y26" s="1">
        <f t="shared" si="18"/>
        <v>6</v>
      </c>
      <c r="Z26" s="1">
        <f t="shared" si="19"/>
        <v>3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5</v>
      </c>
      <c r="AE26" s="1">
        <f t="shared" si="25"/>
        <v>5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45992</v>
      </c>
      <c r="B27" s="1">
        <v>26</v>
      </c>
      <c r="C27" s="1" t="s">
        <v>66</v>
      </c>
      <c r="D27" s="1" t="s">
        <v>0</v>
      </c>
      <c r="E27" s="1">
        <v>5</v>
      </c>
      <c r="F27" s="1">
        <v>1</v>
      </c>
      <c r="G27" s="1" t="s">
        <v>83</v>
      </c>
      <c r="H27" s="1" t="s">
        <v>83</v>
      </c>
      <c r="I27" s="1">
        <f t="shared" si="2"/>
        <v>11</v>
      </c>
      <c r="J27" s="1">
        <f t="shared" si="3"/>
        <v>11</v>
      </c>
      <c r="K27" s="1">
        <f t="shared" si="4"/>
        <v>3</v>
      </c>
      <c r="L27" s="1">
        <f t="shared" si="5"/>
        <v>4</v>
      </c>
      <c r="M27" s="1">
        <f t="shared" si="6"/>
        <v>2</v>
      </c>
      <c r="N27" s="1">
        <f t="shared" si="7"/>
        <v>0</v>
      </c>
      <c r="O27" s="1">
        <f t="shared" si="8"/>
        <v>9</v>
      </c>
      <c r="P27" s="1">
        <f t="shared" si="9"/>
        <v>5</v>
      </c>
      <c r="Q27" s="1">
        <f t="shared" si="10"/>
        <v>2</v>
      </c>
      <c r="R27" s="1">
        <f t="shared" si="11"/>
        <v>2</v>
      </c>
      <c r="S27" s="1">
        <f t="shared" si="12"/>
        <v>6</v>
      </c>
      <c r="T27" s="1">
        <f t="shared" si="13"/>
        <v>2</v>
      </c>
      <c r="U27" s="1">
        <f t="shared" si="14"/>
        <v>5</v>
      </c>
      <c r="V27" s="1">
        <f t="shared" si="15"/>
        <v>2</v>
      </c>
      <c r="W27" s="1">
        <f t="shared" si="16"/>
        <v>2</v>
      </c>
      <c r="X27" s="1">
        <f t="shared" si="17"/>
        <v>7</v>
      </c>
      <c r="Y27" s="1">
        <f t="shared" si="18"/>
        <v>6</v>
      </c>
      <c r="Z27" s="1">
        <f t="shared" si="19"/>
        <v>3</v>
      </c>
      <c r="AA27" s="1" t="str">
        <f t="shared" si="0"/>
        <v>W</v>
      </c>
      <c r="AB27" s="1">
        <f t="shared" si="20"/>
        <v>2</v>
      </c>
      <c r="AC27" s="1" t="str">
        <f t="shared" si="1"/>
        <v>W</v>
      </c>
      <c r="AD27" s="1">
        <f t="shared" si="24"/>
        <v>6</v>
      </c>
      <c r="AE27" s="1">
        <f t="shared" si="25"/>
        <v>4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45994</v>
      </c>
      <c r="B28" s="1">
        <v>27</v>
      </c>
      <c r="C28" s="1" t="s">
        <v>65</v>
      </c>
      <c r="D28" s="1" t="s">
        <v>10</v>
      </c>
      <c r="E28" s="1">
        <v>2</v>
      </c>
      <c r="F28" s="1">
        <v>5</v>
      </c>
      <c r="G28" s="1" t="s">
        <v>83</v>
      </c>
      <c r="H28" s="1" t="s">
        <v>83</v>
      </c>
      <c r="I28" s="1">
        <f t="shared" si="2"/>
        <v>11</v>
      </c>
      <c r="J28" s="1">
        <f t="shared" si="3"/>
        <v>12</v>
      </c>
      <c r="K28" s="1">
        <f t="shared" si="4"/>
        <v>3</v>
      </c>
      <c r="L28" s="1">
        <f t="shared" si="5"/>
        <v>4</v>
      </c>
      <c r="M28" s="1">
        <f t="shared" si="6"/>
        <v>2</v>
      </c>
      <c r="N28" s="1">
        <f t="shared" si="7"/>
        <v>0</v>
      </c>
      <c r="O28" s="1">
        <f t="shared" si="8"/>
        <v>9</v>
      </c>
      <c r="P28" s="1">
        <f t="shared" si="9"/>
        <v>5</v>
      </c>
      <c r="Q28" s="1">
        <f t="shared" si="10"/>
        <v>2</v>
      </c>
      <c r="R28" s="1">
        <f t="shared" si="11"/>
        <v>2</v>
      </c>
      <c r="S28" s="1">
        <f t="shared" si="12"/>
        <v>7</v>
      </c>
      <c r="T28" s="1">
        <f t="shared" si="13"/>
        <v>2</v>
      </c>
      <c r="U28" s="1">
        <f t="shared" si="14"/>
        <v>5</v>
      </c>
      <c r="V28" s="1">
        <f t="shared" si="15"/>
        <v>2</v>
      </c>
      <c r="W28" s="1">
        <f t="shared" si="16"/>
        <v>2</v>
      </c>
      <c r="X28" s="1">
        <f t="shared" si="17"/>
        <v>7</v>
      </c>
      <c r="Y28" s="1">
        <f t="shared" si="18"/>
        <v>7</v>
      </c>
      <c r="Z28" s="1">
        <f t="shared" si="19"/>
        <v>3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6</v>
      </c>
      <c r="AE28" s="1">
        <f t="shared" si="25"/>
        <v>4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45996</v>
      </c>
      <c r="B29" s="1">
        <v>28</v>
      </c>
      <c r="C29" s="1" t="s">
        <v>65</v>
      </c>
      <c r="D29" s="1" t="s">
        <v>0</v>
      </c>
      <c r="E29" s="1">
        <v>1</v>
      </c>
      <c r="F29" s="1">
        <v>4</v>
      </c>
      <c r="G29" s="1" t="s">
        <v>83</v>
      </c>
      <c r="H29" s="1" t="s">
        <v>83</v>
      </c>
      <c r="I29" s="1">
        <f t="shared" si="2"/>
        <v>11</v>
      </c>
      <c r="J29" s="1">
        <f t="shared" si="3"/>
        <v>13</v>
      </c>
      <c r="K29" s="1">
        <f t="shared" si="4"/>
        <v>3</v>
      </c>
      <c r="L29" s="1">
        <f t="shared" si="5"/>
        <v>4</v>
      </c>
      <c r="M29" s="1">
        <f t="shared" si="6"/>
        <v>2</v>
      </c>
      <c r="N29" s="1">
        <f t="shared" si="7"/>
        <v>0</v>
      </c>
      <c r="O29" s="1">
        <f t="shared" si="8"/>
        <v>9</v>
      </c>
      <c r="P29" s="1">
        <f t="shared" si="9"/>
        <v>5</v>
      </c>
      <c r="Q29" s="1">
        <f t="shared" si="10"/>
        <v>2</v>
      </c>
      <c r="R29" s="1">
        <f t="shared" si="11"/>
        <v>2</v>
      </c>
      <c r="S29" s="1">
        <f t="shared" si="12"/>
        <v>8</v>
      </c>
      <c r="T29" s="1">
        <f t="shared" si="13"/>
        <v>2</v>
      </c>
      <c r="U29" s="1">
        <f t="shared" si="14"/>
        <v>5</v>
      </c>
      <c r="V29" s="1">
        <f t="shared" si="15"/>
        <v>2</v>
      </c>
      <c r="W29" s="1">
        <f t="shared" si="16"/>
        <v>2</v>
      </c>
      <c r="X29" s="1">
        <f t="shared" si="17"/>
        <v>7</v>
      </c>
      <c r="Y29" s="1">
        <f t="shared" si="18"/>
        <v>7</v>
      </c>
      <c r="Z29" s="1">
        <f t="shared" si="19"/>
        <v>3</v>
      </c>
      <c r="AA29" s="1" t="str">
        <f t="shared" si="0"/>
        <v>L</v>
      </c>
      <c r="AB29" s="1">
        <f t="shared" si="20"/>
        <v>2</v>
      </c>
      <c r="AC29" s="1" t="str">
        <f t="shared" si="1"/>
        <v>L</v>
      </c>
      <c r="AD29" s="1">
        <f t="shared" si="24"/>
        <v>5</v>
      </c>
      <c r="AE29" s="1">
        <f t="shared" si="25"/>
        <v>5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45999</v>
      </c>
      <c r="B30" s="1">
        <v>29</v>
      </c>
      <c r="C30" s="1" t="s">
        <v>65</v>
      </c>
      <c r="D30" s="1" t="s">
        <v>27</v>
      </c>
      <c r="E30" s="1">
        <v>4</v>
      </c>
      <c r="F30" s="1">
        <v>7</v>
      </c>
      <c r="G30" s="1" t="s">
        <v>83</v>
      </c>
      <c r="H30" s="1" t="s">
        <v>83</v>
      </c>
      <c r="I30" s="1">
        <f t="shared" si="2"/>
        <v>11</v>
      </c>
      <c r="J30" s="1">
        <f t="shared" si="3"/>
        <v>14</v>
      </c>
      <c r="K30" s="1">
        <f t="shared" si="4"/>
        <v>3</v>
      </c>
      <c r="L30" s="1">
        <f t="shared" si="5"/>
        <v>4</v>
      </c>
      <c r="M30" s="1">
        <f t="shared" si="6"/>
        <v>2</v>
      </c>
      <c r="N30" s="1">
        <f t="shared" si="7"/>
        <v>0</v>
      </c>
      <c r="O30" s="1">
        <f t="shared" si="8"/>
        <v>9</v>
      </c>
      <c r="P30" s="1">
        <f t="shared" si="9"/>
        <v>5</v>
      </c>
      <c r="Q30" s="1">
        <f t="shared" si="10"/>
        <v>2</v>
      </c>
      <c r="R30" s="1">
        <f t="shared" si="11"/>
        <v>2</v>
      </c>
      <c r="S30" s="1">
        <f t="shared" si="12"/>
        <v>9</v>
      </c>
      <c r="T30" s="1">
        <f t="shared" si="13"/>
        <v>2</v>
      </c>
      <c r="U30" s="1">
        <f t="shared" si="14"/>
        <v>5</v>
      </c>
      <c r="V30" s="1">
        <f t="shared" si="15"/>
        <v>2</v>
      </c>
      <c r="W30" s="1">
        <f t="shared" si="16"/>
        <v>2</v>
      </c>
      <c r="X30" s="1">
        <f t="shared" si="17"/>
        <v>7</v>
      </c>
      <c r="Y30" s="1">
        <f t="shared" si="18"/>
        <v>7</v>
      </c>
      <c r="Z30" s="1">
        <f t="shared" si="19"/>
        <v>3</v>
      </c>
      <c r="AA30" s="1" t="str">
        <f t="shared" si="0"/>
        <v>L</v>
      </c>
      <c r="AB30" s="1">
        <f t="shared" si="20"/>
        <v>3</v>
      </c>
      <c r="AC30" s="1" t="str">
        <f t="shared" si="1"/>
        <v>L</v>
      </c>
      <c r="AD30" s="1">
        <f t="shared" si="24"/>
        <v>4</v>
      </c>
      <c r="AE30" s="1">
        <f t="shared" si="25"/>
        <v>6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65</v>
      </c>
      <c r="D31" s="1" t="s">
        <v>20</v>
      </c>
      <c r="E31" s="1">
        <v>4</v>
      </c>
      <c r="F31" s="1">
        <v>3</v>
      </c>
      <c r="G31" s="1" t="s">
        <v>84</v>
      </c>
      <c r="H31" s="1" t="s">
        <v>83</v>
      </c>
      <c r="I31" s="1">
        <f t="shared" si="2"/>
        <v>12</v>
      </c>
      <c r="J31" s="1">
        <f t="shared" si="3"/>
        <v>14</v>
      </c>
      <c r="K31" s="1">
        <f t="shared" si="4"/>
        <v>4</v>
      </c>
      <c r="L31" s="1">
        <f t="shared" si="5"/>
        <v>4</v>
      </c>
      <c r="M31" s="1">
        <f t="shared" si="6"/>
        <v>2</v>
      </c>
      <c r="N31" s="1">
        <f t="shared" si="7"/>
        <v>0</v>
      </c>
      <c r="O31" s="1">
        <f t="shared" si="8"/>
        <v>9</v>
      </c>
      <c r="P31" s="1">
        <f t="shared" si="9"/>
        <v>5</v>
      </c>
      <c r="Q31" s="1">
        <f t="shared" si="10"/>
        <v>2</v>
      </c>
      <c r="R31" s="1">
        <f t="shared" si="11"/>
        <v>3</v>
      </c>
      <c r="S31" s="1">
        <f t="shared" si="12"/>
        <v>9</v>
      </c>
      <c r="T31" s="1">
        <f t="shared" si="13"/>
        <v>2</v>
      </c>
      <c r="U31" s="1">
        <f t="shared" si="14"/>
        <v>5</v>
      </c>
      <c r="V31" s="1">
        <f t="shared" si="15"/>
        <v>2</v>
      </c>
      <c r="W31" s="1">
        <f t="shared" si="16"/>
        <v>2</v>
      </c>
      <c r="X31" s="1">
        <f t="shared" si="17"/>
        <v>7</v>
      </c>
      <c r="Y31" s="1">
        <f t="shared" si="18"/>
        <v>7</v>
      </c>
      <c r="Z31" s="1">
        <f t="shared" si="19"/>
        <v>3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5</v>
      </c>
      <c r="AE31" s="1">
        <f t="shared" si="25"/>
        <v>5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65</v>
      </c>
      <c r="D32" s="1" t="s">
        <v>3</v>
      </c>
      <c r="E32" s="1">
        <v>3</v>
      </c>
      <c r="F32" s="1">
        <v>2</v>
      </c>
      <c r="G32" s="1" t="s">
        <v>83</v>
      </c>
      <c r="H32" s="1" t="s">
        <v>83</v>
      </c>
      <c r="I32" s="1">
        <f t="shared" si="2"/>
        <v>13</v>
      </c>
      <c r="J32" s="1">
        <f t="shared" si="3"/>
        <v>14</v>
      </c>
      <c r="K32" s="1">
        <f t="shared" si="4"/>
        <v>4</v>
      </c>
      <c r="L32" s="1">
        <f t="shared" si="5"/>
        <v>4</v>
      </c>
      <c r="M32" s="1">
        <f t="shared" si="6"/>
        <v>2</v>
      </c>
      <c r="N32" s="1">
        <f t="shared" si="7"/>
        <v>0</v>
      </c>
      <c r="O32" s="1">
        <f t="shared" si="8"/>
        <v>9</v>
      </c>
      <c r="P32" s="1">
        <f t="shared" si="9"/>
        <v>5</v>
      </c>
      <c r="Q32" s="1">
        <f t="shared" si="10"/>
        <v>2</v>
      </c>
      <c r="R32" s="1">
        <f t="shared" si="11"/>
        <v>4</v>
      </c>
      <c r="S32" s="1">
        <f t="shared" si="12"/>
        <v>9</v>
      </c>
      <c r="T32" s="1">
        <f t="shared" si="13"/>
        <v>2</v>
      </c>
      <c r="U32" s="1">
        <f t="shared" si="14"/>
        <v>5</v>
      </c>
      <c r="V32" s="1">
        <f t="shared" si="15"/>
        <v>2</v>
      </c>
      <c r="W32" s="1">
        <f t="shared" si="16"/>
        <v>2</v>
      </c>
      <c r="X32" s="1">
        <f t="shared" si="17"/>
        <v>7</v>
      </c>
      <c r="Y32" s="1">
        <f t="shared" si="18"/>
        <v>7</v>
      </c>
      <c r="Z32" s="1">
        <f t="shared" si="19"/>
        <v>3</v>
      </c>
      <c r="AA32" s="1" t="str">
        <f t="shared" si="0"/>
        <v>W</v>
      </c>
      <c r="AB32" s="1">
        <f t="shared" si="20"/>
        <v>2</v>
      </c>
      <c r="AC32" s="1" t="str">
        <f t="shared" si="1"/>
        <v>W</v>
      </c>
      <c r="AD32" s="1">
        <f t="shared" si="24"/>
        <v>5</v>
      </c>
      <c r="AE32" s="1">
        <f t="shared" si="25"/>
        <v>5</v>
      </c>
      <c r="AF32" s="1">
        <f t="shared" si="26"/>
        <v>0</v>
      </c>
      <c r="AG32" s="43"/>
    </row>
    <row r="33" spans="1:33" x14ac:dyDescent="0.3">
      <c r="A33" s="42">
        <v>46005</v>
      </c>
      <c r="B33" s="1">
        <v>32</v>
      </c>
      <c r="C33" s="1" t="s">
        <v>65</v>
      </c>
      <c r="D33" s="1" t="s">
        <v>7</v>
      </c>
      <c r="E33" s="1">
        <v>3</v>
      </c>
      <c r="F33" s="1">
        <v>1</v>
      </c>
      <c r="G33" s="1" t="s">
        <v>83</v>
      </c>
      <c r="H33" s="1" t="s">
        <v>83</v>
      </c>
      <c r="I33" s="1">
        <f t="shared" si="2"/>
        <v>14</v>
      </c>
      <c r="J33" s="1">
        <f t="shared" si="3"/>
        <v>14</v>
      </c>
      <c r="K33" s="1">
        <f t="shared" si="4"/>
        <v>4</v>
      </c>
      <c r="L33" s="1">
        <f t="shared" si="5"/>
        <v>4</v>
      </c>
      <c r="M33" s="1">
        <f t="shared" si="6"/>
        <v>2</v>
      </c>
      <c r="N33" s="1">
        <f t="shared" si="7"/>
        <v>0</v>
      </c>
      <c r="O33" s="1">
        <f t="shared" si="8"/>
        <v>9</v>
      </c>
      <c r="P33" s="1">
        <f t="shared" si="9"/>
        <v>5</v>
      </c>
      <c r="Q33" s="1">
        <f t="shared" si="10"/>
        <v>2</v>
      </c>
      <c r="R33" s="1">
        <f t="shared" si="11"/>
        <v>5</v>
      </c>
      <c r="S33" s="1">
        <f t="shared" si="12"/>
        <v>9</v>
      </c>
      <c r="T33" s="1">
        <f t="shared" si="13"/>
        <v>2</v>
      </c>
      <c r="U33" s="1">
        <f t="shared" si="14"/>
        <v>5</v>
      </c>
      <c r="V33" s="1">
        <f t="shared" si="15"/>
        <v>2</v>
      </c>
      <c r="W33" s="1">
        <f t="shared" si="16"/>
        <v>2</v>
      </c>
      <c r="X33" s="1">
        <f t="shared" si="17"/>
        <v>7</v>
      </c>
      <c r="Y33" s="1">
        <f t="shared" si="18"/>
        <v>7</v>
      </c>
      <c r="Z33" s="1">
        <f t="shared" si="19"/>
        <v>3</v>
      </c>
      <c r="AA33" s="1" t="str">
        <f t="shared" si="0"/>
        <v>W</v>
      </c>
      <c r="AB33" s="1">
        <f t="shared" si="20"/>
        <v>3</v>
      </c>
      <c r="AC33" s="1" t="str">
        <f t="shared" si="1"/>
        <v>W</v>
      </c>
      <c r="AD33" s="1">
        <f t="shared" si="24"/>
        <v>5</v>
      </c>
      <c r="AE33" s="1">
        <f t="shared" si="25"/>
        <v>5</v>
      </c>
      <c r="AF33" s="1">
        <f t="shared" si="26"/>
        <v>0</v>
      </c>
      <c r="AG33" s="43"/>
    </row>
    <row r="34" spans="1:33" x14ac:dyDescent="0.3">
      <c r="A34" s="42">
        <v>46009</v>
      </c>
      <c r="B34" s="1">
        <v>33</v>
      </c>
      <c r="C34" s="1" t="s">
        <v>66</v>
      </c>
      <c r="D34" s="1" t="s">
        <v>10</v>
      </c>
      <c r="E34" s="1">
        <v>5</v>
      </c>
      <c r="F34" s="1">
        <v>3</v>
      </c>
      <c r="G34" s="1" t="s">
        <v>83</v>
      </c>
      <c r="H34" s="1" t="s">
        <v>83</v>
      </c>
      <c r="I34" s="1">
        <f t="shared" si="2"/>
        <v>15</v>
      </c>
      <c r="J34" s="1">
        <f t="shared" si="3"/>
        <v>14</v>
      </c>
      <c r="K34" s="1">
        <f t="shared" si="4"/>
        <v>4</v>
      </c>
      <c r="L34" s="1">
        <f t="shared" si="5"/>
        <v>4</v>
      </c>
      <c r="M34" s="1">
        <f t="shared" si="6"/>
        <v>2</v>
      </c>
      <c r="N34" s="1">
        <f t="shared" si="7"/>
        <v>0</v>
      </c>
      <c r="O34" s="1">
        <f t="shared" si="8"/>
        <v>10</v>
      </c>
      <c r="P34" s="1">
        <f t="shared" si="9"/>
        <v>5</v>
      </c>
      <c r="Q34" s="1">
        <f t="shared" si="10"/>
        <v>2</v>
      </c>
      <c r="R34" s="1">
        <f t="shared" si="11"/>
        <v>5</v>
      </c>
      <c r="S34" s="1">
        <f t="shared" si="12"/>
        <v>9</v>
      </c>
      <c r="T34" s="1">
        <f t="shared" si="13"/>
        <v>2</v>
      </c>
      <c r="U34" s="1">
        <f t="shared" si="14"/>
        <v>5</v>
      </c>
      <c r="V34" s="1">
        <f t="shared" si="15"/>
        <v>2</v>
      </c>
      <c r="W34" s="1">
        <f t="shared" si="16"/>
        <v>2</v>
      </c>
      <c r="X34" s="1">
        <f t="shared" si="17"/>
        <v>8</v>
      </c>
      <c r="Y34" s="1">
        <f t="shared" si="18"/>
        <v>7</v>
      </c>
      <c r="Z34" s="1">
        <f t="shared" si="19"/>
        <v>3</v>
      </c>
      <c r="AA34" s="1" t="str">
        <f t="shared" ref="AA34:AA65" si="27">IF(E34="","",IF(E34&gt;F34,"W","L"))</f>
        <v>W</v>
      </c>
      <c r="AB34" s="1">
        <f t="shared" si="20"/>
        <v>4</v>
      </c>
      <c r="AC34" s="1" t="str">
        <f t="shared" ref="AC34:AC65" si="28">IF(E34="","",IF(E34&gt;F34,"W",IF(AND(E34&lt;F34,G34=$AK$2,H34=$AK$2),"L","OTL")))</f>
        <v>W</v>
      </c>
      <c r="AD34" s="1">
        <f t="shared" si="24"/>
        <v>6</v>
      </c>
      <c r="AE34" s="1">
        <f t="shared" si="25"/>
        <v>4</v>
      </c>
      <c r="AF34" s="1">
        <f t="shared" si="26"/>
        <v>0</v>
      </c>
      <c r="AG34" s="43"/>
    </row>
    <row r="35" spans="1:33" x14ac:dyDescent="0.3">
      <c r="A35" s="42">
        <v>46011</v>
      </c>
      <c r="B35" s="1">
        <v>34</v>
      </c>
      <c r="C35" s="1" t="s">
        <v>66</v>
      </c>
      <c r="D35" s="1" t="s">
        <v>13</v>
      </c>
      <c r="E35" s="1">
        <v>3</v>
      </c>
      <c r="F35" s="1">
        <v>2</v>
      </c>
      <c r="G35" s="1" t="s">
        <v>84</v>
      </c>
      <c r="H35" s="1" t="s">
        <v>84</v>
      </c>
      <c r="I35" s="1">
        <f t="shared" ref="I35:I66" si="29">IF(E35="","",IF(E35&gt;F35,I34+1,I34))</f>
        <v>16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5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3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11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5</v>
      </c>
      <c r="S35" s="1">
        <f t="shared" ref="S35:S66" si="39">IF(E35="","",IF(AND(C35=$AL$2,F35&gt;E35,G35=$AK$2,H35=$AK$2),S34+1,S34))</f>
        <v>9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9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W</v>
      </c>
      <c r="AB35" s="1">
        <f t="shared" ref="AB35:AB66" si="47">IF(AA35="","",IF(AA35=AA34,AB34+1,1))</f>
        <v>5</v>
      </c>
      <c r="AC35" s="1" t="str">
        <f t="shared" si="28"/>
        <v>W</v>
      </c>
      <c r="AD35" s="1">
        <f t="shared" si="24"/>
        <v>7</v>
      </c>
      <c r="AE35" s="1">
        <f t="shared" si="25"/>
        <v>3</v>
      </c>
      <c r="AF35" s="1">
        <f t="shared" si="26"/>
        <v>0</v>
      </c>
      <c r="AG35" s="43"/>
    </row>
    <row r="36" spans="1:33" x14ac:dyDescent="0.3">
      <c r="A36" s="42">
        <v>46012</v>
      </c>
      <c r="B36" s="1">
        <v>35</v>
      </c>
      <c r="C36" s="1" t="s">
        <v>65</v>
      </c>
      <c r="D36" s="1" t="s">
        <v>14</v>
      </c>
      <c r="E36" s="1">
        <v>3</v>
      </c>
      <c r="F36" s="1">
        <v>1</v>
      </c>
      <c r="G36" s="1" t="s">
        <v>83</v>
      </c>
      <c r="H36" s="1" t="s">
        <v>83</v>
      </c>
      <c r="I36" s="1">
        <f t="shared" si="29"/>
        <v>17</v>
      </c>
      <c r="J36" s="1">
        <f t="shared" si="30"/>
        <v>14</v>
      </c>
      <c r="K36" s="1">
        <f t="shared" si="31"/>
        <v>5</v>
      </c>
      <c r="L36" s="1">
        <f t="shared" si="32"/>
        <v>4</v>
      </c>
      <c r="M36" s="1">
        <f t="shared" si="33"/>
        <v>3</v>
      </c>
      <c r="N36" s="1">
        <f t="shared" si="34"/>
        <v>0</v>
      </c>
      <c r="O36" s="1">
        <f t="shared" si="35"/>
        <v>11</v>
      </c>
      <c r="P36" s="1">
        <f t="shared" si="36"/>
        <v>5</v>
      </c>
      <c r="Q36" s="1">
        <f t="shared" si="37"/>
        <v>2</v>
      </c>
      <c r="R36" s="1">
        <f t="shared" si="38"/>
        <v>6</v>
      </c>
      <c r="S36" s="1">
        <f t="shared" si="39"/>
        <v>9</v>
      </c>
      <c r="T36" s="1">
        <f t="shared" si="40"/>
        <v>2</v>
      </c>
      <c r="U36" s="1">
        <f t="shared" si="41"/>
        <v>5</v>
      </c>
      <c r="V36" s="1">
        <f t="shared" si="42"/>
        <v>2</v>
      </c>
      <c r="W36" s="1">
        <f t="shared" si="43"/>
        <v>2</v>
      </c>
      <c r="X36" s="1">
        <f t="shared" si="44"/>
        <v>10</v>
      </c>
      <c r="Y36" s="1">
        <f t="shared" si="45"/>
        <v>7</v>
      </c>
      <c r="Z36" s="1">
        <f t="shared" si="46"/>
        <v>3</v>
      </c>
      <c r="AA36" s="1" t="str">
        <f t="shared" si="27"/>
        <v>W</v>
      </c>
      <c r="AB36" s="1">
        <f t="shared" si="47"/>
        <v>6</v>
      </c>
      <c r="AC36" s="1" t="str">
        <f t="shared" si="28"/>
        <v>W</v>
      </c>
      <c r="AD36" s="1">
        <f t="shared" si="24"/>
        <v>7</v>
      </c>
      <c r="AE36" s="1">
        <f t="shared" si="25"/>
        <v>3</v>
      </c>
      <c r="AF36" s="1">
        <f t="shared" si="26"/>
        <v>0</v>
      </c>
      <c r="AG36" s="43"/>
    </row>
    <row r="37" spans="1:33" x14ac:dyDescent="0.3">
      <c r="A37" s="42">
        <v>46014</v>
      </c>
      <c r="B37" s="1">
        <v>36</v>
      </c>
      <c r="C37" s="1" t="s">
        <v>65</v>
      </c>
      <c r="D37" s="1" t="s">
        <v>11</v>
      </c>
      <c r="E37" s="1">
        <v>3</v>
      </c>
      <c r="F37" s="1">
        <v>2</v>
      </c>
      <c r="G37" s="1" t="s">
        <v>84</v>
      </c>
      <c r="H37" s="1" t="s">
        <v>83</v>
      </c>
      <c r="I37" s="1">
        <f t="shared" si="29"/>
        <v>18</v>
      </c>
      <c r="J37" s="1">
        <f t="shared" si="30"/>
        <v>14</v>
      </c>
      <c r="K37" s="1">
        <f t="shared" si="31"/>
        <v>6</v>
      </c>
      <c r="L37" s="1">
        <f t="shared" si="32"/>
        <v>4</v>
      </c>
      <c r="M37" s="1">
        <f t="shared" si="33"/>
        <v>3</v>
      </c>
      <c r="N37" s="1">
        <f t="shared" si="34"/>
        <v>0</v>
      </c>
      <c r="O37" s="1">
        <f t="shared" si="35"/>
        <v>11</v>
      </c>
      <c r="P37" s="1">
        <f t="shared" si="36"/>
        <v>5</v>
      </c>
      <c r="Q37" s="1">
        <f t="shared" si="37"/>
        <v>2</v>
      </c>
      <c r="R37" s="1">
        <f t="shared" si="38"/>
        <v>7</v>
      </c>
      <c r="S37" s="1">
        <f t="shared" si="39"/>
        <v>9</v>
      </c>
      <c r="T37" s="1">
        <f t="shared" si="40"/>
        <v>2</v>
      </c>
      <c r="U37" s="1">
        <f t="shared" si="41"/>
        <v>6</v>
      </c>
      <c r="V37" s="1">
        <f t="shared" si="42"/>
        <v>2</v>
      </c>
      <c r="W37" s="1">
        <f t="shared" si="43"/>
        <v>2</v>
      </c>
      <c r="X37" s="1">
        <f t="shared" si="44"/>
        <v>11</v>
      </c>
      <c r="Y37" s="1">
        <f t="shared" si="45"/>
        <v>7</v>
      </c>
      <c r="Z37" s="1">
        <f t="shared" si="46"/>
        <v>3</v>
      </c>
      <c r="AA37" s="1" t="str">
        <f t="shared" si="27"/>
        <v>W</v>
      </c>
      <c r="AB37" s="1">
        <f t="shared" si="47"/>
        <v>7</v>
      </c>
      <c r="AC37" s="1" t="str">
        <f t="shared" si="28"/>
        <v>W</v>
      </c>
      <c r="AD37" s="1">
        <f t="shared" si="24"/>
        <v>7</v>
      </c>
      <c r="AE37" s="1">
        <f t="shared" si="25"/>
        <v>3</v>
      </c>
      <c r="AF37" s="1">
        <f t="shared" si="26"/>
        <v>0</v>
      </c>
      <c r="AG37" s="43"/>
    </row>
    <row r="38" spans="1:33" x14ac:dyDescent="0.3">
      <c r="A38" s="42">
        <v>46018</v>
      </c>
      <c r="B38" s="1">
        <v>37</v>
      </c>
      <c r="C38" s="1" t="s">
        <v>66</v>
      </c>
      <c r="D38" s="1" t="s">
        <v>29</v>
      </c>
      <c r="E38" s="1">
        <v>4</v>
      </c>
      <c r="F38" s="1">
        <v>1</v>
      </c>
      <c r="G38" s="1" t="s">
        <v>83</v>
      </c>
      <c r="H38" s="1" t="s">
        <v>83</v>
      </c>
      <c r="I38" s="1">
        <f t="shared" si="29"/>
        <v>19</v>
      </c>
      <c r="J38" s="1">
        <f t="shared" si="30"/>
        <v>14</v>
      </c>
      <c r="K38" s="1">
        <f t="shared" si="31"/>
        <v>6</v>
      </c>
      <c r="L38" s="1">
        <f t="shared" si="32"/>
        <v>4</v>
      </c>
      <c r="M38" s="1">
        <f t="shared" si="33"/>
        <v>3</v>
      </c>
      <c r="N38" s="1">
        <f t="shared" si="34"/>
        <v>0</v>
      </c>
      <c r="O38" s="1">
        <f t="shared" si="35"/>
        <v>12</v>
      </c>
      <c r="P38" s="1">
        <f t="shared" si="36"/>
        <v>5</v>
      </c>
      <c r="Q38" s="1">
        <f t="shared" si="37"/>
        <v>2</v>
      </c>
      <c r="R38" s="1">
        <f t="shared" si="38"/>
        <v>7</v>
      </c>
      <c r="S38" s="1">
        <f t="shared" si="39"/>
        <v>9</v>
      </c>
      <c r="T38" s="1">
        <f t="shared" si="40"/>
        <v>2</v>
      </c>
      <c r="U38" s="1">
        <f t="shared" si="41"/>
        <v>7</v>
      </c>
      <c r="V38" s="1">
        <f t="shared" si="42"/>
        <v>2</v>
      </c>
      <c r="W38" s="1">
        <f t="shared" si="43"/>
        <v>2</v>
      </c>
      <c r="X38" s="1">
        <f t="shared" si="44"/>
        <v>12</v>
      </c>
      <c r="Y38" s="1">
        <f t="shared" si="45"/>
        <v>7</v>
      </c>
      <c r="Z38" s="1">
        <f t="shared" si="46"/>
        <v>3</v>
      </c>
      <c r="AA38" s="1" t="str">
        <f t="shared" si="27"/>
        <v>W</v>
      </c>
      <c r="AB38" s="1">
        <f t="shared" si="47"/>
        <v>8</v>
      </c>
      <c r="AC38" s="1" t="str">
        <f t="shared" si="28"/>
        <v>W</v>
      </c>
      <c r="AD38" s="1">
        <f t="shared" si="24"/>
        <v>8</v>
      </c>
      <c r="AE38" s="1">
        <f t="shared" si="25"/>
        <v>2</v>
      </c>
      <c r="AF38" s="1">
        <f t="shared" si="26"/>
        <v>0</v>
      </c>
      <c r="AG38" s="43"/>
    </row>
    <row r="39" spans="1:33" x14ac:dyDescent="0.3">
      <c r="A39" s="42">
        <v>46020</v>
      </c>
      <c r="B39" s="1">
        <v>38</v>
      </c>
      <c r="C39" s="1" t="s">
        <v>65</v>
      </c>
      <c r="D39" s="1" t="s">
        <v>6</v>
      </c>
      <c r="E39" s="1">
        <v>4</v>
      </c>
      <c r="F39" s="1">
        <v>2</v>
      </c>
      <c r="G39" s="1" t="s">
        <v>83</v>
      </c>
      <c r="H39" s="1" t="s">
        <v>83</v>
      </c>
      <c r="I39" s="1">
        <f t="shared" si="29"/>
        <v>20</v>
      </c>
      <c r="J39" s="1">
        <f t="shared" si="30"/>
        <v>14</v>
      </c>
      <c r="K39" s="1">
        <f t="shared" si="31"/>
        <v>6</v>
      </c>
      <c r="L39" s="1">
        <f t="shared" si="32"/>
        <v>4</v>
      </c>
      <c r="M39" s="1">
        <f t="shared" si="33"/>
        <v>3</v>
      </c>
      <c r="N39" s="1">
        <f t="shared" si="34"/>
        <v>0</v>
      </c>
      <c r="O39" s="1">
        <f t="shared" si="35"/>
        <v>12</v>
      </c>
      <c r="P39" s="1">
        <f t="shared" si="36"/>
        <v>5</v>
      </c>
      <c r="Q39" s="1">
        <f t="shared" si="37"/>
        <v>2</v>
      </c>
      <c r="R39" s="1">
        <f t="shared" si="38"/>
        <v>8</v>
      </c>
      <c r="S39" s="1">
        <f t="shared" si="39"/>
        <v>9</v>
      </c>
      <c r="T39" s="1">
        <f t="shared" si="40"/>
        <v>2</v>
      </c>
      <c r="U39" s="1">
        <f t="shared" si="41"/>
        <v>7</v>
      </c>
      <c r="V39" s="1">
        <f t="shared" si="42"/>
        <v>2</v>
      </c>
      <c r="W39" s="1">
        <f t="shared" si="43"/>
        <v>2</v>
      </c>
      <c r="X39" s="1">
        <f t="shared" si="44"/>
        <v>12</v>
      </c>
      <c r="Y39" s="1">
        <f t="shared" si="45"/>
        <v>7</v>
      </c>
      <c r="Z39" s="1">
        <f t="shared" si="46"/>
        <v>3</v>
      </c>
      <c r="AA39" s="1" t="str">
        <f t="shared" si="27"/>
        <v>W</v>
      </c>
      <c r="AB39" s="1">
        <f t="shared" si="47"/>
        <v>9</v>
      </c>
      <c r="AC39" s="1" t="str">
        <f t="shared" si="28"/>
        <v>W</v>
      </c>
      <c r="AD39" s="1">
        <f t="shared" si="24"/>
        <v>9</v>
      </c>
      <c r="AE39" s="1">
        <f t="shared" si="25"/>
        <v>1</v>
      </c>
      <c r="AF39" s="1">
        <f t="shared" si="26"/>
        <v>0</v>
      </c>
      <c r="AG39" s="43"/>
    </row>
    <row r="40" spans="1:33" x14ac:dyDescent="0.3">
      <c r="A40" s="42">
        <v>46022</v>
      </c>
      <c r="B40" s="1">
        <v>39</v>
      </c>
      <c r="C40" s="1" t="s">
        <v>65</v>
      </c>
      <c r="D40" s="1" t="s">
        <v>22</v>
      </c>
      <c r="E40" s="1">
        <v>4</v>
      </c>
      <c r="F40" s="1">
        <v>1</v>
      </c>
      <c r="G40" s="1" t="s">
        <v>83</v>
      </c>
      <c r="H40" s="1" t="s">
        <v>83</v>
      </c>
      <c r="I40" s="1">
        <f t="shared" si="29"/>
        <v>21</v>
      </c>
      <c r="J40" s="1">
        <f t="shared" si="30"/>
        <v>14</v>
      </c>
      <c r="K40" s="1">
        <f t="shared" si="31"/>
        <v>6</v>
      </c>
      <c r="L40" s="1">
        <f t="shared" si="32"/>
        <v>4</v>
      </c>
      <c r="M40" s="1">
        <f t="shared" si="33"/>
        <v>3</v>
      </c>
      <c r="N40" s="1">
        <f t="shared" si="34"/>
        <v>0</v>
      </c>
      <c r="O40" s="1">
        <f t="shared" si="35"/>
        <v>12</v>
      </c>
      <c r="P40" s="1">
        <f t="shared" si="36"/>
        <v>5</v>
      </c>
      <c r="Q40" s="1">
        <f t="shared" si="37"/>
        <v>2</v>
      </c>
      <c r="R40" s="1">
        <f t="shared" si="38"/>
        <v>9</v>
      </c>
      <c r="S40" s="1">
        <f t="shared" si="39"/>
        <v>9</v>
      </c>
      <c r="T40" s="1">
        <f t="shared" si="40"/>
        <v>2</v>
      </c>
      <c r="U40" s="1">
        <f t="shared" si="41"/>
        <v>7</v>
      </c>
      <c r="V40" s="1">
        <f t="shared" si="42"/>
        <v>2</v>
      </c>
      <c r="W40" s="1">
        <f t="shared" si="43"/>
        <v>2</v>
      </c>
      <c r="X40" s="1">
        <f t="shared" si="44"/>
        <v>12</v>
      </c>
      <c r="Y40" s="1">
        <f t="shared" si="45"/>
        <v>7</v>
      </c>
      <c r="Z40" s="1">
        <f t="shared" si="46"/>
        <v>3</v>
      </c>
      <c r="AA40" s="1" t="str">
        <f t="shared" si="27"/>
        <v>W</v>
      </c>
      <c r="AB40" s="1">
        <f t="shared" si="47"/>
        <v>10</v>
      </c>
      <c r="AC40" s="1" t="str">
        <f t="shared" si="28"/>
        <v>W</v>
      </c>
      <c r="AD40" s="1">
        <f t="shared" si="24"/>
        <v>10</v>
      </c>
      <c r="AE40" s="1">
        <f t="shared" si="25"/>
        <v>0</v>
      </c>
      <c r="AF40" s="1">
        <f t="shared" si="26"/>
        <v>0</v>
      </c>
      <c r="AG40" s="43"/>
    </row>
    <row r="41" spans="1:33" x14ac:dyDescent="0.3">
      <c r="A41" s="42">
        <v>46025</v>
      </c>
      <c r="B41" s="1">
        <v>40</v>
      </c>
      <c r="C41" s="1" t="s">
        <v>65</v>
      </c>
      <c r="D41" s="1" t="s">
        <v>23</v>
      </c>
      <c r="E41" s="1">
        <v>1</v>
      </c>
      <c r="F41" s="1">
        <v>5</v>
      </c>
      <c r="G41" s="1" t="s">
        <v>83</v>
      </c>
      <c r="H41" s="1" t="s">
        <v>83</v>
      </c>
      <c r="I41" s="1">
        <f t="shared" si="29"/>
        <v>21</v>
      </c>
      <c r="J41" s="1">
        <f t="shared" si="30"/>
        <v>15</v>
      </c>
      <c r="K41" s="1">
        <f t="shared" si="31"/>
        <v>6</v>
      </c>
      <c r="L41" s="1">
        <f t="shared" si="32"/>
        <v>4</v>
      </c>
      <c r="M41" s="1">
        <f t="shared" si="33"/>
        <v>3</v>
      </c>
      <c r="N41" s="1">
        <f t="shared" si="34"/>
        <v>0</v>
      </c>
      <c r="O41" s="1">
        <f t="shared" si="35"/>
        <v>12</v>
      </c>
      <c r="P41" s="1">
        <f t="shared" si="36"/>
        <v>5</v>
      </c>
      <c r="Q41" s="1">
        <f t="shared" si="37"/>
        <v>2</v>
      </c>
      <c r="R41" s="1">
        <f t="shared" si="38"/>
        <v>9</v>
      </c>
      <c r="S41" s="1">
        <f t="shared" si="39"/>
        <v>10</v>
      </c>
      <c r="T41" s="1">
        <f t="shared" si="40"/>
        <v>2</v>
      </c>
      <c r="U41" s="1">
        <f t="shared" si="41"/>
        <v>7</v>
      </c>
      <c r="V41" s="1">
        <f t="shared" si="42"/>
        <v>2</v>
      </c>
      <c r="W41" s="1">
        <f t="shared" si="43"/>
        <v>2</v>
      </c>
      <c r="X41" s="1">
        <f t="shared" si="44"/>
        <v>12</v>
      </c>
      <c r="Y41" s="1">
        <f t="shared" si="45"/>
        <v>8</v>
      </c>
      <c r="Z41" s="1">
        <f t="shared" si="46"/>
        <v>3</v>
      </c>
      <c r="AA41" s="1" t="str">
        <f t="shared" si="27"/>
        <v>L</v>
      </c>
      <c r="AB41" s="1">
        <f t="shared" si="47"/>
        <v>1</v>
      </c>
      <c r="AC41" s="1" t="str">
        <f t="shared" si="28"/>
        <v>L</v>
      </c>
      <c r="AD41" s="1">
        <f t="shared" si="24"/>
        <v>9</v>
      </c>
      <c r="AE41" s="1">
        <f t="shared" si="25"/>
        <v>1</v>
      </c>
      <c r="AF41" s="1">
        <f t="shared" si="26"/>
        <v>0</v>
      </c>
      <c r="AG41" s="43"/>
    </row>
    <row r="42" spans="1:33" x14ac:dyDescent="0.3">
      <c r="A42" s="42">
        <v>46028</v>
      </c>
      <c r="B42" s="1">
        <v>41</v>
      </c>
      <c r="C42" s="1" t="s">
        <v>66</v>
      </c>
      <c r="D42" s="1" t="s">
        <v>3</v>
      </c>
      <c r="E42" s="1">
        <v>5</v>
      </c>
      <c r="F42" s="1">
        <v>3</v>
      </c>
      <c r="G42" s="1" t="s">
        <v>83</v>
      </c>
      <c r="H42" s="1" t="s">
        <v>83</v>
      </c>
      <c r="I42" s="1">
        <f t="shared" si="29"/>
        <v>22</v>
      </c>
      <c r="J42" s="1">
        <f t="shared" si="30"/>
        <v>15</v>
      </c>
      <c r="K42" s="1">
        <f t="shared" si="31"/>
        <v>6</v>
      </c>
      <c r="L42" s="1">
        <f t="shared" si="32"/>
        <v>4</v>
      </c>
      <c r="M42" s="1">
        <f t="shared" si="33"/>
        <v>3</v>
      </c>
      <c r="N42" s="1">
        <f t="shared" si="34"/>
        <v>0</v>
      </c>
      <c r="O42" s="1">
        <f t="shared" si="35"/>
        <v>13</v>
      </c>
      <c r="P42" s="1">
        <f t="shared" si="36"/>
        <v>5</v>
      </c>
      <c r="Q42" s="1">
        <f t="shared" si="37"/>
        <v>2</v>
      </c>
      <c r="R42" s="1">
        <f t="shared" si="38"/>
        <v>9</v>
      </c>
      <c r="S42" s="1">
        <f t="shared" si="39"/>
        <v>10</v>
      </c>
      <c r="T42" s="1">
        <f t="shared" si="40"/>
        <v>2</v>
      </c>
      <c r="U42" s="1">
        <f t="shared" si="41"/>
        <v>7</v>
      </c>
      <c r="V42" s="1">
        <f t="shared" si="42"/>
        <v>2</v>
      </c>
      <c r="W42" s="1">
        <f t="shared" si="43"/>
        <v>2</v>
      </c>
      <c r="X42" s="1">
        <f t="shared" si="44"/>
        <v>12</v>
      </c>
      <c r="Y42" s="1">
        <f t="shared" si="45"/>
        <v>8</v>
      </c>
      <c r="Z42" s="1">
        <f t="shared" si="46"/>
        <v>3</v>
      </c>
      <c r="AA42" s="1" t="str">
        <f t="shared" si="27"/>
        <v>W</v>
      </c>
      <c r="AB42" s="1">
        <f t="shared" si="47"/>
        <v>1</v>
      </c>
      <c r="AC42" s="1" t="str">
        <f t="shared" si="28"/>
        <v>W</v>
      </c>
      <c r="AD42" s="1">
        <f t="shared" si="24"/>
        <v>9</v>
      </c>
      <c r="AE42" s="1">
        <f t="shared" si="25"/>
        <v>1</v>
      </c>
      <c r="AF42" s="1">
        <f t="shared" si="26"/>
        <v>0</v>
      </c>
      <c r="AG42" s="43"/>
    </row>
    <row r="43" spans="1:33" x14ac:dyDescent="0.3">
      <c r="A43" s="42">
        <v>46030</v>
      </c>
      <c r="B43" s="1">
        <v>42</v>
      </c>
      <c r="C43" s="1" t="s">
        <v>65</v>
      </c>
      <c r="D43" s="1" t="s">
        <v>12</v>
      </c>
      <c r="E43" s="1">
        <v>5</v>
      </c>
      <c r="F43" s="1">
        <v>2</v>
      </c>
      <c r="G43" s="1" t="s">
        <v>83</v>
      </c>
      <c r="H43" s="1" t="s">
        <v>83</v>
      </c>
      <c r="I43" s="1">
        <f t="shared" si="29"/>
        <v>23</v>
      </c>
      <c r="J43" s="1">
        <f t="shared" si="30"/>
        <v>15</v>
      </c>
      <c r="K43" s="1">
        <f t="shared" si="31"/>
        <v>6</v>
      </c>
      <c r="L43" s="1">
        <f t="shared" si="32"/>
        <v>4</v>
      </c>
      <c r="M43" s="1">
        <f t="shared" si="33"/>
        <v>3</v>
      </c>
      <c r="N43" s="1">
        <f t="shared" si="34"/>
        <v>0</v>
      </c>
      <c r="O43" s="1">
        <f t="shared" si="35"/>
        <v>13</v>
      </c>
      <c r="P43" s="1">
        <f t="shared" si="36"/>
        <v>5</v>
      </c>
      <c r="Q43" s="1">
        <f t="shared" si="37"/>
        <v>2</v>
      </c>
      <c r="R43" s="1">
        <f t="shared" si="38"/>
        <v>10</v>
      </c>
      <c r="S43" s="1">
        <f t="shared" si="39"/>
        <v>10</v>
      </c>
      <c r="T43" s="1">
        <f t="shared" si="40"/>
        <v>2</v>
      </c>
      <c r="U43" s="1">
        <f t="shared" si="41"/>
        <v>7</v>
      </c>
      <c r="V43" s="1">
        <f t="shared" si="42"/>
        <v>2</v>
      </c>
      <c r="W43" s="1">
        <f t="shared" si="43"/>
        <v>2</v>
      </c>
      <c r="X43" s="1">
        <f t="shared" si="44"/>
        <v>13</v>
      </c>
      <c r="Y43" s="1">
        <f t="shared" si="45"/>
        <v>8</v>
      </c>
      <c r="Z43" s="1">
        <f t="shared" si="46"/>
        <v>3</v>
      </c>
      <c r="AA43" s="1" t="str">
        <f t="shared" si="27"/>
        <v>W</v>
      </c>
      <c r="AB43" s="1">
        <f t="shared" si="47"/>
        <v>2</v>
      </c>
      <c r="AC43" s="1" t="str">
        <f t="shared" si="28"/>
        <v>W</v>
      </c>
      <c r="AD43" s="1">
        <f t="shared" si="24"/>
        <v>9</v>
      </c>
      <c r="AE43" s="1">
        <f t="shared" si="25"/>
        <v>1</v>
      </c>
      <c r="AF43" s="1">
        <f t="shared" si="26"/>
        <v>0</v>
      </c>
      <c r="AG43" s="43"/>
    </row>
    <row r="44" spans="1:33" x14ac:dyDescent="0.3">
      <c r="A44" s="42">
        <v>46032</v>
      </c>
      <c r="B44" s="1">
        <v>43</v>
      </c>
      <c r="C44" s="1" t="s">
        <v>66</v>
      </c>
      <c r="D44" s="1" t="s">
        <v>31</v>
      </c>
      <c r="E44" s="1">
        <v>5</v>
      </c>
      <c r="F44" s="1">
        <v>3</v>
      </c>
      <c r="G44" s="1" t="s">
        <v>83</v>
      </c>
      <c r="H44" s="1" t="s">
        <v>83</v>
      </c>
      <c r="I44" s="1">
        <f t="shared" si="29"/>
        <v>24</v>
      </c>
      <c r="J44" s="1">
        <f t="shared" si="30"/>
        <v>15</v>
      </c>
      <c r="K44" s="1">
        <f t="shared" si="31"/>
        <v>6</v>
      </c>
      <c r="L44" s="1">
        <f t="shared" si="32"/>
        <v>4</v>
      </c>
      <c r="M44" s="1">
        <f t="shared" si="33"/>
        <v>3</v>
      </c>
      <c r="N44" s="1">
        <f t="shared" si="34"/>
        <v>0</v>
      </c>
      <c r="O44" s="1">
        <f t="shared" si="35"/>
        <v>14</v>
      </c>
      <c r="P44" s="1">
        <f t="shared" si="36"/>
        <v>5</v>
      </c>
      <c r="Q44" s="1">
        <f t="shared" si="37"/>
        <v>2</v>
      </c>
      <c r="R44" s="1">
        <f t="shared" si="38"/>
        <v>10</v>
      </c>
      <c r="S44" s="1">
        <f t="shared" si="39"/>
        <v>10</v>
      </c>
      <c r="T44" s="1">
        <f t="shared" si="40"/>
        <v>2</v>
      </c>
      <c r="U44" s="1">
        <f t="shared" si="41"/>
        <v>7</v>
      </c>
      <c r="V44" s="1">
        <f t="shared" si="42"/>
        <v>2</v>
      </c>
      <c r="W44" s="1">
        <f t="shared" si="43"/>
        <v>2</v>
      </c>
      <c r="X44" s="1">
        <f t="shared" si="44"/>
        <v>13</v>
      </c>
      <c r="Y44" s="1">
        <f t="shared" si="45"/>
        <v>8</v>
      </c>
      <c r="Z44" s="1">
        <f t="shared" si="46"/>
        <v>3</v>
      </c>
      <c r="AA44" s="1" t="str">
        <f t="shared" si="27"/>
        <v>W</v>
      </c>
      <c r="AB44" s="1">
        <f t="shared" si="47"/>
        <v>3</v>
      </c>
      <c r="AC44" s="1" t="str">
        <f t="shared" si="28"/>
        <v>W</v>
      </c>
      <c r="AD44" s="1">
        <f t="shared" ref="AD44:AD75" si="48">IF(AC44="","",COUNTIFS(AC35:AC44,"W"))</f>
        <v>9</v>
      </c>
      <c r="AE44" s="1">
        <f t="shared" ref="AE44:AE75" si="49">IF(AC44="","",COUNTIFS(AC35:AC44,"L"))</f>
        <v>1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46034</v>
      </c>
      <c r="B45" s="1">
        <v>44</v>
      </c>
      <c r="C45" s="1" t="s">
        <v>66</v>
      </c>
      <c r="D45" s="1" t="s">
        <v>19</v>
      </c>
      <c r="E45" s="1">
        <v>3</v>
      </c>
      <c r="F45" s="1">
        <v>4</v>
      </c>
      <c r="G45" s="1" t="s">
        <v>83</v>
      </c>
      <c r="H45" s="1" t="s">
        <v>83</v>
      </c>
      <c r="I45" s="1">
        <f t="shared" si="29"/>
        <v>24</v>
      </c>
      <c r="J45" s="1">
        <f t="shared" si="30"/>
        <v>16</v>
      </c>
      <c r="K45" s="1">
        <f t="shared" si="31"/>
        <v>6</v>
      </c>
      <c r="L45" s="1">
        <f t="shared" si="32"/>
        <v>4</v>
      </c>
      <c r="M45" s="1">
        <f t="shared" si="33"/>
        <v>3</v>
      </c>
      <c r="N45" s="1">
        <f t="shared" si="34"/>
        <v>0</v>
      </c>
      <c r="O45" s="1">
        <f t="shared" si="35"/>
        <v>14</v>
      </c>
      <c r="P45" s="1">
        <f t="shared" si="36"/>
        <v>6</v>
      </c>
      <c r="Q45" s="1">
        <f t="shared" si="37"/>
        <v>2</v>
      </c>
      <c r="R45" s="1">
        <f t="shared" si="38"/>
        <v>10</v>
      </c>
      <c r="S45" s="1">
        <f t="shared" si="39"/>
        <v>10</v>
      </c>
      <c r="T45" s="1">
        <f t="shared" si="40"/>
        <v>2</v>
      </c>
      <c r="U45" s="1">
        <f t="shared" si="41"/>
        <v>7</v>
      </c>
      <c r="V45" s="1">
        <f t="shared" si="42"/>
        <v>3</v>
      </c>
      <c r="W45" s="1">
        <f t="shared" si="43"/>
        <v>2</v>
      </c>
      <c r="X45" s="1">
        <f t="shared" si="44"/>
        <v>13</v>
      </c>
      <c r="Y45" s="1">
        <f t="shared" si="45"/>
        <v>9</v>
      </c>
      <c r="Z45" s="1">
        <f t="shared" si="46"/>
        <v>3</v>
      </c>
      <c r="AA45" s="1" t="str">
        <f t="shared" si="27"/>
        <v>L</v>
      </c>
      <c r="AB45" s="1">
        <f t="shared" si="47"/>
        <v>1</v>
      </c>
      <c r="AC45" s="1" t="str">
        <f t="shared" si="28"/>
        <v>L</v>
      </c>
      <c r="AD45" s="1">
        <f t="shared" si="48"/>
        <v>8</v>
      </c>
      <c r="AE45" s="1">
        <f t="shared" si="49"/>
        <v>2</v>
      </c>
      <c r="AF45" s="1">
        <f t="shared" si="50"/>
        <v>0</v>
      </c>
      <c r="AG45" s="43"/>
    </row>
    <row r="46" spans="1:33" x14ac:dyDescent="0.3">
      <c r="A46" s="42">
        <v>46036</v>
      </c>
      <c r="B46" s="1">
        <v>45</v>
      </c>
      <c r="C46" s="1" t="s">
        <v>66</v>
      </c>
      <c r="D46" s="1" t="s">
        <v>10</v>
      </c>
      <c r="E46" s="1">
        <v>5</v>
      </c>
      <c r="F46" s="1">
        <v>2</v>
      </c>
      <c r="G46" s="1" t="s">
        <v>83</v>
      </c>
      <c r="H46" s="1" t="s">
        <v>83</v>
      </c>
      <c r="I46" s="1">
        <f t="shared" si="29"/>
        <v>25</v>
      </c>
      <c r="J46" s="1">
        <f t="shared" si="30"/>
        <v>16</v>
      </c>
      <c r="K46" s="1">
        <f t="shared" si="31"/>
        <v>6</v>
      </c>
      <c r="L46" s="1">
        <f t="shared" si="32"/>
        <v>4</v>
      </c>
      <c r="M46" s="1">
        <f t="shared" si="33"/>
        <v>3</v>
      </c>
      <c r="N46" s="1">
        <f t="shared" si="34"/>
        <v>0</v>
      </c>
      <c r="O46" s="1">
        <f t="shared" si="35"/>
        <v>15</v>
      </c>
      <c r="P46" s="1">
        <f t="shared" si="36"/>
        <v>6</v>
      </c>
      <c r="Q46" s="1">
        <f t="shared" si="37"/>
        <v>2</v>
      </c>
      <c r="R46" s="1">
        <f t="shared" si="38"/>
        <v>10</v>
      </c>
      <c r="S46" s="1">
        <f t="shared" si="39"/>
        <v>10</v>
      </c>
      <c r="T46" s="1">
        <f t="shared" si="40"/>
        <v>2</v>
      </c>
      <c r="U46" s="1">
        <f t="shared" si="41"/>
        <v>7</v>
      </c>
      <c r="V46" s="1">
        <f t="shared" si="42"/>
        <v>3</v>
      </c>
      <c r="W46" s="1">
        <f t="shared" si="43"/>
        <v>2</v>
      </c>
      <c r="X46" s="1">
        <f t="shared" si="44"/>
        <v>14</v>
      </c>
      <c r="Y46" s="1">
        <f t="shared" si="45"/>
        <v>9</v>
      </c>
      <c r="Z46" s="1">
        <f t="shared" si="46"/>
        <v>3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8</v>
      </c>
      <c r="AE46" s="1">
        <f t="shared" si="49"/>
        <v>2</v>
      </c>
      <c r="AF46" s="1">
        <f t="shared" si="50"/>
        <v>0</v>
      </c>
      <c r="AG46" s="43"/>
    </row>
    <row r="47" spans="1:33" x14ac:dyDescent="0.3">
      <c r="A47" s="42">
        <v>46037</v>
      </c>
      <c r="B47" s="1">
        <v>46</v>
      </c>
      <c r="C47" s="1" t="s">
        <v>66</v>
      </c>
      <c r="D47" s="1" t="s">
        <v>16</v>
      </c>
      <c r="E47" s="1">
        <v>5</v>
      </c>
      <c r="F47" s="1">
        <v>3</v>
      </c>
      <c r="G47" s="1" t="s">
        <v>83</v>
      </c>
      <c r="H47" s="1" t="s">
        <v>83</v>
      </c>
      <c r="I47" s="1">
        <f t="shared" si="29"/>
        <v>26</v>
      </c>
      <c r="J47" s="1">
        <f t="shared" si="30"/>
        <v>16</v>
      </c>
      <c r="K47" s="1">
        <f t="shared" si="31"/>
        <v>6</v>
      </c>
      <c r="L47" s="1">
        <f t="shared" si="32"/>
        <v>4</v>
      </c>
      <c r="M47" s="1">
        <f t="shared" si="33"/>
        <v>3</v>
      </c>
      <c r="N47" s="1">
        <f t="shared" si="34"/>
        <v>0</v>
      </c>
      <c r="O47" s="1">
        <f t="shared" si="35"/>
        <v>16</v>
      </c>
      <c r="P47" s="1">
        <f t="shared" si="36"/>
        <v>6</v>
      </c>
      <c r="Q47" s="1">
        <f t="shared" si="37"/>
        <v>2</v>
      </c>
      <c r="R47" s="1">
        <f t="shared" si="38"/>
        <v>10</v>
      </c>
      <c r="S47" s="1">
        <f t="shared" si="39"/>
        <v>10</v>
      </c>
      <c r="T47" s="1">
        <f t="shared" si="40"/>
        <v>2</v>
      </c>
      <c r="U47" s="1">
        <f t="shared" si="41"/>
        <v>8</v>
      </c>
      <c r="V47" s="1">
        <f t="shared" si="42"/>
        <v>3</v>
      </c>
      <c r="W47" s="1">
        <f t="shared" si="43"/>
        <v>2</v>
      </c>
      <c r="X47" s="1">
        <f t="shared" si="44"/>
        <v>15</v>
      </c>
      <c r="Y47" s="1">
        <f t="shared" si="45"/>
        <v>9</v>
      </c>
      <c r="Z47" s="1">
        <f t="shared" si="46"/>
        <v>3</v>
      </c>
      <c r="AA47" s="1" t="str">
        <f t="shared" si="27"/>
        <v>W</v>
      </c>
      <c r="AB47" s="1">
        <f t="shared" si="47"/>
        <v>2</v>
      </c>
      <c r="AC47" s="1" t="str">
        <f t="shared" si="28"/>
        <v>W</v>
      </c>
      <c r="AD47" s="1">
        <f t="shared" si="48"/>
        <v>8</v>
      </c>
      <c r="AE47" s="1">
        <f t="shared" si="49"/>
        <v>2</v>
      </c>
      <c r="AF47" s="1">
        <f t="shared" si="50"/>
        <v>0</v>
      </c>
      <c r="AG47" s="43"/>
    </row>
    <row r="48" spans="1:33" x14ac:dyDescent="0.3">
      <c r="A48" s="42">
        <v>46039</v>
      </c>
      <c r="B48" s="1">
        <v>47</v>
      </c>
      <c r="C48" s="1" t="s">
        <v>66</v>
      </c>
      <c r="D48" s="1" t="s">
        <v>17</v>
      </c>
      <c r="E48" s="1">
        <v>4</v>
      </c>
      <c r="F48" s="1">
        <v>5</v>
      </c>
      <c r="G48" s="1" t="s">
        <v>84</v>
      </c>
      <c r="H48" s="1" t="s">
        <v>83</v>
      </c>
      <c r="I48" s="1">
        <f t="shared" si="29"/>
        <v>26</v>
      </c>
      <c r="J48" s="1">
        <f t="shared" si="30"/>
        <v>16</v>
      </c>
      <c r="K48" s="1">
        <f t="shared" si="31"/>
        <v>6</v>
      </c>
      <c r="L48" s="1">
        <f t="shared" si="32"/>
        <v>5</v>
      </c>
      <c r="M48" s="1">
        <f t="shared" si="33"/>
        <v>3</v>
      </c>
      <c r="N48" s="1">
        <f t="shared" si="34"/>
        <v>0</v>
      </c>
      <c r="O48" s="1">
        <f t="shared" si="35"/>
        <v>16</v>
      </c>
      <c r="P48" s="1">
        <f t="shared" si="36"/>
        <v>6</v>
      </c>
      <c r="Q48" s="1">
        <f t="shared" si="37"/>
        <v>3</v>
      </c>
      <c r="R48" s="1">
        <f t="shared" si="38"/>
        <v>10</v>
      </c>
      <c r="S48" s="1">
        <f t="shared" si="39"/>
        <v>10</v>
      </c>
      <c r="T48" s="1">
        <f t="shared" si="40"/>
        <v>2</v>
      </c>
      <c r="U48" s="1">
        <f t="shared" si="41"/>
        <v>8</v>
      </c>
      <c r="V48" s="1">
        <f t="shared" si="42"/>
        <v>3</v>
      </c>
      <c r="W48" s="1">
        <f t="shared" si="43"/>
        <v>2</v>
      </c>
      <c r="X48" s="1">
        <f t="shared" si="44"/>
        <v>15</v>
      </c>
      <c r="Y48" s="1">
        <f t="shared" si="45"/>
        <v>9</v>
      </c>
      <c r="Z48" s="1">
        <f t="shared" si="46"/>
        <v>3</v>
      </c>
      <c r="AA48" s="1" t="str">
        <f t="shared" si="27"/>
        <v>L</v>
      </c>
      <c r="AB48" s="1">
        <f t="shared" si="47"/>
        <v>1</v>
      </c>
      <c r="AC48" s="1" t="str">
        <f t="shared" si="28"/>
        <v>OTL</v>
      </c>
      <c r="AD48" s="1">
        <f t="shared" si="48"/>
        <v>7</v>
      </c>
      <c r="AE48" s="1">
        <f t="shared" si="49"/>
        <v>2</v>
      </c>
      <c r="AF48" s="1">
        <f t="shared" si="50"/>
        <v>1</v>
      </c>
      <c r="AG48" s="43"/>
    </row>
    <row r="49" spans="1:33" x14ac:dyDescent="0.3">
      <c r="A49" s="42">
        <v>46041</v>
      </c>
      <c r="B49" s="1">
        <v>48</v>
      </c>
      <c r="C49" s="1" t="s">
        <v>65</v>
      </c>
      <c r="D49" s="1" t="s">
        <v>26</v>
      </c>
      <c r="E49" s="1">
        <v>1</v>
      </c>
      <c r="F49" s="1">
        <v>2</v>
      </c>
      <c r="G49" s="1" t="s">
        <v>83</v>
      </c>
      <c r="H49" s="1" t="s">
        <v>83</v>
      </c>
      <c r="I49" s="1">
        <f t="shared" si="29"/>
        <v>26</v>
      </c>
      <c r="J49" s="1">
        <f t="shared" si="30"/>
        <v>17</v>
      </c>
      <c r="K49" s="1">
        <f t="shared" si="31"/>
        <v>6</v>
      </c>
      <c r="L49" s="1">
        <f t="shared" si="32"/>
        <v>5</v>
      </c>
      <c r="M49" s="1">
        <f t="shared" si="33"/>
        <v>3</v>
      </c>
      <c r="N49" s="1">
        <f t="shared" si="34"/>
        <v>0</v>
      </c>
      <c r="O49" s="1">
        <f t="shared" si="35"/>
        <v>16</v>
      </c>
      <c r="P49" s="1">
        <f t="shared" si="36"/>
        <v>6</v>
      </c>
      <c r="Q49" s="1">
        <f t="shared" si="37"/>
        <v>3</v>
      </c>
      <c r="R49" s="1">
        <f t="shared" si="38"/>
        <v>10</v>
      </c>
      <c r="S49" s="1">
        <f t="shared" si="39"/>
        <v>11</v>
      </c>
      <c r="T49" s="1">
        <f t="shared" si="40"/>
        <v>2</v>
      </c>
      <c r="U49" s="1">
        <f t="shared" si="41"/>
        <v>8</v>
      </c>
      <c r="V49" s="1">
        <f t="shared" si="42"/>
        <v>3</v>
      </c>
      <c r="W49" s="1">
        <f t="shared" si="43"/>
        <v>2</v>
      </c>
      <c r="X49" s="1">
        <f t="shared" si="44"/>
        <v>15</v>
      </c>
      <c r="Y49" s="1">
        <f t="shared" si="45"/>
        <v>10</v>
      </c>
      <c r="Z49" s="1">
        <f t="shared" si="46"/>
        <v>3</v>
      </c>
      <c r="AA49" s="1" t="str">
        <f t="shared" si="27"/>
        <v>L</v>
      </c>
      <c r="AB49" s="1">
        <f t="shared" si="47"/>
        <v>2</v>
      </c>
      <c r="AC49" s="1" t="str">
        <f t="shared" si="28"/>
        <v>L</v>
      </c>
      <c r="AD49" s="1">
        <f t="shared" si="48"/>
        <v>6</v>
      </c>
      <c r="AE49" s="1">
        <f t="shared" si="49"/>
        <v>3</v>
      </c>
      <c r="AF49" s="1">
        <f t="shared" si="50"/>
        <v>1</v>
      </c>
      <c r="AG49" s="43"/>
    </row>
    <row r="50" spans="1:33" x14ac:dyDescent="0.3">
      <c r="A50" s="42">
        <v>46042</v>
      </c>
      <c r="B50" s="1">
        <v>49</v>
      </c>
      <c r="C50" s="1" t="s">
        <v>65</v>
      </c>
      <c r="D50" s="1" t="s">
        <v>15</v>
      </c>
      <c r="E50" s="1">
        <v>5</v>
      </c>
      <c r="F50" s="1">
        <v>3</v>
      </c>
      <c r="G50" s="1" t="s">
        <v>83</v>
      </c>
      <c r="H50" s="1" t="s">
        <v>83</v>
      </c>
      <c r="I50" s="1">
        <f t="shared" si="29"/>
        <v>27</v>
      </c>
      <c r="J50" s="1">
        <f t="shared" si="30"/>
        <v>17</v>
      </c>
      <c r="K50" s="1">
        <f t="shared" si="31"/>
        <v>6</v>
      </c>
      <c r="L50" s="1">
        <f t="shared" si="32"/>
        <v>5</v>
      </c>
      <c r="M50" s="1">
        <f t="shared" si="33"/>
        <v>3</v>
      </c>
      <c r="N50" s="1">
        <f t="shared" si="34"/>
        <v>0</v>
      </c>
      <c r="O50" s="1">
        <f t="shared" si="35"/>
        <v>16</v>
      </c>
      <c r="P50" s="1">
        <f t="shared" si="36"/>
        <v>6</v>
      </c>
      <c r="Q50" s="1">
        <f t="shared" si="37"/>
        <v>3</v>
      </c>
      <c r="R50" s="1">
        <f t="shared" si="38"/>
        <v>11</v>
      </c>
      <c r="S50" s="1">
        <f t="shared" si="39"/>
        <v>11</v>
      </c>
      <c r="T50" s="1">
        <f t="shared" si="40"/>
        <v>2</v>
      </c>
      <c r="U50" s="1">
        <f t="shared" si="41"/>
        <v>8</v>
      </c>
      <c r="V50" s="1">
        <f t="shared" si="42"/>
        <v>3</v>
      </c>
      <c r="W50" s="1">
        <f t="shared" si="43"/>
        <v>2</v>
      </c>
      <c r="X50" s="1">
        <f t="shared" si="44"/>
        <v>15</v>
      </c>
      <c r="Y50" s="1">
        <f t="shared" si="45"/>
        <v>10</v>
      </c>
      <c r="Z50" s="1">
        <f t="shared" si="46"/>
        <v>3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6</v>
      </c>
      <c r="AE50" s="1">
        <f t="shared" si="49"/>
        <v>3</v>
      </c>
      <c r="AF50" s="1">
        <f t="shared" si="50"/>
        <v>1</v>
      </c>
      <c r="AG50" s="43"/>
    </row>
    <row r="51" spans="1:33" x14ac:dyDescent="0.3">
      <c r="A51" s="42">
        <v>46044</v>
      </c>
      <c r="B51" s="1">
        <v>50</v>
      </c>
      <c r="C51" s="1" t="s">
        <v>65</v>
      </c>
      <c r="D51" s="1" t="s">
        <v>16</v>
      </c>
      <c r="E51" s="1">
        <v>4</v>
      </c>
      <c r="F51" s="1">
        <v>2</v>
      </c>
      <c r="G51" s="1" t="s">
        <v>83</v>
      </c>
      <c r="H51" s="1" t="s">
        <v>83</v>
      </c>
      <c r="I51" s="1">
        <f t="shared" si="29"/>
        <v>28</v>
      </c>
      <c r="J51" s="1">
        <f t="shared" si="30"/>
        <v>17</v>
      </c>
      <c r="K51" s="1">
        <f t="shared" si="31"/>
        <v>6</v>
      </c>
      <c r="L51" s="1">
        <f t="shared" si="32"/>
        <v>5</v>
      </c>
      <c r="M51" s="1">
        <f t="shared" si="33"/>
        <v>3</v>
      </c>
      <c r="N51" s="1">
        <f t="shared" si="34"/>
        <v>0</v>
      </c>
      <c r="O51" s="1">
        <f t="shared" si="35"/>
        <v>16</v>
      </c>
      <c r="P51" s="1">
        <f t="shared" si="36"/>
        <v>6</v>
      </c>
      <c r="Q51" s="1">
        <f t="shared" si="37"/>
        <v>3</v>
      </c>
      <c r="R51" s="1">
        <f t="shared" si="38"/>
        <v>12</v>
      </c>
      <c r="S51" s="1">
        <f t="shared" si="39"/>
        <v>11</v>
      </c>
      <c r="T51" s="1">
        <f t="shared" si="40"/>
        <v>2</v>
      </c>
      <c r="U51" s="1">
        <f t="shared" si="41"/>
        <v>9</v>
      </c>
      <c r="V51" s="1">
        <f t="shared" si="42"/>
        <v>3</v>
      </c>
      <c r="W51" s="1">
        <f t="shared" si="43"/>
        <v>2</v>
      </c>
      <c r="X51" s="1">
        <f t="shared" si="44"/>
        <v>16</v>
      </c>
      <c r="Y51" s="1">
        <f t="shared" si="45"/>
        <v>10</v>
      </c>
      <c r="Z51" s="1">
        <f t="shared" si="46"/>
        <v>3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7</v>
      </c>
      <c r="AE51" s="1">
        <f t="shared" si="49"/>
        <v>2</v>
      </c>
      <c r="AF51" s="1">
        <f t="shared" si="50"/>
        <v>1</v>
      </c>
      <c r="AG51" s="43"/>
    </row>
    <row r="52" spans="1:33" x14ac:dyDescent="0.3">
      <c r="A52" s="42">
        <v>46046</v>
      </c>
      <c r="B52" s="1">
        <v>51</v>
      </c>
      <c r="C52" s="1" t="s">
        <v>65</v>
      </c>
      <c r="D52" s="1" t="s">
        <v>13</v>
      </c>
      <c r="E52" s="1">
        <v>5</v>
      </c>
      <c r="F52" s="1">
        <v>0</v>
      </c>
      <c r="G52" s="1" t="s">
        <v>83</v>
      </c>
      <c r="H52" s="1" t="s">
        <v>83</v>
      </c>
      <c r="I52" s="1">
        <f t="shared" si="29"/>
        <v>29</v>
      </c>
      <c r="J52" s="1">
        <f t="shared" si="30"/>
        <v>17</v>
      </c>
      <c r="K52" s="1">
        <f t="shared" si="31"/>
        <v>6</v>
      </c>
      <c r="L52" s="1">
        <f t="shared" si="32"/>
        <v>5</v>
      </c>
      <c r="M52" s="1">
        <f t="shared" si="33"/>
        <v>3</v>
      </c>
      <c r="N52" s="1">
        <f t="shared" si="34"/>
        <v>0</v>
      </c>
      <c r="O52" s="1">
        <f t="shared" si="35"/>
        <v>16</v>
      </c>
      <c r="P52" s="1">
        <f t="shared" si="36"/>
        <v>6</v>
      </c>
      <c r="Q52" s="1">
        <f t="shared" si="37"/>
        <v>3</v>
      </c>
      <c r="R52" s="1">
        <f t="shared" si="38"/>
        <v>13</v>
      </c>
      <c r="S52" s="1">
        <f t="shared" si="39"/>
        <v>11</v>
      </c>
      <c r="T52" s="1">
        <f t="shared" si="40"/>
        <v>2</v>
      </c>
      <c r="U52" s="1">
        <f t="shared" si="41"/>
        <v>9</v>
      </c>
      <c r="V52" s="1">
        <f t="shared" si="42"/>
        <v>3</v>
      </c>
      <c r="W52" s="1">
        <f t="shared" si="43"/>
        <v>2</v>
      </c>
      <c r="X52" s="1">
        <f t="shared" si="44"/>
        <v>17</v>
      </c>
      <c r="Y52" s="1">
        <f t="shared" si="45"/>
        <v>10</v>
      </c>
      <c r="Z52" s="1">
        <f t="shared" si="46"/>
        <v>3</v>
      </c>
      <c r="AA52" s="1" t="str">
        <f t="shared" si="27"/>
        <v>W</v>
      </c>
      <c r="AB52" s="1">
        <f t="shared" si="47"/>
        <v>3</v>
      </c>
      <c r="AC52" s="1" t="str">
        <f t="shared" si="28"/>
        <v>W</v>
      </c>
      <c r="AD52" s="1">
        <f t="shared" si="48"/>
        <v>7</v>
      </c>
      <c r="AE52" s="1">
        <f t="shared" si="49"/>
        <v>2</v>
      </c>
      <c r="AF52" s="1">
        <f t="shared" si="50"/>
        <v>1</v>
      </c>
      <c r="AG52" s="43"/>
    </row>
    <row r="53" spans="1:33" x14ac:dyDescent="0.3">
      <c r="A53" s="42">
        <v>46049</v>
      </c>
      <c r="B53" s="1">
        <v>52</v>
      </c>
      <c r="C53" s="1" t="s">
        <v>65</v>
      </c>
      <c r="D53" s="1" t="s">
        <v>4</v>
      </c>
      <c r="E53" s="1">
        <v>7</v>
      </c>
      <c r="F53" s="1">
        <v>4</v>
      </c>
      <c r="G53" s="1" t="s">
        <v>83</v>
      </c>
      <c r="H53" s="1" t="s">
        <v>83</v>
      </c>
      <c r="I53" s="1">
        <f t="shared" si="29"/>
        <v>30</v>
      </c>
      <c r="J53" s="1">
        <f t="shared" si="30"/>
        <v>17</v>
      </c>
      <c r="K53" s="1">
        <f t="shared" si="31"/>
        <v>6</v>
      </c>
      <c r="L53" s="1">
        <f t="shared" si="32"/>
        <v>5</v>
      </c>
      <c r="M53" s="1">
        <f t="shared" si="33"/>
        <v>3</v>
      </c>
      <c r="N53" s="1">
        <f t="shared" si="34"/>
        <v>0</v>
      </c>
      <c r="O53" s="1">
        <f t="shared" si="35"/>
        <v>16</v>
      </c>
      <c r="P53" s="1">
        <f t="shared" si="36"/>
        <v>6</v>
      </c>
      <c r="Q53" s="1">
        <f t="shared" si="37"/>
        <v>3</v>
      </c>
      <c r="R53" s="1">
        <f t="shared" si="38"/>
        <v>14</v>
      </c>
      <c r="S53" s="1">
        <f t="shared" si="39"/>
        <v>11</v>
      </c>
      <c r="T53" s="1">
        <f t="shared" si="40"/>
        <v>2</v>
      </c>
      <c r="U53" s="1">
        <f t="shared" si="41"/>
        <v>10</v>
      </c>
      <c r="V53" s="1">
        <f t="shared" si="42"/>
        <v>3</v>
      </c>
      <c r="W53" s="1">
        <f t="shared" si="43"/>
        <v>2</v>
      </c>
      <c r="X53" s="1">
        <f t="shared" si="44"/>
        <v>18</v>
      </c>
      <c r="Y53" s="1">
        <f t="shared" si="45"/>
        <v>10</v>
      </c>
      <c r="Z53" s="1">
        <f t="shared" si="46"/>
        <v>3</v>
      </c>
      <c r="AA53" s="1" t="str">
        <f t="shared" si="27"/>
        <v>W</v>
      </c>
      <c r="AB53" s="1">
        <f t="shared" si="47"/>
        <v>4</v>
      </c>
      <c r="AC53" s="1" t="str">
        <f t="shared" si="28"/>
        <v>W</v>
      </c>
      <c r="AD53" s="1">
        <f t="shared" si="48"/>
        <v>7</v>
      </c>
      <c r="AE53" s="1">
        <f t="shared" si="49"/>
        <v>2</v>
      </c>
      <c r="AF53" s="1">
        <f t="shared" si="50"/>
        <v>1</v>
      </c>
      <c r="AG53" s="43"/>
    </row>
    <row r="54" spans="1:33" x14ac:dyDescent="0.3">
      <c r="A54" s="42">
        <v>46051</v>
      </c>
      <c r="B54" s="1">
        <v>53</v>
      </c>
      <c r="C54" s="1" t="s">
        <v>66</v>
      </c>
      <c r="D54" s="1" t="s">
        <v>18</v>
      </c>
      <c r="E54" s="1">
        <v>4</v>
      </c>
      <c r="F54" s="1">
        <v>1</v>
      </c>
      <c r="G54" s="1" t="s">
        <v>83</v>
      </c>
      <c r="H54" s="1" t="s">
        <v>83</v>
      </c>
      <c r="I54" s="1">
        <f t="shared" si="29"/>
        <v>31</v>
      </c>
      <c r="J54" s="1">
        <f t="shared" si="30"/>
        <v>17</v>
      </c>
      <c r="K54" s="1">
        <f t="shared" si="31"/>
        <v>6</v>
      </c>
      <c r="L54" s="1">
        <f t="shared" si="32"/>
        <v>5</v>
      </c>
      <c r="M54" s="1">
        <f t="shared" si="33"/>
        <v>3</v>
      </c>
      <c r="N54" s="1">
        <f t="shared" si="34"/>
        <v>0</v>
      </c>
      <c r="O54" s="1">
        <f t="shared" si="35"/>
        <v>17</v>
      </c>
      <c r="P54" s="1">
        <f t="shared" si="36"/>
        <v>6</v>
      </c>
      <c r="Q54" s="1">
        <f t="shared" si="37"/>
        <v>3</v>
      </c>
      <c r="R54" s="1">
        <f t="shared" si="38"/>
        <v>14</v>
      </c>
      <c r="S54" s="1">
        <f t="shared" si="39"/>
        <v>11</v>
      </c>
      <c r="T54" s="1">
        <f t="shared" si="40"/>
        <v>2</v>
      </c>
      <c r="U54" s="1">
        <f t="shared" si="41"/>
        <v>10</v>
      </c>
      <c r="V54" s="1">
        <f t="shared" si="42"/>
        <v>3</v>
      </c>
      <c r="W54" s="1">
        <f t="shared" si="43"/>
        <v>2</v>
      </c>
      <c r="X54" s="1">
        <f t="shared" si="44"/>
        <v>18</v>
      </c>
      <c r="Y54" s="1">
        <f t="shared" si="45"/>
        <v>10</v>
      </c>
      <c r="Z54" s="1">
        <f t="shared" si="46"/>
        <v>3</v>
      </c>
      <c r="AA54" s="1" t="str">
        <f t="shared" si="27"/>
        <v>W</v>
      </c>
      <c r="AB54" s="1">
        <f t="shared" si="47"/>
        <v>5</v>
      </c>
      <c r="AC54" s="1" t="str">
        <f t="shared" si="28"/>
        <v>W</v>
      </c>
      <c r="AD54" s="1">
        <f t="shared" si="48"/>
        <v>7</v>
      </c>
      <c r="AE54" s="1">
        <f t="shared" si="49"/>
        <v>2</v>
      </c>
      <c r="AF54" s="1">
        <f t="shared" si="50"/>
        <v>1</v>
      </c>
      <c r="AG54" s="43"/>
    </row>
    <row r="55" spans="1:33" x14ac:dyDescent="0.3">
      <c r="A55" s="42">
        <v>46053</v>
      </c>
      <c r="B55" s="1">
        <v>54</v>
      </c>
      <c r="C55" s="1" t="s">
        <v>66</v>
      </c>
      <c r="D55" s="1" t="s">
        <v>16</v>
      </c>
      <c r="E55" s="1">
        <v>2</v>
      </c>
      <c r="F55" s="1">
        <v>4</v>
      </c>
      <c r="G55" s="1" t="s">
        <v>83</v>
      </c>
      <c r="H55" s="1" t="s">
        <v>83</v>
      </c>
      <c r="I55" s="1">
        <f t="shared" si="29"/>
        <v>31</v>
      </c>
      <c r="J55" s="1">
        <f t="shared" si="30"/>
        <v>18</v>
      </c>
      <c r="K55" s="1">
        <f t="shared" si="31"/>
        <v>6</v>
      </c>
      <c r="L55" s="1">
        <f t="shared" si="32"/>
        <v>5</v>
      </c>
      <c r="M55" s="1">
        <f t="shared" si="33"/>
        <v>3</v>
      </c>
      <c r="N55" s="1">
        <f t="shared" si="34"/>
        <v>0</v>
      </c>
      <c r="O55" s="1">
        <f t="shared" si="35"/>
        <v>17</v>
      </c>
      <c r="P55" s="1">
        <f t="shared" si="36"/>
        <v>7</v>
      </c>
      <c r="Q55" s="1">
        <f t="shared" si="37"/>
        <v>3</v>
      </c>
      <c r="R55" s="1">
        <f t="shared" si="38"/>
        <v>14</v>
      </c>
      <c r="S55" s="1">
        <f t="shared" si="39"/>
        <v>11</v>
      </c>
      <c r="T55" s="1">
        <f t="shared" si="40"/>
        <v>2</v>
      </c>
      <c r="U55" s="1">
        <f t="shared" si="41"/>
        <v>10</v>
      </c>
      <c r="V55" s="1">
        <f t="shared" si="42"/>
        <v>4</v>
      </c>
      <c r="W55" s="1">
        <f t="shared" si="43"/>
        <v>2</v>
      </c>
      <c r="X55" s="1">
        <f t="shared" si="44"/>
        <v>18</v>
      </c>
      <c r="Y55" s="1">
        <f t="shared" si="45"/>
        <v>11</v>
      </c>
      <c r="Z55" s="1">
        <f t="shared" si="46"/>
        <v>3</v>
      </c>
      <c r="AA55" s="1" t="str">
        <f t="shared" si="27"/>
        <v>L</v>
      </c>
      <c r="AB55" s="1">
        <f t="shared" si="47"/>
        <v>1</v>
      </c>
      <c r="AC55" s="1" t="str">
        <f t="shared" si="28"/>
        <v>L</v>
      </c>
      <c r="AD55" s="1">
        <f t="shared" si="48"/>
        <v>7</v>
      </c>
      <c r="AE55" s="1">
        <f t="shared" si="49"/>
        <v>2</v>
      </c>
      <c r="AF55" s="1">
        <f t="shared" si="50"/>
        <v>1</v>
      </c>
      <c r="AG55" s="43"/>
    </row>
    <row r="56" spans="1:33" x14ac:dyDescent="0.3">
      <c r="A56" s="42">
        <v>46055</v>
      </c>
      <c r="B56" s="1">
        <v>55</v>
      </c>
      <c r="C56" s="1" t="s">
        <v>65</v>
      </c>
      <c r="D56" s="1" t="s">
        <v>19</v>
      </c>
      <c r="E56" s="1">
        <v>5</v>
      </c>
      <c r="F56" s="1">
        <v>3</v>
      </c>
      <c r="G56" s="1" t="s">
        <v>83</v>
      </c>
      <c r="H56" s="1" t="s">
        <v>83</v>
      </c>
      <c r="I56" s="1">
        <f t="shared" si="29"/>
        <v>32</v>
      </c>
      <c r="J56" s="1">
        <f t="shared" si="30"/>
        <v>18</v>
      </c>
      <c r="K56" s="1">
        <f t="shared" si="31"/>
        <v>6</v>
      </c>
      <c r="L56" s="1">
        <f t="shared" si="32"/>
        <v>5</v>
      </c>
      <c r="M56" s="1">
        <f t="shared" si="33"/>
        <v>3</v>
      </c>
      <c r="N56" s="1">
        <f t="shared" si="34"/>
        <v>0</v>
      </c>
      <c r="O56" s="1">
        <f t="shared" si="35"/>
        <v>17</v>
      </c>
      <c r="P56" s="1">
        <f t="shared" si="36"/>
        <v>7</v>
      </c>
      <c r="Q56" s="1">
        <f t="shared" si="37"/>
        <v>3</v>
      </c>
      <c r="R56" s="1">
        <f t="shared" si="38"/>
        <v>15</v>
      </c>
      <c r="S56" s="1">
        <f t="shared" si="39"/>
        <v>11</v>
      </c>
      <c r="T56" s="1">
        <f t="shared" si="40"/>
        <v>2</v>
      </c>
      <c r="U56" s="1">
        <f t="shared" si="41"/>
        <v>11</v>
      </c>
      <c r="V56" s="1">
        <f t="shared" si="42"/>
        <v>4</v>
      </c>
      <c r="W56" s="1">
        <f t="shared" si="43"/>
        <v>2</v>
      </c>
      <c r="X56" s="1">
        <f t="shared" si="44"/>
        <v>19</v>
      </c>
      <c r="Y56" s="1">
        <f t="shared" si="45"/>
        <v>11</v>
      </c>
      <c r="Z56" s="1">
        <f t="shared" si="46"/>
        <v>3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7</v>
      </c>
      <c r="AE56" s="1">
        <f t="shared" si="49"/>
        <v>2</v>
      </c>
      <c r="AF56" s="1">
        <f t="shared" si="50"/>
        <v>1</v>
      </c>
      <c r="AG56" s="43"/>
    </row>
    <row r="57" spans="1:33" x14ac:dyDescent="0.3">
      <c r="A57" s="42">
        <v>46056</v>
      </c>
      <c r="B57" s="1">
        <v>56</v>
      </c>
      <c r="C57" s="1" t="s">
        <v>65</v>
      </c>
      <c r="D57" s="1" t="s">
        <v>5</v>
      </c>
      <c r="E57" s="1">
        <v>3</v>
      </c>
      <c r="F57" s="1">
        <v>4</v>
      </c>
      <c r="G57" s="1" t="s">
        <v>84</v>
      </c>
      <c r="H57" s="1" t="s">
        <v>83</v>
      </c>
      <c r="I57" s="1">
        <f t="shared" si="29"/>
        <v>32</v>
      </c>
      <c r="J57" s="1">
        <f t="shared" si="30"/>
        <v>18</v>
      </c>
      <c r="K57" s="1">
        <f t="shared" si="31"/>
        <v>6</v>
      </c>
      <c r="L57" s="1">
        <f t="shared" si="32"/>
        <v>6</v>
      </c>
      <c r="M57" s="1">
        <f t="shared" si="33"/>
        <v>3</v>
      </c>
      <c r="N57" s="1">
        <f t="shared" si="34"/>
        <v>0</v>
      </c>
      <c r="O57" s="1">
        <f t="shared" si="35"/>
        <v>17</v>
      </c>
      <c r="P57" s="1">
        <f t="shared" si="36"/>
        <v>7</v>
      </c>
      <c r="Q57" s="1">
        <f t="shared" si="37"/>
        <v>3</v>
      </c>
      <c r="R57" s="1">
        <f t="shared" si="38"/>
        <v>15</v>
      </c>
      <c r="S57" s="1">
        <f t="shared" si="39"/>
        <v>11</v>
      </c>
      <c r="T57" s="1">
        <f t="shared" si="40"/>
        <v>3</v>
      </c>
      <c r="U57" s="1">
        <f t="shared" si="41"/>
        <v>11</v>
      </c>
      <c r="V57" s="1">
        <f t="shared" si="42"/>
        <v>4</v>
      </c>
      <c r="W57" s="1">
        <f t="shared" si="43"/>
        <v>3</v>
      </c>
      <c r="X57" s="1">
        <f t="shared" si="44"/>
        <v>19</v>
      </c>
      <c r="Y57" s="1">
        <f t="shared" si="45"/>
        <v>11</v>
      </c>
      <c r="Z57" s="1">
        <f t="shared" si="46"/>
        <v>4</v>
      </c>
      <c r="AA57" s="1" t="str">
        <f t="shared" si="27"/>
        <v>L</v>
      </c>
      <c r="AB57" s="1">
        <f t="shared" si="47"/>
        <v>1</v>
      </c>
      <c r="AC57" s="1" t="str">
        <f t="shared" si="28"/>
        <v>OTL</v>
      </c>
      <c r="AD57" s="1">
        <f t="shared" si="48"/>
        <v>6</v>
      </c>
      <c r="AE57" s="1">
        <f t="shared" si="49"/>
        <v>2</v>
      </c>
      <c r="AF57" s="1">
        <f t="shared" si="50"/>
        <v>2</v>
      </c>
      <c r="AG57" s="43"/>
    </row>
    <row r="58" spans="1:33" x14ac:dyDescent="0.3">
      <c r="A58" s="42">
        <v>46058</v>
      </c>
      <c r="B58" s="1">
        <v>57</v>
      </c>
      <c r="C58" s="1" t="s">
        <v>66</v>
      </c>
      <c r="D58" s="1" t="s">
        <v>9</v>
      </c>
      <c r="E58" s="1">
        <v>2</v>
      </c>
      <c r="F58" s="1">
        <v>5</v>
      </c>
      <c r="G58" s="1" t="s">
        <v>83</v>
      </c>
      <c r="H58" s="1" t="s">
        <v>83</v>
      </c>
      <c r="I58" s="1">
        <f t="shared" si="29"/>
        <v>32</v>
      </c>
      <c r="J58" s="1">
        <f t="shared" si="30"/>
        <v>19</v>
      </c>
      <c r="K58" s="1">
        <f t="shared" si="31"/>
        <v>6</v>
      </c>
      <c r="L58" s="1">
        <f t="shared" si="32"/>
        <v>6</v>
      </c>
      <c r="M58" s="1">
        <f t="shared" si="33"/>
        <v>3</v>
      </c>
      <c r="N58" s="1">
        <f t="shared" si="34"/>
        <v>0</v>
      </c>
      <c r="O58" s="1">
        <f t="shared" si="35"/>
        <v>17</v>
      </c>
      <c r="P58" s="1">
        <f t="shared" si="36"/>
        <v>8</v>
      </c>
      <c r="Q58" s="1">
        <f t="shared" si="37"/>
        <v>3</v>
      </c>
      <c r="R58" s="1">
        <f t="shared" si="38"/>
        <v>15</v>
      </c>
      <c r="S58" s="1">
        <f t="shared" si="39"/>
        <v>11</v>
      </c>
      <c r="T58" s="1">
        <f t="shared" si="40"/>
        <v>3</v>
      </c>
      <c r="U58" s="1">
        <f t="shared" si="41"/>
        <v>11</v>
      </c>
      <c r="V58" s="1">
        <f t="shared" si="42"/>
        <v>4</v>
      </c>
      <c r="W58" s="1">
        <f t="shared" si="43"/>
        <v>3</v>
      </c>
      <c r="X58" s="1">
        <f t="shared" si="44"/>
        <v>19</v>
      </c>
      <c r="Y58" s="1">
        <f t="shared" si="45"/>
        <v>12</v>
      </c>
      <c r="Z58" s="1">
        <f t="shared" si="46"/>
        <v>4</v>
      </c>
      <c r="AA58" s="1" t="str">
        <f t="shared" si="27"/>
        <v>L</v>
      </c>
      <c r="AB58" s="1">
        <f t="shared" si="47"/>
        <v>2</v>
      </c>
      <c r="AC58" s="1" t="str">
        <f t="shared" si="28"/>
        <v>L</v>
      </c>
      <c r="AD58" s="1">
        <f t="shared" si="48"/>
        <v>6</v>
      </c>
      <c r="AE58" s="1">
        <f t="shared" si="49"/>
        <v>3</v>
      </c>
      <c r="AF58" s="1">
        <f t="shared" si="50"/>
        <v>1</v>
      </c>
      <c r="AG58" s="43"/>
    </row>
    <row r="59" spans="1:33" x14ac:dyDescent="0.3">
      <c r="A59" s="42">
        <v>46078</v>
      </c>
      <c r="B59" s="1">
        <v>58</v>
      </c>
      <c r="C59" s="1" t="s">
        <v>65</v>
      </c>
      <c r="D59" s="1" t="s">
        <v>14</v>
      </c>
      <c r="E59" s="1">
        <v>2</v>
      </c>
      <c r="F59" s="1">
        <v>1</v>
      </c>
      <c r="G59" s="1" t="s">
        <v>83</v>
      </c>
      <c r="H59" s="1" t="s">
        <v>83</v>
      </c>
      <c r="I59" s="1">
        <f t="shared" si="29"/>
        <v>33</v>
      </c>
      <c r="J59" s="1">
        <f t="shared" si="30"/>
        <v>19</v>
      </c>
      <c r="K59" s="1">
        <f t="shared" si="31"/>
        <v>6</v>
      </c>
      <c r="L59" s="1">
        <f t="shared" si="32"/>
        <v>6</v>
      </c>
      <c r="M59" s="1">
        <f t="shared" si="33"/>
        <v>3</v>
      </c>
      <c r="N59" s="1">
        <f t="shared" si="34"/>
        <v>0</v>
      </c>
      <c r="O59" s="1">
        <f t="shared" si="35"/>
        <v>17</v>
      </c>
      <c r="P59" s="1">
        <f t="shared" si="36"/>
        <v>8</v>
      </c>
      <c r="Q59" s="1">
        <f t="shared" si="37"/>
        <v>3</v>
      </c>
      <c r="R59" s="1">
        <f t="shared" si="38"/>
        <v>16</v>
      </c>
      <c r="S59" s="1">
        <f t="shared" si="39"/>
        <v>11</v>
      </c>
      <c r="T59" s="1">
        <f t="shared" si="40"/>
        <v>3</v>
      </c>
      <c r="U59" s="1">
        <f t="shared" si="41"/>
        <v>11</v>
      </c>
      <c r="V59" s="1">
        <f t="shared" si="42"/>
        <v>4</v>
      </c>
      <c r="W59" s="1">
        <f t="shared" si="43"/>
        <v>3</v>
      </c>
      <c r="X59" s="1">
        <f t="shared" si="44"/>
        <v>20</v>
      </c>
      <c r="Y59" s="1">
        <f t="shared" si="45"/>
        <v>12</v>
      </c>
      <c r="Z59" s="1">
        <f t="shared" si="46"/>
        <v>4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7</v>
      </c>
      <c r="AE59" s="1">
        <f t="shared" si="49"/>
        <v>2</v>
      </c>
      <c r="AF59" s="1">
        <f t="shared" si="50"/>
        <v>1</v>
      </c>
      <c r="AG59" s="43"/>
    </row>
    <row r="60" spans="1:33" x14ac:dyDescent="0.3">
      <c r="A60" s="42">
        <v>46080</v>
      </c>
      <c r="B60" s="1">
        <v>59</v>
      </c>
      <c r="C60" s="1" t="s">
        <v>65</v>
      </c>
      <c r="D60" s="1" t="s">
        <v>19</v>
      </c>
      <c r="E60" s="1">
        <v>3</v>
      </c>
      <c r="F60" s="1">
        <v>2</v>
      </c>
      <c r="G60" s="1" t="s">
        <v>83</v>
      </c>
      <c r="H60" s="1" t="s">
        <v>83</v>
      </c>
      <c r="I60" s="1">
        <f t="shared" si="29"/>
        <v>34</v>
      </c>
      <c r="J60" s="1">
        <f t="shared" si="30"/>
        <v>19</v>
      </c>
      <c r="K60" s="1">
        <f t="shared" si="31"/>
        <v>6</v>
      </c>
      <c r="L60" s="1">
        <f t="shared" si="32"/>
        <v>6</v>
      </c>
      <c r="M60" s="1">
        <f t="shared" si="33"/>
        <v>3</v>
      </c>
      <c r="N60" s="1">
        <f t="shared" si="34"/>
        <v>0</v>
      </c>
      <c r="O60" s="1">
        <f t="shared" si="35"/>
        <v>17</v>
      </c>
      <c r="P60" s="1">
        <f t="shared" si="36"/>
        <v>8</v>
      </c>
      <c r="Q60" s="1">
        <f t="shared" si="37"/>
        <v>3</v>
      </c>
      <c r="R60" s="1">
        <f t="shared" si="38"/>
        <v>17</v>
      </c>
      <c r="S60" s="1">
        <f t="shared" si="39"/>
        <v>11</v>
      </c>
      <c r="T60" s="1">
        <f t="shared" si="40"/>
        <v>3</v>
      </c>
      <c r="U60" s="1">
        <f t="shared" si="41"/>
        <v>12</v>
      </c>
      <c r="V60" s="1">
        <f t="shared" si="42"/>
        <v>4</v>
      </c>
      <c r="W60" s="1">
        <f t="shared" si="43"/>
        <v>3</v>
      </c>
      <c r="X60" s="1">
        <f t="shared" si="44"/>
        <v>21</v>
      </c>
      <c r="Y60" s="1">
        <f t="shared" si="45"/>
        <v>12</v>
      </c>
      <c r="Z60" s="1">
        <f t="shared" si="46"/>
        <v>4</v>
      </c>
      <c r="AA60" s="1" t="str">
        <f t="shared" si="27"/>
        <v>W</v>
      </c>
      <c r="AB60" s="1">
        <f t="shared" si="47"/>
        <v>2</v>
      </c>
      <c r="AC60" s="1" t="str">
        <f t="shared" si="28"/>
        <v>W</v>
      </c>
      <c r="AD60" s="1">
        <f t="shared" si="48"/>
        <v>7</v>
      </c>
      <c r="AE60" s="1">
        <f t="shared" si="49"/>
        <v>2</v>
      </c>
      <c r="AF60" s="1">
        <f t="shared" si="50"/>
        <v>1</v>
      </c>
      <c r="AG60" s="43"/>
    </row>
    <row r="61" spans="1:33" x14ac:dyDescent="0.3">
      <c r="A61" s="42">
        <v>46081</v>
      </c>
      <c r="B61" s="1">
        <v>60</v>
      </c>
      <c r="C61" s="1" t="s">
        <v>65</v>
      </c>
      <c r="D61" s="1" t="s">
        <v>5</v>
      </c>
      <c r="E61" s="1">
        <v>6</v>
      </c>
      <c r="F61" s="1">
        <v>2</v>
      </c>
      <c r="G61" s="1" t="s">
        <v>83</v>
      </c>
      <c r="H61" s="1" t="s">
        <v>83</v>
      </c>
      <c r="I61" s="1">
        <f t="shared" si="29"/>
        <v>35</v>
      </c>
      <c r="J61" s="1">
        <f t="shared" si="30"/>
        <v>19</v>
      </c>
      <c r="K61" s="1">
        <f t="shared" si="31"/>
        <v>6</v>
      </c>
      <c r="L61" s="1">
        <f t="shared" si="32"/>
        <v>6</v>
      </c>
      <c r="M61" s="1">
        <f t="shared" si="33"/>
        <v>3</v>
      </c>
      <c r="N61" s="1">
        <f t="shared" si="34"/>
        <v>0</v>
      </c>
      <c r="O61" s="1">
        <f t="shared" si="35"/>
        <v>17</v>
      </c>
      <c r="P61" s="1">
        <f t="shared" si="36"/>
        <v>8</v>
      </c>
      <c r="Q61" s="1">
        <f t="shared" si="37"/>
        <v>3</v>
      </c>
      <c r="R61" s="1">
        <f t="shared" si="38"/>
        <v>18</v>
      </c>
      <c r="S61" s="1">
        <f t="shared" si="39"/>
        <v>11</v>
      </c>
      <c r="T61" s="1">
        <f t="shared" si="40"/>
        <v>3</v>
      </c>
      <c r="U61" s="1">
        <f t="shared" si="41"/>
        <v>13</v>
      </c>
      <c r="V61" s="1">
        <f t="shared" si="42"/>
        <v>4</v>
      </c>
      <c r="W61" s="1">
        <f t="shared" si="43"/>
        <v>3</v>
      </c>
      <c r="X61" s="1">
        <f t="shared" si="44"/>
        <v>22</v>
      </c>
      <c r="Y61" s="1">
        <f t="shared" si="45"/>
        <v>12</v>
      </c>
      <c r="Z61" s="1">
        <f t="shared" si="46"/>
        <v>4</v>
      </c>
      <c r="AA61" s="1" t="str">
        <f t="shared" si="27"/>
        <v>W</v>
      </c>
      <c r="AB61" s="1">
        <f t="shared" si="47"/>
        <v>3</v>
      </c>
      <c r="AC61" s="1" t="str">
        <f t="shared" si="28"/>
        <v>W</v>
      </c>
      <c r="AD61" s="1">
        <f t="shared" si="48"/>
        <v>7</v>
      </c>
      <c r="AE61" s="1">
        <f t="shared" si="49"/>
        <v>2</v>
      </c>
      <c r="AF61" s="1">
        <f t="shared" si="50"/>
        <v>1</v>
      </c>
      <c r="AG61" s="43"/>
    </row>
    <row r="62" spans="1:33" x14ac:dyDescent="0.3">
      <c r="A62" s="42">
        <v>46084</v>
      </c>
      <c r="B62" s="1">
        <v>61</v>
      </c>
      <c r="C62" s="1" t="s">
        <v>66</v>
      </c>
      <c r="D62" s="1" t="s">
        <v>2</v>
      </c>
      <c r="E62" s="1">
        <v>3</v>
      </c>
      <c r="F62" s="1">
        <v>2</v>
      </c>
      <c r="G62" s="1" t="s">
        <v>83</v>
      </c>
      <c r="H62" s="1" t="s">
        <v>83</v>
      </c>
      <c r="I62" s="1">
        <f t="shared" si="29"/>
        <v>36</v>
      </c>
      <c r="J62" s="1">
        <f t="shared" si="30"/>
        <v>19</v>
      </c>
      <c r="K62" s="1">
        <f t="shared" si="31"/>
        <v>6</v>
      </c>
      <c r="L62" s="1">
        <f t="shared" si="32"/>
        <v>6</v>
      </c>
      <c r="M62" s="1">
        <f t="shared" si="33"/>
        <v>3</v>
      </c>
      <c r="N62" s="1">
        <f t="shared" si="34"/>
        <v>0</v>
      </c>
      <c r="O62" s="1">
        <f t="shared" si="35"/>
        <v>18</v>
      </c>
      <c r="P62" s="1">
        <f t="shared" si="36"/>
        <v>8</v>
      </c>
      <c r="Q62" s="1">
        <f t="shared" si="37"/>
        <v>3</v>
      </c>
      <c r="R62" s="1">
        <f t="shared" si="38"/>
        <v>18</v>
      </c>
      <c r="S62" s="1">
        <f t="shared" si="39"/>
        <v>11</v>
      </c>
      <c r="T62" s="1">
        <f t="shared" si="40"/>
        <v>3</v>
      </c>
      <c r="U62" s="1">
        <f t="shared" si="41"/>
        <v>13</v>
      </c>
      <c r="V62" s="1">
        <f t="shared" si="42"/>
        <v>4</v>
      </c>
      <c r="W62" s="1">
        <f t="shared" si="43"/>
        <v>3</v>
      </c>
      <c r="X62" s="1">
        <f t="shared" si="44"/>
        <v>22</v>
      </c>
      <c r="Y62" s="1">
        <f t="shared" si="45"/>
        <v>12</v>
      </c>
      <c r="Z62" s="1">
        <f t="shared" si="46"/>
        <v>4</v>
      </c>
      <c r="AA62" s="1" t="str">
        <f t="shared" si="27"/>
        <v>W</v>
      </c>
      <c r="AB62" s="1">
        <f t="shared" si="47"/>
        <v>4</v>
      </c>
      <c r="AC62" s="1" t="str">
        <f t="shared" si="28"/>
        <v>W</v>
      </c>
      <c r="AD62" s="1">
        <f t="shared" si="48"/>
        <v>7</v>
      </c>
      <c r="AE62" s="1">
        <f t="shared" si="49"/>
        <v>2</v>
      </c>
      <c r="AF62" s="1">
        <f t="shared" si="50"/>
        <v>1</v>
      </c>
      <c r="AG62" s="43"/>
    </row>
    <row r="63" spans="1:33" x14ac:dyDescent="0.3">
      <c r="A63" s="42">
        <v>46086</v>
      </c>
      <c r="B63" s="1">
        <v>62</v>
      </c>
      <c r="C63" s="1" t="s">
        <v>65</v>
      </c>
      <c r="D63" s="1" t="s">
        <v>9</v>
      </c>
      <c r="E63" s="1">
        <v>5</v>
      </c>
      <c r="F63" s="1">
        <v>1</v>
      </c>
      <c r="G63" s="1" t="s">
        <v>83</v>
      </c>
      <c r="H63" s="1" t="s">
        <v>83</v>
      </c>
      <c r="I63" s="1">
        <f t="shared" si="29"/>
        <v>37</v>
      </c>
      <c r="J63" s="1">
        <f t="shared" si="30"/>
        <v>19</v>
      </c>
      <c r="K63" s="1">
        <f t="shared" si="31"/>
        <v>6</v>
      </c>
      <c r="L63" s="1">
        <f t="shared" si="32"/>
        <v>6</v>
      </c>
      <c r="M63" s="1">
        <f t="shared" si="33"/>
        <v>3</v>
      </c>
      <c r="N63" s="1">
        <f t="shared" si="34"/>
        <v>0</v>
      </c>
      <c r="O63" s="1">
        <f t="shared" si="35"/>
        <v>18</v>
      </c>
      <c r="P63" s="1">
        <f t="shared" si="36"/>
        <v>8</v>
      </c>
      <c r="Q63" s="1">
        <f t="shared" si="37"/>
        <v>3</v>
      </c>
      <c r="R63" s="1">
        <f t="shared" si="38"/>
        <v>19</v>
      </c>
      <c r="S63" s="1">
        <f t="shared" si="39"/>
        <v>11</v>
      </c>
      <c r="T63" s="1">
        <f t="shared" si="40"/>
        <v>3</v>
      </c>
      <c r="U63" s="1">
        <f t="shared" si="41"/>
        <v>13</v>
      </c>
      <c r="V63" s="1">
        <f t="shared" si="42"/>
        <v>4</v>
      </c>
      <c r="W63" s="1">
        <f t="shared" si="43"/>
        <v>3</v>
      </c>
      <c r="X63" s="1">
        <f t="shared" si="44"/>
        <v>23</v>
      </c>
      <c r="Y63" s="1">
        <f t="shared" si="45"/>
        <v>12</v>
      </c>
      <c r="Z63" s="1">
        <f t="shared" si="46"/>
        <v>4</v>
      </c>
      <c r="AA63" s="1" t="str">
        <f t="shared" si="27"/>
        <v>W</v>
      </c>
      <c r="AB63" s="1">
        <f t="shared" si="47"/>
        <v>5</v>
      </c>
      <c r="AC63" s="1" t="str">
        <f t="shared" si="28"/>
        <v>W</v>
      </c>
      <c r="AD63" s="1">
        <f t="shared" si="48"/>
        <v>7</v>
      </c>
      <c r="AE63" s="1">
        <f t="shared" si="49"/>
        <v>2</v>
      </c>
      <c r="AF63" s="1">
        <f t="shared" si="50"/>
        <v>1</v>
      </c>
      <c r="AG63" s="43"/>
    </row>
    <row r="64" spans="1:33" x14ac:dyDescent="0.3">
      <c r="A64" s="42">
        <v>46088</v>
      </c>
      <c r="B64" s="1">
        <v>63</v>
      </c>
      <c r="C64" s="1" t="s">
        <v>66</v>
      </c>
      <c r="D64" s="1" t="s">
        <v>15</v>
      </c>
      <c r="E64" s="1">
        <v>3</v>
      </c>
      <c r="F64" s="1">
        <v>2</v>
      </c>
      <c r="G64" s="1" t="s">
        <v>83</v>
      </c>
      <c r="H64" s="1" t="s">
        <v>83</v>
      </c>
      <c r="I64" s="1">
        <f t="shared" si="29"/>
        <v>38</v>
      </c>
      <c r="J64" s="1">
        <f t="shared" si="30"/>
        <v>19</v>
      </c>
      <c r="K64" s="1">
        <f t="shared" si="31"/>
        <v>6</v>
      </c>
      <c r="L64" s="1">
        <f t="shared" si="32"/>
        <v>6</v>
      </c>
      <c r="M64" s="1">
        <f t="shared" si="33"/>
        <v>3</v>
      </c>
      <c r="N64" s="1">
        <f t="shared" si="34"/>
        <v>0</v>
      </c>
      <c r="O64" s="1">
        <f t="shared" si="35"/>
        <v>19</v>
      </c>
      <c r="P64" s="1">
        <f t="shared" si="36"/>
        <v>8</v>
      </c>
      <c r="Q64" s="1">
        <f t="shared" si="37"/>
        <v>3</v>
      </c>
      <c r="R64" s="1">
        <f t="shared" si="38"/>
        <v>19</v>
      </c>
      <c r="S64" s="1">
        <f t="shared" si="39"/>
        <v>11</v>
      </c>
      <c r="T64" s="1">
        <f t="shared" si="40"/>
        <v>3</v>
      </c>
      <c r="U64" s="1">
        <f t="shared" si="41"/>
        <v>13</v>
      </c>
      <c r="V64" s="1">
        <f t="shared" si="42"/>
        <v>4</v>
      </c>
      <c r="W64" s="1">
        <f t="shared" si="43"/>
        <v>3</v>
      </c>
      <c r="X64" s="1">
        <f t="shared" si="44"/>
        <v>23</v>
      </c>
      <c r="Y64" s="1">
        <f t="shared" si="45"/>
        <v>12</v>
      </c>
      <c r="Z64" s="1">
        <f t="shared" si="46"/>
        <v>4</v>
      </c>
      <c r="AA64" s="1" t="str">
        <f t="shared" si="27"/>
        <v>W</v>
      </c>
      <c r="AB64" s="1">
        <f t="shared" si="47"/>
        <v>6</v>
      </c>
      <c r="AC64" s="1" t="str">
        <f t="shared" si="28"/>
        <v>W</v>
      </c>
      <c r="AD64" s="1">
        <f t="shared" si="48"/>
        <v>7</v>
      </c>
      <c r="AE64" s="1">
        <f t="shared" si="49"/>
        <v>2</v>
      </c>
      <c r="AF64" s="1">
        <f t="shared" si="50"/>
        <v>1</v>
      </c>
      <c r="AG64" s="43"/>
    </row>
    <row r="65" spans="1:33" x14ac:dyDescent="0.3">
      <c r="A65" s="42">
        <v>46089</v>
      </c>
      <c r="B65" s="1">
        <v>64</v>
      </c>
      <c r="C65" s="1" t="s">
        <v>66</v>
      </c>
      <c r="D65" s="1" t="s">
        <v>5</v>
      </c>
      <c r="E65" s="1">
        <v>8</v>
      </c>
      <c r="F65" s="1">
        <v>7</v>
      </c>
      <c r="G65" s="1" t="s">
        <v>83</v>
      </c>
      <c r="H65" s="1" t="s">
        <v>83</v>
      </c>
      <c r="I65" s="1">
        <f t="shared" si="29"/>
        <v>39</v>
      </c>
      <c r="J65" s="1">
        <f t="shared" si="30"/>
        <v>19</v>
      </c>
      <c r="K65" s="1">
        <f t="shared" si="31"/>
        <v>6</v>
      </c>
      <c r="L65" s="1">
        <f t="shared" si="32"/>
        <v>6</v>
      </c>
      <c r="M65" s="1">
        <f t="shared" si="33"/>
        <v>3</v>
      </c>
      <c r="N65" s="1">
        <f t="shared" si="34"/>
        <v>0</v>
      </c>
      <c r="O65" s="1">
        <f t="shared" si="35"/>
        <v>20</v>
      </c>
      <c r="P65" s="1">
        <f t="shared" si="36"/>
        <v>8</v>
      </c>
      <c r="Q65" s="1">
        <f t="shared" si="37"/>
        <v>3</v>
      </c>
      <c r="R65" s="1">
        <f t="shared" si="38"/>
        <v>19</v>
      </c>
      <c r="S65" s="1">
        <f t="shared" si="39"/>
        <v>11</v>
      </c>
      <c r="T65" s="1">
        <f t="shared" si="40"/>
        <v>3</v>
      </c>
      <c r="U65" s="1">
        <f t="shared" si="41"/>
        <v>14</v>
      </c>
      <c r="V65" s="1">
        <f t="shared" si="42"/>
        <v>4</v>
      </c>
      <c r="W65" s="1">
        <f t="shared" si="43"/>
        <v>3</v>
      </c>
      <c r="X65" s="1">
        <f t="shared" si="44"/>
        <v>24</v>
      </c>
      <c r="Y65" s="1">
        <f t="shared" si="45"/>
        <v>12</v>
      </c>
      <c r="Z65" s="1">
        <f t="shared" si="46"/>
        <v>4</v>
      </c>
      <c r="AA65" s="1" t="str">
        <f t="shared" si="27"/>
        <v>W</v>
      </c>
      <c r="AB65" s="1">
        <f t="shared" si="47"/>
        <v>7</v>
      </c>
      <c r="AC65" s="1" t="str">
        <f t="shared" si="28"/>
        <v>W</v>
      </c>
      <c r="AD65" s="1">
        <f t="shared" si="48"/>
        <v>8</v>
      </c>
      <c r="AE65" s="1">
        <f t="shared" si="49"/>
        <v>1</v>
      </c>
      <c r="AF65" s="1">
        <f t="shared" si="50"/>
        <v>1</v>
      </c>
      <c r="AG65" s="43"/>
    </row>
    <row r="66" spans="1:33" x14ac:dyDescent="0.3">
      <c r="A66" s="42">
        <v>46091</v>
      </c>
      <c r="B66" s="1">
        <v>65</v>
      </c>
      <c r="C66" s="1" t="s">
        <v>66</v>
      </c>
      <c r="D66" s="1" t="s">
        <v>8</v>
      </c>
      <c r="E66" s="1">
        <v>6</v>
      </c>
      <c r="F66" s="1">
        <v>3</v>
      </c>
      <c r="G66" s="1" t="s">
        <v>83</v>
      </c>
      <c r="H66" s="1" t="s">
        <v>83</v>
      </c>
      <c r="I66" s="1">
        <f t="shared" si="29"/>
        <v>40</v>
      </c>
      <c r="J66" s="1">
        <f t="shared" si="30"/>
        <v>19</v>
      </c>
      <c r="K66" s="1">
        <f t="shared" si="31"/>
        <v>6</v>
      </c>
      <c r="L66" s="1">
        <f t="shared" si="32"/>
        <v>6</v>
      </c>
      <c r="M66" s="1">
        <f t="shared" si="33"/>
        <v>3</v>
      </c>
      <c r="N66" s="1">
        <f t="shared" si="34"/>
        <v>0</v>
      </c>
      <c r="O66" s="1">
        <f t="shared" si="35"/>
        <v>21</v>
      </c>
      <c r="P66" s="1">
        <f t="shared" si="36"/>
        <v>8</v>
      </c>
      <c r="Q66" s="1">
        <f t="shared" si="37"/>
        <v>3</v>
      </c>
      <c r="R66" s="1">
        <f t="shared" si="38"/>
        <v>19</v>
      </c>
      <c r="S66" s="1">
        <f t="shared" si="39"/>
        <v>11</v>
      </c>
      <c r="T66" s="1">
        <f t="shared" si="40"/>
        <v>3</v>
      </c>
      <c r="U66" s="1">
        <f t="shared" si="41"/>
        <v>14</v>
      </c>
      <c r="V66" s="1">
        <f t="shared" si="42"/>
        <v>4</v>
      </c>
      <c r="W66" s="1">
        <f t="shared" si="43"/>
        <v>3</v>
      </c>
      <c r="X66" s="1">
        <f t="shared" si="44"/>
        <v>24</v>
      </c>
      <c r="Y66" s="1">
        <f t="shared" si="45"/>
        <v>12</v>
      </c>
      <c r="Z66" s="1">
        <f t="shared" si="46"/>
        <v>4</v>
      </c>
      <c r="AA66" s="1" t="str">
        <f t="shared" ref="AA66:AA83" si="51">IF(E66="","",IF(E66&gt;F66,"W","L"))</f>
        <v>W</v>
      </c>
      <c r="AB66" s="1">
        <f t="shared" si="47"/>
        <v>8</v>
      </c>
      <c r="AC66" s="1" t="str">
        <f t="shared" ref="AC66:AC83" si="52">IF(E66="","",IF(E66&gt;F66,"W",IF(AND(E66&lt;F66,G66=$AK$2,H66=$AK$2),"L","OTL")))</f>
        <v>W</v>
      </c>
      <c r="AD66" s="1">
        <f t="shared" si="48"/>
        <v>8</v>
      </c>
      <c r="AE66" s="1">
        <f t="shared" si="49"/>
        <v>1</v>
      </c>
      <c r="AF66" s="1">
        <f t="shared" si="50"/>
        <v>1</v>
      </c>
      <c r="AG66" s="43"/>
    </row>
    <row r="67" spans="1:33" x14ac:dyDescent="0.3">
      <c r="A67" s="42">
        <v>46093</v>
      </c>
      <c r="B67" s="1">
        <v>66</v>
      </c>
      <c r="C67" s="1" t="s">
        <v>66</v>
      </c>
      <c r="D67" s="1" t="s">
        <v>1</v>
      </c>
      <c r="E67" s="1">
        <v>1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40</v>
      </c>
      <c r="J67" s="1">
        <f t="shared" ref="J67:J83" si="54">IF(E67="","",IF(AND(F67&gt;E67,G67=$AK$2,H67=$AK$2),J66+1,J66))</f>
        <v>20</v>
      </c>
      <c r="K67" s="1">
        <f t="shared" ref="K67:K83" si="55">IF(E67="","",IF(AND(G67=$AK$1,E67&gt;F67),K66+1,K66))</f>
        <v>6</v>
      </c>
      <c r="L67" s="1">
        <f t="shared" ref="L67:L83" si="56">IF(E67="","",IF(AND(OR(G67=$AK$1,H67=$AK$1),E67&lt;F67),L66+1,L66))</f>
        <v>6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0</v>
      </c>
      <c r="O67" s="1">
        <f t="shared" ref="O67:O83" si="59">IF(E67="","",IF(AND(C67=$AL$1,E67&gt;F67),O66+1,O66))</f>
        <v>21</v>
      </c>
      <c r="P67" s="1">
        <f t="shared" ref="P67:P83" si="60">IF(E67="","",IF(AND(C67=$AL$1,F67&gt;E67,G67=$AK$2,H67=$AK$2), P66+1, P66))</f>
        <v>9</v>
      </c>
      <c r="Q67" s="1">
        <f t="shared" ref="Q67:Q83" si="61">IF(E67="","",IF(AND(C67=$AL$1,F67&gt;E67,OR(G67=$AK$1,H67=$AK$1)),Q66+1, Q66))</f>
        <v>3</v>
      </c>
      <c r="R67" s="1">
        <f t="shared" ref="R67:R83" si="62">IF(E67="","",IF(AND(C67=$AL$2,E67&gt;F67),R66+1,R66))</f>
        <v>19</v>
      </c>
      <c r="S67" s="1">
        <f t="shared" ref="S67:S83" si="63">IF(E67="","",IF(AND(C67=$AL$2,F67&gt;E67,G67=$AK$2,H67=$AK$2),S66+1,S66))</f>
        <v>11</v>
      </c>
      <c r="T67" s="1">
        <f t="shared" ref="T67:T83" si="64">IF(E67="","",IF(AND(C67=$AL$2,F67&gt;E67,OR(G67=$AK$1,H67=$AK$1)), T66+1, T66))</f>
        <v>3</v>
      </c>
      <c r="U67" s="1">
        <f t="shared" ref="U67:U83" si="65">IF(E67="","",IF(AND(E67&gt;F67,COUNTIF($AO$1:$AO$7,D67)=1),U66+1,U66))</f>
        <v>14</v>
      </c>
      <c r="V67" s="1">
        <f t="shared" ref="V67:V83" si="66">IF(E67="","",IF(AND(E67&lt;F67,G67=$AK$2,H67=$AK$2,COUNTIF($AO$1:$AO$7,D67)=1),V66+1,V66))</f>
        <v>4</v>
      </c>
      <c r="W67" s="1">
        <f t="shared" ref="W67:W83" si="67">IF(E67="","",IF(AND(E67&lt;F67,COUNTIF($AO$1:$AO$7,D67)=1,OR(G67=$AK$1,H67=$AK$1)), W66+1, W66))</f>
        <v>3</v>
      </c>
      <c r="X67" s="1">
        <f t="shared" ref="X67:X83" si="68">IF(E67="","",IF(AND(E67&gt;F67,COUNTIF($AN$1:$AN$15,D67)=1),X66+1,X66))</f>
        <v>24</v>
      </c>
      <c r="Y67" s="1">
        <f t="shared" ref="Y67:Y83" si="69">IF(E67="","",IF(AND(E67&lt;F67,G67=$AK$2,H67=$AK$2,COUNTIF($AN$1:$AN$15,D67)=1),Y66+1,Y66))</f>
        <v>13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8</v>
      </c>
      <c r="AE67" s="1">
        <f t="shared" si="49"/>
        <v>2</v>
      </c>
      <c r="AF67" s="1">
        <f t="shared" si="50"/>
        <v>0</v>
      </c>
      <c r="AG67" s="43"/>
    </row>
    <row r="68" spans="1:33" x14ac:dyDescent="0.3">
      <c r="A68" s="42">
        <v>46095</v>
      </c>
      <c r="B68" s="1">
        <v>67</v>
      </c>
      <c r="C68" s="1" t="s">
        <v>66</v>
      </c>
      <c r="D68" s="1" t="s">
        <v>4</v>
      </c>
      <c r="E68" s="1">
        <v>3</v>
      </c>
      <c r="F68" s="1">
        <v>2</v>
      </c>
      <c r="G68" s="1" t="s">
        <v>84</v>
      </c>
      <c r="H68" s="1" t="s">
        <v>84</v>
      </c>
      <c r="I68" s="1">
        <f t="shared" si="53"/>
        <v>41</v>
      </c>
      <c r="J68" s="1">
        <f t="shared" si="54"/>
        <v>20</v>
      </c>
      <c r="K68" s="1">
        <f t="shared" si="55"/>
        <v>7</v>
      </c>
      <c r="L68" s="1">
        <f t="shared" si="56"/>
        <v>6</v>
      </c>
      <c r="M68" s="1">
        <f t="shared" si="57"/>
        <v>4</v>
      </c>
      <c r="N68" s="1">
        <f t="shared" si="58"/>
        <v>0</v>
      </c>
      <c r="O68" s="1">
        <f t="shared" si="59"/>
        <v>22</v>
      </c>
      <c r="P68" s="1">
        <f t="shared" si="60"/>
        <v>9</v>
      </c>
      <c r="Q68" s="1">
        <f t="shared" si="61"/>
        <v>3</v>
      </c>
      <c r="R68" s="1">
        <f t="shared" si="62"/>
        <v>19</v>
      </c>
      <c r="S68" s="1">
        <f t="shared" si="63"/>
        <v>11</v>
      </c>
      <c r="T68" s="1">
        <f t="shared" si="64"/>
        <v>3</v>
      </c>
      <c r="U68" s="1">
        <f t="shared" si="65"/>
        <v>15</v>
      </c>
      <c r="V68" s="1">
        <f t="shared" si="66"/>
        <v>4</v>
      </c>
      <c r="W68" s="1">
        <f t="shared" si="67"/>
        <v>3</v>
      </c>
      <c r="X68" s="1">
        <f t="shared" si="68"/>
        <v>25</v>
      </c>
      <c r="Y68" s="1">
        <f t="shared" si="69"/>
        <v>13</v>
      </c>
      <c r="Z68" s="1">
        <f t="shared" si="70"/>
        <v>4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9</v>
      </c>
      <c r="AE68" s="1">
        <f t="shared" si="49"/>
        <v>1</v>
      </c>
      <c r="AF68" s="1">
        <f t="shared" si="50"/>
        <v>0</v>
      </c>
      <c r="AG68" s="43"/>
    </row>
    <row r="69" spans="1:33" x14ac:dyDescent="0.3">
      <c r="A69" s="42">
        <v>46098</v>
      </c>
      <c r="B69" s="1">
        <v>68</v>
      </c>
      <c r="C69" s="1" t="s">
        <v>65</v>
      </c>
      <c r="D69" s="1" t="s">
        <v>2</v>
      </c>
      <c r="E69" s="1">
        <v>2</v>
      </c>
      <c r="F69" s="1">
        <v>0</v>
      </c>
      <c r="G69" s="1" t="s">
        <v>83</v>
      </c>
      <c r="H69" s="1" t="s">
        <v>83</v>
      </c>
      <c r="I69" s="1">
        <f t="shared" si="53"/>
        <v>42</v>
      </c>
      <c r="J69" s="1">
        <f t="shared" si="54"/>
        <v>20</v>
      </c>
      <c r="K69" s="1">
        <f t="shared" si="55"/>
        <v>7</v>
      </c>
      <c r="L69" s="1">
        <f t="shared" si="56"/>
        <v>6</v>
      </c>
      <c r="M69" s="1">
        <f t="shared" si="57"/>
        <v>4</v>
      </c>
      <c r="N69" s="1">
        <f t="shared" si="58"/>
        <v>0</v>
      </c>
      <c r="O69" s="1">
        <f t="shared" si="59"/>
        <v>22</v>
      </c>
      <c r="P69" s="1">
        <f t="shared" si="60"/>
        <v>9</v>
      </c>
      <c r="Q69" s="1">
        <f t="shared" si="61"/>
        <v>3</v>
      </c>
      <c r="R69" s="1">
        <f t="shared" si="62"/>
        <v>20</v>
      </c>
      <c r="S69" s="1">
        <f t="shared" si="63"/>
        <v>11</v>
      </c>
      <c r="T69" s="1">
        <f t="shared" si="64"/>
        <v>3</v>
      </c>
      <c r="U69" s="1">
        <f t="shared" si="65"/>
        <v>15</v>
      </c>
      <c r="V69" s="1">
        <f t="shared" si="66"/>
        <v>4</v>
      </c>
      <c r="W69" s="1">
        <f t="shared" si="67"/>
        <v>3</v>
      </c>
      <c r="X69" s="1">
        <f t="shared" si="68"/>
        <v>25</v>
      </c>
      <c r="Y69" s="1">
        <f t="shared" si="69"/>
        <v>13</v>
      </c>
      <c r="Z69" s="1">
        <f t="shared" si="70"/>
        <v>4</v>
      </c>
      <c r="AA69" s="1" t="str">
        <f t="shared" si="51"/>
        <v>W</v>
      </c>
      <c r="AB69" s="1">
        <f t="shared" si="71"/>
        <v>2</v>
      </c>
      <c r="AC69" s="1" t="str">
        <f t="shared" si="52"/>
        <v>W</v>
      </c>
      <c r="AD69" s="1">
        <f t="shared" si="48"/>
        <v>9</v>
      </c>
      <c r="AE69" s="1">
        <f t="shared" si="49"/>
        <v>1</v>
      </c>
      <c r="AF69" s="1">
        <f t="shared" si="50"/>
        <v>0</v>
      </c>
      <c r="AG69" s="43"/>
    </row>
    <row r="70" spans="1:33" x14ac:dyDescent="0.3">
      <c r="A70" s="42">
        <v>46100</v>
      </c>
      <c r="B70" s="1">
        <v>69</v>
      </c>
      <c r="C70" s="1" t="s">
        <v>65</v>
      </c>
      <c r="D70" s="1" t="s">
        <v>8</v>
      </c>
      <c r="E70" s="1">
        <v>5</v>
      </c>
      <c r="F70" s="1">
        <v>0</v>
      </c>
      <c r="G70" s="1" t="s">
        <v>83</v>
      </c>
      <c r="H70" s="1" t="s">
        <v>83</v>
      </c>
      <c r="I70" s="1">
        <f t="shared" si="53"/>
        <v>43</v>
      </c>
      <c r="J70" s="1">
        <f t="shared" si="54"/>
        <v>20</v>
      </c>
      <c r="K70" s="1">
        <f t="shared" si="55"/>
        <v>7</v>
      </c>
      <c r="L70" s="1">
        <f t="shared" si="56"/>
        <v>6</v>
      </c>
      <c r="M70" s="1">
        <f t="shared" si="57"/>
        <v>4</v>
      </c>
      <c r="N70" s="1">
        <f t="shared" si="58"/>
        <v>0</v>
      </c>
      <c r="O70" s="1">
        <f t="shared" si="59"/>
        <v>22</v>
      </c>
      <c r="P70" s="1">
        <f t="shared" si="60"/>
        <v>9</v>
      </c>
      <c r="Q70" s="1">
        <f t="shared" si="61"/>
        <v>3</v>
      </c>
      <c r="R70" s="1">
        <f t="shared" si="62"/>
        <v>21</v>
      </c>
      <c r="S70" s="1">
        <f t="shared" si="63"/>
        <v>11</v>
      </c>
      <c r="T70" s="1">
        <f t="shared" si="64"/>
        <v>3</v>
      </c>
      <c r="U70" s="1">
        <f t="shared" si="65"/>
        <v>15</v>
      </c>
      <c r="V70" s="1">
        <f t="shared" si="66"/>
        <v>4</v>
      </c>
      <c r="W70" s="1">
        <f t="shared" si="67"/>
        <v>3</v>
      </c>
      <c r="X70" s="1">
        <f t="shared" si="68"/>
        <v>25</v>
      </c>
      <c r="Y70" s="1">
        <f t="shared" si="69"/>
        <v>13</v>
      </c>
      <c r="Z70" s="1">
        <f t="shared" si="70"/>
        <v>4</v>
      </c>
      <c r="AA70" s="1" t="str">
        <f t="shared" si="51"/>
        <v>W</v>
      </c>
      <c r="AB70" s="1">
        <f t="shared" si="71"/>
        <v>3</v>
      </c>
      <c r="AC70" s="1" t="str">
        <f t="shared" si="52"/>
        <v>W</v>
      </c>
      <c r="AD70" s="1">
        <f t="shared" si="48"/>
        <v>9</v>
      </c>
      <c r="AE70" s="1">
        <f t="shared" si="49"/>
        <v>1</v>
      </c>
      <c r="AF70" s="1">
        <f t="shared" si="50"/>
        <v>0</v>
      </c>
      <c r="AG70" s="43"/>
    </row>
    <row r="71" spans="1:33" x14ac:dyDescent="0.3">
      <c r="A71" s="42">
        <v>46102</v>
      </c>
      <c r="B71" s="1">
        <v>70</v>
      </c>
      <c r="C71" s="1" t="s">
        <v>65</v>
      </c>
      <c r="D71" s="1" t="s">
        <v>18</v>
      </c>
      <c r="E71" s="1">
        <v>4</v>
      </c>
      <c r="F71" s="1">
        <v>1</v>
      </c>
      <c r="G71" s="1" t="s">
        <v>83</v>
      </c>
      <c r="H71" s="1" t="s">
        <v>83</v>
      </c>
      <c r="I71" s="1">
        <f t="shared" si="53"/>
        <v>44</v>
      </c>
      <c r="J71" s="1">
        <f t="shared" si="54"/>
        <v>20</v>
      </c>
      <c r="K71" s="1">
        <f t="shared" si="55"/>
        <v>7</v>
      </c>
      <c r="L71" s="1">
        <f t="shared" si="56"/>
        <v>6</v>
      </c>
      <c r="M71" s="1">
        <f t="shared" si="57"/>
        <v>4</v>
      </c>
      <c r="N71" s="1">
        <f t="shared" si="58"/>
        <v>0</v>
      </c>
      <c r="O71" s="1">
        <f t="shared" si="59"/>
        <v>22</v>
      </c>
      <c r="P71" s="1">
        <f t="shared" si="60"/>
        <v>9</v>
      </c>
      <c r="Q71" s="1">
        <f t="shared" si="61"/>
        <v>3</v>
      </c>
      <c r="R71" s="1">
        <f t="shared" si="62"/>
        <v>22</v>
      </c>
      <c r="S71" s="1">
        <f t="shared" si="63"/>
        <v>11</v>
      </c>
      <c r="T71" s="1">
        <f t="shared" si="64"/>
        <v>3</v>
      </c>
      <c r="U71" s="1">
        <f t="shared" si="65"/>
        <v>15</v>
      </c>
      <c r="V71" s="1">
        <f t="shared" si="66"/>
        <v>4</v>
      </c>
      <c r="W71" s="1">
        <f t="shared" si="67"/>
        <v>3</v>
      </c>
      <c r="X71" s="1">
        <f t="shared" si="68"/>
        <v>25</v>
      </c>
      <c r="Y71" s="1">
        <f t="shared" si="69"/>
        <v>13</v>
      </c>
      <c r="Z71" s="1">
        <f t="shared" si="70"/>
        <v>4</v>
      </c>
      <c r="AA71" s="1" t="str">
        <f t="shared" si="51"/>
        <v>W</v>
      </c>
      <c r="AB71" s="1">
        <f t="shared" si="71"/>
        <v>4</v>
      </c>
      <c r="AC71" s="1" t="str">
        <f t="shared" si="52"/>
        <v>W</v>
      </c>
      <c r="AD71" s="1">
        <f t="shared" si="48"/>
        <v>9</v>
      </c>
      <c r="AE71" s="1">
        <f t="shared" si="49"/>
        <v>1</v>
      </c>
      <c r="AF71" s="1">
        <f t="shared" si="50"/>
        <v>0</v>
      </c>
      <c r="AG71" s="43"/>
    </row>
    <row r="72" spans="1:33" x14ac:dyDescent="0.3">
      <c r="A72" s="42">
        <v>46103</v>
      </c>
      <c r="B72" s="1">
        <v>71</v>
      </c>
      <c r="C72" s="1" t="s">
        <v>65</v>
      </c>
      <c r="D72" s="1" t="s">
        <v>31</v>
      </c>
      <c r="E72" s="1">
        <v>5</v>
      </c>
      <c r="F72" s="1">
        <v>6</v>
      </c>
      <c r="G72" s="1" t="s">
        <v>84</v>
      </c>
      <c r="H72" s="1" t="s">
        <v>83</v>
      </c>
      <c r="I72" s="1">
        <f t="shared" si="53"/>
        <v>44</v>
      </c>
      <c r="J72" s="1">
        <f t="shared" si="54"/>
        <v>20</v>
      </c>
      <c r="K72" s="1">
        <f t="shared" si="55"/>
        <v>7</v>
      </c>
      <c r="L72" s="1">
        <f t="shared" si="56"/>
        <v>7</v>
      </c>
      <c r="M72" s="1">
        <f t="shared" si="57"/>
        <v>4</v>
      </c>
      <c r="N72" s="1">
        <f t="shared" si="58"/>
        <v>0</v>
      </c>
      <c r="O72" s="1">
        <f t="shared" si="59"/>
        <v>22</v>
      </c>
      <c r="P72" s="1">
        <f t="shared" si="60"/>
        <v>9</v>
      </c>
      <c r="Q72" s="1">
        <f t="shared" si="61"/>
        <v>3</v>
      </c>
      <c r="R72" s="1">
        <f t="shared" si="62"/>
        <v>22</v>
      </c>
      <c r="S72" s="1">
        <f t="shared" si="63"/>
        <v>11</v>
      </c>
      <c r="T72" s="1">
        <f t="shared" si="64"/>
        <v>4</v>
      </c>
      <c r="U72" s="1">
        <f t="shared" si="65"/>
        <v>15</v>
      </c>
      <c r="V72" s="1">
        <f t="shared" si="66"/>
        <v>4</v>
      </c>
      <c r="W72" s="1">
        <f t="shared" si="67"/>
        <v>3</v>
      </c>
      <c r="X72" s="1">
        <f t="shared" si="68"/>
        <v>25</v>
      </c>
      <c r="Y72" s="1">
        <f t="shared" si="69"/>
        <v>13</v>
      </c>
      <c r="Z72" s="1">
        <f t="shared" si="70"/>
        <v>4</v>
      </c>
      <c r="AA72" s="1" t="str">
        <f t="shared" si="51"/>
        <v>L</v>
      </c>
      <c r="AB72" s="1">
        <f t="shared" si="71"/>
        <v>1</v>
      </c>
      <c r="AC72" s="1" t="str">
        <f t="shared" si="52"/>
        <v>OTL</v>
      </c>
      <c r="AD72" s="1">
        <f t="shared" si="48"/>
        <v>8</v>
      </c>
      <c r="AE72" s="1">
        <f t="shared" si="49"/>
        <v>1</v>
      </c>
      <c r="AF72" s="1">
        <f t="shared" si="50"/>
        <v>1</v>
      </c>
      <c r="AG72" s="43"/>
    </row>
    <row r="73" spans="1:33" x14ac:dyDescent="0.3">
      <c r="A73" s="42">
        <v>46106</v>
      </c>
      <c r="B73" s="1">
        <v>72</v>
      </c>
      <c r="C73" s="1" t="s">
        <v>66</v>
      </c>
      <c r="D73" s="1" t="s">
        <v>29</v>
      </c>
      <c r="E73" s="1">
        <v>3</v>
      </c>
      <c r="F73" s="1">
        <v>4</v>
      </c>
      <c r="G73" s="1" t="s">
        <v>84</v>
      </c>
      <c r="H73" s="1" t="s">
        <v>83</v>
      </c>
      <c r="I73" s="1">
        <f t="shared" si="53"/>
        <v>44</v>
      </c>
      <c r="J73" s="1">
        <f t="shared" si="54"/>
        <v>20</v>
      </c>
      <c r="K73" s="1">
        <f t="shared" si="55"/>
        <v>7</v>
      </c>
      <c r="L73" s="1">
        <f t="shared" si="56"/>
        <v>8</v>
      </c>
      <c r="M73" s="1">
        <f t="shared" si="57"/>
        <v>4</v>
      </c>
      <c r="N73" s="1">
        <f t="shared" si="58"/>
        <v>0</v>
      </c>
      <c r="O73" s="1">
        <f t="shared" si="59"/>
        <v>22</v>
      </c>
      <c r="P73" s="1">
        <f t="shared" si="60"/>
        <v>9</v>
      </c>
      <c r="Q73" s="1">
        <f t="shared" si="61"/>
        <v>4</v>
      </c>
      <c r="R73" s="1">
        <f t="shared" si="62"/>
        <v>22</v>
      </c>
      <c r="S73" s="1">
        <f t="shared" si="63"/>
        <v>11</v>
      </c>
      <c r="T73" s="1">
        <f t="shared" si="64"/>
        <v>4</v>
      </c>
      <c r="U73" s="1">
        <f t="shared" si="65"/>
        <v>15</v>
      </c>
      <c r="V73" s="1">
        <f t="shared" si="66"/>
        <v>4</v>
      </c>
      <c r="W73" s="1">
        <f t="shared" si="67"/>
        <v>4</v>
      </c>
      <c r="X73" s="1">
        <f t="shared" si="68"/>
        <v>25</v>
      </c>
      <c r="Y73" s="1">
        <f t="shared" si="69"/>
        <v>13</v>
      </c>
      <c r="Z73" s="1">
        <f t="shared" si="70"/>
        <v>5</v>
      </c>
      <c r="AA73" s="1" t="str">
        <f t="shared" si="51"/>
        <v>L</v>
      </c>
      <c r="AB73" s="1">
        <f t="shared" si="71"/>
        <v>2</v>
      </c>
      <c r="AC73" s="1" t="str">
        <f t="shared" si="52"/>
        <v>OTL</v>
      </c>
      <c r="AD73" s="1">
        <f t="shared" si="48"/>
        <v>7</v>
      </c>
      <c r="AE73" s="1">
        <f t="shared" si="49"/>
        <v>1</v>
      </c>
      <c r="AF73" s="1">
        <f t="shared" si="50"/>
        <v>2</v>
      </c>
      <c r="AG73" s="43"/>
    </row>
    <row r="74" spans="1:33" x14ac:dyDescent="0.3">
      <c r="A74" s="42">
        <v>46108</v>
      </c>
      <c r="B74" s="1">
        <v>73</v>
      </c>
      <c r="C74" s="1" t="s">
        <v>66</v>
      </c>
      <c r="D74" s="1" t="s">
        <v>21</v>
      </c>
      <c r="E74" s="1">
        <v>2</v>
      </c>
      <c r="F74" s="1">
        <v>5</v>
      </c>
      <c r="G74" s="1" t="s">
        <v>83</v>
      </c>
      <c r="H74" s="1" t="s">
        <v>83</v>
      </c>
      <c r="I74" s="1">
        <f t="shared" si="53"/>
        <v>44</v>
      </c>
      <c r="J74" s="1">
        <f t="shared" si="54"/>
        <v>21</v>
      </c>
      <c r="K74" s="1">
        <f t="shared" si="55"/>
        <v>7</v>
      </c>
      <c r="L74" s="1">
        <f t="shared" si="56"/>
        <v>8</v>
      </c>
      <c r="M74" s="1">
        <f t="shared" si="57"/>
        <v>4</v>
      </c>
      <c r="N74" s="1">
        <f t="shared" si="58"/>
        <v>0</v>
      </c>
      <c r="O74" s="1">
        <f t="shared" si="59"/>
        <v>22</v>
      </c>
      <c r="P74" s="1">
        <f t="shared" si="60"/>
        <v>10</v>
      </c>
      <c r="Q74" s="1">
        <f t="shared" si="61"/>
        <v>4</v>
      </c>
      <c r="R74" s="1">
        <f t="shared" si="62"/>
        <v>22</v>
      </c>
      <c r="S74" s="1">
        <f t="shared" si="63"/>
        <v>11</v>
      </c>
      <c r="T74" s="1">
        <f t="shared" si="64"/>
        <v>4</v>
      </c>
      <c r="U74" s="1">
        <f t="shared" si="65"/>
        <v>15</v>
      </c>
      <c r="V74" s="1">
        <f t="shared" si="66"/>
        <v>5</v>
      </c>
      <c r="W74" s="1">
        <f t="shared" si="67"/>
        <v>4</v>
      </c>
      <c r="X74" s="1">
        <f t="shared" si="68"/>
        <v>25</v>
      </c>
      <c r="Y74" s="1">
        <f t="shared" si="69"/>
        <v>14</v>
      </c>
      <c r="Z74" s="1">
        <f t="shared" si="70"/>
        <v>5</v>
      </c>
      <c r="AA74" s="1" t="str">
        <f t="shared" si="51"/>
        <v>L</v>
      </c>
      <c r="AB74" s="1">
        <f t="shared" si="71"/>
        <v>3</v>
      </c>
      <c r="AC74" s="1" t="str">
        <f t="shared" si="52"/>
        <v>L</v>
      </c>
      <c r="AD74" s="1">
        <f t="shared" si="48"/>
        <v>6</v>
      </c>
      <c r="AE74" s="1">
        <f t="shared" si="49"/>
        <v>2</v>
      </c>
      <c r="AF74" s="1">
        <f t="shared" si="50"/>
        <v>2</v>
      </c>
      <c r="AG74" s="43"/>
    </row>
    <row r="75" spans="1:33" x14ac:dyDescent="0.3">
      <c r="A75" s="42">
        <v>46109</v>
      </c>
      <c r="B75" s="1">
        <v>74</v>
      </c>
      <c r="C75" s="1" t="s">
        <v>66</v>
      </c>
      <c r="D75" s="1" t="s">
        <v>7</v>
      </c>
      <c r="E75" s="1">
        <v>3</v>
      </c>
      <c r="F75" s="1">
        <v>2</v>
      </c>
      <c r="G75" s="1" t="s">
        <v>84</v>
      </c>
      <c r="H75" s="1" t="s">
        <v>84</v>
      </c>
      <c r="I75" s="1">
        <f t="shared" si="53"/>
        <v>45</v>
      </c>
      <c r="J75" s="1">
        <f t="shared" si="54"/>
        <v>21</v>
      </c>
      <c r="K75" s="1">
        <f t="shared" si="55"/>
        <v>8</v>
      </c>
      <c r="L75" s="1">
        <f t="shared" si="56"/>
        <v>8</v>
      </c>
      <c r="M75" s="1">
        <f t="shared" si="57"/>
        <v>5</v>
      </c>
      <c r="N75" s="1">
        <f t="shared" si="58"/>
        <v>0</v>
      </c>
      <c r="O75" s="1">
        <f t="shared" si="59"/>
        <v>23</v>
      </c>
      <c r="P75" s="1">
        <f t="shared" si="60"/>
        <v>10</v>
      </c>
      <c r="Q75" s="1">
        <f t="shared" si="61"/>
        <v>4</v>
      </c>
      <c r="R75" s="1">
        <f t="shared" si="62"/>
        <v>22</v>
      </c>
      <c r="S75" s="1">
        <f t="shared" si="63"/>
        <v>11</v>
      </c>
      <c r="T75" s="1">
        <f t="shared" si="64"/>
        <v>4</v>
      </c>
      <c r="U75" s="1">
        <f t="shared" si="65"/>
        <v>15</v>
      </c>
      <c r="V75" s="1">
        <f t="shared" si="66"/>
        <v>5</v>
      </c>
      <c r="W75" s="1">
        <f t="shared" si="67"/>
        <v>4</v>
      </c>
      <c r="X75" s="1">
        <f t="shared" si="68"/>
        <v>25</v>
      </c>
      <c r="Y75" s="1">
        <f t="shared" si="69"/>
        <v>14</v>
      </c>
      <c r="Z75" s="1">
        <f t="shared" si="70"/>
        <v>5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6</v>
      </c>
      <c r="AE75" s="1">
        <f t="shared" si="49"/>
        <v>2</v>
      </c>
      <c r="AF75" s="1">
        <f t="shared" si="50"/>
        <v>2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13</v>
      </c>
      <c r="E76" s="1">
        <v>4</v>
      </c>
      <c r="F76" s="1">
        <v>3</v>
      </c>
      <c r="G76" s="1" t="s">
        <v>83</v>
      </c>
      <c r="H76" s="1" t="s">
        <v>83</v>
      </c>
      <c r="I76" s="1">
        <f t="shared" si="53"/>
        <v>46</v>
      </c>
      <c r="J76" s="1">
        <f t="shared" si="54"/>
        <v>21</v>
      </c>
      <c r="K76" s="1">
        <f t="shared" si="55"/>
        <v>8</v>
      </c>
      <c r="L76" s="1">
        <f t="shared" si="56"/>
        <v>8</v>
      </c>
      <c r="M76" s="1">
        <f t="shared" si="57"/>
        <v>5</v>
      </c>
      <c r="N76" s="1">
        <f t="shared" si="58"/>
        <v>0</v>
      </c>
      <c r="O76" s="1">
        <f t="shared" si="59"/>
        <v>24</v>
      </c>
      <c r="P76" s="1">
        <f t="shared" si="60"/>
        <v>10</v>
      </c>
      <c r="Q76" s="1">
        <f t="shared" si="61"/>
        <v>4</v>
      </c>
      <c r="R76" s="1">
        <f t="shared" si="62"/>
        <v>22</v>
      </c>
      <c r="S76" s="1">
        <f t="shared" si="63"/>
        <v>11</v>
      </c>
      <c r="T76" s="1">
        <f t="shared" si="64"/>
        <v>4</v>
      </c>
      <c r="U76" s="1">
        <f t="shared" si="65"/>
        <v>15</v>
      </c>
      <c r="V76" s="1">
        <f t="shared" si="66"/>
        <v>5</v>
      </c>
      <c r="W76" s="1">
        <f t="shared" si="67"/>
        <v>4</v>
      </c>
      <c r="X76" s="1">
        <f t="shared" si="68"/>
        <v>26</v>
      </c>
      <c r="Y76" s="1">
        <f t="shared" si="69"/>
        <v>14</v>
      </c>
      <c r="Z76" s="1">
        <f t="shared" si="70"/>
        <v>5</v>
      </c>
      <c r="AA76" s="1" t="str">
        <f t="shared" si="51"/>
        <v>W</v>
      </c>
      <c r="AB76" s="1">
        <f t="shared" si="71"/>
        <v>2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2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46114</v>
      </c>
      <c r="B77" s="1">
        <v>76</v>
      </c>
      <c r="C77" s="1" t="s">
        <v>65</v>
      </c>
      <c r="D77" s="1" t="s">
        <v>11</v>
      </c>
      <c r="E77" s="1">
        <v>1</v>
      </c>
      <c r="F77" s="1">
        <v>4</v>
      </c>
      <c r="G77" s="1" t="s">
        <v>83</v>
      </c>
      <c r="H77" s="1" t="s">
        <v>83</v>
      </c>
      <c r="I77" s="1">
        <f t="shared" si="53"/>
        <v>46</v>
      </c>
      <c r="J77" s="1">
        <f t="shared" si="54"/>
        <v>22</v>
      </c>
      <c r="K77" s="1">
        <f t="shared" si="55"/>
        <v>8</v>
      </c>
      <c r="L77" s="1">
        <f t="shared" si="56"/>
        <v>8</v>
      </c>
      <c r="M77" s="1">
        <f t="shared" si="57"/>
        <v>5</v>
      </c>
      <c r="N77" s="1">
        <f t="shared" si="58"/>
        <v>0</v>
      </c>
      <c r="O77" s="1">
        <f t="shared" si="59"/>
        <v>24</v>
      </c>
      <c r="P77" s="1">
        <f t="shared" si="60"/>
        <v>10</v>
      </c>
      <c r="Q77" s="1">
        <f t="shared" si="61"/>
        <v>4</v>
      </c>
      <c r="R77" s="1">
        <f t="shared" si="62"/>
        <v>22</v>
      </c>
      <c r="S77" s="1">
        <f t="shared" si="63"/>
        <v>12</v>
      </c>
      <c r="T77" s="1">
        <f t="shared" si="64"/>
        <v>4</v>
      </c>
      <c r="U77" s="1">
        <f t="shared" si="65"/>
        <v>15</v>
      </c>
      <c r="V77" s="1">
        <f t="shared" si="66"/>
        <v>6</v>
      </c>
      <c r="W77" s="1">
        <f t="shared" si="67"/>
        <v>4</v>
      </c>
      <c r="X77" s="1">
        <f t="shared" si="68"/>
        <v>26</v>
      </c>
      <c r="Y77" s="1">
        <f t="shared" si="69"/>
        <v>15</v>
      </c>
      <c r="Z77" s="1">
        <f t="shared" si="70"/>
        <v>5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6</v>
      </c>
      <c r="AE77" s="1">
        <f t="shared" si="73"/>
        <v>2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65</v>
      </c>
      <c r="D78" s="1" t="s">
        <v>1</v>
      </c>
      <c r="E78" s="1">
        <v>2</v>
      </c>
      <c r="F78" s="1">
        <v>6</v>
      </c>
      <c r="G78" s="1" t="s">
        <v>83</v>
      </c>
      <c r="H78" s="1" t="s">
        <v>83</v>
      </c>
      <c r="I78" s="1">
        <f t="shared" si="53"/>
        <v>46</v>
      </c>
      <c r="J78" s="1">
        <f t="shared" si="54"/>
        <v>23</v>
      </c>
      <c r="K78" s="1">
        <f t="shared" si="55"/>
        <v>8</v>
      </c>
      <c r="L78" s="1">
        <f t="shared" si="56"/>
        <v>8</v>
      </c>
      <c r="M78" s="1">
        <f t="shared" si="57"/>
        <v>5</v>
      </c>
      <c r="N78" s="1">
        <f t="shared" si="58"/>
        <v>0</v>
      </c>
      <c r="O78" s="1">
        <f t="shared" si="59"/>
        <v>24</v>
      </c>
      <c r="P78" s="1">
        <f t="shared" si="60"/>
        <v>10</v>
      </c>
      <c r="Q78" s="1">
        <f t="shared" si="61"/>
        <v>4</v>
      </c>
      <c r="R78" s="1">
        <f t="shared" si="62"/>
        <v>22</v>
      </c>
      <c r="S78" s="1">
        <f t="shared" si="63"/>
        <v>13</v>
      </c>
      <c r="T78" s="1">
        <f t="shared" si="64"/>
        <v>4</v>
      </c>
      <c r="U78" s="1">
        <f t="shared" si="65"/>
        <v>15</v>
      </c>
      <c r="V78" s="1">
        <f t="shared" si="66"/>
        <v>6</v>
      </c>
      <c r="W78" s="1">
        <f t="shared" si="67"/>
        <v>4</v>
      </c>
      <c r="X78" s="1">
        <f t="shared" si="68"/>
        <v>26</v>
      </c>
      <c r="Y78" s="1">
        <f t="shared" si="69"/>
        <v>16</v>
      </c>
      <c r="Z78" s="1">
        <f t="shared" si="70"/>
        <v>5</v>
      </c>
      <c r="AA78" s="1" t="str">
        <f t="shared" si="51"/>
        <v>L</v>
      </c>
      <c r="AB78" s="1">
        <f t="shared" si="71"/>
        <v>2</v>
      </c>
      <c r="AC78" s="1" t="str">
        <f t="shared" si="52"/>
        <v>L</v>
      </c>
      <c r="AD78" s="1">
        <f t="shared" si="72"/>
        <v>5</v>
      </c>
      <c r="AE78" s="1">
        <f t="shared" si="73"/>
        <v>3</v>
      </c>
      <c r="AF78" s="1">
        <f t="shared" si="74"/>
        <v>2</v>
      </c>
      <c r="AG78" s="43"/>
    </row>
    <row r="79" spans="1:33" x14ac:dyDescent="0.3">
      <c r="A79" s="42">
        <v>46118</v>
      </c>
      <c r="B79" s="1">
        <v>78</v>
      </c>
      <c r="C79" s="1" t="s">
        <v>66</v>
      </c>
      <c r="D79" s="1" t="s">
        <v>5</v>
      </c>
      <c r="E79" s="1">
        <v>4</v>
      </c>
      <c r="F79" s="1">
        <v>2</v>
      </c>
      <c r="G79" s="1" t="s">
        <v>83</v>
      </c>
      <c r="H79" s="1" t="s">
        <v>83</v>
      </c>
      <c r="I79" s="1">
        <f t="shared" si="53"/>
        <v>47</v>
      </c>
      <c r="J79" s="1">
        <f t="shared" si="54"/>
        <v>23</v>
      </c>
      <c r="K79" s="1">
        <f t="shared" si="55"/>
        <v>8</v>
      </c>
      <c r="L79" s="1">
        <f t="shared" si="56"/>
        <v>8</v>
      </c>
      <c r="M79" s="1">
        <f t="shared" si="57"/>
        <v>5</v>
      </c>
      <c r="N79" s="1">
        <f t="shared" si="58"/>
        <v>0</v>
      </c>
      <c r="O79" s="1">
        <f t="shared" si="59"/>
        <v>25</v>
      </c>
      <c r="P79" s="1">
        <f t="shared" si="60"/>
        <v>10</v>
      </c>
      <c r="Q79" s="1">
        <f t="shared" si="61"/>
        <v>4</v>
      </c>
      <c r="R79" s="1">
        <f t="shared" si="62"/>
        <v>22</v>
      </c>
      <c r="S79" s="1">
        <f t="shared" si="63"/>
        <v>13</v>
      </c>
      <c r="T79" s="1">
        <f t="shared" si="64"/>
        <v>4</v>
      </c>
      <c r="U79" s="1">
        <f t="shared" si="65"/>
        <v>16</v>
      </c>
      <c r="V79" s="1">
        <f t="shared" si="66"/>
        <v>6</v>
      </c>
      <c r="W79" s="1">
        <f t="shared" si="67"/>
        <v>4</v>
      </c>
      <c r="X79" s="1">
        <f t="shared" si="68"/>
        <v>27</v>
      </c>
      <c r="Y79" s="1">
        <f t="shared" si="69"/>
        <v>16</v>
      </c>
      <c r="Z79" s="1">
        <f t="shared" si="70"/>
        <v>5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5</v>
      </c>
      <c r="AE79" s="1">
        <f t="shared" si="73"/>
        <v>3</v>
      </c>
      <c r="AF79" s="1">
        <f t="shared" si="74"/>
        <v>2</v>
      </c>
      <c r="AG79" s="43"/>
    </row>
    <row r="80" spans="1:33" x14ac:dyDescent="0.3">
      <c r="A80" s="42">
        <v>46120</v>
      </c>
      <c r="B80" s="1">
        <v>79</v>
      </c>
      <c r="C80" s="1" t="s">
        <v>65</v>
      </c>
      <c r="D80" s="1" t="s">
        <v>12</v>
      </c>
      <c r="E80" s="1">
        <v>5</v>
      </c>
      <c r="F80" s="1">
        <v>3</v>
      </c>
      <c r="G80" s="1" t="s">
        <v>83</v>
      </c>
      <c r="H80" s="1" t="s">
        <v>83</v>
      </c>
      <c r="I80" s="1">
        <f t="shared" si="53"/>
        <v>48</v>
      </c>
      <c r="J80" s="1">
        <f t="shared" si="54"/>
        <v>23</v>
      </c>
      <c r="K80" s="1">
        <f t="shared" si="55"/>
        <v>8</v>
      </c>
      <c r="L80" s="1">
        <f t="shared" si="56"/>
        <v>8</v>
      </c>
      <c r="M80" s="1">
        <f t="shared" si="57"/>
        <v>5</v>
      </c>
      <c r="N80" s="1">
        <f t="shared" si="58"/>
        <v>0</v>
      </c>
      <c r="O80" s="1">
        <f t="shared" si="59"/>
        <v>25</v>
      </c>
      <c r="P80" s="1">
        <f t="shared" si="60"/>
        <v>10</v>
      </c>
      <c r="Q80" s="1">
        <f t="shared" si="61"/>
        <v>4</v>
      </c>
      <c r="R80" s="1">
        <f t="shared" si="62"/>
        <v>23</v>
      </c>
      <c r="S80" s="1">
        <f t="shared" si="63"/>
        <v>13</v>
      </c>
      <c r="T80" s="1">
        <f t="shared" si="64"/>
        <v>4</v>
      </c>
      <c r="U80" s="1">
        <f t="shared" si="65"/>
        <v>16</v>
      </c>
      <c r="V80" s="1">
        <f t="shared" si="66"/>
        <v>6</v>
      </c>
      <c r="W80" s="1">
        <f t="shared" si="67"/>
        <v>4</v>
      </c>
      <c r="X80" s="1">
        <f t="shared" si="68"/>
        <v>28</v>
      </c>
      <c r="Y80" s="1">
        <f t="shared" si="69"/>
        <v>16</v>
      </c>
      <c r="Z80" s="1">
        <f t="shared" si="70"/>
        <v>5</v>
      </c>
      <c r="AA80" s="1" t="str">
        <f t="shared" si="51"/>
        <v>W</v>
      </c>
      <c r="AB80" s="1">
        <f t="shared" si="71"/>
        <v>2</v>
      </c>
      <c r="AC80" s="1" t="str">
        <f t="shared" si="52"/>
        <v>W</v>
      </c>
      <c r="AD80" s="1">
        <f t="shared" si="72"/>
        <v>5</v>
      </c>
      <c r="AE80" s="1">
        <f t="shared" si="73"/>
        <v>3</v>
      </c>
      <c r="AF80" s="1">
        <f t="shared" si="74"/>
        <v>2</v>
      </c>
      <c r="AG80" s="43"/>
    </row>
    <row r="81" spans="1:33" x14ac:dyDescent="0.3">
      <c r="A81" s="42">
        <v>46121</v>
      </c>
      <c r="B81" s="1">
        <v>80</v>
      </c>
      <c r="C81" s="1" t="s">
        <v>66</v>
      </c>
      <c r="D81" s="1" t="s">
        <v>23</v>
      </c>
      <c r="E81" s="1">
        <v>5</v>
      </c>
      <c r="F81" s="1">
        <v>0</v>
      </c>
      <c r="G81" s="1" t="s">
        <v>83</v>
      </c>
      <c r="H81" s="1" t="s">
        <v>83</v>
      </c>
      <c r="I81" s="1">
        <f t="shared" si="53"/>
        <v>49</v>
      </c>
      <c r="J81" s="1">
        <f t="shared" si="54"/>
        <v>23</v>
      </c>
      <c r="K81" s="1">
        <f t="shared" si="55"/>
        <v>8</v>
      </c>
      <c r="L81" s="1">
        <f t="shared" si="56"/>
        <v>8</v>
      </c>
      <c r="M81" s="1">
        <f t="shared" si="57"/>
        <v>5</v>
      </c>
      <c r="N81" s="1">
        <f t="shared" si="58"/>
        <v>0</v>
      </c>
      <c r="O81" s="1">
        <f t="shared" si="59"/>
        <v>26</v>
      </c>
      <c r="P81" s="1">
        <f t="shared" si="60"/>
        <v>10</v>
      </c>
      <c r="Q81" s="1">
        <f t="shared" si="61"/>
        <v>4</v>
      </c>
      <c r="R81" s="1">
        <f t="shared" si="62"/>
        <v>23</v>
      </c>
      <c r="S81" s="1">
        <f t="shared" si="63"/>
        <v>13</v>
      </c>
      <c r="T81" s="1">
        <f t="shared" si="64"/>
        <v>4</v>
      </c>
      <c r="U81" s="1">
        <f t="shared" si="65"/>
        <v>16</v>
      </c>
      <c r="V81" s="1">
        <f t="shared" si="66"/>
        <v>6</v>
      </c>
      <c r="W81" s="1">
        <f t="shared" si="67"/>
        <v>4</v>
      </c>
      <c r="X81" s="1">
        <f t="shared" si="68"/>
        <v>29</v>
      </c>
      <c r="Y81" s="1">
        <f t="shared" si="69"/>
        <v>16</v>
      </c>
      <c r="Z81" s="1">
        <f t="shared" si="70"/>
        <v>5</v>
      </c>
      <c r="AA81" s="1" t="str">
        <f t="shared" si="51"/>
        <v>W</v>
      </c>
      <c r="AB81" s="1">
        <f t="shared" si="71"/>
        <v>3</v>
      </c>
      <c r="AC81" s="1" t="str">
        <f t="shared" si="52"/>
        <v>W</v>
      </c>
      <c r="AD81" s="1">
        <f t="shared" si="72"/>
        <v>5</v>
      </c>
      <c r="AE81" s="1">
        <f t="shared" si="73"/>
        <v>3</v>
      </c>
      <c r="AF81" s="1">
        <f t="shared" si="74"/>
        <v>2</v>
      </c>
      <c r="AG81" s="43"/>
    </row>
    <row r="82" spans="1:33" x14ac:dyDescent="0.3">
      <c r="A82" s="42">
        <v>46125</v>
      </c>
      <c r="B82" s="1">
        <v>81</v>
      </c>
      <c r="C82" s="1" t="s">
        <v>65</v>
      </c>
      <c r="D82" s="1" t="s">
        <v>25</v>
      </c>
      <c r="E82" s="1">
        <v>5</v>
      </c>
      <c r="F82" s="1">
        <v>1</v>
      </c>
      <c r="G82" s="1" t="s">
        <v>83</v>
      </c>
      <c r="H82" s="1" t="s">
        <v>83</v>
      </c>
      <c r="I82" s="1">
        <f t="shared" si="53"/>
        <v>50</v>
      </c>
      <c r="J82" s="1">
        <f t="shared" si="54"/>
        <v>23</v>
      </c>
      <c r="K82" s="1">
        <f t="shared" si="55"/>
        <v>8</v>
      </c>
      <c r="L82" s="1">
        <f t="shared" si="56"/>
        <v>8</v>
      </c>
      <c r="M82" s="1">
        <f t="shared" si="57"/>
        <v>5</v>
      </c>
      <c r="N82" s="1">
        <f t="shared" si="58"/>
        <v>0</v>
      </c>
      <c r="O82" s="1">
        <f t="shared" si="59"/>
        <v>26</v>
      </c>
      <c r="P82" s="1">
        <f t="shared" si="60"/>
        <v>10</v>
      </c>
      <c r="Q82" s="1">
        <f t="shared" si="61"/>
        <v>4</v>
      </c>
      <c r="R82" s="1">
        <f t="shared" si="62"/>
        <v>24</v>
      </c>
      <c r="S82" s="1">
        <f t="shared" si="63"/>
        <v>13</v>
      </c>
      <c r="T82" s="1">
        <f t="shared" si="64"/>
        <v>4</v>
      </c>
      <c r="U82" s="1">
        <f t="shared" si="65"/>
        <v>16</v>
      </c>
      <c r="V82" s="1">
        <f t="shared" si="66"/>
        <v>6</v>
      </c>
      <c r="W82" s="1">
        <f t="shared" si="67"/>
        <v>4</v>
      </c>
      <c r="X82" s="1">
        <f t="shared" si="68"/>
        <v>29</v>
      </c>
      <c r="Y82" s="1">
        <f t="shared" si="69"/>
        <v>16</v>
      </c>
      <c r="Z82" s="1">
        <f t="shared" si="70"/>
        <v>5</v>
      </c>
      <c r="AA82" s="1" t="str">
        <f t="shared" si="51"/>
        <v>W</v>
      </c>
      <c r="AB82" s="1">
        <f t="shared" si="71"/>
        <v>4</v>
      </c>
      <c r="AC82" s="1" t="str">
        <f t="shared" si="52"/>
        <v>W</v>
      </c>
      <c r="AD82" s="1">
        <f t="shared" si="72"/>
        <v>6</v>
      </c>
      <c r="AE82" s="1">
        <f t="shared" si="73"/>
        <v>3</v>
      </c>
      <c r="AF82" s="1">
        <f t="shared" si="74"/>
        <v>1</v>
      </c>
      <c r="AG82" s="43"/>
    </row>
    <row r="83" spans="1:33" x14ac:dyDescent="0.3">
      <c r="A83" s="42">
        <v>46127</v>
      </c>
      <c r="B83" s="1">
        <v>82</v>
      </c>
      <c r="C83" s="1" t="s">
        <v>66</v>
      </c>
      <c r="D83" s="1" t="s">
        <v>22</v>
      </c>
      <c r="E83" s="1">
        <v>3</v>
      </c>
      <c r="F83" s="1">
        <v>4</v>
      </c>
      <c r="G83" s="1" t="s">
        <v>84</v>
      </c>
      <c r="H83" s="1" t="s">
        <v>84</v>
      </c>
      <c r="I83" s="1">
        <f t="shared" si="53"/>
        <v>50</v>
      </c>
      <c r="J83" s="1">
        <f t="shared" si="54"/>
        <v>23</v>
      </c>
      <c r="K83" s="1">
        <f t="shared" si="55"/>
        <v>8</v>
      </c>
      <c r="L83" s="1">
        <f t="shared" si="56"/>
        <v>9</v>
      </c>
      <c r="M83" s="1">
        <f t="shared" si="57"/>
        <v>5</v>
      </c>
      <c r="N83" s="1">
        <f t="shared" si="58"/>
        <v>1</v>
      </c>
      <c r="O83" s="1">
        <f t="shared" si="59"/>
        <v>26</v>
      </c>
      <c r="P83" s="1">
        <f t="shared" si="60"/>
        <v>10</v>
      </c>
      <c r="Q83" s="1">
        <f t="shared" si="61"/>
        <v>5</v>
      </c>
      <c r="R83" s="1">
        <f t="shared" si="62"/>
        <v>24</v>
      </c>
      <c r="S83" s="1">
        <f t="shared" si="63"/>
        <v>13</v>
      </c>
      <c r="T83" s="1">
        <f t="shared" si="64"/>
        <v>4</v>
      </c>
      <c r="U83" s="1">
        <f t="shared" si="65"/>
        <v>16</v>
      </c>
      <c r="V83" s="1">
        <f t="shared" si="66"/>
        <v>6</v>
      </c>
      <c r="W83" s="1">
        <f t="shared" si="67"/>
        <v>4</v>
      </c>
      <c r="X83" s="1">
        <f t="shared" si="68"/>
        <v>29</v>
      </c>
      <c r="Y83" s="1">
        <f t="shared" si="69"/>
        <v>16</v>
      </c>
      <c r="Z83" s="1">
        <f t="shared" si="70"/>
        <v>5</v>
      </c>
      <c r="AA83" s="1" t="str">
        <f t="shared" si="51"/>
        <v>L</v>
      </c>
      <c r="AB83" s="1">
        <f t="shared" si="71"/>
        <v>1</v>
      </c>
      <c r="AC83" s="1" t="str">
        <f t="shared" si="52"/>
        <v>OTL</v>
      </c>
      <c r="AD83" s="1">
        <f t="shared" si="72"/>
        <v>6</v>
      </c>
      <c r="AE83" s="1">
        <f t="shared" si="73"/>
        <v>3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50</v>
      </c>
      <c r="J84" s="1">
        <f t="shared" si="75"/>
        <v>23</v>
      </c>
      <c r="K84" s="1">
        <f t="shared" si="75"/>
        <v>8</v>
      </c>
      <c r="L84" s="1">
        <f t="shared" si="75"/>
        <v>9</v>
      </c>
      <c r="M84" s="1">
        <f t="shared" si="75"/>
        <v>5</v>
      </c>
      <c r="N84" s="1">
        <f t="shared" si="75"/>
        <v>1</v>
      </c>
      <c r="O84" s="1">
        <f t="shared" ref="O84:Z84" si="76">IF(O2="","",MAX(O2:O83))</f>
        <v>26</v>
      </c>
      <c r="P84" s="1">
        <f t="shared" si="76"/>
        <v>10</v>
      </c>
      <c r="Q84" s="1">
        <f t="shared" si="76"/>
        <v>5</v>
      </c>
      <c r="R84" s="1">
        <f t="shared" si="76"/>
        <v>24</v>
      </c>
      <c r="S84" s="1">
        <f t="shared" si="76"/>
        <v>13</v>
      </c>
      <c r="T84" s="1">
        <f t="shared" si="76"/>
        <v>4</v>
      </c>
      <c r="U84" s="1">
        <f t="shared" si="76"/>
        <v>16</v>
      </c>
      <c r="V84" s="1">
        <f t="shared" si="76"/>
        <v>6</v>
      </c>
      <c r="W84" s="1">
        <f t="shared" si="76"/>
        <v>4</v>
      </c>
      <c r="X84" s="1">
        <f t="shared" si="76"/>
        <v>29</v>
      </c>
      <c r="Y84" s="1">
        <f t="shared" si="76"/>
        <v>16</v>
      </c>
      <c r="Z84" s="1">
        <f t="shared" si="76"/>
        <v>5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3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288</v>
      </c>
      <c r="F85" s="1">
        <f>SUM(F2:F83)</f>
        <v>241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26-10-5</v>
      </c>
      <c r="R85" s="1" t="str">
        <f>IF(R84="","0-0-0",CONCATENATE(R84,"-",S84,"-",T84))</f>
        <v>24-13-4</v>
      </c>
      <c r="U85" s="1" t="str">
        <f>IF(U84="","0-0-0",CONCATENATE(U84,"-",V84,"-",W84))</f>
        <v>16-6-4</v>
      </c>
      <c r="X85" s="1" t="str">
        <f>IF(X84="","0-0-0",CONCATENATE(X84,"-",Y84,"-",Z84))</f>
        <v>29-16-5</v>
      </c>
      <c r="AA85" s="1" t="str">
        <f>IF(AA84="","0-0",CONCATENATE(AA84,AB84))</f>
        <v>L1</v>
      </c>
      <c r="AD85" s="1" t="str">
        <f>IF(AD84="","0-0-0",CONCATENATE(AD84,"-",AE84,"-",AF84))</f>
        <v>6-3-1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BE00-000002000000}">
      <formula1>$AK$1:$AK$2</formula1>
    </dataValidation>
    <dataValidation type="list" allowBlank="1" showInputMessage="1" showErrorMessage="1" sqref="C2:C83" xr:uid="{00000000-0002-0000-BE00-000001000000}">
      <formula1>$AL$1:$AL$2</formula1>
    </dataValidation>
    <dataValidation type="list" allowBlank="1" showInputMessage="1" showErrorMessage="1" sqref="D2:D83" xr:uid="{00000000-0002-0000-BE00-000000000000}">
      <formula1>$AM$1:$AM$31</formula1>
    </dataValidation>
  </dataValidations>
  <hyperlinks>
    <hyperlink ref="AG1" location="Index!A1" display="Home" xr:uid="{61633749-DD21-4EAE-AE20-7CC410396F36}"/>
  </hyperlink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5CB5-BC7E-4870-BB91-FBADA797EAFC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45938</v>
      </c>
      <c r="B2" s="1">
        <v>1</v>
      </c>
      <c r="C2" s="1" t="s">
        <v>65</v>
      </c>
      <c r="D2" s="1" t="s">
        <v>20</v>
      </c>
      <c r="E2" s="1">
        <v>4</v>
      </c>
      <c r="F2" s="1">
        <v>3</v>
      </c>
      <c r="G2" s="1" t="s">
        <v>84</v>
      </c>
      <c r="H2" s="1" t="s">
        <v>84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1</v>
      </c>
      <c r="L2" s="1">
        <f>IF(E2="","",IF(AND(OR(G2=$AK$1,H2=$AK$1),E2&lt;F2),1,0))</f>
        <v>0</v>
      </c>
      <c r="M2" s="1">
        <f>IF(E2="","",IF(AND(H2=$AK$1,E2&gt;F2),1,0))</f>
        <v>1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25</v>
      </c>
      <c r="AO2" s="1" t="s">
        <v>20</v>
      </c>
    </row>
    <row r="3" spans="1:41" x14ac:dyDescent="0.3">
      <c r="A3" s="42">
        <v>45939</v>
      </c>
      <c r="B3" s="1">
        <v>2</v>
      </c>
      <c r="C3" s="1" t="s">
        <v>65</v>
      </c>
      <c r="D3" s="1" t="s">
        <v>3</v>
      </c>
      <c r="E3" s="1">
        <v>1</v>
      </c>
      <c r="F3" s="1">
        <v>5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1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24</v>
      </c>
      <c r="AO3" s="1" t="s">
        <v>18</v>
      </c>
    </row>
    <row r="4" spans="1:41" x14ac:dyDescent="0.3">
      <c r="A4" s="42">
        <v>45941</v>
      </c>
      <c r="B4" s="1">
        <v>3</v>
      </c>
      <c r="C4" s="1" t="s">
        <v>66</v>
      </c>
      <c r="D4" s="1" t="s">
        <v>6</v>
      </c>
      <c r="E4" s="1">
        <v>2</v>
      </c>
      <c r="F4" s="1">
        <v>4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1</v>
      </c>
      <c r="L4" s="1">
        <f t="shared" si="5"/>
        <v>0</v>
      </c>
      <c r="M4" s="1">
        <f t="shared" si="6"/>
        <v>1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26</v>
      </c>
      <c r="AN4" s="1" t="s">
        <v>22</v>
      </c>
      <c r="AO4" s="1" t="s">
        <v>8</v>
      </c>
    </row>
    <row r="5" spans="1:41" x14ac:dyDescent="0.3">
      <c r="A5" s="42">
        <v>45944</v>
      </c>
      <c r="B5" s="1">
        <v>4</v>
      </c>
      <c r="C5" s="1" t="s">
        <v>66</v>
      </c>
      <c r="D5" s="1" t="s">
        <v>2</v>
      </c>
      <c r="E5" s="1">
        <v>2</v>
      </c>
      <c r="F5" s="1">
        <v>4</v>
      </c>
      <c r="G5" s="1" t="s">
        <v>83</v>
      </c>
      <c r="H5" s="1" t="s">
        <v>83</v>
      </c>
      <c r="I5" s="1">
        <f t="shared" si="2"/>
        <v>1</v>
      </c>
      <c r="J5" s="1">
        <f t="shared" si="3"/>
        <v>3</v>
      </c>
      <c r="K5" s="1">
        <f t="shared" si="4"/>
        <v>1</v>
      </c>
      <c r="L5" s="1">
        <f t="shared" si="5"/>
        <v>0</v>
      </c>
      <c r="M5" s="1">
        <f t="shared" si="6"/>
        <v>1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2</v>
      </c>
      <c r="W5" s="1">
        <f t="shared" si="16"/>
        <v>0</v>
      </c>
      <c r="X5" s="1">
        <f t="shared" si="17"/>
        <v>1</v>
      </c>
      <c r="Y5" s="1">
        <f t="shared" si="18"/>
        <v>3</v>
      </c>
      <c r="Z5" s="1">
        <f t="shared" si="19"/>
        <v>0</v>
      </c>
      <c r="AA5" s="1" t="str">
        <f t="shared" si="0"/>
        <v>L</v>
      </c>
      <c r="AB5" s="1">
        <f t="shared" si="20"/>
        <v>3</v>
      </c>
      <c r="AC5" s="1" t="str">
        <f t="shared" si="1"/>
        <v>L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25</v>
      </c>
      <c r="AN5" s="1" t="s">
        <v>20</v>
      </c>
      <c r="AO5" s="1" t="s">
        <v>7</v>
      </c>
    </row>
    <row r="6" spans="1:41" x14ac:dyDescent="0.3">
      <c r="A6" s="42">
        <v>45945</v>
      </c>
      <c r="B6" s="1">
        <v>5</v>
      </c>
      <c r="C6" s="1" t="s">
        <v>65</v>
      </c>
      <c r="D6" s="1" t="s">
        <v>95</v>
      </c>
      <c r="E6" s="1">
        <v>1</v>
      </c>
      <c r="F6" s="1">
        <v>3</v>
      </c>
      <c r="G6" s="1" t="s">
        <v>83</v>
      </c>
      <c r="H6" s="1" t="s">
        <v>83</v>
      </c>
      <c r="I6" s="1">
        <f t="shared" si="2"/>
        <v>1</v>
      </c>
      <c r="J6" s="1">
        <f t="shared" si="3"/>
        <v>4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0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1</v>
      </c>
      <c r="Y6" s="1">
        <f t="shared" si="18"/>
        <v>4</v>
      </c>
      <c r="Z6" s="1">
        <f t="shared" si="19"/>
        <v>0</v>
      </c>
      <c r="AA6" s="1" t="str">
        <f t="shared" si="0"/>
        <v>L</v>
      </c>
      <c r="AB6" s="1">
        <f t="shared" si="20"/>
        <v>4</v>
      </c>
      <c r="AC6" s="1" t="str">
        <f t="shared" si="1"/>
        <v>L</v>
      </c>
      <c r="AD6" s="1">
        <f t="shared" si="21"/>
        <v>1</v>
      </c>
      <c r="AE6" s="1">
        <f t="shared" si="22"/>
        <v>4</v>
      </c>
      <c r="AF6" s="1">
        <f t="shared" si="23"/>
        <v>0</v>
      </c>
      <c r="AG6" s="43"/>
      <c r="AM6" s="1" t="s">
        <v>24</v>
      </c>
      <c r="AN6" s="1" t="s">
        <v>18</v>
      </c>
      <c r="AO6" s="1" t="s">
        <v>3</v>
      </c>
    </row>
    <row r="7" spans="1:41" x14ac:dyDescent="0.3">
      <c r="A7" s="42">
        <v>45948</v>
      </c>
      <c r="B7" s="1">
        <v>6</v>
      </c>
      <c r="C7" s="1" t="s">
        <v>65</v>
      </c>
      <c r="D7" s="1" t="s">
        <v>2</v>
      </c>
      <c r="E7" s="1">
        <v>1</v>
      </c>
      <c r="F7" s="1">
        <v>6</v>
      </c>
      <c r="G7" s="1" t="s">
        <v>83</v>
      </c>
      <c r="H7" s="1" t="s">
        <v>83</v>
      </c>
      <c r="I7" s="1">
        <f t="shared" si="2"/>
        <v>1</v>
      </c>
      <c r="J7" s="1">
        <f t="shared" si="3"/>
        <v>5</v>
      </c>
      <c r="K7" s="1">
        <f t="shared" si="4"/>
        <v>1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0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3</v>
      </c>
      <c r="T7" s="1">
        <f t="shared" si="13"/>
        <v>0</v>
      </c>
      <c r="U7" s="1">
        <f t="shared" si="14"/>
        <v>1</v>
      </c>
      <c r="V7" s="1">
        <f t="shared" si="15"/>
        <v>3</v>
      </c>
      <c r="W7" s="1">
        <f t="shared" si="16"/>
        <v>0</v>
      </c>
      <c r="X7" s="1">
        <f t="shared" si="17"/>
        <v>1</v>
      </c>
      <c r="Y7" s="1">
        <f t="shared" si="18"/>
        <v>5</v>
      </c>
      <c r="Z7" s="1">
        <f t="shared" si="19"/>
        <v>0</v>
      </c>
      <c r="AA7" s="1" t="str">
        <f t="shared" si="0"/>
        <v>L</v>
      </c>
      <c r="AB7" s="1">
        <f t="shared" si="20"/>
        <v>5</v>
      </c>
      <c r="AC7" s="1" t="str">
        <f t="shared" si="1"/>
        <v>L</v>
      </c>
      <c r="AD7" s="1">
        <f t="shared" si="21"/>
        <v>1</v>
      </c>
      <c r="AE7" s="1">
        <f t="shared" si="22"/>
        <v>5</v>
      </c>
      <c r="AF7" s="1">
        <f t="shared" si="23"/>
        <v>0</v>
      </c>
      <c r="AG7" s="43"/>
      <c r="AM7" s="1" t="s">
        <v>23</v>
      </c>
      <c r="AN7" s="1" t="s">
        <v>17</v>
      </c>
      <c r="AO7" s="1" t="s">
        <v>2</v>
      </c>
    </row>
    <row r="8" spans="1:41" x14ac:dyDescent="0.3">
      <c r="A8" s="42">
        <v>45950</v>
      </c>
      <c r="B8" s="1">
        <v>7</v>
      </c>
      <c r="C8" s="1" t="s">
        <v>66</v>
      </c>
      <c r="D8" s="1" t="s">
        <v>0</v>
      </c>
      <c r="E8" s="1">
        <v>1</v>
      </c>
      <c r="F8" s="1">
        <v>2</v>
      </c>
      <c r="G8" s="1" t="s">
        <v>83</v>
      </c>
      <c r="H8" s="1" t="s">
        <v>83</v>
      </c>
      <c r="I8" s="1">
        <f t="shared" si="2"/>
        <v>1</v>
      </c>
      <c r="J8" s="1">
        <f t="shared" si="3"/>
        <v>6</v>
      </c>
      <c r="K8" s="1">
        <f t="shared" si="4"/>
        <v>1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0</v>
      </c>
      <c r="P8" s="1">
        <f t="shared" si="9"/>
        <v>3</v>
      </c>
      <c r="Q8" s="1">
        <f t="shared" si="10"/>
        <v>0</v>
      </c>
      <c r="R8" s="1">
        <f t="shared" si="11"/>
        <v>1</v>
      </c>
      <c r="S8" s="1">
        <f t="shared" si="12"/>
        <v>3</v>
      </c>
      <c r="T8" s="1">
        <f t="shared" si="13"/>
        <v>0</v>
      </c>
      <c r="U8" s="1">
        <f t="shared" si="14"/>
        <v>1</v>
      </c>
      <c r="V8" s="1">
        <f t="shared" si="15"/>
        <v>3</v>
      </c>
      <c r="W8" s="1">
        <f t="shared" si="16"/>
        <v>0</v>
      </c>
      <c r="X8" s="1">
        <f t="shared" si="17"/>
        <v>1</v>
      </c>
      <c r="Y8" s="1">
        <f t="shared" si="18"/>
        <v>6</v>
      </c>
      <c r="Z8" s="1">
        <f t="shared" si="19"/>
        <v>0</v>
      </c>
      <c r="AA8" s="1" t="str">
        <f t="shared" si="0"/>
        <v>L</v>
      </c>
      <c r="AB8" s="1">
        <f t="shared" si="20"/>
        <v>6</v>
      </c>
      <c r="AC8" s="1" t="str">
        <f t="shared" si="1"/>
        <v>L</v>
      </c>
      <c r="AD8" s="1">
        <f t="shared" si="21"/>
        <v>1</v>
      </c>
      <c r="AE8" s="1">
        <f t="shared" si="22"/>
        <v>6</v>
      </c>
      <c r="AF8" s="1">
        <f t="shared" si="23"/>
        <v>0</v>
      </c>
      <c r="AG8" s="43"/>
      <c r="AM8" s="1" t="s">
        <v>22</v>
      </c>
      <c r="AN8" s="1" t="s">
        <v>15</v>
      </c>
    </row>
    <row r="9" spans="1:41" x14ac:dyDescent="0.3">
      <c r="A9" s="42">
        <v>45952</v>
      </c>
      <c r="B9" s="1">
        <v>8</v>
      </c>
      <c r="C9" s="1" t="s">
        <v>66</v>
      </c>
      <c r="D9" s="1" t="s">
        <v>16</v>
      </c>
      <c r="E9" s="1">
        <v>1</v>
      </c>
      <c r="F9" s="1">
        <v>2</v>
      </c>
      <c r="G9" s="1" t="s">
        <v>84</v>
      </c>
      <c r="H9" s="1" t="s">
        <v>83</v>
      </c>
      <c r="I9" s="1">
        <f t="shared" si="2"/>
        <v>1</v>
      </c>
      <c r="J9" s="1">
        <f t="shared" si="3"/>
        <v>6</v>
      </c>
      <c r="K9" s="1">
        <f t="shared" si="4"/>
        <v>1</v>
      </c>
      <c r="L9" s="1">
        <f t="shared" si="5"/>
        <v>1</v>
      </c>
      <c r="M9" s="1">
        <f t="shared" si="6"/>
        <v>1</v>
      </c>
      <c r="N9" s="1">
        <f t="shared" si="7"/>
        <v>0</v>
      </c>
      <c r="O9" s="1">
        <f t="shared" si="8"/>
        <v>0</v>
      </c>
      <c r="P9" s="1">
        <f t="shared" si="9"/>
        <v>3</v>
      </c>
      <c r="Q9" s="1">
        <f t="shared" si="10"/>
        <v>1</v>
      </c>
      <c r="R9" s="1">
        <f t="shared" si="11"/>
        <v>1</v>
      </c>
      <c r="S9" s="1">
        <f t="shared" si="12"/>
        <v>3</v>
      </c>
      <c r="T9" s="1">
        <f t="shared" si="13"/>
        <v>0</v>
      </c>
      <c r="U9" s="1">
        <f t="shared" si="14"/>
        <v>1</v>
      </c>
      <c r="V9" s="1">
        <f t="shared" si="15"/>
        <v>3</v>
      </c>
      <c r="W9" s="1">
        <f t="shared" si="16"/>
        <v>0</v>
      </c>
      <c r="X9" s="1">
        <f t="shared" si="17"/>
        <v>1</v>
      </c>
      <c r="Y9" s="1">
        <f t="shared" si="18"/>
        <v>6</v>
      </c>
      <c r="Z9" s="1">
        <f t="shared" si="19"/>
        <v>0</v>
      </c>
      <c r="AA9" s="1" t="str">
        <f t="shared" si="0"/>
        <v>L</v>
      </c>
      <c r="AB9" s="1">
        <f t="shared" si="20"/>
        <v>7</v>
      </c>
      <c r="AC9" s="1" t="str">
        <f t="shared" si="1"/>
        <v>OTL</v>
      </c>
      <c r="AD9" s="1">
        <f t="shared" si="21"/>
        <v>1</v>
      </c>
      <c r="AE9" s="1">
        <f t="shared" si="22"/>
        <v>6</v>
      </c>
      <c r="AF9" s="1">
        <f t="shared" si="23"/>
        <v>1</v>
      </c>
      <c r="AG9" s="43"/>
      <c r="AM9" s="1" t="s">
        <v>21</v>
      </c>
      <c r="AN9" s="1" t="s">
        <v>8</v>
      </c>
    </row>
    <row r="10" spans="1:41" x14ac:dyDescent="0.3">
      <c r="A10" s="42">
        <v>45954</v>
      </c>
      <c r="B10" s="1">
        <v>9</v>
      </c>
      <c r="C10" s="1" t="s">
        <v>65</v>
      </c>
      <c r="D10" s="1" t="s">
        <v>0</v>
      </c>
      <c r="E10" s="1">
        <v>3</v>
      </c>
      <c r="F10" s="1">
        <v>5</v>
      </c>
      <c r="G10" s="1" t="s">
        <v>83</v>
      </c>
      <c r="H10" s="1" t="s">
        <v>83</v>
      </c>
      <c r="I10" s="1">
        <f t="shared" si="2"/>
        <v>1</v>
      </c>
      <c r="J10" s="1">
        <f t="shared" si="3"/>
        <v>7</v>
      </c>
      <c r="K10" s="1">
        <f t="shared" si="4"/>
        <v>1</v>
      </c>
      <c r="L10" s="1">
        <f t="shared" si="5"/>
        <v>1</v>
      </c>
      <c r="M10" s="1">
        <f t="shared" si="6"/>
        <v>1</v>
      </c>
      <c r="N10" s="1">
        <f t="shared" si="7"/>
        <v>0</v>
      </c>
      <c r="O10" s="1">
        <f t="shared" si="8"/>
        <v>0</v>
      </c>
      <c r="P10" s="1">
        <f t="shared" si="9"/>
        <v>3</v>
      </c>
      <c r="Q10" s="1">
        <f t="shared" si="10"/>
        <v>1</v>
      </c>
      <c r="R10" s="1">
        <f t="shared" si="11"/>
        <v>1</v>
      </c>
      <c r="S10" s="1">
        <f t="shared" si="12"/>
        <v>4</v>
      </c>
      <c r="T10" s="1">
        <f t="shared" si="13"/>
        <v>0</v>
      </c>
      <c r="U10" s="1">
        <f t="shared" si="14"/>
        <v>1</v>
      </c>
      <c r="V10" s="1">
        <f t="shared" si="15"/>
        <v>3</v>
      </c>
      <c r="W10" s="1">
        <f t="shared" si="16"/>
        <v>0</v>
      </c>
      <c r="X10" s="1">
        <f t="shared" si="17"/>
        <v>1</v>
      </c>
      <c r="Y10" s="1">
        <f t="shared" si="18"/>
        <v>7</v>
      </c>
      <c r="Z10" s="1">
        <f t="shared" si="19"/>
        <v>0</v>
      </c>
      <c r="AA10" s="1" t="str">
        <f t="shared" si="0"/>
        <v>L</v>
      </c>
      <c r="AB10" s="1">
        <f t="shared" si="20"/>
        <v>8</v>
      </c>
      <c r="AC10" s="1" t="str">
        <f t="shared" si="1"/>
        <v>L</v>
      </c>
      <c r="AD10" s="1">
        <f t="shared" si="21"/>
        <v>1</v>
      </c>
      <c r="AE10" s="1">
        <f t="shared" si="22"/>
        <v>7</v>
      </c>
      <c r="AF10" s="1">
        <f t="shared" si="23"/>
        <v>1</v>
      </c>
      <c r="AG10" s="43"/>
      <c r="AM10" s="1" t="s">
        <v>20</v>
      </c>
      <c r="AN10" s="1" t="s">
        <v>7</v>
      </c>
    </row>
    <row r="11" spans="1:41" x14ac:dyDescent="0.3">
      <c r="A11" s="42">
        <v>45956</v>
      </c>
      <c r="B11" s="1">
        <v>10</v>
      </c>
      <c r="C11" s="1" t="s">
        <v>66</v>
      </c>
      <c r="D11" s="1" t="s">
        <v>12</v>
      </c>
      <c r="E11" s="1">
        <v>5</v>
      </c>
      <c r="F11" s="1">
        <v>1</v>
      </c>
      <c r="G11" s="1" t="s">
        <v>83</v>
      </c>
      <c r="H11" s="1" t="s">
        <v>83</v>
      </c>
      <c r="I11" s="1">
        <f t="shared" si="2"/>
        <v>2</v>
      </c>
      <c r="J11" s="1">
        <f t="shared" si="3"/>
        <v>7</v>
      </c>
      <c r="K11" s="1">
        <f t="shared" si="4"/>
        <v>1</v>
      </c>
      <c r="L11" s="1">
        <f t="shared" si="5"/>
        <v>1</v>
      </c>
      <c r="M11" s="1">
        <f t="shared" si="6"/>
        <v>1</v>
      </c>
      <c r="N11" s="1">
        <f t="shared" si="7"/>
        <v>0</v>
      </c>
      <c r="O11" s="1">
        <f t="shared" si="8"/>
        <v>1</v>
      </c>
      <c r="P11" s="1">
        <f t="shared" si="9"/>
        <v>3</v>
      </c>
      <c r="Q11" s="1">
        <f t="shared" si="10"/>
        <v>1</v>
      </c>
      <c r="R11" s="1">
        <f t="shared" si="11"/>
        <v>1</v>
      </c>
      <c r="S11" s="1">
        <f t="shared" si="12"/>
        <v>4</v>
      </c>
      <c r="T11" s="1">
        <f t="shared" si="13"/>
        <v>0</v>
      </c>
      <c r="U11" s="1">
        <f t="shared" si="14"/>
        <v>1</v>
      </c>
      <c r="V11" s="1">
        <f t="shared" si="15"/>
        <v>3</v>
      </c>
      <c r="W11" s="1">
        <f t="shared" si="16"/>
        <v>0</v>
      </c>
      <c r="X11" s="1">
        <f t="shared" si="17"/>
        <v>1</v>
      </c>
      <c r="Y11" s="1">
        <f t="shared" si="18"/>
        <v>7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2</v>
      </c>
      <c r="AE11" s="1">
        <f t="shared" si="22"/>
        <v>7</v>
      </c>
      <c r="AF11" s="1">
        <f t="shared" si="23"/>
        <v>1</v>
      </c>
      <c r="AG11" s="43"/>
      <c r="AM11" s="1" t="s">
        <v>19</v>
      </c>
      <c r="AN11" s="1" t="s">
        <v>6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4</v>
      </c>
      <c r="E12" s="1">
        <v>3</v>
      </c>
      <c r="F12" s="1">
        <v>4</v>
      </c>
      <c r="G12" s="1" t="s">
        <v>83</v>
      </c>
      <c r="H12" s="1" t="s">
        <v>83</v>
      </c>
      <c r="I12" s="1">
        <f t="shared" si="2"/>
        <v>2</v>
      </c>
      <c r="J12" s="1">
        <f t="shared" si="3"/>
        <v>8</v>
      </c>
      <c r="K12" s="1">
        <f t="shared" si="4"/>
        <v>1</v>
      </c>
      <c r="L12" s="1">
        <f t="shared" si="5"/>
        <v>1</v>
      </c>
      <c r="M12" s="1">
        <f t="shared" si="6"/>
        <v>1</v>
      </c>
      <c r="N12" s="1">
        <f t="shared" si="7"/>
        <v>0</v>
      </c>
      <c r="O12" s="1">
        <f t="shared" si="8"/>
        <v>1</v>
      </c>
      <c r="P12" s="1">
        <f t="shared" si="9"/>
        <v>3</v>
      </c>
      <c r="Q12" s="1">
        <f t="shared" si="10"/>
        <v>1</v>
      </c>
      <c r="R12" s="1">
        <f t="shared" si="11"/>
        <v>1</v>
      </c>
      <c r="S12" s="1">
        <f t="shared" si="12"/>
        <v>5</v>
      </c>
      <c r="T12" s="1">
        <f t="shared" si="13"/>
        <v>0</v>
      </c>
      <c r="U12" s="1">
        <f t="shared" si="14"/>
        <v>1</v>
      </c>
      <c r="V12" s="1">
        <f t="shared" si="15"/>
        <v>3</v>
      </c>
      <c r="W12" s="1">
        <f t="shared" si="16"/>
        <v>0</v>
      </c>
      <c r="X12" s="1">
        <f t="shared" si="17"/>
        <v>1</v>
      </c>
      <c r="Y12" s="1">
        <f t="shared" si="18"/>
        <v>7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1</v>
      </c>
      <c r="AE12" s="1">
        <f t="shared" ref="AE12:AE43" si="25">IF(AC12="","",COUNTIFS(AC3:AC12,"L"))</f>
        <v>8</v>
      </c>
      <c r="AF12" s="1">
        <f t="shared" ref="AF12:AF43" si="26">IF(AC12="","",COUNTIFS(AC3:AC12,"OTL"))</f>
        <v>1</v>
      </c>
      <c r="AG12" s="43"/>
      <c r="AM12" s="1" t="s">
        <v>18</v>
      </c>
      <c r="AN12" s="1" t="s">
        <v>95</v>
      </c>
    </row>
    <row r="13" spans="1:41" x14ac:dyDescent="0.3">
      <c r="A13" s="42">
        <v>45960</v>
      </c>
      <c r="B13" s="1">
        <v>12</v>
      </c>
      <c r="C13" s="1" t="s">
        <v>65</v>
      </c>
      <c r="D13" s="1" t="s">
        <v>11</v>
      </c>
      <c r="E13" s="1">
        <v>3</v>
      </c>
      <c r="F13" s="1">
        <v>4</v>
      </c>
      <c r="G13" s="1" t="s">
        <v>84</v>
      </c>
      <c r="H13" s="1" t="s">
        <v>84</v>
      </c>
      <c r="I13" s="1">
        <f t="shared" si="2"/>
        <v>2</v>
      </c>
      <c r="J13" s="1">
        <f t="shared" si="3"/>
        <v>8</v>
      </c>
      <c r="K13" s="1">
        <f t="shared" si="4"/>
        <v>1</v>
      </c>
      <c r="L13" s="1">
        <f t="shared" si="5"/>
        <v>2</v>
      </c>
      <c r="M13" s="1">
        <f t="shared" si="6"/>
        <v>1</v>
      </c>
      <c r="N13" s="1">
        <f t="shared" si="7"/>
        <v>1</v>
      </c>
      <c r="O13" s="1">
        <f t="shared" si="8"/>
        <v>1</v>
      </c>
      <c r="P13" s="1">
        <f t="shared" si="9"/>
        <v>3</v>
      </c>
      <c r="Q13" s="1">
        <f t="shared" si="10"/>
        <v>1</v>
      </c>
      <c r="R13" s="1">
        <f t="shared" si="11"/>
        <v>1</v>
      </c>
      <c r="S13" s="1">
        <f t="shared" si="12"/>
        <v>5</v>
      </c>
      <c r="T13" s="1">
        <f t="shared" si="13"/>
        <v>1</v>
      </c>
      <c r="U13" s="1">
        <f t="shared" si="14"/>
        <v>1</v>
      </c>
      <c r="V13" s="1">
        <f t="shared" si="15"/>
        <v>3</v>
      </c>
      <c r="W13" s="1">
        <f t="shared" si="16"/>
        <v>0</v>
      </c>
      <c r="X13" s="1">
        <f t="shared" si="17"/>
        <v>1</v>
      </c>
      <c r="Y13" s="1">
        <f t="shared" si="18"/>
        <v>7</v>
      </c>
      <c r="Z13" s="1">
        <f t="shared" si="19"/>
        <v>0</v>
      </c>
      <c r="AA13" s="1" t="str">
        <f t="shared" si="0"/>
        <v>L</v>
      </c>
      <c r="AB13" s="1">
        <f t="shared" si="20"/>
        <v>2</v>
      </c>
      <c r="AC13" s="1" t="str">
        <f t="shared" si="1"/>
        <v>OTL</v>
      </c>
      <c r="AD13" s="1">
        <f t="shared" si="24"/>
        <v>1</v>
      </c>
      <c r="AE13" s="1">
        <f t="shared" si="25"/>
        <v>7</v>
      </c>
      <c r="AF13" s="1">
        <f t="shared" si="26"/>
        <v>2</v>
      </c>
      <c r="AG13" s="43"/>
      <c r="AM13" s="1" t="s">
        <v>17</v>
      </c>
      <c r="AN13" s="1" t="s">
        <v>3</v>
      </c>
    </row>
    <row r="14" spans="1:41" x14ac:dyDescent="0.3">
      <c r="A14" s="42">
        <v>45962</v>
      </c>
      <c r="B14" s="1">
        <v>13</v>
      </c>
      <c r="C14" s="1" t="s">
        <v>65</v>
      </c>
      <c r="D14" s="1" t="s">
        <v>15</v>
      </c>
      <c r="E14" s="1">
        <v>2</v>
      </c>
      <c r="F14" s="1">
        <v>4</v>
      </c>
      <c r="G14" s="1" t="s">
        <v>83</v>
      </c>
      <c r="H14" s="1" t="s">
        <v>83</v>
      </c>
      <c r="I14" s="1">
        <f t="shared" si="2"/>
        <v>2</v>
      </c>
      <c r="J14" s="1">
        <f t="shared" si="3"/>
        <v>9</v>
      </c>
      <c r="K14" s="1">
        <f t="shared" si="4"/>
        <v>1</v>
      </c>
      <c r="L14" s="1">
        <f t="shared" si="5"/>
        <v>2</v>
      </c>
      <c r="M14" s="1">
        <f t="shared" si="6"/>
        <v>1</v>
      </c>
      <c r="N14" s="1">
        <f t="shared" si="7"/>
        <v>1</v>
      </c>
      <c r="O14" s="1">
        <f t="shared" si="8"/>
        <v>1</v>
      </c>
      <c r="P14" s="1">
        <f t="shared" si="9"/>
        <v>3</v>
      </c>
      <c r="Q14" s="1">
        <f t="shared" si="10"/>
        <v>1</v>
      </c>
      <c r="R14" s="1">
        <f t="shared" si="11"/>
        <v>1</v>
      </c>
      <c r="S14" s="1">
        <f t="shared" si="12"/>
        <v>6</v>
      </c>
      <c r="T14" s="1">
        <f t="shared" si="13"/>
        <v>1</v>
      </c>
      <c r="U14" s="1">
        <f t="shared" si="14"/>
        <v>1</v>
      </c>
      <c r="V14" s="1">
        <f t="shared" si="15"/>
        <v>3</v>
      </c>
      <c r="W14" s="1">
        <f t="shared" si="16"/>
        <v>0</v>
      </c>
      <c r="X14" s="1">
        <f t="shared" si="17"/>
        <v>1</v>
      </c>
      <c r="Y14" s="1">
        <f t="shared" si="18"/>
        <v>8</v>
      </c>
      <c r="Z14" s="1">
        <f t="shared" si="19"/>
        <v>0</v>
      </c>
      <c r="AA14" s="1" t="str">
        <f t="shared" si="0"/>
        <v>L</v>
      </c>
      <c r="AB14" s="1">
        <f t="shared" si="20"/>
        <v>3</v>
      </c>
      <c r="AC14" s="1" t="str">
        <f t="shared" si="1"/>
        <v>L</v>
      </c>
      <c r="AD14" s="1">
        <f t="shared" si="24"/>
        <v>1</v>
      </c>
      <c r="AE14" s="1">
        <f t="shared" si="25"/>
        <v>7</v>
      </c>
      <c r="AF14" s="1">
        <f t="shared" si="26"/>
        <v>2</v>
      </c>
      <c r="AG14" s="43"/>
      <c r="AM14" s="1" t="s">
        <v>16</v>
      </c>
      <c r="AN14" s="1" t="s">
        <v>2</v>
      </c>
    </row>
    <row r="15" spans="1:41" x14ac:dyDescent="0.3">
      <c r="A15" s="42">
        <v>45963</v>
      </c>
      <c r="B15" s="1">
        <v>14</v>
      </c>
      <c r="C15" s="1" t="s">
        <v>65</v>
      </c>
      <c r="D15" s="1" t="s">
        <v>10</v>
      </c>
      <c r="E15" s="1">
        <v>2</v>
      </c>
      <c r="F15" s="1">
        <v>1</v>
      </c>
      <c r="G15" s="1" t="s">
        <v>83</v>
      </c>
      <c r="H15" s="1" t="s">
        <v>83</v>
      </c>
      <c r="I15" s="1">
        <f t="shared" si="2"/>
        <v>3</v>
      </c>
      <c r="J15" s="1">
        <f t="shared" si="3"/>
        <v>9</v>
      </c>
      <c r="K15" s="1">
        <f t="shared" si="4"/>
        <v>1</v>
      </c>
      <c r="L15" s="1">
        <f t="shared" si="5"/>
        <v>2</v>
      </c>
      <c r="M15" s="1">
        <f t="shared" si="6"/>
        <v>1</v>
      </c>
      <c r="N15" s="1">
        <f t="shared" si="7"/>
        <v>1</v>
      </c>
      <c r="O15" s="1">
        <f t="shared" si="8"/>
        <v>1</v>
      </c>
      <c r="P15" s="1">
        <f t="shared" si="9"/>
        <v>3</v>
      </c>
      <c r="Q15" s="1">
        <f t="shared" si="10"/>
        <v>1</v>
      </c>
      <c r="R15" s="1">
        <f t="shared" si="11"/>
        <v>2</v>
      </c>
      <c r="S15" s="1">
        <f t="shared" si="12"/>
        <v>6</v>
      </c>
      <c r="T15" s="1">
        <f t="shared" si="13"/>
        <v>1</v>
      </c>
      <c r="U15" s="1">
        <f t="shared" si="14"/>
        <v>1</v>
      </c>
      <c r="V15" s="1">
        <f t="shared" si="15"/>
        <v>3</v>
      </c>
      <c r="W15" s="1">
        <f t="shared" si="16"/>
        <v>0</v>
      </c>
      <c r="X15" s="1">
        <f t="shared" si="17"/>
        <v>1</v>
      </c>
      <c r="Y15" s="1">
        <f t="shared" si="18"/>
        <v>8</v>
      </c>
      <c r="Z15" s="1">
        <f t="shared" si="19"/>
        <v>0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2</v>
      </c>
      <c r="AE15" s="1">
        <f t="shared" si="25"/>
        <v>6</v>
      </c>
      <c r="AF15" s="1">
        <f t="shared" si="26"/>
        <v>2</v>
      </c>
      <c r="AG15" s="43"/>
      <c r="AM15" s="1" t="s">
        <v>15</v>
      </c>
      <c r="AN15" s="1" t="s">
        <v>0</v>
      </c>
    </row>
    <row r="16" spans="1:41" x14ac:dyDescent="0.3">
      <c r="A16" s="42">
        <v>45966</v>
      </c>
      <c r="B16" s="1">
        <v>15</v>
      </c>
      <c r="C16" s="1" t="s">
        <v>66</v>
      </c>
      <c r="D16" s="1" t="s">
        <v>23</v>
      </c>
      <c r="E16" s="1">
        <v>5</v>
      </c>
      <c r="F16" s="1">
        <v>1</v>
      </c>
      <c r="G16" s="1" t="s">
        <v>83</v>
      </c>
      <c r="H16" s="1" t="s">
        <v>83</v>
      </c>
      <c r="I16" s="1">
        <f t="shared" si="2"/>
        <v>4</v>
      </c>
      <c r="J16" s="1">
        <f t="shared" si="3"/>
        <v>9</v>
      </c>
      <c r="K16" s="1">
        <f t="shared" si="4"/>
        <v>1</v>
      </c>
      <c r="L16" s="1">
        <f t="shared" si="5"/>
        <v>2</v>
      </c>
      <c r="M16" s="1">
        <f t="shared" si="6"/>
        <v>1</v>
      </c>
      <c r="N16" s="1">
        <f t="shared" si="7"/>
        <v>1</v>
      </c>
      <c r="O16" s="1">
        <f t="shared" si="8"/>
        <v>2</v>
      </c>
      <c r="P16" s="1">
        <f t="shared" si="9"/>
        <v>3</v>
      </c>
      <c r="Q16" s="1">
        <f t="shared" si="10"/>
        <v>1</v>
      </c>
      <c r="R16" s="1">
        <f t="shared" si="11"/>
        <v>2</v>
      </c>
      <c r="S16" s="1">
        <f t="shared" si="12"/>
        <v>6</v>
      </c>
      <c r="T16" s="1">
        <f t="shared" si="13"/>
        <v>1</v>
      </c>
      <c r="U16" s="1">
        <f t="shared" si="14"/>
        <v>1</v>
      </c>
      <c r="V16" s="1">
        <f t="shared" si="15"/>
        <v>3</v>
      </c>
      <c r="W16" s="1">
        <f t="shared" si="16"/>
        <v>0</v>
      </c>
      <c r="X16" s="1">
        <f t="shared" si="17"/>
        <v>1</v>
      </c>
      <c r="Y16" s="1">
        <f t="shared" si="18"/>
        <v>8</v>
      </c>
      <c r="Z16" s="1">
        <f t="shared" si="19"/>
        <v>0</v>
      </c>
      <c r="AA16" s="1" t="str">
        <f t="shared" si="0"/>
        <v>W</v>
      </c>
      <c r="AB16" s="1">
        <f t="shared" si="20"/>
        <v>2</v>
      </c>
      <c r="AC16" s="1" t="str">
        <f t="shared" si="1"/>
        <v>W</v>
      </c>
      <c r="AD16" s="1">
        <f t="shared" si="24"/>
        <v>3</v>
      </c>
      <c r="AE16" s="1">
        <f t="shared" si="25"/>
        <v>5</v>
      </c>
      <c r="AF16" s="1">
        <f t="shared" si="26"/>
        <v>2</v>
      </c>
      <c r="AG16" s="43"/>
      <c r="AM16" s="1" t="s">
        <v>14</v>
      </c>
    </row>
    <row r="17" spans="1:39" x14ac:dyDescent="0.3">
      <c r="A17" s="42">
        <v>45968</v>
      </c>
      <c r="B17" s="1">
        <v>16</v>
      </c>
      <c r="C17" s="1" t="s">
        <v>66</v>
      </c>
      <c r="D17" s="1" t="s">
        <v>25</v>
      </c>
      <c r="E17" s="1">
        <v>0</v>
      </c>
      <c r="F17" s="1">
        <v>4</v>
      </c>
      <c r="G17" s="1" t="s">
        <v>83</v>
      </c>
      <c r="H17" s="1" t="s">
        <v>83</v>
      </c>
      <c r="I17" s="1">
        <f t="shared" si="2"/>
        <v>4</v>
      </c>
      <c r="J17" s="1">
        <f t="shared" si="3"/>
        <v>10</v>
      </c>
      <c r="K17" s="1">
        <f t="shared" si="4"/>
        <v>1</v>
      </c>
      <c r="L17" s="1">
        <f t="shared" si="5"/>
        <v>2</v>
      </c>
      <c r="M17" s="1">
        <f t="shared" si="6"/>
        <v>1</v>
      </c>
      <c r="N17" s="1">
        <f t="shared" si="7"/>
        <v>1</v>
      </c>
      <c r="O17" s="1">
        <f t="shared" si="8"/>
        <v>2</v>
      </c>
      <c r="P17" s="1">
        <f t="shared" si="9"/>
        <v>4</v>
      </c>
      <c r="Q17" s="1">
        <f t="shared" si="10"/>
        <v>1</v>
      </c>
      <c r="R17" s="1">
        <f t="shared" si="11"/>
        <v>2</v>
      </c>
      <c r="S17" s="1">
        <f t="shared" si="12"/>
        <v>6</v>
      </c>
      <c r="T17" s="1">
        <f t="shared" si="13"/>
        <v>1</v>
      </c>
      <c r="U17" s="1">
        <f t="shared" si="14"/>
        <v>1</v>
      </c>
      <c r="V17" s="1">
        <f t="shared" si="15"/>
        <v>3</v>
      </c>
      <c r="W17" s="1">
        <f t="shared" si="16"/>
        <v>0</v>
      </c>
      <c r="X17" s="1">
        <f t="shared" si="17"/>
        <v>1</v>
      </c>
      <c r="Y17" s="1">
        <f t="shared" si="18"/>
        <v>9</v>
      </c>
      <c r="Z17" s="1">
        <f t="shared" si="19"/>
        <v>0</v>
      </c>
      <c r="AA17" s="1" t="str">
        <f t="shared" si="0"/>
        <v>L</v>
      </c>
      <c r="AB17" s="1">
        <f t="shared" si="20"/>
        <v>1</v>
      </c>
      <c r="AC17" s="1" t="str">
        <f t="shared" si="1"/>
        <v>L</v>
      </c>
      <c r="AD17" s="1">
        <f t="shared" si="24"/>
        <v>3</v>
      </c>
      <c r="AE17" s="1">
        <f t="shared" si="25"/>
        <v>5</v>
      </c>
      <c r="AF17" s="1">
        <f t="shared" si="26"/>
        <v>2</v>
      </c>
      <c r="AG17" s="43"/>
      <c r="AM17" s="1" t="s">
        <v>13</v>
      </c>
    </row>
    <row r="18" spans="1:39" x14ac:dyDescent="0.3">
      <c r="A18" s="42">
        <v>45970</v>
      </c>
      <c r="B18" s="1">
        <v>17</v>
      </c>
      <c r="C18" s="1" t="s">
        <v>65</v>
      </c>
      <c r="D18" s="1" t="s">
        <v>17</v>
      </c>
      <c r="E18" s="1">
        <v>0</v>
      </c>
      <c r="F18" s="1">
        <v>2</v>
      </c>
      <c r="G18" s="1" t="s">
        <v>83</v>
      </c>
      <c r="H18" s="1" t="s">
        <v>83</v>
      </c>
      <c r="I18" s="1">
        <f t="shared" si="2"/>
        <v>4</v>
      </c>
      <c r="J18" s="1">
        <f t="shared" si="3"/>
        <v>11</v>
      </c>
      <c r="K18" s="1">
        <f t="shared" si="4"/>
        <v>1</v>
      </c>
      <c r="L18" s="1">
        <f t="shared" si="5"/>
        <v>2</v>
      </c>
      <c r="M18" s="1">
        <f t="shared" si="6"/>
        <v>1</v>
      </c>
      <c r="N18" s="1">
        <f t="shared" si="7"/>
        <v>1</v>
      </c>
      <c r="O18" s="1">
        <f t="shared" si="8"/>
        <v>2</v>
      </c>
      <c r="P18" s="1">
        <f t="shared" si="9"/>
        <v>4</v>
      </c>
      <c r="Q18" s="1">
        <f t="shared" si="10"/>
        <v>1</v>
      </c>
      <c r="R18" s="1">
        <f t="shared" si="11"/>
        <v>2</v>
      </c>
      <c r="S18" s="1">
        <f t="shared" si="12"/>
        <v>7</v>
      </c>
      <c r="T18" s="1">
        <f t="shared" si="13"/>
        <v>1</v>
      </c>
      <c r="U18" s="1">
        <f t="shared" si="14"/>
        <v>1</v>
      </c>
      <c r="V18" s="1">
        <f t="shared" si="15"/>
        <v>3</v>
      </c>
      <c r="W18" s="1">
        <f t="shared" si="16"/>
        <v>0</v>
      </c>
      <c r="X18" s="1">
        <f t="shared" si="17"/>
        <v>1</v>
      </c>
      <c r="Y18" s="1">
        <f t="shared" si="18"/>
        <v>10</v>
      </c>
      <c r="Z18" s="1">
        <f t="shared" si="19"/>
        <v>0</v>
      </c>
      <c r="AA18" s="1" t="str">
        <f t="shared" si="0"/>
        <v>L</v>
      </c>
      <c r="AB18" s="1">
        <f t="shared" si="20"/>
        <v>2</v>
      </c>
      <c r="AC18" s="1" t="str">
        <f t="shared" si="1"/>
        <v>L</v>
      </c>
      <c r="AD18" s="1">
        <f t="shared" si="24"/>
        <v>3</v>
      </c>
      <c r="AE18" s="1">
        <f t="shared" si="25"/>
        <v>5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45972</v>
      </c>
      <c r="B19" s="1">
        <v>18</v>
      </c>
      <c r="C19" s="1" t="s">
        <v>65</v>
      </c>
      <c r="D19" s="1" t="s">
        <v>6</v>
      </c>
      <c r="E19" s="1">
        <v>2</v>
      </c>
      <c r="F19" s="1">
        <v>3</v>
      </c>
      <c r="G19" s="1" t="s">
        <v>83</v>
      </c>
      <c r="H19" s="1" t="s">
        <v>83</v>
      </c>
      <c r="I19" s="1">
        <f t="shared" si="2"/>
        <v>4</v>
      </c>
      <c r="J19" s="1">
        <f t="shared" si="3"/>
        <v>12</v>
      </c>
      <c r="K19" s="1">
        <f t="shared" si="4"/>
        <v>1</v>
      </c>
      <c r="L19" s="1">
        <f t="shared" si="5"/>
        <v>2</v>
      </c>
      <c r="M19" s="1">
        <f t="shared" si="6"/>
        <v>1</v>
      </c>
      <c r="N19" s="1">
        <f t="shared" si="7"/>
        <v>1</v>
      </c>
      <c r="O19" s="1">
        <f t="shared" si="8"/>
        <v>2</v>
      </c>
      <c r="P19" s="1">
        <f t="shared" si="9"/>
        <v>4</v>
      </c>
      <c r="Q19" s="1">
        <f t="shared" si="10"/>
        <v>1</v>
      </c>
      <c r="R19" s="1">
        <f t="shared" si="11"/>
        <v>2</v>
      </c>
      <c r="S19" s="1">
        <f t="shared" si="12"/>
        <v>8</v>
      </c>
      <c r="T19" s="1">
        <f t="shared" si="13"/>
        <v>1</v>
      </c>
      <c r="U19" s="1">
        <f t="shared" si="14"/>
        <v>1</v>
      </c>
      <c r="V19" s="1">
        <f t="shared" si="15"/>
        <v>3</v>
      </c>
      <c r="W19" s="1">
        <f t="shared" si="16"/>
        <v>0</v>
      </c>
      <c r="X19" s="1">
        <f t="shared" si="17"/>
        <v>1</v>
      </c>
      <c r="Y19" s="1">
        <f t="shared" si="18"/>
        <v>11</v>
      </c>
      <c r="Z19" s="1">
        <f t="shared" si="19"/>
        <v>0</v>
      </c>
      <c r="AA19" s="1" t="str">
        <f t="shared" si="0"/>
        <v>L</v>
      </c>
      <c r="AB19" s="1">
        <f t="shared" si="20"/>
        <v>3</v>
      </c>
      <c r="AC19" s="1" t="str">
        <f t="shared" si="1"/>
        <v>L</v>
      </c>
      <c r="AD19" s="1">
        <f t="shared" si="24"/>
        <v>3</v>
      </c>
      <c r="AE19" s="1">
        <f t="shared" si="25"/>
        <v>6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45974</v>
      </c>
      <c r="B20" s="1">
        <v>19</v>
      </c>
      <c r="C20" s="1" t="s">
        <v>66</v>
      </c>
      <c r="D20" s="1" t="s">
        <v>8</v>
      </c>
      <c r="E20" s="1">
        <v>2</v>
      </c>
      <c r="F20" s="1">
        <v>0</v>
      </c>
      <c r="G20" s="1" t="s">
        <v>83</v>
      </c>
      <c r="H20" s="1" t="s">
        <v>83</v>
      </c>
      <c r="I20" s="1">
        <f t="shared" si="2"/>
        <v>5</v>
      </c>
      <c r="J20" s="1">
        <f t="shared" si="3"/>
        <v>12</v>
      </c>
      <c r="K20" s="1">
        <f t="shared" si="4"/>
        <v>1</v>
      </c>
      <c r="L20" s="1">
        <f t="shared" si="5"/>
        <v>2</v>
      </c>
      <c r="M20" s="1">
        <f t="shared" si="6"/>
        <v>1</v>
      </c>
      <c r="N20" s="1">
        <f t="shared" si="7"/>
        <v>1</v>
      </c>
      <c r="O20" s="1">
        <f t="shared" si="8"/>
        <v>3</v>
      </c>
      <c r="P20" s="1">
        <f t="shared" si="9"/>
        <v>4</v>
      </c>
      <c r="Q20" s="1">
        <f t="shared" si="10"/>
        <v>1</v>
      </c>
      <c r="R20" s="1">
        <f t="shared" si="11"/>
        <v>2</v>
      </c>
      <c r="S20" s="1">
        <f t="shared" si="12"/>
        <v>8</v>
      </c>
      <c r="T20" s="1">
        <f t="shared" si="13"/>
        <v>1</v>
      </c>
      <c r="U20" s="1">
        <f t="shared" si="14"/>
        <v>2</v>
      </c>
      <c r="V20" s="1">
        <f t="shared" si="15"/>
        <v>3</v>
      </c>
      <c r="W20" s="1">
        <f t="shared" si="16"/>
        <v>0</v>
      </c>
      <c r="X20" s="1">
        <f t="shared" si="17"/>
        <v>2</v>
      </c>
      <c r="Y20" s="1">
        <f t="shared" si="18"/>
        <v>11</v>
      </c>
      <c r="Z20" s="1">
        <f t="shared" si="19"/>
        <v>0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4</v>
      </c>
      <c r="AE20" s="1">
        <f t="shared" si="25"/>
        <v>5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45976</v>
      </c>
      <c r="B21" s="1">
        <v>20</v>
      </c>
      <c r="C21" s="1" t="s">
        <v>66</v>
      </c>
      <c r="D21" s="1" t="s">
        <v>0</v>
      </c>
      <c r="E21" s="1">
        <v>3</v>
      </c>
      <c r="F21" s="1">
        <v>4</v>
      </c>
      <c r="G21" s="1" t="s">
        <v>84</v>
      </c>
      <c r="H21" s="1" t="s">
        <v>84</v>
      </c>
      <c r="I21" s="1">
        <f t="shared" si="2"/>
        <v>5</v>
      </c>
      <c r="J21" s="1">
        <f t="shared" si="3"/>
        <v>12</v>
      </c>
      <c r="K21" s="1">
        <f t="shared" si="4"/>
        <v>1</v>
      </c>
      <c r="L21" s="1">
        <f t="shared" si="5"/>
        <v>3</v>
      </c>
      <c r="M21" s="1">
        <f t="shared" si="6"/>
        <v>1</v>
      </c>
      <c r="N21" s="1">
        <f t="shared" si="7"/>
        <v>2</v>
      </c>
      <c r="O21" s="1">
        <f t="shared" si="8"/>
        <v>3</v>
      </c>
      <c r="P21" s="1">
        <f t="shared" si="9"/>
        <v>4</v>
      </c>
      <c r="Q21" s="1">
        <f t="shared" si="10"/>
        <v>2</v>
      </c>
      <c r="R21" s="1">
        <f t="shared" si="11"/>
        <v>2</v>
      </c>
      <c r="S21" s="1">
        <f t="shared" si="12"/>
        <v>8</v>
      </c>
      <c r="T21" s="1">
        <f t="shared" si="13"/>
        <v>1</v>
      </c>
      <c r="U21" s="1">
        <f t="shared" si="14"/>
        <v>2</v>
      </c>
      <c r="V21" s="1">
        <f t="shared" si="15"/>
        <v>3</v>
      </c>
      <c r="W21" s="1">
        <f t="shared" si="16"/>
        <v>0</v>
      </c>
      <c r="X21" s="1">
        <f t="shared" si="17"/>
        <v>2</v>
      </c>
      <c r="Y21" s="1">
        <f t="shared" si="18"/>
        <v>11</v>
      </c>
      <c r="Z21" s="1">
        <f t="shared" si="19"/>
        <v>1</v>
      </c>
      <c r="AA21" s="1" t="str">
        <f t="shared" si="0"/>
        <v>L</v>
      </c>
      <c r="AB21" s="1">
        <f t="shared" si="20"/>
        <v>1</v>
      </c>
      <c r="AC21" s="1" t="str">
        <f t="shared" si="1"/>
        <v>OTL</v>
      </c>
      <c r="AD21" s="1">
        <f t="shared" si="24"/>
        <v>3</v>
      </c>
      <c r="AE21" s="1">
        <f t="shared" si="25"/>
        <v>5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45979</v>
      </c>
      <c r="B22" s="1">
        <v>21</v>
      </c>
      <c r="C22" s="1" t="s">
        <v>65</v>
      </c>
      <c r="D22" s="1" t="s">
        <v>25</v>
      </c>
      <c r="E22" s="1">
        <v>2</v>
      </c>
      <c r="F22" s="1">
        <v>5</v>
      </c>
      <c r="G22" s="1" t="s">
        <v>83</v>
      </c>
      <c r="H22" s="1" t="s">
        <v>83</v>
      </c>
      <c r="I22" s="1">
        <f t="shared" si="2"/>
        <v>5</v>
      </c>
      <c r="J22" s="1">
        <f t="shared" si="3"/>
        <v>13</v>
      </c>
      <c r="K22" s="1">
        <f t="shared" si="4"/>
        <v>1</v>
      </c>
      <c r="L22" s="1">
        <f t="shared" si="5"/>
        <v>3</v>
      </c>
      <c r="M22" s="1">
        <f t="shared" si="6"/>
        <v>1</v>
      </c>
      <c r="N22" s="1">
        <f t="shared" si="7"/>
        <v>2</v>
      </c>
      <c r="O22" s="1">
        <f t="shared" si="8"/>
        <v>3</v>
      </c>
      <c r="P22" s="1">
        <f t="shared" si="9"/>
        <v>4</v>
      </c>
      <c r="Q22" s="1">
        <f t="shared" si="10"/>
        <v>2</v>
      </c>
      <c r="R22" s="1">
        <f t="shared" si="11"/>
        <v>2</v>
      </c>
      <c r="S22" s="1">
        <f t="shared" si="12"/>
        <v>9</v>
      </c>
      <c r="T22" s="1">
        <f t="shared" si="13"/>
        <v>1</v>
      </c>
      <c r="U22" s="1">
        <f t="shared" si="14"/>
        <v>2</v>
      </c>
      <c r="V22" s="1">
        <f t="shared" si="15"/>
        <v>3</v>
      </c>
      <c r="W22" s="1">
        <f t="shared" si="16"/>
        <v>0</v>
      </c>
      <c r="X22" s="1">
        <f t="shared" si="17"/>
        <v>2</v>
      </c>
      <c r="Y22" s="1">
        <f t="shared" si="18"/>
        <v>12</v>
      </c>
      <c r="Z22" s="1">
        <f t="shared" si="19"/>
        <v>1</v>
      </c>
      <c r="AA22" s="1" t="str">
        <f t="shared" si="0"/>
        <v>L</v>
      </c>
      <c r="AB22" s="1">
        <f t="shared" si="20"/>
        <v>2</v>
      </c>
      <c r="AC22" s="1" t="str">
        <f t="shared" si="1"/>
        <v>L</v>
      </c>
      <c r="AD22" s="1">
        <f t="shared" si="24"/>
        <v>3</v>
      </c>
      <c r="AE22" s="1">
        <f t="shared" si="25"/>
        <v>5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45980</v>
      </c>
      <c r="B23" s="1">
        <v>22</v>
      </c>
      <c r="C23" s="1" t="s">
        <v>65</v>
      </c>
      <c r="D23" s="1" t="s">
        <v>28</v>
      </c>
      <c r="E23" s="1">
        <v>6</v>
      </c>
      <c r="F23" s="1">
        <v>2</v>
      </c>
      <c r="G23" s="1" t="s">
        <v>83</v>
      </c>
      <c r="H23" s="1" t="s">
        <v>83</v>
      </c>
      <c r="I23" s="1">
        <f t="shared" si="2"/>
        <v>6</v>
      </c>
      <c r="J23" s="1">
        <f t="shared" si="3"/>
        <v>13</v>
      </c>
      <c r="K23" s="1">
        <f t="shared" si="4"/>
        <v>1</v>
      </c>
      <c r="L23" s="1">
        <f t="shared" si="5"/>
        <v>3</v>
      </c>
      <c r="M23" s="1">
        <f t="shared" si="6"/>
        <v>1</v>
      </c>
      <c r="N23" s="1">
        <f t="shared" si="7"/>
        <v>2</v>
      </c>
      <c r="O23" s="1">
        <f t="shared" si="8"/>
        <v>3</v>
      </c>
      <c r="P23" s="1">
        <f t="shared" si="9"/>
        <v>4</v>
      </c>
      <c r="Q23" s="1">
        <f t="shared" si="10"/>
        <v>2</v>
      </c>
      <c r="R23" s="1">
        <f t="shared" si="11"/>
        <v>3</v>
      </c>
      <c r="S23" s="1">
        <f t="shared" si="12"/>
        <v>9</v>
      </c>
      <c r="T23" s="1">
        <f t="shared" si="13"/>
        <v>1</v>
      </c>
      <c r="U23" s="1">
        <f t="shared" si="14"/>
        <v>2</v>
      </c>
      <c r="V23" s="1">
        <f t="shared" si="15"/>
        <v>3</v>
      </c>
      <c r="W23" s="1">
        <f t="shared" si="16"/>
        <v>0</v>
      </c>
      <c r="X23" s="1">
        <f t="shared" si="17"/>
        <v>2</v>
      </c>
      <c r="Y23" s="1">
        <f t="shared" si="18"/>
        <v>12</v>
      </c>
      <c r="Z23" s="1">
        <f t="shared" si="19"/>
        <v>1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4</v>
      </c>
      <c r="AE23" s="1">
        <f t="shared" si="25"/>
        <v>5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45983</v>
      </c>
      <c r="B24" s="1">
        <v>23</v>
      </c>
      <c r="C24" s="1" t="s">
        <v>66</v>
      </c>
      <c r="D24" s="1" t="s">
        <v>22</v>
      </c>
      <c r="E24" s="1">
        <v>3</v>
      </c>
      <c r="F24" s="1">
        <v>2</v>
      </c>
      <c r="G24" s="1" t="s">
        <v>84</v>
      </c>
      <c r="H24" s="1" t="s">
        <v>84</v>
      </c>
      <c r="I24" s="1">
        <f t="shared" si="2"/>
        <v>7</v>
      </c>
      <c r="J24" s="1">
        <f t="shared" si="3"/>
        <v>13</v>
      </c>
      <c r="K24" s="1">
        <f t="shared" si="4"/>
        <v>2</v>
      </c>
      <c r="L24" s="1">
        <f t="shared" si="5"/>
        <v>3</v>
      </c>
      <c r="M24" s="1">
        <f t="shared" si="6"/>
        <v>2</v>
      </c>
      <c r="N24" s="1">
        <f t="shared" si="7"/>
        <v>2</v>
      </c>
      <c r="O24" s="1">
        <f t="shared" si="8"/>
        <v>4</v>
      </c>
      <c r="P24" s="1">
        <f t="shared" si="9"/>
        <v>4</v>
      </c>
      <c r="Q24" s="1">
        <f t="shared" si="10"/>
        <v>2</v>
      </c>
      <c r="R24" s="1">
        <f t="shared" si="11"/>
        <v>3</v>
      </c>
      <c r="S24" s="1">
        <f t="shared" si="12"/>
        <v>9</v>
      </c>
      <c r="T24" s="1">
        <f t="shared" si="13"/>
        <v>1</v>
      </c>
      <c r="U24" s="1">
        <f t="shared" si="14"/>
        <v>2</v>
      </c>
      <c r="V24" s="1">
        <f t="shared" si="15"/>
        <v>3</v>
      </c>
      <c r="W24" s="1">
        <f t="shared" si="16"/>
        <v>0</v>
      </c>
      <c r="X24" s="1">
        <f t="shared" si="17"/>
        <v>3</v>
      </c>
      <c r="Y24" s="1">
        <f t="shared" si="18"/>
        <v>12</v>
      </c>
      <c r="Z24" s="1">
        <f t="shared" si="19"/>
        <v>1</v>
      </c>
      <c r="AA24" s="1" t="str">
        <f t="shared" si="0"/>
        <v>W</v>
      </c>
      <c r="AB24" s="1">
        <f t="shared" si="20"/>
        <v>2</v>
      </c>
      <c r="AC24" s="1" t="str">
        <f t="shared" si="1"/>
        <v>W</v>
      </c>
      <c r="AD24" s="1">
        <f t="shared" si="24"/>
        <v>5</v>
      </c>
      <c r="AE24" s="1">
        <f t="shared" si="25"/>
        <v>4</v>
      </c>
      <c r="AF24" s="1">
        <f t="shared" si="26"/>
        <v>1</v>
      </c>
      <c r="AG24" s="43"/>
      <c r="AM24" s="1" t="s">
        <v>6</v>
      </c>
    </row>
    <row r="25" spans="1:39" x14ac:dyDescent="0.3">
      <c r="A25" s="42">
        <v>45984</v>
      </c>
      <c r="B25" s="1">
        <v>24</v>
      </c>
      <c r="C25" s="1" t="s">
        <v>65</v>
      </c>
      <c r="D25" s="1" t="s">
        <v>3</v>
      </c>
      <c r="E25" s="1">
        <v>5</v>
      </c>
      <c r="F25" s="1">
        <v>2</v>
      </c>
      <c r="G25" s="1" t="s">
        <v>83</v>
      </c>
      <c r="H25" s="1" t="s">
        <v>83</v>
      </c>
      <c r="I25" s="1">
        <f t="shared" si="2"/>
        <v>8</v>
      </c>
      <c r="J25" s="1">
        <f t="shared" si="3"/>
        <v>13</v>
      </c>
      <c r="K25" s="1">
        <f t="shared" si="4"/>
        <v>2</v>
      </c>
      <c r="L25" s="1">
        <f t="shared" si="5"/>
        <v>3</v>
      </c>
      <c r="M25" s="1">
        <f t="shared" si="6"/>
        <v>2</v>
      </c>
      <c r="N25" s="1">
        <f t="shared" si="7"/>
        <v>2</v>
      </c>
      <c r="O25" s="1">
        <f t="shared" si="8"/>
        <v>4</v>
      </c>
      <c r="P25" s="1">
        <f t="shared" si="9"/>
        <v>4</v>
      </c>
      <c r="Q25" s="1">
        <f t="shared" si="10"/>
        <v>2</v>
      </c>
      <c r="R25" s="1">
        <f t="shared" si="11"/>
        <v>4</v>
      </c>
      <c r="S25" s="1">
        <f t="shared" si="12"/>
        <v>9</v>
      </c>
      <c r="T25" s="1">
        <f t="shared" si="13"/>
        <v>1</v>
      </c>
      <c r="U25" s="1">
        <f t="shared" si="14"/>
        <v>3</v>
      </c>
      <c r="V25" s="1">
        <f t="shared" si="15"/>
        <v>3</v>
      </c>
      <c r="W25" s="1">
        <f t="shared" si="16"/>
        <v>0</v>
      </c>
      <c r="X25" s="1">
        <f t="shared" si="17"/>
        <v>4</v>
      </c>
      <c r="Y25" s="1">
        <f t="shared" si="18"/>
        <v>12</v>
      </c>
      <c r="Z25" s="1">
        <f t="shared" si="19"/>
        <v>1</v>
      </c>
      <c r="AA25" s="1" t="str">
        <f t="shared" si="0"/>
        <v>W</v>
      </c>
      <c r="AB25" s="1">
        <f t="shared" si="20"/>
        <v>3</v>
      </c>
      <c r="AC25" s="1" t="str">
        <f t="shared" si="1"/>
        <v>W</v>
      </c>
      <c r="AD25" s="1">
        <f t="shared" si="24"/>
        <v>5</v>
      </c>
      <c r="AE25" s="1">
        <f t="shared" si="25"/>
        <v>4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45987</v>
      </c>
      <c r="B26" s="1">
        <v>25</v>
      </c>
      <c r="C26" s="1" t="s">
        <v>65</v>
      </c>
      <c r="D26" s="1" t="s">
        <v>5</v>
      </c>
      <c r="E26" s="1">
        <v>1</v>
      </c>
      <c r="F26" s="1">
        <v>5</v>
      </c>
      <c r="G26" s="1" t="s">
        <v>83</v>
      </c>
      <c r="H26" s="1" t="s">
        <v>83</v>
      </c>
      <c r="I26" s="1">
        <f t="shared" si="2"/>
        <v>8</v>
      </c>
      <c r="J26" s="1">
        <f t="shared" si="3"/>
        <v>14</v>
      </c>
      <c r="K26" s="1">
        <f t="shared" si="4"/>
        <v>2</v>
      </c>
      <c r="L26" s="1">
        <f t="shared" si="5"/>
        <v>3</v>
      </c>
      <c r="M26" s="1">
        <f t="shared" si="6"/>
        <v>2</v>
      </c>
      <c r="N26" s="1">
        <f t="shared" si="7"/>
        <v>2</v>
      </c>
      <c r="O26" s="1">
        <f t="shared" si="8"/>
        <v>4</v>
      </c>
      <c r="P26" s="1">
        <f t="shared" si="9"/>
        <v>4</v>
      </c>
      <c r="Q26" s="1">
        <f t="shared" si="10"/>
        <v>2</v>
      </c>
      <c r="R26" s="1">
        <f t="shared" si="11"/>
        <v>4</v>
      </c>
      <c r="S26" s="1">
        <f t="shared" si="12"/>
        <v>10</v>
      </c>
      <c r="T26" s="1">
        <f t="shared" si="13"/>
        <v>1</v>
      </c>
      <c r="U26" s="1">
        <f t="shared" si="14"/>
        <v>3</v>
      </c>
      <c r="V26" s="1">
        <f t="shared" si="15"/>
        <v>3</v>
      </c>
      <c r="W26" s="1">
        <f t="shared" si="16"/>
        <v>0</v>
      </c>
      <c r="X26" s="1">
        <f t="shared" si="17"/>
        <v>4</v>
      </c>
      <c r="Y26" s="1">
        <f t="shared" si="18"/>
        <v>12</v>
      </c>
      <c r="Z26" s="1">
        <f t="shared" si="19"/>
        <v>1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4</v>
      </c>
      <c r="AE26" s="1">
        <f t="shared" si="25"/>
        <v>5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45989</v>
      </c>
      <c r="B27" s="1">
        <v>26</v>
      </c>
      <c r="C27" s="1" t="s">
        <v>65</v>
      </c>
      <c r="D27" s="1" t="s">
        <v>19</v>
      </c>
      <c r="E27" s="1">
        <v>5</v>
      </c>
      <c r="F27" s="1">
        <v>3</v>
      </c>
      <c r="G27" s="1" t="s">
        <v>83</v>
      </c>
      <c r="H27" s="1" t="s">
        <v>83</v>
      </c>
      <c r="I27" s="1">
        <f t="shared" si="2"/>
        <v>9</v>
      </c>
      <c r="J27" s="1">
        <f t="shared" si="3"/>
        <v>14</v>
      </c>
      <c r="K27" s="1">
        <f t="shared" si="4"/>
        <v>2</v>
      </c>
      <c r="L27" s="1">
        <f t="shared" si="5"/>
        <v>3</v>
      </c>
      <c r="M27" s="1">
        <f t="shared" si="6"/>
        <v>2</v>
      </c>
      <c r="N27" s="1">
        <f t="shared" si="7"/>
        <v>2</v>
      </c>
      <c r="O27" s="1">
        <f t="shared" si="8"/>
        <v>4</v>
      </c>
      <c r="P27" s="1">
        <f t="shared" si="9"/>
        <v>4</v>
      </c>
      <c r="Q27" s="1">
        <f t="shared" si="10"/>
        <v>2</v>
      </c>
      <c r="R27" s="1">
        <f t="shared" si="11"/>
        <v>5</v>
      </c>
      <c r="S27" s="1">
        <f t="shared" si="12"/>
        <v>10</v>
      </c>
      <c r="T27" s="1">
        <f t="shared" si="13"/>
        <v>1</v>
      </c>
      <c r="U27" s="1">
        <f t="shared" si="14"/>
        <v>3</v>
      </c>
      <c r="V27" s="1">
        <f t="shared" si="15"/>
        <v>3</v>
      </c>
      <c r="W27" s="1">
        <f t="shared" si="16"/>
        <v>0</v>
      </c>
      <c r="X27" s="1">
        <f t="shared" si="17"/>
        <v>4</v>
      </c>
      <c r="Y27" s="1">
        <f t="shared" si="18"/>
        <v>12</v>
      </c>
      <c r="Z27" s="1">
        <f t="shared" si="19"/>
        <v>1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5</v>
      </c>
      <c r="AE27" s="1">
        <f t="shared" si="25"/>
        <v>4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45991</v>
      </c>
      <c r="B28" s="1">
        <v>27</v>
      </c>
      <c r="C28" s="1" t="s">
        <v>65</v>
      </c>
      <c r="D28" s="1" t="s">
        <v>26</v>
      </c>
      <c r="E28" s="1">
        <v>0</v>
      </c>
      <c r="F28" s="1">
        <v>1</v>
      </c>
      <c r="G28" s="1" t="s">
        <v>84</v>
      </c>
      <c r="H28" s="1" t="s">
        <v>83</v>
      </c>
      <c r="I28" s="1">
        <f t="shared" si="2"/>
        <v>9</v>
      </c>
      <c r="J28" s="1">
        <f t="shared" si="3"/>
        <v>14</v>
      </c>
      <c r="K28" s="1">
        <f t="shared" si="4"/>
        <v>2</v>
      </c>
      <c r="L28" s="1">
        <f t="shared" si="5"/>
        <v>4</v>
      </c>
      <c r="M28" s="1">
        <f t="shared" si="6"/>
        <v>2</v>
      </c>
      <c r="N28" s="1">
        <f t="shared" si="7"/>
        <v>2</v>
      </c>
      <c r="O28" s="1">
        <f t="shared" si="8"/>
        <v>4</v>
      </c>
      <c r="P28" s="1">
        <f t="shared" si="9"/>
        <v>4</v>
      </c>
      <c r="Q28" s="1">
        <f t="shared" si="10"/>
        <v>2</v>
      </c>
      <c r="R28" s="1">
        <f t="shared" si="11"/>
        <v>5</v>
      </c>
      <c r="S28" s="1">
        <f t="shared" si="12"/>
        <v>10</v>
      </c>
      <c r="T28" s="1">
        <f t="shared" si="13"/>
        <v>2</v>
      </c>
      <c r="U28" s="1">
        <f t="shared" si="14"/>
        <v>3</v>
      </c>
      <c r="V28" s="1">
        <f t="shared" si="15"/>
        <v>3</v>
      </c>
      <c r="W28" s="1">
        <f t="shared" si="16"/>
        <v>0</v>
      </c>
      <c r="X28" s="1">
        <f t="shared" si="17"/>
        <v>4</v>
      </c>
      <c r="Y28" s="1">
        <f t="shared" si="18"/>
        <v>12</v>
      </c>
      <c r="Z28" s="1">
        <f t="shared" si="19"/>
        <v>1</v>
      </c>
      <c r="AA28" s="1" t="str">
        <f t="shared" si="0"/>
        <v>L</v>
      </c>
      <c r="AB28" s="1">
        <f t="shared" si="20"/>
        <v>1</v>
      </c>
      <c r="AC28" s="1" t="str">
        <f t="shared" si="1"/>
        <v>OTL</v>
      </c>
      <c r="AD28" s="1">
        <f t="shared" si="24"/>
        <v>5</v>
      </c>
      <c r="AE28" s="1">
        <f t="shared" si="25"/>
        <v>3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45993</v>
      </c>
      <c r="B29" s="1">
        <v>28</v>
      </c>
      <c r="C29" s="1" t="s">
        <v>65</v>
      </c>
      <c r="D29" s="1" t="s">
        <v>15</v>
      </c>
      <c r="E29" s="1">
        <v>1</v>
      </c>
      <c r="F29" s="1">
        <v>5</v>
      </c>
      <c r="G29" s="1" t="s">
        <v>83</v>
      </c>
      <c r="H29" s="1" t="s">
        <v>83</v>
      </c>
      <c r="I29" s="1">
        <f t="shared" si="2"/>
        <v>9</v>
      </c>
      <c r="J29" s="1">
        <f t="shared" si="3"/>
        <v>15</v>
      </c>
      <c r="K29" s="1">
        <f t="shared" si="4"/>
        <v>2</v>
      </c>
      <c r="L29" s="1">
        <f t="shared" si="5"/>
        <v>4</v>
      </c>
      <c r="M29" s="1">
        <f t="shared" si="6"/>
        <v>2</v>
      </c>
      <c r="N29" s="1">
        <f t="shared" si="7"/>
        <v>2</v>
      </c>
      <c r="O29" s="1">
        <f t="shared" si="8"/>
        <v>4</v>
      </c>
      <c r="P29" s="1">
        <f t="shared" si="9"/>
        <v>4</v>
      </c>
      <c r="Q29" s="1">
        <f t="shared" si="10"/>
        <v>2</v>
      </c>
      <c r="R29" s="1">
        <f t="shared" si="11"/>
        <v>5</v>
      </c>
      <c r="S29" s="1">
        <f t="shared" si="12"/>
        <v>11</v>
      </c>
      <c r="T29" s="1">
        <f t="shared" si="13"/>
        <v>2</v>
      </c>
      <c r="U29" s="1">
        <f t="shared" si="14"/>
        <v>3</v>
      </c>
      <c r="V29" s="1">
        <f t="shared" si="15"/>
        <v>3</v>
      </c>
      <c r="W29" s="1">
        <f t="shared" si="16"/>
        <v>0</v>
      </c>
      <c r="X29" s="1">
        <f t="shared" si="17"/>
        <v>4</v>
      </c>
      <c r="Y29" s="1">
        <f t="shared" si="18"/>
        <v>13</v>
      </c>
      <c r="Z29" s="1">
        <f t="shared" si="19"/>
        <v>1</v>
      </c>
      <c r="AA29" s="1" t="str">
        <f t="shared" si="0"/>
        <v>L</v>
      </c>
      <c r="AB29" s="1">
        <f t="shared" si="20"/>
        <v>2</v>
      </c>
      <c r="AC29" s="1" t="str">
        <f t="shared" si="1"/>
        <v>L</v>
      </c>
      <c r="AD29" s="1">
        <f t="shared" si="24"/>
        <v>5</v>
      </c>
      <c r="AE29" s="1">
        <f t="shared" si="25"/>
        <v>3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45995</v>
      </c>
      <c r="B30" s="1">
        <v>29</v>
      </c>
      <c r="C30" s="1" t="s">
        <v>66</v>
      </c>
      <c r="D30" s="1" t="s">
        <v>17</v>
      </c>
      <c r="E30" s="1">
        <v>4</v>
      </c>
      <c r="F30" s="1">
        <v>1</v>
      </c>
      <c r="G30" s="1" t="s">
        <v>83</v>
      </c>
      <c r="H30" s="1" t="s">
        <v>83</v>
      </c>
      <c r="I30" s="1">
        <f t="shared" si="2"/>
        <v>10</v>
      </c>
      <c r="J30" s="1">
        <f t="shared" si="3"/>
        <v>15</v>
      </c>
      <c r="K30" s="1">
        <f t="shared" si="4"/>
        <v>2</v>
      </c>
      <c r="L30" s="1">
        <f t="shared" si="5"/>
        <v>4</v>
      </c>
      <c r="M30" s="1">
        <f t="shared" si="6"/>
        <v>2</v>
      </c>
      <c r="N30" s="1">
        <f t="shared" si="7"/>
        <v>2</v>
      </c>
      <c r="O30" s="1">
        <f t="shared" si="8"/>
        <v>5</v>
      </c>
      <c r="P30" s="1">
        <f t="shared" si="9"/>
        <v>4</v>
      </c>
      <c r="Q30" s="1">
        <f t="shared" si="10"/>
        <v>2</v>
      </c>
      <c r="R30" s="1">
        <f t="shared" si="11"/>
        <v>5</v>
      </c>
      <c r="S30" s="1">
        <f t="shared" si="12"/>
        <v>11</v>
      </c>
      <c r="T30" s="1">
        <f t="shared" si="13"/>
        <v>2</v>
      </c>
      <c r="U30" s="1">
        <f t="shared" si="14"/>
        <v>3</v>
      </c>
      <c r="V30" s="1">
        <f t="shared" si="15"/>
        <v>3</v>
      </c>
      <c r="W30" s="1">
        <f t="shared" si="16"/>
        <v>0</v>
      </c>
      <c r="X30" s="1">
        <f t="shared" si="17"/>
        <v>5</v>
      </c>
      <c r="Y30" s="1">
        <f t="shared" si="18"/>
        <v>13</v>
      </c>
      <c r="Z30" s="1">
        <f t="shared" si="19"/>
        <v>1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5</v>
      </c>
      <c r="AE30" s="1">
        <f t="shared" si="25"/>
        <v>3</v>
      </c>
      <c r="AF30" s="1">
        <f t="shared" si="26"/>
        <v>2</v>
      </c>
      <c r="AG30" s="43"/>
      <c r="AM30" s="1" t="s">
        <v>1</v>
      </c>
    </row>
    <row r="31" spans="1:39" x14ac:dyDescent="0.3">
      <c r="A31" s="42">
        <v>45997</v>
      </c>
      <c r="B31" s="1">
        <v>30</v>
      </c>
      <c r="C31" s="1" t="s">
        <v>66</v>
      </c>
      <c r="D31" s="1" t="s">
        <v>95</v>
      </c>
      <c r="E31" s="1">
        <v>2</v>
      </c>
      <c r="F31" s="1">
        <v>0</v>
      </c>
      <c r="G31" s="1" t="s">
        <v>83</v>
      </c>
      <c r="H31" s="1" t="s">
        <v>83</v>
      </c>
      <c r="I31" s="1">
        <f t="shared" si="2"/>
        <v>11</v>
      </c>
      <c r="J31" s="1">
        <f t="shared" si="3"/>
        <v>15</v>
      </c>
      <c r="K31" s="1">
        <f t="shared" si="4"/>
        <v>2</v>
      </c>
      <c r="L31" s="1">
        <f t="shared" si="5"/>
        <v>4</v>
      </c>
      <c r="M31" s="1">
        <f t="shared" si="6"/>
        <v>2</v>
      </c>
      <c r="N31" s="1">
        <f t="shared" si="7"/>
        <v>2</v>
      </c>
      <c r="O31" s="1">
        <f t="shared" si="8"/>
        <v>6</v>
      </c>
      <c r="P31" s="1">
        <f t="shared" si="9"/>
        <v>4</v>
      </c>
      <c r="Q31" s="1">
        <f t="shared" si="10"/>
        <v>2</v>
      </c>
      <c r="R31" s="1">
        <f t="shared" si="11"/>
        <v>5</v>
      </c>
      <c r="S31" s="1">
        <f t="shared" si="12"/>
        <v>11</v>
      </c>
      <c r="T31" s="1">
        <f t="shared" si="13"/>
        <v>2</v>
      </c>
      <c r="U31" s="1">
        <f t="shared" si="14"/>
        <v>3</v>
      </c>
      <c r="V31" s="1">
        <f t="shared" si="15"/>
        <v>3</v>
      </c>
      <c r="W31" s="1">
        <f t="shared" si="16"/>
        <v>0</v>
      </c>
      <c r="X31" s="1">
        <f t="shared" si="17"/>
        <v>6</v>
      </c>
      <c r="Y31" s="1">
        <f t="shared" si="18"/>
        <v>13</v>
      </c>
      <c r="Z31" s="1">
        <f t="shared" si="19"/>
        <v>1</v>
      </c>
      <c r="AA31" s="1" t="str">
        <f t="shared" si="0"/>
        <v>W</v>
      </c>
      <c r="AB31" s="1">
        <f t="shared" si="20"/>
        <v>2</v>
      </c>
      <c r="AC31" s="1" t="str">
        <f t="shared" si="1"/>
        <v>W</v>
      </c>
      <c r="AD31" s="1">
        <f t="shared" si="24"/>
        <v>6</v>
      </c>
      <c r="AE31" s="1">
        <f t="shared" si="25"/>
        <v>3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45999</v>
      </c>
      <c r="B32" s="1">
        <v>31</v>
      </c>
      <c r="C32" s="1" t="s">
        <v>66</v>
      </c>
      <c r="D32" s="1" t="s">
        <v>28</v>
      </c>
      <c r="E32" s="1">
        <v>7</v>
      </c>
      <c r="F32" s="1">
        <v>4</v>
      </c>
      <c r="G32" s="1" t="s">
        <v>83</v>
      </c>
      <c r="H32" s="1" t="s">
        <v>83</v>
      </c>
      <c r="I32" s="1">
        <f t="shared" si="2"/>
        <v>12</v>
      </c>
      <c r="J32" s="1">
        <f t="shared" si="3"/>
        <v>15</v>
      </c>
      <c r="K32" s="1">
        <f t="shared" si="4"/>
        <v>2</v>
      </c>
      <c r="L32" s="1">
        <f t="shared" si="5"/>
        <v>4</v>
      </c>
      <c r="M32" s="1">
        <f t="shared" si="6"/>
        <v>2</v>
      </c>
      <c r="N32" s="1">
        <f t="shared" si="7"/>
        <v>2</v>
      </c>
      <c r="O32" s="1">
        <f t="shared" si="8"/>
        <v>7</v>
      </c>
      <c r="P32" s="1">
        <f t="shared" si="9"/>
        <v>4</v>
      </c>
      <c r="Q32" s="1">
        <f t="shared" si="10"/>
        <v>2</v>
      </c>
      <c r="R32" s="1">
        <f t="shared" si="11"/>
        <v>5</v>
      </c>
      <c r="S32" s="1">
        <f t="shared" si="12"/>
        <v>11</v>
      </c>
      <c r="T32" s="1">
        <f t="shared" si="13"/>
        <v>2</v>
      </c>
      <c r="U32" s="1">
        <f t="shared" si="14"/>
        <v>3</v>
      </c>
      <c r="V32" s="1">
        <f t="shared" si="15"/>
        <v>3</v>
      </c>
      <c r="W32" s="1">
        <f t="shared" si="16"/>
        <v>0</v>
      </c>
      <c r="X32" s="1">
        <f t="shared" si="17"/>
        <v>6</v>
      </c>
      <c r="Y32" s="1">
        <f t="shared" si="18"/>
        <v>13</v>
      </c>
      <c r="Z32" s="1">
        <f t="shared" si="19"/>
        <v>1</v>
      </c>
      <c r="AA32" s="1" t="str">
        <f t="shared" si="0"/>
        <v>W</v>
      </c>
      <c r="AB32" s="1">
        <f t="shared" si="20"/>
        <v>3</v>
      </c>
      <c r="AC32" s="1" t="str">
        <f t="shared" si="1"/>
        <v>W</v>
      </c>
      <c r="AD32" s="1">
        <f t="shared" si="24"/>
        <v>7</v>
      </c>
      <c r="AE32" s="1">
        <f t="shared" si="25"/>
        <v>2</v>
      </c>
      <c r="AF32" s="1">
        <f t="shared" si="26"/>
        <v>1</v>
      </c>
      <c r="AG32" s="43"/>
    </row>
    <row r="33" spans="1:33" x14ac:dyDescent="0.3">
      <c r="A33" s="42">
        <v>46001</v>
      </c>
      <c r="B33" s="1">
        <v>32</v>
      </c>
      <c r="C33" s="1" t="s">
        <v>66</v>
      </c>
      <c r="D33" s="1" t="s">
        <v>21</v>
      </c>
      <c r="E33" s="1">
        <v>3</v>
      </c>
      <c r="F33" s="1">
        <v>4</v>
      </c>
      <c r="G33" s="1" t="s">
        <v>83</v>
      </c>
      <c r="H33" s="1" t="s">
        <v>83</v>
      </c>
      <c r="I33" s="1">
        <f t="shared" si="2"/>
        <v>12</v>
      </c>
      <c r="J33" s="1">
        <f t="shared" si="3"/>
        <v>16</v>
      </c>
      <c r="K33" s="1">
        <f t="shared" si="4"/>
        <v>2</v>
      </c>
      <c r="L33" s="1">
        <f t="shared" si="5"/>
        <v>4</v>
      </c>
      <c r="M33" s="1">
        <f t="shared" si="6"/>
        <v>2</v>
      </c>
      <c r="N33" s="1">
        <f t="shared" si="7"/>
        <v>2</v>
      </c>
      <c r="O33" s="1">
        <f t="shared" si="8"/>
        <v>7</v>
      </c>
      <c r="P33" s="1">
        <f t="shared" si="9"/>
        <v>5</v>
      </c>
      <c r="Q33" s="1">
        <f t="shared" si="10"/>
        <v>2</v>
      </c>
      <c r="R33" s="1">
        <f t="shared" si="11"/>
        <v>5</v>
      </c>
      <c r="S33" s="1">
        <f t="shared" si="12"/>
        <v>11</v>
      </c>
      <c r="T33" s="1">
        <f t="shared" si="13"/>
        <v>2</v>
      </c>
      <c r="U33" s="1">
        <f t="shared" si="14"/>
        <v>3</v>
      </c>
      <c r="V33" s="1">
        <f t="shared" si="15"/>
        <v>3</v>
      </c>
      <c r="W33" s="1">
        <f t="shared" si="16"/>
        <v>0</v>
      </c>
      <c r="X33" s="1">
        <f t="shared" si="17"/>
        <v>6</v>
      </c>
      <c r="Y33" s="1">
        <f t="shared" si="18"/>
        <v>13</v>
      </c>
      <c r="Z33" s="1">
        <f t="shared" si="19"/>
        <v>1</v>
      </c>
      <c r="AA33" s="1" t="str">
        <f t="shared" si="0"/>
        <v>L</v>
      </c>
      <c r="AB33" s="1">
        <f t="shared" si="20"/>
        <v>1</v>
      </c>
      <c r="AC33" s="1" t="str">
        <f t="shared" si="1"/>
        <v>L</v>
      </c>
      <c r="AD33" s="1">
        <f t="shared" si="24"/>
        <v>6</v>
      </c>
      <c r="AE33" s="1">
        <f t="shared" si="25"/>
        <v>3</v>
      </c>
      <c r="AF33" s="1">
        <f t="shared" si="26"/>
        <v>1</v>
      </c>
      <c r="AG33" s="43"/>
    </row>
    <row r="34" spans="1:33" x14ac:dyDescent="0.3">
      <c r="A34" s="42">
        <v>46004</v>
      </c>
      <c r="B34" s="1">
        <v>33</v>
      </c>
      <c r="C34" s="1" t="s">
        <v>65</v>
      </c>
      <c r="D34" s="1" t="s">
        <v>18</v>
      </c>
      <c r="E34" s="1">
        <v>2</v>
      </c>
      <c r="F34" s="1">
        <v>1</v>
      </c>
      <c r="G34" s="1" t="s">
        <v>84</v>
      </c>
      <c r="H34" s="1" t="s">
        <v>83</v>
      </c>
      <c r="I34" s="1">
        <f t="shared" si="2"/>
        <v>13</v>
      </c>
      <c r="J34" s="1">
        <f t="shared" si="3"/>
        <v>16</v>
      </c>
      <c r="K34" s="1">
        <f t="shared" si="4"/>
        <v>3</v>
      </c>
      <c r="L34" s="1">
        <f t="shared" si="5"/>
        <v>4</v>
      </c>
      <c r="M34" s="1">
        <f t="shared" si="6"/>
        <v>2</v>
      </c>
      <c r="N34" s="1">
        <f t="shared" si="7"/>
        <v>2</v>
      </c>
      <c r="O34" s="1">
        <f t="shared" si="8"/>
        <v>7</v>
      </c>
      <c r="P34" s="1">
        <f t="shared" si="9"/>
        <v>5</v>
      </c>
      <c r="Q34" s="1">
        <f t="shared" si="10"/>
        <v>2</v>
      </c>
      <c r="R34" s="1">
        <f t="shared" si="11"/>
        <v>6</v>
      </c>
      <c r="S34" s="1">
        <f t="shared" si="12"/>
        <v>11</v>
      </c>
      <c r="T34" s="1">
        <f t="shared" si="13"/>
        <v>2</v>
      </c>
      <c r="U34" s="1">
        <f t="shared" si="14"/>
        <v>4</v>
      </c>
      <c r="V34" s="1">
        <f t="shared" si="15"/>
        <v>3</v>
      </c>
      <c r="W34" s="1">
        <f t="shared" si="16"/>
        <v>0</v>
      </c>
      <c r="X34" s="1">
        <f t="shared" si="17"/>
        <v>7</v>
      </c>
      <c r="Y34" s="1">
        <f t="shared" si="18"/>
        <v>13</v>
      </c>
      <c r="Z34" s="1">
        <f t="shared" si="19"/>
        <v>1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6</v>
      </c>
      <c r="AE34" s="1">
        <f t="shared" si="25"/>
        <v>3</v>
      </c>
      <c r="AF34" s="1">
        <f t="shared" si="26"/>
        <v>1</v>
      </c>
      <c r="AG34" s="43"/>
    </row>
    <row r="35" spans="1:33" x14ac:dyDescent="0.3">
      <c r="A35" s="42">
        <v>46007</v>
      </c>
      <c r="B35" s="1">
        <v>34</v>
      </c>
      <c r="C35" s="1" t="s">
        <v>65</v>
      </c>
      <c r="D35" s="1" t="s">
        <v>8</v>
      </c>
      <c r="E35" s="1">
        <v>3</v>
      </c>
      <c r="F35" s="1">
        <v>6</v>
      </c>
      <c r="G35" s="1" t="s">
        <v>83</v>
      </c>
      <c r="H35" s="1" t="s">
        <v>83</v>
      </c>
      <c r="I35" s="1">
        <f t="shared" ref="I35:I66" si="29">IF(E35="","",IF(E35&gt;F35,I34+1,I34))</f>
        <v>13</v>
      </c>
      <c r="J35" s="1">
        <f t="shared" ref="J35:J66" si="30">IF(E35="","",IF(AND(F35&gt;E35,G35=$AK$2,H35=$AK$2),J34+1,J34))</f>
        <v>17</v>
      </c>
      <c r="K35" s="1">
        <f t="shared" ref="K35:K66" si="31">IF(E35="","",IF(AND(G35=$AK$1,E35&gt;F35),K34+1,K34))</f>
        <v>3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7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6</v>
      </c>
      <c r="S35" s="1">
        <f t="shared" ref="S35:S66" si="39">IF(E35="","",IF(AND(C35=$AL$2,F35&gt;E35,G35=$AK$2,H35=$AK$2),S34+1,S34))</f>
        <v>12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7</v>
      </c>
      <c r="Y35" s="1">
        <f t="shared" ref="Y35:Y66" si="45">IF(E35="","",IF(AND(E35&lt;F35,G35=$AK$2,H35=$AK$2,COUNTIF($AN$1:$AN$15,D35)=1),Y34+1,Y34))</f>
        <v>14</v>
      </c>
      <c r="Z35" s="1">
        <f t="shared" ref="Z35:Z66" si="46">IF(E35="","",IF(AND(E35&lt;F35,COUNTIF($AN$1:$AN$15,D35)=1,OR(G35=$AK$1,H35=$AK$1)), Z34+1, Z34))</f>
        <v>1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L</v>
      </c>
      <c r="AD35" s="1">
        <f t="shared" si="24"/>
        <v>5</v>
      </c>
      <c r="AE35" s="1">
        <f t="shared" si="25"/>
        <v>4</v>
      </c>
      <c r="AF35" s="1">
        <f t="shared" si="26"/>
        <v>1</v>
      </c>
      <c r="AG35" s="43"/>
    </row>
    <row r="36" spans="1:33" x14ac:dyDescent="0.3">
      <c r="A36" s="42">
        <v>46009</v>
      </c>
      <c r="B36" s="1">
        <v>35</v>
      </c>
      <c r="C36" s="1" t="s">
        <v>66</v>
      </c>
      <c r="D36" s="1" t="s">
        <v>7</v>
      </c>
      <c r="E36" s="1">
        <v>4</v>
      </c>
      <c r="F36" s="1">
        <v>2</v>
      </c>
      <c r="G36" s="1" t="s">
        <v>83</v>
      </c>
      <c r="H36" s="1" t="s">
        <v>83</v>
      </c>
      <c r="I36" s="1">
        <f t="shared" si="29"/>
        <v>14</v>
      </c>
      <c r="J36" s="1">
        <f t="shared" si="30"/>
        <v>17</v>
      </c>
      <c r="K36" s="1">
        <f t="shared" si="31"/>
        <v>3</v>
      </c>
      <c r="L36" s="1">
        <f t="shared" si="32"/>
        <v>4</v>
      </c>
      <c r="M36" s="1">
        <f t="shared" si="33"/>
        <v>2</v>
      </c>
      <c r="N36" s="1">
        <f t="shared" si="34"/>
        <v>2</v>
      </c>
      <c r="O36" s="1">
        <f t="shared" si="35"/>
        <v>8</v>
      </c>
      <c r="P36" s="1">
        <f t="shared" si="36"/>
        <v>5</v>
      </c>
      <c r="Q36" s="1">
        <f t="shared" si="37"/>
        <v>2</v>
      </c>
      <c r="R36" s="1">
        <f t="shared" si="38"/>
        <v>6</v>
      </c>
      <c r="S36" s="1">
        <f t="shared" si="39"/>
        <v>12</v>
      </c>
      <c r="T36" s="1">
        <f t="shared" si="40"/>
        <v>2</v>
      </c>
      <c r="U36" s="1">
        <f t="shared" si="41"/>
        <v>5</v>
      </c>
      <c r="V36" s="1">
        <f t="shared" si="42"/>
        <v>4</v>
      </c>
      <c r="W36" s="1">
        <f t="shared" si="43"/>
        <v>0</v>
      </c>
      <c r="X36" s="1">
        <f t="shared" si="44"/>
        <v>8</v>
      </c>
      <c r="Y36" s="1">
        <f t="shared" si="45"/>
        <v>14</v>
      </c>
      <c r="Z36" s="1">
        <f t="shared" si="46"/>
        <v>1</v>
      </c>
      <c r="AA36" s="1" t="str">
        <f t="shared" si="27"/>
        <v>W</v>
      </c>
      <c r="AB36" s="1">
        <f t="shared" si="47"/>
        <v>1</v>
      </c>
      <c r="AC36" s="1" t="str">
        <f t="shared" si="28"/>
        <v>W</v>
      </c>
      <c r="AD36" s="1">
        <f t="shared" si="24"/>
        <v>6</v>
      </c>
      <c r="AE36" s="1">
        <f t="shared" si="25"/>
        <v>3</v>
      </c>
      <c r="AF36" s="1">
        <f t="shared" si="26"/>
        <v>1</v>
      </c>
      <c r="AG36" s="43"/>
    </row>
    <row r="37" spans="1:33" x14ac:dyDescent="0.3">
      <c r="A37" s="42">
        <v>46011</v>
      </c>
      <c r="B37" s="1">
        <v>36</v>
      </c>
      <c r="C37" s="1" t="s">
        <v>66</v>
      </c>
      <c r="D37" s="1" t="s">
        <v>2</v>
      </c>
      <c r="E37" s="1">
        <v>6</v>
      </c>
      <c r="F37" s="1">
        <v>3</v>
      </c>
      <c r="G37" s="1" t="s">
        <v>83</v>
      </c>
      <c r="H37" s="1" t="s">
        <v>83</v>
      </c>
      <c r="I37" s="1">
        <f t="shared" si="29"/>
        <v>15</v>
      </c>
      <c r="J37" s="1">
        <f t="shared" si="30"/>
        <v>17</v>
      </c>
      <c r="K37" s="1">
        <f t="shared" si="31"/>
        <v>3</v>
      </c>
      <c r="L37" s="1">
        <f t="shared" si="32"/>
        <v>4</v>
      </c>
      <c r="M37" s="1">
        <f t="shared" si="33"/>
        <v>2</v>
      </c>
      <c r="N37" s="1">
        <f t="shared" si="34"/>
        <v>2</v>
      </c>
      <c r="O37" s="1">
        <f t="shared" si="35"/>
        <v>9</v>
      </c>
      <c r="P37" s="1">
        <f t="shared" si="36"/>
        <v>5</v>
      </c>
      <c r="Q37" s="1">
        <f t="shared" si="37"/>
        <v>2</v>
      </c>
      <c r="R37" s="1">
        <f t="shared" si="38"/>
        <v>6</v>
      </c>
      <c r="S37" s="1">
        <f t="shared" si="39"/>
        <v>12</v>
      </c>
      <c r="T37" s="1">
        <f t="shared" si="40"/>
        <v>2</v>
      </c>
      <c r="U37" s="1">
        <f t="shared" si="41"/>
        <v>6</v>
      </c>
      <c r="V37" s="1">
        <f t="shared" si="42"/>
        <v>4</v>
      </c>
      <c r="W37" s="1">
        <f t="shared" si="43"/>
        <v>0</v>
      </c>
      <c r="X37" s="1">
        <f t="shared" si="44"/>
        <v>9</v>
      </c>
      <c r="Y37" s="1">
        <f t="shared" si="45"/>
        <v>14</v>
      </c>
      <c r="Z37" s="1">
        <f t="shared" si="46"/>
        <v>1</v>
      </c>
      <c r="AA37" s="1" t="str">
        <f t="shared" si="27"/>
        <v>W</v>
      </c>
      <c r="AB37" s="1">
        <f t="shared" si="47"/>
        <v>2</v>
      </c>
      <c r="AC37" s="1" t="str">
        <f t="shared" si="28"/>
        <v>W</v>
      </c>
      <c r="AD37" s="1">
        <f t="shared" si="24"/>
        <v>6</v>
      </c>
      <c r="AE37" s="1">
        <f t="shared" si="25"/>
        <v>3</v>
      </c>
      <c r="AF37" s="1">
        <f t="shared" si="26"/>
        <v>1</v>
      </c>
      <c r="AG37" s="43"/>
    </row>
    <row r="38" spans="1:33" x14ac:dyDescent="0.3">
      <c r="A38" s="42">
        <v>46014</v>
      </c>
      <c r="B38" s="1">
        <v>37</v>
      </c>
      <c r="C38" s="1" t="s">
        <v>65</v>
      </c>
      <c r="D38" s="1" t="s">
        <v>20</v>
      </c>
      <c r="E38" s="1">
        <v>1</v>
      </c>
      <c r="F38" s="1">
        <v>5</v>
      </c>
      <c r="G38" s="1" t="s">
        <v>83</v>
      </c>
      <c r="H38" s="1" t="s">
        <v>83</v>
      </c>
      <c r="I38" s="1">
        <f t="shared" si="29"/>
        <v>15</v>
      </c>
      <c r="J38" s="1">
        <f t="shared" si="30"/>
        <v>18</v>
      </c>
      <c r="K38" s="1">
        <f t="shared" si="31"/>
        <v>3</v>
      </c>
      <c r="L38" s="1">
        <f t="shared" si="32"/>
        <v>4</v>
      </c>
      <c r="M38" s="1">
        <f t="shared" si="33"/>
        <v>2</v>
      </c>
      <c r="N38" s="1">
        <f t="shared" si="34"/>
        <v>2</v>
      </c>
      <c r="O38" s="1">
        <f t="shared" si="35"/>
        <v>9</v>
      </c>
      <c r="P38" s="1">
        <f t="shared" si="36"/>
        <v>5</v>
      </c>
      <c r="Q38" s="1">
        <f t="shared" si="37"/>
        <v>2</v>
      </c>
      <c r="R38" s="1">
        <f t="shared" si="38"/>
        <v>6</v>
      </c>
      <c r="S38" s="1">
        <f t="shared" si="39"/>
        <v>13</v>
      </c>
      <c r="T38" s="1">
        <f t="shared" si="40"/>
        <v>2</v>
      </c>
      <c r="U38" s="1">
        <f t="shared" si="41"/>
        <v>6</v>
      </c>
      <c r="V38" s="1">
        <f t="shared" si="42"/>
        <v>5</v>
      </c>
      <c r="W38" s="1">
        <f t="shared" si="43"/>
        <v>0</v>
      </c>
      <c r="X38" s="1">
        <f t="shared" si="44"/>
        <v>9</v>
      </c>
      <c r="Y38" s="1">
        <f t="shared" si="45"/>
        <v>15</v>
      </c>
      <c r="Z38" s="1">
        <f t="shared" si="46"/>
        <v>1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6</v>
      </c>
      <c r="AE38" s="1">
        <f t="shared" si="25"/>
        <v>4</v>
      </c>
      <c r="AF38" s="1">
        <f t="shared" si="26"/>
        <v>0</v>
      </c>
      <c r="AG38" s="43"/>
    </row>
    <row r="39" spans="1:33" x14ac:dyDescent="0.3">
      <c r="A39" s="42">
        <v>46018</v>
      </c>
      <c r="B39" s="1">
        <v>38</v>
      </c>
      <c r="C39" s="1" t="s">
        <v>66</v>
      </c>
      <c r="D39" s="1" t="s">
        <v>20</v>
      </c>
      <c r="E39" s="1">
        <v>3</v>
      </c>
      <c r="F39" s="1">
        <v>2</v>
      </c>
      <c r="G39" s="1" t="s">
        <v>83</v>
      </c>
      <c r="H39" s="1" t="s">
        <v>83</v>
      </c>
      <c r="I39" s="1">
        <f t="shared" si="29"/>
        <v>16</v>
      </c>
      <c r="J39" s="1">
        <f t="shared" si="30"/>
        <v>18</v>
      </c>
      <c r="K39" s="1">
        <f t="shared" si="31"/>
        <v>3</v>
      </c>
      <c r="L39" s="1">
        <f t="shared" si="32"/>
        <v>4</v>
      </c>
      <c r="M39" s="1">
        <f t="shared" si="33"/>
        <v>2</v>
      </c>
      <c r="N39" s="1">
        <f t="shared" si="34"/>
        <v>2</v>
      </c>
      <c r="O39" s="1">
        <f t="shared" si="35"/>
        <v>10</v>
      </c>
      <c r="P39" s="1">
        <f t="shared" si="36"/>
        <v>5</v>
      </c>
      <c r="Q39" s="1">
        <f t="shared" si="37"/>
        <v>2</v>
      </c>
      <c r="R39" s="1">
        <f t="shared" si="38"/>
        <v>6</v>
      </c>
      <c r="S39" s="1">
        <f t="shared" si="39"/>
        <v>13</v>
      </c>
      <c r="T39" s="1">
        <f t="shared" si="40"/>
        <v>2</v>
      </c>
      <c r="U39" s="1">
        <f t="shared" si="41"/>
        <v>7</v>
      </c>
      <c r="V39" s="1">
        <f t="shared" si="42"/>
        <v>5</v>
      </c>
      <c r="W39" s="1">
        <f t="shared" si="43"/>
        <v>0</v>
      </c>
      <c r="X39" s="1">
        <f t="shared" si="44"/>
        <v>10</v>
      </c>
      <c r="Y39" s="1">
        <f t="shared" si="45"/>
        <v>15</v>
      </c>
      <c r="Z39" s="1">
        <f t="shared" si="46"/>
        <v>1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7</v>
      </c>
      <c r="AE39" s="1">
        <f t="shared" si="25"/>
        <v>3</v>
      </c>
      <c r="AF39" s="1">
        <f t="shared" si="26"/>
        <v>0</v>
      </c>
      <c r="AG39" s="43"/>
    </row>
    <row r="40" spans="1:33" x14ac:dyDescent="0.3">
      <c r="A40" s="42">
        <v>46020</v>
      </c>
      <c r="B40" s="1">
        <v>39</v>
      </c>
      <c r="C40" s="1" t="s">
        <v>66</v>
      </c>
      <c r="D40" s="1" t="s">
        <v>29</v>
      </c>
      <c r="E40" s="1">
        <v>2</v>
      </c>
      <c r="F40" s="1">
        <v>1</v>
      </c>
      <c r="G40" s="1" t="s">
        <v>84</v>
      </c>
      <c r="H40" s="1" t="s">
        <v>83</v>
      </c>
      <c r="I40" s="1">
        <f t="shared" si="29"/>
        <v>17</v>
      </c>
      <c r="J40" s="1">
        <f t="shared" si="30"/>
        <v>18</v>
      </c>
      <c r="K40" s="1">
        <f t="shared" si="31"/>
        <v>4</v>
      </c>
      <c r="L40" s="1">
        <f t="shared" si="32"/>
        <v>4</v>
      </c>
      <c r="M40" s="1">
        <f t="shared" si="33"/>
        <v>2</v>
      </c>
      <c r="N40" s="1">
        <f t="shared" si="34"/>
        <v>2</v>
      </c>
      <c r="O40" s="1">
        <f t="shared" si="35"/>
        <v>11</v>
      </c>
      <c r="P40" s="1">
        <f t="shared" si="36"/>
        <v>5</v>
      </c>
      <c r="Q40" s="1">
        <f t="shared" si="37"/>
        <v>2</v>
      </c>
      <c r="R40" s="1">
        <f t="shared" si="38"/>
        <v>6</v>
      </c>
      <c r="S40" s="1">
        <f t="shared" si="39"/>
        <v>13</v>
      </c>
      <c r="T40" s="1">
        <f t="shared" si="40"/>
        <v>2</v>
      </c>
      <c r="U40" s="1">
        <f t="shared" si="41"/>
        <v>7</v>
      </c>
      <c r="V40" s="1">
        <f t="shared" si="42"/>
        <v>5</v>
      </c>
      <c r="W40" s="1">
        <f t="shared" si="43"/>
        <v>0</v>
      </c>
      <c r="X40" s="1">
        <f t="shared" si="44"/>
        <v>10</v>
      </c>
      <c r="Y40" s="1">
        <f t="shared" si="45"/>
        <v>15</v>
      </c>
      <c r="Z40" s="1">
        <f t="shared" si="46"/>
        <v>1</v>
      </c>
      <c r="AA40" s="1" t="str">
        <f t="shared" si="27"/>
        <v>W</v>
      </c>
      <c r="AB40" s="1">
        <f t="shared" si="47"/>
        <v>2</v>
      </c>
      <c r="AC40" s="1" t="str">
        <f t="shared" si="28"/>
        <v>W</v>
      </c>
      <c r="AD40" s="1">
        <f t="shared" si="24"/>
        <v>7</v>
      </c>
      <c r="AE40" s="1">
        <f t="shared" si="25"/>
        <v>3</v>
      </c>
      <c r="AF40" s="1">
        <f t="shared" si="26"/>
        <v>0</v>
      </c>
      <c r="AG40" s="43"/>
    </row>
    <row r="41" spans="1:33" x14ac:dyDescent="0.3">
      <c r="A41" s="42">
        <v>46022</v>
      </c>
      <c r="B41" s="1">
        <v>40</v>
      </c>
      <c r="C41" s="1" t="s">
        <v>66</v>
      </c>
      <c r="D41" s="1" t="s">
        <v>10</v>
      </c>
      <c r="E41" s="1">
        <v>5</v>
      </c>
      <c r="F41" s="1">
        <v>1</v>
      </c>
      <c r="G41" s="1" t="s">
        <v>83</v>
      </c>
      <c r="H41" s="1" t="s">
        <v>83</v>
      </c>
      <c r="I41" s="1">
        <f t="shared" si="29"/>
        <v>18</v>
      </c>
      <c r="J41" s="1">
        <f t="shared" si="30"/>
        <v>18</v>
      </c>
      <c r="K41" s="1">
        <f t="shared" si="31"/>
        <v>4</v>
      </c>
      <c r="L41" s="1">
        <f t="shared" si="32"/>
        <v>4</v>
      </c>
      <c r="M41" s="1">
        <f t="shared" si="33"/>
        <v>2</v>
      </c>
      <c r="N41" s="1">
        <f t="shared" si="34"/>
        <v>2</v>
      </c>
      <c r="O41" s="1">
        <f t="shared" si="35"/>
        <v>12</v>
      </c>
      <c r="P41" s="1">
        <f t="shared" si="36"/>
        <v>5</v>
      </c>
      <c r="Q41" s="1">
        <f t="shared" si="37"/>
        <v>2</v>
      </c>
      <c r="R41" s="1">
        <f t="shared" si="38"/>
        <v>6</v>
      </c>
      <c r="S41" s="1">
        <f t="shared" si="39"/>
        <v>13</v>
      </c>
      <c r="T41" s="1">
        <f t="shared" si="40"/>
        <v>2</v>
      </c>
      <c r="U41" s="1">
        <f t="shared" si="41"/>
        <v>7</v>
      </c>
      <c r="V41" s="1">
        <f t="shared" si="42"/>
        <v>5</v>
      </c>
      <c r="W41" s="1">
        <f t="shared" si="43"/>
        <v>0</v>
      </c>
      <c r="X41" s="1">
        <f t="shared" si="44"/>
        <v>10</v>
      </c>
      <c r="Y41" s="1">
        <f t="shared" si="45"/>
        <v>15</v>
      </c>
      <c r="Z41" s="1">
        <f t="shared" si="46"/>
        <v>1</v>
      </c>
      <c r="AA41" s="1" t="str">
        <f t="shared" si="27"/>
        <v>W</v>
      </c>
      <c r="AB41" s="1">
        <f t="shared" si="47"/>
        <v>3</v>
      </c>
      <c r="AC41" s="1" t="str">
        <f t="shared" si="28"/>
        <v>W</v>
      </c>
      <c r="AD41" s="1">
        <f t="shared" si="24"/>
        <v>7</v>
      </c>
      <c r="AE41" s="1">
        <f t="shared" si="25"/>
        <v>3</v>
      </c>
      <c r="AF41" s="1">
        <f t="shared" si="26"/>
        <v>0</v>
      </c>
      <c r="AG41" s="43"/>
    </row>
    <row r="42" spans="1:33" x14ac:dyDescent="0.3">
      <c r="A42" s="42">
        <v>46025</v>
      </c>
      <c r="B42" s="1">
        <v>41</v>
      </c>
      <c r="C42" s="1" t="s">
        <v>66</v>
      </c>
      <c r="D42" s="1" t="s">
        <v>15</v>
      </c>
      <c r="E42" s="1">
        <v>3</v>
      </c>
      <c r="F42" s="1">
        <v>4</v>
      </c>
      <c r="G42" s="1" t="s">
        <v>83</v>
      </c>
      <c r="H42" s="1" t="s">
        <v>83</v>
      </c>
      <c r="I42" s="1">
        <f t="shared" si="29"/>
        <v>18</v>
      </c>
      <c r="J42" s="1">
        <f t="shared" si="30"/>
        <v>19</v>
      </c>
      <c r="K42" s="1">
        <f t="shared" si="31"/>
        <v>4</v>
      </c>
      <c r="L42" s="1">
        <f t="shared" si="32"/>
        <v>4</v>
      </c>
      <c r="M42" s="1">
        <f t="shared" si="33"/>
        <v>2</v>
      </c>
      <c r="N42" s="1">
        <f t="shared" si="34"/>
        <v>2</v>
      </c>
      <c r="O42" s="1">
        <f t="shared" si="35"/>
        <v>12</v>
      </c>
      <c r="P42" s="1">
        <f t="shared" si="36"/>
        <v>6</v>
      </c>
      <c r="Q42" s="1">
        <f t="shared" si="37"/>
        <v>2</v>
      </c>
      <c r="R42" s="1">
        <f t="shared" si="38"/>
        <v>6</v>
      </c>
      <c r="S42" s="1">
        <f t="shared" si="39"/>
        <v>13</v>
      </c>
      <c r="T42" s="1">
        <f t="shared" si="40"/>
        <v>2</v>
      </c>
      <c r="U42" s="1">
        <f t="shared" si="41"/>
        <v>7</v>
      </c>
      <c r="V42" s="1">
        <f t="shared" si="42"/>
        <v>5</v>
      </c>
      <c r="W42" s="1">
        <f t="shared" si="43"/>
        <v>0</v>
      </c>
      <c r="X42" s="1">
        <f t="shared" si="44"/>
        <v>10</v>
      </c>
      <c r="Y42" s="1">
        <f t="shared" si="45"/>
        <v>16</v>
      </c>
      <c r="Z42" s="1">
        <f t="shared" si="46"/>
        <v>1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6</v>
      </c>
      <c r="AE42" s="1">
        <f t="shared" si="25"/>
        <v>4</v>
      </c>
      <c r="AF42" s="1">
        <f t="shared" si="26"/>
        <v>0</v>
      </c>
      <c r="AG42" s="43"/>
    </row>
    <row r="43" spans="1:33" x14ac:dyDescent="0.3">
      <c r="A43" s="42">
        <v>46027</v>
      </c>
      <c r="B43" s="1">
        <v>42</v>
      </c>
      <c r="C43" s="1" t="s">
        <v>66</v>
      </c>
      <c r="D43" s="1" t="s">
        <v>7</v>
      </c>
      <c r="E43" s="1">
        <v>1</v>
      </c>
      <c r="F43" s="1">
        <v>5</v>
      </c>
      <c r="G43" s="1" t="s">
        <v>83</v>
      </c>
      <c r="H43" s="1" t="s">
        <v>83</v>
      </c>
      <c r="I43" s="1">
        <f t="shared" si="29"/>
        <v>18</v>
      </c>
      <c r="J43" s="1">
        <f t="shared" si="30"/>
        <v>20</v>
      </c>
      <c r="K43" s="1">
        <f t="shared" si="31"/>
        <v>4</v>
      </c>
      <c r="L43" s="1">
        <f t="shared" si="32"/>
        <v>4</v>
      </c>
      <c r="M43" s="1">
        <f t="shared" si="33"/>
        <v>2</v>
      </c>
      <c r="N43" s="1">
        <f t="shared" si="34"/>
        <v>2</v>
      </c>
      <c r="O43" s="1">
        <f t="shared" si="35"/>
        <v>12</v>
      </c>
      <c r="P43" s="1">
        <f t="shared" si="36"/>
        <v>7</v>
      </c>
      <c r="Q43" s="1">
        <f t="shared" si="37"/>
        <v>2</v>
      </c>
      <c r="R43" s="1">
        <f t="shared" si="38"/>
        <v>6</v>
      </c>
      <c r="S43" s="1">
        <f t="shared" si="39"/>
        <v>13</v>
      </c>
      <c r="T43" s="1">
        <f t="shared" si="40"/>
        <v>2</v>
      </c>
      <c r="U43" s="1">
        <f t="shared" si="41"/>
        <v>7</v>
      </c>
      <c r="V43" s="1">
        <f t="shared" si="42"/>
        <v>6</v>
      </c>
      <c r="W43" s="1">
        <f t="shared" si="43"/>
        <v>0</v>
      </c>
      <c r="X43" s="1">
        <f t="shared" si="44"/>
        <v>10</v>
      </c>
      <c r="Y43" s="1">
        <f t="shared" si="45"/>
        <v>17</v>
      </c>
      <c r="Z43" s="1">
        <f t="shared" si="46"/>
        <v>1</v>
      </c>
      <c r="AA43" s="1" t="str">
        <f t="shared" si="27"/>
        <v>L</v>
      </c>
      <c r="AB43" s="1">
        <f t="shared" si="47"/>
        <v>2</v>
      </c>
      <c r="AC43" s="1" t="str">
        <f t="shared" si="28"/>
        <v>L</v>
      </c>
      <c r="AD43" s="1">
        <f t="shared" si="24"/>
        <v>6</v>
      </c>
      <c r="AE43" s="1">
        <f t="shared" si="25"/>
        <v>4</v>
      </c>
      <c r="AF43" s="1">
        <f t="shared" si="26"/>
        <v>0</v>
      </c>
      <c r="AG43" s="43"/>
    </row>
    <row r="44" spans="1:33" x14ac:dyDescent="0.3">
      <c r="A44" s="42">
        <v>46029</v>
      </c>
      <c r="B44" s="1">
        <v>43</v>
      </c>
      <c r="C44" s="1" t="s">
        <v>65</v>
      </c>
      <c r="D44" s="1" t="s">
        <v>16</v>
      </c>
      <c r="E44" s="1">
        <v>1</v>
      </c>
      <c r="F44" s="1">
        <v>4</v>
      </c>
      <c r="G44" s="1" t="s">
        <v>83</v>
      </c>
      <c r="H44" s="1" t="s">
        <v>83</v>
      </c>
      <c r="I44" s="1">
        <f t="shared" si="29"/>
        <v>18</v>
      </c>
      <c r="J44" s="1">
        <f t="shared" si="30"/>
        <v>21</v>
      </c>
      <c r="K44" s="1">
        <f t="shared" si="31"/>
        <v>4</v>
      </c>
      <c r="L44" s="1">
        <f t="shared" si="32"/>
        <v>4</v>
      </c>
      <c r="M44" s="1">
        <f t="shared" si="33"/>
        <v>2</v>
      </c>
      <c r="N44" s="1">
        <f t="shared" si="34"/>
        <v>2</v>
      </c>
      <c r="O44" s="1">
        <f t="shared" si="35"/>
        <v>12</v>
      </c>
      <c r="P44" s="1">
        <f t="shared" si="36"/>
        <v>7</v>
      </c>
      <c r="Q44" s="1">
        <f t="shared" si="37"/>
        <v>2</v>
      </c>
      <c r="R44" s="1">
        <f t="shared" si="38"/>
        <v>6</v>
      </c>
      <c r="S44" s="1">
        <f t="shared" si="39"/>
        <v>14</v>
      </c>
      <c r="T44" s="1">
        <f t="shared" si="40"/>
        <v>2</v>
      </c>
      <c r="U44" s="1">
        <f t="shared" si="41"/>
        <v>7</v>
      </c>
      <c r="V44" s="1">
        <f t="shared" si="42"/>
        <v>6</v>
      </c>
      <c r="W44" s="1">
        <f t="shared" si="43"/>
        <v>0</v>
      </c>
      <c r="X44" s="1">
        <f t="shared" si="44"/>
        <v>10</v>
      </c>
      <c r="Y44" s="1">
        <f t="shared" si="45"/>
        <v>17</v>
      </c>
      <c r="Z44" s="1">
        <f t="shared" si="46"/>
        <v>1</v>
      </c>
      <c r="AA44" s="1" t="str">
        <f t="shared" si="27"/>
        <v>L</v>
      </c>
      <c r="AB44" s="1">
        <f t="shared" si="47"/>
        <v>3</v>
      </c>
      <c r="AC44" s="1" t="str">
        <f t="shared" si="28"/>
        <v>L</v>
      </c>
      <c r="AD44" s="1">
        <f t="shared" ref="AD44:AD75" si="48">IF(AC44="","",COUNTIFS(AC35:AC44,"W"))</f>
        <v>5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46030</v>
      </c>
      <c r="B45" s="1">
        <v>44</v>
      </c>
      <c r="C45" s="1" t="s">
        <v>65</v>
      </c>
      <c r="D45" s="1" t="s">
        <v>29</v>
      </c>
      <c r="E45" s="1">
        <v>1</v>
      </c>
      <c r="F45" s="1">
        <v>4</v>
      </c>
      <c r="G45" s="1" t="s">
        <v>83</v>
      </c>
      <c r="H45" s="1" t="s">
        <v>83</v>
      </c>
      <c r="I45" s="1">
        <f t="shared" si="29"/>
        <v>18</v>
      </c>
      <c r="J45" s="1">
        <f t="shared" si="30"/>
        <v>22</v>
      </c>
      <c r="K45" s="1">
        <f t="shared" si="31"/>
        <v>4</v>
      </c>
      <c r="L45" s="1">
        <f t="shared" si="32"/>
        <v>4</v>
      </c>
      <c r="M45" s="1">
        <f t="shared" si="33"/>
        <v>2</v>
      </c>
      <c r="N45" s="1">
        <f t="shared" si="34"/>
        <v>2</v>
      </c>
      <c r="O45" s="1">
        <f t="shared" si="35"/>
        <v>12</v>
      </c>
      <c r="P45" s="1">
        <f t="shared" si="36"/>
        <v>7</v>
      </c>
      <c r="Q45" s="1">
        <f t="shared" si="37"/>
        <v>2</v>
      </c>
      <c r="R45" s="1">
        <f t="shared" si="38"/>
        <v>6</v>
      </c>
      <c r="S45" s="1">
        <f t="shared" si="39"/>
        <v>15</v>
      </c>
      <c r="T45" s="1">
        <f t="shared" si="40"/>
        <v>2</v>
      </c>
      <c r="U45" s="1">
        <f t="shared" si="41"/>
        <v>7</v>
      </c>
      <c r="V45" s="1">
        <f t="shared" si="42"/>
        <v>6</v>
      </c>
      <c r="W45" s="1">
        <f t="shared" si="43"/>
        <v>0</v>
      </c>
      <c r="X45" s="1">
        <f t="shared" si="44"/>
        <v>10</v>
      </c>
      <c r="Y45" s="1">
        <f t="shared" si="45"/>
        <v>17</v>
      </c>
      <c r="Z45" s="1">
        <f t="shared" si="46"/>
        <v>1</v>
      </c>
      <c r="AA45" s="1" t="str">
        <f t="shared" si="27"/>
        <v>L</v>
      </c>
      <c r="AB45" s="1">
        <f t="shared" si="47"/>
        <v>4</v>
      </c>
      <c r="AC45" s="1" t="str">
        <f t="shared" si="28"/>
        <v>L</v>
      </c>
      <c r="AD45" s="1">
        <f t="shared" si="48"/>
        <v>5</v>
      </c>
      <c r="AE45" s="1">
        <f t="shared" si="49"/>
        <v>5</v>
      </c>
      <c r="AF45" s="1">
        <f t="shared" si="50"/>
        <v>0</v>
      </c>
      <c r="AG45" s="43"/>
    </row>
    <row r="46" spans="1:33" x14ac:dyDescent="0.3">
      <c r="A46" s="42">
        <v>46032</v>
      </c>
      <c r="B46" s="1">
        <v>45</v>
      </c>
      <c r="C46" s="1" t="s">
        <v>65</v>
      </c>
      <c r="D46" s="1" t="s">
        <v>9</v>
      </c>
      <c r="E46" s="1">
        <v>2</v>
      </c>
      <c r="F46" s="1">
        <v>1</v>
      </c>
      <c r="G46" s="1" t="s">
        <v>83</v>
      </c>
      <c r="H46" s="1" t="s">
        <v>83</v>
      </c>
      <c r="I46" s="1">
        <f t="shared" si="29"/>
        <v>19</v>
      </c>
      <c r="J46" s="1">
        <f t="shared" si="30"/>
        <v>22</v>
      </c>
      <c r="K46" s="1">
        <f t="shared" si="31"/>
        <v>4</v>
      </c>
      <c r="L46" s="1">
        <f t="shared" si="32"/>
        <v>4</v>
      </c>
      <c r="M46" s="1">
        <f t="shared" si="33"/>
        <v>2</v>
      </c>
      <c r="N46" s="1">
        <f t="shared" si="34"/>
        <v>2</v>
      </c>
      <c r="O46" s="1">
        <f t="shared" si="35"/>
        <v>12</v>
      </c>
      <c r="P46" s="1">
        <f t="shared" si="36"/>
        <v>7</v>
      </c>
      <c r="Q46" s="1">
        <f t="shared" si="37"/>
        <v>2</v>
      </c>
      <c r="R46" s="1">
        <f t="shared" si="38"/>
        <v>7</v>
      </c>
      <c r="S46" s="1">
        <f t="shared" si="39"/>
        <v>15</v>
      </c>
      <c r="T46" s="1">
        <f t="shared" si="40"/>
        <v>2</v>
      </c>
      <c r="U46" s="1">
        <f t="shared" si="41"/>
        <v>7</v>
      </c>
      <c r="V46" s="1">
        <f t="shared" si="42"/>
        <v>6</v>
      </c>
      <c r="W46" s="1">
        <f t="shared" si="43"/>
        <v>0</v>
      </c>
      <c r="X46" s="1">
        <f t="shared" si="44"/>
        <v>10</v>
      </c>
      <c r="Y46" s="1">
        <f t="shared" si="45"/>
        <v>17</v>
      </c>
      <c r="Z46" s="1">
        <f t="shared" si="46"/>
        <v>1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5</v>
      </c>
      <c r="AE46" s="1">
        <f t="shared" si="49"/>
        <v>5</v>
      </c>
      <c r="AF46" s="1">
        <f t="shared" si="50"/>
        <v>0</v>
      </c>
      <c r="AG46" s="43"/>
    </row>
    <row r="47" spans="1:33" x14ac:dyDescent="0.3">
      <c r="A47" s="42">
        <v>46035</v>
      </c>
      <c r="B47" s="1">
        <v>46</v>
      </c>
      <c r="C47" s="1" t="s">
        <v>65</v>
      </c>
      <c r="D47" s="1" t="s">
        <v>23</v>
      </c>
      <c r="E47" s="1">
        <v>3</v>
      </c>
      <c r="F47" s="1">
        <v>5</v>
      </c>
      <c r="G47" s="1" t="s">
        <v>83</v>
      </c>
      <c r="H47" s="1" t="s">
        <v>83</v>
      </c>
      <c r="I47" s="1">
        <f t="shared" si="29"/>
        <v>19</v>
      </c>
      <c r="J47" s="1">
        <f t="shared" si="30"/>
        <v>23</v>
      </c>
      <c r="K47" s="1">
        <f t="shared" si="31"/>
        <v>4</v>
      </c>
      <c r="L47" s="1">
        <f t="shared" si="32"/>
        <v>4</v>
      </c>
      <c r="M47" s="1">
        <f t="shared" si="33"/>
        <v>2</v>
      </c>
      <c r="N47" s="1">
        <f t="shared" si="34"/>
        <v>2</v>
      </c>
      <c r="O47" s="1">
        <f t="shared" si="35"/>
        <v>12</v>
      </c>
      <c r="P47" s="1">
        <f t="shared" si="36"/>
        <v>7</v>
      </c>
      <c r="Q47" s="1">
        <f t="shared" si="37"/>
        <v>2</v>
      </c>
      <c r="R47" s="1">
        <f t="shared" si="38"/>
        <v>7</v>
      </c>
      <c r="S47" s="1">
        <f t="shared" si="39"/>
        <v>16</v>
      </c>
      <c r="T47" s="1">
        <f t="shared" si="40"/>
        <v>2</v>
      </c>
      <c r="U47" s="1">
        <f t="shared" si="41"/>
        <v>7</v>
      </c>
      <c r="V47" s="1">
        <f t="shared" si="42"/>
        <v>6</v>
      </c>
      <c r="W47" s="1">
        <f t="shared" si="43"/>
        <v>0</v>
      </c>
      <c r="X47" s="1">
        <f t="shared" si="44"/>
        <v>10</v>
      </c>
      <c r="Y47" s="1">
        <f t="shared" si="45"/>
        <v>17</v>
      </c>
      <c r="Z47" s="1">
        <f t="shared" si="46"/>
        <v>1</v>
      </c>
      <c r="AA47" s="1" t="str">
        <f t="shared" si="27"/>
        <v>L</v>
      </c>
      <c r="AB47" s="1">
        <f t="shared" si="47"/>
        <v>1</v>
      </c>
      <c r="AC47" s="1" t="str">
        <f t="shared" si="28"/>
        <v>L</v>
      </c>
      <c r="AD47" s="1">
        <f t="shared" si="48"/>
        <v>4</v>
      </c>
      <c r="AE47" s="1">
        <f t="shared" si="49"/>
        <v>6</v>
      </c>
      <c r="AF47" s="1">
        <f t="shared" si="50"/>
        <v>0</v>
      </c>
      <c r="AG47" s="43"/>
    </row>
    <row r="48" spans="1:33" x14ac:dyDescent="0.3">
      <c r="A48" s="42">
        <v>46037</v>
      </c>
      <c r="B48" s="1">
        <v>47</v>
      </c>
      <c r="C48" s="1" t="s">
        <v>65</v>
      </c>
      <c r="D48" s="1" t="s">
        <v>25</v>
      </c>
      <c r="E48" s="1">
        <v>3</v>
      </c>
      <c r="F48" s="1">
        <v>1</v>
      </c>
      <c r="G48" s="1" t="s">
        <v>83</v>
      </c>
      <c r="H48" s="1" t="s">
        <v>83</v>
      </c>
      <c r="I48" s="1">
        <f t="shared" si="29"/>
        <v>20</v>
      </c>
      <c r="J48" s="1">
        <f t="shared" si="30"/>
        <v>23</v>
      </c>
      <c r="K48" s="1">
        <f t="shared" si="31"/>
        <v>4</v>
      </c>
      <c r="L48" s="1">
        <f t="shared" si="32"/>
        <v>4</v>
      </c>
      <c r="M48" s="1">
        <f t="shared" si="33"/>
        <v>2</v>
      </c>
      <c r="N48" s="1">
        <f t="shared" si="34"/>
        <v>2</v>
      </c>
      <c r="O48" s="1">
        <f t="shared" si="35"/>
        <v>12</v>
      </c>
      <c r="P48" s="1">
        <f t="shared" si="36"/>
        <v>7</v>
      </c>
      <c r="Q48" s="1">
        <f t="shared" si="37"/>
        <v>2</v>
      </c>
      <c r="R48" s="1">
        <f t="shared" si="38"/>
        <v>8</v>
      </c>
      <c r="S48" s="1">
        <f t="shared" si="39"/>
        <v>16</v>
      </c>
      <c r="T48" s="1">
        <f t="shared" si="40"/>
        <v>2</v>
      </c>
      <c r="U48" s="1">
        <f t="shared" si="41"/>
        <v>7</v>
      </c>
      <c r="V48" s="1">
        <f t="shared" si="42"/>
        <v>6</v>
      </c>
      <c r="W48" s="1">
        <f t="shared" si="43"/>
        <v>0</v>
      </c>
      <c r="X48" s="1">
        <f t="shared" si="44"/>
        <v>11</v>
      </c>
      <c r="Y48" s="1">
        <f t="shared" si="45"/>
        <v>17</v>
      </c>
      <c r="Z48" s="1">
        <f t="shared" si="46"/>
        <v>1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5</v>
      </c>
      <c r="AE48" s="1">
        <f t="shared" si="49"/>
        <v>5</v>
      </c>
      <c r="AF48" s="1">
        <f t="shared" si="50"/>
        <v>0</v>
      </c>
      <c r="AG48" s="43"/>
    </row>
    <row r="49" spans="1:33" x14ac:dyDescent="0.3">
      <c r="A49" s="42">
        <v>46039</v>
      </c>
      <c r="B49" s="1">
        <v>48</v>
      </c>
      <c r="C49" s="1" t="s">
        <v>66</v>
      </c>
      <c r="D49" s="1" t="s">
        <v>13</v>
      </c>
      <c r="E49" s="1">
        <v>4</v>
      </c>
      <c r="F49" s="1">
        <v>2</v>
      </c>
      <c r="G49" s="1" t="s">
        <v>83</v>
      </c>
      <c r="H49" s="1" t="s">
        <v>83</v>
      </c>
      <c r="I49" s="1">
        <f t="shared" si="29"/>
        <v>21</v>
      </c>
      <c r="J49" s="1">
        <f t="shared" si="30"/>
        <v>23</v>
      </c>
      <c r="K49" s="1">
        <f t="shared" si="31"/>
        <v>4</v>
      </c>
      <c r="L49" s="1">
        <f t="shared" si="32"/>
        <v>4</v>
      </c>
      <c r="M49" s="1">
        <f t="shared" si="33"/>
        <v>2</v>
      </c>
      <c r="N49" s="1">
        <f t="shared" si="34"/>
        <v>2</v>
      </c>
      <c r="O49" s="1">
        <f t="shared" si="35"/>
        <v>13</v>
      </c>
      <c r="P49" s="1">
        <f t="shared" si="36"/>
        <v>7</v>
      </c>
      <c r="Q49" s="1">
        <f t="shared" si="37"/>
        <v>2</v>
      </c>
      <c r="R49" s="1">
        <f t="shared" si="38"/>
        <v>8</v>
      </c>
      <c r="S49" s="1">
        <f t="shared" si="39"/>
        <v>16</v>
      </c>
      <c r="T49" s="1">
        <f t="shared" si="40"/>
        <v>2</v>
      </c>
      <c r="U49" s="1">
        <f t="shared" si="41"/>
        <v>7</v>
      </c>
      <c r="V49" s="1">
        <f t="shared" si="42"/>
        <v>6</v>
      </c>
      <c r="W49" s="1">
        <f t="shared" si="43"/>
        <v>0</v>
      </c>
      <c r="X49" s="1">
        <f t="shared" si="44"/>
        <v>11</v>
      </c>
      <c r="Y49" s="1">
        <f t="shared" si="45"/>
        <v>17</v>
      </c>
      <c r="Z49" s="1">
        <f t="shared" si="46"/>
        <v>1</v>
      </c>
      <c r="AA49" s="1" t="str">
        <f t="shared" si="27"/>
        <v>W</v>
      </c>
      <c r="AB49" s="1">
        <f t="shared" si="47"/>
        <v>2</v>
      </c>
      <c r="AC49" s="1" t="str">
        <f t="shared" si="28"/>
        <v>W</v>
      </c>
      <c r="AD49" s="1">
        <f t="shared" si="48"/>
        <v>5</v>
      </c>
      <c r="AE49" s="1">
        <f t="shared" si="49"/>
        <v>5</v>
      </c>
      <c r="AF49" s="1">
        <f t="shared" si="50"/>
        <v>0</v>
      </c>
      <c r="AG49" s="43"/>
    </row>
    <row r="50" spans="1:33" x14ac:dyDescent="0.3">
      <c r="A50" s="42">
        <v>46041</v>
      </c>
      <c r="B50" s="1">
        <v>49</v>
      </c>
      <c r="C50" s="1" t="s">
        <v>66</v>
      </c>
      <c r="D50" s="1" t="s">
        <v>14</v>
      </c>
      <c r="E50" s="1">
        <v>1</v>
      </c>
      <c r="F50" s="1">
        <v>2</v>
      </c>
      <c r="G50" s="1" t="s">
        <v>84</v>
      </c>
      <c r="H50" s="1" t="s">
        <v>83</v>
      </c>
      <c r="I50" s="1">
        <f t="shared" si="29"/>
        <v>21</v>
      </c>
      <c r="J50" s="1">
        <f t="shared" si="30"/>
        <v>23</v>
      </c>
      <c r="K50" s="1">
        <f t="shared" si="31"/>
        <v>4</v>
      </c>
      <c r="L50" s="1">
        <f t="shared" si="32"/>
        <v>5</v>
      </c>
      <c r="M50" s="1">
        <f t="shared" si="33"/>
        <v>2</v>
      </c>
      <c r="N50" s="1">
        <f t="shared" si="34"/>
        <v>2</v>
      </c>
      <c r="O50" s="1">
        <f t="shared" si="35"/>
        <v>13</v>
      </c>
      <c r="P50" s="1">
        <f t="shared" si="36"/>
        <v>7</v>
      </c>
      <c r="Q50" s="1">
        <f t="shared" si="37"/>
        <v>3</v>
      </c>
      <c r="R50" s="1">
        <f t="shared" si="38"/>
        <v>8</v>
      </c>
      <c r="S50" s="1">
        <f t="shared" si="39"/>
        <v>16</v>
      </c>
      <c r="T50" s="1">
        <f t="shared" si="40"/>
        <v>2</v>
      </c>
      <c r="U50" s="1">
        <f t="shared" si="41"/>
        <v>7</v>
      </c>
      <c r="V50" s="1">
        <f t="shared" si="42"/>
        <v>6</v>
      </c>
      <c r="W50" s="1">
        <f t="shared" si="43"/>
        <v>0</v>
      </c>
      <c r="X50" s="1">
        <f t="shared" si="44"/>
        <v>11</v>
      </c>
      <c r="Y50" s="1">
        <f t="shared" si="45"/>
        <v>17</v>
      </c>
      <c r="Z50" s="1">
        <f t="shared" si="46"/>
        <v>1</v>
      </c>
      <c r="AA50" s="1" t="str">
        <f t="shared" si="27"/>
        <v>L</v>
      </c>
      <c r="AB50" s="1">
        <f t="shared" si="47"/>
        <v>1</v>
      </c>
      <c r="AC50" s="1" t="str">
        <f t="shared" si="28"/>
        <v>OTL</v>
      </c>
      <c r="AD50" s="1">
        <f t="shared" si="48"/>
        <v>4</v>
      </c>
      <c r="AE50" s="1">
        <f t="shared" si="49"/>
        <v>5</v>
      </c>
      <c r="AF50" s="1">
        <f t="shared" si="50"/>
        <v>1</v>
      </c>
      <c r="AG50" s="43"/>
    </row>
    <row r="51" spans="1:33" x14ac:dyDescent="0.3">
      <c r="A51" s="42">
        <v>46043</v>
      </c>
      <c r="B51" s="1">
        <v>50</v>
      </c>
      <c r="C51" s="1" t="s">
        <v>66</v>
      </c>
      <c r="D51" s="1" t="s">
        <v>9</v>
      </c>
      <c r="E51" s="1">
        <v>1</v>
      </c>
      <c r="F51" s="1">
        <v>4</v>
      </c>
      <c r="G51" s="1" t="s">
        <v>83</v>
      </c>
      <c r="H51" s="1" t="s">
        <v>83</v>
      </c>
      <c r="I51" s="1">
        <f t="shared" si="29"/>
        <v>21</v>
      </c>
      <c r="J51" s="1">
        <f t="shared" si="30"/>
        <v>24</v>
      </c>
      <c r="K51" s="1">
        <f t="shared" si="31"/>
        <v>4</v>
      </c>
      <c r="L51" s="1">
        <f t="shared" si="32"/>
        <v>5</v>
      </c>
      <c r="M51" s="1">
        <f t="shared" si="33"/>
        <v>2</v>
      </c>
      <c r="N51" s="1">
        <f t="shared" si="34"/>
        <v>2</v>
      </c>
      <c r="O51" s="1">
        <f t="shared" si="35"/>
        <v>13</v>
      </c>
      <c r="P51" s="1">
        <f t="shared" si="36"/>
        <v>8</v>
      </c>
      <c r="Q51" s="1">
        <f t="shared" si="37"/>
        <v>3</v>
      </c>
      <c r="R51" s="1">
        <f t="shared" si="38"/>
        <v>8</v>
      </c>
      <c r="S51" s="1">
        <f t="shared" si="39"/>
        <v>16</v>
      </c>
      <c r="T51" s="1">
        <f t="shared" si="40"/>
        <v>2</v>
      </c>
      <c r="U51" s="1">
        <f t="shared" si="41"/>
        <v>7</v>
      </c>
      <c r="V51" s="1">
        <f t="shared" si="42"/>
        <v>6</v>
      </c>
      <c r="W51" s="1">
        <f t="shared" si="43"/>
        <v>0</v>
      </c>
      <c r="X51" s="1">
        <f t="shared" si="44"/>
        <v>11</v>
      </c>
      <c r="Y51" s="1">
        <f t="shared" si="45"/>
        <v>17</v>
      </c>
      <c r="Z51" s="1">
        <f t="shared" si="46"/>
        <v>1</v>
      </c>
      <c r="AA51" s="1" t="str">
        <f t="shared" si="27"/>
        <v>L</v>
      </c>
      <c r="AB51" s="1">
        <f t="shared" si="47"/>
        <v>2</v>
      </c>
      <c r="AC51" s="1" t="str">
        <f t="shared" si="28"/>
        <v>L</v>
      </c>
      <c r="AD51" s="1">
        <f t="shared" si="48"/>
        <v>3</v>
      </c>
      <c r="AE51" s="1">
        <f t="shared" si="49"/>
        <v>6</v>
      </c>
      <c r="AF51" s="1">
        <f t="shared" si="50"/>
        <v>1</v>
      </c>
      <c r="AG51" s="43"/>
    </row>
    <row r="52" spans="1:33" x14ac:dyDescent="0.3">
      <c r="A52" s="42">
        <v>46045</v>
      </c>
      <c r="B52" s="1">
        <v>51</v>
      </c>
      <c r="C52" s="1" t="s">
        <v>66</v>
      </c>
      <c r="D52" s="1" t="s">
        <v>1</v>
      </c>
      <c r="E52" s="1">
        <v>1</v>
      </c>
      <c r="F52" s="1">
        <v>3</v>
      </c>
      <c r="G52" s="1" t="s">
        <v>83</v>
      </c>
      <c r="H52" s="1" t="s">
        <v>83</v>
      </c>
      <c r="I52" s="1">
        <f t="shared" si="29"/>
        <v>21</v>
      </c>
      <c r="J52" s="1">
        <f t="shared" si="30"/>
        <v>25</v>
      </c>
      <c r="K52" s="1">
        <f t="shared" si="31"/>
        <v>4</v>
      </c>
      <c r="L52" s="1">
        <f t="shared" si="32"/>
        <v>5</v>
      </c>
      <c r="M52" s="1">
        <f t="shared" si="33"/>
        <v>2</v>
      </c>
      <c r="N52" s="1">
        <f t="shared" si="34"/>
        <v>2</v>
      </c>
      <c r="O52" s="1">
        <f t="shared" si="35"/>
        <v>13</v>
      </c>
      <c r="P52" s="1">
        <f t="shared" si="36"/>
        <v>9</v>
      </c>
      <c r="Q52" s="1">
        <f t="shared" si="37"/>
        <v>3</v>
      </c>
      <c r="R52" s="1">
        <f t="shared" si="38"/>
        <v>8</v>
      </c>
      <c r="S52" s="1">
        <f t="shared" si="39"/>
        <v>16</v>
      </c>
      <c r="T52" s="1">
        <f t="shared" si="40"/>
        <v>2</v>
      </c>
      <c r="U52" s="1">
        <f t="shared" si="41"/>
        <v>7</v>
      </c>
      <c r="V52" s="1">
        <f t="shared" si="42"/>
        <v>6</v>
      </c>
      <c r="W52" s="1">
        <f t="shared" si="43"/>
        <v>0</v>
      </c>
      <c r="X52" s="1">
        <f t="shared" si="44"/>
        <v>11</v>
      </c>
      <c r="Y52" s="1">
        <f t="shared" si="45"/>
        <v>17</v>
      </c>
      <c r="Z52" s="1">
        <f t="shared" si="46"/>
        <v>1</v>
      </c>
      <c r="AA52" s="1" t="str">
        <f t="shared" si="27"/>
        <v>L</v>
      </c>
      <c r="AB52" s="1">
        <f t="shared" si="47"/>
        <v>3</v>
      </c>
      <c r="AC52" s="1" t="str">
        <f t="shared" si="28"/>
        <v>L</v>
      </c>
      <c r="AD52" s="1">
        <f t="shared" si="48"/>
        <v>3</v>
      </c>
      <c r="AE52" s="1">
        <f t="shared" si="49"/>
        <v>6</v>
      </c>
      <c r="AF52" s="1">
        <f t="shared" si="50"/>
        <v>1</v>
      </c>
      <c r="AG52" s="43"/>
    </row>
    <row r="53" spans="1:33" x14ac:dyDescent="0.3">
      <c r="A53" s="42">
        <v>46047</v>
      </c>
      <c r="B53" s="1">
        <v>52</v>
      </c>
      <c r="C53" s="1" t="s">
        <v>66</v>
      </c>
      <c r="D53" s="1" t="s">
        <v>31</v>
      </c>
      <c r="E53" s="1">
        <v>3</v>
      </c>
      <c r="F53" s="1">
        <v>4</v>
      </c>
      <c r="G53" s="1" t="s">
        <v>84</v>
      </c>
      <c r="H53" s="1" t="s">
        <v>83</v>
      </c>
      <c r="I53" s="1">
        <f t="shared" si="29"/>
        <v>21</v>
      </c>
      <c r="J53" s="1">
        <f t="shared" si="30"/>
        <v>25</v>
      </c>
      <c r="K53" s="1">
        <f t="shared" si="31"/>
        <v>4</v>
      </c>
      <c r="L53" s="1">
        <f t="shared" si="32"/>
        <v>6</v>
      </c>
      <c r="M53" s="1">
        <f t="shared" si="33"/>
        <v>2</v>
      </c>
      <c r="N53" s="1">
        <f t="shared" si="34"/>
        <v>2</v>
      </c>
      <c r="O53" s="1">
        <f t="shared" si="35"/>
        <v>13</v>
      </c>
      <c r="P53" s="1">
        <f t="shared" si="36"/>
        <v>9</v>
      </c>
      <c r="Q53" s="1">
        <f t="shared" si="37"/>
        <v>4</v>
      </c>
      <c r="R53" s="1">
        <f t="shared" si="38"/>
        <v>8</v>
      </c>
      <c r="S53" s="1">
        <f t="shared" si="39"/>
        <v>16</v>
      </c>
      <c r="T53" s="1">
        <f t="shared" si="40"/>
        <v>2</v>
      </c>
      <c r="U53" s="1">
        <f t="shared" si="41"/>
        <v>7</v>
      </c>
      <c r="V53" s="1">
        <f t="shared" si="42"/>
        <v>6</v>
      </c>
      <c r="W53" s="1">
        <f t="shared" si="43"/>
        <v>1</v>
      </c>
      <c r="X53" s="1">
        <f t="shared" si="44"/>
        <v>11</v>
      </c>
      <c r="Y53" s="1">
        <f t="shared" si="45"/>
        <v>17</v>
      </c>
      <c r="Z53" s="1">
        <f t="shared" si="46"/>
        <v>2</v>
      </c>
      <c r="AA53" s="1" t="str">
        <f t="shared" si="27"/>
        <v>L</v>
      </c>
      <c r="AB53" s="1">
        <f t="shared" si="47"/>
        <v>4</v>
      </c>
      <c r="AC53" s="1" t="str">
        <f t="shared" si="28"/>
        <v>OTL</v>
      </c>
      <c r="AD53" s="1">
        <f t="shared" si="48"/>
        <v>3</v>
      </c>
      <c r="AE53" s="1">
        <f t="shared" si="49"/>
        <v>5</v>
      </c>
      <c r="AF53" s="1">
        <f t="shared" si="50"/>
        <v>2</v>
      </c>
      <c r="AG53" s="43"/>
    </row>
    <row r="54" spans="1:33" x14ac:dyDescent="0.3">
      <c r="A54" s="42">
        <v>46051</v>
      </c>
      <c r="B54" s="1">
        <v>53</v>
      </c>
      <c r="C54" s="1" t="s">
        <v>65</v>
      </c>
      <c r="D54" s="1" t="s">
        <v>17</v>
      </c>
      <c r="E54" s="1">
        <v>1</v>
      </c>
      <c r="F54" s="1">
        <v>4</v>
      </c>
      <c r="G54" s="1" t="s">
        <v>83</v>
      </c>
      <c r="H54" s="1" t="s">
        <v>83</v>
      </c>
      <c r="I54" s="1">
        <f t="shared" si="29"/>
        <v>21</v>
      </c>
      <c r="J54" s="1">
        <f t="shared" si="30"/>
        <v>26</v>
      </c>
      <c r="K54" s="1">
        <f t="shared" si="31"/>
        <v>4</v>
      </c>
      <c r="L54" s="1">
        <f t="shared" si="32"/>
        <v>6</v>
      </c>
      <c r="M54" s="1">
        <f t="shared" si="33"/>
        <v>2</v>
      </c>
      <c r="N54" s="1">
        <f t="shared" si="34"/>
        <v>2</v>
      </c>
      <c r="O54" s="1">
        <f t="shared" si="35"/>
        <v>13</v>
      </c>
      <c r="P54" s="1">
        <f t="shared" si="36"/>
        <v>9</v>
      </c>
      <c r="Q54" s="1">
        <f t="shared" si="37"/>
        <v>4</v>
      </c>
      <c r="R54" s="1">
        <f t="shared" si="38"/>
        <v>8</v>
      </c>
      <c r="S54" s="1">
        <f t="shared" si="39"/>
        <v>17</v>
      </c>
      <c r="T54" s="1">
        <f t="shared" si="40"/>
        <v>2</v>
      </c>
      <c r="U54" s="1">
        <f t="shared" si="41"/>
        <v>7</v>
      </c>
      <c r="V54" s="1">
        <f t="shared" si="42"/>
        <v>6</v>
      </c>
      <c r="W54" s="1">
        <f t="shared" si="43"/>
        <v>1</v>
      </c>
      <c r="X54" s="1">
        <f t="shared" si="44"/>
        <v>11</v>
      </c>
      <c r="Y54" s="1">
        <f t="shared" si="45"/>
        <v>18</v>
      </c>
      <c r="Z54" s="1">
        <f t="shared" si="46"/>
        <v>2</v>
      </c>
      <c r="AA54" s="1" t="str">
        <f t="shared" si="27"/>
        <v>L</v>
      </c>
      <c r="AB54" s="1">
        <f t="shared" si="47"/>
        <v>5</v>
      </c>
      <c r="AC54" s="1" t="str">
        <f t="shared" si="28"/>
        <v>L</v>
      </c>
      <c r="AD54" s="1">
        <f t="shared" si="48"/>
        <v>3</v>
      </c>
      <c r="AE54" s="1">
        <f t="shared" si="49"/>
        <v>5</v>
      </c>
      <c r="AF54" s="1">
        <f t="shared" si="50"/>
        <v>2</v>
      </c>
      <c r="AG54" s="43"/>
    </row>
    <row r="55" spans="1:33" x14ac:dyDescent="0.3">
      <c r="A55" s="42">
        <v>46053</v>
      </c>
      <c r="B55" s="1">
        <v>54</v>
      </c>
      <c r="C55" s="1" t="s">
        <v>66</v>
      </c>
      <c r="D55" s="1" t="s">
        <v>8</v>
      </c>
      <c r="E55" s="1">
        <v>3</v>
      </c>
      <c r="F55" s="1">
        <v>2</v>
      </c>
      <c r="G55" s="1" t="s">
        <v>83</v>
      </c>
      <c r="H55" s="1" t="s">
        <v>83</v>
      </c>
      <c r="I55" s="1">
        <f t="shared" si="29"/>
        <v>22</v>
      </c>
      <c r="J55" s="1">
        <f t="shared" si="30"/>
        <v>26</v>
      </c>
      <c r="K55" s="1">
        <f t="shared" si="31"/>
        <v>4</v>
      </c>
      <c r="L55" s="1">
        <f t="shared" si="32"/>
        <v>6</v>
      </c>
      <c r="M55" s="1">
        <f t="shared" si="33"/>
        <v>2</v>
      </c>
      <c r="N55" s="1">
        <f t="shared" si="34"/>
        <v>2</v>
      </c>
      <c r="O55" s="1">
        <f t="shared" si="35"/>
        <v>14</v>
      </c>
      <c r="P55" s="1">
        <f t="shared" si="36"/>
        <v>9</v>
      </c>
      <c r="Q55" s="1">
        <f t="shared" si="37"/>
        <v>4</v>
      </c>
      <c r="R55" s="1">
        <f t="shared" si="38"/>
        <v>8</v>
      </c>
      <c r="S55" s="1">
        <f t="shared" si="39"/>
        <v>17</v>
      </c>
      <c r="T55" s="1">
        <f t="shared" si="40"/>
        <v>2</v>
      </c>
      <c r="U55" s="1">
        <f t="shared" si="41"/>
        <v>8</v>
      </c>
      <c r="V55" s="1">
        <f t="shared" si="42"/>
        <v>6</v>
      </c>
      <c r="W55" s="1">
        <f t="shared" si="43"/>
        <v>1</v>
      </c>
      <c r="X55" s="1">
        <f t="shared" si="44"/>
        <v>12</v>
      </c>
      <c r="Y55" s="1">
        <f t="shared" si="45"/>
        <v>18</v>
      </c>
      <c r="Z55" s="1">
        <f t="shared" si="46"/>
        <v>2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4</v>
      </c>
      <c r="AE55" s="1">
        <f t="shared" si="49"/>
        <v>4</v>
      </c>
      <c r="AF55" s="1">
        <f t="shared" si="50"/>
        <v>2</v>
      </c>
      <c r="AG55" s="43"/>
    </row>
    <row r="56" spans="1:33" x14ac:dyDescent="0.3">
      <c r="A56" s="42">
        <v>46055</v>
      </c>
      <c r="B56" s="1">
        <v>55</v>
      </c>
      <c r="C56" s="1" t="s">
        <v>66</v>
      </c>
      <c r="D56" s="1" t="s">
        <v>4</v>
      </c>
      <c r="E56" s="1">
        <v>2</v>
      </c>
      <c r="F56" s="1">
        <v>4</v>
      </c>
      <c r="G56" s="1" t="s">
        <v>83</v>
      </c>
      <c r="H56" s="1" t="s">
        <v>83</v>
      </c>
      <c r="I56" s="1">
        <f t="shared" si="29"/>
        <v>22</v>
      </c>
      <c r="J56" s="1">
        <f t="shared" si="30"/>
        <v>27</v>
      </c>
      <c r="K56" s="1">
        <f t="shared" si="31"/>
        <v>4</v>
      </c>
      <c r="L56" s="1">
        <f t="shared" si="32"/>
        <v>6</v>
      </c>
      <c r="M56" s="1">
        <f t="shared" si="33"/>
        <v>2</v>
      </c>
      <c r="N56" s="1">
        <f t="shared" si="34"/>
        <v>2</v>
      </c>
      <c r="O56" s="1">
        <f t="shared" si="35"/>
        <v>14</v>
      </c>
      <c r="P56" s="1">
        <f t="shared" si="36"/>
        <v>10</v>
      </c>
      <c r="Q56" s="1">
        <f t="shared" si="37"/>
        <v>4</v>
      </c>
      <c r="R56" s="1">
        <f t="shared" si="38"/>
        <v>8</v>
      </c>
      <c r="S56" s="1">
        <f t="shared" si="39"/>
        <v>17</v>
      </c>
      <c r="T56" s="1">
        <f t="shared" si="40"/>
        <v>2</v>
      </c>
      <c r="U56" s="1">
        <f t="shared" si="41"/>
        <v>8</v>
      </c>
      <c r="V56" s="1">
        <f t="shared" si="42"/>
        <v>6</v>
      </c>
      <c r="W56" s="1">
        <f t="shared" si="43"/>
        <v>1</v>
      </c>
      <c r="X56" s="1">
        <f t="shared" si="44"/>
        <v>12</v>
      </c>
      <c r="Y56" s="1">
        <f t="shared" si="45"/>
        <v>18</v>
      </c>
      <c r="Z56" s="1">
        <f t="shared" si="46"/>
        <v>2</v>
      </c>
      <c r="AA56" s="1" t="str">
        <f t="shared" si="27"/>
        <v>L</v>
      </c>
      <c r="AB56" s="1">
        <f t="shared" si="47"/>
        <v>1</v>
      </c>
      <c r="AC56" s="1" t="str">
        <f t="shared" si="28"/>
        <v>L</v>
      </c>
      <c r="AD56" s="1">
        <f t="shared" si="48"/>
        <v>3</v>
      </c>
      <c r="AE56" s="1">
        <f t="shared" si="49"/>
        <v>5</v>
      </c>
      <c r="AF56" s="1">
        <f t="shared" si="50"/>
        <v>2</v>
      </c>
      <c r="AG56" s="43"/>
    </row>
    <row r="57" spans="1:33" x14ac:dyDescent="0.3">
      <c r="A57" s="42">
        <v>46057</v>
      </c>
      <c r="B57" s="1">
        <v>56</v>
      </c>
      <c r="C57" s="1" t="s">
        <v>66</v>
      </c>
      <c r="D57" s="1" t="s">
        <v>20</v>
      </c>
      <c r="E57" s="1">
        <v>4</v>
      </c>
      <c r="F57" s="1">
        <v>3</v>
      </c>
      <c r="G57" s="1" t="s">
        <v>83</v>
      </c>
      <c r="H57" s="1" t="s">
        <v>83</v>
      </c>
      <c r="I57" s="1">
        <f t="shared" si="29"/>
        <v>23</v>
      </c>
      <c r="J57" s="1">
        <f t="shared" si="30"/>
        <v>27</v>
      </c>
      <c r="K57" s="1">
        <f t="shared" si="31"/>
        <v>4</v>
      </c>
      <c r="L57" s="1">
        <f t="shared" si="32"/>
        <v>6</v>
      </c>
      <c r="M57" s="1">
        <f t="shared" si="33"/>
        <v>2</v>
      </c>
      <c r="N57" s="1">
        <f t="shared" si="34"/>
        <v>2</v>
      </c>
      <c r="O57" s="1">
        <f t="shared" si="35"/>
        <v>15</v>
      </c>
      <c r="P57" s="1">
        <f t="shared" si="36"/>
        <v>10</v>
      </c>
      <c r="Q57" s="1">
        <f t="shared" si="37"/>
        <v>4</v>
      </c>
      <c r="R57" s="1">
        <f t="shared" si="38"/>
        <v>8</v>
      </c>
      <c r="S57" s="1">
        <f t="shared" si="39"/>
        <v>17</v>
      </c>
      <c r="T57" s="1">
        <f t="shared" si="40"/>
        <v>2</v>
      </c>
      <c r="U57" s="1">
        <f t="shared" si="41"/>
        <v>9</v>
      </c>
      <c r="V57" s="1">
        <f t="shared" si="42"/>
        <v>6</v>
      </c>
      <c r="W57" s="1">
        <f t="shared" si="43"/>
        <v>1</v>
      </c>
      <c r="X57" s="1">
        <f t="shared" si="44"/>
        <v>13</v>
      </c>
      <c r="Y57" s="1">
        <f t="shared" si="45"/>
        <v>18</v>
      </c>
      <c r="Z57" s="1">
        <f t="shared" si="46"/>
        <v>2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4</v>
      </c>
      <c r="AE57" s="1">
        <f t="shared" si="49"/>
        <v>4</v>
      </c>
      <c r="AF57" s="1">
        <f t="shared" si="50"/>
        <v>2</v>
      </c>
      <c r="AG57" s="43"/>
    </row>
    <row r="58" spans="1:33" x14ac:dyDescent="0.3">
      <c r="A58" s="42">
        <v>46079</v>
      </c>
      <c r="B58" s="1">
        <v>57</v>
      </c>
      <c r="C58" s="1" t="s">
        <v>65</v>
      </c>
      <c r="D58" s="1" t="s">
        <v>8</v>
      </c>
      <c r="E58" s="1">
        <v>4</v>
      </c>
      <c r="F58" s="1">
        <v>1</v>
      </c>
      <c r="G58" s="1" t="s">
        <v>83</v>
      </c>
      <c r="H58" s="1" t="s">
        <v>83</v>
      </c>
      <c r="I58" s="1">
        <f t="shared" si="29"/>
        <v>24</v>
      </c>
      <c r="J58" s="1">
        <f t="shared" si="30"/>
        <v>27</v>
      </c>
      <c r="K58" s="1">
        <f t="shared" si="31"/>
        <v>4</v>
      </c>
      <c r="L58" s="1">
        <f t="shared" si="32"/>
        <v>6</v>
      </c>
      <c r="M58" s="1">
        <f t="shared" si="33"/>
        <v>2</v>
      </c>
      <c r="N58" s="1">
        <f t="shared" si="34"/>
        <v>2</v>
      </c>
      <c r="O58" s="1">
        <f t="shared" si="35"/>
        <v>15</v>
      </c>
      <c r="P58" s="1">
        <f t="shared" si="36"/>
        <v>10</v>
      </c>
      <c r="Q58" s="1">
        <f t="shared" si="37"/>
        <v>4</v>
      </c>
      <c r="R58" s="1">
        <f t="shared" si="38"/>
        <v>9</v>
      </c>
      <c r="S58" s="1">
        <f t="shared" si="39"/>
        <v>17</v>
      </c>
      <c r="T58" s="1">
        <f t="shared" si="40"/>
        <v>2</v>
      </c>
      <c r="U58" s="1">
        <f t="shared" si="41"/>
        <v>10</v>
      </c>
      <c r="V58" s="1">
        <f t="shared" si="42"/>
        <v>6</v>
      </c>
      <c r="W58" s="1">
        <f t="shared" si="43"/>
        <v>1</v>
      </c>
      <c r="X58" s="1">
        <f t="shared" si="44"/>
        <v>14</v>
      </c>
      <c r="Y58" s="1">
        <f t="shared" si="45"/>
        <v>18</v>
      </c>
      <c r="Z58" s="1">
        <f t="shared" si="46"/>
        <v>2</v>
      </c>
      <c r="AA58" s="1" t="str">
        <f t="shared" si="27"/>
        <v>W</v>
      </c>
      <c r="AB58" s="1">
        <f t="shared" si="47"/>
        <v>2</v>
      </c>
      <c r="AC58" s="1" t="str">
        <f t="shared" si="28"/>
        <v>W</v>
      </c>
      <c r="AD58" s="1">
        <f t="shared" si="48"/>
        <v>4</v>
      </c>
      <c r="AE58" s="1">
        <f t="shared" si="49"/>
        <v>4</v>
      </c>
      <c r="AF58" s="1">
        <f t="shared" si="50"/>
        <v>2</v>
      </c>
      <c r="AG58" s="43"/>
    </row>
    <row r="59" spans="1:33" x14ac:dyDescent="0.3">
      <c r="A59" s="42">
        <v>46081</v>
      </c>
      <c r="B59" s="1">
        <v>58</v>
      </c>
      <c r="C59" s="1" t="s">
        <v>65</v>
      </c>
      <c r="D59" s="1" t="s">
        <v>18</v>
      </c>
      <c r="E59" s="1">
        <v>0</v>
      </c>
      <c r="F59" s="1">
        <v>2</v>
      </c>
      <c r="G59" s="1" t="s">
        <v>83</v>
      </c>
      <c r="H59" s="1" t="s">
        <v>83</v>
      </c>
      <c r="I59" s="1">
        <f t="shared" si="29"/>
        <v>24</v>
      </c>
      <c r="J59" s="1">
        <f t="shared" si="30"/>
        <v>28</v>
      </c>
      <c r="K59" s="1">
        <f t="shared" si="31"/>
        <v>4</v>
      </c>
      <c r="L59" s="1">
        <f t="shared" si="32"/>
        <v>6</v>
      </c>
      <c r="M59" s="1">
        <f t="shared" si="33"/>
        <v>2</v>
      </c>
      <c r="N59" s="1">
        <f t="shared" si="34"/>
        <v>2</v>
      </c>
      <c r="O59" s="1">
        <f t="shared" si="35"/>
        <v>15</v>
      </c>
      <c r="P59" s="1">
        <f t="shared" si="36"/>
        <v>10</v>
      </c>
      <c r="Q59" s="1">
        <f t="shared" si="37"/>
        <v>4</v>
      </c>
      <c r="R59" s="1">
        <f t="shared" si="38"/>
        <v>9</v>
      </c>
      <c r="S59" s="1">
        <f t="shared" si="39"/>
        <v>18</v>
      </c>
      <c r="T59" s="1">
        <f t="shared" si="40"/>
        <v>2</v>
      </c>
      <c r="U59" s="1">
        <f t="shared" si="41"/>
        <v>10</v>
      </c>
      <c r="V59" s="1">
        <f t="shared" si="42"/>
        <v>7</v>
      </c>
      <c r="W59" s="1">
        <f t="shared" si="43"/>
        <v>1</v>
      </c>
      <c r="X59" s="1">
        <f t="shared" si="44"/>
        <v>14</v>
      </c>
      <c r="Y59" s="1">
        <f t="shared" si="45"/>
        <v>19</v>
      </c>
      <c r="Z59" s="1">
        <f t="shared" si="46"/>
        <v>2</v>
      </c>
      <c r="AA59" s="1" t="str">
        <f t="shared" si="27"/>
        <v>L</v>
      </c>
      <c r="AB59" s="1">
        <f t="shared" si="47"/>
        <v>1</v>
      </c>
      <c r="AC59" s="1" t="str">
        <f t="shared" si="28"/>
        <v>L</v>
      </c>
      <c r="AD59" s="1">
        <f t="shared" si="48"/>
        <v>3</v>
      </c>
      <c r="AE59" s="1">
        <f t="shared" si="49"/>
        <v>5</v>
      </c>
      <c r="AF59" s="1">
        <f t="shared" si="50"/>
        <v>2</v>
      </c>
      <c r="AG59" s="43"/>
    </row>
    <row r="60" spans="1:33" x14ac:dyDescent="0.3">
      <c r="A60" s="42">
        <v>46082</v>
      </c>
      <c r="B60" s="1">
        <v>59</v>
      </c>
      <c r="C60" s="1" t="s">
        <v>65</v>
      </c>
      <c r="D60" s="1" t="s">
        <v>31</v>
      </c>
      <c r="E60" s="1">
        <v>2</v>
      </c>
      <c r="F60" s="1">
        <v>3</v>
      </c>
      <c r="G60" s="1" t="s">
        <v>84</v>
      </c>
      <c r="H60" s="1" t="s">
        <v>84</v>
      </c>
      <c r="I60" s="1">
        <f t="shared" si="29"/>
        <v>24</v>
      </c>
      <c r="J60" s="1">
        <f t="shared" si="30"/>
        <v>28</v>
      </c>
      <c r="K60" s="1">
        <f t="shared" si="31"/>
        <v>4</v>
      </c>
      <c r="L60" s="1">
        <f t="shared" si="32"/>
        <v>7</v>
      </c>
      <c r="M60" s="1">
        <f t="shared" si="33"/>
        <v>2</v>
      </c>
      <c r="N60" s="1">
        <f t="shared" si="34"/>
        <v>3</v>
      </c>
      <c r="O60" s="1">
        <f t="shared" si="35"/>
        <v>15</v>
      </c>
      <c r="P60" s="1">
        <f t="shared" si="36"/>
        <v>10</v>
      </c>
      <c r="Q60" s="1">
        <f t="shared" si="37"/>
        <v>4</v>
      </c>
      <c r="R60" s="1">
        <f t="shared" si="38"/>
        <v>9</v>
      </c>
      <c r="S60" s="1">
        <f t="shared" si="39"/>
        <v>18</v>
      </c>
      <c r="T60" s="1">
        <f t="shared" si="40"/>
        <v>3</v>
      </c>
      <c r="U60" s="1">
        <f t="shared" si="41"/>
        <v>10</v>
      </c>
      <c r="V60" s="1">
        <f t="shared" si="42"/>
        <v>7</v>
      </c>
      <c r="W60" s="1">
        <f t="shared" si="43"/>
        <v>2</v>
      </c>
      <c r="X60" s="1">
        <f t="shared" si="44"/>
        <v>14</v>
      </c>
      <c r="Y60" s="1">
        <f t="shared" si="45"/>
        <v>19</v>
      </c>
      <c r="Z60" s="1">
        <f t="shared" si="46"/>
        <v>3</v>
      </c>
      <c r="AA60" s="1" t="str">
        <f t="shared" si="27"/>
        <v>L</v>
      </c>
      <c r="AB60" s="1">
        <f t="shared" si="47"/>
        <v>2</v>
      </c>
      <c r="AC60" s="1" t="str">
        <f t="shared" si="28"/>
        <v>OTL</v>
      </c>
      <c r="AD60" s="1">
        <f t="shared" si="48"/>
        <v>3</v>
      </c>
      <c r="AE60" s="1">
        <f t="shared" si="49"/>
        <v>5</v>
      </c>
      <c r="AF60" s="1">
        <f t="shared" si="50"/>
        <v>2</v>
      </c>
      <c r="AG60" s="43"/>
    </row>
    <row r="61" spans="1:33" x14ac:dyDescent="0.3">
      <c r="A61" s="42">
        <v>46084</v>
      </c>
      <c r="B61" s="1">
        <v>60</v>
      </c>
      <c r="C61" s="1" t="s">
        <v>66</v>
      </c>
      <c r="D61" s="1" t="s">
        <v>22</v>
      </c>
      <c r="E61" s="1">
        <v>1</v>
      </c>
      <c r="F61" s="1">
        <v>6</v>
      </c>
      <c r="G61" s="1" t="s">
        <v>83</v>
      </c>
      <c r="H61" s="1" t="s">
        <v>83</v>
      </c>
      <c r="I61" s="1">
        <f t="shared" si="29"/>
        <v>24</v>
      </c>
      <c r="J61" s="1">
        <f t="shared" si="30"/>
        <v>29</v>
      </c>
      <c r="K61" s="1">
        <f t="shared" si="31"/>
        <v>4</v>
      </c>
      <c r="L61" s="1">
        <f t="shared" si="32"/>
        <v>7</v>
      </c>
      <c r="M61" s="1">
        <f t="shared" si="33"/>
        <v>2</v>
      </c>
      <c r="N61" s="1">
        <f t="shared" si="34"/>
        <v>3</v>
      </c>
      <c r="O61" s="1">
        <f t="shared" si="35"/>
        <v>15</v>
      </c>
      <c r="P61" s="1">
        <f t="shared" si="36"/>
        <v>11</v>
      </c>
      <c r="Q61" s="1">
        <f t="shared" si="37"/>
        <v>4</v>
      </c>
      <c r="R61" s="1">
        <f t="shared" si="38"/>
        <v>9</v>
      </c>
      <c r="S61" s="1">
        <f t="shared" si="39"/>
        <v>18</v>
      </c>
      <c r="T61" s="1">
        <f t="shared" si="40"/>
        <v>3</v>
      </c>
      <c r="U61" s="1">
        <f t="shared" si="41"/>
        <v>10</v>
      </c>
      <c r="V61" s="1">
        <f t="shared" si="42"/>
        <v>7</v>
      </c>
      <c r="W61" s="1">
        <f t="shared" si="43"/>
        <v>2</v>
      </c>
      <c r="X61" s="1">
        <f t="shared" si="44"/>
        <v>14</v>
      </c>
      <c r="Y61" s="1">
        <f t="shared" si="45"/>
        <v>20</v>
      </c>
      <c r="Z61" s="1">
        <f t="shared" si="46"/>
        <v>3</v>
      </c>
      <c r="AA61" s="1" t="str">
        <f t="shared" si="27"/>
        <v>L</v>
      </c>
      <c r="AB61" s="1">
        <f t="shared" si="47"/>
        <v>3</v>
      </c>
      <c r="AC61" s="1" t="str">
        <f t="shared" si="28"/>
        <v>L</v>
      </c>
      <c r="AD61" s="1">
        <f t="shared" si="48"/>
        <v>3</v>
      </c>
      <c r="AE61" s="1">
        <f t="shared" si="49"/>
        <v>5</v>
      </c>
      <c r="AF61" s="1">
        <f t="shared" si="50"/>
        <v>2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11</v>
      </c>
      <c r="E62" s="1">
        <v>1</v>
      </c>
      <c r="F62" s="1">
        <v>4</v>
      </c>
      <c r="G62" s="1" t="s">
        <v>83</v>
      </c>
      <c r="H62" s="1" t="s">
        <v>83</v>
      </c>
      <c r="I62" s="1">
        <f t="shared" si="29"/>
        <v>24</v>
      </c>
      <c r="J62" s="1">
        <f t="shared" si="30"/>
        <v>30</v>
      </c>
      <c r="K62" s="1">
        <f t="shared" si="31"/>
        <v>4</v>
      </c>
      <c r="L62" s="1">
        <f t="shared" si="32"/>
        <v>7</v>
      </c>
      <c r="M62" s="1">
        <f t="shared" si="33"/>
        <v>2</v>
      </c>
      <c r="N62" s="1">
        <f t="shared" si="34"/>
        <v>3</v>
      </c>
      <c r="O62" s="1">
        <f t="shared" si="35"/>
        <v>15</v>
      </c>
      <c r="P62" s="1">
        <f t="shared" si="36"/>
        <v>12</v>
      </c>
      <c r="Q62" s="1">
        <f t="shared" si="37"/>
        <v>4</v>
      </c>
      <c r="R62" s="1">
        <f t="shared" si="38"/>
        <v>9</v>
      </c>
      <c r="S62" s="1">
        <f t="shared" si="39"/>
        <v>18</v>
      </c>
      <c r="T62" s="1">
        <f t="shared" si="40"/>
        <v>3</v>
      </c>
      <c r="U62" s="1">
        <f t="shared" si="41"/>
        <v>10</v>
      </c>
      <c r="V62" s="1">
        <f t="shared" si="42"/>
        <v>7</v>
      </c>
      <c r="W62" s="1">
        <f t="shared" si="43"/>
        <v>2</v>
      </c>
      <c r="X62" s="1">
        <f t="shared" si="44"/>
        <v>14</v>
      </c>
      <c r="Y62" s="1">
        <f t="shared" si="45"/>
        <v>20</v>
      </c>
      <c r="Z62" s="1">
        <f t="shared" si="46"/>
        <v>3</v>
      </c>
      <c r="AA62" s="1" t="str">
        <f t="shared" si="27"/>
        <v>L</v>
      </c>
      <c r="AB62" s="1">
        <f t="shared" si="47"/>
        <v>4</v>
      </c>
      <c r="AC62" s="1" t="str">
        <f t="shared" si="28"/>
        <v>L</v>
      </c>
      <c r="AD62" s="1">
        <f t="shared" si="48"/>
        <v>3</v>
      </c>
      <c r="AE62" s="1">
        <f t="shared" si="49"/>
        <v>5</v>
      </c>
      <c r="AF62" s="1">
        <f t="shared" si="50"/>
        <v>2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26</v>
      </c>
      <c r="E63" s="1">
        <v>5</v>
      </c>
      <c r="F63" s="1">
        <v>4</v>
      </c>
      <c r="G63" s="1" t="s">
        <v>83</v>
      </c>
      <c r="H63" s="1" t="s">
        <v>83</v>
      </c>
      <c r="I63" s="1">
        <f t="shared" si="29"/>
        <v>25</v>
      </c>
      <c r="J63" s="1">
        <f t="shared" si="30"/>
        <v>30</v>
      </c>
      <c r="K63" s="1">
        <f t="shared" si="31"/>
        <v>4</v>
      </c>
      <c r="L63" s="1">
        <f t="shared" si="32"/>
        <v>7</v>
      </c>
      <c r="M63" s="1">
        <f t="shared" si="33"/>
        <v>2</v>
      </c>
      <c r="N63" s="1">
        <f t="shared" si="34"/>
        <v>3</v>
      </c>
      <c r="O63" s="1">
        <f t="shared" si="35"/>
        <v>16</v>
      </c>
      <c r="P63" s="1">
        <f t="shared" si="36"/>
        <v>12</v>
      </c>
      <c r="Q63" s="1">
        <f t="shared" si="37"/>
        <v>4</v>
      </c>
      <c r="R63" s="1">
        <f t="shared" si="38"/>
        <v>9</v>
      </c>
      <c r="S63" s="1">
        <f t="shared" si="39"/>
        <v>18</v>
      </c>
      <c r="T63" s="1">
        <f t="shared" si="40"/>
        <v>3</v>
      </c>
      <c r="U63" s="1">
        <f t="shared" si="41"/>
        <v>10</v>
      </c>
      <c r="V63" s="1">
        <f t="shared" si="42"/>
        <v>7</v>
      </c>
      <c r="W63" s="1">
        <f t="shared" si="43"/>
        <v>2</v>
      </c>
      <c r="X63" s="1">
        <f t="shared" si="44"/>
        <v>14</v>
      </c>
      <c r="Y63" s="1">
        <f t="shared" si="45"/>
        <v>20</v>
      </c>
      <c r="Z63" s="1">
        <f t="shared" si="46"/>
        <v>3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4</v>
      </c>
      <c r="AE63" s="1">
        <f t="shared" si="49"/>
        <v>5</v>
      </c>
      <c r="AF63" s="1">
        <f t="shared" si="50"/>
        <v>1</v>
      </c>
      <c r="AG63" s="43"/>
    </row>
    <row r="64" spans="1:33" x14ac:dyDescent="0.3">
      <c r="A64" s="42">
        <v>46090</v>
      </c>
      <c r="B64" s="1">
        <v>63</v>
      </c>
      <c r="C64" s="1" t="s">
        <v>65</v>
      </c>
      <c r="D64" s="1" t="s">
        <v>1</v>
      </c>
      <c r="E64" s="1">
        <v>3</v>
      </c>
      <c r="F64" s="1">
        <v>7</v>
      </c>
      <c r="G64" s="1" t="s">
        <v>83</v>
      </c>
      <c r="H64" s="1" t="s">
        <v>83</v>
      </c>
      <c r="I64" s="1">
        <f t="shared" si="29"/>
        <v>25</v>
      </c>
      <c r="J64" s="1">
        <f t="shared" si="30"/>
        <v>31</v>
      </c>
      <c r="K64" s="1">
        <f t="shared" si="31"/>
        <v>4</v>
      </c>
      <c r="L64" s="1">
        <f t="shared" si="32"/>
        <v>7</v>
      </c>
      <c r="M64" s="1">
        <f t="shared" si="33"/>
        <v>2</v>
      </c>
      <c r="N64" s="1">
        <f t="shared" si="34"/>
        <v>3</v>
      </c>
      <c r="O64" s="1">
        <f t="shared" si="35"/>
        <v>16</v>
      </c>
      <c r="P64" s="1">
        <f t="shared" si="36"/>
        <v>12</v>
      </c>
      <c r="Q64" s="1">
        <f t="shared" si="37"/>
        <v>4</v>
      </c>
      <c r="R64" s="1">
        <f t="shared" si="38"/>
        <v>9</v>
      </c>
      <c r="S64" s="1">
        <f t="shared" si="39"/>
        <v>19</v>
      </c>
      <c r="T64" s="1">
        <f t="shared" si="40"/>
        <v>3</v>
      </c>
      <c r="U64" s="1">
        <f t="shared" si="41"/>
        <v>10</v>
      </c>
      <c r="V64" s="1">
        <f t="shared" si="42"/>
        <v>7</v>
      </c>
      <c r="W64" s="1">
        <f t="shared" si="43"/>
        <v>2</v>
      </c>
      <c r="X64" s="1">
        <f t="shared" si="44"/>
        <v>14</v>
      </c>
      <c r="Y64" s="1">
        <f t="shared" si="45"/>
        <v>20</v>
      </c>
      <c r="Z64" s="1">
        <f t="shared" si="46"/>
        <v>3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4</v>
      </c>
      <c r="AE64" s="1">
        <f t="shared" si="49"/>
        <v>5</v>
      </c>
      <c r="AF64" s="1">
        <f t="shared" si="50"/>
        <v>1</v>
      </c>
      <c r="AG64" s="43"/>
    </row>
    <row r="65" spans="1:33" x14ac:dyDescent="0.3">
      <c r="A65" s="42">
        <v>46091</v>
      </c>
      <c r="B65" s="1">
        <v>64</v>
      </c>
      <c r="C65" s="1" t="s">
        <v>65</v>
      </c>
      <c r="D65" s="1" t="s">
        <v>12</v>
      </c>
      <c r="E65" s="1">
        <v>0</v>
      </c>
      <c r="F65" s="1">
        <v>4</v>
      </c>
      <c r="G65" s="1" t="s">
        <v>83</v>
      </c>
      <c r="H65" s="1" t="s">
        <v>83</v>
      </c>
      <c r="I65" s="1">
        <f t="shared" si="29"/>
        <v>25</v>
      </c>
      <c r="J65" s="1">
        <f t="shared" si="30"/>
        <v>32</v>
      </c>
      <c r="K65" s="1">
        <f t="shared" si="31"/>
        <v>4</v>
      </c>
      <c r="L65" s="1">
        <f t="shared" si="32"/>
        <v>7</v>
      </c>
      <c r="M65" s="1">
        <f t="shared" si="33"/>
        <v>2</v>
      </c>
      <c r="N65" s="1">
        <f t="shared" si="34"/>
        <v>3</v>
      </c>
      <c r="O65" s="1">
        <f t="shared" si="35"/>
        <v>16</v>
      </c>
      <c r="P65" s="1">
        <f t="shared" si="36"/>
        <v>12</v>
      </c>
      <c r="Q65" s="1">
        <f t="shared" si="37"/>
        <v>4</v>
      </c>
      <c r="R65" s="1">
        <f t="shared" si="38"/>
        <v>9</v>
      </c>
      <c r="S65" s="1">
        <f t="shared" si="39"/>
        <v>20</v>
      </c>
      <c r="T65" s="1">
        <f t="shared" si="40"/>
        <v>3</v>
      </c>
      <c r="U65" s="1">
        <f t="shared" si="41"/>
        <v>10</v>
      </c>
      <c r="V65" s="1">
        <f t="shared" si="42"/>
        <v>7</v>
      </c>
      <c r="W65" s="1">
        <f t="shared" si="43"/>
        <v>2</v>
      </c>
      <c r="X65" s="1">
        <f t="shared" si="44"/>
        <v>14</v>
      </c>
      <c r="Y65" s="1">
        <f t="shared" si="45"/>
        <v>20</v>
      </c>
      <c r="Z65" s="1">
        <f t="shared" si="46"/>
        <v>3</v>
      </c>
      <c r="AA65" s="1" t="str">
        <f t="shared" si="27"/>
        <v>L</v>
      </c>
      <c r="AB65" s="1">
        <f t="shared" si="47"/>
        <v>2</v>
      </c>
      <c r="AC65" s="1" t="str">
        <f t="shared" si="28"/>
        <v>L</v>
      </c>
      <c r="AD65" s="1">
        <f t="shared" si="48"/>
        <v>3</v>
      </c>
      <c r="AE65" s="1">
        <f t="shared" si="49"/>
        <v>6</v>
      </c>
      <c r="AF65" s="1">
        <f t="shared" si="50"/>
        <v>1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14</v>
      </c>
      <c r="E66" s="1">
        <v>5</v>
      </c>
      <c r="F66" s="1">
        <v>4</v>
      </c>
      <c r="G66" s="1" t="s">
        <v>83</v>
      </c>
      <c r="H66" s="1" t="s">
        <v>83</v>
      </c>
      <c r="I66" s="1">
        <f t="shared" si="29"/>
        <v>26</v>
      </c>
      <c r="J66" s="1">
        <f t="shared" si="30"/>
        <v>32</v>
      </c>
      <c r="K66" s="1">
        <f t="shared" si="31"/>
        <v>4</v>
      </c>
      <c r="L66" s="1">
        <f t="shared" si="32"/>
        <v>7</v>
      </c>
      <c r="M66" s="1">
        <f t="shared" si="33"/>
        <v>2</v>
      </c>
      <c r="N66" s="1">
        <f t="shared" si="34"/>
        <v>3</v>
      </c>
      <c r="O66" s="1">
        <f t="shared" si="35"/>
        <v>16</v>
      </c>
      <c r="P66" s="1">
        <f t="shared" si="36"/>
        <v>12</v>
      </c>
      <c r="Q66" s="1">
        <f t="shared" si="37"/>
        <v>4</v>
      </c>
      <c r="R66" s="1">
        <f t="shared" si="38"/>
        <v>10</v>
      </c>
      <c r="S66" s="1">
        <f t="shared" si="39"/>
        <v>20</v>
      </c>
      <c r="T66" s="1">
        <f t="shared" si="40"/>
        <v>3</v>
      </c>
      <c r="U66" s="1">
        <f t="shared" si="41"/>
        <v>10</v>
      </c>
      <c r="V66" s="1">
        <f t="shared" si="42"/>
        <v>7</v>
      </c>
      <c r="W66" s="1">
        <f t="shared" si="43"/>
        <v>2</v>
      </c>
      <c r="X66" s="1">
        <f t="shared" si="44"/>
        <v>14</v>
      </c>
      <c r="Y66" s="1">
        <f t="shared" si="45"/>
        <v>20</v>
      </c>
      <c r="Z66" s="1">
        <f t="shared" si="46"/>
        <v>3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4</v>
      </c>
      <c r="AE66" s="1">
        <f t="shared" si="49"/>
        <v>5</v>
      </c>
      <c r="AF66" s="1">
        <f t="shared" si="50"/>
        <v>1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13</v>
      </c>
      <c r="E67" s="1">
        <v>2</v>
      </c>
      <c r="F67" s="1">
        <v>3</v>
      </c>
      <c r="G67" s="1" t="s">
        <v>83</v>
      </c>
      <c r="H67" s="1" t="s">
        <v>83</v>
      </c>
      <c r="I67" s="1">
        <f t="shared" ref="I67:I83" si="53">IF(E67="","",IF(E67&gt;F67,I66+1,I66))</f>
        <v>26</v>
      </c>
      <c r="J67" s="1">
        <f t="shared" ref="J67:J83" si="54">IF(E67="","",IF(AND(F67&gt;E67,G67=$AK$2,H67=$AK$2),J66+1,J66))</f>
        <v>33</v>
      </c>
      <c r="K67" s="1">
        <f t="shared" ref="K67:K83" si="55">IF(E67="","",IF(AND(G67=$AK$1,E67&gt;F67),K66+1,K66))</f>
        <v>4</v>
      </c>
      <c r="L67" s="1">
        <f t="shared" ref="L67:L83" si="56">IF(E67="","",IF(AND(OR(G67=$AK$1,H67=$AK$1),E67&lt;F67),L66+1,L66))</f>
        <v>7</v>
      </c>
      <c r="M67" s="1">
        <f t="shared" ref="M67:M83" si="57">IF(E67="","",IF(AND(H67=$AK$1,E67&gt;F67),M66+1,M66))</f>
        <v>2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16</v>
      </c>
      <c r="P67" s="1">
        <f t="shared" ref="P67:P83" si="60">IF(E67="","",IF(AND(C67=$AL$1,F67&gt;E67,G67=$AK$2,H67=$AK$2), P66+1, P66))</f>
        <v>12</v>
      </c>
      <c r="Q67" s="1">
        <f t="shared" ref="Q67:Q83" si="61">IF(E67="","",IF(AND(C67=$AL$1,F67&gt;E67,OR(G67=$AK$1,H67=$AK$1)),Q66+1, Q66))</f>
        <v>4</v>
      </c>
      <c r="R67" s="1">
        <f t="shared" ref="R67:R83" si="62">IF(E67="","",IF(AND(C67=$AL$2,E67&gt;F67),R66+1,R66))</f>
        <v>10</v>
      </c>
      <c r="S67" s="1">
        <f t="shared" ref="S67:S83" si="63">IF(E67="","",IF(AND(C67=$AL$2,F67&gt;E67,G67=$AK$2,H67=$AK$2),S66+1,S66))</f>
        <v>21</v>
      </c>
      <c r="T67" s="1">
        <f t="shared" ref="T67:T83" si="64">IF(E67="","",IF(AND(C67=$AL$2,F67&gt;E67,OR(G67=$AK$1,H67=$AK$1)), T66+1, T66))</f>
        <v>3</v>
      </c>
      <c r="U67" s="1">
        <f t="shared" ref="U67:U83" si="65">IF(E67="","",IF(AND(E67&gt;F67,COUNTIF($AO$1:$AO$7,D67)=1),U66+1,U66))</f>
        <v>10</v>
      </c>
      <c r="V67" s="1">
        <f t="shared" ref="V67:V83" si="66">IF(E67="","",IF(AND(E67&lt;F67,G67=$AK$2,H67=$AK$2,COUNTIF($AO$1:$AO$7,D67)=1),V66+1,V66))</f>
        <v>7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14</v>
      </c>
      <c r="Y67" s="1">
        <f t="shared" ref="Y67:Y83" si="69">IF(E67="","",IF(AND(E67&lt;F67,G67=$AK$2,H67=$AK$2,COUNTIF($AN$1:$AN$15,D67)=1),Y66+1,Y66))</f>
        <v>20</v>
      </c>
      <c r="Z67" s="1">
        <f t="shared" ref="Z67:Z83" si="70">IF(E67="","",IF(AND(E67&lt;F67,COUNTIF($AN$1:$AN$15,D67)=1,OR(G67=$AK$1,H67=$AK$1)), Z66+1, Z66))</f>
        <v>3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3</v>
      </c>
      <c r="AE67" s="1">
        <f t="shared" si="49"/>
        <v>6</v>
      </c>
      <c r="AF67" s="1">
        <f t="shared" si="50"/>
        <v>1</v>
      </c>
      <c r="AG67" s="43"/>
    </row>
    <row r="68" spans="1:33" x14ac:dyDescent="0.3">
      <c r="A68" s="42">
        <v>46097</v>
      </c>
      <c r="B68" s="1">
        <v>67</v>
      </c>
      <c r="C68" s="1" t="s">
        <v>65</v>
      </c>
      <c r="D68" s="1" t="s">
        <v>21</v>
      </c>
      <c r="E68" s="1">
        <v>2</v>
      </c>
      <c r="F68" s="1">
        <v>5</v>
      </c>
      <c r="G68" s="1" t="s">
        <v>83</v>
      </c>
      <c r="H68" s="1" t="s">
        <v>83</v>
      </c>
      <c r="I68" s="1">
        <f t="shared" si="53"/>
        <v>26</v>
      </c>
      <c r="J68" s="1">
        <f t="shared" si="54"/>
        <v>34</v>
      </c>
      <c r="K68" s="1">
        <f t="shared" si="55"/>
        <v>4</v>
      </c>
      <c r="L68" s="1">
        <f t="shared" si="56"/>
        <v>7</v>
      </c>
      <c r="M68" s="1">
        <f t="shared" si="57"/>
        <v>2</v>
      </c>
      <c r="N68" s="1">
        <f t="shared" si="58"/>
        <v>3</v>
      </c>
      <c r="O68" s="1">
        <f t="shared" si="59"/>
        <v>16</v>
      </c>
      <c r="P68" s="1">
        <f t="shared" si="60"/>
        <v>12</v>
      </c>
      <c r="Q68" s="1">
        <f t="shared" si="61"/>
        <v>4</v>
      </c>
      <c r="R68" s="1">
        <f t="shared" si="62"/>
        <v>10</v>
      </c>
      <c r="S68" s="1">
        <f t="shared" si="63"/>
        <v>22</v>
      </c>
      <c r="T68" s="1">
        <f t="shared" si="64"/>
        <v>3</v>
      </c>
      <c r="U68" s="1">
        <f t="shared" si="65"/>
        <v>10</v>
      </c>
      <c r="V68" s="1">
        <f t="shared" si="66"/>
        <v>7</v>
      </c>
      <c r="W68" s="1">
        <f t="shared" si="67"/>
        <v>2</v>
      </c>
      <c r="X68" s="1">
        <f t="shared" si="68"/>
        <v>14</v>
      </c>
      <c r="Y68" s="1">
        <f t="shared" si="69"/>
        <v>20</v>
      </c>
      <c r="Z68" s="1">
        <f t="shared" si="70"/>
        <v>3</v>
      </c>
      <c r="AA68" s="1" t="str">
        <f t="shared" si="51"/>
        <v>L</v>
      </c>
      <c r="AB68" s="1">
        <f t="shared" si="71"/>
        <v>2</v>
      </c>
      <c r="AC68" s="1" t="str">
        <f t="shared" si="52"/>
        <v>L</v>
      </c>
      <c r="AD68" s="1">
        <f t="shared" si="48"/>
        <v>2</v>
      </c>
      <c r="AE68" s="1">
        <f t="shared" si="49"/>
        <v>7</v>
      </c>
      <c r="AF68" s="1">
        <f t="shared" si="50"/>
        <v>1</v>
      </c>
      <c r="AG68" s="43"/>
    </row>
    <row r="69" spans="1:33" x14ac:dyDescent="0.3">
      <c r="A69" s="42">
        <v>46099</v>
      </c>
      <c r="B69" s="1">
        <v>68</v>
      </c>
      <c r="C69" s="1" t="s">
        <v>66</v>
      </c>
      <c r="D69" s="1" t="s">
        <v>6</v>
      </c>
      <c r="E69" s="1">
        <v>2</v>
      </c>
      <c r="F69" s="1">
        <v>1</v>
      </c>
      <c r="G69" s="1" t="s">
        <v>84</v>
      </c>
      <c r="H69" s="1" t="s">
        <v>84</v>
      </c>
      <c r="I69" s="1">
        <f t="shared" si="53"/>
        <v>27</v>
      </c>
      <c r="J69" s="1">
        <f t="shared" si="54"/>
        <v>34</v>
      </c>
      <c r="K69" s="1">
        <f t="shared" si="55"/>
        <v>5</v>
      </c>
      <c r="L69" s="1">
        <f t="shared" si="56"/>
        <v>7</v>
      </c>
      <c r="M69" s="1">
        <f t="shared" si="57"/>
        <v>3</v>
      </c>
      <c r="N69" s="1">
        <f t="shared" si="58"/>
        <v>3</v>
      </c>
      <c r="O69" s="1">
        <f t="shared" si="59"/>
        <v>17</v>
      </c>
      <c r="P69" s="1">
        <f t="shared" si="60"/>
        <v>12</v>
      </c>
      <c r="Q69" s="1">
        <f t="shared" si="61"/>
        <v>4</v>
      </c>
      <c r="R69" s="1">
        <f t="shared" si="62"/>
        <v>10</v>
      </c>
      <c r="S69" s="1">
        <f t="shared" si="63"/>
        <v>22</v>
      </c>
      <c r="T69" s="1">
        <f t="shared" si="64"/>
        <v>3</v>
      </c>
      <c r="U69" s="1">
        <f t="shared" si="65"/>
        <v>10</v>
      </c>
      <c r="V69" s="1">
        <f t="shared" si="66"/>
        <v>7</v>
      </c>
      <c r="W69" s="1">
        <f t="shared" si="67"/>
        <v>2</v>
      </c>
      <c r="X69" s="1">
        <f t="shared" si="68"/>
        <v>15</v>
      </c>
      <c r="Y69" s="1">
        <f t="shared" si="69"/>
        <v>20</v>
      </c>
      <c r="Z69" s="1">
        <f t="shared" si="70"/>
        <v>3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3</v>
      </c>
      <c r="AE69" s="1">
        <f t="shared" si="49"/>
        <v>6</v>
      </c>
      <c r="AF69" s="1">
        <f t="shared" si="50"/>
        <v>1</v>
      </c>
      <c r="AG69" s="43"/>
    </row>
    <row r="70" spans="1:33" x14ac:dyDescent="0.3">
      <c r="A70" s="42">
        <v>46101</v>
      </c>
      <c r="B70" s="1">
        <v>69</v>
      </c>
      <c r="C70" s="1" t="s">
        <v>66</v>
      </c>
      <c r="D70" s="1" t="s">
        <v>19</v>
      </c>
      <c r="E70" s="1">
        <v>4</v>
      </c>
      <c r="F70" s="1">
        <v>1</v>
      </c>
      <c r="G70" s="1" t="s">
        <v>83</v>
      </c>
      <c r="H70" s="1" t="s">
        <v>83</v>
      </c>
      <c r="I70" s="1">
        <f t="shared" si="53"/>
        <v>28</v>
      </c>
      <c r="J70" s="1">
        <f t="shared" si="54"/>
        <v>34</v>
      </c>
      <c r="K70" s="1">
        <f t="shared" si="55"/>
        <v>5</v>
      </c>
      <c r="L70" s="1">
        <f t="shared" si="56"/>
        <v>7</v>
      </c>
      <c r="M70" s="1">
        <f t="shared" si="57"/>
        <v>3</v>
      </c>
      <c r="N70" s="1">
        <f t="shared" si="58"/>
        <v>3</v>
      </c>
      <c r="O70" s="1">
        <f t="shared" si="59"/>
        <v>18</v>
      </c>
      <c r="P70" s="1">
        <f t="shared" si="60"/>
        <v>12</v>
      </c>
      <c r="Q70" s="1">
        <f t="shared" si="61"/>
        <v>4</v>
      </c>
      <c r="R70" s="1">
        <f t="shared" si="62"/>
        <v>10</v>
      </c>
      <c r="S70" s="1">
        <f t="shared" si="63"/>
        <v>22</v>
      </c>
      <c r="T70" s="1">
        <f t="shared" si="64"/>
        <v>3</v>
      </c>
      <c r="U70" s="1">
        <f t="shared" si="65"/>
        <v>10</v>
      </c>
      <c r="V70" s="1">
        <f t="shared" si="66"/>
        <v>7</v>
      </c>
      <c r="W70" s="1">
        <f t="shared" si="67"/>
        <v>2</v>
      </c>
      <c r="X70" s="1">
        <f t="shared" si="68"/>
        <v>15</v>
      </c>
      <c r="Y70" s="1">
        <f t="shared" si="69"/>
        <v>20</v>
      </c>
      <c r="Z70" s="1">
        <f t="shared" si="70"/>
        <v>3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4</v>
      </c>
      <c r="AE70" s="1">
        <f t="shared" si="49"/>
        <v>6</v>
      </c>
      <c r="AF70" s="1">
        <f t="shared" si="50"/>
        <v>0</v>
      </c>
      <c r="AG70" s="43"/>
    </row>
    <row r="71" spans="1:33" x14ac:dyDescent="0.3">
      <c r="A71" s="42">
        <v>46103</v>
      </c>
      <c r="B71" s="1">
        <v>70</v>
      </c>
      <c r="C71" s="1" t="s">
        <v>66</v>
      </c>
      <c r="D71" s="1" t="s">
        <v>5</v>
      </c>
      <c r="E71" s="1">
        <v>4</v>
      </c>
      <c r="F71" s="1">
        <v>3</v>
      </c>
      <c r="G71" s="1" t="s">
        <v>84</v>
      </c>
      <c r="H71" s="1" t="s">
        <v>83</v>
      </c>
      <c r="I71" s="1">
        <f t="shared" si="53"/>
        <v>29</v>
      </c>
      <c r="J71" s="1">
        <f t="shared" si="54"/>
        <v>34</v>
      </c>
      <c r="K71" s="1">
        <f t="shared" si="55"/>
        <v>6</v>
      </c>
      <c r="L71" s="1">
        <f t="shared" si="56"/>
        <v>7</v>
      </c>
      <c r="M71" s="1">
        <f t="shared" si="57"/>
        <v>3</v>
      </c>
      <c r="N71" s="1">
        <f t="shared" si="58"/>
        <v>3</v>
      </c>
      <c r="O71" s="1">
        <f t="shared" si="59"/>
        <v>19</v>
      </c>
      <c r="P71" s="1">
        <f t="shared" si="60"/>
        <v>12</v>
      </c>
      <c r="Q71" s="1">
        <f t="shared" si="61"/>
        <v>4</v>
      </c>
      <c r="R71" s="1">
        <f t="shared" si="62"/>
        <v>10</v>
      </c>
      <c r="S71" s="1">
        <f t="shared" si="63"/>
        <v>22</v>
      </c>
      <c r="T71" s="1">
        <f t="shared" si="64"/>
        <v>3</v>
      </c>
      <c r="U71" s="1">
        <f t="shared" si="65"/>
        <v>10</v>
      </c>
      <c r="V71" s="1">
        <f t="shared" si="66"/>
        <v>7</v>
      </c>
      <c r="W71" s="1">
        <f t="shared" si="67"/>
        <v>2</v>
      </c>
      <c r="X71" s="1">
        <f t="shared" si="68"/>
        <v>15</v>
      </c>
      <c r="Y71" s="1">
        <f t="shared" si="69"/>
        <v>20</v>
      </c>
      <c r="Z71" s="1">
        <f t="shared" si="70"/>
        <v>3</v>
      </c>
      <c r="AA71" s="1" t="str">
        <f t="shared" si="51"/>
        <v>W</v>
      </c>
      <c r="AB71" s="1">
        <f t="shared" si="71"/>
        <v>3</v>
      </c>
      <c r="AC71" s="1" t="str">
        <f t="shared" si="52"/>
        <v>W</v>
      </c>
      <c r="AD71" s="1">
        <f t="shared" si="48"/>
        <v>5</v>
      </c>
      <c r="AE71" s="1">
        <f t="shared" si="49"/>
        <v>5</v>
      </c>
      <c r="AF71" s="1">
        <f t="shared" si="50"/>
        <v>0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2</v>
      </c>
      <c r="E72" s="1">
        <v>3</v>
      </c>
      <c r="F72" s="1">
        <v>2</v>
      </c>
      <c r="G72" s="1" t="s">
        <v>84</v>
      </c>
      <c r="H72" s="1" t="s">
        <v>84</v>
      </c>
      <c r="I72" s="1">
        <f t="shared" si="53"/>
        <v>30</v>
      </c>
      <c r="J72" s="1">
        <f t="shared" si="54"/>
        <v>34</v>
      </c>
      <c r="K72" s="1">
        <f t="shared" si="55"/>
        <v>7</v>
      </c>
      <c r="L72" s="1">
        <f t="shared" si="56"/>
        <v>7</v>
      </c>
      <c r="M72" s="1">
        <f t="shared" si="57"/>
        <v>4</v>
      </c>
      <c r="N72" s="1">
        <f t="shared" si="58"/>
        <v>3</v>
      </c>
      <c r="O72" s="1">
        <f t="shared" si="59"/>
        <v>20</v>
      </c>
      <c r="P72" s="1">
        <f t="shared" si="60"/>
        <v>12</v>
      </c>
      <c r="Q72" s="1">
        <f t="shared" si="61"/>
        <v>4</v>
      </c>
      <c r="R72" s="1">
        <f t="shared" si="62"/>
        <v>10</v>
      </c>
      <c r="S72" s="1">
        <f t="shared" si="63"/>
        <v>22</v>
      </c>
      <c r="T72" s="1">
        <f t="shared" si="64"/>
        <v>3</v>
      </c>
      <c r="U72" s="1">
        <f t="shared" si="65"/>
        <v>11</v>
      </c>
      <c r="V72" s="1">
        <f t="shared" si="66"/>
        <v>7</v>
      </c>
      <c r="W72" s="1">
        <f t="shared" si="67"/>
        <v>2</v>
      </c>
      <c r="X72" s="1">
        <f t="shared" si="68"/>
        <v>16</v>
      </c>
      <c r="Y72" s="1">
        <f t="shared" si="69"/>
        <v>20</v>
      </c>
      <c r="Z72" s="1">
        <f t="shared" si="70"/>
        <v>3</v>
      </c>
      <c r="AA72" s="1" t="str">
        <f t="shared" si="51"/>
        <v>W</v>
      </c>
      <c r="AB72" s="1">
        <f t="shared" si="71"/>
        <v>4</v>
      </c>
      <c r="AC72" s="1" t="str">
        <f t="shared" si="52"/>
        <v>W</v>
      </c>
      <c r="AD72" s="1">
        <f t="shared" si="48"/>
        <v>6</v>
      </c>
      <c r="AE72" s="1">
        <f t="shared" si="49"/>
        <v>4</v>
      </c>
      <c r="AF72" s="1">
        <f t="shared" si="50"/>
        <v>0</v>
      </c>
      <c r="AG72" s="43"/>
    </row>
    <row r="73" spans="1:33" x14ac:dyDescent="0.3">
      <c r="A73" s="42">
        <v>46107</v>
      </c>
      <c r="B73" s="1">
        <v>72</v>
      </c>
      <c r="C73" s="1" t="s">
        <v>66</v>
      </c>
      <c r="D73" s="1" t="s">
        <v>31</v>
      </c>
      <c r="E73" s="1">
        <v>2</v>
      </c>
      <c r="F73" s="1">
        <v>3</v>
      </c>
      <c r="G73" s="1" t="s">
        <v>84</v>
      </c>
      <c r="H73" s="1" t="s">
        <v>83</v>
      </c>
      <c r="I73" s="1">
        <f t="shared" si="53"/>
        <v>30</v>
      </c>
      <c r="J73" s="1">
        <f t="shared" si="54"/>
        <v>34</v>
      </c>
      <c r="K73" s="1">
        <f t="shared" si="55"/>
        <v>7</v>
      </c>
      <c r="L73" s="1">
        <f t="shared" si="56"/>
        <v>8</v>
      </c>
      <c r="M73" s="1">
        <f t="shared" si="57"/>
        <v>4</v>
      </c>
      <c r="N73" s="1">
        <f t="shared" si="58"/>
        <v>3</v>
      </c>
      <c r="O73" s="1">
        <f t="shared" si="59"/>
        <v>20</v>
      </c>
      <c r="P73" s="1">
        <f t="shared" si="60"/>
        <v>12</v>
      </c>
      <c r="Q73" s="1">
        <f t="shared" si="61"/>
        <v>5</v>
      </c>
      <c r="R73" s="1">
        <f t="shared" si="62"/>
        <v>10</v>
      </c>
      <c r="S73" s="1">
        <f t="shared" si="63"/>
        <v>22</v>
      </c>
      <c r="T73" s="1">
        <f t="shared" si="64"/>
        <v>3</v>
      </c>
      <c r="U73" s="1">
        <f t="shared" si="65"/>
        <v>11</v>
      </c>
      <c r="V73" s="1">
        <f t="shared" si="66"/>
        <v>7</v>
      </c>
      <c r="W73" s="1">
        <f t="shared" si="67"/>
        <v>3</v>
      </c>
      <c r="X73" s="1">
        <f t="shared" si="68"/>
        <v>16</v>
      </c>
      <c r="Y73" s="1">
        <f t="shared" si="69"/>
        <v>20</v>
      </c>
      <c r="Z73" s="1">
        <f t="shared" si="70"/>
        <v>4</v>
      </c>
      <c r="AA73" s="1" t="str">
        <f t="shared" si="51"/>
        <v>L</v>
      </c>
      <c r="AB73" s="1">
        <f t="shared" si="71"/>
        <v>1</v>
      </c>
      <c r="AC73" s="1" t="str">
        <f t="shared" si="52"/>
        <v>OTL</v>
      </c>
      <c r="AD73" s="1">
        <f t="shared" si="48"/>
        <v>5</v>
      </c>
      <c r="AE73" s="1">
        <f t="shared" si="49"/>
        <v>4</v>
      </c>
      <c r="AF73" s="1">
        <f t="shared" si="50"/>
        <v>1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3</v>
      </c>
      <c r="E74" s="1">
        <v>7</v>
      </c>
      <c r="F74" s="1">
        <v>3</v>
      </c>
      <c r="G74" s="1" t="s">
        <v>83</v>
      </c>
      <c r="H74" s="1" t="s">
        <v>83</v>
      </c>
      <c r="I74" s="1">
        <f t="shared" si="53"/>
        <v>31</v>
      </c>
      <c r="J74" s="1">
        <f t="shared" si="54"/>
        <v>34</v>
      </c>
      <c r="K74" s="1">
        <f t="shared" si="55"/>
        <v>7</v>
      </c>
      <c r="L74" s="1">
        <f t="shared" si="56"/>
        <v>8</v>
      </c>
      <c r="M74" s="1">
        <f t="shared" si="57"/>
        <v>4</v>
      </c>
      <c r="N74" s="1">
        <f t="shared" si="58"/>
        <v>3</v>
      </c>
      <c r="O74" s="1">
        <f t="shared" si="59"/>
        <v>21</v>
      </c>
      <c r="P74" s="1">
        <f t="shared" si="60"/>
        <v>12</v>
      </c>
      <c r="Q74" s="1">
        <f t="shared" si="61"/>
        <v>5</v>
      </c>
      <c r="R74" s="1">
        <f t="shared" si="62"/>
        <v>10</v>
      </c>
      <c r="S74" s="1">
        <f t="shared" si="63"/>
        <v>22</v>
      </c>
      <c r="T74" s="1">
        <f t="shared" si="64"/>
        <v>3</v>
      </c>
      <c r="U74" s="1">
        <f t="shared" si="65"/>
        <v>12</v>
      </c>
      <c r="V74" s="1">
        <f t="shared" si="66"/>
        <v>7</v>
      </c>
      <c r="W74" s="1">
        <f t="shared" si="67"/>
        <v>3</v>
      </c>
      <c r="X74" s="1">
        <f t="shared" si="68"/>
        <v>17</v>
      </c>
      <c r="Y74" s="1">
        <f t="shared" si="69"/>
        <v>20</v>
      </c>
      <c r="Z74" s="1">
        <f t="shared" si="70"/>
        <v>4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46111</v>
      </c>
      <c r="B75" s="1">
        <v>74</v>
      </c>
      <c r="C75" s="1" t="s">
        <v>65</v>
      </c>
      <c r="D75" s="1" t="s">
        <v>24</v>
      </c>
      <c r="E75" s="1">
        <v>2</v>
      </c>
      <c r="F75" s="1">
        <v>9</v>
      </c>
      <c r="G75" s="1" t="s">
        <v>83</v>
      </c>
      <c r="H75" s="1" t="s">
        <v>83</v>
      </c>
      <c r="I75" s="1">
        <f t="shared" si="53"/>
        <v>31</v>
      </c>
      <c r="J75" s="1">
        <f t="shared" si="54"/>
        <v>35</v>
      </c>
      <c r="K75" s="1">
        <f t="shared" si="55"/>
        <v>7</v>
      </c>
      <c r="L75" s="1">
        <f t="shared" si="56"/>
        <v>8</v>
      </c>
      <c r="M75" s="1">
        <f t="shared" si="57"/>
        <v>4</v>
      </c>
      <c r="N75" s="1">
        <f t="shared" si="58"/>
        <v>3</v>
      </c>
      <c r="O75" s="1">
        <f t="shared" si="59"/>
        <v>21</v>
      </c>
      <c r="P75" s="1">
        <f t="shared" si="60"/>
        <v>12</v>
      </c>
      <c r="Q75" s="1">
        <f t="shared" si="61"/>
        <v>5</v>
      </c>
      <c r="R75" s="1">
        <f t="shared" si="62"/>
        <v>10</v>
      </c>
      <c r="S75" s="1">
        <f t="shared" si="63"/>
        <v>23</v>
      </c>
      <c r="T75" s="1">
        <f t="shared" si="64"/>
        <v>3</v>
      </c>
      <c r="U75" s="1">
        <f t="shared" si="65"/>
        <v>12</v>
      </c>
      <c r="V75" s="1">
        <f t="shared" si="66"/>
        <v>7</v>
      </c>
      <c r="W75" s="1">
        <f t="shared" si="67"/>
        <v>3</v>
      </c>
      <c r="X75" s="1">
        <f t="shared" si="68"/>
        <v>17</v>
      </c>
      <c r="Y75" s="1">
        <f t="shared" si="69"/>
        <v>21</v>
      </c>
      <c r="Z75" s="1">
        <f t="shared" si="70"/>
        <v>4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6</v>
      </c>
      <c r="AE75" s="1">
        <f t="shared" si="49"/>
        <v>3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2</v>
      </c>
      <c r="E76" s="1">
        <v>3</v>
      </c>
      <c r="F76" s="1">
        <v>6</v>
      </c>
      <c r="G76" s="1" t="s">
        <v>83</v>
      </c>
      <c r="H76" s="1" t="s">
        <v>83</v>
      </c>
      <c r="I76" s="1">
        <f t="shared" si="53"/>
        <v>31</v>
      </c>
      <c r="J76" s="1">
        <f t="shared" si="54"/>
        <v>36</v>
      </c>
      <c r="K76" s="1">
        <f t="shared" si="55"/>
        <v>7</v>
      </c>
      <c r="L76" s="1">
        <f t="shared" si="56"/>
        <v>8</v>
      </c>
      <c r="M76" s="1">
        <f t="shared" si="57"/>
        <v>4</v>
      </c>
      <c r="N76" s="1">
        <f t="shared" si="58"/>
        <v>3</v>
      </c>
      <c r="O76" s="1">
        <f t="shared" si="59"/>
        <v>21</v>
      </c>
      <c r="P76" s="1">
        <f t="shared" si="60"/>
        <v>12</v>
      </c>
      <c r="Q76" s="1">
        <f t="shared" si="61"/>
        <v>5</v>
      </c>
      <c r="R76" s="1">
        <f t="shared" si="62"/>
        <v>10</v>
      </c>
      <c r="S76" s="1">
        <f t="shared" si="63"/>
        <v>24</v>
      </c>
      <c r="T76" s="1">
        <f t="shared" si="64"/>
        <v>3</v>
      </c>
      <c r="U76" s="1">
        <f t="shared" si="65"/>
        <v>12</v>
      </c>
      <c r="V76" s="1">
        <f t="shared" si="66"/>
        <v>8</v>
      </c>
      <c r="W76" s="1">
        <f t="shared" si="67"/>
        <v>3</v>
      </c>
      <c r="X76" s="1">
        <f t="shared" si="68"/>
        <v>17</v>
      </c>
      <c r="Y76" s="1">
        <f t="shared" si="69"/>
        <v>22</v>
      </c>
      <c r="Z76" s="1">
        <f t="shared" si="70"/>
        <v>4</v>
      </c>
      <c r="AA76" s="1" t="str">
        <f t="shared" si="51"/>
        <v>L</v>
      </c>
      <c r="AB76" s="1">
        <f t="shared" si="71"/>
        <v>2</v>
      </c>
      <c r="AC76" s="1" t="str">
        <f t="shared" si="52"/>
        <v>L</v>
      </c>
      <c r="AD76" s="1">
        <f t="shared" ref="AD76:AD83" si="72">IF(AC76="","",COUNTIFS(AC67:AC76,"W"))</f>
        <v>5</v>
      </c>
      <c r="AE76" s="1">
        <f t="shared" ref="AE76:AE83" si="73">IF(AC76="","",COUNTIFS(AC67:AC76,"L"))</f>
        <v>4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31</v>
      </c>
      <c r="E77" s="1">
        <v>5</v>
      </c>
      <c r="F77" s="1">
        <v>3</v>
      </c>
      <c r="G77" s="1" t="s">
        <v>83</v>
      </c>
      <c r="H77" s="1" t="s">
        <v>83</v>
      </c>
      <c r="I77" s="1">
        <f t="shared" si="53"/>
        <v>32</v>
      </c>
      <c r="J77" s="1">
        <f t="shared" si="54"/>
        <v>36</v>
      </c>
      <c r="K77" s="1">
        <f t="shared" si="55"/>
        <v>7</v>
      </c>
      <c r="L77" s="1">
        <f t="shared" si="56"/>
        <v>8</v>
      </c>
      <c r="M77" s="1">
        <f t="shared" si="57"/>
        <v>4</v>
      </c>
      <c r="N77" s="1">
        <f t="shared" si="58"/>
        <v>3</v>
      </c>
      <c r="O77" s="1">
        <f t="shared" si="59"/>
        <v>21</v>
      </c>
      <c r="P77" s="1">
        <f t="shared" si="60"/>
        <v>12</v>
      </c>
      <c r="Q77" s="1">
        <f t="shared" si="61"/>
        <v>5</v>
      </c>
      <c r="R77" s="1">
        <f t="shared" si="62"/>
        <v>11</v>
      </c>
      <c r="S77" s="1">
        <f t="shared" si="63"/>
        <v>24</v>
      </c>
      <c r="T77" s="1">
        <f t="shared" si="64"/>
        <v>3</v>
      </c>
      <c r="U77" s="1">
        <f t="shared" si="65"/>
        <v>13</v>
      </c>
      <c r="V77" s="1">
        <f t="shared" si="66"/>
        <v>8</v>
      </c>
      <c r="W77" s="1">
        <f t="shared" si="67"/>
        <v>3</v>
      </c>
      <c r="X77" s="1">
        <f t="shared" si="68"/>
        <v>18</v>
      </c>
      <c r="Y77" s="1">
        <f t="shared" si="69"/>
        <v>22</v>
      </c>
      <c r="Z77" s="1">
        <f t="shared" si="70"/>
        <v>4</v>
      </c>
      <c r="AA77" s="1" t="str">
        <f t="shared" si="51"/>
        <v>W</v>
      </c>
      <c r="AB77" s="1">
        <f t="shared" si="71"/>
        <v>1</v>
      </c>
      <c r="AC77" s="1" t="str">
        <f t="shared" si="52"/>
        <v>W</v>
      </c>
      <c r="AD77" s="1">
        <f t="shared" si="72"/>
        <v>6</v>
      </c>
      <c r="AE77" s="1">
        <f t="shared" si="73"/>
        <v>3</v>
      </c>
      <c r="AF77" s="1">
        <f t="shared" si="74"/>
        <v>1</v>
      </c>
      <c r="AG77" s="43"/>
    </row>
    <row r="78" spans="1:33" x14ac:dyDescent="0.3">
      <c r="A78" s="42">
        <v>46119</v>
      </c>
      <c r="B78" s="1">
        <v>77</v>
      </c>
      <c r="C78" s="1" t="s">
        <v>65</v>
      </c>
      <c r="D78" s="1" t="s">
        <v>22</v>
      </c>
      <c r="E78" s="1">
        <v>3</v>
      </c>
      <c r="F78" s="1">
        <v>4</v>
      </c>
      <c r="G78" s="1" t="s">
        <v>84</v>
      </c>
      <c r="H78" s="1" t="s">
        <v>83</v>
      </c>
      <c r="I78" s="1">
        <f t="shared" si="53"/>
        <v>32</v>
      </c>
      <c r="J78" s="1">
        <f t="shared" si="54"/>
        <v>36</v>
      </c>
      <c r="K78" s="1">
        <f t="shared" si="55"/>
        <v>7</v>
      </c>
      <c r="L78" s="1">
        <f t="shared" si="56"/>
        <v>9</v>
      </c>
      <c r="M78" s="1">
        <f t="shared" si="57"/>
        <v>4</v>
      </c>
      <c r="N78" s="1">
        <f t="shared" si="58"/>
        <v>3</v>
      </c>
      <c r="O78" s="1">
        <f t="shared" si="59"/>
        <v>21</v>
      </c>
      <c r="P78" s="1">
        <f t="shared" si="60"/>
        <v>12</v>
      </c>
      <c r="Q78" s="1">
        <f t="shared" si="61"/>
        <v>5</v>
      </c>
      <c r="R78" s="1">
        <f t="shared" si="62"/>
        <v>11</v>
      </c>
      <c r="S78" s="1">
        <f t="shared" si="63"/>
        <v>24</v>
      </c>
      <c r="T78" s="1">
        <f t="shared" si="64"/>
        <v>4</v>
      </c>
      <c r="U78" s="1">
        <f t="shared" si="65"/>
        <v>13</v>
      </c>
      <c r="V78" s="1">
        <f t="shared" si="66"/>
        <v>8</v>
      </c>
      <c r="W78" s="1">
        <f t="shared" si="67"/>
        <v>3</v>
      </c>
      <c r="X78" s="1">
        <f t="shared" si="68"/>
        <v>18</v>
      </c>
      <c r="Y78" s="1">
        <f t="shared" si="69"/>
        <v>22</v>
      </c>
      <c r="Z78" s="1">
        <f t="shared" si="70"/>
        <v>5</v>
      </c>
      <c r="AA78" s="1" t="str">
        <f t="shared" si="51"/>
        <v>L</v>
      </c>
      <c r="AB78" s="1">
        <f t="shared" si="71"/>
        <v>1</v>
      </c>
      <c r="AC78" s="1" t="str">
        <f t="shared" si="52"/>
        <v>OTL</v>
      </c>
      <c r="AD78" s="1">
        <f t="shared" si="72"/>
        <v>6</v>
      </c>
      <c r="AE78" s="1">
        <f t="shared" si="73"/>
        <v>2</v>
      </c>
      <c r="AF78" s="1">
        <f t="shared" si="74"/>
        <v>2</v>
      </c>
      <c r="AG78" s="43"/>
    </row>
    <row r="79" spans="1:33" x14ac:dyDescent="0.3">
      <c r="A79" s="42">
        <v>46121</v>
      </c>
      <c r="B79" s="1">
        <v>78</v>
      </c>
      <c r="C79" s="1" t="s">
        <v>65</v>
      </c>
      <c r="D79" s="1" t="s">
        <v>24</v>
      </c>
      <c r="E79" s="1">
        <v>1</v>
      </c>
      <c r="F79" s="1">
        <v>3</v>
      </c>
      <c r="G79" s="1" t="s">
        <v>83</v>
      </c>
      <c r="H79" s="1" t="s">
        <v>83</v>
      </c>
      <c r="I79" s="1">
        <f t="shared" si="53"/>
        <v>32</v>
      </c>
      <c r="J79" s="1">
        <f t="shared" si="54"/>
        <v>37</v>
      </c>
      <c r="K79" s="1">
        <f t="shared" si="55"/>
        <v>7</v>
      </c>
      <c r="L79" s="1">
        <f t="shared" si="56"/>
        <v>9</v>
      </c>
      <c r="M79" s="1">
        <f t="shared" si="57"/>
        <v>4</v>
      </c>
      <c r="N79" s="1">
        <f t="shared" si="58"/>
        <v>3</v>
      </c>
      <c r="O79" s="1">
        <f t="shared" si="59"/>
        <v>21</v>
      </c>
      <c r="P79" s="1">
        <f t="shared" si="60"/>
        <v>12</v>
      </c>
      <c r="Q79" s="1">
        <f t="shared" si="61"/>
        <v>5</v>
      </c>
      <c r="R79" s="1">
        <f t="shared" si="62"/>
        <v>11</v>
      </c>
      <c r="S79" s="1">
        <f t="shared" si="63"/>
        <v>25</v>
      </c>
      <c r="T79" s="1">
        <f t="shared" si="64"/>
        <v>4</v>
      </c>
      <c r="U79" s="1">
        <f t="shared" si="65"/>
        <v>13</v>
      </c>
      <c r="V79" s="1">
        <f t="shared" si="66"/>
        <v>8</v>
      </c>
      <c r="W79" s="1">
        <f t="shared" si="67"/>
        <v>3</v>
      </c>
      <c r="X79" s="1">
        <f t="shared" si="68"/>
        <v>18</v>
      </c>
      <c r="Y79" s="1">
        <f t="shared" si="69"/>
        <v>23</v>
      </c>
      <c r="Z79" s="1">
        <f t="shared" si="70"/>
        <v>5</v>
      </c>
      <c r="AA79" s="1" t="str">
        <f t="shared" si="51"/>
        <v>L</v>
      </c>
      <c r="AB79" s="1">
        <f t="shared" si="71"/>
        <v>2</v>
      </c>
      <c r="AC79" s="1" t="str">
        <f t="shared" si="52"/>
        <v>L</v>
      </c>
      <c r="AD79" s="1">
        <f t="shared" si="72"/>
        <v>5</v>
      </c>
      <c r="AE79" s="1">
        <f t="shared" si="73"/>
        <v>3</v>
      </c>
      <c r="AF79" s="1">
        <f t="shared" si="74"/>
        <v>2</v>
      </c>
      <c r="AG79" s="43"/>
    </row>
    <row r="80" spans="1:33" x14ac:dyDescent="0.3">
      <c r="A80" s="42">
        <v>46123</v>
      </c>
      <c r="B80" s="1">
        <v>79</v>
      </c>
      <c r="C80" s="1" t="s">
        <v>65</v>
      </c>
      <c r="D80" s="1" t="s">
        <v>7</v>
      </c>
      <c r="E80" s="1">
        <v>1</v>
      </c>
      <c r="F80" s="1">
        <v>4</v>
      </c>
      <c r="G80" s="1" t="s">
        <v>83</v>
      </c>
      <c r="H80" s="1" t="s">
        <v>83</v>
      </c>
      <c r="I80" s="1">
        <f t="shared" si="53"/>
        <v>32</v>
      </c>
      <c r="J80" s="1">
        <f t="shared" si="54"/>
        <v>38</v>
      </c>
      <c r="K80" s="1">
        <f t="shared" si="55"/>
        <v>7</v>
      </c>
      <c r="L80" s="1">
        <f t="shared" si="56"/>
        <v>9</v>
      </c>
      <c r="M80" s="1">
        <f t="shared" si="57"/>
        <v>4</v>
      </c>
      <c r="N80" s="1">
        <f t="shared" si="58"/>
        <v>3</v>
      </c>
      <c r="O80" s="1">
        <f t="shared" si="59"/>
        <v>21</v>
      </c>
      <c r="P80" s="1">
        <f t="shared" si="60"/>
        <v>12</v>
      </c>
      <c r="Q80" s="1">
        <f t="shared" si="61"/>
        <v>5</v>
      </c>
      <c r="R80" s="1">
        <f t="shared" si="62"/>
        <v>11</v>
      </c>
      <c r="S80" s="1">
        <f t="shared" si="63"/>
        <v>26</v>
      </c>
      <c r="T80" s="1">
        <f t="shared" si="64"/>
        <v>4</v>
      </c>
      <c r="U80" s="1">
        <f t="shared" si="65"/>
        <v>13</v>
      </c>
      <c r="V80" s="1">
        <f t="shared" si="66"/>
        <v>9</v>
      </c>
      <c r="W80" s="1">
        <f t="shared" si="67"/>
        <v>3</v>
      </c>
      <c r="X80" s="1">
        <f t="shared" si="68"/>
        <v>18</v>
      </c>
      <c r="Y80" s="1">
        <f t="shared" si="69"/>
        <v>24</v>
      </c>
      <c r="Z80" s="1">
        <f t="shared" si="70"/>
        <v>5</v>
      </c>
      <c r="AA80" s="1" t="str">
        <f t="shared" si="51"/>
        <v>L</v>
      </c>
      <c r="AB80" s="1">
        <f t="shared" si="71"/>
        <v>3</v>
      </c>
      <c r="AC80" s="1" t="str">
        <f t="shared" si="52"/>
        <v>L</v>
      </c>
      <c r="AD80" s="1">
        <f t="shared" si="72"/>
        <v>4</v>
      </c>
      <c r="AE80" s="1">
        <f t="shared" si="73"/>
        <v>4</v>
      </c>
      <c r="AF80" s="1">
        <f t="shared" si="74"/>
        <v>2</v>
      </c>
      <c r="AG80" s="43"/>
    </row>
    <row r="81" spans="1:33" x14ac:dyDescent="0.3">
      <c r="A81" s="42">
        <v>46124</v>
      </c>
      <c r="B81" s="1">
        <v>80</v>
      </c>
      <c r="C81" s="1" t="s">
        <v>66</v>
      </c>
      <c r="D81" s="1" t="s">
        <v>95</v>
      </c>
      <c r="E81" s="1">
        <v>4</v>
      </c>
      <c r="F81" s="1">
        <v>1</v>
      </c>
      <c r="G81" s="1" t="s">
        <v>83</v>
      </c>
      <c r="H81" s="1" t="s">
        <v>83</v>
      </c>
      <c r="I81" s="1">
        <f t="shared" si="53"/>
        <v>33</v>
      </c>
      <c r="J81" s="1">
        <f t="shared" si="54"/>
        <v>38</v>
      </c>
      <c r="K81" s="1">
        <f t="shared" si="55"/>
        <v>7</v>
      </c>
      <c r="L81" s="1">
        <f t="shared" si="56"/>
        <v>9</v>
      </c>
      <c r="M81" s="1">
        <f t="shared" si="57"/>
        <v>4</v>
      </c>
      <c r="N81" s="1">
        <f t="shared" si="58"/>
        <v>3</v>
      </c>
      <c r="O81" s="1">
        <f t="shared" si="59"/>
        <v>22</v>
      </c>
      <c r="P81" s="1">
        <f t="shared" si="60"/>
        <v>12</v>
      </c>
      <c r="Q81" s="1">
        <f t="shared" si="61"/>
        <v>5</v>
      </c>
      <c r="R81" s="1">
        <f t="shared" si="62"/>
        <v>11</v>
      </c>
      <c r="S81" s="1">
        <f t="shared" si="63"/>
        <v>26</v>
      </c>
      <c r="T81" s="1">
        <f t="shared" si="64"/>
        <v>4</v>
      </c>
      <c r="U81" s="1">
        <f t="shared" si="65"/>
        <v>13</v>
      </c>
      <c r="V81" s="1">
        <f t="shared" si="66"/>
        <v>9</v>
      </c>
      <c r="W81" s="1">
        <f t="shared" si="67"/>
        <v>3</v>
      </c>
      <c r="X81" s="1">
        <f t="shared" si="68"/>
        <v>19</v>
      </c>
      <c r="Y81" s="1">
        <f t="shared" si="69"/>
        <v>24</v>
      </c>
      <c r="Z81" s="1">
        <f t="shared" si="70"/>
        <v>5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4</v>
      </c>
      <c r="AE81" s="1">
        <f t="shared" si="73"/>
        <v>4</v>
      </c>
      <c r="AF81" s="1">
        <f t="shared" si="74"/>
        <v>2</v>
      </c>
      <c r="AG81" s="43"/>
    </row>
    <row r="82" spans="1:33" x14ac:dyDescent="0.3">
      <c r="A82" s="42">
        <v>46126</v>
      </c>
      <c r="B82" s="1">
        <v>81</v>
      </c>
      <c r="C82" s="1" t="s">
        <v>66</v>
      </c>
      <c r="D82" s="1" t="s">
        <v>24</v>
      </c>
      <c r="E82" s="1">
        <v>1</v>
      </c>
      <c r="F82" s="1">
        <v>3</v>
      </c>
      <c r="G82" s="1" t="s">
        <v>83</v>
      </c>
      <c r="H82" s="1" t="s">
        <v>83</v>
      </c>
      <c r="I82" s="1">
        <f t="shared" si="53"/>
        <v>33</v>
      </c>
      <c r="J82" s="1">
        <f t="shared" si="54"/>
        <v>39</v>
      </c>
      <c r="K82" s="1">
        <f t="shared" si="55"/>
        <v>7</v>
      </c>
      <c r="L82" s="1">
        <f t="shared" si="56"/>
        <v>9</v>
      </c>
      <c r="M82" s="1">
        <f t="shared" si="57"/>
        <v>4</v>
      </c>
      <c r="N82" s="1">
        <f t="shared" si="58"/>
        <v>3</v>
      </c>
      <c r="O82" s="1">
        <f t="shared" si="59"/>
        <v>22</v>
      </c>
      <c r="P82" s="1">
        <f t="shared" si="60"/>
        <v>13</v>
      </c>
      <c r="Q82" s="1">
        <f t="shared" si="61"/>
        <v>5</v>
      </c>
      <c r="R82" s="1">
        <f t="shared" si="62"/>
        <v>11</v>
      </c>
      <c r="S82" s="1">
        <f t="shared" si="63"/>
        <v>26</v>
      </c>
      <c r="T82" s="1">
        <f t="shared" si="64"/>
        <v>4</v>
      </c>
      <c r="U82" s="1">
        <f t="shared" si="65"/>
        <v>13</v>
      </c>
      <c r="V82" s="1">
        <f t="shared" si="66"/>
        <v>9</v>
      </c>
      <c r="W82" s="1">
        <f t="shared" si="67"/>
        <v>3</v>
      </c>
      <c r="X82" s="1">
        <f t="shared" si="68"/>
        <v>19</v>
      </c>
      <c r="Y82" s="1">
        <f t="shared" si="69"/>
        <v>25</v>
      </c>
      <c r="Z82" s="1">
        <f t="shared" si="70"/>
        <v>5</v>
      </c>
      <c r="AA82" s="1" t="str">
        <f t="shared" si="51"/>
        <v>L</v>
      </c>
      <c r="AB82" s="1">
        <f t="shared" si="71"/>
        <v>1</v>
      </c>
      <c r="AC82" s="1" t="str">
        <f t="shared" si="52"/>
        <v>L</v>
      </c>
      <c r="AD82" s="1">
        <f t="shared" si="72"/>
        <v>3</v>
      </c>
      <c r="AE82" s="1">
        <f t="shared" si="73"/>
        <v>5</v>
      </c>
      <c r="AF82" s="1">
        <f t="shared" si="74"/>
        <v>2</v>
      </c>
      <c r="AG82" s="43"/>
    </row>
    <row r="83" spans="1:33" x14ac:dyDescent="0.3">
      <c r="A83" s="42">
        <v>46128</v>
      </c>
      <c r="B83" s="1">
        <v>82</v>
      </c>
      <c r="C83" s="1" t="s">
        <v>66</v>
      </c>
      <c r="D83" s="1" t="s">
        <v>18</v>
      </c>
      <c r="E83" s="1">
        <v>3</v>
      </c>
      <c r="F83" s="1">
        <v>1</v>
      </c>
      <c r="G83" s="1" t="s">
        <v>83</v>
      </c>
      <c r="H83" s="1" t="s">
        <v>83</v>
      </c>
      <c r="I83" s="1">
        <f t="shared" si="53"/>
        <v>34</v>
      </c>
      <c r="J83" s="1">
        <f t="shared" si="54"/>
        <v>39</v>
      </c>
      <c r="K83" s="1">
        <f t="shared" si="55"/>
        <v>7</v>
      </c>
      <c r="L83" s="1">
        <f t="shared" si="56"/>
        <v>9</v>
      </c>
      <c r="M83" s="1">
        <f t="shared" si="57"/>
        <v>4</v>
      </c>
      <c r="N83" s="1">
        <f t="shared" si="58"/>
        <v>3</v>
      </c>
      <c r="O83" s="1">
        <f t="shared" si="59"/>
        <v>23</v>
      </c>
      <c r="P83" s="1">
        <f t="shared" si="60"/>
        <v>13</v>
      </c>
      <c r="Q83" s="1">
        <f t="shared" si="61"/>
        <v>5</v>
      </c>
      <c r="R83" s="1">
        <f t="shared" si="62"/>
        <v>11</v>
      </c>
      <c r="S83" s="1">
        <f t="shared" si="63"/>
        <v>26</v>
      </c>
      <c r="T83" s="1">
        <f t="shared" si="64"/>
        <v>4</v>
      </c>
      <c r="U83" s="1">
        <f t="shared" si="65"/>
        <v>14</v>
      </c>
      <c r="V83" s="1">
        <f t="shared" si="66"/>
        <v>9</v>
      </c>
      <c r="W83" s="1">
        <f t="shared" si="67"/>
        <v>3</v>
      </c>
      <c r="X83" s="1">
        <f t="shared" si="68"/>
        <v>20</v>
      </c>
      <c r="Y83" s="1">
        <f t="shared" si="69"/>
        <v>25</v>
      </c>
      <c r="Z83" s="1">
        <f t="shared" si="70"/>
        <v>5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4</v>
      </c>
      <c r="AE83" s="1">
        <f t="shared" si="73"/>
        <v>5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34</v>
      </c>
      <c r="J84" s="1">
        <f t="shared" si="75"/>
        <v>39</v>
      </c>
      <c r="K84" s="1">
        <f t="shared" si="75"/>
        <v>7</v>
      </c>
      <c r="L84" s="1">
        <f t="shared" si="75"/>
        <v>9</v>
      </c>
      <c r="M84" s="1">
        <f t="shared" si="75"/>
        <v>4</v>
      </c>
      <c r="N84" s="1">
        <f t="shared" si="75"/>
        <v>3</v>
      </c>
      <c r="O84" s="1">
        <f t="shared" ref="O84:Z84" si="76">IF(O2="","",MAX(O2:O83))</f>
        <v>23</v>
      </c>
      <c r="P84" s="1">
        <f t="shared" si="76"/>
        <v>13</v>
      </c>
      <c r="Q84" s="1">
        <f t="shared" si="76"/>
        <v>5</v>
      </c>
      <c r="R84" s="1">
        <f t="shared" si="76"/>
        <v>11</v>
      </c>
      <c r="S84" s="1">
        <f t="shared" si="76"/>
        <v>26</v>
      </c>
      <c r="T84" s="1">
        <f t="shared" si="76"/>
        <v>4</v>
      </c>
      <c r="U84" s="1">
        <f t="shared" si="76"/>
        <v>14</v>
      </c>
      <c r="V84" s="1">
        <f t="shared" si="76"/>
        <v>9</v>
      </c>
      <c r="W84" s="1">
        <f t="shared" si="76"/>
        <v>3</v>
      </c>
      <c r="X84" s="1">
        <f t="shared" si="76"/>
        <v>20</v>
      </c>
      <c r="Y84" s="1">
        <f t="shared" si="76"/>
        <v>25</v>
      </c>
      <c r="Z84" s="1">
        <f t="shared" si="76"/>
        <v>5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4</v>
      </c>
      <c r="AE84" s="1">
        <f>IF(LOOKUP(2,1 / (AE1:AE83 &lt;&gt; ""),AE1:AE83)="L10 L","",LOOKUP(2,1 / (AE1:AE83 &lt;&gt; ""),AE1:AE83))</f>
        <v>5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212</v>
      </c>
      <c r="F85" s="1">
        <f>SUM(F2:F83)</f>
        <v>259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23-13-5</v>
      </c>
      <c r="R85" s="1" t="str">
        <f>IF(R84="","0-0-0",CONCATENATE(R84,"-",S84,"-",T84))</f>
        <v>11-26-4</v>
      </c>
      <c r="U85" s="1" t="str">
        <f>IF(U84="","0-0-0",CONCATENATE(U84,"-",V84,"-",W84))</f>
        <v>14-9-3</v>
      </c>
      <c r="X85" s="1" t="str">
        <f>IF(X84="","0-0-0",CONCATENATE(X84,"-",Y84,"-",Z84))</f>
        <v>20-25-5</v>
      </c>
      <c r="AA85" s="1" t="str">
        <f>IF(AA84="","0-0",CONCATENATE(AA84,AB84))</f>
        <v>W1</v>
      </c>
      <c r="AD85" s="1" t="str">
        <f>IF(AD84="","0-0-0",CONCATENATE(AD84,"-",AE84,"-",AF84))</f>
        <v>4-5-1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BF00-000002000000}">
      <formula1>$AK$1:$AK$2</formula1>
    </dataValidation>
    <dataValidation type="list" allowBlank="1" showInputMessage="1" showErrorMessage="1" sqref="C2:C83" xr:uid="{00000000-0002-0000-BF00-000000000000}">
      <formula1>$AL$1:$AL$2</formula1>
    </dataValidation>
    <dataValidation type="list" allowBlank="1" showInputMessage="1" showErrorMessage="1" sqref="D2:D83" xr:uid="{00000000-0002-0000-BF00-000001000000}">
      <formula1>$AM$1:$AM$31</formula1>
    </dataValidation>
  </dataValidations>
  <hyperlinks>
    <hyperlink ref="AG1" location="Index!A1" display="Home" xr:uid="{C9ED1809-9C3E-47E4-B5EE-28AF9D0A3B94}"/>
  </hyperlink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F0BC-B612-402C-A1B3-240D9D7B7B9C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23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14</v>
      </c>
      <c r="E2" s="1">
        <v>6</v>
      </c>
      <c r="F2" s="1">
        <v>3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14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10</v>
      </c>
      <c r="E3" s="1">
        <v>4</v>
      </c>
      <c r="F3" s="1">
        <v>3</v>
      </c>
      <c r="G3" s="1" t="s">
        <v>84</v>
      </c>
      <c r="H3" s="1" t="s">
        <v>83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2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2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23</v>
      </c>
      <c r="AO3" s="1" t="s">
        <v>13</v>
      </c>
    </row>
    <row r="4" spans="1:41" x14ac:dyDescent="0.3">
      <c r="A4" s="42">
        <v>45944</v>
      </c>
      <c r="B4" s="1">
        <v>3</v>
      </c>
      <c r="C4" s="1" t="s">
        <v>65</v>
      </c>
      <c r="D4" s="1" t="s">
        <v>8</v>
      </c>
      <c r="E4" s="1">
        <v>5</v>
      </c>
      <c r="F4" s="1">
        <v>1</v>
      </c>
      <c r="G4" s="1" t="s">
        <v>83</v>
      </c>
      <c r="H4" s="1" t="s">
        <v>83</v>
      </c>
      <c r="I4" s="1">
        <f t="shared" si="2"/>
        <v>3</v>
      </c>
      <c r="J4" s="1">
        <f t="shared" si="3"/>
        <v>0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2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3</v>
      </c>
      <c r="AC4" s="1" t="str">
        <f t="shared" si="1"/>
        <v>W</v>
      </c>
      <c r="AD4" s="1">
        <f t="shared" si="21"/>
        <v>3</v>
      </c>
      <c r="AE4" s="1">
        <f t="shared" si="22"/>
        <v>0</v>
      </c>
      <c r="AF4" s="1">
        <f t="shared" si="23"/>
        <v>0</v>
      </c>
      <c r="AG4" s="43"/>
      <c r="AM4" s="1" t="s">
        <v>27</v>
      </c>
      <c r="AN4" s="1" t="s">
        <v>21</v>
      </c>
      <c r="AO4" s="1" t="s">
        <v>12</v>
      </c>
    </row>
    <row r="5" spans="1:41" x14ac:dyDescent="0.3">
      <c r="A5" s="42">
        <v>45946</v>
      </c>
      <c r="B5" s="1">
        <v>4</v>
      </c>
      <c r="C5" s="1" t="s">
        <v>65</v>
      </c>
      <c r="D5" s="1" t="s">
        <v>31</v>
      </c>
      <c r="E5" s="1">
        <v>4</v>
      </c>
      <c r="F5" s="1">
        <v>1</v>
      </c>
      <c r="G5" s="1" t="s">
        <v>83</v>
      </c>
      <c r="H5" s="1" t="s">
        <v>83</v>
      </c>
      <c r="I5" s="1">
        <f t="shared" si="2"/>
        <v>4</v>
      </c>
      <c r="J5" s="1">
        <f t="shared" si="3"/>
        <v>0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2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0</v>
      </c>
      <c r="Z5" s="1">
        <f t="shared" si="19"/>
        <v>0</v>
      </c>
      <c r="AA5" s="1" t="str">
        <f t="shared" si="0"/>
        <v>W</v>
      </c>
      <c r="AB5" s="1">
        <f t="shared" si="20"/>
        <v>4</v>
      </c>
      <c r="AC5" s="1" t="str">
        <f t="shared" si="1"/>
        <v>W</v>
      </c>
      <c r="AD5" s="1">
        <f t="shared" si="21"/>
        <v>4</v>
      </c>
      <c r="AE5" s="1">
        <f t="shared" si="22"/>
        <v>0</v>
      </c>
      <c r="AF5" s="1">
        <f t="shared" si="23"/>
        <v>0</v>
      </c>
      <c r="AG5" s="43"/>
      <c r="AM5" s="1" t="s">
        <v>25</v>
      </c>
      <c r="AN5" s="1" t="s">
        <v>19</v>
      </c>
      <c r="AO5" s="1" t="s">
        <v>10</v>
      </c>
    </row>
    <row r="6" spans="1:41" x14ac:dyDescent="0.3">
      <c r="A6" s="42">
        <v>45948</v>
      </c>
      <c r="B6" s="1">
        <v>5</v>
      </c>
      <c r="C6" s="1" t="s">
        <v>65</v>
      </c>
      <c r="D6" s="1" t="s">
        <v>18</v>
      </c>
      <c r="E6" s="1">
        <v>4</v>
      </c>
      <c r="F6" s="1">
        <v>3</v>
      </c>
      <c r="G6" s="1" t="s">
        <v>84</v>
      </c>
      <c r="H6" s="1" t="s">
        <v>83</v>
      </c>
      <c r="I6" s="1">
        <f t="shared" si="2"/>
        <v>5</v>
      </c>
      <c r="J6" s="1">
        <f t="shared" si="3"/>
        <v>0</v>
      </c>
      <c r="K6" s="1">
        <f t="shared" si="4"/>
        <v>2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0</v>
      </c>
      <c r="Q6" s="1">
        <f t="shared" si="10"/>
        <v>0</v>
      </c>
      <c r="R6" s="1">
        <f t="shared" si="11"/>
        <v>3</v>
      </c>
      <c r="S6" s="1">
        <f t="shared" si="12"/>
        <v>0</v>
      </c>
      <c r="T6" s="1">
        <f t="shared" si="13"/>
        <v>0</v>
      </c>
      <c r="U6" s="1">
        <f t="shared" si="14"/>
        <v>2</v>
      </c>
      <c r="V6" s="1">
        <f t="shared" si="15"/>
        <v>0</v>
      </c>
      <c r="W6" s="1">
        <f t="shared" si="16"/>
        <v>0</v>
      </c>
      <c r="X6" s="1">
        <f t="shared" si="17"/>
        <v>2</v>
      </c>
      <c r="Y6" s="1">
        <f t="shared" si="18"/>
        <v>0</v>
      </c>
      <c r="Z6" s="1">
        <f t="shared" si="19"/>
        <v>0</v>
      </c>
      <c r="AA6" s="1" t="str">
        <f t="shared" si="0"/>
        <v>W</v>
      </c>
      <c r="AB6" s="1">
        <f t="shared" si="20"/>
        <v>5</v>
      </c>
      <c r="AC6" s="1" t="str">
        <f t="shared" si="1"/>
        <v>W</v>
      </c>
      <c r="AD6" s="1">
        <f t="shared" si="21"/>
        <v>5</v>
      </c>
      <c r="AE6" s="1">
        <f t="shared" si="22"/>
        <v>0</v>
      </c>
      <c r="AF6" s="1">
        <f t="shared" si="23"/>
        <v>0</v>
      </c>
      <c r="AG6" s="43"/>
      <c r="AM6" s="1" t="s">
        <v>24</v>
      </c>
      <c r="AN6" s="1" t="s">
        <v>16</v>
      </c>
      <c r="AO6" s="1" t="s">
        <v>9</v>
      </c>
    </row>
    <row r="7" spans="1:41" x14ac:dyDescent="0.3">
      <c r="A7" s="42">
        <v>45950</v>
      </c>
      <c r="B7" s="1">
        <v>6</v>
      </c>
      <c r="C7" s="1" t="s">
        <v>65</v>
      </c>
      <c r="D7" s="1" t="s">
        <v>2</v>
      </c>
      <c r="E7" s="1">
        <v>1</v>
      </c>
      <c r="F7" s="1">
        <v>4</v>
      </c>
      <c r="G7" s="1" t="s">
        <v>83</v>
      </c>
      <c r="H7" s="1" t="s">
        <v>83</v>
      </c>
      <c r="I7" s="1">
        <f t="shared" si="2"/>
        <v>5</v>
      </c>
      <c r="J7" s="1">
        <f t="shared" si="3"/>
        <v>1</v>
      </c>
      <c r="K7" s="1">
        <f t="shared" si="4"/>
        <v>2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0</v>
      </c>
      <c r="Q7" s="1">
        <f t="shared" si="10"/>
        <v>0</v>
      </c>
      <c r="R7" s="1">
        <f t="shared" si="11"/>
        <v>3</v>
      </c>
      <c r="S7" s="1">
        <f t="shared" si="12"/>
        <v>1</v>
      </c>
      <c r="T7" s="1">
        <f t="shared" si="13"/>
        <v>0</v>
      </c>
      <c r="U7" s="1">
        <f t="shared" si="14"/>
        <v>2</v>
      </c>
      <c r="V7" s="1">
        <f t="shared" si="15"/>
        <v>0</v>
      </c>
      <c r="W7" s="1">
        <f t="shared" si="16"/>
        <v>0</v>
      </c>
      <c r="X7" s="1">
        <f t="shared" si="17"/>
        <v>2</v>
      </c>
      <c r="Y7" s="1">
        <f t="shared" si="18"/>
        <v>0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5</v>
      </c>
      <c r="AE7" s="1">
        <f t="shared" si="22"/>
        <v>1</v>
      </c>
      <c r="AF7" s="1">
        <f t="shared" si="23"/>
        <v>0</v>
      </c>
      <c r="AG7" s="43"/>
      <c r="AM7" s="1" t="s">
        <v>23</v>
      </c>
      <c r="AN7" s="1" t="s">
        <v>14</v>
      </c>
      <c r="AO7" s="1" t="s">
        <v>1</v>
      </c>
    </row>
    <row r="8" spans="1:41" x14ac:dyDescent="0.3">
      <c r="A8" s="42">
        <v>45953</v>
      </c>
      <c r="B8" s="1">
        <v>7</v>
      </c>
      <c r="C8" s="1" t="s">
        <v>65</v>
      </c>
      <c r="D8" s="1" t="s">
        <v>24</v>
      </c>
      <c r="E8" s="1">
        <v>5</v>
      </c>
      <c r="F8" s="1">
        <v>4</v>
      </c>
      <c r="G8" s="1" t="s">
        <v>84</v>
      </c>
      <c r="H8" s="1" t="s">
        <v>84</v>
      </c>
      <c r="I8" s="1">
        <f t="shared" si="2"/>
        <v>6</v>
      </c>
      <c r="J8" s="1">
        <f t="shared" si="3"/>
        <v>1</v>
      </c>
      <c r="K8" s="1">
        <f t="shared" si="4"/>
        <v>3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2</v>
      </c>
      <c r="P8" s="1">
        <f t="shared" si="9"/>
        <v>0</v>
      </c>
      <c r="Q8" s="1">
        <f t="shared" si="10"/>
        <v>0</v>
      </c>
      <c r="R8" s="1">
        <f t="shared" si="11"/>
        <v>4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0</v>
      </c>
      <c r="W8" s="1">
        <f t="shared" si="16"/>
        <v>0</v>
      </c>
      <c r="X8" s="1">
        <f t="shared" si="17"/>
        <v>2</v>
      </c>
      <c r="Y8" s="1">
        <f t="shared" si="18"/>
        <v>0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6</v>
      </c>
      <c r="AE8" s="1">
        <f t="shared" si="22"/>
        <v>1</v>
      </c>
      <c r="AF8" s="1">
        <f t="shared" si="23"/>
        <v>0</v>
      </c>
      <c r="AG8" s="43"/>
      <c r="AM8" s="1" t="s">
        <v>22</v>
      </c>
      <c r="AN8" s="1" t="s">
        <v>13</v>
      </c>
    </row>
    <row r="9" spans="1:41" x14ac:dyDescent="0.3">
      <c r="A9" s="42">
        <v>45955</v>
      </c>
      <c r="B9" s="1">
        <v>8</v>
      </c>
      <c r="C9" s="1" t="s">
        <v>65</v>
      </c>
      <c r="D9" s="1" t="s">
        <v>22</v>
      </c>
      <c r="E9" s="1">
        <v>2</v>
      </c>
      <c r="F9" s="1">
        <v>3</v>
      </c>
      <c r="G9" s="1" t="s">
        <v>83</v>
      </c>
      <c r="H9" s="1" t="s">
        <v>83</v>
      </c>
      <c r="I9" s="1">
        <f t="shared" si="2"/>
        <v>6</v>
      </c>
      <c r="J9" s="1">
        <f t="shared" si="3"/>
        <v>2</v>
      </c>
      <c r="K9" s="1">
        <f t="shared" si="4"/>
        <v>3</v>
      </c>
      <c r="L9" s="1">
        <f t="shared" si="5"/>
        <v>0</v>
      </c>
      <c r="M9" s="1">
        <f t="shared" si="6"/>
        <v>1</v>
      </c>
      <c r="N9" s="1">
        <f t="shared" si="7"/>
        <v>0</v>
      </c>
      <c r="O9" s="1">
        <f t="shared" si="8"/>
        <v>2</v>
      </c>
      <c r="P9" s="1">
        <f t="shared" si="9"/>
        <v>0</v>
      </c>
      <c r="Q9" s="1">
        <f t="shared" si="10"/>
        <v>0</v>
      </c>
      <c r="R9" s="1">
        <f t="shared" si="11"/>
        <v>4</v>
      </c>
      <c r="S9" s="1">
        <f t="shared" si="12"/>
        <v>2</v>
      </c>
      <c r="T9" s="1">
        <f t="shared" si="13"/>
        <v>0</v>
      </c>
      <c r="U9" s="1">
        <f t="shared" si="14"/>
        <v>2</v>
      </c>
      <c r="V9" s="1">
        <f t="shared" si="15"/>
        <v>0</v>
      </c>
      <c r="W9" s="1">
        <f t="shared" si="16"/>
        <v>0</v>
      </c>
      <c r="X9" s="1">
        <f t="shared" si="17"/>
        <v>2</v>
      </c>
      <c r="Y9" s="1">
        <f t="shared" si="18"/>
        <v>0</v>
      </c>
      <c r="Z9" s="1">
        <f t="shared" si="19"/>
        <v>0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21</v>
      </c>
      <c r="AN9" s="1" t="s">
        <v>12</v>
      </c>
    </row>
    <row r="10" spans="1:41" x14ac:dyDescent="0.3">
      <c r="A10" s="42">
        <v>45958</v>
      </c>
      <c r="B10" s="1">
        <v>9</v>
      </c>
      <c r="C10" s="1" t="s">
        <v>66</v>
      </c>
      <c r="D10" s="1" t="s">
        <v>2</v>
      </c>
      <c r="E10" s="1">
        <v>3</v>
      </c>
      <c r="F10" s="1">
        <v>6</v>
      </c>
      <c r="G10" s="1" t="s">
        <v>83</v>
      </c>
      <c r="H10" s="1" t="s">
        <v>83</v>
      </c>
      <c r="I10" s="1">
        <f t="shared" si="2"/>
        <v>6</v>
      </c>
      <c r="J10" s="1">
        <f t="shared" si="3"/>
        <v>3</v>
      </c>
      <c r="K10" s="1">
        <f t="shared" si="4"/>
        <v>3</v>
      </c>
      <c r="L10" s="1">
        <f t="shared" si="5"/>
        <v>0</v>
      </c>
      <c r="M10" s="1">
        <f t="shared" si="6"/>
        <v>1</v>
      </c>
      <c r="N10" s="1">
        <f t="shared" si="7"/>
        <v>0</v>
      </c>
      <c r="O10" s="1">
        <f t="shared" si="8"/>
        <v>2</v>
      </c>
      <c r="P10" s="1">
        <f t="shared" si="9"/>
        <v>1</v>
      </c>
      <c r="Q10" s="1">
        <f t="shared" si="10"/>
        <v>0</v>
      </c>
      <c r="R10" s="1">
        <f t="shared" si="11"/>
        <v>4</v>
      </c>
      <c r="S10" s="1">
        <f t="shared" si="12"/>
        <v>2</v>
      </c>
      <c r="T10" s="1">
        <f t="shared" si="13"/>
        <v>0</v>
      </c>
      <c r="U10" s="1">
        <f t="shared" si="14"/>
        <v>2</v>
      </c>
      <c r="V10" s="1">
        <f t="shared" si="15"/>
        <v>0</v>
      </c>
      <c r="W10" s="1">
        <f t="shared" si="16"/>
        <v>0</v>
      </c>
      <c r="X10" s="1">
        <f t="shared" si="17"/>
        <v>2</v>
      </c>
      <c r="Y10" s="1">
        <f t="shared" si="18"/>
        <v>0</v>
      </c>
      <c r="Z10" s="1">
        <f t="shared" si="19"/>
        <v>0</v>
      </c>
      <c r="AA10" s="1" t="str">
        <f t="shared" si="0"/>
        <v>L</v>
      </c>
      <c r="AB10" s="1">
        <f t="shared" si="20"/>
        <v>2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20</v>
      </c>
      <c r="AN10" s="1" t="s">
        <v>11</v>
      </c>
    </row>
    <row r="11" spans="1:41" x14ac:dyDescent="0.3">
      <c r="A11" s="42">
        <v>45960</v>
      </c>
      <c r="B11" s="1">
        <v>10</v>
      </c>
      <c r="C11" s="1" t="s">
        <v>66</v>
      </c>
      <c r="D11" s="1" t="s">
        <v>13</v>
      </c>
      <c r="E11" s="1">
        <v>6</v>
      </c>
      <c r="F11" s="1">
        <v>2</v>
      </c>
      <c r="G11" s="1" t="s">
        <v>83</v>
      </c>
      <c r="H11" s="1" t="s">
        <v>83</v>
      </c>
      <c r="I11" s="1">
        <f t="shared" si="2"/>
        <v>7</v>
      </c>
      <c r="J11" s="1">
        <f t="shared" si="3"/>
        <v>3</v>
      </c>
      <c r="K11" s="1">
        <f t="shared" si="4"/>
        <v>3</v>
      </c>
      <c r="L11" s="1">
        <f t="shared" si="5"/>
        <v>0</v>
      </c>
      <c r="M11" s="1">
        <f t="shared" si="6"/>
        <v>1</v>
      </c>
      <c r="N11" s="1">
        <f t="shared" si="7"/>
        <v>0</v>
      </c>
      <c r="O11" s="1">
        <f t="shared" si="8"/>
        <v>3</v>
      </c>
      <c r="P11" s="1">
        <f t="shared" si="9"/>
        <v>1</v>
      </c>
      <c r="Q11" s="1">
        <f t="shared" si="10"/>
        <v>0</v>
      </c>
      <c r="R11" s="1">
        <f t="shared" si="11"/>
        <v>4</v>
      </c>
      <c r="S11" s="1">
        <f t="shared" si="12"/>
        <v>2</v>
      </c>
      <c r="T11" s="1">
        <f t="shared" si="13"/>
        <v>0</v>
      </c>
      <c r="U11" s="1">
        <f t="shared" si="14"/>
        <v>3</v>
      </c>
      <c r="V11" s="1">
        <f t="shared" si="15"/>
        <v>0</v>
      </c>
      <c r="W11" s="1">
        <f t="shared" si="16"/>
        <v>0</v>
      </c>
      <c r="X11" s="1">
        <f t="shared" si="17"/>
        <v>3</v>
      </c>
      <c r="Y11" s="1">
        <f t="shared" si="18"/>
        <v>0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7</v>
      </c>
      <c r="AE11" s="1">
        <f t="shared" si="22"/>
        <v>3</v>
      </c>
      <c r="AF11" s="1">
        <f t="shared" si="23"/>
        <v>0</v>
      </c>
      <c r="AG11" s="43"/>
      <c r="AM11" s="1" t="s">
        <v>19</v>
      </c>
      <c r="AN11" s="1" t="s">
        <v>10</v>
      </c>
    </row>
    <row r="12" spans="1:41" x14ac:dyDescent="0.3">
      <c r="A12" s="42">
        <v>45962</v>
      </c>
      <c r="B12" s="1">
        <v>11</v>
      </c>
      <c r="C12" s="1" t="s">
        <v>65</v>
      </c>
      <c r="D12" s="1" t="s">
        <v>29</v>
      </c>
      <c r="E12" s="1">
        <v>1</v>
      </c>
      <c r="F12" s="1">
        <v>2</v>
      </c>
      <c r="G12" s="1" t="s">
        <v>83</v>
      </c>
      <c r="H12" s="1" t="s">
        <v>83</v>
      </c>
      <c r="I12" s="1">
        <f t="shared" si="2"/>
        <v>7</v>
      </c>
      <c r="J12" s="1">
        <f t="shared" si="3"/>
        <v>4</v>
      </c>
      <c r="K12" s="1">
        <f t="shared" si="4"/>
        <v>3</v>
      </c>
      <c r="L12" s="1">
        <f t="shared" si="5"/>
        <v>0</v>
      </c>
      <c r="M12" s="1">
        <f t="shared" si="6"/>
        <v>1</v>
      </c>
      <c r="N12" s="1">
        <f t="shared" si="7"/>
        <v>0</v>
      </c>
      <c r="O12" s="1">
        <f t="shared" si="8"/>
        <v>3</v>
      </c>
      <c r="P12" s="1">
        <f t="shared" si="9"/>
        <v>1</v>
      </c>
      <c r="Q12" s="1">
        <f t="shared" si="10"/>
        <v>0</v>
      </c>
      <c r="R12" s="1">
        <f t="shared" si="11"/>
        <v>4</v>
      </c>
      <c r="S12" s="1">
        <f t="shared" si="12"/>
        <v>3</v>
      </c>
      <c r="T12" s="1">
        <f t="shared" si="13"/>
        <v>0</v>
      </c>
      <c r="U12" s="1">
        <f t="shared" si="14"/>
        <v>3</v>
      </c>
      <c r="V12" s="1">
        <f t="shared" si="15"/>
        <v>0</v>
      </c>
      <c r="W12" s="1">
        <f t="shared" si="16"/>
        <v>0</v>
      </c>
      <c r="X12" s="1">
        <f t="shared" si="17"/>
        <v>3</v>
      </c>
      <c r="Y12" s="1">
        <f t="shared" si="18"/>
        <v>1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6</v>
      </c>
      <c r="AE12" s="1">
        <f t="shared" ref="AE12:AE43" si="25">IF(AC12="","",COUNTIFS(AC3:AC12,"L"))</f>
        <v>4</v>
      </c>
      <c r="AF12" s="1">
        <f t="shared" ref="AF12:AF43" si="26">IF(AC12="","",COUNTIFS(AC3:AC12,"OTL"))</f>
        <v>0</v>
      </c>
      <c r="AG12" s="43"/>
      <c r="AM12" s="1" t="s">
        <v>18</v>
      </c>
      <c r="AN12" s="1" t="s">
        <v>9</v>
      </c>
    </row>
    <row r="13" spans="1:41" x14ac:dyDescent="0.3">
      <c r="A13" s="42">
        <v>45965</v>
      </c>
      <c r="B13" s="1">
        <v>12</v>
      </c>
      <c r="C13" s="1" t="s">
        <v>65</v>
      </c>
      <c r="D13" s="1" t="s">
        <v>12</v>
      </c>
      <c r="E13" s="1">
        <v>3</v>
      </c>
      <c r="F13" s="1">
        <v>0</v>
      </c>
      <c r="G13" s="1" t="s">
        <v>83</v>
      </c>
      <c r="H13" s="1" t="s">
        <v>83</v>
      </c>
      <c r="I13" s="1">
        <f t="shared" si="2"/>
        <v>8</v>
      </c>
      <c r="J13" s="1">
        <f t="shared" si="3"/>
        <v>4</v>
      </c>
      <c r="K13" s="1">
        <f t="shared" si="4"/>
        <v>3</v>
      </c>
      <c r="L13" s="1">
        <f t="shared" si="5"/>
        <v>0</v>
      </c>
      <c r="M13" s="1">
        <f t="shared" si="6"/>
        <v>1</v>
      </c>
      <c r="N13" s="1">
        <f t="shared" si="7"/>
        <v>0</v>
      </c>
      <c r="O13" s="1">
        <f t="shared" si="8"/>
        <v>3</v>
      </c>
      <c r="P13" s="1">
        <f t="shared" si="9"/>
        <v>1</v>
      </c>
      <c r="Q13" s="1">
        <f t="shared" si="10"/>
        <v>0</v>
      </c>
      <c r="R13" s="1">
        <f t="shared" si="11"/>
        <v>5</v>
      </c>
      <c r="S13" s="1">
        <f t="shared" si="12"/>
        <v>3</v>
      </c>
      <c r="T13" s="1">
        <f t="shared" si="13"/>
        <v>0</v>
      </c>
      <c r="U13" s="1">
        <f t="shared" si="14"/>
        <v>4</v>
      </c>
      <c r="V13" s="1">
        <f t="shared" si="15"/>
        <v>0</v>
      </c>
      <c r="W13" s="1">
        <f t="shared" si="16"/>
        <v>0</v>
      </c>
      <c r="X13" s="1">
        <f t="shared" si="17"/>
        <v>4</v>
      </c>
      <c r="Y13" s="1">
        <f t="shared" si="18"/>
        <v>1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6</v>
      </c>
      <c r="AE13" s="1">
        <f t="shared" si="25"/>
        <v>4</v>
      </c>
      <c r="AF13" s="1">
        <f t="shared" si="26"/>
        <v>0</v>
      </c>
      <c r="AG13" s="43"/>
      <c r="AM13" s="1" t="s">
        <v>17</v>
      </c>
      <c r="AN13" s="1" t="s">
        <v>5</v>
      </c>
    </row>
    <row r="14" spans="1:41" x14ac:dyDescent="0.3">
      <c r="A14" s="42">
        <v>45967</v>
      </c>
      <c r="B14" s="1">
        <v>13</v>
      </c>
      <c r="C14" s="1" t="s">
        <v>66</v>
      </c>
      <c r="D14" s="1" t="s">
        <v>17</v>
      </c>
      <c r="E14" s="1">
        <v>4</v>
      </c>
      <c r="F14" s="1">
        <v>3</v>
      </c>
      <c r="G14" s="1" t="s">
        <v>83</v>
      </c>
      <c r="H14" s="1" t="s">
        <v>83</v>
      </c>
      <c r="I14" s="1">
        <f t="shared" si="2"/>
        <v>9</v>
      </c>
      <c r="J14" s="1">
        <f t="shared" si="3"/>
        <v>4</v>
      </c>
      <c r="K14" s="1">
        <f t="shared" si="4"/>
        <v>3</v>
      </c>
      <c r="L14" s="1">
        <f t="shared" si="5"/>
        <v>0</v>
      </c>
      <c r="M14" s="1">
        <f t="shared" si="6"/>
        <v>1</v>
      </c>
      <c r="N14" s="1">
        <f t="shared" si="7"/>
        <v>0</v>
      </c>
      <c r="O14" s="1">
        <f t="shared" si="8"/>
        <v>4</v>
      </c>
      <c r="P14" s="1">
        <f t="shared" si="9"/>
        <v>1</v>
      </c>
      <c r="Q14" s="1">
        <f t="shared" si="10"/>
        <v>0</v>
      </c>
      <c r="R14" s="1">
        <f t="shared" si="11"/>
        <v>5</v>
      </c>
      <c r="S14" s="1">
        <f t="shared" si="12"/>
        <v>3</v>
      </c>
      <c r="T14" s="1">
        <f t="shared" si="13"/>
        <v>0</v>
      </c>
      <c r="U14" s="1">
        <f t="shared" si="14"/>
        <v>4</v>
      </c>
      <c r="V14" s="1">
        <f t="shared" si="15"/>
        <v>0</v>
      </c>
      <c r="W14" s="1">
        <f t="shared" si="16"/>
        <v>0</v>
      </c>
      <c r="X14" s="1">
        <f t="shared" si="17"/>
        <v>4</v>
      </c>
      <c r="Y14" s="1">
        <f t="shared" si="18"/>
        <v>1</v>
      </c>
      <c r="Z14" s="1">
        <f t="shared" si="19"/>
        <v>0</v>
      </c>
      <c r="AA14" s="1" t="str">
        <f t="shared" si="0"/>
        <v>W</v>
      </c>
      <c r="AB14" s="1">
        <f t="shared" si="20"/>
        <v>2</v>
      </c>
      <c r="AC14" s="1" t="str">
        <f t="shared" si="1"/>
        <v>W</v>
      </c>
      <c r="AD14" s="1">
        <f t="shared" si="24"/>
        <v>6</v>
      </c>
      <c r="AE14" s="1">
        <f t="shared" si="25"/>
        <v>4</v>
      </c>
      <c r="AF14" s="1">
        <f t="shared" si="26"/>
        <v>0</v>
      </c>
      <c r="AG14" s="43"/>
      <c r="AM14" s="1" t="s">
        <v>16</v>
      </c>
      <c r="AN14" s="1" t="s">
        <v>4</v>
      </c>
    </row>
    <row r="15" spans="1:41" x14ac:dyDescent="0.3">
      <c r="A15" s="42">
        <v>45969</v>
      </c>
      <c r="B15" s="1">
        <v>14</v>
      </c>
      <c r="C15" s="1" t="s">
        <v>66</v>
      </c>
      <c r="D15" s="1" t="s">
        <v>28</v>
      </c>
      <c r="E15" s="1">
        <v>6</v>
      </c>
      <c r="F15" s="1">
        <v>3</v>
      </c>
      <c r="G15" s="1" t="s">
        <v>83</v>
      </c>
      <c r="H15" s="1" t="s">
        <v>83</v>
      </c>
      <c r="I15" s="1">
        <f t="shared" si="2"/>
        <v>10</v>
      </c>
      <c r="J15" s="1">
        <f t="shared" si="3"/>
        <v>4</v>
      </c>
      <c r="K15" s="1">
        <f t="shared" si="4"/>
        <v>3</v>
      </c>
      <c r="L15" s="1">
        <f t="shared" si="5"/>
        <v>0</v>
      </c>
      <c r="M15" s="1">
        <f t="shared" si="6"/>
        <v>1</v>
      </c>
      <c r="N15" s="1">
        <f t="shared" si="7"/>
        <v>0</v>
      </c>
      <c r="O15" s="1">
        <f t="shared" si="8"/>
        <v>5</v>
      </c>
      <c r="P15" s="1">
        <f t="shared" si="9"/>
        <v>1</v>
      </c>
      <c r="Q15" s="1">
        <f t="shared" si="10"/>
        <v>0</v>
      </c>
      <c r="R15" s="1">
        <f t="shared" si="11"/>
        <v>5</v>
      </c>
      <c r="S15" s="1">
        <f t="shared" si="12"/>
        <v>3</v>
      </c>
      <c r="T15" s="1">
        <f t="shared" si="13"/>
        <v>0</v>
      </c>
      <c r="U15" s="1">
        <f t="shared" si="14"/>
        <v>4</v>
      </c>
      <c r="V15" s="1">
        <f t="shared" si="15"/>
        <v>0</v>
      </c>
      <c r="W15" s="1">
        <f t="shared" si="16"/>
        <v>0</v>
      </c>
      <c r="X15" s="1">
        <f t="shared" si="17"/>
        <v>5</v>
      </c>
      <c r="Y15" s="1">
        <f t="shared" si="18"/>
        <v>1</v>
      </c>
      <c r="Z15" s="1">
        <f t="shared" si="19"/>
        <v>0</v>
      </c>
      <c r="AA15" s="1" t="str">
        <f t="shared" si="0"/>
        <v>W</v>
      </c>
      <c r="AB15" s="1">
        <f t="shared" si="20"/>
        <v>3</v>
      </c>
      <c r="AC15" s="1" t="str">
        <f t="shared" si="1"/>
        <v>W</v>
      </c>
      <c r="AD15" s="1">
        <f t="shared" si="24"/>
        <v>6</v>
      </c>
      <c r="AE15" s="1">
        <f t="shared" si="25"/>
        <v>4</v>
      </c>
      <c r="AF15" s="1">
        <f t="shared" si="26"/>
        <v>0</v>
      </c>
      <c r="AG15" s="43"/>
      <c r="AM15" s="1" t="s">
        <v>15</v>
      </c>
      <c r="AN15" s="1" t="s">
        <v>1</v>
      </c>
    </row>
    <row r="16" spans="1:41" x14ac:dyDescent="0.3">
      <c r="A16" s="42">
        <v>45970</v>
      </c>
      <c r="B16" s="1">
        <v>15</v>
      </c>
      <c r="C16" s="1" t="s">
        <v>65</v>
      </c>
      <c r="D16" s="1" t="s">
        <v>4</v>
      </c>
      <c r="E16" s="1">
        <v>5</v>
      </c>
      <c r="F16" s="1">
        <v>4</v>
      </c>
      <c r="G16" s="1" t="s">
        <v>83</v>
      </c>
      <c r="H16" s="1" t="s">
        <v>83</v>
      </c>
      <c r="I16" s="1">
        <f t="shared" si="2"/>
        <v>11</v>
      </c>
      <c r="J16" s="1">
        <f t="shared" si="3"/>
        <v>4</v>
      </c>
      <c r="K16" s="1">
        <f t="shared" si="4"/>
        <v>3</v>
      </c>
      <c r="L16" s="1">
        <f t="shared" si="5"/>
        <v>0</v>
      </c>
      <c r="M16" s="1">
        <f t="shared" si="6"/>
        <v>1</v>
      </c>
      <c r="N16" s="1">
        <f t="shared" si="7"/>
        <v>0</v>
      </c>
      <c r="O16" s="1">
        <f t="shared" si="8"/>
        <v>5</v>
      </c>
      <c r="P16" s="1">
        <f t="shared" si="9"/>
        <v>1</v>
      </c>
      <c r="Q16" s="1">
        <f t="shared" si="10"/>
        <v>0</v>
      </c>
      <c r="R16" s="1">
        <f t="shared" si="11"/>
        <v>6</v>
      </c>
      <c r="S16" s="1">
        <f t="shared" si="12"/>
        <v>3</v>
      </c>
      <c r="T16" s="1">
        <f t="shared" si="13"/>
        <v>0</v>
      </c>
      <c r="U16" s="1">
        <f t="shared" si="14"/>
        <v>4</v>
      </c>
      <c r="V16" s="1">
        <f t="shared" si="15"/>
        <v>0</v>
      </c>
      <c r="W16" s="1">
        <f t="shared" si="16"/>
        <v>0</v>
      </c>
      <c r="X16" s="1">
        <f t="shared" si="17"/>
        <v>6</v>
      </c>
      <c r="Y16" s="1">
        <f t="shared" si="18"/>
        <v>1</v>
      </c>
      <c r="Z16" s="1">
        <f t="shared" si="19"/>
        <v>0</v>
      </c>
      <c r="AA16" s="1" t="str">
        <f t="shared" si="0"/>
        <v>W</v>
      </c>
      <c r="AB16" s="1">
        <f t="shared" si="20"/>
        <v>4</v>
      </c>
      <c r="AC16" s="1" t="str">
        <f t="shared" si="1"/>
        <v>W</v>
      </c>
      <c r="AD16" s="1">
        <f t="shared" si="24"/>
        <v>6</v>
      </c>
      <c r="AE16" s="1">
        <f t="shared" si="25"/>
        <v>4</v>
      </c>
      <c r="AF16" s="1">
        <f t="shared" si="26"/>
        <v>0</v>
      </c>
      <c r="AG16" s="43"/>
      <c r="AM16" s="1" t="s">
        <v>14</v>
      </c>
    </row>
    <row r="17" spans="1:39" x14ac:dyDescent="0.3">
      <c r="A17" s="42">
        <v>45972</v>
      </c>
      <c r="B17" s="1">
        <v>16</v>
      </c>
      <c r="C17" s="1" t="s">
        <v>66</v>
      </c>
      <c r="D17" s="1" t="s">
        <v>1</v>
      </c>
      <c r="E17" s="1">
        <v>1</v>
      </c>
      <c r="F17" s="1">
        <v>4</v>
      </c>
      <c r="G17" s="1" t="s">
        <v>83</v>
      </c>
      <c r="H17" s="1" t="s">
        <v>83</v>
      </c>
      <c r="I17" s="1">
        <f t="shared" si="2"/>
        <v>11</v>
      </c>
      <c r="J17" s="1">
        <f t="shared" si="3"/>
        <v>5</v>
      </c>
      <c r="K17" s="1">
        <f t="shared" si="4"/>
        <v>3</v>
      </c>
      <c r="L17" s="1">
        <f t="shared" si="5"/>
        <v>0</v>
      </c>
      <c r="M17" s="1">
        <f t="shared" si="6"/>
        <v>1</v>
      </c>
      <c r="N17" s="1">
        <f t="shared" si="7"/>
        <v>0</v>
      </c>
      <c r="O17" s="1">
        <f t="shared" si="8"/>
        <v>5</v>
      </c>
      <c r="P17" s="1">
        <f t="shared" si="9"/>
        <v>2</v>
      </c>
      <c r="Q17" s="1">
        <f t="shared" si="10"/>
        <v>0</v>
      </c>
      <c r="R17" s="1">
        <f t="shared" si="11"/>
        <v>6</v>
      </c>
      <c r="S17" s="1">
        <f t="shared" si="12"/>
        <v>3</v>
      </c>
      <c r="T17" s="1">
        <f t="shared" si="13"/>
        <v>0</v>
      </c>
      <c r="U17" s="1">
        <f t="shared" si="14"/>
        <v>4</v>
      </c>
      <c r="V17" s="1">
        <f t="shared" si="15"/>
        <v>1</v>
      </c>
      <c r="W17" s="1">
        <f t="shared" si="16"/>
        <v>0</v>
      </c>
      <c r="X17" s="1">
        <f t="shared" si="17"/>
        <v>6</v>
      </c>
      <c r="Y17" s="1">
        <f t="shared" si="18"/>
        <v>2</v>
      </c>
      <c r="Z17" s="1">
        <f t="shared" si="19"/>
        <v>0</v>
      </c>
      <c r="AA17" s="1" t="str">
        <f t="shared" si="0"/>
        <v>L</v>
      </c>
      <c r="AB17" s="1">
        <f t="shared" si="20"/>
        <v>1</v>
      </c>
      <c r="AC17" s="1" t="str">
        <f t="shared" si="1"/>
        <v>L</v>
      </c>
      <c r="AD17" s="1">
        <f t="shared" si="24"/>
        <v>6</v>
      </c>
      <c r="AE17" s="1">
        <f t="shared" si="25"/>
        <v>4</v>
      </c>
      <c r="AF17" s="1">
        <f t="shared" si="26"/>
        <v>0</v>
      </c>
      <c r="AG17" s="43"/>
      <c r="AM17" s="1" t="s">
        <v>13</v>
      </c>
    </row>
    <row r="18" spans="1:39" x14ac:dyDescent="0.3">
      <c r="A18" s="42">
        <v>45975</v>
      </c>
      <c r="B18" s="1">
        <v>17</v>
      </c>
      <c r="C18" s="1" t="s">
        <v>66</v>
      </c>
      <c r="D18" s="1" t="s">
        <v>3</v>
      </c>
      <c r="E18" s="1">
        <v>4</v>
      </c>
      <c r="F18" s="1">
        <v>3</v>
      </c>
      <c r="G18" s="1" t="s">
        <v>84</v>
      </c>
      <c r="H18" s="1" t="s">
        <v>83</v>
      </c>
      <c r="I18" s="1">
        <f t="shared" si="2"/>
        <v>12</v>
      </c>
      <c r="J18" s="1">
        <f t="shared" si="3"/>
        <v>5</v>
      </c>
      <c r="K18" s="1">
        <f t="shared" si="4"/>
        <v>4</v>
      </c>
      <c r="L18" s="1">
        <f t="shared" si="5"/>
        <v>0</v>
      </c>
      <c r="M18" s="1">
        <f t="shared" si="6"/>
        <v>1</v>
      </c>
      <c r="N18" s="1">
        <f t="shared" si="7"/>
        <v>0</v>
      </c>
      <c r="O18" s="1">
        <f t="shared" si="8"/>
        <v>6</v>
      </c>
      <c r="P18" s="1">
        <f t="shared" si="9"/>
        <v>2</v>
      </c>
      <c r="Q18" s="1">
        <f t="shared" si="10"/>
        <v>0</v>
      </c>
      <c r="R18" s="1">
        <f t="shared" si="11"/>
        <v>6</v>
      </c>
      <c r="S18" s="1">
        <f t="shared" si="12"/>
        <v>3</v>
      </c>
      <c r="T18" s="1">
        <f t="shared" si="13"/>
        <v>0</v>
      </c>
      <c r="U18" s="1">
        <f t="shared" si="14"/>
        <v>4</v>
      </c>
      <c r="V18" s="1">
        <f t="shared" si="15"/>
        <v>1</v>
      </c>
      <c r="W18" s="1">
        <f t="shared" si="16"/>
        <v>0</v>
      </c>
      <c r="X18" s="1">
        <f t="shared" si="17"/>
        <v>6</v>
      </c>
      <c r="Y18" s="1">
        <f t="shared" si="18"/>
        <v>2</v>
      </c>
      <c r="Z18" s="1">
        <f t="shared" si="19"/>
        <v>0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6</v>
      </c>
      <c r="AE18" s="1">
        <f t="shared" si="25"/>
        <v>4</v>
      </c>
      <c r="AF18" s="1">
        <f t="shared" si="26"/>
        <v>0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20</v>
      </c>
      <c r="E19" s="1">
        <v>3</v>
      </c>
      <c r="F19" s="1">
        <v>4</v>
      </c>
      <c r="G19" s="1" t="s">
        <v>84</v>
      </c>
      <c r="H19" s="1" t="s">
        <v>83</v>
      </c>
      <c r="I19" s="1">
        <f t="shared" si="2"/>
        <v>12</v>
      </c>
      <c r="J19" s="1">
        <f t="shared" si="3"/>
        <v>5</v>
      </c>
      <c r="K19" s="1">
        <f t="shared" si="4"/>
        <v>4</v>
      </c>
      <c r="L19" s="1">
        <f t="shared" si="5"/>
        <v>1</v>
      </c>
      <c r="M19" s="1">
        <f t="shared" si="6"/>
        <v>1</v>
      </c>
      <c r="N19" s="1">
        <f t="shared" si="7"/>
        <v>0</v>
      </c>
      <c r="O19" s="1">
        <f t="shared" si="8"/>
        <v>6</v>
      </c>
      <c r="P19" s="1">
        <f t="shared" si="9"/>
        <v>2</v>
      </c>
      <c r="Q19" s="1">
        <f t="shared" si="10"/>
        <v>1</v>
      </c>
      <c r="R19" s="1">
        <f t="shared" si="11"/>
        <v>6</v>
      </c>
      <c r="S19" s="1">
        <f t="shared" si="12"/>
        <v>3</v>
      </c>
      <c r="T19" s="1">
        <f t="shared" si="13"/>
        <v>0</v>
      </c>
      <c r="U19" s="1">
        <f t="shared" si="14"/>
        <v>4</v>
      </c>
      <c r="V19" s="1">
        <f t="shared" si="15"/>
        <v>1</v>
      </c>
      <c r="W19" s="1">
        <f t="shared" si="16"/>
        <v>0</v>
      </c>
      <c r="X19" s="1">
        <f t="shared" si="17"/>
        <v>6</v>
      </c>
      <c r="Y19" s="1">
        <f t="shared" si="18"/>
        <v>2</v>
      </c>
      <c r="Z19" s="1">
        <f t="shared" si="19"/>
        <v>0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6</v>
      </c>
      <c r="AE19" s="1">
        <f t="shared" si="25"/>
        <v>3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45978</v>
      </c>
      <c r="B20" s="1">
        <v>19</v>
      </c>
      <c r="C20" s="1" t="s">
        <v>65</v>
      </c>
      <c r="D20" s="1" t="s">
        <v>29</v>
      </c>
      <c r="E20" s="1">
        <v>3</v>
      </c>
      <c r="F20" s="1">
        <v>1</v>
      </c>
      <c r="G20" s="1" t="s">
        <v>83</v>
      </c>
      <c r="H20" s="1" t="s">
        <v>83</v>
      </c>
      <c r="I20" s="1">
        <f t="shared" si="2"/>
        <v>13</v>
      </c>
      <c r="J20" s="1">
        <f t="shared" si="3"/>
        <v>5</v>
      </c>
      <c r="K20" s="1">
        <f t="shared" si="4"/>
        <v>4</v>
      </c>
      <c r="L20" s="1">
        <f t="shared" si="5"/>
        <v>1</v>
      </c>
      <c r="M20" s="1">
        <f t="shared" si="6"/>
        <v>1</v>
      </c>
      <c r="N20" s="1">
        <f t="shared" si="7"/>
        <v>0</v>
      </c>
      <c r="O20" s="1">
        <f t="shared" si="8"/>
        <v>6</v>
      </c>
      <c r="P20" s="1">
        <f t="shared" si="9"/>
        <v>2</v>
      </c>
      <c r="Q20" s="1">
        <f t="shared" si="10"/>
        <v>1</v>
      </c>
      <c r="R20" s="1">
        <f t="shared" si="11"/>
        <v>7</v>
      </c>
      <c r="S20" s="1">
        <f t="shared" si="12"/>
        <v>3</v>
      </c>
      <c r="T20" s="1">
        <f t="shared" si="13"/>
        <v>0</v>
      </c>
      <c r="U20" s="1">
        <f t="shared" si="14"/>
        <v>4</v>
      </c>
      <c r="V20" s="1">
        <f t="shared" si="15"/>
        <v>1</v>
      </c>
      <c r="W20" s="1">
        <f t="shared" si="16"/>
        <v>0</v>
      </c>
      <c r="X20" s="1">
        <f t="shared" si="17"/>
        <v>7</v>
      </c>
      <c r="Y20" s="1">
        <f t="shared" si="18"/>
        <v>2</v>
      </c>
      <c r="Z20" s="1">
        <f t="shared" si="19"/>
        <v>0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7</v>
      </c>
      <c r="AE20" s="1">
        <f t="shared" si="25"/>
        <v>2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45980</v>
      </c>
      <c r="B21" s="1">
        <v>20</v>
      </c>
      <c r="C21" s="1" t="s">
        <v>65</v>
      </c>
      <c r="D21" s="1" t="s">
        <v>17</v>
      </c>
      <c r="E21" s="1">
        <v>3</v>
      </c>
      <c r="F21" s="1">
        <v>4</v>
      </c>
      <c r="G21" s="1" t="s">
        <v>84</v>
      </c>
      <c r="H21" s="1" t="s">
        <v>84</v>
      </c>
      <c r="I21" s="1">
        <f t="shared" si="2"/>
        <v>13</v>
      </c>
      <c r="J21" s="1">
        <f t="shared" si="3"/>
        <v>5</v>
      </c>
      <c r="K21" s="1">
        <f t="shared" si="4"/>
        <v>4</v>
      </c>
      <c r="L21" s="1">
        <f t="shared" si="5"/>
        <v>2</v>
      </c>
      <c r="M21" s="1">
        <f t="shared" si="6"/>
        <v>1</v>
      </c>
      <c r="N21" s="1">
        <f t="shared" si="7"/>
        <v>1</v>
      </c>
      <c r="O21" s="1">
        <f t="shared" si="8"/>
        <v>6</v>
      </c>
      <c r="P21" s="1">
        <f t="shared" si="9"/>
        <v>2</v>
      </c>
      <c r="Q21" s="1">
        <f t="shared" si="10"/>
        <v>1</v>
      </c>
      <c r="R21" s="1">
        <f t="shared" si="11"/>
        <v>7</v>
      </c>
      <c r="S21" s="1">
        <f t="shared" si="12"/>
        <v>3</v>
      </c>
      <c r="T21" s="1">
        <f t="shared" si="13"/>
        <v>1</v>
      </c>
      <c r="U21" s="1">
        <f t="shared" si="14"/>
        <v>4</v>
      </c>
      <c r="V21" s="1">
        <f t="shared" si="15"/>
        <v>1</v>
      </c>
      <c r="W21" s="1">
        <f t="shared" si="16"/>
        <v>0</v>
      </c>
      <c r="X21" s="1">
        <f t="shared" si="17"/>
        <v>7</v>
      </c>
      <c r="Y21" s="1">
        <f t="shared" si="18"/>
        <v>2</v>
      </c>
      <c r="Z21" s="1">
        <f t="shared" si="19"/>
        <v>0</v>
      </c>
      <c r="AA21" s="1" t="str">
        <f t="shared" si="0"/>
        <v>L</v>
      </c>
      <c r="AB21" s="1">
        <f t="shared" si="20"/>
        <v>1</v>
      </c>
      <c r="AC21" s="1" t="str">
        <f t="shared" si="1"/>
        <v>OTL</v>
      </c>
      <c r="AD21" s="1">
        <f t="shared" si="24"/>
        <v>6</v>
      </c>
      <c r="AE21" s="1">
        <f t="shared" si="25"/>
        <v>2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45982</v>
      </c>
      <c r="B22" s="1">
        <v>21</v>
      </c>
      <c r="C22" s="1" t="s">
        <v>65</v>
      </c>
      <c r="D22" s="1" t="s">
        <v>0</v>
      </c>
      <c r="E22" s="1">
        <v>4</v>
      </c>
      <c r="F22" s="1">
        <v>3</v>
      </c>
      <c r="G22" s="1" t="s">
        <v>83</v>
      </c>
      <c r="H22" s="1" t="s">
        <v>83</v>
      </c>
      <c r="I22" s="1">
        <f t="shared" si="2"/>
        <v>14</v>
      </c>
      <c r="J22" s="1">
        <f t="shared" si="3"/>
        <v>5</v>
      </c>
      <c r="K22" s="1">
        <f t="shared" si="4"/>
        <v>4</v>
      </c>
      <c r="L22" s="1">
        <f t="shared" si="5"/>
        <v>2</v>
      </c>
      <c r="M22" s="1">
        <f t="shared" si="6"/>
        <v>1</v>
      </c>
      <c r="N22" s="1">
        <f t="shared" si="7"/>
        <v>1</v>
      </c>
      <c r="O22" s="1">
        <f t="shared" si="8"/>
        <v>6</v>
      </c>
      <c r="P22" s="1">
        <f t="shared" si="9"/>
        <v>2</v>
      </c>
      <c r="Q22" s="1">
        <f t="shared" si="10"/>
        <v>1</v>
      </c>
      <c r="R22" s="1">
        <f t="shared" si="11"/>
        <v>8</v>
      </c>
      <c r="S22" s="1">
        <f t="shared" si="12"/>
        <v>3</v>
      </c>
      <c r="T22" s="1">
        <f t="shared" si="13"/>
        <v>1</v>
      </c>
      <c r="U22" s="1">
        <f t="shared" si="14"/>
        <v>4</v>
      </c>
      <c r="V22" s="1">
        <f t="shared" si="15"/>
        <v>1</v>
      </c>
      <c r="W22" s="1">
        <f t="shared" si="16"/>
        <v>0</v>
      </c>
      <c r="X22" s="1">
        <f t="shared" si="17"/>
        <v>7</v>
      </c>
      <c r="Y22" s="1">
        <f t="shared" si="18"/>
        <v>2</v>
      </c>
      <c r="Z22" s="1">
        <f t="shared" si="19"/>
        <v>0</v>
      </c>
      <c r="AA22" s="1" t="str">
        <f t="shared" si="0"/>
        <v>W</v>
      </c>
      <c r="AB22" s="1">
        <f t="shared" si="20"/>
        <v>1</v>
      </c>
      <c r="AC22" s="1" t="str">
        <f t="shared" si="1"/>
        <v>W</v>
      </c>
      <c r="AD22" s="1">
        <f t="shared" si="24"/>
        <v>7</v>
      </c>
      <c r="AE22" s="1">
        <f t="shared" si="25"/>
        <v>1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45984</v>
      </c>
      <c r="B23" s="1">
        <v>22</v>
      </c>
      <c r="C23" s="1" t="s">
        <v>65</v>
      </c>
      <c r="D23" s="1" t="s">
        <v>28</v>
      </c>
      <c r="E23" s="1">
        <v>1</v>
      </c>
      <c r="F23" s="1">
        <v>4</v>
      </c>
      <c r="G23" s="1" t="s">
        <v>83</v>
      </c>
      <c r="H23" s="1" t="s">
        <v>83</v>
      </c>
      <c r="I23" s="1">
        <f t="shared" si="2"/>
        <v>14</v>
      </c>
      <c r="J23" s="1">
        <f t="shared" si="3"/>
        <v>6</v>
      </c>
      <c r="K23" s="1">
        <f t="shared" si="4"/>
        <v>4</v>
      </c>
      <c r="L23" s="1">
        <f t="shared" si="5"/>
        <v>2</v>
      </c>
      <c r="M23" s="1">
        <f t="shared" si="6"/>
        <v>1</v>
      </c>
      <c r="N23" s="1">
        <f t="shared" si="7"/>
        <v>1</v>
      </c>
      <c r="O23" s="1">
        <f t="shared" si="8"/>
        <v>6</v>
      </c>
      <c r="P23" s="1">
        <f t="shared" si="9"/>
        <v>2</v>
      </c>
      <c r="Q23" s="1">
        <f t="shared" si="10"/>
        <v>1</v>
      </c>
      <c r="R23" s="1">
        <f t="shared" si="11"/>
        <v>8</v>
      </c>
      <c r="S23" s="1">
        <f t="shared" si="12"/>
        <v>4</v>
      </c>
      <c r="T23" s="1">
        <f t="shared" si="13"/>
        <v>1</v>
      </c>
      <c r="U23" s="1">
        <f t="shared" si="14"/>
        <v>4</v>
      </c>
      <c r="V23" s="1">
        <f t="shared" si="15"/>
        <v>1</v>
      </c>
      <c r="W23" s="1">
        <f t="shared" si="16"/>
        <v>0</v>
      </c>
      <c r="X23" s="1">
        <f t="shared" si="17"/>
        <v>7</v>
      </c>
      <c r="Y23" s="1">
        <f t="shared" si="18"/>
        <v>3</v>
      </c>
      <c r="Z23" s="1">
        <f t="shared" si="19"/>
        <v>0</v>
      </c>
      <c r="AA23" s="1" t="str">
        <f t="shared" si="0"/>
        <v>L</v>
      </c>
      <c r="AB23" s="1">
        <f t="shared" si="20"/>
        <v>1</v>
      </c>
      <c r="AC23" s="1" t="str">
        <f t="shared" si="1"/>
        <v>L</v>
      </c>
      <c r="AD23" s="1">
        <f t="shared" si="24"/>
        <v>6</v>
      </c>
      <c r="AE23" s="1">
        <f t="shared" si="25"/>
        <v>2</v>
      </c>
      <c r="AF23" s="1">
        <f t="shared" si="26"/>
        <v>2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12</v>
      </c>
      <c r="E24" s="1">
        <v>2</v>
      </c>
      <c r="F24" s="1">
        <v>4</v>
      </c>
      <c r="G24" s="1" t="s">
        <v>83</v>
      </c>
      <c r="H24" s="1" t="s">
        <v>83</v>
      </c>
      <c r="I24" s="1">
        <f t="shared" si="2"/>
        <v>14</v>
      </c>
      <c r="J24" s="1">
        <f t="shared" si="3"/>
        <v>7</v>
      </c>
      <c r="K24" s="1">
        <f t="shared" si="4"/>
        <v>4</v>
      </c>
      <c r="L24" s="1">
        <f t="shared" si="5"/>
        <v>2</v>
      </c>
      <c r="M24" s="1">
        <f t="shared" si="6"/>
        <v>1</v>
      </c>
      <c r="N24" s="1">
        <f t="shared" si="7"/>
        <v>1</v>
      </c>
      <c r="O24" s="1">
        <f t="shared" si="8"/>
        <v>6</v>
      </c>
      <c r="P24" s="1">
        <f t="shared" si="9"/>
        <v>3</v>
      </c>
      <c r="Q24" s="1">
        <f t="shared" si="10"/>
        <v>1</v>
      </c>
      <c r="R24" s="1">
        <f t="shared" si="11"/>
        <v>8</v>
      </c>
      <c r="S24" s="1">
        <f t="shared" si="12"/>
        <v>4</v>
      </c>
      <c r="T24" s="1">
        <f t="shared" si="13"/>
        <v>1</v>
      </c>
      <c r="U24" s="1">
        <f t="shared" si="14"/>
        <v>4</v>
      </c>
      <c r="V24" s="1">
        <f t="shared" si="15"/>
        <v>2</v>
      </c>
      <c r="W24" s="1">
        <f t="shared" si="16"/>
        <v>0</v>
      </c>
      <c r="X24" s="1">
        <f t="shared" si="17"/>
        <v>7</v>
      </c>
      <c r="Y24" s="1">
        <f t="shared" si="18"/>
        <v>4</v>
      </c>
      <c r="Z24" s="1">
        <f t="shared" si="19"/>
        <v>0</v>
      </c>
      <c r="AA24" s="1" t="str">
        <f t="shared" si="0"/>
        <v>L</v>
      </c>
      <c r="AB24" s="1">
        <f t="shared" si="20"/>
        <v>2</v>
      </c>
      <c r="AC24" s="1" t="str">
        <f t="shared" si="1"/>
        <v>L</v>
      </c>
      <c r="AD24" s="1">
        <f t="shared" si="24"/>
        <v>5</v>
      </c>
      <c r="AE24" s="1">
        <f t="shared" si="25"/>
        <v>3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66</v>
      </c>
      <c r="D25" s="1" t="s">
        <v>0</v>
      </c>
      <c r="E25" s="1">
        <v>5</v>
      </c>
      <c r="F25" s="1">
        <v>1</v>
      </c>
      <c r="G25" s="1" t="s">
        <v>83</v>
      </c>
      <c r="H25" s="1" t="s">
        <v>83</v>
      </c>
      <c r="I25" s="1">
        <f t="shared" si="2"/>
        <v>15</v>
      </c>
      <c r="J25" s="1">
        <f t="shared" si="3"/>
        <v>7</v>
      </c>
      <c r="K25" s="1">
        <f t="shared" si="4"/>
        <v>4</v>
      </c>
      <c r="L25" s="1">
        <f t="shared" si="5"/>
        <v>2</v>
      </c>
      <c r="M25" s="1">
        <f t="shared" si="6"/>
        <v>1</v>
      </c>
      <c r="N25" s="1">
        <f t="shared" si="7"/>
        <v>1</v>
      </c>
      <c r="O25" s="1">
        <f t="shared" si="8"/>
        <v>7</v>
      </c>
      <c r="P25" s="1">
        <f t="shared" si="9"/>
        <v>3</v>
      </c>
      <c r="Q25" s="1">
        <f t="shared" si="10"/>
        <v>1</v>
      </c>
      <c r="R25" s="1">
        <f t="shared" si="11"/>
        <v>8</v>
      </c>
      <c r="S25" s="1">
        <f t="shared" si="12"/>
        <v>4</v>
      </c>
      <c r="T25" s="1">
        <f t="shared" si="13"/>
        <v>1</v>
      </c>
      <c r="U25" s="1">
        <f t="shared" si="14"/>
        <v>4</v>
      </c>
      <c r="V25" s="1">
        <f t="shared" si="15"/>
        <v>2</v>
      </c>
      <c r="W25" s="1">
        <f t="shared" si="16"/>
        <v>0</v>
      </c>
      <c r="X25" s="1">
        <f t="shared" si="17"/>
        <v>7</v>
      </c>
      <c r="Y25" s="1">
        <f t="shared" si="18"/>
        <v>4</v>
      </c>
      <c r="Z25" s="1">
        <f t="shared" si="19"/>
        <v>0</v>
      </c>
      <c r="AA25" s="1" t="str">
        <f t="shared" si="0"/>
        <v>W</v>
      </c>
      <c r="AB25" s="1">
        <f t="shared" si="20"/>
        <v>1</v>
      </c>
      <c r="AC25" s="1" t="str">
        <f t="shared" si="1"/>
        <v>W</v>
      </c>
      <c r="AD25" s="1">
        <f t="shared" si="24"/>
        <v>5</v>
      </c>
      <c r="AE25" s="1">
        <f t="shared" si="25"/>
        <v>3</v>
      </c>
      <c r="AF25" s="1">
        <f t="shared" si="26"/>
        <v>2</v>
      </c>
      <c r="AG25" s="43"/>
      <c r="AM25" s="1" t="s">
        <v>5</v>
      </c>
    </row>
    <row r="26" spans="1:39" x14ac:dyDescent="0.3">
      <c r="A26" s="42">
        <v>45991</v>
      </c>
      <c r="B26" s="1">
        <v>25</v>
      </c>
      <c r="C26" s="1" t="s">
        <v>66</v>
      </c>
      <c r="D26" s="1" t="s">
        <v>24</v>
      </c>
      <c r="E26" s="1">
        <v>1</v>
      </c>
      <c r="F26" s="1">
        <v>0</v>
      </c>
      <c r="G26" s="1" t="s">
        <v>84</v>
      </c>
      <c r="H26" s="1" t="s">
        <v>83</v>
      </c>
      <c r="I26" s="1">
        <f t="shared" si="2"/>
        <v>16</v>
      </c>
      <c r="J26" s="1">
        <f t="shared" si="3"/>
        <v>7</v>
      </c>
      <c r="K26" s="1">
        <f t="shared" si="4"/>
        <v>5</v>
      </c>
      <c r="L26" s="1">
        <f t="shared" si="5"/>
        <v>2</v>
      </c>
      <c r="M26" s="1">
        <f t="shared" si="6"/>
        <v>1</v>
      </c>
      <c r="N26" s="1">
        <f t="shared" si="7"/>
        <v>1</v>
      </c>
      <c r="O26" s="1">
        <f t="shared" si="8"/>
        <v>8</v>
      </c>
      <c r="P26" s="1">
        <f t="shared" si="9"/>
        <v>3</v>
      </c>
      <c r="Q26" s="1">
        <f t="shared" si="10"/>
        <v>1</v>
      </c>
      <c r="R26" s="1">
        <f t="shared" si="11"/>
        <v>8</v>
      </c>
      <c r="S26" s="1">
        <f t="shared" si="12"/>
        <v>4</v>
      </c>
      <c r="T26" s="1">
        <f t="shared" si="13"/>
        <v>1</v>
      </c>
      <c r="U26" s="1">
        <f t="shared" si="14"/>
        <v>4</v>
      </c>
      <c r="V26" s="1">
        <f t="shared" si="15"/>
        <v>2</v>
      </c>
      <c r="W26" s="1">
        <f t="shared" si="16"/>
        <v>0</v>
      </c>
      <c r="X26" s="1">
        <f t="shared" si="17"/>
        <v>7</v>
      </c>
      <c r="Y26" s="1">
        <f t="shared" si="18"/>
        <v>4</v>
      </c>
      <c r="Z26" s="1">
        <f t="shared" si="19"/>
        <v>0</v>
      </c>
      <c r="AA26" s="1" t="str">
        <f t="shared" si="0"/>
        <v>W</v>
      </c>
      <c r="AB26" s="1">
        <f t="shared" si="20"/>
        <v>2</v>
      </c>
      <c r="AC26" s="1" t="str">
        <f t="shared" si="1"/>
        <v>W</v>
      </c>
      <c r="AD26" s="1">
        <f t="shared" si="24"/>
        <v>5</v>
      </c>
      <c r="AE26" s="1">
        <f t="shared" si="25"/>
        <v>3</v>
      </c>
      <c r="AF26" s="1">
        <f t="shared" si="26"/>
        <v>2</v>
      </c>
      <c r="AG26" s="43"/>
      <c r="AM26" s="1" t="s">
        <v>4</v>
      </c>
    </row>
    <row r="27" spans="1:39" x14ac:dyDescent="0.3">
      <c r="A27" s="42">
        <v>45995</v>
      </c>
      <c r="B27" s="1">
        <v>26</v>
      </c>
      <c r="C27" s="1" t="s">
        <v>66</v>
      </c>
      <c r="D27" s="1" t="s">
        <v>4</v>
      </c>
      <c r="E27" s="1">
        <v>1</v>
      </c>
      <c r="F27" s="1">
        <v>5</v>
      </c>
      <c r="G27" s="1" t="s">
        <v>83</v>
      </c>
      <c r="H27" s="1" t="s">
        <v>83</v>
      </c>
      <c r="I27" s="1">
        <f t="shared" si="2"/>
        <v>16</v>
      </c>
      <c r="J27" s="1">
        <f t="shared" si="3"/>
        <v>8</v>
      </c>
      <c r="K27" s="1">
        <f t="shared" si="4"/>
        <v>5</v>
      </c>
      <c r="L27" s="1">
        <f t="shared" si="5"/>
        <v>2</v>
      </c>
      <c r="M27" s="1">
        <f t="shared" si="6"/>
        <v>1</v>
      </c>
      <c r="N27" s="1">
        <f t="shared" si="7"/>
        <v>1</v>
      </c>
      <c r="O27" s="1">
        <f t="shared" si="8"/>
        <v>8</v>
      </c>
      <c r="P27" s="1">
        <f t="shared" si="9"/>
        <v>4</v>
      </c>
      <c r="Q27" s="1">
        <f t="shared" si="10"/>
        <v>1</v>
      </c>
      <c r="R27" s="1">
        <f t="shared" si="11"/>
        <v>8</v>
      </c>
      <c r="S27" s="1">
        <f t="shared" si="12"/>
        <v>4</v>
      </c>
      <c r="T27" s="1">
        <f t="shared" si="13"/>
        <v>1</v>
      </c>
      <c r="U27" s="1">
        <f t="shared" si="14"/>
        <v>4</v>
      </c>
      <c r="V27" s="1">
        <f t="shared" si="15"/>
        <v>2</v>
      </c>
      <c r="W27" s="1">
        <f t="shared" si="16"/>
        <v>0</v>
      </c>
      <c r="X27" s="1">
        <f t="shared" si="17"/>
        <v>7</v>
      </c>
      <c r="Y27" s="1">
        <f t="shared" si="18"/>
        <v>5</v>
      </c>
      <c r="Z27" s="1">
        <f t="shared" si="19"/>
        <v>0</v>
      </c>
      <c r="AA27" s="1" t="str">
        <f t="shared" si="0"/>
        <v>L</v>
      </c>
      <c r="AB27" s="1">
        <f t="shared" si="20"/>
        <v>1</v>
      </c>
      <c r="AC27" s="1" t="str">
        <f t="shared" si="1"/>
        <v>L</v>
      </c>
      <c r="AD27" s="1">
        <f t="shared" si="24"/>
        <v>5</v>
      </c>
      <c r="AE27" s="1">
        <f t="shared" si="25"/>
        <v>3</v>
      </c>
      <c r="AF27" s="1">
        <f t="shared" si="26"/>
        <v>2</v>
      </c>
      <c r="AG27" s="43"/>
      <c r="AM27" s="1" t="s">
        <v>95</v>
      </c>
    </row>
    <row r="28" spans="1:39" x14ac:dyDescent="0.3">
      <c r="A28" s="42">
        <v>45997</v>
      </c>
      <c r="B28" s="1">
        <v>27</v>
      </c>
      <c r="C28" s="1" t="s">
        <v>66</v>
      </c>
      <c r="D28" s="1" t="s">
        <v>15</v>
      </c>
      <c r="E28" s="1">
        <v>6</v>
      </c>
      <c r="F28" s="1">
        <v>3</v>
      </c>
      <c r="G28" s="1" t="s">
        <v>83</v>
      </c>
      <c r="H28" s="1" t="s">
        <v>83</v>
      </c>
      <c r="I28" s="1">
        <f t="shared" si="2"/>
        <v>17</v>
      </c>
      <c r="J28" s="1">
        <f t="shared" si="3"/>
        <v>8</v>
      </c>
      <c r="K28" s="1">
        <f t="shared" si="4"/>
        <v>5</v>
      </c>
      <c r="L28" s="1">
        <f t="shared" si="5"/>
        <v>2</v>
      </c>
      <c r="M28" s="1">
        <f t="shared" si="6"/>
        <v>1</v>
      </c>
      <c r="N28" s="1">
        <f t="shared" si="7"/>
        <v>1</v>
      </c>
      <c r="O28" s="1">
        <f t="shared" si="8"/>
        <v>9</v>
      </c>
      <c r="P28" s="1">
        <f t="shared" si="9"/>
        <v>4</v>
      </c>
      <c r="Q28" s="1">
        <f t="shared" si="10"/>
        <v>1</v>
      </c>
      <c r="R28" s="1">
        <f t="shared" si="11"/>
        <v>8</v>
      </c>
      <c r="S28" s="1">
        <f t="shared" si="12"/>
        <v>4</v>
      </c>
      <c r="T28" s="1">
        <f t="shared" si="13"/>
        <v>1</v>
      </c>
      <c r="U28" s="1">
        <f t="shared" si="14"/>
        <v>4</v>
      </c>
      <c r="V28" s="1">
        <f t="shared" si="15"/>
        <v>2</v>
      </c>
      <c r="W28" s="1">
        <f t="shared" si="16"/>
        <v>0</v>
      </c>
      <c r="X28" s="1">
        <f t="shared" si="17"/>
        <v>7</v>
      </c>
      <c r="Y28" s="1">
        <f t="shared" si="18"/>
        <v>5</v>
      </c>
      <c r="Z28" s="1">
        <f t="shared" si="19"/>
        <v>0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5</v>
      </c>
      <c r="AE28" s="1">
        <f t="shared" si="25"/>
        <v>3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45998</v>
      </c>
      <c r="B29" s="1">
        <v>28</v>
      </c>
      <c r="C29" s="1" t="s">
        <v>66</v>
      </c>
      <c r="D29" s="1" t="s">
        <v>8</v>
      </c>
      <c r="E29" s="1">
        <v>1</v>
      </c>
      <c r="F29" s="1">
        <v>4</v>
      </c>
      <c r="G29" s="1" t="s">
        <v>83</v>
      </c>
      <c r="H29" s="1" t="s">
        <v>83</v>
      </c>
      <c r="I29" s="1">
        <f t="shared" si="2"/>
        <v>17</v>
      </c>
      <c r="J29" s="1">
        <f t="shared" si="3"/>
        <v>9</v>
      </c>
      <c r="K29" s="1">
        <f t="shared" si="4"/>
        <v>5</v>
      </c>
      <c r="L29" s="1">
        <f t="shared" si="5"/>
        <v>2</v>
      </c>
      <c r="M29" s="1">
        <f t="shared" si="6"/>
        <v>1</v>
      </c>
      <c r="N29" s="1">
        <f t="shared" si="7"/>
        <v>1</v>
      </c>
      <c r="O29" s="1">
        <f t="shared" si="8"/>
        <v>9</v>
      </c>
      <c r="P29" s="1">
        <f t="shared" si="9"/>
        <v>5</v>
      </c>
      <c r="Q29" s="1">
        <f t="shared" si="10"/>
        <v>1</v>
      </c>
      <c r="R29" s="1">
        <f t="shared" si="11"/>
        <v>8</v>
      </c>
      <c r="S29" s="1">
        <f t="shared" si="12"/>
        <v>4</v>
      </c>
      <c r="T29" s="1">
        <f t="shared" si="13"/>
        <v>1</v>
      </c>
      <c r="U29" s="1">
        <f t="shared" si="14"/>
        <v>4</v>
      </c>
      <c r="V29" s="1">
        <f t="shared" si="15"/>
        <v>2</v>
      </c>
      <c r="W29" s="1">
        <f t="shared" si="16"/>
        <v>0</v>
      </c>
      <c r="X29" s="1">
        <f t="shared" si="17"/>
        <v>7</v>
      </c>
      <c r="Y29" s="1">
        <f t="shared" si="18"/>
        <v>5</v>
      </c>
      <c r="Z29" s="1">
        <f t="shared" si="19"/>
        <v>0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5</v>
      </c>
      <c r="AE29" s="1">
        <f t="shared" si="25"/>
        <v>4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46000</v>
      </c>
      <c r="B30" s="1">
        <v>29</v>
      </c>
      <c r="C30" s="1" t="s">
        <v>66</v>
      </c>
      <c r="D30" s="1" t="s">
        <v>23</v>
      </c>
      <c r="E30" s="1">
        <v>4</v>
      </c>
      <c r="F30" s="1">
        <v>1</v>
      </c>
      <c r="G30" s="1" t="s">
        <v>83</v>
      </c>
      <c r="H30" s="1" t="s">
        <v>83</v>
      </c>
      <c r="I30" s="1">
        <f t="shared" si="2"/>
        <v>18</v>
      </c>
      <c r="J30" s="1">
        <f t="shared" si="3"/>
        <v>9</v>
      </c>
      <c r="K30" s="1">
        <f t="shared" si="4"/>
        <v>5</v>
      </c>
      <c r="L30" s="1">
        <f t="shared" si="5"/>
        <v>2</v>
      </c>
      <c r="M30" s="1">
        <f t="shared" si="6"/>
        <v>1</v>
      </c>
      <c r="N30" s="1">
        <f t="shared" si="7"/>
        <v>1</v>
      </c>
      <c r="O30" s="1">
        <f t="shared" si="8"/>
        <v>10</v>
      </c>
      <c r="P30" s="1">
        <f t="shared" si="9"/>
        <v>5</v>
      </c>
      <c r="Q30" s="1">
        <f t="shared" si="10"/>
        <v>1</v>
      </c>
      <c r="R30" s="1">
        <f t="shared" si="11"/>
        <v>8</v>
      </c>
      <c r="S30" s="1">
        <f t="shared" si="12"/>
        <v>4</v>
      </c>
      <c r="T30" s="1">
        <f t="shared" si="13"/>
        <v>1</v>
      </c>
      <c r="U30" s="1">
        <f t="shared" si="14"/>
        <v>5</v>
      </c>
      <c r="V30" s="1">
        <f t="shared" si="15"/>
        <v>2</v>
      </c>
      <c r="W30" s="1">
        <f t="shared" si="16"/>
        <v>0</v>
      </c>
      <c r="X30" s="1">
        <f t="shared" si="17"/>
        <v>8</v>
      </c>
      <c r="Y30" s="1">
        <f t="shared" si="18"/>
        <v>5</v>
      </c>
      <c r="Z30" s="1">
        <f t="shared" si="19"/>
        <v>0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5</v>
      </c>
      <c r="AE30" s="1">
        <f t="shared" si="25"/>
        <v>4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65</v>
      </c>
      <c r="D31" s="1" t="s">
        <v>1</v>
      </c>
      <c r="E31" s="1">
        <v>3</v>
      </c>
      <c r="F31" s="1">
        <v>2</v>
      </c>
      <c r="G31" s="1" t="s">
        <v>84</v>
      </c>
      <c r="H31" s="1" t="s">
        <v>84</v>
      </c>
      <c r="I31" s="1">
        <f t="shared" si="2"/>
        <v>19</v>
      </c>
      <c r="J31" s="1">
        <f t="shared" si="3"/>
        <v>9</v>
      </c>
      <c r="K31" s="1">
        <f t="shared" si="4"/>
        <v>6</v>
      </c>
      <c r="L31" s="1">
        <f t="shared" si="5"/>
        <v>2</v>
      </c>
      <c r="M31" s="1">
        <f t="shared" si="6"/>
        <v>2</v>
      </c>
      <c r="N31" s="1">
        <f t="shared" si="7"/>
        <v>1</v>
      </c>
      <c r="O31" s="1">
        <f t="shared" si="8"/>
        <v>10</v>
      </c>
      <c r="P31" s="1">
        <f t="shared" si="9"/>
        <v>5</v>
      </c>
      <c r="Q31" s="1">
        <f t="shared" si="10"/>
        <v>1</v>
      </c>
      <c r="R31" s="1">
        <f t="shared" si="11"/>
        <v>9</v>
      </c>
      <c r="S31" s="1">
        <f t="shared" si="12"/>
        <v>4</v>
      </c>
      <c r="T31" s="1">
        <f t="shared" si="13"/>
        <v>1</v>
      </c>
      <c r="U31" s="1">
        <f t="shared" si="14"/>
        <v>6</v>
      </c>
      <c r="V31" s="1">
        <f t="shared" si="15"/>
        <v>2</v>
      </c>
      <c r="W31" s="1">
        <f t="shared" si="16"/>
        <v>0</v>
      </c>
      <c r="X31" s="1">
        <f t="shared" si="17"/>
        <v>9</v>
      </c>
      <c r="Y31" s="1">
        <f t="shared" si="18"/>
        <v>5</v>
      </c>
      <c r="Z31" s="1">
        <f t="shared" si="19"/>
        <v>0</v>
      </c>
      <c r="AA31" s="1" t="str">
        <f t="shared" si="0"/>
        <v>W</v>
      </c>
      <c r="AB31" s="1">
        <f t="shared" si="20"/>
        <v>2</v>
      </c>
      <c r="AC31" s="1" t="str">
        <f t="shared" si="1"/>
        <v>W</v>
      </c>
      <c r="AD31" s="1">
        <f t="shared" si="24"/>
        <v>6</v>
      </c>
      <c r="AE31" s="1">
        <f t="shared" si="25"/>
        <v>4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65</v>
      </c>
      <c r="D32" s="1" t="s">
        <v>10</v>
      </c>
      <c r="E32" s="1">
        <v>4</v>
      </c>
      <c r="F32" s="1">
        <v>3</v>
      </c>
      <c r="G32" s="1" t="s">
        <v>84</v>
      </c>
      <c r="H32" s="1" t="s">
        <v>84</v>
      </c>
      <c r="I32" s="1">
        <f t="shared" si="2"/>
        <v>20</v>
      </c>
      <c r="J32" s="1">
        <f t="shared" si="3"/>
        <v>9</v>
      </c>
      <c r="K32" s="1">
        <f t="shared" si="4"/>
        <v>7</v>
      </c>
      <c r="L32" s="1">
        <f t="shared" si="5"/>
        <v>2</v>
      </c>
      <c r="M32" s="1">
        <f t="shared" si="6"/>
        <v>3</v>
      </c>
      <c r="N32" s="1">
        <f t="shared" si="7"/>
        <v>1</v>
      </c>
      <c r="O32" s="1">
        <f t="shared" si="8"/>
        <v>10</v>
      </c>
      <c r="P32" s="1">
        <f t="shared" si="9"/>
        <v>5</v>
      </c>
      <c r="Q32" s="1">
        <f t="shared" si="10"/>
        <v>1</v>
      </c>
      <c r="R32" s="1">
        <f t="shared" si="11"/>
        <v>10</v>
      </c>
      <c r="S32" s="1">
        <f t="shared" si="12"/>
        <v>4</v>
      </c>
      <c r="T32" s="1">
        <f t="shared" si="13"/>
        <v>1</v>
      </c>
      <c r="U32" s="1">
        <f t="shared" si="14"/>
        <v>7</v>
      </c>
      <c r="V32" s="1">
        <f t="shared" si="15"/>
        <v>2</v>
      </c>
      <c r="W32" s="1">
        <f t="shared" si="16"/>
        <v>0</v>
      </c>
      <c r="X32" s="1">
        <f t="shared" si="17"/>
        <v>10</v>
      </c>
      <c r="Y32" s="1">
        <f t="shared" si="18"/>
        <v>5</v>
      </c>
      <c r="Z32" s="1">
        <f t="shared" si="19"/>
        <v>0</v>
      </c>
      <c r="AA32" s="1" t="str">
        <f t="shared" si="0"/>
        <v>W</v>
      </c>
      <c r="AB32" s="1">
        <f t="shared" si="20"/>
        <v>3</v>
      </c>
      <c r="AC32" s="1" t="str">
        <f t="shared" si="1"/>
        <v>W</v>
      </c>
      <c r="AD32" s="1">
        <f t="shared" si="24"/>
        <v>6</v>
      </c>
      <c r="AE32" s="1">
        <f t="shared" si="25"/>
        <v>4</v>
      </c>
      <c r="AF32" s="1">
        <f t="shared" si="26"/>
        <v>0</v>
      </c>
      <c r="AG32" s="43"/>
    </row>
    <row r="33" spans="1:33" x14ac:dyDescent="0.3">
      <c r="A33" s="42">
        <v>46005</v>
      </c>
      <c r="B33" s="1">
        <v>32</v>
      </c>
      <c r="C33" s="1" t="s">
        <v>66</v>
      </c>
      <c r="D33" s="1" t="s">
        <v>10</v>
      </c>
      <c r="E33" s="1">
        <v>3</v>
      </c>
      <c r="F33" s="1">
        <v>2</v>
      </c>
      <c r="G33" s="1" t="s">
        <v>84</v>
      </c>
      <c r="H33" s="1" t="s">
        <v>84</v>
      </c>
      <c r="I33" s="1">
        <f t="shared" si="2"/>
        <v>21</v>
      </c>
      <c r="J33" s="1">
        <f t="shared" si="3"/>
        <v>9</v>
      </c>
      <c r="K33" s="1">
        <f t="shared" si="4"/>
        <v>8</v>
      </c>
      <c r="L33" s="1">
        <f t="shared" si="5"/>
        <v>2</v>
      </c>
      <c r="M33" s="1">
        <f t="shared" si="6"/>
        <v>4</v>
      </c>
      <c r="N33" s="1">
        <f t="shared" si="7"/>
        <v>1</v>
      </c>
      <c r="O33" s="1">
        <f t="shared" si="8"/>
        <v>11</v>
      </c>
      <c r="P33" s="1">
        <f t="shared" si="9"/>
        <v>5</v>
      </c>
      <c r="Q33" s="1">
        <f t="shared" si="10"/>
        <v>1</v>
      </c>
      <c r="R33" s="1">
        <f t="shared" si="11"/>
        <v>10</v>
      </c>
      <c r="S33" s="1">
        <f t="shared" si="12"/>
        <v>4</v>
      </c>
      <c r="T33" s="1">
        <f t="shared" si="13"/>
        <v>1</v>
      </c>
      <c r="U33" s="1">
        <f t="shared" si="14"/>
        <v>8</v>
      </c>
      <c r="V33" s="1">
        <f t="shared" si="15"/>
        <v>2</v>
      </c>
      <c r="W33" s="1">
        <f t="shared" si="16"/>
        <v>0</v>
      </c>
      <c r="X33" s="1">
        <f t="shared" si="17"/>
        <v>11</v>
      </c>
      <c r="Y33" s="1">
        <f t="shared" si="18"/>
        <v>5</v>
      </c>
      <c r="Z33" s="1">
        <f t="shared" si="19"/>
        <v>0</v>
      </c>
      <c r="AA33" s="1" t="str">
        <f t="shared" si="0"/>
        <v>W</v>
      </c>
      <c r="AB33" s="1">
        <f t="shared" si="20"/>
        <v>4</v>
      </c>
      <c r="AC33" s="1" t="str">
        <f t="shared" si="1"/>
        <v>W</v>
      </c>
      <c r="AD33" s="1">
        <f t="shared" si="24"/>
        <v>7</v>
      </c>
      <c r="AE33" s="1">
        <f t="shared" si="25"/>
        <v>3</v>
      </c>
      <c r="AF33" s="1">
        <f t="shared" si="26"/>
        <v>0</v>
      </c>
      <c r="AG33" s="43"/>
    </row>
    <row r="34" spans="1:33" x14ac:dyDescent="0.3">
      <c r="A34" s="42">
        <v>46008</v>
      </c>
      <c r="B34" s="1">
        <v>33</v>
      </c>
      <c r="C34" s="1" t="s">
        <v>65</v>
      </c>
      <c r="D34" s="1" t="s">
        <v>15</v>
      </c>
      <c r="E34" s="1">
        <v>4</v>
      </c>
      <c r="F34" s="1">
        <v>1</v>
      </c>
      <c r="G34" s="1" t="s">
        <v>83</v>
      </c>
      <c r="H34" s="1" t="s">
        <v>83</v>
      </c>
      <c r="I34" s="1">
        <f t="shared" si="2"/>
        <v>22</v>
      </c>
      <c r="J34" s="1">
        <f t="shared" si="3"/>
        <v>9</v>
      </c>
      <c r="K34" s="1">
        <f t="shared" si="4"/>
        <v>8</v>
      </c>
      <c r="L34" s="1">
        <f t="shared" si="5"/>
        <v>2</v>
      </c>
      <c r="M34" s="1">
        <f t="shared" si="6"/>
        <v>4</v>
      </c>
      <c r="N34" s="1">
        <f t="shared" si="7"/>
        <v>1</v>
      </c>
      <c r="O34" s="1">
        <f t="shared" si="8"/>
        <v>11</v>
      </c>
      <c r="P34" s="1">
        <f t="shared" si="9"/>
        <v>5</v>
      </c>
      <c r="Q34" s="1">
        <f t="shared" si="10"/>
        <v>1</v>
      </c>
      <c r="R34" s="1">
        <f t="shared" si="11"/>
        <v>11</v>
      </c>
      <c r="S34" s="1">
        <f t="shared" si="12"/>
        <v>4</v>
      </c>
      <c r="T34" s="1">
        <f t="shared" si="13"/>
        <v>1</v>
      </c>
      <c r="U34" s="1">
        <f t="shared" si="14"/>
        <v>8</v>
      </c>
      <c r="V34" s="1">
        <f t="shared" si="15"/>
        <v>2</v>
      </c>
      <c r="W34" s="1">
        <f t="shared" si="16"/>
        <v>0</v>
      </c>
      <c r="X34" s="1">
        <f t="shared" si="17"/>
        <v>11</v>
      </c>
      <c r="Y34" s="1">
        <f t="shared" si="18"/>
        <v>5</v>
      </c>
      <c r="Z34" s="1">
        <f t="shared" si="19"/>
        <v>0</v>
      </c>
      <c r="AA34" s="1" t="str">
        <f t="shared" ref="AA34:AA65" si="27">IF(E34="","",IF(E34&gt;F34,"W","L"))</f>
        <v>W</v>
      </c>
      <c r="AB34" s="1">
        <f t="shared" si="20"/>
        <v>5</v>
      </c>
      <c r="AC34" s="1" t="str">
        <f t="shared" ref="AC34:AC65" si="28">IF(E34="","",IF(E34&gt;F34,"W",IF(AND(E34&lt;F34,G34=$AK$2,H34=$AK$2),"L","OTL")))</f>
        <v>W</v>
      </c>
      <c r="AD34" s="1">
        <f t="shared" si="24"/>
        <v>8</v>
      </c>
      <c r="AE34" s="1">
        <f t="shared" si="25"/>
        <v>2</v>
      </c>
      <c r="AF34" s="1">
        <f t="shared" si="26"/>
        <v>0</v>
      </c>
      <c r="AG34" s="43"/>
    </row>
    <row r="35" spans="1:33" x14ac:dyDescent="0.3">
      <c r="A35" s="42">
        <v>46010</v>
      </c>
      <c r="B35" s="1">
        <v>34</v>
      </c>
      <c r="C35" s="1" t="s">
        <v>65</v>
      </c>
      <c r="D35" s="1" t="s">
        <v>19</v>
      </c>
      <c r="E35" s="1">
        <v>3</v>
      </c>
      <c r="F35" s="1">
        <v>4</v>
      </c>
      <c r="G35" s="1" t="s">
        <v>84</v>
      </c>
      <c r="H35" s="1" t="s">
        <v>84</v>
      </c>
      <c r="I35" s="1">
        <f t="shared" ref="I35:I66" si="29">IF(E35="","",IF(E35&gt;F35,I34+1,I34))</f>
        <v>22</v>
      </c>
      <c r="J35" s="1">
        <f t="shared" ref="J35:J66" si="30">IF(E35="","",IF(AND(F35&gt;E35,G35=$AK$2,H35=$AK$2),J34+1,J34))</f>
        <v>9</v>
      </c>
      <c r="K35" s="1">
        <f t="shared" ref="K35:K66" si="31">IF(E35="","",IF(AND(G35=$AK$1,E35&gt;F35),K34+1,K34))</f>
        <v>8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4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11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11</v>
      </c>
      <c r="S35" s="1">
        <f t="shared" ref="S35:S66" si="39">IF(E35="","",IF(AND(C35=$AL$2,F35&gt;E35,G35=$AK$2,H35=$AK$2),S34+1,S34))</f>
        <v>4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8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11</v>
      </c>
      <c r="Y35" s="1">
        <f t="shared" ref="Y35:Y66" si="45">IF(E35="","",IF(AND(E35&lt;F35,G35=$AK$2,H35=$AK$2,COUNTIF($AN$1:$AN$15,D35)=1),Y34+1,Y34))</f>
        <v>5</v>
      </c>
      <c r="Z35" s="1">
        <f t="shared" ref="Z35:Z66" si="46">IF(E35="","",IF(AND(E35&lt;F35,COUNTIF($AN$1:$AN$15,D35)=1,OR(G35=$AK$1,H35=$AK$1)), Z34+1, Z34))</f>
        <v>1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OTL</v>
      </c>
      <c r="AD35" s="1">
        <f t="shared" si="24"/>
        <v>7</v>
      </c>
      <c r="AE35" s="1">
        <f t="shared" si="25"/>
        <v>2</v>
      </c>
      <c r="AF35" s="1">
        <f t="shared" si="26"/>
        <v>1</v>
      </c>
      <c r="AG35" s="43"/>
    </row>
    <row r="36" spans="1:33" x14ac:dyDescent="0.3">
      <c r="A36" s="42">
        <v>46011</v>
      </c>
      <c r="B36" s="1">
        <v>35</v>
      </c>
      <c r="C36" s="1" t="s">
        <v>65</v>
      </c>
      <c r="D36" s="1" t="s">
        <v>5</v>
      </c>
      <c r="E36" s="1">
        <v>4</v>
      </c>
      <c r="F36" s="1">
        <v>6</v>
      </c>
      <c r="G36" s="1" t="s">
        <v>83</v>
      </c>
      <c r="H36" s="1" t="s">
        <v>83</v>
      </c>
      <c r="I36" s="1">
        <f t="shared" si="29"/>
        <v>22</v>
      </c>
      <c r="J36" s="1">
        <f t="shared" si="30"/>
        <v>10</v>
      </c>
      <c r="K36" s="1">
        <f t="shared" si="31"/>
        <v>8</v>
      </c>
      <c r="L36" s="1">
        <f t="shared" si="32"/>
        <v>3</v>
      </c>
      <c r="M36" s="1">
        <f t="shared" si="33"/>
        <v>4</v>
      </c>
      <c r="N36" s="1">
        <f t="shared" si="34"/>
        <v>2</v>
      </c>
      <c r="O36" s="1">
        <f t="shared" si="35"/>
        <v>11</v>
      </c>
      <c r="P36" s="1">
        <f t="shared" si="36"/>
        <v>5</v>
      </c>
      <c r="Q36" s="1">
        <f t="shared" si="37"/>
        <v>1</v>
      </c>
      <c r="R36" s="1">
        <f t="shared" si="38"/>
        <v>11</v>
      </c>
      <c r="S36" s="1">
        <f t="shared" si="39"/>
        <v>5</v>
      </c>
      <c r="T36" s="1">
        <f t="shared" si="40"/>
        <v>2</v>
      </c>
      <c r="U36" s="1">
        <f t="shared" si="41"/>
        <v>8</v>
      </c>
      <c r="V36" s="1">
        <f t="shared" si="42"/>
        <v>2</v>
      </c>
      <c r="W36" s="1">
        <f t="shared" si="43"/>
        <v>0</v>
      </c>
      <c r="X36" s="1">
        <f t="shared" si="44"/>
        <v>11</v>
      </c>
      <c r="Y36" s="1">
        <f t="shared" si="45"/>
        <v>6</v>
      </c>
      <c r="Z36" s="1">
        <f t="shared" si="46"/>
        <v>1</v>
      </c>
      <c r="AA36" s="1" t="str">
        <f t="shared" si="27"/>
        <v>L</v>
      </c>
      <c r="AB36" s="1">
        <f t="shared" si="47"/>
        <v>2</v>
      </c>
      <c r="AC36" s="1" t="str">
        <f t="shared" si="28"/>
        <v>L</v>
      </c>
      <c r="AD36" s="1">
        <f t="shared" si="24"/>
        <v>6</v>
      </c>
      <c r="AE36" s="1">
        <f t="shared" si="25"/>
        <v>3</v>
      </c>
      <c r="AF36" s="1">
        <f t="shared" si="26"/>
        <v>1</v>
      </c>
      <c r="AG36" s="43"/>
    </row>
    <row r="37" spans="1:33" x14ac:dyDescent="0.3">
      <c r="A37" s="42">
        <v>46014</v>
      </c>
      <c r="B37" s="1">
        <v>36</v>
      </c>
      <c r="C37" s="1" t="s">
        <v>66</v>
      </c>
      <c r="D37" s="1" t="s">
        <v>19</v>
      </c>
      <c r="E37" s="1">
        <v>2</v>
      </c>
      <c r="F37" s="1">
        <v>5</v>
      </c>
      <c r="G37" s="1" t="s">
        <v>83</v>
      </c>
      <c r="H37" s="1" t="s">
        <v>83</v>
      </c>
      <c r="I37" s="1">
        <f t="shared" si="29"/>
        <v>22</v>
      </c>
      <c r="J37" s="1">
        <f t="shared" si="30"/>
        <v>11</v>
      </c>
      <c r="K37" s="1">
        <f t="shared" si="31"/>
        <v>8</v>
      </c>
      <c r="L37" s="1">
        <f t="shared" si="32"/>
        <v>3</v>
      </c>
      <c r="M37" s="1">
        <f t="shared" si="33"/>
        <v>4</v>
      </c>
      <c r="N37" s="1">
        <f t="shared" si="34"/>
        <v>2</v>
      </c>
      <c r="O37" s="1">
        <f t="shared" si="35"/>
        <v>11</v>
      </c>
      <c r="P37" s="1">
        <f t="shared" si="36"/>
        <v>6</v>
      </c>
      <c r="Q37" s="1">
        <f t="shared" si="37"/>
        <v>1</v>
      </c>
      <c r="R37" s="1">
        <f t="shared" si="38"/>
        <v>11</v>
      </c>
      <c r="S37" s="1">
        <f t="shared" si="39"/>
        <v>5</v>
      </c>
      <c r="T37" s="1">
        <f t="shared" si="40"/>
        <v>2</v>
      </c>
      <c r="U37" s="1">
        <f t="shared" si="41"/>
        <v>8</v>
      </c>
      <c r="V37" s="1">
        <f t="shared" si="42"/>
        <v>2</v>
      </c>
      <c r="W37" s="1">
        <f t="shared" si="43"/>
        <v>0</v>
      </c>
      <c r="X37" s="1">
        <f t="shared" si="44"/>
        <v>11</v>
      </c>
      <c r="Y37" s="1">
        <f t="shared" si="45"/>
        <v>7</v>
      </c>
      <c r="Z37" s="1">
        <f t="shared" si="46"/>
        <v>1</v>
      </c>
      <c r="AA37" s="1" t="str">
        <f t="shared" si="27"/>
        <v>L</v>
      </c>
      <c r="AB37" s="1">
        <f t="shared" si="47"/>
        <v>3</v>
      </c>
      <c r="AC37" s="1" t="str">
        <f t="shared" si="28"/>
        <v>L</v>
      </c>
      <c r="AD37" s="1">
        <f t="shared" si="24"/>
        <v>6</v>
      </c>
      <c r="AE37" s="1">
        <f t="shared" si="25"/>
        <v>3</v>
      </c>
      <c r="AF37" s="1">
        <f t="shared" si="26"/>
        <v>1</v>
      </c>
      <c r="AG37" s="43"/>
    </row>
    <row r="38" spans="1:33" x14ac:dyDescent="0.3">
      <c r="A38" s="42">
        <v>46018</v>
      </c>
      <c r="B38" s="1">
        <v>37</v>
      </c>
      <c r="C38" s="1" t="s">
        <v>66</v>
      </c>
      <c r="D38" s="1" t="s">
        <v>21</v>
      </c>
      <c r="E38" s="1">
        <v>5</v>
      </c>
      <c r="F38" s="1">
        <v>2</v>
      </c>
      <c r="G38" s="1" t="s">
        <v>83</v>
      </c>
      <c r="H38" s="1" t="s">
        <v>83</v>
      </c>
      <c r="I38" s="1">
        <f t="shared" si="29"/>
        <v>23</v>
      </c>
      <c r="J38" s="1">
        <f t="shared" si="30"/>
        <v>11</v>
      </c>
      <c r="K38" s="1">
        <f t="shared" si="31"/>
        <v>8</v>
      </c>
      <c r="L38" s="1">
        <f t="shared" si="32"/>
        <v>3</v>
      </c>
      <c r="M38" s="1">
        <f t="shared" si="33"/>
        <v>4</v>
      </c>
      <c r="N38" s="1">
        <f t="shared" si="34"/>
        <v>2</v>
      </c>
      <c r="O38" s="1">
        <f t="shared" si="35"/>
        <v>12</v>
      </c>
      <c r="P38" s="1">
        <f t="shared" si="36"/>
        <v>6</v>
      </c>
      <c r="Q38" s="1">
        <f t="shared" si="37"/>
        <v>1</v>
      </c>
      <c r="R38" s="1">
        <f t="shared" si="38"/>
        <v>11</v>
      </c>
      <c r="S38" s="1">
        <f t="shared" si="39"/>
        <v>5</v>
      </c>
      <c r="T38" s="1">
        <f t="shared" si="40"/>
        <v>2</v>
      </c>
      <c r="U38" s="1">
        <f t="shared" si="41"/>
        <v>8</v>
      </c>
      <c r="V38" s="1">
        <f t="shared" si="42"/>
        <v>2</v>
      </c>
      <c r="W38" s="1">
        <f t="shared" si="43"/>
        <v>0</v>
      </c>
      <c r="X38" s="1">
        <f t="shared" si="44"/>
        <v>12</v>
      </c>
      <c r="Y38" s="1">
        <f t="shared" si="45"/>
        <v>7</v>
      </c>
      <c r="Z38" s="1">
        <f t="shared" si="46"/>
        <v>1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6</v>
      </c>
      <c r="AE38" s="1">
        <f t="shared" si="25"/>
        <v>3</v>
      </c>
      <c r="AF38" s="1">
        <f t="shared" si="26"/>
        <v>1</v>
      </c>
      <c r="AG38" s="43"/>
    </row>
    <row r="39" spans="1:33" x14ac:dyDescent="0.3">
      <c r="A39" s="42">
        <v>46020</v>
      </c>
      <c r="B39" s="1">
        <v>38</v>
      </c>
      <c r="C39" s="1" t="s">
        <v>66</v>
      </c>
      <c r="D39" s="1" t="s">
        <v>12</v>
      </c>
      <c r="E39" s="1">
        <v>3</v>
      </c>
      <c r="F39" s="1">
        <v>2</v>
      </c>
      <c r="G39" s="1" t="s">
        <v>84</v>
      </c>
      <c r="H39" s="1" t="s">
        <v>83</v>
      </c>
      <c r="I39" s="1">
        <f t="shared" si="29"/>
        <v>24</v>
      </c>
      <c r="J39" s="1">
        <f t="shared" si="30"/>
        <v>11</v>
      </c>
      <c r="K39" s="1">
        <f t="shared" si="31"/>
        <v>9</v>
      </c>
      <c r="L39" s="1">
        <f t="shared" si="32"/>
        <v>3</v>
      </c>
      <c r="M39" s="1">
        <f t="shared" si="33"/>
        <v>4</v>
      </c>
      <c r="N39" s="1">
        <f t="shared" si="34"/>
        <v>2</v>
      </c>
      <c r="O39" s="1">
        <f t="shared" si="35"/>
        <v>13</v>
      </c>
      <c r="P39" s="1">
        <f t="shared" si="36"/>
        <v>6</v>
      </c>
      <c r="Q39" s="1">
        <f t="shared" si="37"/>
        <v>1</v>
      </c>
      <c r="R39" s="1">
        <f t="shared" si="38"/>
        <v>11</v>
      </c>
      <c r="S39" s="1">
        <f t="shared" si="39"/>
        <v>5</v>
      </c>
      <c r="T39" s="1">
        <f t="shared" si="40"/>
        <v>2</v>
      </c>
      <c r="U39" s="1">
        <f t="shared" si="41"/>
        <v>9</v>
      </c>
      <c r="V39" s="1">
        <f t="shared" si="42"/>
        <v>2</v>
      </c>
      <c r="W39" s="1">
        <f t="shared" si="43"/>
        <v>0</v>
      </c>
      <c r="X39" s="1">
        <f t="shared" si="44"/>
        <v>13</v>
      </c>
      <c r="Y39" s="1">
        <f t="shared" si="45"/>
        <v>7</v>
      </c>
      <c r="Z39" s="1">
        <f t="shared" si="46"/>
        <v>1</v>
      </c>
      <c r="AA39" s="1" t="str">
        <f t="shared" si="27"/>
        <v>W</v>
      </c>
      <c r="AB39" s="1">
        <f t="shared" si="47"/>
        <v>2</v>
      </c>
      <c r="AC39" s="1" t="str">
        <f t="shared" si="28"/>
        <v>W</v>
      </c>
      <c r="AD39" s="1">
        <f t="shared" si="24"/>
        <v>7</v>
      </c>
      <c r="AE39" s="1">
        <f t="shared" si="25"/>
        <v>2</v>
      </c>
      <c r="AF39" s="1">
        <f t="shared" si="26"/>
        <v>1</v>
      </c>
      <c r="AG39" s="43"/>
    </row>
    <row r="40" spans="1:33" x14ac:dyDescent="0.3">
      <c r="A40" s="42">
        <v>46021</v>
      </c>
      <c r="B40" s="1">
        <v>39</v>
      </c>
      <c r="C40" s="1" t="s">
        <v>65</v>
      </c>
      <c r="D40" s="1" t="s">
        <v>9</v>
      </c>
      <c r="E40" s="1">
        <v>1</v>
      </c>
      <c r="F40" s="1">
        <v>5</v>
      </c>
      <c r="G40" s="1" t="s">
        <v>83</v>
      </c>
      <c r="H40" s="1" t="s">
        <v>83</v>
      </c>
      <c r="I40" s="1">
        <f t="shared" si="29"/>
        <v>24</v>
      </c>
      <c r="J40" s="1">
        <f t="shared" si="30"/>
        <v>12</v>
      </c>
      <c r="K40" s="1">
        <f t="shared" si="31"/>
        <v>9</v>
      </c>
      <c r="L40" s="1">
        <f t="shared" si="32"/>
        <v>3</v>
      </c>
      <c r="M40" s="1">
        <f t="shared" si="33"/>
        <v>4</v>
      </c>
      <c r="N40" s="1">
        <f t="shared" si="34"/>
        <v>2</v>
      </c>
      <c r="O40" s="1">
        <f t="shared" si="35"/>
        <v>13</v>
      </c>
      <c r="P40" s="1">
        <f t="shared" si="36"/>
        <v>6</v>
      </c>
      <c r="Q40" s="1">
        <f t="shared" si="37"/>
        <v>1</v>
      </c>
      <c r="R40" s="1">
        <f t="shared" si="38"/>
        <v>11</v>
      </c>
      <c r="S40" s="1">
        <f t="shared" si="39"/>
        <v>6</v>
      </c>
      <c r="T40" s="1">
        <f t="shared" si="40"/>
        <v>2</v>
      </c>
      <c r="U40" s="1">
        <f t="shared" si="41"/>
        <v>9</v>
      </c>
      <c r="V40" s="1">
        <f t="shared" si="42"/>
        <v>3</v>
      </c>
      <c r="W40" s="1">
        <f t="shared" si="43"/>
        <v>0</v>
      </c>
      <c r="X40" s="1">
        <f t="shared" si="44"/>
        <v>13</v>
      </c>
      <c r="Y40" s="1">
        <f t="shared" si="45"/>
        <v>8</v>
      </c>
      <c r="Z40" s="1">
        <f t="shared" si="46"/>
        <v>1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6</v>
      </c>
      <c r="AE40" s="1">
        <f t="shared" si="25"/>
        <v>3</v>
      </c>
      <c r="AF40" s="1">
        <f t="shared" si="26"/>
        <v>1</v>
      </c>
      <c r="AG40" s="43"/>
    </row>
    <row r="41" spans="1:33" x14ac:dyDescent="0.3">
      <c r="A41" s="42">
        <v>46023</v>
      </c>
      <c r="B41" s="1">
        <v>40</v>
      </c>
      <c r="C41" s="1" t="s">
        <v>66</v>
      </c>
      <c r="D41" s="1" t="s">
        <v>16</v>
      </c>
      <c r="E41" s="1">
        <v>5</v>
      </c>
      <c r="F41" s="1">
        <v>7</v>
      </c>
      <c r="G41" s="1" t="s">
        <v>83</v>
      </c>
      <c r="H41" s="1" t="s">
        <v>83</v>
      </c>
      <c r="I41" s="1">
        <f t="shared" si="29"/>
        <v>24</v>
      </c>
      <c r="J41" s="1">
        <f t="shared" si="30"/>
        <v>13</v>
      </c>
      <c r="K41" s="1">
        <f t="shared" si="31"/>
        <v>9</v>
      </c>
      <c r="L41" s="1">
        <f t="shared" si="32"/>
        <v>3</v>
      </c>
      <c r="M41" s="1">
        <f t="shared" si="33"/>
        <v>4</v>
      </c>
      <c r="N41" s="1">
        <f t="shared" si="34"/>
        <v>2</v>
      </c>
      <c r="O41" s="1">
        <f t="shared" si="35"/>
        <v>13</v>
      </c>
      <c r="P41" s="1">
        <f t="shared" si="36"/>
        <v>7</v>
      </c>
      <c r="Q41" s="1">
        <f t="shared" si="37"/>
        <v>1</v>
      </c>
      <c r="R41" s="1">
        <f t="shared" si="38"/>
        <v>11</v>
      </c>
      <c r="S41" s="1">
        <f t="shared" si="39"/>
        <v>6</v>
      </c>
      <c r="T41" s="1">
        <f t="shared" si="40"/>
        <v>2</v>
      </c>
      <c r="U41" s="1">
        <f t="shared" si="41"/>
        <v>9</v>
      </c>
      <c r="V41" s="1">
        <f t="shared" si="42"/>
        <v>3</v>
      </c>
      <c r="W41" s="1">
        <f t="shared" si="43"/>
        <v>0</v>
      </c>
      <c r="X41" s="1">
        <f t="shared" si="44"/>
        <v>13</v>
      </c>
      <c r="Y41" s="1">
        <f t="shared" si="45"/>
        <v>9</v>
      </c>
      <c r="Z41" s="1">
        <f t="shared" si="46"/>
        <v>1</v>
      </c>
      <c r="AA41" s="1" t="str">
        <f t="shared" si="27"/>
        <v>L</v>
      </c>
      <c r="AB41" s="1">
        <f t="shared" si="47"/>
        <v>2</v>
      </c>
      <c r="AC41" s="1" t="str">
        <f t="shared" si="28"/>
        <v>L</v>
      </c>
      <c r="AD41" s="1">
        <f t="shared" si="24"/>
        <v>5</v>
      </c>
      <c r="AE41" s="1">
        <f t="shared" si="25"/>
        <v>4</v>
      </c>
      <c r="AF41" s="1">
        <f t="shared" si="26"/>
        <v>1</v>
      </c>
      <c r="AG41" s="43"/>
    </row>
    <row r="42" spans="1:33" x14ac:dyDescent="0.3">
      <c r="A42" s="42">
        <v>46025</v>
      </c>
      <c r="B42" s="1">
        <v>41</v>
      </c>
      <c r="C42" s="1" t="s">
        <v>66</v>
      </c>
      <c r="D42" s="1" t="s">
        <v>24</v>
      </c>
      <c r="E42" s="1">
        <v>3</v>
      </c>
      <c r="F42" s="1">
        <v>5</v>
      </c>
      <c r="G42" s="1" t="s">
        <v>83</v>
      </c>
      <c r="H42" s="1" t="s">
        <v>83</v>
      </c>
      <c r="I42" s="1">
        <f t="shared" si="29"/>
        <v>24</v>
      </c>
      <c r="J42" s="1">
        <f t="shared" si="30"/>
        <v>14</v>
      </c>
      <c r="K42" s="1">
        <f t="shared" si="31"/>
        <v>9</v>
      </c>
      <c r="L42" s="1">
        <f t="shared" si="32"/>
        <v>3</v>
      </c>
      <c r="M42" s="1">
        <f t="shared" si="33"/>
        <v>4</v>
      </c>
      <c r="N42" s="1">
        <f t="shared" si="34"/>
        <v>2</v>
      </c>
      <c r="O42" s="1">
        <f t="shared" si="35"/>
        <v>13</v>
      </c>
      <c r="P42" s="1">
        <f t="shared" si="36"/>
        <v>8</v>
      </c>
      <c r="Q42" s="1">
        <f t="shared" si="37"/>
        <v>1</v>
      </c>
      <c r="R42" s="1">
        <f t="shared" si="38"/>
        <v>11</v>
      </c>
      <c r="S42" s="1">
        <f t="shared" si="39"/>
        <v>6</v>
      </c>
      <c r="T42" s="1">
        <f t="shared" si="40"/>
        <v>2</v>
      </c>
      <c r="U42" s="1">
        <f t="shared" si="41"/>
        <v>9</v>
      </c>
      <c r="V42" s="1">
        <f t="shared" si="42"/>
        <v>3</v>
      </c>
      <c r="W42" s="1">
        <f t="shared" si="43"/>
        <v>0</v>
      </c>
      <c r="X42" s="1">
        <f t="shared" si="44"/>
        <v>13</v>
      </c>
      <c r="Y42" s="1">
        <f t="shared" si="45"/>
        <v>9</v>
      </c>
      <c r="Z42" s="1">
        <f t="shared" si="46"/>
        <v>1</v>
      </c>
      <c r="AA42" s="1" t="str">
        <f t="shared" si="27"/>
        <v>L</v>
      </c>
      <c r="AB42" s="1">
        <f t="shared" si="47"/>
        <v>3</v>
      </c>
      <c r="AC42" s="1" t="str">
        <f t="shared" si="28"/>
        <v>L</v>
      </c>
      <c r="AD42" s="1">
        <f t="shared" si="24"/>
        <v>4</v>
      </c>
      <c r="AE42" s="1">
        <f t="shared" si="25"/>
        <v>5</v>
      </c>
      <c r="AF42" s="1">
        <f t="shared" si="26"/>
        <v>1</v>
      </c>
      <c r="AG42" s="43"/>
    </row>
    <row r="43" spans="1:33" x14ac:dyDescent="0.3">
      <c r="A43" s="42">
        <v>46026</v>
      </c>
      <c r="B43" s="1">
        <v>42</v>
      </c>
      <c r="C43" s="1" t="s">
        <v>65</v>
      </c>
      <c r="D43" s="1" t="s">
        <v>14</v>
      </c>
      <c r="E43" s="1">
        <v>3</v>
      </c>
      <c r="F43" s="1">
        <v>1</v>
      </c>
      <c r="G43" s="1" t="s">
        <v>83</v>
      </c>
      <c r="H43" s="1" t="s">
        <v>83</v>
      </c>
      <c r="I43" s="1">
        <f t="shared" si="29"/>
        <v>25</v>
      </c>
      <c r="J43" s="1">
        <f t="shared" si="30"/>
        <v>14</v>
      </c>
      <c r="K43" s="1">
        <f t="shared" si="31"/>
        <v>9</v>
      </c>
      <c r="L43" s="1">
        <f t="shared" si="32"/>
        <v>3</v>
      </c>
      <c r="M43" s="1">
        <f t="shared" si="33"/>
        <v>4</v>
      </c>
      <c r="N43" s="1">
        <f t="shared" si="34"/>
        <v>2</v>
      </c>
      <c r="O43" s="1">
        <f t="shared" si="35"/>
        <v>13</v>
      </c>
      <c r="P43" s="1">
        <f t="shared" si="36"/>
        <v>8</v>
      </c>
      <c r="Q43" s="1">
        <f t="shared" si="37"/>
        <v>1</v>
      </c>
      <c r="R43" s="1">
        <f t="shared" si="38"/>
        <v>12</v>
      </c>
      <c r="S43" s="1">
        <f t="shared" si="39"/>
        <v>6</v>
      </c>
      <c r="T43" s="1">
        <f t="shared" si="40"/>
        <v>2</v>
      </c>
      <c r="U43" s="1">
        <f t="shared" si="41"/>
        <v>10</v>
      </c>
      <c r="V43" s="1">
        <f t="shared" si="42"/>
        <v>3</v>
      </c>
      <c r="W43" s="1">
        <f t="shared" si="43"/>
        <v>0</v>
      </c>
      <c r="X43" s="1">
        <f t="shared" si="44"/>
        <v>14</v>
      </c>
      <c r="Y43" s="1">
        <f t="shared" si="45"/>
        <v>9</v>
      </c>
      <c r="Z43" s="1">
        <f t="shared" si="46"/>
        <v>1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4</v>
      </c>
      <c r="AE43" s="1">
        <f t="shared" si="25"/>
        <v>5</v>
      </c>
      <c r="AF43" s="1">
        <f t="shared" si="26"/>
        <v>1</v>
      </c>
      <c r="AG43" s="43"/>
    </row>
    <row r="44" spans="1:33" x14ac:dyDescent="0.3">
      <c r="A44" s="42">
        <v>46028</v>
      </c>
      <c r="B44" s="1">
        <v>43</v>
      </c>
      <c r="C44" s="1" t="s">
        <v>66</v>
      </c>
      <c r="D44" s="1" t="s">
        <v>22</v>
      </c>
      <c r="E44" s="1">
        <v>6</v>
      </c>
      <c r="F44" s="1">
        <v>3</v>
      </c>
      <c r="G44" s="1" t="s">
        <v>83</v>
      </c>
      <c r="H44" s="1" t="s">
        <v>83</v>
      </c>
      <c r="I44" s="1">
        <f t="shared" si="29"/>
        <v>26</v>
      </c>
      <c r="J44" s="1">
        <f t="shared" si="30"/>
        <v>14</v>
      </c>
      <c r="K44" s="1">
        <f t="shared" si="31"/>
        <v>9</v>
      </c>
      <c r="L44" s="1">
        <f t="shared" si="32"/>
        <v>3</v>
      </c>
      <c r="M44" s="1">
        <f t="shared" si="33"/>
        <v>4</v>
      </c>
      <c r="N44" s="1">
        <f t="shared" si="34"/>
        <v>2</v>
      </c>
      <c r="O44" s="1">
        <f t="shared" si="35"/>
        <v>14</v>
      </c>
      <c r="P44" s="1">
        <f t="shared" si="36"/>
        <v>8</v>
      </c>
      <c r="Q44" s="1">
        <f t="shared" si="37"/>
        <v>1</v>
      </c>
      <c r="R44" s="1">
        <f t="shared" si="38"/>
        <v>12</v>
      </c>
      <c r="S44" s="1">
        <f t="shared" si="39"/>
        <v>6</v>
      </c>
      <c r="T44" s="1">
        <f t="shared" si="40"/>
        <v>2</v>
      </c>
      <c r="U44" s="1">
        <f t="shared" si="41"/>
        <v>10</v>
      </c>
      <c r="V44" s="1">
        <f t="shared" si="42"/>
        <v>3</v>
      </c>
      <c r="W44" s="1">
        <f t="shared" si="43"/>
        <v>0</v>
      </c>
      <c r="X44" s="1">
        <f t="shared" si="44"/>
        <v>14</v>
      </c>
      <c r="Y44" s="1">
        <f t="shared" si="45"/>
        <v>9</v>
      </c>
      <c r="Z44" s="1">
        <f t="shared" si="46"/>
        <v>1</v>
      </c>
      <c r="AA44" s="1" t="str">
        <f t="shared" si="27"/>
        <v>W</v>
      </c>
      <c r="AB44" s="1">
        <f t="shared" si="47"/>
        <v>2</v>
      </c>
      <c r="AC44" s="1" t="str">
        <f t="shared" si="28"/>
        <v>W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46030</v>
      </c>
      <c r="B45" s="1">
        <v>44</v>
      </c>
      <c r="C45" s="1" t="s">
        <v>66</v>
      </c>
      <c r="D45" s="1" t="s">
        <v>31</v>
      </c>
      <c r="E45" s="1">
        <v>5</v>
      </c>
      <c r="F45" s="1">
        <v>2</v>
      </c>
      <c r="G45" s="1" t="s">
        <v>83</v>
      </c>
      <c r="H45" s="1" t="s">
        <v>83</v>
      </c>
      <c r="I45" s="1">
        <f t="shared" si="29"/>
        <v>27</v>
      </c>
      <c r="J45" s="1">
        <f t="shared" si="30"/>
        <v>14</v>
      </c>
      <c r="K45" s="1">
        <f t="shared" si="31"/>
        <v>9</v>
      </c>
      <c r="L45" s="1">
        <f t="shared" si="32"/>
        <v>3</v>
      </c>
      <c r="M45" s="1">
        <f t="shared" si="33"/>
        <v>4</v>
      </c>
      <c r="N45" s="1">
        <f t="shared" si="34"/>
        <v>2</v>
      </c>
      <c r="O45" s="1">
        <f t="shared" si="35"/>
        <v>15</v>
      </c>
      <c r="P45" s="1">
        <f t="shared" si="36"/>
        <v>8</v>
      </c>
      <c r="Q45" s="1">
        <f t="shared" si="37"/>
        <v>1</v>
      </c>
      <c r="R45" s="1">
        <f t="shared" si="38"/>
        <v>12</v>
      </c>
      <c r="S45" s="1">
        <f t="shared" si="39"/>
        <v>6</v>
      </c>
      <c r="T45" s="1">
        <f t="shared" si="40"/>
        <v>2</v>
      </c>
      <c r="U45" s="1">
        <f t="shared" si="41"/>
        <v>10</v>
      </c>
      <c r="V45" s="1">
        <f t="shared" si="42"/>
        <v>3</v>
      </c>
      <c r="W45" s="1">
        <f t="shared" si="43"/>
        <v>0</v>
      </c>
      <c r="X45" s="1">
        <f t="shared" si="44"/>
        <v>14</v>
      </c>
      <c r="Y45" s="1">
        <f t="shared" si="45"/>
        <v>9</v>
      </c>
      <c r="Z45" s="1">
        <f t="shared" si="46"/>
        <v>1</v>
      </c>
      <c r="AA45" s="1" t="str">
        <f t="shared" si="27"/>
        <v>W</v>
      </c>
      <c r="AB45" s="1">
        <f t="shared" si="47"/>
        <v>3</v>
      </c>
      <c r="AC45" s="1" t="str">
        <f t="shared" si="28"/>
        <v>W</v>
      </c>
      <c r="AD45" s="1">
        <f t="shared" si="48"/>
        <v>5</v>
      </c>
      <c r="AE45" s="1">
        <f t="shared" si="49"/>
        <v>5</v>
      </c>
      <c r="AF45" s="1">
        <f t="shared" si="50"/>
        <v>0</v>
      </c>
      <c r="AG45" s="43"/>
    </row>
    <row r="46" spans="1:33" x14ac:dyDescent="0.3">
      <c r="A46" s="42">
        <v>46032</v>
      </c>
      <c r="B46" s="1">
        <v>45</v>
      </c>
      <c r="C46" s="1" t="s">
        <v>66</v>
      </c>
      <c r="D46" s="1" t="s">
        <v>7</v>
      </c>
      <c r="E46" s="1">
        <v>3</v>
      </c>
      <c r="F46" s="1">
        <v>2</v>
      </c>
      <c r="G46" s="1" t="s">
        <v>83</v>
      </c>
      <c r="H46" s="1" t="s">
        <v>83</v>
      </c>
      <c r="I46" s="1">
        <f t="shared" si="29"/>
        <v>28</v>
      </c>
      <c r="J46" s="1">
        <f t="shared" si="30"/>
        <v>14</v>
      </c>
      <c r="K46" s="1">
        <f t="shared" si="31"/>
        <v>9</v>
      </c>
      <c r="L46" s="1">
        <f t="shared" si="32"/>
        <v>3</v>
      </c>
      <c r="M46" s="1">
        <f t="shared" si="33"/>
        <v>4</v>
      </c>
      <c r="N46" s="1">
        <f t="shared" si="34"/>
        <v>2</v>
      </c>
      <c r="O46" s="1">
        <f t="shared" si="35"/>
        <v>16</v>
      </c>
      <c r="P46" s="1">
        <f t="shared" si="36"/>
        <v>8</v>
      </c>
      <c r="Q46" s="1">
        <f t="shared" si="37"/>
        <v>1</v>
      </c>
      <c r="R46" s="1">
        <f t="shared" si="38"/>
        <v>12</v>
      </c>
      <c r="S46" s="1">
        <f t="shared" si="39"/>
        <v>6</v>
      </c>
      <c r="T46" s="1">
        <f t="shared" si="40"/>
        <v>2</v>
      </c>
      <c r="U46" s="1">
        <f t="shared" si="41"/>
        <v>10</v>
      </c>
      <c r="V46" s="1">
        <f t="shared" si="42"/>
        <v>3</v>
      </c>
      <c r="W46" s="1">
        <f t="shared" si="43"/>
        <v>0</v>
      </c>
      <c r="X46" s="1">
        <f t="shared" si="44"/>
        <v>14</v>
      </c>
      <c r="Y46" s="1">
        <f t="shared" si="45"/>
        <v>9</v>
      </c>
      <c r="Z46" s="1">
        <f t="shared" si="46"/>
        <v>1</v>
      </c>
      <c r="AA46" s="1" t="str">
        <f t="shared" si="27"/>
        <v>W</v>
      </c>
      <c r="AB46" s="1">
        <f t="shared" si="47"/>
        <v>4</v>
      </c>
      <c r="AC46" s="1" t="str">
        <f t="shared" si="28"/>
        <v>W</v>
      </c>
      <c r="AD46" s="1">
        <f t="shared" si="48"/>
        <v>6</v>
      </c>
      <c r="AE46" s="1">
        <f t="shared" si="49"/>
        <v>4</v>
      </c>
      <c r="AF46" s="1">
        <f t="shared" si="50"/>
        <v>0</v>
      </c>
      <c r="AG46" s="43"/>
    </row>
    <row r="47" spans="1:33" x14ac:dyDescent="0.3">
      <c r="A47" s="42">
        <v>46034</v>
      </c>
      <c r="B47" s="1">
        <v>46</v>
      </c>
      <c r="C47" s="1" t="s">
        <v>65</v>
      </c>
      <c r="D47" s="1" t="s">
        <v>21</v>
      </c>
      <c r="E47" s="1">
        <v>3</v>
      </c>
      <c r="F47" s="1">
        <v>4</v>
      </c>
      <c r="G47" s="1" t="s">
        <v>84</v>
      </c>
      <c r="H47" s="1" t="s">
        <v>83</v>
      </c>
      <c r="I47" s="1">
        <f t="shared" si="29"/>
        <v>28</v>
      </c>
      <c r="J47" s="1">
        <f t="shared" si="30"/>
        <v>14</v>
      </c>
      <c r="K47" s="1">
        <f t="shared" si="31"/>
        <v>9</v>
      </c>
      <c r="L47" s="1">
        <f t="shared" si="32"/>
        <v>4</v>
      </c>
      <c r="M47" s="1">
        <f t="shared" si="33"/>
        <v>4</v>
      </c>
      <c r="N47" s="1">
        <f t="shared" si="34"/>
        <v>2</v>
      </c>
      <c r="O47" s="1">
        <f t="shared" si="35"/>
        <v>16</v>
      </c>
      <c r="P47" s="1">
        <f t="shared" si="36"/>
        <v>8</v>
      </c>
      <c r="Q47" s="1">
        <f t="shared" si="37"/>
        <v>1</v>
      </c>
      <c r="R47" s="1">
        <f t="shared" si="38"/>
        <v>12</v>
      </c>
      <c r="S47" s="1">
        <f t="shared" si="39"/>
        <v>6</v>
      </c>
      <c r="T47" s="1">
        <f t="shared" si="40"/>
        <v>3</v>
      </c>
      <c r="U47" s="1">
        <f t="shared" si="41"/>
        <v>10</v>
      </c>
      <c r="V47" s="1">
        <f t="shared" si="42"/>
        <v>3</v>
      </c>
      <c r="W47" s="1">
        <f t="shared" si="43"/>
        <v>0</v>
      </c>
      <c r="X47" s="1">
        <f t="shared" si="44"/>
        <v>14</v>
      </c>
      <c r="Y47" s="1">
        <f t="shared" si="45"/>
        <v>9</v>
      </c>
      <c r="Z47" s="1">
        <f t="shared" si="46"/>
        <v>2</v>
      </c>
      <c r="AA47" s="1" t="str">
        <f t="shared" si="27"/>
        <v>L</v>
      </c>
      <c r="AB47" s="1">
        <f t="shared" si="47"/>
        <v>1</v>
      </c>
      <c r="AC47" s="1" t="str">
        <f t="shared" si="28"/>
        <v>OTL</v>
      </c>
      <c r="AD47" s="1">
        <f t="shared" si="48"/>
        <v>6</v>
      </c>
      <c r="AE47" s="1">
        <f t="shared" si="49"/>
        <v>3</v>
      </c>
      <c r="AF47" s="1">
        <f t="shared" si="50"/>
        <v>1</v>
      </c>
      <c r="AG47" s="43"/>
    </row>
    <row r="48" spans="1:33" x14ac:dyDescent="0.3">
      <c r="A48" s="42">
        <v>46035</v>
      </c>
      <c r="B48" s="1">
        <v>47</v>
      </c>
      <c r="C48" s="1" t="s">
        <v>65</v>
      </c>
      <c r="D48" s="1" t="s">
        <v>6</v>
      </c>
      <c r="E48" s="1">
        <v>0</v>
      </c>
      <c r="F48" s="1">
        <v>3</v>
      </c>
      <c r="G48" s="1" t="s">
        <v>83</v>
      </c>
      <c r="H48" s="1" t="s">
        <v>83</v>
      </c>
      <c r="I48" s="1">
        <f t="shared" si="29"/>
        <v>28</v>
      </c>
      <c r="J48" s="1">
        <f t="shared" si="30"/>
        <v>15</v>
      </c>
      <c r="K48" s="1">
        <f t="shared" si="31"/>
        <v>9</v>
      </c>
      <c r="L48" s="1">
        <f t="shared" si="32"/>
        <v>4</v>
      </c>
      <c r="M48" s="1">
        <f t="shared" si="33"/>
        <v>4</v>
      </c>
      <c r="N48" s="1">
        <f t="shared" si="34"/>
        <v>2</v>
      </c>
      <c r="O48" s="1">
        <f t="shared" si="35"/>
        <v>16</v>
      </c>
      <c r="P48" s="1">
        <f t="shared" si="36"/>
        <v>8</v>
      </c>
      <c r="Q48" s="1">
        <f t="shared" si="37"/>
        <v>1</v>
      </c>
      <c r="R48" s="1">
        <f t="shared" si="38"/>
        <v>12</v>
      </c>
      <c r="S48" s="1">
        <f t="shared" si="39"/>
        <v>7</v>
      </c>
      <c r="T48" s="1">
        <f t="shared" si="40"/>
        <v>3</v>
      </c>
      <c r="U48" s="1">
        <f t="shared" si="41"/>
        <v>10</v>
      </c>
      <c r="V48" s="1">
        <f t="shared" si="42"/>
        <v>3</v>
      </c>
      <c r="W48" s="1">
        <f t="shared" si="43"/>
        <v>0</v>
      </c>
      <c r="X48" s="1">
        <f t="shared" si="44"/>
        <v>14</v>
      </c>
      <c r="Y48" s="1">
        <f t="shared" si="45"/>
        <v>9</v>
      </c>
      <c r="Z48" s="1">
        <f t="shared" si="46"/>
        <v>2</v>
      </c>
      <c r="AA48" s="1" t="str">
        <f t="shared" si="27"/>
        <v>L</v>
      </c>
      <c r="AB48" s="1">
        <f t="shared" si="47"/>
        <v>2</v>
      </c>
      <c r="AC48" s="1" t="str">
        <f t="shared" si="28"/>
        <v>L</v>
      </c>
      <c r="AD48" s="1">
        <f t="shared" si="48"/>
        <v>5</v>
      </c>
      <c r="AE48" s="1">
        <f t="shared" si="49"/>
        <v>4</v>
      </c>
      <c r="AF48" s="1">
        <f t="shared" si="50"/>
        <v>1</v>
      </c>
      <c r="AG48" s="43"/>
    </row>
    <row r="49" spans="1:33" x14ac:dyDescent="0.3">
      <c r="A49" s="42">
        <v>46038</v>
      </c>
      <c r="B49" s="1">
        <v>48</v>
      </c>
      <c r="C49" s="1" t="s">
        <v>66</v>
      </c>
      <c r="D49" s="1" t="s">
        <v>19</v>
      </c>
      <c r="E49" s="1">
        <v>9</v>
      </c>
      <c r="F49" s="1">
        <v>1</v>
      </c>
      <c r="G49" s="1" t="s">
        <v>83</v>
      </c>
      <c r="H49" s="1" t="s">
        <v>83</v>
      </c>
      <c r="I49" s="1">
        <f t="shared" si="29"/>
        <v>29</v>
      </c>
      <c r="J49" s="1">
        <f t="shared" si="30"/>
        <v>15</v>
      </c>
      <c r="K49" s="1">
        <f t="shared" si="31"/>
        <v>9</v>
      </c>
      <c r="L49" s="1">
        <f t="shared" si="32"/>
        <v>4</v>
      </c>
      <c r="M49" s="1">
        <f t="shared" si="33"/>
        <v>4</v>
      </c>
      <c r="N49" s="1">
        <f t="shared" si="34"/>
        <v>2</v>
      </c>
      <c r="O49" s="1">
        <f t="shared" si="35"/>
        <v>17</v>
      </c>
      <c r="P49" s="1">
        <f t="shared" si="36"/>
        <v>8</v>
      </c>
      <c r="Q49" s="1">
        <f t="shared" si="37"/>
        <v>1</v>
      </c>
      <c r="R49" s="1">
        <f t="shared" si="38"/>
        <v>12</v>
      </c>
      <c r="S49" s="1">
        <f t="shared" si="39"/>
        <v>7</v>
      </c>
      <c r="T49" s="1">
        <f t="shared" si="40"/>
        <v>3</v>
      </c>
      <c r="U49" s="1">
        <f t="shared" si="41"/>
        <v>10</v>
      </c>
      <c r="V49" s="1">
        <f t="shared" si="42"/>
        <v>3</v>
      </c>
      <c r="W49" s="1">
        <f t="shared" si="43"/>
        <v>0</v>
      </c>
      <c r="X49" s="1">
        <f t="shared" si="44"/>
        <v>15</v>
      </c>
      <c r="Y49" s="1">
        <f t="shared" si="45"/>
        <v>9</v>
      </c>
      <c r="Z49" s="1">
        <f t="shared" si="46"/>
        <v>2</v>
      </c>
      <c r="AA49" s="1" t="str">
        <f t="shared" si="27"/>
        <v>W</v>
      </c>
      <c r="AB49" s="1">
        <f t="shared" si="47"/>
        <v>1</v>
      </c>
      <c r="AC49" s="1" t="str">
        <f t="shared" si="28"/>
        <v>W</v>
      </c>
      <c r="AD49" s="1">
        <f t="shared" si="48"/>
        <v>5</v>
      </c>
      <c r="AE49" s="1">
        <f t="shared" si="49"/>
        <v>4</v>
      </c>
      <c r="AF49" s="1">
        <f t="shared" si="50"/>
        <v>1</v>
      </c>
      <c r="AG49" s="43"/>
    </row>
    <row r="50" spans="1:33" x14ac:dyDescent="0.3">
      <c r="A50" s="42">
        <v>46039</v>
      </c>
      <c r="B50" s="1">
        <v>49</v>
      </c>
      <c r="C50" s="1" t="s">
        <v>65</v>
      </c>
      <c r="D50" s="1" t="s">
        <v>14</v>
      </c>
      <c r="E50" s="1">
        <v>4</v>
      </c>
      <c r="F50" s="1">
        <v>1</v>
      </c>
      <c r="G50" s="1" t="s">
        <v>83</v>
      </c>
      <c r="H50" s="1" t="s">
        <v>83</v>
      </c>
      <c r="I50" s="1">
        <f t="shared" si="29"/>
        <v>30</v>
      </c>
      <c r="J50" s="1">
        <f t="shared" si="30"/>
        <v>15</v>
      </c>
      <c r="K50" s="1">
        <f t="shared" si="31"/>
        <v>9</v>
      </c>
      <c r="L50" s="1">
        <f t="shared" si="32"/>
        <v>4</v>
      </c>
      <c r="M50" s="1">
        <f t="shared" si="33"/>
        <v>4</v>
      </c>
      <c r="N50" s="1">
        <f t="shared" si="34"/>
        <v>2</v>
      </c>
      <c r="O50" s="1">
        <f t="shared" si="35"/>
        <v>17</v>
      </c>
      <c r="P50" s="1">
        <f t="shared" si="36"/>
        <v>8</v>
      </c>
      <c r="Q50" s="1">
        <f t="shared" si="37"/>
        <v>1</v>
      </c>
      <c r="R50" s="1">
        <f t="shared" si="38"/>
        <v>13</v>
      </c>
      <c r="S50" s="1">
        <f t="shared" si="39"/>
        <v>7</v>
      </c>
      <c r="T50" s="1">
        <f t="shared" si="40"/>
        <v>3</v>
      </c>
      <c r="U50" s="1">
        <f t="shared" si="41"/>
        <v>11</v>
      </c>
      <c r="V50" s="1">
        <f t="shared" si="42"/>
        <v>3</v>
      </c>
      <c r="W50" s="1">
        <f t="shared" si="43"/>
        <v>0</v>
      </c>
      <c r="X50" s="1">
        <f t="shared" si="44"/>
        <v>16</v>
      </c>
      <c r="Y50" s="1">
        <f t="shared" si="45"/>
        <v>9</v>
      </c>
      <c r="Z50" s="1">
        <f t="shared" si="46"/>
        <v>2</v>
      </c>
      <c r="AA50" s="1" t="str">
        <f t="shared" si="27"/>
        <v>W</v>
      </c>
      <c r="AB50" s="1">
        <f t="shared" si="47"/>
        <v>2</v>
      </c>
      <c r="AC50" s="1" t="str">
        <f t="shared" si="28"/>
        <v>W</v>
      </c>
      <c r="AD50" s="1">
        <f t="shared" si="48"/>
        <v>6</v>
      </c>
      <c r="AE50" s="1">
        <f t="shared" si="49"/>
        <v>3</v>
      </c>
      <c r="AF50" s="1">
        <f t="shared" si="50"/>
        <v>1</v>
      </c>
      <c r="AG50" s="43"/>
    </row>
    <row r="51" spans="1:33" x14ac:dyDescent="0.3">
      <c r="A51" s="42">
        <v>46041</v>
      </c>
      <c r="B51" s="1">
        <v>50</v>
      </c>
      <c r="C51" s="1" t="s">
        <v>66</v>
      </c>
      <c r="D51" s="1" t="s">
        <v>28</v>
      </c>
      <c r="E51" s="1">
        <v>2</v>
      </c>
      <c r="F51" s="1">
        <v>1</v>
      </c>
      <c r="G51" s="1" t="s">
        <v>83</v>
      </c>
      <c r="H51" s="1" t="s">
        <v>83</v>
      </c>
      <c r="I51" s="1">
        <f t="shared" si="29"/>
        <v>31</v>
      </c>
      <c r="J51" s="1">
        <f t="shared" si="30"/>
        <v>15</v>
      </c>
      <c r="K51" s="1">
        <f t="shared" si="31"/>
        <v>9</v>
      </c>
      <c r="L51" s="1">
        <f t="shared" si="32"/>
        <v>4</v>
      </c>
      <c r="M51" s="1">
        <f t="shared" si="33"/>
        <v>4</v>
      </c>
      <c r="N51" s="1">
        <f t="shared" si="34"/>
        <v>2</v>
      </c>
      <c r="O51" s="1">
        <f t="shared" si="35"/>
        <v>18</v>
      </c>
      <c r="P51" s="1">
        <f t="shared" si="36"/>
        <v>8</v>
      </c>
      <c r="Q51" s="1">
        <f t="shared" si="37"/>
        <v>1</v>
      </c>
      <c r="R51" s="1">
        <f t="shared" si="38"/>
        <v>13</v>
      </c>
      <c r="S51" s="1">
        <f t="shared" si="39"/>
        <v>7</v>
      </c>
      <c r="T51" s="1">
        <f t="shared" si="40"/>
        <v>3</v>
      </c>
      <c r="U51" s="1">
        <f t="shared" si="41"/>
        <v>11</v>
      </c>
      <c r="V51" s="1">
        <f t="shared" si="42"/>
        <v>3</v>
      </c>
      <c r="W51" s="1">
        <f t="shared" si="43"/>
        <v>0</v>
      </c>
      <c r="X51" s="1">
        <f t="shared" si="44"/>
        <v>17</v>
      </c>
      <c r="Y51" s="1">
        <f t="shared" si="45"/>
        <v>9</v>
      </c>
      <c r="Z51" s="1">
        <f t="shared" si="46"/>
        <v>2</v>
      </c>
      <c r="AA51" s="1" t="str">
        <f t="shared" si="27"/>
        <v>W</v>
      </c>
      <c r="AB51" s="1">
        <f t="shared" si="47"/>
        <v>3</v>
      </c>
      <c r="AC51" s="1" t="str">
        <f t="shared" si="28"/>
        <v>W</v>
      </c>
      <c r="AD51" s="1">
        <f t="shared" si="48"/>
        <v>7</v>
      </c>
      <c r="AE51" s="1">
        <f t="shared" si="49"/>
        <v>2</v>
      </c>
      <c r="AF51" s="1">
        <f t="shared" si="50"/>
        <v>1</v>
      </c>
      <c r="AG51" s="43"/>
    </row>
    <row r="52" spans="1:33" x14ac:dyDescent="0.3">
      <c r="A52" s="42">
        <v>46044</v>
      </c>
      <c r="B52" s="1">
        <v>51</v>
      </c>
      <c r="C52" s="1" t="s">
        <v>66</v>
      </c>
      <c r="D52" s="1" t="s">
        <v>25</v>
      </c>
      <c r="E52" s="1">
        <v>3</v>
      </c>
      <c r="F52" s="1">
        <v>4</v>
      </c>
      <c r="G52" s="1" t="s">
        <v>84</v>
      </c>
      <c r="H52" s="1" t="s">
        <v>84</v>
      </c>
      <c r="I52" s="1">
        <f t="shared" si="29"/>
        <v>31</v>
      </c>
      <c r="J52" s="1">
        <f t="shared" si="30"/>
        <v>15</v>
      </c>
      <c r="K52" s="1">
        <f t="shared" si="31"/>
        <v>9</v>
      </c>
      <c r="L52" s="1">
        <f t="shared" si="32"/>
        <v>5</v>
      </c>
      <c r="M52" s="1">
        <f t="shared" si="33"/>
        <v>4</v>
      </c>
      <c r="N52" s="1">
        <f t="shared" si="34"/>
        <v>3</v>
      </c>
      <c r="O52" s="1">
        <f t="shared" si="35"/>
        <v>18</v>
      </c>
      <c r="P52" s="1">
        <f t="shared" si="36"/>
        <v>8</v>
      </c>
      <c r="Q52" s="1">
        <f t="shared" si="37"/>
        <v>2</v>
      </c>
      <c r="R52" s="1">
        <f t="shared" si="38"/>
        <v>13</v>
      </c>
      <c r="S52" s="1">
        <f t="shared" si="39"/>
        <v>7</v>
      </c>
      <c r="T52" s="1">
        <f t="shared" si="40"/>
        <v>3</v>
      </c>
      <c r="U52" s="1">
        <f t="shared" si="41"/>
        <v>11</v>
      </c>
      <c r="V52" s="1">
        <f t="shared" si="42"/>
        <v>3</v>
      </c>
      <c r="W52" s="1">
        <f t="shared" si="43"/>
        <v>0</v>
      </c>
      <c r="X52" s="1">
        <f t="shared" si="44"/>
        <v>17</v>
      </c>
      <c r="Y52" s="1">
        <f t="shared" si="45"/>
        <v>9</v>
      </c>
      <c r="Z52" s="1">
        <f t="shared" si="46"/>
        <v>2</v>
      </c>
      <c r="AA52" s="1" t="str">
        <f t="shared" si="27"/>
        <v>L</v>
      </c>
      <c r="AB52" s="1">
        <f t="shared" si="47"/>
        <v>1</v>
      </c>
      <c r="AC52" s="1" t="str">
        <f t="shared" si="28"/>
        <v>OTL</v>
      </c>
      <c r="AD52" s="1">
        <f t="shared" si="48"/>
        <v>7</v>
      </c>
      <c r="AE52" s="1">
        <f t="shared" si="49"/>
        <v>1</v>
      </c>
      <c r="AF52" s="1">
        <f t="shared" si="50"/>
        <v>2</v>
      </c>
      <c r="AG52" s="43"/>
    </row>
    <row r="53" spans="1:33" x14ac:dyDescent="0.3">
      <c r="A53" s="42">
        <v>46046</v>
      </c>
      <c r="B53" s="1">
        <v>52</v>
      </c>
      <c r="C53" s="1" t="s">
        <v>65</v>
      </c>
      <c r="D53" s="1" t="s">
        <v>11</v>
      </c>
      <c r="E53" s="1">
        <v>4</v>
      </c>
      <c r="F53" s="1">
        <v>1</v>
      </c>
      <c r="G53" s="1" t="s">
        <v>83</v>
      </c>
      <c r="H53" s="1" t="s">
        <v>83</v>
      </c>
      <c r="I53" s="1">
        <f t="shared" si="29"/>
        <v>32</v>
      </c>
      <c r="J53" s="1">
        <f t="shared" si="30"/>
        <v>15</v>
      </c>
      <c r="K53" s="1">
        <f t="shared" si="31"/>
        <v>9</v>
      </c>
      <c r="L53" s="1">
        <f t="shared" si="32"/>
        <v>5</v>
      </c>
      <c r="M53" s="1">
        <f t="shared" si="33"/>
        <v>4</v>
      </c>
      <c r="N53" s="1">
        <f t="shared" si="34"/>
        <v>3</v>
      </c>
      <c r="O53" s="1">
        <f t="shared" si="35"/>
        <v>18</v>
      </c>
      <c r="P53" s="1">
        <f t="shared" si="36"/>
        <v>8</v>
      </c>
      <c r="Q53" s="1">
        <f t="shared" si="37"/>
        <v>2</v>
      </c>
      <c r="R53" s="1">
        <f t="shared" si="38"/>
        <v>14</v>
      </c>
      <c r="S53" s="1">
        <f t="shared" si="39"/>
        <v>7</v>
      </c>
      <c r="T53" s="1">
        <f t="shared" si="40"/>
        <v>3</v>
      </c>
      <c r="U53" s="1">
        <f t="shared" si="41"/>
        <v>11</v>
      </c>
      <c r="V53" s="1">
        <f t="shared" si="42"/>
        <v>3</v>
      </c>
      <c r="W53" s="1">
        <f t="shared" si="43"/>
        <v>0</v>
      </c>
      <c r="X53" s="1">
        <f t="shared" si="44"/>
        <v>18</v>
      </c>
      <c r="Y53" s="1">
        <f t="shared" si="45"/>
        <v>9</v>
      </c>
      <c r="Z53" s="1">
        <f t="shared" si="46"/>
        <v>2</v>
      </c>
      <c r="AA53" s="1" t="str">
        <f t="shared" si="27"/>
        <v>W</v>
      </c>
      <c r="AB53" s="1">
        <f t="shared" si="47"/>
        <v>1</v>
      </c>
      <c r="AC53" s="1" t="str">
        <f t="shared" si="28"/>
        <v>W</v>
      </c>
      <c r="AD53" s="1">
        <f t="shared" si="48"/>
        <v>7</v>
      </c>
      <c r="AE53" s="1">
        <f t="shared" si="49"/>
        <v>1</v>
      </c>
      <c r="AF53" s="1">
        <f t="shared" si="50"/>
        <v>2</v>
      </c>
      <c r="AG53" s="43"/>
    </row>
    <row r="54" spans="1:33" x14ac:dyDescent="0.3">
      <c r="A54" s="42">
        <v>46051</v>
      </c>
      <c r="B54" s="1">
        <v>53</v>
      </c>
      <c r="C54" s="1" t="s">
        <v>66</v>
      </c>
      <c r="D54" s="1" t="s">
        <v>95</v>
      </c>
      <c r="E54" s="1">
        <v>5</v>
      </c>
      <c r="F54" s="1">
        <v>4</v>
      </c>
      <c r="G54" s="1" t="s">
        <v>83</v>
      </c>
      <c r="H54" s="1" t="s">
        <v>83</v>
      </c>
      <c r="I54" s="1">
        <f t="shared" si="29"/>
        <v>33</v>
      </c>
      <c r="J54" s="1">
        <f t="shared" si="30"/>
        <v>15</v>
      </c>
      <c r="K54" s="1">
        <f t="shared" si="31"/>
        <v>9</v>
      </c>
      <c r="L54" s="1">
        <f t="shared" si="32"/>
        <v>5</v>
      </c>
      <c r="M54" s="1">
        <f t="shared" si="33"/>
        <v>4</v>
      </c>
      <c r="N54" s="1">
        <f t="shared" si="34"/>
        <v>3</v>
      </c>
      <c r="O54" s="1">
        <f t="shared" si="35"/>
        <v>19</v>
      </c>
      <c r="P54" s="1">
        <f t="shared" si="36"/>
        <v>8</v>
      </c>
      <c r="Q54" s="1">
        <f t="shared" si="37"/>
        <v>2</v>
      </c>
      <c r="R54" s="1">
        <f t="shared" si="38"/>
        <v>14</v>
      </c>
      <c r="S54" s="1">
        <f t="shared" si="39"/>
        <v>7</v>
      </c>
      <c r="T54" s="1">
        <f t="shared" si="40"/>
        <v>3</v>
      </c>
      <c r="U54" s="1">
        <f t="shared" si="41"/>
        <v>11</v>
      </c>
      <c r="V54" s="1">
        <f t="shared" si="42"/>
        <v>3</v>
      </c>
      <c r="W54" s="1">
        <f t="shared" si="43"/>
        <v>0</v>
      </c>
      <c r="X54" s="1">
        <f t="shared" si="44"/>
        <v>18</v>
      </c>
      <c r="Y54" s="1">
        <f t="shared" si="45"/>
        <v>9</v>
      </c>
      <c r="Z54" s="1">
        <f t="shared" si="46"/>
        <v>2</v>
      </c>
      <c r="AA54" s="1" t="str">
        <f t="shared" si="27"/>
        <v>W</v>
      </c>
      <c r="AB54" s="1">
        <f t="shared" si="47"/>
        <v>2</v>
      </c>
      <c r="AC54" s="1" t="str">
        <f t="shared" si="28"/>
        <v>W</v>
      </c>
      <c r="AD54" s="1">
        <f t="shared" si="48"/>
        <v>7</v>
      </c>
      <c r="AE54" s="1">
        <f t="shared" si="49"/>
        <v>1</v>
      </c>
      <c r="AF54" s="1">
        <f t="shared" si="50"/>
        <v>2</v>
      </c>
      <c r="AG54" s="43"/>
    </row>
    <row r="55" spans="1:33" x14ac:dyDescent="0.3">
      <c r="A55" s="42">
        <v>46053</v>
      </c>
      <c r="B55" s="1">
        <v>54</v>
      </c>
      <c r="C55" s="1" t="s">
        <v>65</v>
      </c>
      <c r="D55" s="1" t="s">
        <v>1</v>
      </c>
      <c r="E55" s="1">
        <v>3</v>
      </c>
      <c r="F55" s="1">
        <v>4</v>
      </c>
      <c r="G55" s="1" t="s">
        <v>84</v>
      </c>
      <c r="H55" s="1" t="s">
        <v>83</v>
      </c>
      <c r="I55" s="1">
        <f t="shared" si="29"/>
        <v>33</v>
      </c>
      <c r="J55" s="1">
        <f t="shared" si="30"/>
        <v>15</v>
      </c>
      <c r="K55" s="1">
        <f t="shared" si="31"/>
        <v>9</v>
      </c>
      <c r="L55" s="1">
        <f t="shared" si="32"/>
        <v>6</v>
      </c>
      <c r="M55" s="1">
        <f t="shared" si="33"/>
        <v>4</v>
      </c>
      <c r="N55" s="1">
        <f t="shared" si="34"/>
        <v>3</v>
      </c>
      <c r="O55" s="1">
        <f t="shared" si="35"/>
        <v>19</v>
      </c>
      <c r="P55" s="1">
        <f t="shared" si="36"/>
        <v>8</v>
      </c>
      <c r="Q55" s="1">
        <f t="shared" si="37"/>
        <v>2</v>
      </c>
      <c r="R55" s="1">
        <f t="shared" si="38"/>
        <v>14</v>
      </c>
      <c r="S55" s="1">
        <f t="shared" si="39"/>
        <v>7</v>
      </c>
      <c r="T55" s="1">
        <f t="shared" si="40"/>
        <v>4</v>
      </c>
      <c r="U55" s="1">
        <f t="shared" si="41"/>
        <v>11</v>
      </c>
      <c r="V55" s="1">
        <f t="shared" si="42"/>
        <v>3</v>
      </c>
      <c r="W55" s="1">
        <f t="shared" si="43"/>
        <v>1</v>
      </c>
      <c r="X55" s="1">
        <f t="shared" si="44"/>
        <v>18</v>
      </c>
      <c r="Y55" s="1">
        <f t="shared" si="45"/>
        <v>9</v>
      </c>
      <c r="Z55" s="1">
        <f t="shared" si="46"/>
        <v>3</v>
      </c>
      <c r="AA55" s="1" t="str">
        <f t="shared" si="27"/>
        <v>L</v>
      </c>
      <c r="AB55" s="1">
        <f t="shared" si="47"/>
        <v>1</v>
      </c>
      <c r="AC55" s="1" t="str">
        <f t="shared" si="28"/>
        <v>OTL</v>
      </c>
      <c r="AD55" s="1">
        <f t="shared" si="48"/>
        <v>6</v>
      </c>
      <c r="AE55" s="1">
        <f t="shared" si="49"/>
        <v>1</v>
      </c>
      <c r="AF55" s="1">
        <f t="shared" si="50"/>
        <v>3</v>
      </c>
      <c r="AG55" s="43"/>
    </row>
    <row r="56" spans="1:33" x14ac:dyDescent="0.3">
      <c r="A56" s="42">
        <v>46054</v>
      </c>
      <c r="B56" s="1">
        <v>55</v>
      </c>
      <c r="C56" s="1" t="s">
        <v>66</v>
      </c>
      <c r="D56" s="1" t="s">
        <v>18</v>
      </c>
      <c r="E56" s="1">
        <v>3</v>
      </c>
      <c r="F56" s="1">
        <v>2</v>
      </c>
      <c r="G56" s="1" t="s">
        <v>84</v>
      </c>
      <c r="H56" s="1" t="s">
        <v>83</v>
      </c>
      <c r="I56" s="1">
        <f t="shared" si="29"/>
        <v>34</v>
      </c>
      <c r="J56" s="1">
        <f t="shared" si="30"/>
        <v>15</v>
      </c>
      <c r="K56" s="1">
        <f t="shared" si="31"/>
        <v>10</v>
      </c>
      <c r="L56" s="1">
        <f t="shared" si="32"/>
        <v>6</v>
      </c>
      <c r="M56" s="1">
        <f t="shared" si="33"/>
        <v>4</v>
      </c>
      <c r="N56" s="1">
        <f t="shared" si="34"/>
        <v>3</v>
      </c>
      <c r="O56" s="1">
        <f t="shared" si="35"/>
        <v>20</v>
      </c>
      <c r="P56" s="1">
        <f t="shared" si="36"/>
        <v>8</v>
      </c>
      <c r="Q56" s="1">
        <f t="shared" si="37"/>
        <v>2</v>
      </c>
      <c r="R56" s="1">
        <f t="shared" si="38"/>
        <v>14</v>
      </c>
      <c r="S56" s="1">
        <f t="shared" si="39"/>
        <v>7</v>
      </c>
      <c r="T56" s="1">
        <f t="shared" si="40"/>
        <v>4</v>
      </c>
      <c r="U56" s="1">
        <f t="shared" si="41"/>
        <v>11</v>
      </c>
      <c r="V56" s="1">
        <f t="shared" si="42"/>
        <v>3</v>
      </c>
      <c r="W56" s="1">
        <f t="shared" si="43"/>
        <v>1</v>
      </c>
      <c r="X56" s="1">
        <f t="shared" si="44"/>
        <v>18</v>
      </c>
      <c r="Y56" s="1">
        <f t="shared" si="45"/>
        <v>9</v>
      </c>
      <c r="Z56" s="1">
        <f t="shared" si="46"/>
        <v>3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6</v>
      </c>
      <c r="AE56" s="1">
        <f t="shared" si="49"/>
        <v>1</v>
      </c>
      <c r="AF56" s="1">
        <f t="shared" si="50"/>
        <v>3</v>
      </c>
      <c r="AG56" s="43"/>
    </row>
    <row r="57" spans="1:33" x14ac:dyDescent="0.3">
      <c r="A57" s="42">
        <v>46056</v>
      </c>
      <c r="B57" s="1">
        <v>56</v>
      </c>
      <c r="C57" s="1" t="s">
        <v>66</v>
      </c>
      <c r="D57" s="1" t="s">
        <v>11</v>
      </c>
      <c r="E57" s="1">
        <v>4</v>
      </c>
      <c r="F57" s="1">
        <v>3</v>
      </c>
      <c r="G57" s="1" t="s">
        <v>83</v>
      </c>
      <c r="H57" s="1" t="s">
        <v>83</v>
      </c>
      <c r="I57" s="1">
        <f t="shared" si="29"/>
        <v>35</v>
      </c>
      <c r="J57" s="1">
        <f t="shared" si="30"/>
        <v>15</v>
      </c>
      <c r="K57" s="1">
        <f t="shared" si="31"/>
        <v>10</v>
      </c>
      <c r="L57" s="1">
        <f t="shared" si="32"/>
        <v>6</v>
      </c>
      <c r="M57" s="1">
        <f t="shared" si="33"/>
        <v>4</v>
      </c>
      <c r="N57" s="1">
        <f t="shared" si="34"/>
        <v>3</v>
      </c>
      <c r="O57" s="1">
        <f t="shared" si="35"/>
        <v>21</v>
      </c>
      <c r="P57" s="1">
        <f t="shared" si="36"/>
        <v>8</v>
      </c>
      <c r="Q57" s="1">
        <f t="shared" si="37"/>
        <v>2</v>
      </c>
      <c r="R57" s="1">
        <f t="shared" si="38"/>
        <v>14</v>
      </c>
      <c r="S57" s="1">
        <f t="shared" si="39"/>
        <v>7</v>
      </c>
      <c r="T57" s="1">
        <f t="shared" si="40"/>
        <v>4</v>
      </c>
      <c r="U57" s="1">
        <f t="shared" si="41"/>
        <v>11</v>
      </c>
      <c r="V57" s="1">
        <f t="shared" si="42"/>
        <v>3</v>
      </c>
      <c r="W57" s="1">
        <f t="shared" si="43"/>
        <v>1</v>
      </c>
      <c r="X57" s="1">
        <f t="shared" si="44"/>
        <v>19</v>
      </c>
      <c r="Y57" s="1">
        <f t="shared" si="45"/>
        <v>9</v>
      </c>
      <c r="Z57" s="1">
        <f t="shared" si="46"/>
        <v>3</v>
      </c>
      <c r="AA57" s="1" t="str">
        <f t="shared" si="27"/>
        <v>W</v>
      </c>
      <c r="AB57" s="1">
        <f t="shared" si="47"/>
        <v>2</v>
      </c>
      <c r="AC57" s="1" t="str">
        <f t="shared" si="28"/>
        <v>W</v>
      </c>
      <c r="AD57" s="1">
        <f t="shared" si="48"/>
        <v>7</v>
      </c>
      <c r="AE57" s="1">
        <f t="shared" si="49"/>
        <v>1</v>
      </c>
      <c r="AF57" s="1">
        <f t="shared" si="50"/>
        <v>2</v>
      </c>
      <c r="AG57" s="43"/>
    </row>
    <row r="58" spans="1:33" x14ac:dyDescent="0.3">
      <c r="A58" s="42">
        <v>46058</v>
      </c>
      <c r="B58" s="1">
        <v>57</v>
      </c>
      <c r="C58" s="1" t="s">
        <v>65</v>
      </c>
      <c r="D58" s="1" t="s">
        <v>12</v>
      </c>
      <c r="E58" s="1">
        <v>2</v>
      </c>
      <c r="F58" s="1">
        <v>0</v>
      </c>
      <c r="G58" s="1" t="s">
        <v>83</v>
      </c>
      <c r="H58" s="1" t="s">
        <v>83</v>
      </c>
      <c r="I58" s="1">
        <f t="shared" si="29"/>
        <v>36</v>
      </c>
      <c r="J58" s="1">
        <f t="shared" si="30"/>
        <v>15</v>
      </c>
      <c r="K58" s="1">
        <f t="shared" si="31"/>
        <v>10</v>
      </c>
      <c r="L58" s="1">
        <f t="shared" si="32"/>
        <v>6</v>
      </c>
      <c r="M58" s="1">
        <f t="shared" si="33"/>
        <v>4</v>
      </c>
      <c r="N58" s="1">
        <f t="shared" si="34"/>
        <v>3</v>
      </c>
      <c r="O58" s="1">
        <f t="shared" si="35"/>
        <v>21</v>
      </c>
      <c r="P58" s="1">
        <f t="shared" si="36"/>
        <v>8</v>
      </c>
      <c r="Q58" s="1">
        <f t="shared" si="37"/>
        <v>2</v>
      </c>
      <c r="R58" s="1">
        <f t="shared" si="38"/>
        <v>15</v>
      </c>
      <c r="S58" s="1">
        <f t="shared" si="39"/>
        <v>7</v>
      </c>
      <c r="T58" s="1">
        <f t="shared" si="40"/>
        <v>4</v>
      </c>
      <c r="U58" s="1">
        <f t="shared" si="41"/>
        <v>12</v>
      </c>
      <c r="V58" s="1">
        <f t="shared" si="42"/>
        <v>3</v>
      </c>
      <c r="W58" s="1">
        <f t="shared" si="43"/>
        <v>1</v>
      </c>
      <c r="X58" s="1">
        <f t="shared" si="44"/>
        <v>20</v>
      </c>
      <c r="Y58" s="1">
        <f t="shared" si="45"/>
        <v>9</v>
      </c>
      <c r="Z58" s="1">
        <f t="shared" si="46"/>
        <v>3</v>
      </c>
      <c r="AA58" s="1" t="str">
        <f t="shared" si="27"/>
        <v>W</v>
      </c>
      <c r="AB58" s="1">
        <f t="shared" si="47"/>
        <v>3</v>
      </c>
      <c r="AC58" s="1" t="str">
        <f t="shared" si="28"/>
        <v>W</v>
      </c>
      <c r="AD58" s="1">
        <f t="shared" si="48"/>
        <v>8</v>
      </c>
      <c r="AE58" s="1">
        <f t="shared" si="49"/>
        <v>0</v>
      </c>
      <c r="AF58" s="1">
        <f t="shared" si="50"/>
        <v>2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5</v>
      </c>
      <c r="E59" s="1">
        <v>5</v>
      </c>
      <c r="F59" s="1">
        <v>4</v>
      </c>
      <c r="G59" s="1" t="s">
        <v>83</v>
      </c>
      <c r="H59" s="1" t="s">
        <v>83</v>
      </c>
      <c r="I59" s="1">
        <f t="shared" si="29"/>
        <v>37</v>
      </c>
      <c r="J59" s="1">
        <f t="shared" si="30"/>
        <v>15</v>
      </c>
      <c r="K59" s="1">
        <f t="shared" si="31"/>
        <v>10</v>
      </c>
      <c r="L59" s="1">
        <f t="shared" si="32"/>
        <v>6</v>
      </c>
      <c r="M59" s="1">
        <f t="shared" si="33"/>
        <v>4</v>
      </c>
      <c r="N59" s="1">
        <f t="shared" si="34"/>
        <v>3</v>
      </c>
      <c r="O59" s="1">
        <f t="shared" si="35"/>
        <v>22</v>
      </c>
      <c r="P59" s="1">
        <f t="shared" si="36"/>
        <v>8</v>
      </c>
      <c r="Q59" s="1">
        <f t="shared" si="37"/>
        <v>2</v>
      </c>
      <c r="R59" s="1">
        <f t="shared" si="38"/>
        <v>15</v>
      </c>
      <c r="S59" s="1">
        <f t="shared" si="39"/>
        <v>7</v>
      </c>
      <c r="T59" s="1">
        <f t="shared" si="40"/>
        <v>4</v>
      </c>
      <c r="U59" s="1">
        <f t="shared" si="41"/>
        <v>12</v>
      </c>
      <c r="V59" s="1">
        <f t="shared" si="42"/>
        <v>3</v>
      </c>
      <c r="W59" s="1">
        <f t="shared" si="43"/>
        <v>1</v>
      </c>
      <c r="X59" s="1">
        <f t="shared" si="44"/>
        <v>21</v>
      </c>
      <c r="Y59" s="1">
        <f t="shared" si="45"/>
        <v>9</v>
      </c>
      <c r="Z59" s="1">
        <f t="shared" si="46"/>
        <v>3</v>
      </c>
      <c r="AA59" s="1" t="str">
        <f t="shared" si="27"/>
        <v>W</v>
      </c>
      <c r="AB59" s="1">
        <f t="shared" si="47"/>
        <v>4</v>
      </c>
      <c r="AC59" s="1" t="str">
        <f t="shared" si="28"/>
        <v>W</v>
      </c>
      <c r="AD59" s="1">
        <f t="shared" si="48"/>
        <v>8</v>
      </c>
      <c r="AE59" s="1">
        <f t="shared" si="49"/>
        <v>0</v>
      </c>
      <c r="AF59" s="1">
        <f t="shared" si="50"/>
        <v>2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21</v>
      </c>
      <c r="E60" s="1">
        <v>5</v>
      </c>
      <c r="F60" s="1">
        <v>2</v>
      </c>
      <c r="G60" s="1" t="s">
        <v>83</v>
      </c>
      <c r="H60" s="1" t="s">
        <v>83</v>
      </c>
      <c r="I60" s="1">
        <f t="shared" si="29"/>
        <v>38</v>
      </c>
      <c r="J60" s="1">
        <f t="shared" si="30"/>
        <v>15</v>
      </c>
      <c r="K60" s="1">
        <f t="shared" si="31"/>
        <v>10</v>
      </c>
      <c r="L60" s="1">
        <f t="shared" si="32"/>
        <v>6</v>
      </c>
      <c r="M60" s="1">
        <f t="shared" si="33"/>
        <v>4</v>
      </c>
      <c r="N60" s="1">
        <f t="shared" si="34"/>
        <v>3</v>
      </c>
      <c r="O60" s="1">
        <f t="shared" si="35"/>
        <v>23</v>
      </c>
      <c r="P60" s="1">
        <f t="shared" si="36"/>
        <v>8</v>
      </c>
      <c r="Q60" s="1">
        <f t="shared" si="37"/>
        <v>2</v>
      </c>
      <c r="R60" s="1">
        <f t="shared" si="38"/>
        <v>15</v>
      </c>
      <c r="S60" s="1">
        <f t="shared" si="39"/>
        <v>7</v>
      </c>
      <c r="T60" s="1">
        <f t="shared" si="40"/>
        <v>4</v>
      </c>
      <c r="U60" s="1">
        <f t="shared" si="41"/>
        <v>12</v>
      </c>
      <c r="V60" s="1">
        <f t="shared" si="42"/>
        <v>3</v>
      </c>
      <c r="W60" s="1">
        <f t="shared" si="43"/>
        <v>1</v>
      </c>
      <c r="X60" s="1">
        <f t="shared" si="44"/>
        <v>22</v>
      </c>
      <c r="Y60" s="1">
        <f t="shared" si="45"/>
        <v>9</v>
      </c>
      <c r="Z60" s="1">
        <f t="shared" si="46"/>
        <v>3</v>
      </c>
      <c r="AA60" s="1" t="str">
        <f t="shared" si="27"/>
        <v>W</v>
      </c>
      <c r="AB60" s="1">
        <f t="shared" si="47"/>
        <v>5</v>
      </c>
      <c r="AC60" s="1" t="str">
        <f t="shared" si="28"/>
        <v>W</v>
      </c>
      <c r="AD60" s="1">
        <f t="shared" si="48"/>
        <v>8</v>
      </c>
      <c r="AE60" s="1">
        <f t="shared" si="49"/>
        <v>0</v>
      </c>
      <c r="AF60" s="1">
        <f t="shared" si="50"/>
        <v>2</v>
      </c>
      <c r="AG60" s="43"/>
    </row>
    <row r="61" spans="1:33" x14ac:dyDescent="0.3">
      <c r="A61" s="42">
        <v>46083</v>
      </c>
      <c r="B61" s="1">
        <v>60</v>
      </c>
      <c r="C61" s="1" t="s">
        <v>65</v>
      </c>
      <c r="D61" s="1" t="s">
        <v>7</v>
      </c>
      <c r="E61" s="1">
        <v>1</v>
      </c>
      <c r="F61" s="1">
        <v>2</v>
      </c>
      <c r="G61" s="1" t="s">
        <v>83</v>
      </c>
      <c r="H61" s="1" t="s">
        <v>83</v>
      </c>
      <c r="I61" s="1">
        <f t="shared" si="29"/>
        <v>38</v>
      </c>
      <c r="J61" s="1">
        <f t="shared" si="30"/>
        <v>16</v>
      </c>
      <c r="K61" s="1">
        <f t="shared" si="31"/>
        <v>10</v>
      </c>
      <c r="L61" s="1">
        <f t="shared" si="32"/>
        <v>6</v>
      </c>
      <c r="M61" s="1">
        <f t="shared" si="33"/>
        <v>4</v>
      </c>
      <c r="N61" s="1">
        <f t="shared" si="34"/>
        <v>3</v>
      </c>
      <c r="O61" s="1">
        <f t="shared" si="35"/>
        <v>23</v>
      </c>
      <c r="P61" s="1">
        <f t="shared" si="36"/>
        <v>8</v>
      </c>
      <c r="Q61" s="1">
        <f t="shared" si="37"/>
        <v>2</v>
      </c>
      <c r="R61" s="1">
        <f t="shared" si="38"/>
        <v>15</v>
      </c>
      <c r="S61" s="1">
        <f t="shared" si="39"/>
        <v>8</v>
      </c>
      <c r="T61" s="1">
        <f t="shared" si="40"/>
        <v>4</v>
      </c>
      <c r="U61" s="1">
        <f t="shared" si="41"/>
        <v>12</v>
      </c>
      <c r="V61" s="1">
        <f t="shared" si="42"/>
        <v>3</v>
      </c>
      <c r="W61" s="1">
        <f t="shared" si="43"/>
        <v>1</v>
      </c>
      <c r="X61" s="1">
        <f t="shared" si="44"/>
        <v>22</v>
      </c>
      <c r="Y61" s="1">
        <f t="shared" si="45"/>
        <v>9</v>
      </c>
      <c r="Z61" s="1">
        <f t="shared" si="46"/>
        <v>3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7</v>
      </c>
      <c r="AE61" s="1">
        <f t="shared" si="49"/>
        <v>1</v>
      </c>
      <c r="AF61" s="1">
        <f t="shared" si="50"/>
        <v>2</v>
      </c>
      <c r="AG61" s="43"/>
    </row>
    <row r="62" spans="1:33" x14ac:dyDescent="0.3">
      <c r="A62" s="42">
        <v>46085</v>
      </c>
      <c r="B62" s="1">
        <v>61</v>
      </c>
      <c r="C62" s="1" t="s">
        <v>65</v>
      </c>
      <c r="D62" s="1" t="s">
        <v>3</v>
      </c>
      <c r="E62" s="1">
        <v>6</v>
      </c>
      <c r="F62" s="1">
        <v>4</v>
      </c>
      <c r="G62" s="1" t="s">
        <v>83</v>
      </c>
      <c r="H62" s="1" t="s">
        <v>83</v>
      </c>
      <c r="I62" s="1">
        <f t="shared" si="29"/>
        <v>39</v>
      </c>
      <c r="J62" s="1">
        <f t="shared" si="30"/>
        <v>16</v>
      </c>
      <c r="K62" s="1">
        <f t="shared" si="31"/>
        <v>10</v>
      </c>
      <c r="L62" s="1">
        <f t="shared" si="32"/>
        <v>6</v>
      </c>
      <c r="M62" s="1">
        <f t="shared" si="33"/>
        <v>4</v>
      </c>
      <c r="N62" s="1">
        <f t="shared" si="34"/>
        <v>3</v>
      </c>
      <c r="O62" s="1">
        <f t="shared" si="35"/>
        <v>23</v>
      </c>
      <c r="P62" s="1">
        <f t="shared" si="36"/>
        <v>8</v>
      </c>
      <c r="Q62" s="1">
        <f t="shared" si="37"/>
        <v>2</v>
      </c>
      <c r="R62" s="1">
        <f t="shared" si="38"/>
        <v>16</v>
      </c>
      <c r="S62" s="1">
        <f t="shared" si="39"/>
        <v>8</v>
      </c>
      <c r="T62" s="1">
        <f t="shared" si="40"/>
        <v>4</v>
      </c>
      <c r="U62" s="1">
        <f t="shared" si="41"/>
        <v>12</v>
      </c>
      <c r="V62" s="1">
        <f t="shared" si="42"/>
        <v>3</v>
      </c>
      <c r="W62" s="1">
        <f t="shared" si="43"/>
        <v>1</v>
      </c>
      <c r="X62" s="1">
        <f t="shared" si="44"/>
        <v>22</v>
      </c>
      <c r="Y62" s="1">
        <f t="shared" si="45"/>
        <v>9</v>
      </c>
      <c r="Z62" s="1">
        <f t="shared" si="46"/>
        <v>3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8</v>
      </c>
      <c r="AE62" s="1">
        <f t="shared" si="49"/>
        <v>1</v>
      </c>
      <c r="AF62" s="1">
        <f t="shared" si="50"/>
        <v>1</v>
      </c>
      <c r="AG62" s="43"/>
    </row>
    <row r="63" spans="1:33" x14ac:dyDescent="0.3">
      <c r="A63" s="42">
        <v>46087</v>
      </c>
      <c r="B63" s="1">
        <v>62</v>
      </c>
      <c r="C63" s="1" t="s">
        <v>65</v>
      </c>
      <c r="D63" s="1" t="s">
        <v>20</v>
      </c>
      <c r="E63" s="1">
        <v>6</v>
      </c>
      <c r="F63" s="1">
        <v>3</v>
      </c>
      <c r="G63" s="1" t="s">
        <v>83</v>
      </c>
      <c r="H63" s="1" t="s">
        <v>83</v>
      </c>
      <c r="I63" s="1">
        <f t="shared" si="29"/>
        <v>40</v>
      </c>
      <c r="J63" s="1">
        <f t="shared" si="30"/>
        <v>16</v>
      </c>
      <c r="K63" s="1">
        <f t="shared" si="31"/>
        <v>10</v>
      </c>
      <c r="L63" s="1">
        <f t="shared" si="32"/>
        <v>6</v>
      </c>
      <c r="M63" s="1">
        <f t="shared" si="33"/>
        <v>4</v>
      </c>
      <c r="N63" s="1">
        <f t="shared" si="34"/>
        <v>3</v>
      </c>
      <c r="O63" s="1">
        <f t="shared" si="35"/>
        <v>23</v>
      </c>
      <c r="P63" s="1">
        <f t="shared" si="36"/>
        <v>8</v>
      </c>
      <c r="Q63" s="1">
        <f t="shared" si="37"/>
        <v>2</v>
      </c>
      <c r="R63" s="1">
        <f t="shared" si="38"/>
        <v>17</v>
      </c>
      <c r="S63" s="1">
        <f t="shared" si="39"/>
        <v>8</v>
      </c>
      <c r="T63" s="1">
        <f t="shared" si="40"/>
        <v>4</v>
      </c>
      <c r="U63" s="1">
        <f t="shared" si="41"/>
        <v>12</v>
      </c>
      <c r="V63" s="1">
        <f t="shared" si="42"/>
        <v>3</v>
      </c>
      <c r="W63" s="1">
        <f t="shared" si="43"/>
        <v>1</v>
      </c>
      <c r="X63" s="1">
        <f t="shared" si="44"/>
        <v>22</v>
      </c>
      <c r="Y63" s="1">
        <f t="shared" si="45"/>
        <v>9</v>
      </c>
      <c r="Z63" s="1">
        <f t="shared" si="46"/>
        <v>3</v>
      </c>
      <c r="AA63" s="1" t="str">
        <f t="shared" si="27"/>
        <v>W</v>
      </c>
      <c r="AB63" s="1">
        <f t="shared" si="47"/>
        <v>2</v>
      </c>
      <c r="AC63" s="1" t="str">
        <f t="shared" si="28"/>
        <v>W</v>
      </c>
      <c r="AD63" s="1">
        <f t="shared" si="48"/>
        <v>8</v>
      </c>
      <c r="AE63" s="1">
        <f t="shared" si="49"/>
        <v>1</v>
      </c>
      <c r="AF63" s="1">
        <f t="shared" si="50"/>
        <v>1</v>
      </c>
      <c r="AG63" s="43"/>
    </row>
    <row r="64" spans="1:33" x14ac:dyDescent="0.3">
      <c r="A64" s="42">
        <v>46088</v>
      </c>
      <c r="B64" s="1">
        <v>63</v>
      </c>
      <c r="C64" s="1" t="s">
        <v>65</v>
      </c>
      <c r="D64" s="1" t="s">
        <v>27</v>
      </c>
      <c r="E64" s="1">
        <v>4</v>
      </c>
      <c r="F64" s="1">
        <v>5</v>
      </c>
      <c r="G64" s="1" t="s">
        <v>83</v>
      </c>
      <c r="H64" s="1" t="s">
        <v>83</v>
      </c>
      <c r="I64" s="1">
        <f t="shared" si="29"/>
        <v>40</v>
      </c>
      <c r="J64" s="1">
        <f t="shared" si="30"/>
        <v>17</v>
      </c>
      <c r="K64" s="1">
        <f t="shared" si="31"/>
        <v>10</v>
      </c>
      <c r="L64" s="1">
        <f t="shared" si="32"/>
        <v>6</v>
      </c>
      <c r="M64" s="1">
        <f t="shared" si="33"/>
        <v>4</v>
      </c>
      <c r="N64" s="1">
        <f t="shared" si="34"/>
        <v>3</v>
      </c>
      <c r="O64" s="1">
        <f t="shared" si="35"/>
        <v>23</v>
      </c>
      <c r="P64" s="1">
        <f t="shared" si="36"/>
        <v>8</v>
      </c>
      <c r="Q64" s="1">
        <f t="shared" si="37"/>
        <v>2</v>
      </c>
      <c r="R64" s="1">
        <f t="shared" si="38"/>
        <v>17</v>
      </c>
      <c r="S64" s="1">
        <f t="shared" si="39"/>
        <v>9</v>
      </c>
      <c r="T64" s="1">
        <f t="shared" si="40"/>
        <v>4</v>
      </c>
      <c r="U64" s="1">
        <f t="shared" si="41"/>
        <v>12</v>
      </c>
      <c r="V64" s="1">
        <f t="shared" si="42"/>
        <v>3</v>
      </c>
      <c r="W64" s="1">
        <f t="shared" si="43"/>
        <v>1</v>
      </c>
      <c r="X64" s="1">
        <f t="shared" si="44"/>
        <v>22</v>
      </c>
      <c r="Y64" s="1">
        <f t="shared" si="45"/>
        <v>9</v>
      </c>
      <c r="Z64" s="1">
        <f t="shared" si="46"/>
        <v>3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7</v>
      </c>
      <c r="AE64" s="1">
        <f t="shared" si="49"/>
        <v>2</v>
      </c>
      <c r="AF64" s="1">
        <f t="shared" si="50"/>
        <v>1</v>
      </c>
      <c r="AG64" s="43"/>
    </row>
    <row r="65" spans="1:33" x14ac:dyDescent="0.3">
      <c r="A65" s="42">
        <v>46091</v>
      </c>
      <c r="B65" s="1">
        <v>64</v>
      </c>
      <c r="C65" s="1" t="s">
        <v>66</v>
      </c>
      <c r="D65" s="1" t="s">
        <v>9</v>
      </c>
      <c r="E65" s="1">
        <v>5</v>
      </c>
      <c r="F65" s="1">
        <v>4</v>
      </c>
      <c r="G65" s="1" t="s">
        <v>84</v>
      </c>
      <c r="H65" s="1" t="s">
        <v>84</v>
      </c>
      <c r="I65" s="1">
        <f t="shared" si="29"/>
        <v>41</v>
      </c>
      <c r="J65" s="1">
        <f t="shared" si="30"/>
        <v>17</v>
      </c>
      <c r="K65" s="1">
        <f t="shared" si="31"/>
        <v>11</v>
      </c>
      <c r="L65" s="1">
        <f t="shared" si="32"/>
        <v>6</v>
      </c>
      <c r="M65" s="1">
        <f t="shared" si="33"/>
        <v>5</v>
      </c>
      <c r="N65" s="1">
        <f t="shared" si="34"/>
        <v>3</v>
      </c>
      <c r="O65" s="1">
        <f t="shared" si="35"/>
        <v>24</v>
      </c>
      <c r="P65" s="1">
        <f t="shared" si="36"/>
        <v>8</v>
      </c>
      <c r="Q65" s="1">
        <f t="shared" si="37"/>
        <v>2</v>
      </c>
      <c r="R65" s="1">
        <f t="shared" si="38"/>
        <v>17</v>
      </c>
      <c r="S65" s="1">
        <f t="shared" si="39"/>
        <v>9</v>
      </c>
      <c r="T65" s="1">
        <f t="shared" si="40"/>
        <v>4</v>
      </c>
      <c r="U65" s="1">
        <f t="shared" si="41"/>
        <v>13</v>
      </c>
      <c r="V65" s="1">
        <f t="shared" si="42"/>
        <v>3</v>
      </c>
      <c r="W65" s="1">
        <f t="shared" si="43"/>
        <v>1</v>
      </c>
      <c r="X65" s="1">
        <f t="shared" si="44"/>
        <v>23</v>
      </c>
      <c r="Y65" s="1">
        <f t="shared" si="45"/>
        <v>9</v>
      </c>
      <c r="Z65" s="1">
        <f t="shared" si="46"/>
        <v>3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8</v>
      </c>
      <c r="AE65" s="1">
        <f t="shared" si="49"/>
        <v>2</v>
      </c>
      <c r="AF65" s="1">
        <f t="shared" si="50"/>
        <v>0</v>
      </c>
      <c r="AG65" s="43"/>
    </row>
    <row r="66" spans="1:33" x14ac:dyDescent="0.3">
      <c r="A66" s="42">
        <v>46093</v>
      </c>
      <c r="B66" s="1">
        <v>65</v>
      </c>
      <c r="C66" s="1" t="s">
        <v>66</v>
      </c>
      <c r="D66" s="1" t="s">
        <v>6</v>
      </c>
      <c r="E66" s="1">
        <v>1</v>
      </c>
      <c r="F66" s="1">
        <v>3</v>
      </c>
      <c r="G66" s="1" t="s">
        <v>83</v>
      </c>
      <c r="H66" s="1" t="s">
        <v>83</v>
      </c>
      <c r="I66" s="1">
        <f t="shared" si="29"/>
        <v>41</v>
      </c>
      <c r="J66" s="1">
        <f t="shared" si="30"/>
        <v>18</v>
      </c>
      <c r="K66" s="1">
        <f t="shared" si="31"/>
        <v>11</v>
      </c>
      <c r="L66" s="1">
        <f t="shared" si="32"/>
        <v>6</v>
      </c>
      <c r="M66" s="1">
        <f t="shared" si="33"/>
        <v>5</v>
      </c>
      <c r="N66" s="1">
        <f t="shared" si="34"/>
        <v>3</v>
      </c>
      <c r="O66" s="1">
        <f t="shared" si="35"/>
        <v>24</v>
      </c>
      <c r="P66" s="1">
        <f t="shared" si="36"/>
        <v>9</v>
      </c>
      <c r="Q66" s="1">
        <f t="shared" si="37"/>
        <v>2</v>
      </c>
      <c r="R66" s="1">
        <f t="shared" si="38"/>
        <v>17</v>
      </c>
      <c r="S66" s="1">
        <f t="shared" si="39"/>
        <v>9</v>
      </c>
      <c r="T66" s="1">
        <f t="shared" si="40"/>
        <v>4</v>
      </c>
      <c r="U66" s="1">
        <f t="shared" si="41"/>
        <v>13</v>
      </c>
      <c r="V66" s="1">
        <f t="shared" si="42"/>
        <v>3</v>
      </c>
      <c r="W66" s="1">
        <f t="shared" si="43"/>
        <v>1</v>
      </c>
      <c r="X66" s="1">
        <f t="shared" si="44"/>
        <v>23</v>
      </c>
      <c r="Y66" s="1">
        <f t="shared" si="45"/>
        <v>9</v>
      </c>
      <c r="Z66" s="1">
        <f t="shared" si="46"/>
        <v>3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7</v>
      </c>
      <c r="AE66" s="1">
        <f t="shared" si="49"/>
        <v>3</v>
      </c>
      <c r="AF66" s="1">
        <f t="shared" si="50"/>
        <v>0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5</v>
      </c>
      <c r="E67" s="1">
        <v>4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42</v>
      </c>
      <c r="J67" s="1">
        <f t="shared" ref="J67:J83" si="54">IF(E67="","",IF(AND(F67&gt;E67,G67=$AK$2,H67=$AK$2),J66+1,J66))</f>
        <v>18</v>
      </c>
      <c r="K67" s="1">
        <f t="shared" ref="K67:K83" si="55">IF(E67="","",IF(AND(G67=$AK$1,E67&gt;F67),K66+1,K66))</f>
        <v>11</v>
      </c>
      <c r="L67" s="1">
        <f t="shared" ref="L67:L83" si="56">IF(E67="","",IF(AND(OR(G67=$AK$1,H67=$AK$1),E67&lt;F67),L66+1,L66))</f>
        <v>6</v>
      </c>
      <c r="M67" s="1">
        <f t="shared" ref="M67:M83" si="57">IF(E67="","",IF(AND(H67=$AK$1,E67&gt;F67),M66+1,M66))</f>
        <v>5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24</v>
      </c>
      <c r="P67" s="1">
        <f t="shared" ref="P67:P83" si="60">IF(E67="","",IF(AND(C67=$AL$1,F67&gt;E67,G67=$AK$2,H67=$AK$2), P66+1, P66))</f>
        <v>9</v>
      </c>
      <c r="Q67" s="1">
        <f t="shared" ref="Q67:Q83" si="61">IF(E67="","",IF(AND(C67=$AL$1,F67&gt;E67,OR(G67=$AK$1,H67=$AK$1)),Q66+1, Q66))</f>
        <v>2</v>
      </c>
      <c r="R67" s="1">
        <f t="shared" ref="R67:R83" si="62">IF(E67="","",IF(AND(C67=$AL$2,E67&gt;F67),R66+1,R66))</f>
        <v>18</v>
      </c>
      <c r="S67" s="1">
        <f t="shared" ref="S67:S83" si="63">IF(E67="","",IF(AND(C67=$AL$2,F67&gt;E67,G67=$AK$2,H67=$AK$2),S66+1,S66))</f>
        <v>9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13</v>
      </c>
      <c r="V67" s="1">
        <f t="shared" ref="V67:V83" si="66">IF(E67="","",IF(AND(E67&lt;F67,G67=$AK$2,H67=$AK$2,COUNTIF($AO$1:$AO$7,D67)=1),V66+1,V66))</f>
        <v>3</v>
      </c>
      <c r="W67" s="1">
        <f t="shared" ref="W67:W83" si="67">IF(E67="","",IF(AND(E67&lt;F67,COUNTIF($AO$1:$AO$7,D67)=1,OR(G67=$AK$1,H67=$AK$1)), W66+1, W66))</f>
        <v>1</v>
      </c>
      <c r="X67" s="1">
        <f t="shared" ref="X67:X83" si="68">IF(E67="","",IF(AND(E67&gt;F67,COUNTIF($AN$1:$AN$15,D67)=1),X66+1,X66))</f>
        <v>24</v>
      </c>
      <c r="Y67" s="1">
        <f t="shared" ref="Y67:Y83" si="69">IF(E67="","",IF(AND(E67&lt;F67,G67=$AK$2,H67=$AK$2,COUNTIF($AN$1:$AN$15,D67)=1),Y66+1,Y66))</f>
        <v>9</v>
      </c>
      <c r="Z67" s="1">
        <f t="shared" ref="Z67:Z83" si="70">IF(E67="","",IF(AND(E67&lt;F67,COUNTIF($AN$1:$AN$15,D67)=1,OR(G67=$AK$1,H67=$AK$1)), Z66+1, Z66))</f>
        <v>3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7</v>
      </c>
      <c r="AE67" s="1">
        <f t="shared" si="49"/>
        <v>3</v>
      </c>
      <c r="AF67" s="1">
        <f t="shared" si="50"/>
        <v>0</v>
      </c>
      <c r="AG67" s="43"/>
    </row>
    <row r="68" spans="1:33" x14ac:dyDescent="0.3">
      <c r="A68" s="42">
        <v>46098</v>
      </c>
      <c r="B68" s="1">
        <v>67</v>
      </c>
      <c r="C68" s="1" t="s">
        <v>65</v>
      </c>
      <c r="D68" s="1" t="s">
        <v>23</v>
      </c>
      <c r="E68" s="1">
        <v>1</v>
      </c>
      <c r="F68" s="1">
        <v>5</v>
      </c>
      <c r="G68" s="1" t="s">
        <v>83</v>
      </c>
      <c r="H68" s="1" t="s">
        <v>83</v>
      </c>
      <c r="I68" s="1">
        <f t="shared" si="53"/>
        <v>42</v>
      </c>
      <c r="J68" s="1">
        <f t="shared" si="54"/>
        <v>19</v>
      </c>
      <c r="K68" s="1">
        <f t="shared" si="55"/>
        <v>11</v>
      </c>
      <c r="L68" s="1">
        <f t="shared" si="56"/>
        <v>6</v>
      </c>
      <c r="M68" s="1">
        <f t="shared" si="57"/>
        <v>5</v>
      </c>
      <c r="N68" s="1">
        <f t="shared" si="58"/>
        <v>3</v>
      </c>
      <c r="O68" s="1">
        <f t="shared" si="59"/>
        <v>24</v>
      </c>
      <c r="P68" s="1">
        <f t="shared" si="60"/>
        <v>9</v>
      </c>
      <c r="Q68" s="1">
        <f t="shared" si="61"/>
        <v>2</v>
      </c>
      <c r="R68" s="1">
        <f t="shared" si="62"/>
        <v>18</v>
      </c>
      <c r="S68" s="1">
        <f t="shared" si="63"/>
        <v>10</v>
      </c>
      <c r="T68" s="1">
        <f t="shared" si="64"/>
        <v>4</v>
      </c>
      <c r="U68" s="1">
        <f t="shared" si="65"/>
        <v>13</v>
      </c>
      <c r="V68" s="1">
        <f t="shared" si="66"/>
        <v>4</v>
      </c>
      <c r="W68" s="1">
        <f t="shared" si="67"/>
        <v>1</v>
      </c>
      <c r="X68" s="1">
        <f t="shared" si="68"/>
        <v>24</v>
      </c>
      <c r="Y68" s="1">
        <f t="shared" si="69"/>
        <v>10</v>
      </c>
      <c r="Z68" s="1">
        <f t="shared" si="70"/>
        <v>3</v>
      </c>
      <c r="AA68" s="1" t="str">
        <f t="shared" si="51"/>
        <v>L</v>
      </c>
      <c r="AB68" s="1">
        <f t="shared" si="71"/>
        <v>1</v>
      </c>
      <c r="AC68" s="1" t="str">
        <f t="shared" si="52"/>
        <v>L</v>
      </c>
      <c r="AD68" s="1">
        <f t="shared" si="48"/>
        <v>6</v>
      </c>
      <c r="AE68" s="1">
        <f t="shared" si="49"/>
        <v>4</v>
      </c>
      <c r="AF68" s="1">
        <f t="shared" si="50"/>
        <v>0</v>
      </c>
      <c r="AG68" s="43"/>
    </row>
    <row r="69" spans="1:33" x14ac:dyDescent="0.3">
      <c r="A69" s="42">
        <v>46099</v>
      </c>
      <c r="B69" s="1">
        <v>68</v>
      </c>
      <c r="C69" s="1" t="s">
        <v>66</v>
      </c>
      <c r="D69" s="1" t="s">
        <v>9</v>
      </c>
      <c r="E69" s="1">
        <v>6</v>
      </c>
      <c r="F69" s="1">
        <v>5</v>
      </c>
      <c r="G69" s="1" t="s">
        <v>84</v>
      </c>
      <c r="H69" s="1" t="s">
        <v>83</v>
      </c>
      <c r="I69" s="1">
        <f t="shared" si="53"/>
        <v>43</v>
      </c>
      <c r="J69" s="1">
        <f t="shared" si="54"/>
        <v>19</v>
      </c>
      <c r="K69" s="1">
        <f t="shared" si="55"/>
        <v>12</v>
      </c>
      <c r="L69" s="1">
        <f t="shared" si="56"/>
        <v>6</v>
      </c>
      <c r="M69" s="1">
        <f t="shared" si="57"/>
        <v>5</v>
      </c>
      <c r="N69" s="1">
        <f t="shared" si="58"/>
        <v>3</v>
      </c>
      <c r="O69" s="1">
        <f t="shared" si="59"/>
        <v>25</v>
      </c>
      <c r="P69" s="1">
        <f t="shared" si="60"/>
        <v>9</v>
      </c>
      <c r="Q69" s="1">
        <f t="shared" si="61"/>
        <v>2</v>
      </c>
      <c r="R69" s="1">
        <f t="shared" si="62"/>
        <v>18</v>
      </c>
      <c r="S69" s="1">
        <f t="shared" si="63"/>
        <v>10</v>
      </c>
      <c r="T69" s="1">
        <f t="shared" si="64"/>
        <v>4</v>
      </c>
      <c r="U69" s="1">
        <f t="shared" si="65"/>
        <v>14</v>
      </c>
      <c r="V69" s="1">
        <f t="shared" si="66"/>
        <v>4</v>
      </c>
      <c r="W69" s="1">
        <f t="shared" si="67"/>
        <v>1</v>
      </c>
      <c r="X69" s="1">
        <f t="shared" si="68"/>
        <v>25</v>
      </c>
      <c r="Y69" s="1">
        <f t="shared" si="69"/>
        <v>10</v>
      </c>
      <c r="Z69" s="1">
        <f t="shared" si="70"/>
        <v>3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6</v>
      </c>
      <c r="AE69" s="1">
        <f t="shared" si="49"/>
        <v>4</v>
      </c>
      <c r="AF69" s="1">
        <f t="shared" si="50"/>
        <v>0</v>
      </c>
      <c r="AG69" s="43"/>
    </row>
    <row r="70" spans="1:33" x14ac:dyDescent="0.3">
      <c r="A70" s="42">
        <v>46101</v>
      </c>
      <c r="B70" s="1">
        <v>69</v>
      </c>
      <c r="C70" s="1" t="s">
        <v>65</v>
      </c>
      <c r="D70" s="1" t="s">
        <v>4</v>
      </c>
      <c r="E70" s="1">
        <v>4</v>
      </c>
      <c r="F70" s="1">
        <v>3</v>
      </c>
      <c r="G70" s="1" t="s">
        <v>84</v>
      </c>
      <c r="H70" s="1" t="s">
        <v>83</v>
      </c>
      <c r="I70" s="1">
        <f t="shared" si="53"/>
        <v>44</v>
      </c>
      <c r="J70" s="1">
        <f t="shared" si="54"/>
        <v>19</v>
      </c>
      <c r="K70" s="1">
        <f t="shared" si="55"/>
        <v>13</v>
      </c>
      <c r="L70" s="1">
        <f t="shared" si="56"/>
        <v>6</v>
      </c>
      <c r="M70" s="1">
        <f t="shared" si="57"/>
        <v>5</v>
      </c>
      <c r="N70" s="1">
        <f t="shared" si="58"/>
        <v>3</v>
      </c>
      <c r="O70" s="1">
        <f t="shared" si="59"/>
        <v>25</v>
      </c>
      <c r="P70" s="1">
        <f t="shared" si="60"/>
        <v>9</v>
      </c>
      <c r="Q70" s="1">
        <f t="shared" si="61"/>
        <v>2</v>
      </c>
      <c r="R70" s="1">
        <f t="shared" si="62"/>
        <v>19</v>
      </c>
      <c r="S70" s="1">
        <f t="shared" si="63"/>
        <v>10</v>
      </c>
      <c r="T70" s="1">
        <f t="shared" si="64"/>
        <v>4</v>
      </c>
      <c r="U70" s="1">
        <f t="shared" si="65"/>
        <v>14</v>
      </c>
      <c r="V70" s="1">
        <f t="shared" si="66"/>
        <v>4</v>
      </c>
      <c r="W70" s="1">
        <f t="shared" si="67"/>
        <v>1</v>
      </c>
      <c r="X70" s="1">
        <f t="shared" si="68"/>
        <v>26</v>
      </c>
      <c r="Y70" s="1">
        <f t="shared" si="69"/>
        <v>10</v>
      </c>
      <c r="Z70" s="1">
        <f t="shared" si="70"/>
        <v>3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6</v>
      </c>
      <c r="AE70" s="1">
        <f t="shared" si="49"/>
        <v>4</v>
      </c>
      <c r="AF70" s="1">
        <f t="shared" si="50"/>
        <v>0</v>
      </c>
      <c r="AG70" s="43"/>
    </row>
    <row r="71" spans="1:33" x14ac:dyDescent="0.3">
      <c r="A71" s="42">
        <v>46103</v>
      </c>
      <c r="B71" s="1">
        <v>70</v>
      </c>
      <c r="C71" s="1" t="s">
        <v>65</v>
      </c>
      <c r="D71" s="1" t="s">
        <v>9</v>
      </c>
      <c r="E71" s="1">
        <v>5</v>
      </c>
      <c r="F71" s="1">
        <v>1</v>
      </c>
      <c r="G71" s="1" t="s">
        <v>83</v>
      </c>
      <c r="H71" s="1" t="s">
        <v>83</v>
      </c>
      <c r="I71" s="1">
        <f t="shared" si="53"/>
        <v>45</v>
      </c>
      <c r="J71" s="1">
        <f t="shared" si="54"/>
        <v>19</v>
      </c>
      <c r="K71" s="1">
        <f t="shared" si="55"/>
        <v>13</v>
      </c>
      <c r="L71" s="1">
        <f t="shared" si="56"/>
        <v>6</v>
      </c>
      <c r="M71" s="1">
        <f t="shared" si="57"/>
        <v>5</v>
      </c>
      <c r="N71" s="1">
        <f t="shared" si="58"/>
        <v>3</v>
      </c>
      <c r="O71" s="1">
        <f t="shared" si="59"/>
        <v>25</v>
      </c>
      <c r="P71" s="1">
        <f t="shared" si="60"/>
        <v>9</v>
      </c>
      <c r="Q71" s="1">
        <f t="shared" si="61"/>
        <v>2</v>
      </c>
      <c r="R71" s="1">
        <f t="shared" si="62"/>
        <v>20</v>
      </c>
      <c r="S71" s="1">
        <f t="shared" si="63"/>
        <v>10</v>
      </c>
      <c r="T71" s="1">
        <f t="shared" si="64"/>
        <v>4</v>
      </c>
      <c r="U71" s="1">
        <f t="shared" si="65"/>
        <v>15</v>
      </c>
      <c r="V71" s="1">
        <f t="shared" si="66"/>
        <v>4</v>
      </c>
      <c r="W71" s="1">
        <f t="shared" si="67"/>
        <v>1</v>
      </c>
      <c r="X71" s="1">
        <f t="shared" si="68"/>
        <v>27</v>
      </c>
      <c r="Y71" s="1">
        <f t="shared" si="69"/>
        <v>10</v>
      </c>
      <c r="Z71" s="1">
        <f t="shared" si="70"/>
        <v>3</v>
      </c>
      <c r="AA71" s="1" t="str">
        <f t="shared" si="51"/>
        <v>W</v>
      </c>
      <c r="AB71" s="1">
        <f t="shared" si="71"/>
        <v>3</v>
      </c>
      <c r="AC71" s="1" t="str">
        <f t="shared" si="52"/>
        <v>W</v>
      </c>
      <c r="AD71" s="1">
        <f t="shared" si="48"/>
        <v>7</v>
      </c>
      <c r="AE71" s="1">
        <f t="shared" si="49"/>
        <v>3</v>
      </c>
      <c r="AF71" s="1">
        <f t="shared" si="50"/>
        <v>0</v>
      </c>
      <c r="AG71" s="43"/>
    </row>
    <row r="72" spans="1:33" x14ac:dyDescent="0.3">
      <c r="A72" s="42">
        <v>46105</v>
      </c>
      <c r="B72" s="1">
        <v>71</v>
      </c>
      <c r="C72" s="1" t="s">
        <v>65</v>
      </c>
      <c r="D72" s="1" t="s">
        <v>16</v>
      </c>
      <c r="E72" s="1">
        <v>2</v>
      </c>
      <c r="F72" s="1">
        <v>5</v>
      </c>
      <c r="G72" s="1" t="s">
        <v>83</v>
      </c>
      <c r="H72" s="1" t="s">
        <v>83</v>
      </c>
      <c r="I72" s="1">
        <f t="shared" si="53"/>
        <v>45</v>
      </c>
      <c r="J72" s="1">
        <f t="shared" si="54"/>
        <v>20</v>
      </c>
      <c r="K72" s="1">
        <f t="shared" si="55"/>
        <v>13</v>
      </c>
      <c r="L72" s="1">
        <f t="shared" si="56"/>
        <v>6</v>
      </c>
      <c r="M72" s="1">
        <f t="shared" si="57"/>
        <v>5</v>
      </c>
      <c r="N72" s="1">
        <f t="shared" si="58"/>
        <v>3</v>
      </c>
      <c r="O72" s="1">
        <f t="shared" si="59"/>
        <v>25</v>
      </c>
      <c r="P72" s="1">
        <f t="shared" si="60"/>
        <v>9</v>
      </c>
      <c r="Q72" s="1">
        <f t="shared" si="61"/>
        <v>2</v>
      </c>
      <c r="R72" s="1">
        <f t="shared" si="62"/>
        <v>20</v>
      </c>
      <c r="S72" s="1">
        <f t="shared" si="63"/>
        <v>11</v>
      </c>
      <c r="T72" s="1">
        <f t="shared" si="64"/>
        <v>4</v>
      </c>
      <c r="U72" s="1">
        <f t="shared" si="65"/>
        <v>15</v>
      </c>
      <c r="V72" s="1">
        <f t="shared" si="66"/>
        <v>4</v>
      </c>
      <c r="W72" s="1">
        <f t="shared" si="67"/>
        <v>1</v>
      </c>
      <c r="X72" s="1">
        <f t="shared" si="68"/>
        <v>27</v>
      </c>
      <c r="Y72" s="1">
        <f t="shared" si="69"/>
        <v>11</v>
      </c>
      <c r="Z72" s="1">
        <f t="shared" si="70"/>
        <v>3</v>
      </c>
      <c r="AA72" s="1" t="str">
        <f t="shared" si="51"/>
        <v>L</v>
      </c>
      <c r="AB72" s="1">
        <f t="shared" si="71"/>
        <v>1</v>
      </c>
      <c r="AC72" s="1" t="str">
        <f t="shared" si="52"/>
        <v>L</v>
      </c>
      <c r="AD72" s="1">
        <f t="shared" si="48"/>
        <v>6</v>
      </c>
      <c r="AE72" s="1">
        <f t="shared" si="49"/>
        <v>4</v>
      </c>
      <c r="AF72" s="1">
        <f t="shared" si="50"/>
        <v>0</v>
      </c>
      <c r="AG72" s="43"/>
    </row>
    <row r="73" spans="1:33" x14ac:dyDescent="0.3">
      <c r="A73" s="42">
        <v>46109</v>
      </c>
      <c r="B73" s="1">
        <v>72</v>
      </c>
      <c r="C73" s="1" t="s">
        <v>66</v>
      </c>
      <c r="D73" s="1" t="s">
        <v>14</v>
      </c>
      <c r="E73" s="1">
        <v>5</v>
      </c>
      <c r="F73" s="1">
        <v>2</v>
      </c>
      <c r="G73" s="1" t="s">
        <v>83</v>
      </c>
      <c r="H73" s="1" t="s">
        <v>83</v>
      </c>
      <c r="I73" s="1">
        <f t="shared" si="53"/>
        <v>46</v>
      </c>
      <c r="J73" s="1">
        <f t="shared" si="54"/>
        <v>20</v>
      </c>
      <c r="K73" s="1">
        <f t="shared" si="55"/>
        <v>13</v>
      </c>
      <c r="L73" s="1">
        <f t="shared" si="56"/>
        <v>6</v>
      </c>
      <c r="M73" s="1">
        <f t="shared" si="57"/>
        <v>5</v>
      </c>
      <c r="N73" s="1">
        <f t="shared" si="58"/>
        <v>3</v>
      </c>
      <c r="O73" s="1">
        <f t="shared" si="59"/>
        <v>26</v>
      </c>
      <c r="P73" s="1">
        <f t="shared" si="60"/>
        <v>9</v>
      </c>
      <c r="Q73" s="1">
        <f t="shared" si="61"/>
        <v>2</v>
      </c>
      <c r="R73" s="1">
        <f t="shared" si="62"/>
        <v>20</v>
      </c>
      <c r="S73" s="1">
        <f t="shared" si="63"/>
        <v>11</v>
      </c>
      <c r="T73" s="1">
        <f t="shared" si="64"/>
        <v>4</v>
      </c>
      <c r="U73" s="1">
        <f t="shared" si="65"/>
        <v>16</v>
      </c>
      <c r="V73" s="1">
        <f t="shared" si="66"/>
        <v>4</v>
      </c>
      <c r="W73" s="1">
        <f t="shared" si="67"/>
        <v>1</v>
      </c>
      <c r="X73" s="1">
        <f t="shared" si="68"/>
        <v>28</v>
      </c>
      <c r="Y73" s="1">
        <f t="shared" si="69"/>
        <v>11</v>
      </c>
      <c r="Z73" s="1">
        <f t="shared" si="70"/>
        <v>3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6</v>
      </c>
      <c r="AE73" s="1">
        <f t="shared" si="49"/>
        <v>4</v>
      </c>
      <c r="AF73" s="1">
        <f t="shared" si="50"/>
        <v>0</v>
      </c>
      <c r="AG73" s="43"/>
    </row>
    <row r="74" spans="1:33" x14ac:dyDescent="0.3">
      <c r="A74" s="42">
        <v>46110</v>
      </c>
      <c r="B74" s="1">
        <v>73</v>
      </c>
      <c r="C74" s="1" t="s">
        <v>66</v>
      </c>
      <c r="D74" s="1" t="s">
        <v>16</v>
      </c>
      <c r="E74" s="1">
        <v>1</v>
      </c>
      <c r="F74" s="1">
        <v>3</v>
      </c>
      <c r="G74" s="1" t="s">
        <v>83</v>
      </c>
      <c r="H74" s="1" t="s">
        <v>83</v>
      </c>
      <c r="I74" s="1">
        <f t="shared" si="53"/>
        <v>46</v>
      </c>
      <c r="J74" s="1">
        <f t="shared" si="54"/>
        <v>21</v>
      </c>
      <c r="K74" s="1">
        <f t="shared" si="55"/>
        <v>13</v>
      </c>
      <c r="L74" s="1">
        <f t="shared" si="56"/>
        <v>6</v>
      </c>
      <c r="M74" s="1">
        <f t="shared" si="57"/>
        <v>5</v>
      </c>
      <c r="N74" s="1">
        <f t="shared" si="58"/>
        <v>3</v>
      </c>
      <c r="O74" s="1">
        <f t="shared" si="59"/>
        <v>26</v>
      </c>
      <c r="P74" s="1">
        <f t="shared" si="60"/>
        <v>10</v>
      </c>
      <c r="Q74" s="1">
        <f t="shared" si="61"/>
        <v>2</v>
      </c>
      <c r="R74" s="1">
        <f t="shared" si="62"/>
        <v>20</v>
      </c>
      <c r="S74" s="1">
        <f t="shared" si="63"/>
        <v>11</v>
      </c>
      <c r="T74" s="1">
        <f t="shared" si="64"/>
        <v>4</v>
      </c>
      <c r="U74" s="1">
        <f t="shared" si="65"/>
        <v>16</v>
      </c>
      <c r="V74" s="1">
        <f t="shared" si="66"/>
        <v>4</v>
      </c>
      <c r="W74" s="1">
        <f t="shared" si="67"/>
        <v>1</v>
      </c>
      <c r="X74" s="1">
        <f t="shared" si="68"/>
        <v>28</v>
      </c>
      <c r="Y74" s="1">
        <f t="shared" si="69"/>
        <v>12</v>
      </c>
      <c r="Z74" s="1">
        <f t="shared" si="70"/>
        <v>3</v>
      </c>
      <c r="AA74" s="1" t="str">
        <f t="shared" si="51"/>
        <v>L</v>
      </c>
      <c r="AB74" s="1">
        <f t="shared" si="71"/>
        <v>1</v>
      </c>
      <c r="AC74" s="1" t="str">
        <f t="shared" si="52"/>
        <v>L</v>
      </c>
      <c r="AD74" s="1">
        <f t="shared" si="48"/>
        <v>6</v>
      </c>
      <c r="AE74" s="1">
        <f t="shared" si="49"/>
        <v>4</v>
      </c>
      <c r="AF74" s="1">
        <f t="shared" si="50"/>
        <v>0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23</v>
      </c>
      <c r="E75" s="1">
        <v>5</v>
      </c>
      <c r="F75" s="1">
        <v>2</v>
      </c>
      <c r="G75" s="1" t="s">
        <v>83</v>
      </c>
      <c r="H75" s="1" t="s">
        <v>83</v>
      </c>
      <c r="I75" s="1">
        <f t="shared" si="53"/>
        <v>47</v>
      </c>
      <c r="J75" s="1">
        <f t="shared" si="54"/>
        <v>21</v>
      </c>
      <c r="K75" s="1">
        <f t="shared" si="55"/>
        <v>13</v>
      </c>
      <c r="L75" s="1">
        <f t="shared" si="56"/>
        <v>6</v>
      </c>
      <c r="M75" s="1">
        <f t="shared" si="57"/>
        <v>5</v>
      </c>
      <c r="N75" s="1">
        <f t="shared" si="58"/>
        <v>3</v>
      </c>
      <c r="O75" s="1">
        <f t="shared" si="59"/>
        <v>26</v>
      </c>
      <c r="P75" s="1">
        <f t="shared" si="60"/>
        <v>10</v>
      </c>
      <c r="Q75" s="1">
        <f t="shared" si="61"/>
        <v>2</v>
      </c>
      <c r="R75" s="1">
        <f t="shared" si="62"/>
        <v>21</v>
      </c>
      <c r="S75" s="1">
        <f t="shared" si="63"/>
        <v>11</v>
      </c>
      <c r="T75" s="1">
        <f t="shared" si="64"/>
        <v>4</v>
      </c>
      <c r="U75" s="1">
        <f t="shared" si="65"/>
        <v>17</v>
      </c>
      <c r="V75" s="1">
        <f t="shared" si="66"/>
        <v>4</v>
      </c>
      <c r="W75" s="1">
        <f t="shared" si="67"/>
        <v>1</v>
      </c>
      <c r="X75" s="1">
        <f t="shared" si="68"/>
        <v>29</v>
      </c>
      <c r="Y75" s="1">
        <f t="shared" si="69"/>
        <v>12</v>
      </c>
      <c r="Z75" s="1">
        <f t="shared" si="70"/>
        <v>3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6</v>
      </c>
      <c r="AE75" s="1">
        <f t="shared" si="49"/>
        <v>4</v>
      </c>
      <c r="AF75" s="1">
        <f t="shared" si="50"/>
        <v>0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23</v>
      </c>
      <c r="E76" s="1">
        <v>5</v>
      </c>
      <c r="F76" s="1">
        <v>1</v>
      </c>
      <c r="G76" s="1" t="s">
        <v>83</v>
      </c>
      <c r="H76" s="1" t="s">
        <v>83</v>
      </c>
      <c r="I76" s="1">
        <f t="shared" si="53"/>
        <v>48</v>
      </c>
      <c r="J76" s="1">
        <f t="shared" si="54"/>
        <v>21</v>
      </c>
      <c r="K76" s="1">
        <f t="shared" si="55"/>
        <v>13</v>
      </c>
      <c r="L76" s="1">
        <f t="shared" si="56"/>
        <v>6</v>
      </c>
      <c r="M76" s="1">
        <f t="shared" si="57"/>
        <v>5</v>
      </c>
      <c r="N76" s="1">
        <f t="shared" si="58"/>
        <v>3</v>
      </c>
      <c r="O76" s="1">
        <f t="shared" si="59"/>
        <v>27</v>
      </c>
      <c r="P76" s="1">
        <f t="shared" si="60"/>
        <v>10</v>
      </c>
      <c r="Q76" s="1">
        <f t="shared" si="61"/>
        <v>2</v>
      </c>
      <c r="R76" s="1">
        <f t="shared" si="62"/>
        <v>21</v>
      </c>
      <c r="S76" s="1">
        <f t="shared" si="63"/>
        <v>11</v>
      </c>
      <c r="T76" s="1">
        <f t="shared" si="64"/>
        <v>4</v>
      </c>
      <c r="U76" s="1">
        <f t="shared" si="65"/>
        <v>18</v>
      </c>
      <c r="V76" s="1">
        <f t="shared" si="66"/>
        <v>4</v>
      </c>
      <c r="W76" s="1">
        <f t="shared" si="67"/>
        <v>1</v>
      </c>
      <c r="X76" s="1">
        <f t="shared" si="68"/>
        <v>30</v>
      </c>
      <c r="Y76" s="1">
        <f t="shared" si="69"/>
        <v>12</v>
      </c>
      <c r="Z76" s="1">
        <f t="shared" si="70"/>
        <v>3</v>
      </c>
      <c r="AA76" s="1" t="str">
        <f t="shared" si="51"/>
        <v>W</v>
      </c>
      <c r="AB76" s="1">
        <f t="shared" si="71"/>
        <v>2</v>
      </c>
      <c r="AC76" s="1" t="str">
        <f t="shared" si="52"/>
        <v>W</v>
      </c>
      <c r="AD76" s="1">
        <f t="shared" ref="AD76:AD83" si="72">IF(AC76="","",COUNTIFS(AC67:AC76,"W"))</f>
        <v>7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46116</v>
      </c>
      <c r="B77" s="1">
        <v>76</v>
      </c>
      <c r="C77" s="1" t="s">
        <v>66</v>
      </c>
      <c r="D77" s="1" t="s">
        <v>13</v>
      </c>
      <c r="E77" s="1">
        <v>4</v>
      </c>
      <c r="F77" s="1">
        <v>3</v>
      </c>
      <c r="G77" s="1" t="s">
        <v>83</v>
      </c>
      <c r="H77" s="1" t="s">
        <v>83</v>
      </c>
      <c r="I77" s="1">
        <f t="shared" si="53"/>
        <v>49</v>
      </c>
      <c r="J77" s="1">
        <f t="shared" si="54"/>
        <v>21</v>
      </c>
      <c r="K77" s="1">
        <f t="shared" si="55"/>
        <v>13</v>
      </c>
      <c r="L77" s="1">
        <f t="shared" si="56"/>
        <v>6</v>
      </c>
      <c r="M77" s="1">
        <f t="shared" si="57"/>
        <v>5</v>
      </c>
      <c r="N77" s="1">
        <f t="shared" si="58"/>
        <v>3</v>
      </c>
      <c r="O77" s="1">
        <f t="shared" si="59"/>
        <v>28</v>
      </c>
      <c r="P77" s="1">
        <f t="shared" si="60"/>
        <v>10</v>
      </c>
      <c r="Q77" s="1">
        <f t="shared" si="61"/>
        <v>2</v>
      </c>
      <c r="R77" s="1">
        <f t="shared" si="62"/>
        <v>21</v>
      </c>
      <c r="S77" s="1">
        <f t="shared" si="63"/>
        <v>11</v>
      </c>
      <c r="T77" s="1">
        <f t="shared" si="64"/>
        <v>4</v>
      </c>
      <c r="U77" s="1">
        <f t="shared" si="65"/>
        <v>19</v>
      </c>
      <c r="V77" s="1">
        <f t="shared" si="66"/>
        <v>4</v>
      </c>
      <c r="W77" s="1">
        <f t="shared" si="67"/>
        <v>1</v>
      </c>
      <c r="X77" s="1">
        <f t="shared" si="68"/>
        <v>31</v>
      </c>
      <c r="Y77" s="1">
        <f t="shared" si="69"/>
        <v>12</v>
      </c>
      <c r="Z77" s="1">
        <f t="shared" si="70"/>
        <v>3</v>
      </c>
      <c r="AA77" s="1" t="str">
        <f t="shared" si="51"/>
        <v>W</v>
      </c>
      <c r="AB77" s="1">
        <f t="shared" si="71"/>
        <v>3</v>
      </c>
      <c r="AC77" s="1" t="str">
        <f t="shared" si="52"/>
        <v>W</v>
      </c>
      <c r="AD77" s="1">
        <f t="shared" si="72"/>
        <v>7</v>
      </c>
      <c r="AE77" s="1">
        <f t="shared" si="73"/>
        <v>3</v>
      </c>
      <c r="AF77" s="1">
        <f t="shared" si="74"/>
        <v>0</v>
      </c>
      <c r="AG77" s="43"/>
    </row>
    <row r="78" spans="1:33" x14ac:dyDescent="0.3">
      <c r="A78" s="42">
        <v>46117</v>
      </c>
      <c r="B78" s="1">
        <v>77</v>
      </c>
      <c r="C78" s="1" t="s">
        <v>65</v>
      </c>
      <c r="D78" s="1" t="s">
        <v>11</v>
      </c>
      <c r="E78" s="1">
        <v>3</v>
      </c>
      <c r="F78" s="1">
        <v>6</v>
      </c>
      <c r="G78" s="1" t="s">
        <v>83</v>
      </c>
      <c r="H78" s="1" t="s">
        <v>83</v>
      </c>
      <c r="I78" s="1">
        <f t="shared" si="53"/>
        <v>49</v>
      </c>
      <c r="J78" s="1">
        <f t="shared" si="54"/>
        <v>22</v>
      </c>
      <c r="K78" s="1">
        <f t="shared" si="55"/>
        <v>13</v>
      </c>
      <c r="L78" s="1">
        <f t="shared" si="56"/>
        <v>6</v>
      </c>
      <c r="M78" s="1">
        <f t="shared" si="57"/>
        <v>5</v>
      </c>
      <c r="N78" s="1">
        <f t="shared" si="58"/>
        <v>3</v>
      </c>
      <c r="O78" s="1">
        <f t="shared" si="59"/>
        <v>28</v>
      </c>
      <c r="P78" s="1">
        <f t="shared" si="60"/>
        <v>10</v>
      </c>
      <c r="Q78" s="1">
        <f t="shared" si="61"/>
        <v>2</v>
      </c>
      <c r="R78" s="1">
        <f t="shared" si="62"/>
        <v>21</v>
      </c>
      <c r="S78" s="1">
        <f t="shared" si="63"/>
        <v>12</v>
      </c>
      <c r="T78" s="1">
        <f t="shared" si="64"/>
        <v>4</v>
      </c>
      <c r="U78" s="1">
        <f t="shared" si="65"/>
        <v>19</v>
      </c>
      <c r="V78" s="1">
        <f t="shared" si="66"/>
        <v>4</v>
      </c>
      <c r="W78" s="1">
        <f t="shared" si="67"/>
        <v>1</v>
      </c>
      <c r="X78" s="1">
        <f t="shared" si="68"/>
        <v>31</v>
      </c>
      <c r="Y78" s="1">
        <f t="shared" si="69"/>
        <v>13</v>
      </c>
      <c r="Z78" s="1">
        <f t="shared" si="70"/>
        <v>3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7</v>
      </c>
      <c r="AE78" s="1">
        <f t="shared" si="73"/>
        <v>3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29</v>
      </c>
      <c r="E79" s="1">
        <v>6</v>
      </c>
      <c r="F79" s="1">
        <v>5</v>
      </c>
      <c r="G79" s="1" t="s">
        <v>84</v>
      </c>
      <c r="H79" s="1" t="s">
        <v>83</v>
      </c>
      <c r="I79" s="1">
        <f t="shared" si="53"/>
        <v>50</v>
      </c>
      <c r="J79" s="1">
        <f t="shared" si="54"/>
        <v>22</v>
      </c>
      <c r="K79" s="1">
        <f t="shared" si="55"/>
        <v>14</v>
      </c>
      <c r="L79" s="1">
        <f t="shared" si="56"/>
        <v>6</v>
      </c>
      <c r="M79" s="1">
        <f t="shared" si="57"/>
        <v>5</v>
      </c>
      <c r="N79" s="1">
        <f t="shared" si="58"/>
        <v>3</v>
      </c>
      <c r="O79" s="1">
        <f t="shared" si="59"/>
        <v>29</v>
      </c>
      <c r="P79" s="1">
        <f t="shared" si="60"/>
        <v>10</v>
      </c>
      <c r="Q79" s="1">
        <f t="shared" si="61"/>
        <v>2</v>
      </c>
      <c r="R79" s="1">
        <f t="shared" si="62"/>
        <v>21</v>
      </c>
      <c r="S79" s="1">
        <f t="shared" si="63"/>
        <v>12</v>
      </c>
      <c r="T79" s="1">
        <f t="shared" si="64"/>
        <v>4</v>
      </c>
      <c r="U79" s="1">
        <f t="shared" si="65"/>
        <v>19</v>
      </c>
      <c r="V79" s="1">
        <f t="shared" si="66"/>
        <v>4</v>
      </c>
      <c r="W79" s="1">
        <f t="shared" si="67"/>
        <v>1</v>
      </c>
      <c r="X79" s="1">
        <f t="shared" si="68"/>
        <v>32</v>
      </c>
      <c r="Y79" s="1">
        <f t="shared" si="69"/>
        <v>13</v>
      </c>
      <c r="Z79" s="1">
        <f t="shared" si="70"/>
        <v>3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7</v>
      </c>
      <c r="AE79" s="1">
        <f t="shared" si="73"/>
        <v>3</v>
      </c>
      <c r="AF79" s="1">
        <f t="shared" si="74"/>
        <v>0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25</v>
      </c>
      <c r="E80" s="1">
        <v>7</v>
      </c>
      <c r="F80" s="1">
        <v>2</v>
      </c>
      <c r="G80" s="1" t="s">
        <v>83</v>
      </c>
      <c r="H80" s="1" t="s">
        <v>83</v>
      </c>
      <c r="I80" s="1">
        <f t="shared" si="53"/>
        <v>51</v>
      </c>
      <c r="J80" s="1">
        <f t="shared" si="54"/>
        <v>22</v>
      </c>
      <c r="K80" s="1">
        <f t="shared" si="55"/>
        <v>14</v>
      </c>
      <c r="L80" s="1">
        <f t="shared" si="56"/>
        <v>6</v>
      </c>
      <c r="M80" s="1">
        <f t="shared" si="57"/>
        <v>5</v>
      </c>
      <c r="N80" s="1">
        <f t="shared" si="58"/>
        <v>3</v>
      </c>
      <c r="O80" s="1">
        <f t="shared" si="59"/>
        <v>29</v>
      </c>
      <c r="P80" s="1">
        <f t="shared" si="60"/>
        <v>10</v>
      </c>
      <c r="Q80" s="1">
        <f t="shared" si="61"/>
        <v>2</v>
      </c>
      <c r="R80" s="1">
        <f t="shared" si="62"/>
        <v>22</v>
      </c>
      <c r="S80" s="1">
        <f t="shared" si="63"/>
        <v>12</v>
      </c>
      <c r="T80" s="1">
        <f t="shared" si="64"/>
        <v>4</v>
      </c>
      <c r="U80" s="1">
        <f t="shared" si="65"/>
        <v>19</v>
      </c>
      <c r="V80" s="1">
        <f t="shared" si="66"/>
        <v>4</v>
      </c>
      <c r="W80" s="1">
        <f t="shared" si="67"/>
        <v>1</v>
      </c>
      <c r="X80" s="1">
        <f t="shared" si="68"/>
        <v>32</v>
      </c>
      <c r="Y80" s="1">
        <f t="shared" si="69"/>
        <v>13</v>
      </c>
      <c r="Z80" s="1">
        <f t="shared" si="70"/>
        <v>3</v>
      </c>
      <c r="AA80" s="1" t="str">
        <f t="shared" si="51"/>
        <v>W</v>
      </c>
      <c r="AB80" s="1">
        <f t="shared" si="71"/>
        <v>2</v>
      </c>
      <c r="AC80" s="1" t="str">
        <f t="shared" si="52"/>
        <v>W</v>
      </c>
      <c r="AD80" s="1">
        <f t="shared" si="72"/>
        <v>7</v>
      </c>
      <c r="AE80" s="1">
        <f t="shared" si="73"/>
        <v>3</v>
      </c>
      <c r="AF80" s="1">
        <f t="shared" si="74"/>
        <v>0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95</v>
      </c>
      <c r="E81" s="1">
        <v>4</v>
      </c>
      <c r="F81" s="1">
        <v>1</v>
      </c>
      <c r="G81" s="1" t="s">
        <v>83</v>
      </c>
      <c r="H81" s="1" t="s">
        <v>83</v>
      </c>
      <c r="I81" s="1">
        <f t="shared" si="53"/>
        <v>52</v>
      </c>
      <c r="J81" s="1">
        <f t="shared" si="54"/>
        <v>22</v>
      </c>
      <c r="K81" s="1">
        <f t="shared" si="55"/>
        <v>14</v>
      </c>
      <c r="L81" s="1">
        <f t="shared" si="56"/>
        <v>6</v>
      </c>
      <c r="M81" s="1">
        <f t="shared" si="57"/>
        <v>5</v>
      </c>
      <c r="N81" s="1">
        <f t="shared" si="58"/>
        <v>3</v>
      </c>
      <c r="O81" s="1">
        <f t="shared" si="59"/>
        <v>29</v>
      </c>
      <c r="P81" s="1">
        <f t="shared" si="60"/>
        <v>10</v>
      </c>
      <c r="Q81" s="1">
        <f t="shared" si="61"/>
        <v>2</v>
      </c>
      <c r="R81" s="1">
        <f t="shared" si="62"/>
        <v>23</v>
      </c>
      <c r="S81" s="1">
        <f t="shared" si="63"/>
        <v>12</v>
      </c>
      <c r="T81" s="1">
        <f t="shared" si="64"/>
        <v>4</v>
      </c>
      <c r="U81" s="1">
        <f t="shared" si="65"/>
        <v>19</v>
      </c>
      <c r="V81" s="1">
        <f t="shared" si="66"/>
        <v>4</v>
      </c>
      <c r="W81" s="1">
        <f t="shared" si="67"/>
        <v>1</v>
      </c>
      <c r="X81" s="1">
        <f t="shared" si="68"/>
        <v>32</v>
      </c>
      <c r="Y81" s="1">
        <f t="shared" si="69"/>
        <v>13</v>
      </c>
      <c r="Z81" s="1">
        <f t="shared" si="70"/>
        <v>3</v>
      </c>
      <c r="AA81" s="1" t="str">
        <f t="shared" si="51"/>
        <v>W</v>
      </c>
      <c r="AB81" s="1">
        <f t="shared" si="71"/>
        <v>3</v>
      </c>
      <c r="AC81" s="1" t="str">
        <f t="shared" si="52"/>
        <v>W</v>
      </c>
      <c r="AD81" s="1">
        <f t="shared" si="72"/>
        <v>7</v>
      </c>
      <c r="AE81" s="1">
        <f t="shared" si="73"/>
        <v>3</v>
      </c>
      <c r="AF81" s="1">
        <f t="shared" si="74"/>
        <v>0</v>
      </c>
      <c r="AG81" s="43"/>
    </row>
    <row r="82" spans="1:33" x14ac:dyDescent="0.3">
      <c r="A82" s="42">
        <v>46125</v>
      </c>
      <c r="B82" s="1">
        <v>81</v>
      </c>
      <c r="C82" s="1" t="s">
        <v>65</v>
      </c>
      <c r="D82" s="1" t="s">
        <v>10</v>
      </c>
      <c r="E82" s="1">
        <v>2</v>
      </c>
      <c r="F82" s="1">
        <v>3</v>
      </c>
      <c r="G82" s="1" t="s">
        <v>84</v>
      </c>
      <c r="H82" s="1" t="s">
        <v>84</v>
      </c>
      <c r="I82" s="1">
        <f t="shared" si="53"/>
        <v>52</v>
      </c>
      <c r="J82" s="1">
        <f t="shared" si="54"/>
        <v>22</v>
      </c>
      <c r="K82" s="1">
        <f t="shared" si="55"/>
        <v>14</v>
      </c>
      <c r="L82" s="1">
        <f t="shared" si="56"/>
        <v>7</v>
      </c>
      <c r="M82" s="1">
        <f t="shared" si="57"/>
        <v>5</v>
      </c>
      <c r="N82" s="1">
        <f t="shared" si="58"/>
        <v>4</v>
      </c>
      <c r="O82" s="1">
        <f t="shared" si="59"/>
        <v>29</v>
      </c>
      <c r="P82" s="1">
        <f t="shared" si="60"/>
        <v>10</v>
      </c>
      <c r="Q82" s="1">
        <f t="shared" si="61"/>
        <v>2</v>
      </c>
      <c r="R82" s="1">
        <f t="shared" si="62"/>
        <v>23</v>
      </c>
      <c r="S82" s="1">
        <f t="shared" si="63"/>
        <v>12</v>
      </c>
      <c r="T82" s="1">
        <f t="shared" si="64"/>
        <v>5</v>
      </c>
      <c r="U82" s="1">
        <f t="shared" si="65"/>
        <v>19</v>
      </c>
      <c r="V82" s="1">
        <f t="shared" si="66"/>
        <v>4</v>
      </c>
      <c r="W82" s="1">
        <f t="shared" si="67"/>
        <v>2</v>
      </c>
      <c r="X82" s="1">
        <f t="shared" si="68"/>
        <v>32</v>
      </c>
      <c r="Y82" s="1">
        <f t="shared" si="69"/>
        <v>13</v>
      </c>
      <c r="Z82" s="1">
        <f t="shared" si="70"/>
        <v>4</v>
      </c>
      <c r="AA82" s="1" t="str">
        <f t="shared" si="51"/>
        <v>L</v>
      </c>
      <c r="AB82" s="1">
        <f t="shared" si="71"/>
        <v>1</v>
      </c>
      <c r="AC82" s="1" t="str">
        <f t="shared" si="52"/>
        <v>OTL</v>
      </c>
      <c r="AD82" s="1">
        <f t="shared" si="72"/>
        <v>7</v>
      </c>
      <c r="AE82" s="1">
        <f t="shared" si="73"/>
        <v>2</v>
      </c>
      <c r="AF82" s="1">
        <f t="shared" si="74"/>
        <v>1</v>
      </c>
      <c r="AG82" s="43"/>
    </row>
    <row r="83" spans="1:33" x14ac:dyDescent="0.3">
      <c r="A83" s="42">
        <v>46126</v>
      </c>
      <c r="B83" s="1">
        <v>82</v>
      </c>
      <c r="C83" s="1" t="s">
        <v>65</v>
      </c>
      <c r="D83" s="1" t="s">
        <v>13</v>
      </c>
      <c r="E83" s="1">
        <v>2</v>
      </c>
      <c r="F83" s="1">
        <v>1</v>
      </c>
      <c r="G83" s="1" t="s">
        <v>83</v>
      </c>
      <c r="H83" s="1" t="s">
        <v>83</v>
      </c>
      <c r="I83" s="1">
        <f t="shared" si="53"/>
        <v>53</v>
      </c>
      <c r="J83" s="1">
        <f t="shared" si="54"/>
        <v>22</v>
      </c>
      <c r="K83" s="1">
        <f t="shared" si="55"/>
        <v>14</v>
      </c>
      <c r="L83" s="1">
        <f t="shared" si="56"/>
        <v>7</v>
      </c>
      <c r="M83" s="1">
        <f t="shared" si="57"/>
        <v>5</v>
      </c>
      <c r="N83" s="1">
        <f t="shared" si="58"/>
        <v>4</v>
      </c>
      <c r="O83" s="1">
        <f t="shared" si="59"/>
        <v>29</v>
      </c>
      <c r="P83" s="1">
        <f t="shared" si="60"/>
        <v>10</v>
      </c>
      <c r="Q83" s="1">
        <f t="shared" si="61"/>
        <v>2</v>
      </c>
      <c r="R83" s="1">
        <f t="shared" si="62"/>
        <v>24</v>
      </c>
      <c r="S83" s="1">
        <f t="shared" si="63"/>
        <v>12</v>
      </c>
      <c r="T83" s="1">
        <f t="shared" si="64"/>
        <v>5</v>
      </c>
      <c r="U83" s="1">
        <f t="shared" si="65"/>
        <v>20</v>
      </c>
      <c r="V83" s="1">
        <f t="shared" si="66"/>
        <v>4</v>
      </c>
      <c r="W83" s="1">
        <f t="shared" si="67"/>
        <v>2</v>
      </c>
      <c r="X83" s="1">
        <f t="shared" si="68"/>
        <v>33</v>
      </c>
      <c r="Y83" s="1">
        <f t="shared" si="69"/>
        <v>13</v>
      </c>
      <c r="Z83" s="1">
        <f t="shared" si="70"/>
        <v>4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7</v>
      </c>
      <c r="AE83" s="1">
        <f t="shared" si="73"/>
        <v>2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53</v>
      </c>
      <c r="J84" s="1">
        <f t="shared" si="75"/>
        <v>22</v>
      </c>
      <c r="K84" s="1">
        <f t="shared" si="75"/>
        <v>14</v>
      </c>
      <c r="L84" s="1">
        <f t="shared" si="75"/>
        <v>7</v>
      </c>
      <c r="M84" s="1">
        <f t="shared" si="75"/>
        <v>5</v>
      </c>
      <c r="N84" s="1">
        <f t="shared" si="75"/>
        <v>4</v>
      </c>
      <c r="O84" s="1">
        <f t="shared" ref="O84:Z84" si="76">IF(O2="","",MAX(O2:O83))</f>
        <v>29</v>
      </c>
      <c r="P84" s="1">
        <f t="shared" si="76"/>
        <v>10</v>
      </c>
      <c r="Q84" s="1">
        <f t="shared" si="76"/>
        <v>2</v>
      </c>
      <c r="R84" s="1">
        <f t="shared" si="76"/>
        <v>24</v>
      </c>
      <c r="S84" s="1">
        <f t="shared" si="76"/>
        <v>12</v>
      </c>
      <c r="T84" s="1">
        <f t="shared" si="76"/>
        <v>5</v>
      </c>
      <c r="U84" s="1">
        <f t="shared" si="76"/>
        <v>20</v>
      </c>
      <c r="V84" s="1">
        <f t="shared" si="76"/>
        <v>4</v>
      </c>
      <c r="W84" s="1">
        <f t="shared" si="76"/>
        <v>2</v>
      </c>
      <c r="X84" s="1">
        <f t="shared" si="76"/>
        <v>33</v>
      </c>
      <c r="Y84" s="1">
        <f t="shared" si="76"/>
        <v>13</v>
      </c>
      <c r="Z84" s="1">
        <f t="shared" si="76"/>
        <v>4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7</v>
      </c>
      <c r="AE84" s="1">
        <f>IF(LOOKUP(2,1 / (AE1:AE83 &lt;&gt; ""),AE1:AE83)="L10 L","",LOOKUP(2,1 / (AE1:AE83 &lt;&gt; ""),AE1:AE83))</f>
        <v>2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296</v>
      </c>
      <c r="F85" s="1">
        <f>SUM(F2:F83)</f>
        <v>240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29-10-2</v>
      </c>
      <c r="R85" s="1" t="str">
        <f>IF(R84="","0-0-0",CONCATENATE(R84,"-",S84,"-",T84))</f>
        <v>24-12-5</v>
      </c>
      <c r="U85" s="1" t="str">
        <f>IF(U84="","0-0-0",CONCATENATE(U84,"-",V84,"-",W84))</f>
        <v>20-4-2</v>
      </c>
      <c r="X85" s="1" t="str">
        <f>IF(X84="","0-0-0",CONCATENATE(X84,"-",Y84,"-",Z84))</f>
        <v>33-13-4</v>
      </c>
      <c r="AA85" s="1" t="str">
        <f>IF(AA84="","0-0",CONCATENATE(AA84,AB84))</f>
        <v>W1</v>
      </c>
      <c r="AD85" s="1" t="str">
        <f>IF(AD84="","0-0-0",CONCATENATE(AD84,"-",AE84,"-",AF84))</f>
        <v>7-2-1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000-000002000000}">
      <formula1>$AK$1:$AK$2</formula1>
    </dataValidation>
    <dataValidation type="list" allowBlank="1" showInputMessage="1" showErrorMessage="1" sqref="C2:C83" xr:uid="{00000000-0002-0000-C000-000001000000}">
      <formula1>$AL$1:$AL$2</formula1>
    </dataValidation>
    <dataValidation type="list" allowBlank="1" showInputMessage="1" showErrorMessage="1" sqref="D2:D83" xr:uid="{00000000-0002-0000-C000-000000000000}">
      <formula1>$AM$1:$AM$31</formula1>
    </dataValidation>
  </dataValidations>
  <hyperlinks>
    <hyperlink ref="AG1" location="Index!A1" display="Home" xr:uid="{47C2860F-1EAA-4CFF-B7F6-62164D4E9013}"/>
  </hyperlink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E0D-01B6-448A-B8B6-9E3071D5B5D1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24</v>
      </c>
    </row>
    <row r="2" spans="1:41" x14ac:dyDescent="0.3">
      <c r="A2" s="42">
        <v>45937</v>
      </c>
      <c r="B2" s="1">
        <v>1</v>
      </c>
      <c r="C2" s="1" t="s">
        <v>65</v>
      </c>
      <c r="D2" s="1" t="s">
        <v>19</v>
      </c>
      <c r="E2" s="1">
        <v>2</v>
      </c>
      <c r="F2" s="1">
        <v>3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22</v>
      </c>
    </row>
    <row r="3" spans="1:41" x14ac:dyDescent="0.3">
      <c r="A3" s="42">
        <v>45939</v>
      </c>
      <c r="B3" s="1">
        <v>2</v>
      </c>
      <c r="C3" s="1" t="s">
        <v>65</v>
      </c>
      <c r="D3" s="1" t="s">
        <v>29</v>
      </c>
      <c r="E3" s="1">
        <v>3</v>
      </c>
      <c r="F3" s="1">
        <v>4</v>
      </c>
      <c r="G3" s="1" t="s">
        <v>84</v>
      </c>
      <c r="H3" s="1" t="s">
        <v>83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1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OTL</v>
      </c>
      <c r="AD3" s="1">
        <f t="shared" ref="AD3:AD11" si="21">IF(AC3="","",IF(AC3=$AJ$1,AD2+1,AD2))</f>
        <v>0</v>
      </c>
      <c r="AE3" s="1">
        <f t="shared" ref="AE3:AE11" si="22">IF(AC3="","",IF(AC3=$AJ$2,AE2+1,AE2))</f>
        <v>1</v>
      </c>
      <c r="AF3" s="1">
        <f t="shared" ref="AF3:AF11" si="23">IF(AC3="","",IF(AC3=$AJ$3,AF2+1,AF2))</f>
        <v>1</v>
      </c>
      <c r="AG3" s="43"/>
      <c r="AJ3" s="1" t="s">
        <v>68</v>
      </c>
      <c r="AM3" s="1" t="s">
        <v>28</v>
      </c>
      <c r="AN3" s="1" t="s">
        <v>24</v>
      </c>
      <c r="AO3" s="1" t="s">
        <v>17</v>
      </c>
    </row>
    <row r="4" spans="1:41" x14ac:dyDescent="0.3">
      <c r="A4" s="42">
        <v>45941</v>
      </c>
      <c r="B4" s="1">
        <v>3</v>
      </c>
      <c r="C4" s="1" t="s">
        <v>66</v>
      </c>
      <c r="D4" s="1" t="s">
        <v>16</v>
      </c>
      <c r="E4" s="1">
        <v>2</v>
      </c>
      <c r="F4" s="1">
        <v>3</v>
      </c>
      <c r="G4" s="1" t="s">
        <v>83</v>
      </c>
      <c r="H4" s="1" t="s">
        <v>83</v>
      </c>
      <c r="I4" s="1">
        <f t="shared" si="2"/>
        <v>0</v>
      </c>
      <c r="J4" s="1">
        <f t="shared" si="3"/>
        <v>2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1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0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2</v>
      </c>
      <c r="AF4" s="1">
        <f t="shared" si="23"/>
        <v>1</v>
      </c>
      <c r="AG4" s="43"/>
      <c r="AM4" s="1" t="s">
        <v>27</v>
      </c>
      <c r="AN4" s="1" t="s">
        <v>22</v>
      </c>
      <c r="AO4" s="1" t="s">
        <v>15</v>
      </c>
    </row>
    <row r="5" spans="1:41" x14ac:dyDescent="0.3">
      <c r="A5" s="42">
        <v>45943</v>
      </c>
      <c r="B5" s="1">
        <v>4</v>
      </c>
      <c r="C5" s="1" t="s">
        <v>66</v>
      </c>
      <c r="D5" s="1" t="s">
        <v>95</v>
      </c>
      <c r="E5" s="1">
        <v>3</v>
      </c>
      <c r="F5" s="1">
        <v>1</v>
      </c>
      <c r="G5" s="1" t="s">
        <v>83</v>
      </c>
      <c r="H5" s="1" t="s">
        <v>83</v>
      </c>
      <c r="I5" s="1">
        <f t="shared" si="2"/>
        <v>1</v>
      </c>
      <c r="J5" s="1">
        <f t="shared" si="3"/>
        <v>2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1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0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1</v>
      </c>
      <c r="AE5" s="1">
        <f t="shared" si="22"/>
        <v>2</v>
      </c>
      <c r="AF5" s="1">
        <f t="shared" si="23"/>
        <v>1</v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A6" s="42">
        <v>45945</v>
      </c>
      <c r="B6" s="1">
        <v>5</v>
      </c>
      <c r="C6" s="1" t="s">
        <v>65</v>
      </c>
      <c r="D6" s="1" t="s">
        <v>6</v>
      </c>
      <c r="E6" s="1">
        <v>8</v>
      </c>
      <c r="F6" s="1">
        <v>3</v>
      </c>
      <c r="G6" s="1" t="s">
        <v>83</v>
      </c>
      <c r="H6" s="1" t="s">
        <v>83</v>
      </c>
      <c r="I6" s="1">
        <f t="shared" si="2"/>
        <v>2</v>
      </c>
      <c r="J6" s="1">
        <f t="shared" si="3"/>
        <v>2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1</v>
      </c>
      <c r="U6" s="1">
        <f t="shared" si="14"/>
        <v>2</v>
      </c>
      <c r="V6" s="1">
        <f t="shared" si="15"/>
        <v>0</v>
      </c>
      <c r="W6" s="1">
        <f t="shared" si="16"/>
        <v>0</v>
      </c>
      <c r="X6" s="1">
        <f t="shared" si="17"/>
        <v>2</v>
      </c>
      <c r="Y6" s="1">
        <f t="shared" si="18"/>
        <v>0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24</v>
      </c>
      <c r="AN6" s="1" t="s">
        <v>18</v>
      </c>
      <c r="AO6" s="1" t="s">
        <v>95</v>
      </c>
    </row>
    <row r="7" spans="1:41" x14ac:dyDescent="0.3">
      <c r="A7" s="42">
        <v>45947</v>
      </c>
      <c r="B7" s="1">
        <v>6</v>
      </c>
      <c r="C7" s="1" t="s">
        <v>66</v>
      </c>
      <c r="D7" s="1" t="s">
        <v>3</v>
      </c>
      <c r="E7" s="1">
        <v>2</v>
      </c>
      <c r="F7" s="1">
        <v>3</v>
      </c>
      <c r="G7" s="1" t="s">
        <v>84</v>
      </c>
      <c r="H7" s="1" t="s">
        <v>84</v>
      </c>
      <c r="I7" s="1">
        <f t="shared" si="2"/>
        <v>2</v>
      </c>
      <c r="J7" s="1">
        <f t="shared" si="3"/>
        <v>2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1</v>
      </c>
      <c r="O7" s="1">
        <f t="shared" si="8"/>
        <v>1</v>
      </c>
      <c r="P7" s="1">
        <f t="shared" si="9"/>
        <v>1</v>
      </c>
      <c r="Q7" s="1">
        <f t="shared" si="10"/>
        <v>1</v>
      </c>
      <c r="R7" s="1">
        <f t="shared" si="11"/>
        <v>1</v>
      </c>
      <c r="S7" s="1">
        <f t="shared" si="12"/>
        <v>1</v>
      </c>
      <c r="T7" s="1">
        <f t="shared" si="13"/>
        <v>1</v>
      </c>
      <c r="U7" s="1">
        <f t="shared" si="14"/>
        <v>2</v>
      </c>
      <c r="V7" s="1">
        <f t="shared" si="15"/>
        <v>0</v>
      </c>
      <c r="W7" s="1">
        <f t="shared" si="16"/>
        <v>0</v>
      </c>
      <c r="X7" s="1">
        <f t="shared" si="17"/>
        <v>2</v>
      </c>
      <c r="Y7" s="1">
        <f t="shared" si="18"/>
        <v>0</v>
      </c>
      <c r="Z7" s="1">
        <f t="shared" si="19"/>
        <v>1</v>
      </c>
      <c r="AA7" s="1" t="str">
        <f t="shared" si="0"/>
        <v>L</v>
      </c>
      <c r="AB7" s="1">
        <f t="shared" si="20"/>
        <v>1</v>
      </c>
      <c r="AC7" s="1" t="str">
        <f t="shared" si="1"/>
        <v>OTL</v>
      </c>
      <c r="AD7" s="1">
        <f t="shared" si="21"/>
        <v>2</v>
      </c>
      <c r="AE7" s="1">
        <f t="shared" si="22"/>
        <v>2</v>
      </c>
      <c r="AF7" s="1">
        <f t="shared" si="23"/>
        <v>2</v>
      </c>
      <c r="AG7" s="43"/>
      <c r="AM7" s="1" t="s">
        <v>23</v>
      </c>
      <c r="AN7" s="1" t="s">
        <v>17</v>
      </c>
      <c r="AO7" s="1" t="s">
        <v>0</v>
      </c>
    </row>
    <row r="8" spans="1:41" x14ac:dyDescent="0.3">
      <c r="A8" s="42">
        <v>45949</v>
      </c>
      <c r="B8" s="1">
        <v>7</v>
      </c>
      <c r="C8" s="1" t="s">
        <v>66</v>
      </c>
      <c r="D8" s="1" t="s">
        <v>31</v>
      </c>
      <c r="E8" s="1">
        <v>2</v>
      </c>
      <c r="F8" s="1">
        <v>1</v>
      </c>
      <c r="G8" s="1" t="s">
        <v>84</v>
      </c>
      <c r="H8" s="1" t="s">
        <v>83</v>
      </c>
      <c r="I8" s="1">
        <f t="shared" si="2"/>
        <v>3</v>
      </c>
      <c r="J8" s="1">
        <f t="shared" si="3"/>
        <v>2</v>
      </c>
      <c r="K8" s="1">
        <f t="shared" si="4"/>
        <v>1</v>
      </c>
      <c r="L8" s="1">
        <f t="shared" si="5"/>
        <v>2</v>
      </c>
      <c r="M8" s="1">
        <f t="shared" si="6"/>
        <v>0</v>
      </c>
      <c r="N8" s="1">
        <f t="shared" si="7"/>
        <v>1</v>
      </c>
      <c r="O8" s="1">
        <f t="shared" si="8"/>
        <v>2</v>
      </c>
      <c r="P8" s="1">
        <f t="shared" si="9"/>
        <v>1</v>
      </c>
      <c r="Q8" s="1">
        <f t="shared" si="10"/>
        <v>1</v>
      </c>
      <c r="R8" s="1">
        <f t="shared" si="11"/>
        <v>1</v>
      </c>
      <c r="S8" s="1">
        <f t="shared" si="12"/>
        <v>1</v>
      </c>
      <c r="T8" s="1">
        <f t="shared" si="13"/>
        <v>1</v>
      </c>
      <c r="U8" s="1">
        <f t="shared" si="14"/>
        <v>2</v>
      </c>
      <c r="V8" s="1">
        <f t="shared" si="15"/>
        <v>0</v>
      </c>
      <c r="W8" s="1">
        <f t="shared" si="16"/>
        <v>0</v>
      </c>
      <c r="X8" s="1">
        <f t="shared" si="17"/>
        <v>3</v>
      </c>
      <c r="Y8" s="1">
        <f t="shared" si="18"/>
        <v>0</v>
      </c>
      <c r="Z8" s="1">
        <f t="shared" si="19"/>
        <v>1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2</v>
      </c>
      <c r="AF8" s="1">
        <f t="shared" si="23"/>
        <v>2</v>
      </c>
      <c r="AG8" s="43"/>
      <c r="AM8" s="1" t="s">
        <v>22</v>
      </c>
      <c r="AN8" s="1" t="s">
        <v>15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5</v>
      </c>
      <c r="E9" s="1">
        <v>3</v>
      </c>
      <c r="F9" s="1">
        <v>2</v>
      </c>
      <c r="G9" s="1" t="s">
        <v>83</v>
      </c>
      <c r="H9" s="1" t="s">
        <v>83</v>
      </c>
      <c r="I9" s="1">
        <f t="shared" si="2"/>
        <v>4</v>
      </c>
      <c r="J9" s="1">
        <f t="shared" si="3"/>
        <v>2</v>
      </c>
      <c r="K9" s="1">
        <f t="shared" si="4"/>
        <v>1</v>
      </c>
      <c r="L9" s="1">
        <f t="shared" si="5"/>
        <v>2</v>
      </c>
      <c r="M9" s="1">
        <f t="shared" si="6"/>
        <v>0</v>
      </c>
      <c r="N9" s="1">
        <f t="shared" si="7"/>
        <v>1</v>
      </c>
      <c r="O9" s="1">
        <f t="shared" si="8"/>
        <v>2</v>
      </c>
      <c r="P9" s="1">
        <f t="shared" si="9"/>
        <v>1</v>
      </c>
      <c r="Q9" s="1">
        <f t="shared" si="10"/>
        <v>1</v>
      </c>
      <c r="R9" s="1">
        <f t="shared" si="11"/>
        <v>2</v>
      </c>
      <c r="S9" s="1">
        <f t="shared" si="12"/>
        <v>1</v>
      </c>
      <c r="T9" s="1">
        <f t="shared" si="13"/>
        <v>1</v>
      </c>
      <c r="U9" s="1">
        <f t="shared" si="14"/>
        <v>2</v>
      </c>
      <c r="V9" s="1">
        <f t="shared" si="15"/>
        <v>0</v>
      </c>
      <c r="W9" s="1">
        <f t="shared" si="16"/>
        <v>0</v>
      </c>
      <c r="X9" s="1">
        <f t="shared" si="17"/>
        <v>3</v>
      </c>
      <c r="Y9" s="1">
        <f t="shared" si="18"/>
        <v>0</v>
      </c>
      <c r="Z9" s="1">
        <f t="shared" si="19"/>
        <v>1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4</v>
      </c>
      <c r="AE9" s="1">
        <f t="shared" si="22"/>
        <v>2</v>
      </c>
      <c r="AF9" s="1">
        <f t="shared" si="23"/>
        <v>2</v>
      </c>
      <c r="AG9" s="43"/>
      <c r="AM9" s="1" t="s">
        <v>21</v>
      </c>
      <c r="AN9" s="1" t="s">
        <v>8</v>
      </c>
    </row>
    <row r="10" spans="1:41" x14ac:dyDescent="0.3">
      <c r="A10" s="42">
        <v>45956</v>
      </c>
      <c r="B10" s="1">
        <v>9</v>
      </c>
      <c r="C10" s="1" t="s">
        <v>66</v>
      </c>
      <c r="D10" s="1" t="s">
        <v>18</v>
      </c>
      <c r="E10" s="1">
        <v>1</v>
      </c>
      <c r="F10" s="1">
        <v>3</v>
      </c>
      <c r="G10" s="1" t="s">
        <v>83</v>
      </c>
      <c r="H10" s="1" t="s">
        <v>83</v>
      </c>
      <c r="I10" s="1">
        <f t="shared" si="2"/>
        <v>4</v>
      </c>
      <c r="J10" s="1">
        <f t="shared" si="3"/>
        <v>3</v>
      </c>
      <c r="K10" s="1">
        <f t="shared" si="4"/>
        <v>1</v>
      </c>
      <c r="L10" s="1">
        <f t="shared" si="5"/>
        <v>2</v>
      </c>
      <c r="M10" s="1">
        <f t="shared" si="6"/>
        <v>0</v>
      </c>
      <c r="N10" s="1">
        <f t="shared" si="7"/>
        <v>1</v>
      </c>
      <c r="O10" s="1">
        <f t="shared" si="8"/>
        <v>2</v>
      </c>
      <c r="P10" s="1">
        <f t="shared" si="9"/>
        <v>2</v>
      </c>
      <c r="Q10" s="1">
        <f t="shared" si="10"/>
        <v>1</v>
      </c>
      <c r="R10" s="1">
        <f t="shared" si="11"/>
        <v>2</v>
      </c>
      <c r="S10" s="1">
        <f t="shared" si="12"/>
        <v>1</v>
      </c>
      <c r="T10" s="1">
        <f t="shared" si="13"/>
        <v>1</v>
      </c>
      <c r="U10" s="1">
        <f t="shared" si="14"/>
        <v>2</v>
      </c>
      <c r="V10" s="1">
        <f t="shared" si="15"/>
        <v>0</v>
      </c>
      <c r="W10" s="1">
        <f t="shared" si="16"/>
        <v>0</v>
      </c>
      <c r="X10" s="1">
        <f t="shared" si="17"/>
        <v>3</v>
      </c>
      <c r="Y10" s="1">
        <f t="shared" si="18"/>
        <v>1</v>
      </c>
      <c r="Z10" s="1">
        <f t="shared" si="19"/>
        <v>1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4</v>
      </c>
      <c r="AE10" s="1">
        <f t="shared" si="22"/>
        <v>3</v>
      </c>
      <c r="AF10" s="1">
        <f t="shared" si="23"/>
        <v>2</v>
      </c>
      <c r="AG10" s="43"/>
      <c r="AM10" s="1" t="s">
        <v>20</v>
      </c>
      <c r="AN10" s="1" t="s">
        <v>7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11</v>
      </c>
      <c r="E11" s="1">
        <v>7</v>
      </c>
      <c r="F11" s="1">
        <v>3</v>
      </c>
      <c r="G11" s="1" t="s">
        <v>83</v>
      </c>
      <c r="H11" s="1" t="s">
        <v>83</v>
      </c>
      <c r="I11" s="1">
        <f t="shared" si="2"/>
        <v>5</v>
      </c>
      <c r="J11" s="1">
        <f t="shared" si="3"/>
        <v>3</v>
      </c>
      <c r="K11" s="1">
        <f t="shared" si="4"/>
        <v>1</v>
      </c>
      <c r="L11" s="1">
        <f t="shared" si="5"/>
        <v>2</v>
      </c>
      <c r="M11" s="1">
        <f t="shared" si="6"/>
        <v>0</v>
      </c>
      <c r="N11" s="1">
        <f t="shared" si="7"/>
        <v>1</v>
      </c>
      <c r="O11" s="1">
        <f t="shared" si="8"/>
        <v>3</v>
      </c>
      <c r="P11" s="1">
        <f t="shared" si="9"/>
        <v>2</v>
      </c>
      <c r="Q11" s="1">
        <f t="shared" si="10"/>
        <v>1</v>
      </c>
      <c r="R11" s="1">
        <f t="shared" si="11"/>
        <v>2</v>
      </c>
      <c r="S11" s="1">
        <f t="shared" si="12"/>
        <v>1</v>
      </c>
      <c r="T11" s="1">
        <f t="shared" si="13"/>
        <v>1</v>
      </c>
      <c r="U11" s="1">
        <f t="shared" si="14"/>
        <v>2</v>
      </c>
      <c r="V11" s="1">
        <f t="shared" si="15"/>
        <v>0</v>
      </c>
      <c r="W11" s="1">
        <f t="shared" si="16"/>
        <v>0</v>
      </c>
      <c r="X11" s="1">
        <f t="shared" si="17"/>
        <v>3</v>
      </c>
      <c r="Y11" s="1">
        <f t="shared" si="18"/>
        <v>1</v>
      </c>
      <c r="Z11" s="1">
        <f t="shared" si="19"/>
        <v>1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5</v>
      </c>
      <c r="AE11" s="1">
        <f t="shared" si="22"/>
        <v>3</v>
      </c>
      <c r="AF11" s="1">
        <f t="shared" si="23"/>
        <v>2</v>
      </c>
      <c r="AG11" s="43"/>
      <c r="AM11" s="1" t="s">
        <v>19</v>
      </c>
      <c r="AN11" s="1" t="s">
        <v>6</v>
      </c>
    </row>
    <row r="12" spans="1:41" x14ac:dyDescent="0.3">
      <c r="A12" s="42">
        <v>45960</v>
      </c>
      <c r="B12" s="1">
        <v>11</v>
      </c>
      <c r="C12" s="1" t="s">
        <v>65</v>
      </c>
      <c r="D12" s="1" t="s">
        <v>0</v>
      </c>
      <c r="E12" s="1">
        <v>3</v>
      </c>
      <c r="F12" s="1">
        <v>6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4</v>
      </c>
      <c r="K12" s="1">
        <f t="shared" si="4"/>
        <v>1</v>
      </c>
      <c r="L12" s="1">
        <f t="shared" si="5"/>
        <v>2</v>
      </c>
      <c r="M12" s="1">
        <f t="shared" si="6"/>
        <v>0</v>
      </c>
      <c r="N12" s="1">
        <f t="shared" si="7"/>
        <v>1</v>
      </c>
      <c r="O12" s="1">
        <f t="shared" si="8"/>
        <v>3</v>
      </c>
      <c r="P12" s="1">
        <f t="shared" si="9"/>
        <v>2</v>
      </c>
      <c r="Q12" s="1">
        <f t="shared" si="10"/>
        <v>1</v>
      </c>
      <c r="R12" s="1">
        <f t="shared" si="11"/>
        <v>2</v>
      </c>
      <c r="S12" s="1">
        <f t="shared" si="12"/>
        <v>2</v>
      </c>
      <c r="T12" s="1">
        <f t="shared" si="13"/>
        <v>1</v>
      </c>
      <c r="U12" s="1">
        <f t="shared" si="14"/>
        <v>2</v>
      </c>
      <c r="V12" s="1">
        <f t="shared" si="15"/>
        <v>1</v>
      </c>
      <c r="W12" s="1">
        <f t="shared" si="16"/>
        <v>0</v>
      </c>
      <c r="X12" s="1">
        <f t="shared" si="17"/>
        <v>3</v>
      </c>
      <c r="Y12" s="1">
        <f t="shared" si="18"/>
        <v>2</v>
      </c>
      <c r="Z12" s="1">
        <f t="shared" si="19"/>
        <v>1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3</v>
      </c>
      <c r="AF12" s="1">
        <f t="shared" ref="AF12:AF43" si="26">IF(AC12="","",COUNTIFS(AC3:AC12,"OTL"))</f>
        <v>2</v>
      </c>
      <c r="AG12" s="43"/>
      <c r="AM12" s="1" t="s">
        <v>18</v>
      </c>
      <c r="AN12" s="1" t="s">
        <v>95</v>
      </c>
    </row>
    <row r="13" spans="1:41" x14ac:dyDescent="0.3">
      <c r="A13" s="42">
        <v>45962</v>
      </c>
      <c r="B13" s="1">
        <v>12</v>
      </c>
      <c r="C13" s="1" t="s">
        <v>65</v>
      </c>
      <c r="D13" s="1" t="s">
        <v>20</v>
      </c>
      <c r="E13" s="1">
        <v>2</v>
      </c>
      <c r="F13" s="1">
        <v>3</v>
      </c>
      <c r="G13" s="1" t="s">
        <v>84</v>
      </c>
      <c r="H13" s="1" t="s">
        <v>83</v>
      </c>
      <c r="I13" s="1">
        <f t="shared" si="2"/>
        <v>5</v>
      </c>
      <c r="J13" s="1">
        <f t="shared" si="3"/>
        <v>4</v>
      </c>
      <c r="K13" s="1">
        <f t="shared" si="4"/>
        <v>1</v>
      </c>
      <c r="L13" s="1">
        <f t="shared" si="5"/>
        <v>3</v>
      </c>
      <c r="M13" s="1">
        <f t="shared" si="6"/>
        <v>0</v>
      </c>
      <c r="N13" s="1">
        <f t="shared" si="7"/>
        <v>1</v>
      </c>
      <c r="O13" s="1">
        <f t="shared" si="8"/>
        <v>3</v>
      </c>
      <c r="P13" s="1">
        <f t="shared" si="9"/>
        <v>2</v>
      </c>
      <c r="Q13" s="1">
        <f t="shared" si="10"/>
        <v>1</v>
      </c>
      <c r="R13" s="1">
        <f t="shared" si="11"/>
        <v>2</v>
      </c>
      <c r="S13" s="1">
        <f t="shared" si="12"/>
        <v>2</v>
      </c>
      <c r="T13" s="1">
        <f t="shared" si="13"/>
        <v>2</v>
      </c>
      <c r="U13" s="1">
        <f t="shared" si="14"/>
        <v>2</v>
      </c>
      <c r="V13" s="1">
        <f t="shared" si="15"/>
        <v>1</v>
      </c>
      <c r="W13" s="1">
        <f t="shared" si="16"/>
        <v>0</v>
      </c>
      <c r="X13" s="1">
        <f t="shared" si="17"/>
        <v>3</v>
      </c>
      <c r="Y13" s="1">
        <f t="shared" si="18"/>
        <v>2</v>
      </c>
      <c r="Z13" s="1">
        <f t="shared" si="19"/>
        <v>2</v>
      </c>
      <c r="AA13" s="1" t="str">
        <f t="shared" si="0"/>
        <v>L</v>
      </c>
      <c r="AB13" s="1">
        <f t="shared" si="20"/>
        <v>2</v>
      </c>
      <c r="AC13" s="1" t="str">
        <f t="shared" si="1"/>
        <v>OTL</v>
      </c>
      <c r="AD13" s="1">
        <f t="shared" si="24"/>
        <v>5</v>
      </c>
      <c r="AE13" s="1">
        <f t="shared" si="25"/>
        <v>3</v>
      </c>
      <c r="AF13" s="1">
        <f t="shared" si="26"/>
        <v>2</v>
      </c>
      <c r="AG13" s="43"/>
      <c r="AM13" s="1" t="s">
        <v>17</v>
      </c>
      <c r="AN13" s="1" t="s">
        <v>3</v>
      </c>
    </row>
    <row r="14" spans="1:41" x14ac:dyDescent="0.3">
      <c r="A14" s="42">
        <v>45964</v>
      </c>
      <c r="B14" s="1">
        <v>13</v>
      </c>
      <c r="C14" s="1" t="s">
        <v>65</v>
      </c>
      <c r="D14" s="1" t="s">
        <v>7</v>
      </c>
      <c r="E14" s="1">
        <v>1</v>
      </c>
      <c r="F14" s="1">
        <v>3</v>
      </c>
      <c r="G14" s="1" t="s">
        <v>83</v>
      </c>
      <c r="H14" s="1" t="s">
        <v>83</v>
      </c>
      <c r="I14" s="1">
        <f t="shared" si="2"/>
        <v>5</v>
      </c>
      <c r="J14" s="1">
        <f t="shared" si="3"/>
        <v>5</v>
      </c>
      <c r="K14" s="1">
        <f t="shared" si="4"/>
        <v>1</v>
      </c>
      <c r="L14" s="1">
        <f t="shared" si="5"/>
        <v>3</v>
      </c>
      <c r="M14" s="1">
        <f t="shared" si="6"/>
        <v>0</v>
      </c>
      <c r="N14" s="1">
        <f t="shared" si="7"/>
        <v>1</v>
      </c>
      <c r="O14" s="1">
        <f t="shared" si="8"/>
        <v>3</v>
      </c>
      <c r="P14" s="1">
        <f t="shared" si="9"/>
        <v>2</v>
      </c>
      <c r="Q14" s="1">
        <f t="shared" si="10"/>
        <v>1</v>
      </c>
      <c r="R14" s="1">
        <f t="shared" si="11"/>
        <v>2</v>
      </c>
      <c r="S14" s="1">
        <f t="shared" si="12"/>
        <v>3</v>
      </c>
      <c r="T14" s="1">
        <f t="shared" si="13"/>
        <v>2</v>
      </c>
      <c r="U14" s="1">
        <f t="shared" si="14"/>
        <v>2</v>
      </c>
      <c r="V14" s="1">
        <f t="shared" si="15"/>
        <v>1</v>
      </c>
      <c r="W14" s="1">
        <f t="shared" si="16"/>
        <v>0</v>
      </c>
      <c r="X14" s="1">
        <f t="shared" si="17"/>
        <v>3</v>
      </c>
      <c r="Y14" s="1">
        <f t="shared" si="18"/>
        <v>3</v>
      </c>
      <c r="Z14" s="1">
        <f t="shared" si="19"/>
        <v>2</v>
      </c>
      <c r="AA14" s="1" t="str">
        <f t="shared" si="0"/>
        <v>L</v>
      </c>
      <c r="AB14" s="1">
        <f t="shared" si="20"/>
        <v>3</v>
      </c>
      <c r="AC14" s="1" t="str">
        <f t="shared" si="1"/>
        <v>L</v>
      </c>
      <c r="AD14" s="1">
        <f t="shared" si="24"/>
        <v>5</v>
      </c>
      <c r="AE14" s="1">
        <f t="shared" si="25"/>
        <v>3</v>
      </c>
      <c r="AF14" s="1">
        <f t="shared" si="26"/>
        <v>2</v>
      </c>
      <c r="AG14" s="43"/>
      <c r="AM14" s="1" t="s">
        <v>16</v>
      </c>
      <c r="AN14" s="1" t="s">
        <v>2</v>
      </c>
    </row>
    <row r="15" spans="1:41" x14ac:dyDescent="0.3">
      <c r="A15" s="42">
        <v>45966</v>
      </c>
      <c r="B15" s="1">
        <v>14</v>
      </c>
      <c r="C15" s="1" t="s">
        <v>65</v>
      </c>
      <c r="D15" s="1" t="s">
        <v>3</v>
      </c>
      <c r="E15" s="1">
        <v>5</v>
      </c>
      <c r="F15" s="1">
        <v>2</v>
      </c>
      <c r="G15" s="1" t="s">
        <v>83</v>
      </c>
      <c r="H15" s="1" t="s">
        <v>83</v>
      </c>
      <c r="I15" s="1">
        <f t="shared" si="2"/>
        <v>6</v>
      </c>
      <c r="J15" s="1">
        <f t="shared" si="3"/>
        <v>5</v>
      </c>
      <c r="K15" s="1">
        <f t="shared" si="4"/>
        <v>1</v>
      </c>
      <c r="L15" s="1">
        <f t="shared" si="5"/>
        <v>3</v>
      </c>
      <c r="M15" s="1">
        <f t="shared" si="6"/>
        <v>0</v>
      </c>
      <c r="N15" s="1">
        <f t="shared" si="7"/>
        <v>1</v>
      </c>
      <c r="O15" s="1">
        <f t="shared" si="8"/>
        <v>3</v>
      </c>
      <c r="P15" s="1">
        <f t="shared" si="9"/>
        <v>2</v>
      </c>
      <c r="Q15" s="1">
        <f t="shared" si="10"/>
        <v>1</v>
      </c>
      <c r="R15" s="1">
        <f t="shared" si="11"/>
        <v>3</v>
      </c>
      <c r="S15" s="1">
        <f t="shared" si="12"/>
        <v>3</v>
      </c>
      <c r="T15" s="1">
        <f t="shared" si="13"/>
        <v>2</v>
      </c>
      <c r="U15" s="1">
        <f t="shared" si="14"/>
        <v>2</v>
      </c>
      <c r="V15" s="1">
        <f t="shared" si="15"/>
        <v>1</v>
      </c>
      <c r="W15" s="1">
        <f t="shared" si="16"/>
        <v>0</v>
      </c>
      <c r="X15" s="1">
        <f t="shared" si="17"/>
        <v>4</v>
      </c>
      <c r="Y15" s="1">
        <f t="shared" si="18"/>
        <v>3</v>
      </c>
      <c r="Z15" s="1">
        <f t="shared" si="19"/>
        <v>2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5</v>
      </c>
      <c r="AE15" s="1">
        <f t="shared" si="25"/>
        <v>3</v>
      </c>
      <c r="AF15" s="1">
        <f t="shared" si="26"/>
        <v>2</v>
      </c>
      <c r="AG15" s="43"/>
      <c r="AM15" s="1" t="s">
        <v>15</v>
      </c>
      <c r="AN15" s="1" t="s">
        <v>0</v>
      </c>
    </row>
    <row r="16" spans="1:41" x14ac:dyDescent="0.3">
      <c r="A16" s="42">
        <v>45968</v>
      </c>
      <c r="B16" s="1">
        <v>15</v>
      </c>
      <c r="C16" s="1" t="s">
        <v>65</v>
      </c>
      <c r="D16" s="1" t="s">
        <v>27</v>
      </c>
      <c r="E16" s="1">
        <v>4</v>
      </c>
      <c r="F16" s="1">
        <v>0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5</v>
      </c>
      <c r="K16" s="1">
        <f t="shared" si="4"/>
        <v>1</v>
      </c>
      <c r="L16" s="1">
        <f t="shared" si="5"/>
        <v>3</v>
      </c>
      <c r="M16" s="1">
        <f t="shared" si="6"/>
        <v>0</v>
      </c>
      <c r="N16" s="1">
        <f t="shared" si="7"/>
        <v>1</v>
      </c>
      <c r="O16" s="1">
        <f t="shared" si="8"/>
        <v>3</v>
      </c>
      <c r="P16" s="1">
        <f t="shared" si="9"/>
        <v>2</v>
      </c>
      <c r="Q16" s="1">
        <f t="shared" si="10"/>
        <v>1</v>
      </c>
      <c r="R16" s="1">
        <f t="shared" si="11"/>
        <v>4</v>
      </c>
      <c r="S16" s="1">
        <f t="shared" si="12"/>
        <v>3</v>
      </c>
      <c r="T16" s="1">
        <f t="shared" si="13"/>
        <v>2</v>
      </c>
      <c r="U16" s="1">
        <f t="shared" si="14"/>
        <v>2</v>
      </c>
      <c r="V16" s="1">
        <f t="shared" si="15"/>
        <v>1</v>
      </c>
      <c r="W16" s="1">
        <f t="shared" si="16"/>
        <v>0</v>
      </c>
      <c r="X16" s="1">
        <f t="shared" si="17"/>
        <v>5</v>
      </c>
      <c r="Y16" s="1">
        <f t="shared" si="18"/>
        <v>3</v>
      </c>
      <c r="Z16" s="1">
        <f t="shared" si="19"/>
        <v>2</v>
      </c>
      <c r="AA16" s="1" t="str">
        <f t="shared" si="0"/>
        <v>W</v>
      </c>
      <c r="AB16" s="1">
        <f t="shared" si="20"/>
        <v>2</v>
      </c>
      <c r="AC16" s="1" t="str">
        <f t="shared" si="1"/>
        <v>W</v>
      </c>
      <c r="AD16" s="1">
        <f t="shared" si="24"/>
        <v>5</v>
      </c>
      <c r="AE16" s="1">
        <f t="shared" si="25"/>
        <v>3</v>
      </c>
      <c r="AF16" s="1">
        <f t="shared" si="26"/>
        <v>2</v>
      </c>
      <c r="AG16" s="43"/>
      <c r="AM16" s="1" t="s">
        <v>14</v>
      </c>
    </row>
    <row r="17" spans="1:39" x14ac:dyDescent="0.3">
      <c r="A17" s="42">
        <v>45970</v>
      </c>
      <c r="B17" s="1">
        <v>16</v>
      </c>
      <c r="C17" s="1" t="s">
        <v>65</v>
      </c>
      <c r="D17" s="1" t="s">
        <v>21</v>
      </c>
      <c r="E17" s="1">
        <v>5</v>
      </c>
      <c r="F17" s="1">
        <v>1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5</v>
      </c>
      <c r="K17" s="1">
        <f t="shared" si="4"/>
        <v>1</v>
      </c>
      <c r="L17" s="1">
        <f t="shared" si="5"/>
        <v>3</v>
      </c>
      <c r="M17" s="1">
        <f t="shared" si="6"/>
        <v>0</v>
      </c>
      <c r="N17" s="1">
        <f t="shared" si="7"/>
        <v>1</v>
      </c>
      <c r="O17" s="1">
        <f t="shared" si="8"/>
        <v>3</v>
      </c>
      <c r="P17" s="1">
        <f t="shared" si="9"/>
        <v>2</v>
      </c>
      <c r="Q17" s="1">
        <f t="shared" si="10"/>
        <v>1</v>
      </c>
      <c r="R17" s="1">
        <f t="shared" si="11"/>
        <v>5</v>
      </c>
      <c r="S17" s="1">
        <f t="shared" si="12"/>
        <v>3</v>
      </c>
      <c r="T17" s="1">
        <f t="shared" si="13"/>
        <v>2</v>
      </c>
      <c r="U17" s="1">
        <f t="shared" si="14"/>
        <v>2</v>
      </c>
      <c r="V17" s="1">
        <f t="shared" si="15"/>
        <v>1</v>
      </c>
      <c r="W17" s="1">
        <f t="shared" si="16"/>
        <v>0</v>
      </c>
      <c r="X17" s="1">
        <f t="shared" si="17"/>
        <v>5</v>
      </c>
      <c r="Y17" s="1">
        <f t="shared" si="18"/>
        <v>3</v>
      </c>
      <c r="Z17" s="1">
        <f t="shared" si="19"/>
        <v>2</v>
      </c>
      <c r="AA17" s="1" t="str">
        <f t="shared" si="0"/>
        <v>W</v>
      </c>
      <c r="AB17" s="1">
        <f t="shared" si="20"/>
        <v>3</v>
      </c>
      <c r="AC17" s="1" t="str">
        <f t="shared" si="1"/>
        <v>W</v>
      </c>
      <c r="AD17" s="1">
        <f t="shared" si="24"/>
        <v>6</v>
      </c>
      <c r="AE17" s="1">
        <f t="shared" si="25"/>
        <v>3</v>
      </c>
      <c r="AF17" s="1">
        <f t="shared" si="26"/>
        <v>1</v>
      </c>
      <c r="AG17" s="43"/>
      <c r="AM17" s="1" t="s">
        <v>13</v>
      </c>
    </row>
    <row r="18" spans="1:39" x14ac:dyDescent="0.3">
      <c r="A18" s="42">
        <v>45973</v>
      </c>
      <c r="B18" s="1">
        <v>17</v>
      </c>
      <c r="C18" s="1" t="s">
        <v>66</v>
      </c>
      <c r="D18" s="1" t="s">
        <v>14</v>
      </c>
      <c r="E18" s="1">
        <v>3</v>
      </c>
      <c r="F18" s="1">
        <v>4</v>
      </c>
      <c r="G18" s="1" t="s">
        <v>84</v>
      </c>
      <c r="H18" s="1" t="s">
        <v>83</v>
      </c>
      <c r="I18" s="1">
        <f t="shared" si="2"/>
        <v>8</v>
      </c>
      <c r="J18" s="1">
        <f t="shared" si="3"/>
        <v>5</v>
      </c>
      <c r="K18" s="1">
        <f t="shared" si="4"/>
        <v>1</v>
      </c>
      <c r="L18" s="1">
        <f t="shared" si="5"/>
        <v>4</v>
      </c>
      <c r="M18" s="1">
        <f t="shared" si="6"/>
        <v>0</v>
      </c>
      <c r="N18" s="1">
        <f t="shared" si="7"/>
        <v>1</v>
      </c>
      <c r="O18" s="1">
        <f t="shared" si="8"/>
        <v>3</v>
      </c>
      <c r="P18" s="1">
        <f t="shared" si="9"/>
        <v>2</v>
      </c>
      <c r="Q18" s="1">
        <f t="shared" si="10"/>
        <v>2</v>
      </c>
      <c r="R18" s="1">
        <f t="shared" si="11"/>
        <v>5</v>
      </c>
      <c r="S18" s="1">
        <f t="shared" si="12"/>
        <v>3</v>
      </c>
      <c r="T18" s="1">
        <f t="shared" si="13"/>
        <v>2</v>
      </c>
      <c r="U18" s="1">
        <f t="shared" si="14"/>
        <v>2</v>
      </c>
      <c r="V18" s="1">
        <f t="shared" si="15"/>
        <v>1</v>
      </c>
      <c r="W18" s="1">
        <f t="shared" si="16"/>
        <v>0</v>
      </c>
      <c r="X18" s="1">
        <f t="shared" si="17"/>
        <v>5</v>
      </c>
      <c r="Y18" s="1">
        <f t="shared" si="18"/>
        <v>3</v>
      </c>
      <c r="Z18" s="1">
        <f t="shared" si="19"/>
        <v>2</v>
      </c>
      <c r="AA18" s="1" t="str">
        <f t="shared" si="0"/>
        <v>L</v>
      </c>
      <c r="AB18" s="1">
        <f t="shared" si="20"/>
        <v>1</v>
      </c>
      <c r="AC18" s="1" t="str">
        <f t="shared" si="1"/>
        <v>OTL</v>
      </c>
      <c r="AD18" s="1">
        <f t="shared" si="24"/>
        <v>5</v>
      </c>
      <c r="AE18" s="1">
        <f t="shared" si="25"/>
        <v>3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4</v>
      </c>
      <c r="E19" s="1">
        <v>3</v>
      </c>
      <c r="F19" s="1">
        <v>2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5</v>
      </c>
      <c r="K19" s="1">
        <f t="shared" si="4"/>
        <v>1</v>
      </c>
      <c r="L19" s="1">
        <f t="shared" si="5"/>
        <v>4</v>
      </c>
      <c r="M19" s="1">
        <f t="shared" si="6"/>
        <v>0</v>
      </c>
      <c r="N19" s="1">
        <f t="shared" si="7"/>
        <v>1</v>
      </c>
      <c r="O19" s="1">
        <f t="shared" si="8"/>
        <v>4</v>
      </c>
      <c r="P19" s="1">
        <f t="shared" si="9"/>
        <v>2</v>
      </c>
      <c r="Q19" s="1">
        <f t="shared" si="10"/>
        <v>2</v>
      </c>
      <c r="R19" s="1">
        <f t="shared" si="11"/>
        <v>5</v>
      </c>
      <c r="S19" s="1">
        <f t="shared" si="12"/>
        <v>3</v>
      </c>
      <c r="T19" s="1">
        <f t="shared" si="13"/>
        <v>2</v>
      </c>
      <c r="U19" s="1">
        <f t="shared" si="14"/>
        <v>2</v>
      </c>
      <c r="V19" s="1">
        <f t="shared" si="15"/>
        <v>1</v>
      </c>
      <c r="W19" s="1">
        <f t="shared" si="16"/>
        <v>0</v>
      </c>
      <c r="X19" s="1">
        <f t="shared" si="17"/>
        <v>5</v>
      </c>
      <c r="Y19" s="1">
        <f t="shared" si="18"/>
        <v>3</v>
      </c>
      <c r="Z19" s="1">
        <f t="shared" si="19"/>
        <v>2</v>
      </c>
      <c r="AA19" s="1" t="str">
        <f t="shared" si="0"/>
        <v>W</v>
      </c>
      <c r="AB19" s="1">
        <f t="shared" si="20"/>
        <v>1</v>
      </c>
      <c r="AC19" s="1" t="str">
        <f t="shared" si="1"/>
        <v>W</v>
      </c>
      <c r="AD19" s="1">
        <f t="shared" si="24"/>
        <v>5</v>
      </c>
      <c r="AE19" s="1">
        <f t="shared" si="25"/>
        <v>3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45979</v>
      </c>
      <c r="B20" s="1">
        <v>19</v>
      </c>
      <c r="C20" s="1" t="s">
        <v>66</v>
      </c>
      <c r="D20" s="1" t="s">
        <v>27</v>
      </c>
      <c r="E20" s="1">
        <v>5</v>
      </c>
      <c r="F20" s="1">
        <v>2</v>
      </c>
      <c r="G20" s="1" t="s">
        <v>83</v>
      </c>
      <c r="H20" s="1" t="s">
        <v>83</v>
      </c>
      <c r="I20" s="1">
        <f t="shared" si="2"/>
        <v>10</v>
      </c>
      <c r="J20" s="1">
        <f t="shared" si="3"/>
        <v>5</v>
      </c>
      <c r="K20" s="1">
        <f t="shared" si="4"/>
        <v>1</v>
      </c>
      <c r="L20" s="1">
        <f t="shared" si="5"/>
        <v>4</v>
      </c>
      <c r="M20" s="1">
        <f t="shared" si="6"/>
        <v>0</v>
      </c>
      <c r="N20" s="1">
        <f t="shared" si="7"/>
        <v>1</v>
      </c>
      <c r="O20" s="1">
        <f t="shared" si="8"/>
        <v>5</v>
      </c>
      <c r="P20" s="1">
        <f t="shared" si="9"/>
        <v>2</v>
      </c>
      <c r="Q20" s="1">
        <f t="shared" si="10"/>
        <v>2</v>
      </c>
      <c r="R20" s="1">
        <f t="shared" si="11"/>
        <v>5</v>
      </c>
      <c r="S20" s="1">
        <f t="shared" si="12"/>
        <v>3</v>
      </c>
      <c r="T20" s="1">
        <f t="shared" si="13"/>
        <v>2</v>
      </c>
      <c r="U20" s="1">
        <f t="shared" si="14"/>
        <v>2</v>
      </c>
      <c r="V20" s="1">
        <f t="shared" si="15"/>
        <v>1</v>
      </c>
      <c r="W20" s="1">
        <f t="shared" si="16"/>
        <v>0</v>
      </c>
      <c r="X20" s="1">
        <f t="shared" si="17"/>
        <v>6</v>
      </c>
      <c r="Y20" s="1">
        <f t="shared" si="18"/>
        <v>3</v>
      </c>
      <c r="Z20" s="1">
        <f t="shared" si="19"/>
        <v>2</v>
      </c>
      <c r="AA20" s="1" t="str">
        <f t="shared" si="0"/>
        <v>W</v>
      </c>
      <c r="AB20" s="1">
        <f t="shared" si="20"/>
        <v>2</v>
      </c>
      <c r="AC20" s="1" t="str">
        <f t="shared" si="1"/>
        <v>W</v>
      </c>
      <c r="AD20" s="1">
        <f t="shared" si="24"/>
        <v>6</v>
      </c>
      <c r="AE20" s="1">
        <f t="shared" si="25"/>
        <v>2</v>
      </c>
      <c r="AF20" s="1">
        <f t="shared" si="26"/>
        <v>2</v>
      </c>
      <c r="AG20" s="43"/>
      <c r="AM20" s="1" t="s">
        <v>10</v>
      </c>
    </row>
    <row r="21" spans="1:39" x14ac:dyDescent="0.3">
      <c r="A21" s="42">
        <v>45981</v>
      </c>
      <c r="B21" s="1">
        <v>20</v>
      </c>
      <c r="C21" s="1" t="s">
        <v>66</v>
      </c>
      <c r="D21" s="1" t="s">
        <v>7</v>
      </c>
      <c r="E21" s="1">
        <v>2</v>
      </c>
      <c r="F21" s="1">
        <v>3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6</v>
      </c>
      <c r="K21" s="1">
        <f t="shared" si="4"/>
        <v>1</v>
      </c>
      <c r="L21" s="1">
        <f t="shared" si="5"/>
        <v>4</v>
      </c>
      <c r="M21" s="1">
        <f t="shared" si="6"/>
        <v>0</v>
      </c>
      <c r="N21" s="1">
        <f t="shared" si="7"/>
        <v>1</v>
      </c>
      <c r="O21" s="1">
        <f t="shared" si="8"/>
        <v>5</v>
      </c>
      <c r="P21" s="1">
        <f t="shared" si="9"/>
        <v>3</v>
      </c>
      <c r="Q21" s="1">
        <f t="shared" si="10"/>
        <v>2</v>
      </c>
      <c r="R21" s="1">
        <f t="shared" si="11"/>
        <v>5</v>
      </c>
      <c r="S21" s="1">
        <f t="shared" si="12"/>
        <v>3</v>
      </c>
      <c r="T21" s="1">
        <f t="shared" si="13"/>
        <v>2</v>
      </c>
      <c r="U21" s="1">
        <f t="shared" si="14"/>
        <v>2</v>
      </c>
      <c r="V21" s="1">
        <f t="shared" si="15"/>
        <v>1</v>
      </c>
      <c r="W21" s="1">
        <f t="shared" si="16"/>
        <v>0</v>
      </c>
      <c r="X21" s="1">
        <f t="shared" si="17"/>
        <v>6</v>
      </c>
      <c r="Y21" s="1">
        <f t="shared" si="18"/>
        <v>4</v>
      </c>
      <c r="Z21" s="1">
        <f t="shared" si="19"/>
        <v>2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5</v>
      </c>
      <c r="AE21" s="1">
        <f t="shared" si="25"/>
        <v>3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45982</v>
      </c>
      <c r="B22" s="1">
        <v>21</v>
      </c>
      <c r="C22" s="1" t="s">
        <v>65</v>
      </c>
      <c r="D22" s="1" t="s">
        <v>28</v>
      </c>
      <c r="E22" s="1">
        <v>3</v>
      </c>
      <c r="F22" s="1">
        <v>9</v>
      </c>
      <c r="G22" s="1" t="s">
        <v>83</v>
      </c>
      <c r="H22" s="1" t="s">
        <v>83</v>
      </c>
      <c r="I22" s="1">
        <f t="shared" si="2"/>
        <v>10</v>
      </c>
      <c r="J22" s="1">
        <f t="shared" si="3"/>
        <v>7</v>
      </c>
      <c r="K22" s="1">
        <f t="shared" si="4"/>
        <v>1</v>
      </c>
      <c r="L22" s="1">
        <f t="shared" si="5"/>
        <v>4</v>
      </c>
      <c r="M22" s="1">
        <f t="shared" si="6"/>
        <v>0</v>
      </c>
      <c r="N22" s="1">
        <f t="shared" si="7"/>
        <v>1</v>
      </c>
      <c r="O22" s="1">
        <f t="shared" si="8"/>
        <v>5</v>
      </c>
      <c r="P22" s="1">
        <f t="shared" si="9"/>
        <v>3</v>
      </c>
      <c r="Q22" s="1">
        <f t="shared" si="10"/>
        <v>2</v>
      </c>
      <c r="R22" s="1">
        <f t="shared" si="11"/>
        <v>5</v>
      </c>
      <c r="S22" s="1">
        <f t="shared" si="12"/>
        <v>4</v>
      </c>
      <c r="T22" s="1">
        <f t="shared" si="13"/>
        <v>2</v>
      </c>
      <c r="U22" s="1">
        <f t="shared" si="14"/>
        <v>2</v>
      </c>
      <c r="V22" s="1">
        <f t="shared" si="15"/>
        <v>1</v>
      </c>
      <c r="W22" s="1">
        <f t="shared" si="16"/>
        <v>0</v>
      </c>
      <c r="X22" s="1">
        <f t="shared" si="17"/>
        <v>6</v>
      </c>
      <c r="Y22" s="1">
        <f t="shared" si="18"/>
        <v>4</v>
      </c>
      <c r="Z22" s="1">
        <f t="shared" si="19"/>
        <v>2</v>
      </c>
      <c r="AA22" s="1" t="str">
        <f t="shared" si="0"/>
        <v>L</v>
      </c>
      <c r="AB22" s="1">
        <f t="shared" si="20"/>
        <v>2</v>
      </c>
      <c r="AC22" s="1" t="str">
        <f t="shared" si="1"/>
        <v>L</v>
      </c>
      <c r="AD22" s="1">
        <f t="shared" si="24"/>
        <v>5</v>
      </c>
      <c r="AE22" s="1">
        <f t="shared" si="25"/>
        <v>3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45984</v>
      </c>
      <c r="B23" s="1">
        <v>22</v>
      </c>
      <c r="C23" s="1" t="s">
        <v>66</v>
      </c>
      <c r="D23" s="1" t="s">
        <v>24</v>
      </c>
      <c r="E23" s="1">
        <v>0</v>
      </c>
      <c r="F23" s="1">
        <v>1</v>
      </c>
      <c r="G23" s="1" t="s">
        <v>83</v>
      </c>
      <c r="H23" s="1" t="s">
        <v>83</v>
      </c>
      <c r="I23" s="1">
        <f t="shared" si="2"/>
        <v>10</v>
      </c>
      <c r="J23" s="1">
        <f t="shared" si="3"/>
        <v>8</v>
      </c>
      <c r="K23" s="1">
        <f t="shared" si="4"/>
        <v>1</v>
      </c>
      <c r="L23" s="1">
        <f t="shared" si="5"/>
        <v>4</v>
      </c>
      <c r="M23" s="1">
        <f t="shared" si="6"/>
        <v>0</v>
      </c>
      <c r="N23" s="1">
        <f t="shared" si="7"/>
        <v>1</v>
      </c>
      <c r="O23" s="1">
        <f t="shared" si="8"/>
        <v>5</v>
      </c>
      <c r="P23" s="1">
        <f t="shared" si="9"/>
        <v>4</v>
      </c>
      <c r="Q23" s="1">
        <f t="shared" si="10"/>
        <v>2</v>
      </c>
      <c r="R23" s="1">
        <f t="shared" si="11"/>
        <v>5</v>
      </c>
      <c r="S23" s="1">
        <f t="shared" si="12"/>
        <v>4</v>
      </c>
      <c r="T23" s="1">
        <f t="shared" si="13"/>
        <v>2</v>
      </c>
      <c r="U23" s="1">
        <f t="shared" si="14"/>
        <v>2</v>
      </c>
      <c r="V23" s="1">
        <f t="shared" si="15"/>
        <v>2</v>
      </c>
      <c r="W23" s="1">
        <f t="shared" si="16"/>
        <v>0</v>
      </c>
      <c r="X23" s="1">
        <f t="shared" si="17"/>
        <v>6</v>
      </c>
      <c r="Y23" s="1">
        <f t="shared" si="18"/>
        <v>5</v>
      </c>
      <c r="Z23" s="1">
        <f t="shared" si="19"/>
        <v>2</v>
      </c>
      <c r="AA23" s="1" t="str">
        <f t="shared" si="0"/>
        <v>L</v>
      </c>
      <c r="AB23" s="1">
        <f t="shared" si="20"/>
        <v>3</v>
      </c>
      <c r="AC23" s="1" t="str">
        <f t="shared" si="1"/>
        <v>L</v>
      </c>
      <c r="AD23" s="1">
        <f t="shared" si="24"/>
        <v>5</v>
      </c>
      <c r="AE23" s="1">
        <f t="shared" si="25"/>
        <v>4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17</v>
      </c>
      <c r="E24" s="1">
        <v>3</v>
      </c>
      <c r="F24" s="1">
        <v>4</v>
      </c>
      <c r="G24" s="1" t="s">
        <v>84</v>
      </c>
      <c r="H24" s="1" t="s">
        <v>83</v>
      </c>
      <c r="I24" s="1">
        <f t="shared" si="2"/>
        <v>10</v>
      </c>
      <c r="J24" s="1">
        <f t="shared" si="3"/>
        <v>8</v>
      </c>
      <c r="K24" s="1">
        <f t="shared" si="4"/>
        <v>1</v>
      </c>
      <c r="L24" s="1">
        <f t="shared" si="5"/>
        <v>5</v>
      </c>
      <c r="M24" s="1">
        <f t="shared" si="6"/>
        <v>0</v>
      </c>
      <c r="N24" s="1">
        <f t="shared" si="7"/>
        <v>1</v>
      </c>
      <c r="O24" s="1">
        <f t="shared" si="8"/>
        <v>5</v>
      </c>
      <c r="P24" s="1">
        <f t="shared" si="9"/>
        <v>4</v>
      </c>
      <c r="Q24" s="1">
        <f t="shared" si="10"/>
        <v>3</v>
      </c>
      <c r="R24" s="1">
        <f t="shared" si="11"/>
        <v>5</v>
      </c>
      <c r="S24" s="1">
        <f t="shared" si="12"/>
        <v>4</v>
      </c>
      <c r="T24" s="1">
        <f t="shared" si="13"/>
        <v>2</v>
      </c>
      <c r="U24" s="1">
        <f t="shared" si="14"/>
        <v>2</v>
      </c>
      <c r="V24" s="1">
        <f t="shared" si="15"/>
        <v>2</v>
      </c>
      <c r="W24" s="1">
        <f t="shared" si="16"/>
        <v>1</v>
      </c>
      <c r="X24" s="1">
        <f t="shared" si="17"/>
        <v>6</v>
      </c>
      <c r="Y24" s="1">
        <f t="shared" si="18"/>
        <v>5</v>
      </c>
      <c r="Z24" s="1">
        <f t="shared" si="19"/>
        <v>3</v>
      </c>
      <c r="AA24" s="1" t="str">
        <f t="shared" si="0"/>
        <v>L</v>
      </c>
      <c r="AB24" s="1">
        <f t="shared" si="20"/>
        <v>4</v>
      </c>
      <c r="AC24" s="1" t="str">
        <f t="shared" si="1"/>
        <v>OTL</v>
      </c>
      <c r="AD24" s="1">
        <f t="shared" si="24"/>
        <v>5</v>
      </c>
      <c r="AE24" s="1">
        <f t="shared" si="25"/>
        <v>3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66</v>
      </c>
      <c r="D25" s="1" t="s">
        <v>15</v>
      </c>
      <c r="E25" s="1">
        <v>3</v>
      </c>
      <c r="F25" s="1">
        <v>4</v>
      </c>
      <c r="G25" s="1" t="s">
        <v>83</v>
      </c>
      <c r="H25" s="1" t="s">
        <v>83</v>
      </c>
      <c r="I25" s="1">
        <f t="shared" si="2"/>
        <v>10</v>
      </c>
      <c r="J25" s="1">
        <f t="shared" si="3"/>
        <v>9</v>
      </c>
      <c r="K25" s="1">
        <f t="shared" si="4"/>
        <v>1</v>
      </c>
      <c r="L25" s="1">
        <f t="shared" si="5"/>
        <v>5</v>
      </c>
      <c r="M25" s="1">
        <f t="shared" si="6"/>
        <v>0</v>
      </c>
      <c r="N25" s="1">
        <f t="shared" si="7"/>
        <v>1</v>
      </c>
      <c r="O25" s="1">
        <f t="shared" si="8"/>
        <v>5</v>
      </c>
      <c r="P25" s="1">
        <f t="shared" si="9"/>
        <v>5</v>
      </c>
      <c r="Q25" s="1">
        <f t="shared" si="10"/>
        <v>3</v>
      </c>
      <c r="R25" s="1">
        <f t="shared" si="11"/>
        <v>5</v>
      </c>
      <c r="S25" s="1">
        <f t="shared" si="12"/>
        <v>4</v>
      </c>
      <c r="T25" s="1">
        <f t="shared" si="13"/>
        <v>2</v>
      </c>
      <c r="U25" s="1">
        <f t="shared" si="14"/>
        <v>2</v>
      </c>
      <c r="V25" s="1">
        <f t="shared" si="15"/>
        <v>3</v>
      </c>
      <c r="W25" s="1">
        <f t="shared" si="16"/>
        <v>1</v>
      </c>
      <c r="X25" s="1">
        <f t="shared" si="17"/>
        <v>6</v>
      </c>
      <c r="Y25" s="1">
        <f t="shared" si="18"/>
        <v>6</v>
      </c>
      <c r="Z25" s="1">
        <f t="shared" si="19"/>
        <v>3</v>
      </c>
      <c r="AA25" s="1" t="str">
        <f t="shared" si="0"/>
        <v>L</v>
      </c>
      <c r="AB25" s="1">
        <f t="shared" si="20"/>
        <v>5</v>
      </c>
      <c r="AC25" s="1" t="str">
        <f t="shared" si="1"/>
        <v>L</v>
      </c>
      <c r="AD25" s="1">
        <f t="shared" si="24"/>
        <v>4</v>
      </c>
      <c r="AE25" s="1">
        <f t="shared" si="25"/>
        <v>4</v>
      </c>
      <c r="AF25" s="1">
        <f t="shared" si="26"/>
        <v>2</v>
      </c>
      <c r="AG25" s="43"/>
      <c r="AM25" s="1" t="s">
        <v>5</v>
      </c>
    </row>
    <row r="26" spans="1:39" x14ac:dyDescent="0.3">
      <c r="A26" s="42">
        <v>45991</v>
      </c>
      <c r="B26" s="1">
        <v>25</v>
      </c>
      <c r="C26" s="1" t="s">
        <v>66</v>
      </c>
      <c r="D26" s="1" t="s">
        <v>31</v>
      </c>
      <c r="E26" s="1">
        <v>5</v>
      </c>
      <c r="F26" s="1">
        <v>3</v>
      </c>
      <c r="G26" s="1" t="s">
        <v>83</v>
      </c>
      <c r="H26" s="1" t="s">
        <v>83</v>
      </c>
      <c r="I26" s="1">
        <f t="shared" si="2"/>
        <v>11</v>
      </c>
      <c r="J26" s="1">
        <f t="shared" si="3"/>
        <v>9</v>
      </c>
      <c r="K26" s="1">
        <f t="shared" si="4"/>
        <v>1</v>
      </c>
      <c r="L26" s="1">
        <f t="shared" si="5"/>
        <v>5</v>
      </c>
      <c r="M26" s="1">
        <f t="shared" si="6"/>
        <v>0</v>
      </c>
      <c r="N26" s="1">
        <f t="shared" si="7"/>
        <v>1</v>
      </c>
      <c r="O26" s="1">
        <f t="shared" si="8"/>
        <v>6</v>
      </c>
      <c r="P26" s="1">
        <f t="shared" si="9"/>
        <v>5</v>
      </c>
      <c r="Q26" s="1">
        <f t="shared" si="10"/>
        <v>3</v>
      </c>
      <c r="R26" s="1">
        <f t="shared" si="11"/>
        <v>5</v>
      </c>
      <c r="S26" s="1">
        <f t="shared" si="12"/>
        <v>4</v>
      </c>
      <c r="T26" s="1">
        <f t="shared" si="13"/>
        <v>2</v>
      </c>
      <c r="U26" s="1">
        <f t="shared" si="14"/>
        <v>2</v>
      </c>
      <c r="V26" s="1">
        <f t="shared" si="15"/>
        <v>3</v>
      </c>
      <c r="W26" s="1">
        <f t="shared" si="16"/>
        <v>1</v>
      </c>
      <c r="X26" s="1">
        <f t="shared" si="17"/>
        <v>7</v>
      </c>
      <c r="Y26" s="1">
        <f t="shared" si="18"/>
        <v>6</v>
      </c>
      <c r="Z26" s="1">
        <f t="shared" si="19"/>
        <v>3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4</v>
      </c>
      <c r="AE26" s="1">
        <f t="shared" si="25"/>
        <v>4</v>
      </c>
      <c r="AF26" s="1">
        <f t="shared" si="26"/>
        <v>2</v>
      </c>
      <c r="AG26" s="43"/>
      <c r="AM26" s="1" t="s">
        <v>4</v>
      </c>
    </row>
    <row r="27" spans="1:39" x14ac:dyDescent="0.3">
      <c r="A27" s="42">
        <v>45993</v>
      </c>
      <c r="B27" s="1">
        <v>26</v>
      </c>
      <c r="C27" s="1" t="s">
        <v>65</v>
      </c>
      <c r="D27" s="1" t="s">
        <v>2</v>
      </c>
      <c r="E27" s="1">
        <v>3</v>
      </c>
      <c r="F27" s="1">
        <v>4</v>
      </c>
      <c r="G27" s="1" t="s">
        <v>84</v>
      </c>
      <c r="H27" s="1" t="s">
        <v>84</v>
      </c>
      <c r="I27" s="1">
        <f t="shared" si="2"/>
        <v>11</v>
      </c>
      <c r="J27" s="1">
        <f t="shared" si="3"/>
        <v>9</v>
      </c>
      <c r="K27" s="1">
        <f t="shared" si="4"/>
        <v>1</v>
      </c>
      <c r="L27" s="1">
        <f t="shared" si="5"/>
        <v>6</v>
      </c>
      <c r="M27" s="1">
        <f t="shared" si="6"/>
        <v>0</v>
      </c>
      <c r="N27" s="1">
        <f t="shared" si="7"/>
        <v>2</v>
      </c>
      <c r="O27" s="1">
        <f t="shared" si="8"/>
        <v>6</v>
      </c>
      <c r="P27" s="1">
        <f t="shared" si="9"/>
        <v>5</v>
      </c>
      <c r="Q27" s="1">
        <f t="shared" si="10"/>
        <v>3</v>
      </c>
      <c r="R27" s="1">
        <f t="shared" si="11"/>
        <v>5</v>
      </c>
      <c r="S27" s="1">
        <f t="shared" si="12"/>
        <v>4</v>
      </c>
      <c r="T27" s="1">
        <f t="shared" si="13"/>
        <v>3</v>
      </c>
      <c r="U27" s="1">
        <f t="shared" si="14"/>
        <v>2</v>
      </c>
      <c r="V27" s="1">
        <f t="shared" si="15"/>
        <v>3</v>
      </c>
      <c r="W27" s="1">
        <f t="shared" si="16"/>
        <v>1</v>
      </c>
      <c r="X27" s="1">
        <f t="shared" si="17"/>
        <v>7</v>
      </c>
      <c r="Y27" s="1">
        <f t="shared" si="18"/>
        <v>6</v>
      </c>
      <c r="Z27" s="1">
        <f t="shared" si="19"/>
        <v>4</v>
      </c>
      <c r="AA27" s="1" t="str">
        <f t="shared" si="0"/>
        <v>L</v>
      </c>
      <c r="AB27" s="1">
        <f t="shared" si="20"/>
        <v>1</v>
      </c>
      <c r="AC27" s="1" t="str">
        <f t="shared" si="1"/>
        <v>OTL</v>
      </c>
      <c r="AD27" s="1">
        <f t="shared" si="24"/>
        <v>3</v>
      </c>
      <c r="AE27" s="1">
        <f t="shared" si="25"/>
        <v>4</v>
      </c>
      <c r="AF27" s="1">
        <f t="shared" si="26"/>
        <v>3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65</v>
      </c>
      <c r="D28" s="1" t="s">
        <v>18</v>
      </c>
      <c r="E28" s="1">
        <v>2</v>
      </c>
      <c r="F28" s="1">
        <v>1</v>
      </c>
      <c r="G28" s="1" t="s">
        <v>83</v>
      </c>
      <c r="H28" s="1" t="s">
        <v>83</v>
      </c>
      <c r="I28" s="1">
        <f t="shared" si="2"/>
        <v>12</v>
      </c>
      <c r="J28" s="1">
        <f t="shared" si="3"/>
        <v>9</v>
      </c>
      <c r="K28" s="1">
        <f t="shared" si="4"/>
        <v>1</v>
      </c>
      <c r="L28" s="1">
        <f t="shared" si="5"/>
        <v>6</v>
      </c>
      <c r="M28" s="1">
        <f t="shared" si="6"/>
        <v>0</v>
      </c>
      <c r="N28" s="1">
        <f t="shared" si="7"/>
        <v>2</v>
      </c>
      <c r="O28" s="1">
        <f t="shared" si="8"/>
        <v>6</v>
      </c>
      <c r="P28" s="1">
        <f t="shared" si="9"/>
        <v>5</v>
      </c>
      <c r="Q28" s="1">
        <f t="shared" si="10"/>
        <v>3</v>
      </c>
      <c r="R28" s="1">
        <f t="shared" si="11"/>
        <v>6</v>
      </c>
      <c r="S28" s="1">
        <f t="shared" si="12"/>
        <v>4</v>
      </c>
      <c r="T28" s="1">
        <f t="shared" si="13"/>
        <v>3</v>
      </c>
      <c r="U28" s="1">
        <f t="shared" si="14"/>
        <v>2</v>
      </c>
      <c r="V28" s="1">
        <f t="shared" si="15"/>
        <v>3</v>
      </c>
      <c r="W28" s="1">
        <f t="shared" si="16"/>
        <v>1</v>
      </c>
      <c r="X28" s="1">
        <f t="shared" si="17"/>
        <v>8</v>
      </c>
      <c r="Y28" s="1">
        <f t="shared" si="18"/>
        <v>6</v>
      </c>
      <c r="Z28" s="1">
        <f t="shared" si="19"/>
        <v>4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4</v>
      </c>
      <c r="AE28" s="1">
        <f t="shared" si="25"/>
        <v>4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65</v>
      </c>
      <c r="D29" s="1" t="s">
        <v>18</v>
      </c>
      <c r="E29" s="1">
        <v>0</v>
      </c>
      <c r="F29" s="1">
        <v>6</v>
      </c>
      <c r="G29" s="1" t="s">
        <v>83</v>
      </c>
      <c r="H29" s="1" t="s">
        <v>83</v>
      </c>
      <c r="I29" s="1">
        <f t="shared" si="2"/>
        <v>12</v>
      </c>
      <c r="J29" s="1">
        <f t="shared" si="3"/>
        <v>10</v>
      </c>
      <c r="K29" s="1">
        <f t="shared" si="4"/>
        <v>1</v>
      </c>
      <c r="L29" s="1">
        <f t="shared" si="5"/>
        <v>6</v>
      </c>
      <c r="M29" s="1">
        <f t="shared" si="6"/>
        <v>0</v>
      </c>
      <c r="N29" s="1">
        <f t="shared" si="7"/>
        <v>2</v>
      </c>
      <c r="O29" s="1">
        <f t="shared" si="8"/>
        <v>6</v>
      </c>
      <c r="P29" s="1">
        <f t="shared" si="9"/>
        <v>5</v>
      </c>
      <c r="Q29" s="1">
        <f t="shared" si="10"/>
        <v>3</v>
      </c>
      <c r="R29" s="1">
        <f t="shared" si="11"/>
        <v>6</v>
      </c>
      <c r="S29" s="1">
        <f t="shared" si="12"/>
        <v>5</v>
      </c>
      <c r="T29" s="1">
        <f t="shared" si="13"/>
        <v>3</v>
      </c>
      <c r="U29" s="1">
        <f t="shared" si="14"/>
        <v>2</v>
      </c>
      <c r="V29" s="1">
        <f t="shared" si="15"/>
        <v>3</v>
      </c>
      <c r="W29" s="1">
        <f t="shared" si="16"/>
        <v>1</v>
      </c>
      <c r="X29" s="1">
        <f t="shared" si="17"/>
        <v>8</v>
      </c>
      <c r="Y29" s="1">
        <f t="shared" si="18"/>
        <v>7</v>
      </c>
      <c r="Z29" s="1">
        <f t="shared" si="19"/>
        <v>4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3</v>
      </c>
      <c r="AE29" s="1">
        <f t="shared" si="25"/>
        <v>5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45998</v>
      </c>
      <c r="B30" s="1">
        <v>29</v>
      </c>
      <c r="C30" s="1" t="s">
        <v>65</v>
      </c>
      <c r="D30" s="1" t="s">
        <v>31</v>
      </c>
      <c r="E30" s="1">
        <v>1</v>
      </c>
      <c r="F30" s="1">
        <v>7</v>
      </c>
      <c r="G30" s="1" t="s">
        <v>83</v>
      </c>
      <c r="H30" s="1" t="s">
        <v>83</v>
      </c>
      <c r="I30" s="1">
        <f t="shared" si="2"/>
        <v>12</v>
      </c>
      <c r="J30" s="1">
        <f t="shared" si="3"/>
        <v>11</v>
      </c>
      <c r="K30" s="1">
        <f t="shared" si="4"/>
        <v>1</v>
      </c>
      <c r="L30" s="1">
        <f t="shared" si="5"/>
        <v>6</v>
      </c>
      <c r="M30" s="1">
        <f t="shared" si="6"/>
        <v>0</v>
      </c>
      <c r="N30" s="1">
        <f t="shared" si="7"/>
        <v>2</v>
      </c>
      <c r="O30" s="1">
        <f t="shared" si="8"/>
        <v>6</v>
      </c>
      <c r="P30" s="1">
        <f t="shared" si="9"/>
        <v>5</v>
      </c>
      <c r="Q30" s="1">
        <f t="shared" si="10"/>
        <v>3</v>
      </c>
      <c r="R30" s="1">
        <f t="shared" si="11"/>
        <v>6</v>
      </c>
      <c r="S30" s="1">
        <f t="shared" si="12"/>
        <v>6</v>
      </c>
      <c r="T30" s="1">
        <f t="shared" si="13"/>
        <v>3</v>
      </c>
      <c r="U30" s="1">
        <f t="shared" si="14"/>
        <v>2</v>
      </c>
      <c r="V30" s="1">
        <f t="shared" si="15"/>
        <v>3</v>
      </c>
      <c r="W30" s="1">
        <f t="shared" si="16"/>
        <v>1</v>
      </c>
      <c r="X30" s="1">
        <f t="shared" si="17"/>
        <v>8</v>
      </c>
      <c r="Y30" s="1">
        <f t="shared" si="18"/>
        <v>8</v>
      </c>
      <c r="Z30" s="1">
        <f t="shared" si="19"/>
        <v>4</v>
      </c>
      <c r="AA30" s="1" t="str">
        <f t="shared" si="0"/>
        <v>L</v>
      </c>
      <c r="AB30" s="1">
        <f t="shared" si="20"/>
        <v>2</v>
      </c>
      <c r="AC30" s="1" t="str">
        <f t="shared" si="1"/>
        <v>L</v>
      </c>
      <c r="AD30" s="1">
        <f t="shared" si="24"/>
        <v>2</v>
      </c>
      <c r="AE30" s="1">
        <f t="shared" si="25"/>
        <v>6</v>
      </c>
      <c r="AF30" s="1">
        <f t="shared" si="26"/>
        <v>2</v>
      </c>
      <c r="AG30" s="43"/>
      <c r="AM30" s="1" t="s">
        <v>1</v>
      </c>
    </row>
    <row r="31" spans="1:39" x14ac:dyDescent="0.3">
      <c r="A31" s="42">
        <v>46001</v>
      </c>
      <c r="B31" s="1">
        <v>30</v>
      </c>
      <c r="C31" s="1" t="s">
        <v>66</v>
      </c>
      <c r="D31" s="1" t="s">
        <v>12</v>
      </c>
      <c r="E31" s="1">
        <v>3</v>
      </c>
      <c r="F31" s="1">
        <v>0</v>
      </c>
      <c r="G31" s="1" t="s">
        <v>83</v>
      </c>
      <c r="H31" s="1" t="s">
        <v>83</v>
      </c>
      <c r="I31" s="1">
        <f t="shared" si="2"/>
        <v>13</v>
      </c>
      <c r="J31" s="1">
        <f t="shared" si="3"/>
        <v>11</v>
      </c>
      <c r="K31" s="1">
        <f t="shared" si="4"/>
        <v>1</v>
      </c>
      <c r="L31" s="1">
        <f t="shared" si="5"/>
        <v>6</v>
      </c>
      <c r="M31" s="1">
        <f t="shared" si="6"/>
        <v>0</v>
      </c>
      <c r="N31" s="1">
        <f t="shared" si="7"/>
        <v>2</v>
      </c>
      <c r="O31" s="1">
        <f t="shared" si="8"/>
        <v>7</v>
      </c>
      <c r="P31" s="1">
        <f t="shared" si="9"/>
        <v>5</v>
      </c>
      <c r="Q31" s="1">
        <f t="shared" si="10"/>
        <v>3</v>
      </c>
      <c r="R31" s="1">
        <f t="shared" si="11"/>
        <v>6</v>
      </c>
      <c r="S31" s="1">
        <f t="shared" si="12"/>
        <v>6</v>
      </c>
      <c r="T31" s="1">
        <f t="shared" si="13"/>
        <v>3</v>
      </c>
      <c r="U31" s="1">
        <f t="shared" si="14"/>
        <v>2</v>
      </c>
      <c r="V31" s="1">
        <f t="shared" si="15"/>
        <v>3</v>
      </c>
      <c r="W31" s="1">
        <f t="shared" si="16"/>
        <v>1</v>
      </c>
      <c r="X31" s="1">
        <f t="shared" si="17"/>
        <v>8</v>
      </c>
      <c r="Y31" s="1">
        <f t="shared" si="18"/>
        <v>8</v>
      </c>
      <c r="Z31" s="1">
        <f t="shared" si="19"/>
        <v>4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3</v>
      </c>
      <c r="AE31" s="1">
        <f t="shared" si="25"/>
        <v>5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46003</v>
      </c>
      <c r="B32" s="1">
        <v>31</v>
      </c>
      <c r="C32" s="1" t="s">
        <v>65</v>
      </c>
      <c r="D32" s="1" t="s">
        <v>6</v>
      </c>
      <c r="E32" s="1">
        <v>2</v>
      </c>
      <c r="F32" s="1">
        <v>3</v>
      </c>
      <c r="G32" s="1" t="s">
        <v>83</v>
      </c>
      <c r="H32" s="1" t="s">
        <v>83</v>
      </c>
      <c r="I32" s="1">
        <f t="shared" si="2"/>
        <v>13</v>
      </c>
      <c r="J32" s="1">
        <f t="shared" si="3"/>
        <v>12</v>
      </c>
      <c r="K32" s="1">
        <f t="shared" si="4"/>
        <v>1</v>
      </c>
      <c r="L32" s="1">
        <f t="shared" si="5"/>
        <v>6</v>
      </c>
      <c r="M32" s="1">
        <f t="shared" si="6"/>
        <v>0</v>
      </c>
      <c r="N32" s="1">
        <f t="shared" si="7"/>
        <v>2</v>
      </c>
      <c r="O32" s="1">
        <f t="shared" si="8"/>
        <v>7</v>
      </c>
      <c r="P32" s="1">
        <f t="shared" si="9"/>
        <v>5</v>
      </c>
      <c r="Q32" s="1">
        <f t="shared" si="10"/>
        <v>3</v>
      </c>
      <c r="R32" s="1">
        <f t="shared" si="11"/>
        <v>6</v>
      </c>
      <c r="S32" s="1">
        <f t="shared" si="12"/>
        <v>7</v>
      </c>
      <c r="T32" s="1">
        <f t="shared" si="13"/>
        <v>3</v>
      </c>
      <c r="U32" s="1">
        <f t="shared" si="14"/>
        <v>2</v>
      </c>
      <c r="V32" s="1">
        <f t="shared" si="15"/>
        <v>4</v>
      </c>
      <c r="W32" s="1">
        <f t="shared" si="16"/>
        <v>1</v>
      </c>
      <c r="X32" s="1">
        <f t="shared" si="17"/>
        <v>8</v>
      </c>
      <c r="Y32" s="1">
        <f t="shared" si="18"/>
        <v>9</v>
      </c>
      <c r="Z32" s="1">
        <f t="shared" si="19"/>
        <v>4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3</v>
      </c>
      <c r="AE32" s="1">
        <f t="shared" si="25"/>
        <v>5</v>
      </c>
      <c r="AF32" s="1">
        <f t="shared" si="26"/>
        <v>2</v>
      </c>
      <c r="AG32" s="43"/>
    </row>
    <row r="33" spans="1:33" x14ac:dyDescent="0.3">
      <c r="A33" s="42">
        <v>46004</v>
      </c>
      <c r="B33" s="1">
        <v>32</v>
      </c>
      <c r="C33" s="1" t="s">
        <v>66</v>
      </c>
      <c r="D33" s="1" t="s">
        <v>21</v>
      </c>
      <c r="E33" s="1">
        <v>0</v>
      </c>
      <c r="F33" s="1">
        <v>4</v>
      </c>
      <c r="G33" s="1" t="s">
        <v>83</v>
      </c>
      <c r="H33" s="1" t="s">
        <v>83</v>
      </c>
      <c r="I33" s="1">
        <f t="shared" si="2"/>
        <v>13</v>
      </c>
      <c r="J33" s="1">
        <f t="shared" si="3"/>
        <v>13</v>
      </c>
      <c r="K33" s="1">
        <f t="shared" si="4"/>
        <v>1</v>
      </c>
      <c r="L33" s="1">
        <f t="shared" si="5"/>
        <v>6</v>
      </c>
      <c r="M33" s="1">
        <f t="shared" si="6"/>
        <v>0</v>
      </c>
      <c r="N33" s="1">
        <f t="shared" si="7"/>
        <v>2</v>
      </c>
      <c r="O33" s="1">
        <f t="shared" si="8"/>
        <v>7</v>
      </c>
      <c r="P33" s="1">
        <f t="shared" si="9"/>
        <v>6</v>
      </c>
      <c r="Q33" s="1">
        <f t="shared" si="10"/>
        <v>3</v>
      </c>
      <c r="R33" s="1">
        <f t="shared" si="11"/>
        <v>6</v>
      </c>
      <c r="S33" s="1">
        <f t="shared" si="12"/>
        <v>7</v>
      </c>
      <c r="T33" s="1">
        <f t="shared" si="13"/>
        <v>3</v>
      </c>
      <c r="U33" s="1">
        <f t="shared" si="14"/>
        <v>2</v>
      </c>
      <c r="V33" s="1">
        <f t="shared" si="15"/>
        <v>4</v>
      </c>
      <c r="W33" s="1">
        <f t="shared" si="16"/>
        <v>1</v>
      </c>
      <c r="X33" s="1">
        <f t="shared" si="17"/>
        <v>8</v>
      </c>
      <c r="Y33" s="1">
        <f t="shared" si="18"/>
        <v>9</v>
      </c>
      <c r="Z33" s="1">
        <f t="shared" si="19"/>
        <v>4</v>
      </c>
      <c r="AA33" s="1" t="str">
        <f t="shared" si="0"/>
        <v>L</v>
      </c>
      <c r="AB33" s="1">
        <f t="shared" si="20"/>
        <v>2</v>
      </c>
      <c r="AC33" s="1" t="str">
        <f t="shared" si="1"/>
        <v>L</v>
      </c>
      <c r="AD33" s="1">
        <f t="shared" si="24"/>
        <v>3</v>
      </c>
      <c r="AE33" s="1">
        <f t="shared" si="25"/>
        <v>5</v>
      </c>
      <c r="AF33" s="1">
        <f t="shared" si="26"/>
        <v>2</v>
      </c>
      <c r="AG33" s="43"/>
    </row>
    <row r="34" spans="1:33" x14ac:dyDescent="0.3">
      <c r="A34" s="42">
        <v>46007</v>
      </c>
      <c r="B34" s="1">
        <v>33</v>
      </c>
      <c r="C34" s="1" t="s">
        <v>65</v>
      </c>
      <c r="D34" s="1" t="s">
        <v>4</v>
      </c>
      <c r="E34" s="1">
        <v>2</v>
      </c>
      <c r="F34" s="1">
        <v>3</v>
      </c>
      <c r="G34" s="1" t="s">
        <v>83</v>
      </c>
      <c r="H34" s="1" t="s">
        <v>83</v>
      </c>
      <c r="I34" s="1">
        <f t="shared" si="2"/>
        <v>13</v>
      </c>
      <c r="J34" s="1">
        <f t="shared" si="3"/>
        <v>14</v>
      </c>
      <c r="K34" s="1">
        <f t="shared" si="4"/>
        <v>1</v>
      </c>
      <c r="L34" s="1">
        <f t="shared" si="5"/>
        <v>6</v>
      </c>
      <c r="M34" s="1">
        <f t="shared" si="6"/>
        <v>0</v>
      </c>
      <c r="N34" s="1">
        <f t="shared" si="7"/>
        <v>2</v>
      </c>
      <c r="O34" s="1">
        <f t="shared" si="8"/>
        <v>7</v>
      </c>
      <c r="P34" s="1">
        <f t="shared" si="9"/>
        <v>6</v>
      </c>
      <c r="Q34" s="1">
        <f t="shared" si="10"/>
        <v>3</v>
      </c>
      <c r="R34" s="1">
        <f t="shared" si="11"/>
        <v>6</v>
      </c>
      <c r="S34" s="1">
        <f t="shared" si="12"/>
        <v>8</v>
      </c>
      <c r="T34" s="1">
        <f t="shared" si="13"/>
        <v>3</v>
      </c>
      <c r="U34" s="1">
        <f t="shared" si="14"/>
        <v>2</v>
      </c>
      <c r="V34" s="1">
        <f t="shared" si="15"/>
        <v>4</v>
      </c>
      <c r="W34" s="1">
        <f t="shared" si="16"/>
        <v>1</v>
      </c>
      <c r="X34" s="1">
        <f t="shared" si="17"/>
        <v>8</v>
      </c>
      <c r="Y34" s="1">
        <f t="shared" si="18"/>
        <v>9</v>
      </c>
      <c r="Z34" s="1">
        <f t="shared" si="19"/>
        <v>4</v>
      </c>
      <c r="AA34" s="1" t="str">
        <f t="shared" ref="AA34:AA65" si="27">IF(E34="","",IF(E34&gt;F34,"W","L"))</f>
        <v>L</v>
      </c>
      <c r="AB34" s="1">
        <f t="shared" si="20"/>
        <v>3</v>
      </c>
      <c r="AC34" s="1" t="str">
        <f t="shared" ref="AC34:AC65" si="28">IF(E34="","",IF(E34&gt;F34,"W",IF(AND(E34&lt;F34,G34=$AK$2,H34=$AK$2),"L","OTL")))</f>
        <v>L</v>
      </c>
      <c r="AD34" s="1">
        <f t="shared" si="24"/>
        <v>3</v>
      </c>
      <c r="AE34" s="1">
        <f t="shared" si="25"/>
        <v>6</v>
      </c>
      <c r="AF34" s="1">
        <f t="shared" si="26"/>
        <v>1</v>
      </c>
      <c r="AG34" s="43"/>
    </row>
    <row r="35" spans="1:33" x14ac:dyDescent="0.3">
      <c r="A35" s="42">
        <v>46009</v>
      </c>
      <c r="B35" s="1">
        <v>34</v>
      </c>
      <c r="C35" s="1" t="s">
        <v>65</v>
      </c>
      <c r="D35" s="1" t="s">
        <v>16</v>
      </c>
      <c r="E35" s="1">
        <v>1</v>
      </c>
      <c r="F35" s="1">
        <v>4</v>
      </c>
      <c r="G35" s="1" t="s">
        <v>83</v>
      </c>
      <c r="H35" s="1" t="s">
        <v>83</v>
      </c>
      <c r="I35" s="1">
        <f t="shared" ref="I35:I66" si="29">IF(E35="","",IF(E35&gt;F35,I34+1,I34))</f>
        <v>13</v>
      </c>
      <c r="J35" s="1">
        <f t="shared" ref="J35:J66" si="30">IF(E35="","",IF(AND(F35&gt;E35,G35=$AK$2,H35=$AK$2),J34+1,J34))</f>
        <v>15</v>
      </c>
      <c r="K35" s="1">
        <f t="shared" ref="K35:K66" si="31">IF(E35="","",IF(AND(G35=$AK$1,E35&gt;F35),K34+1,K34))</f>
        <v>1</v>
      </c>
      <c r="L35" s="1">
        <f t="shared" ref="L35:L66" si="32">IF(E35="","",IF(AND(OR(G35=$AK$1,H35=$AK$1),E35&lt;F35),L34+1,L34))</f>
        <v>6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7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3</v>
      </c>
      <c r="R35" s="1">
        <f t="shared" ref="R35:R66" si="38">IF(E35="","",IF(AND(C35=$AL$2,E35&gt;F35),R34+1,R34))</f>
        <v>6</v>
      </c>
      <c r="S35" s="1">
        <f t="shared" ref="S35:S66" si="39">IF(E35="","",IF(AND(C35=$AL$2,F35&gt;E35,G35=$AK$2,H35=$AK$2),S34+1,S34))</f>
        <v>9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2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1</v>
      </c>
      <c r="X35" s="1">
        <f t="shared" ref="X35:X66" si="44">IF(E35="","",IF(AND(E35&gt;F35,COUNTIF($AN$1:$AN$15,D35)=1),X34+1,X34))</f>
        <v>8</v>
      </c>
      <c r="Y35" s="1">
        <f t="shared" ref="Y35:Y66" si="45">IF(E35="","",IF(AND(E35&lt;F35,G35=$AK$2,H35=$AK$2,COUNTIF($AN$1:$AN$15,D35)=1),Y34+1,Y34))</f>
        <v>9</v>
      </c>
      <c r="Z35" s="1">
        <f t="shared" ref="Z35:Z66" si="46">IF(E35="","",IF(AND(E35&lt;F35,COUNTIF($AN$1:$AN$15,D35)=1,OR(G35=$AK$1,H35=$AK$1)), Z34+1, Z34))</f>
        <v>4</v>
      </c>
      <c r="AA35" s="1" t="str">
        <f t="shared" si="27"/>
        <v>L</v>
      </c>
      <c r="AB35" s="1">
        <f t="shared" ref="AB35:AB66" si="47">IF(AA35="","",IF(AA35=AA34,AB34+1,1))</f>
        <v>4</v>
      </c>
      <c r="AC35" s="1" t="str">
        <f t="shared" si="28"/>
        <v>L</v>
      </c>
      <c r="AD35" s="1">
        <f t="shared" si="24"/>
        <v>3</v>
      </c>
      <c r="AE35" s="1">
        <f t="shared" si="25"/>
        <v>6</v>
      </c>
      <c r="AF35" s="1">
        <f t="shared" si="26"/>
        <v>1</v>
      </c>
      <c r="AG35" s="43"/>
    </row>
    <row r="36" spans="1:33" x14ac:dyDescent="0.3">
      <c r="A36" s="42">
        <v>46011</v>
      </c>
      <c r="B36" s="1">
        <v>35</v>
      </c>
      <c r="C36" s="1" t="s">
        <v>65</v>
      </c>
      <c r="D36" s="1" t="s">
        <v>11</v>
      </c>
      <c r="E36" s="1">
        <v>4</v>
      </c>
      <c r="F36" s="1">
        <v>6</v>
      </c>
      <c r="G36" s="1" t="s">
        <v>83</v>
      </c>
      <c r="H36" s="1" t="s">
        <v>83</v>
      </c>
      <c r="I36" s="1">
        <f t="shared" si="29"/>
        <v>13</v>
      </c>
      <c r="J36" s="1">
        <f t="shared" si="30"/>
        <v>16</v>
      </c>
      <c r="K36" s="1">
        <f t="shared" si="31"/>
        <v>1</v>
      </c>
      <c r="L36" s="1">
        <f t="shared" si="32"/>
        <v>6</v>
      </c>
      <c r="M36" s="1">
        <f t="shared" si="33"/>
        <v>0</v>
      </c>
      <c r="N36" s="1">
        <f t="shared" si="34"/>
        <v>2</v>
      </c>
      <c r="O36" s="1">
        <f t="shared" si="35"/>
        <v>7</v>
      </c>
      <c r="P36" s="1">
        <f t="shared" si="36"/>
        <v>6</v>
      </c>
      <c r="Q36" s="1">
        <f t="shared" si="37"/>
        <v>3</v>
      </c>
      <c r="R36" s="1">
        <f t="shared" si="38"/>
        <v>6</v>
      </c>
      <c r="S36" s="1">
        <f t="shared" si="39"/>
        <v>10</v>
      </c>
      <c r="T36" s="1">
        <f t="shared" si="40"/>
        <v>3</v>
      </c>
      <c r="U36" s="1">
        <f t="shared" si="41"/>
        <v>2</v>
      </c>
      <c r="V36" s="1">
        <f t="shared" si="42"/>
        <v>4</v>
      </c>
      <c r="W36" s="1">
        <f t="shared" si="43"/>
        <v>1</v>
      </c>
      <c r="X36" s="1">
        <f t="shared" si="44"/>
        <v>8</v>
      </c>
      <c r="Y36" s="1">
        <f t="shared" si="45"/>
        <v>9</v>
      </c>
      <c r="Z36" s="1">
        <f t="shared" si="46"/>
        <v>4</v>
      </c>
      <c r="AA36" s="1" t="str">
        <f t="shared" si="27"/>
        <v>L</v>
      </c>
      <c r="AB36" s="1">
        <f t="shared" si="47"/>
        <v>5</v>
      </c>
      <c r="AC36" s="1" t="str">
        <f t="shared" si="28"/>
        <v>L</v>
      </c>
      <c r="AD36" s="1">
        <f t="shared" si="24"/>
        <v>2</v>
      </c>
      <c r="AE36" s="1">
        <f t="shared" si="25"/>
        <v>7</v>
      </c>
      <c r="AF36" s="1">
        <f t="shared" si="26"/>
        <v>1</v>
      </c>
      <c r="AG36" s="43"/>
    </row>
    <row r="37" spans="1:33" x14ac:dyDescent="0.3">
      <c r="A37" s="42">
        <v>46014</v>
      </c>
      <c r="B37" s="1">
        <v>36</v>
      </c>
      <c r="C37" s="1" t="s">
        <v>66</v>
      </c>
      <c r="D37" s="1" t="s">
        <v>10</v>
      </c>
      <c r="E37" s="1">
        <v>1</v>
      </c>
      <c r="F37" s="1">
        <v>3</v>
      </c>
      <c r="G37" s="1" t="s">
        <v>83</v>
      </c>
      <c r="H37" s="1" t="s">
        <v>83</v>
      </c>
      <c r="I37" s="1">
        <f t="shared" si="29"/>
        <v>13</v>
      </c>
      <c r="J37" s="1">
        <f t="shared" si="30"/>
        <v>17</v>
      </c>
      <c r="K37" s="1">
        <f t="shared" si="31"/>
        <v>1</v>
      </c>
      <c r="L37" s="1">
        <f t="shared" si="32"/>
        <v>6</v>
      </c>
      <c r="M37" s="1">
        <f t="shared" si="33"/>
        <v>0</v>
      </c>
      <c r="N37" s="1">
        <f t="shared" si="34"/>
        <v>2</v>
      </c>
      <c r="O37" s="1">
        <f t="shared" si="35"/>
        <v>7</v>
      </c>
      <c r="P37" s="1">
        <f t="shared" si="36"/>
        <v>7</v>
      </c>
      <c r="Q37" s="1">
        <f t="shared" si="37"/>
        <v>3</v>
      </c>
      <c r="R37" s="1">
        <f t="shared" si="38"/>
        <v>6</v>
      </c>
      <c r="S37" s="1">
        <f t="shared" si="39"/>
        <v>10</v>
      </c>
      <c r="T37" s="1">
        <f t="shared" si="40"/>
        <v>3</v>
      </c>
      <c r="U37" s="1">
        <f t="shared" si="41"/>
        <v>2</v>
      </c>
      <c r="V37" s="1">
        <f t="shared" si="42"/>
        <v>4</v>
      </c>
      <c r="W37" s="1">
        <f t="shared" si="43"/>
        <v>1</v>
      </c>
      <c r="X37" s="1">
        <f t="shared" si="44"/>
        <v>8</v>
      </c>
      <c r="Y37" s="1">
        <f t="shared" si="45"/>
        <v>9</v>
      </c>
      <c r="Z37" s="1">
        <f t="shared" si="46"/>
        <v>4</v>
      </c>
      <c r="AA37" s="1" t="str">
        <f t="shared" si="27"/>
        <v>L</v>
      </c>
      <c r="AB37" s="1">
        <f t="shared" si="47"/>
        <v>6</v>
      </c>
      <c r="AC37" s="1" t="str">
        <f t="shared" si="28"/>
        <v>L</v>
      </c>
      <c r="AD37" s="1">
        <f t="shared" si="24"/>
        <v>2</v>
      </c>
      <c r="AE37" s="1">
        <f t="shared" si="25"/>
        <v>8</v>
      </c>
      <c r="AF37" s="1">
        <f t="shared" si="26"/>
        <v>0</v>
      </c>
      <c r="AG37" s="43"/>
    </row>
    <row r="38" spans="1:33" x14ac:dyDescent="0.3">
      <c r="A38" s="42">
        <v>46018</v>
      </c>
      <c r="B38" s="1">
        <v>37</v>
      </c>
      <c r="C38" s="1" t="s">
        <v>65</v>
      </c>
      <c r="D38" s="1" t="s">
        <v>22</v>
      </c>
      <c r="E38" s="1">
        <v>4</v>
      </c>
      <c r="F38" s="1">
        <v>3</v>
      </c>
      <c r="G38" s="1" t="s">
        <v>84</v>
      </c>
      <c r="H38" s="1" t="s">
        <v>84</v>
      </c>
      <c r="I38" s="1">
        <f t="shared" si="29"/>
        <v>14</v>
      </c>
      <c r="J38" s="1">
        <f t="shared" si="30"/>
        <v>17</v>
      </c>
      <c r="K38" s="1">
        <f t="shared" si="31"/>
        <v>2</v>
      </c>
      <c r="L38" s="1">
        <f t="shared" si="32"/>
        <v>6</v>
      </c>
      <c r="M38" s="1">
        <f t="shared" si="33"/>
        <v>1</v>
      </c>
      <c r="N38" s="1">
        <f t="shared" si="34"/>
        <v>2</v>
      </c>
      <c r="O38" s="1">
        <f t="shared" si="35"/>
        <v>7</v>
      </c>
      <c r="P38" s="1">
        <f t="shared" si="36"/>
        <v>7</v>
      </c>
      <c r="Q38" s="1">
        <f t="shared" si="37"/>
        <v>3</v>
      </c>
      <c r="R38" s="1">
        <f t="shared" si="38"/>
        <v>7</v>
      </c>
      <c r="S38" s="1">
        <f t="shared" si="39"/>
        <v>10</v>
      </c>
      <c r="T38" s="1">
        <f t="shared" si="40"/>
        <v>3</v>
      </c>
      <c r="U38" s="1">
        <f t="shared" si="41"/>
        <v>3</v>
      </c>
      <c r="V38" s="1">
        <f t="shared" si="42"/>
        <v>4</v>
      </c>
      <c r="W38" s="1">
        <f t="shared" si="43"/>
        <v>1</v>
      </c>
      <c r="X38" s="1">
        <f t="shared" si="44"/>
        <v>9</v>
      </c>
      <c r="Y38" s="1">
        <f t="shared" si="45"/>
        <v>9</v>
      </c>
      <c r="Z38" s="1">
        <f t="shared" si="46"/>
        <v>4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2</v>
      </c>
      <c r="AE38" s="1">
        <f t="shared" si="25"/>
        <v>8</v>
      </c>
      <c r="AF38" s="1">
        <f t="shared" si="26"/>
        <v>0</v>
      </c>
      <c r="AG38" s="43"/>
    </row>
    <row r="39" spans="1:33" x14ac:dyDescent="0.3">
      <c r="A39" s="42">
        <v>46019</v>
      </c>
      <c r="B39" s="1">
        <v>38</v>
      </c>
      <c r="C39" s="1" t="s">
        <v>66</v>
      </c>
      <c r="D39" s="1" t="s">
        <v>9</v>
      </c>
      <c r="E39" s="1">
        <v>3</v>
      </c>
      <c r="F39" s="1">
        <v>7</v>
      </c>
      <c r="G39" s="1" t="s">
        <v>83</v>
      </c>
      <c r="H39" s="1" t="s">
        <v>83</v>
      </c>
      <c r="I39" s="1">
        <f t="shared" si="29"/>
        <v>14</v>
      </c>
      <c r="J39" s="1">
        <f t="shared" si="30"/>
        <v>18</v>
      </c>
      <c r="K39" s="1">
        <f t="shared" si="31"/>
        <v>2</v>
      </c>
      <c r="L39" s="1">
        <f t="shared" si="32"/>
        <v>6</v>
      </c>
      <c r="M39" s="1">
        <f t="shared" si="33"/>
        <v>1</v>
      </c>
      <c r="N39" s="1">
        <f t="shared" si="34"/>
        <v>2</v>
      </c>
      <c r="O39" s="1">
        <f t="shared" si="35"/>
        <v>7</v>
      </c>
      <c r="P39" s="1">
        <f t="shared" si="36"/>
        <v>8</v>
      </c>
      <c r="Q39" s="1">
        <f t="shared" si="37"/>
        <v>3</v>
      </c>
      <c r="R39" s="1">
        <f t="shared" si="38"/>
        <v>7</v>
      </c>
      <c r="S39" s="1">
        <f t="shared" si="39"/>
        <v>10</v>
      </c>
      <c r="T39" s="1">
        <f t="shared" si="40"/>
        <v>3</v>
      </c>
      <c r="U39" s="1">
        <f t="shared" si="41"/>
        <v>3</v>
      </c>
      <c r="V39" s="1">
        <f t="shared" si="42"/>
        <v>4</v>
      </c>
      <c r="W39" s="1">
        <f t="shared" si="43"/>
        <v>1</v>
      </c>
      <c r="X39" s="1">
        <f t="shared" si="44"/>
        <v>9</v>
      </c>
      <c r="Y39" s="1">
        <f t="shared" si="45"/>
        <v>9</v>
      </c>
      <c r="Z39" s="1">
        <f t="shared" si="46"/>
        <v>4</v>
      </c>
      <c r="AA39" s="1" t="str">
        <f t="shared" si="27"/>
        <v>L</v>
      </c>
      <c r="AB39" s="1">
        <f t="shared" si="47"/>
        <v>1</v>
      </c>
      <c r="AC39" s="1" t="str">
        <f t="shared" si="28"/>
        <v>L</v>
      </c>
      <c r="AD39" s="1">
        <f t="shared" si="24"/>
        <v>2</v>
      </c>
      <c r="AE39" s="1">
        <f t="shared" si="25"/>
        <v>8</v>
      </c>
      <c r="AF39" s="1">
        <f t="shared" si="26"/>
        <v>0</v>
      </c>
      <c r="AG39" s="43"/>
    </row>
    <row r="40" spans="1:33" x14ac:dyDescent="0.3">
      <c r="A40" s="42">
        <v>46021</v>
      </c>
      <c r="B40" s="1">
        <v>39</v>
      </c>
      <c r="C40" s="1" t="s">
        <v>66</v>
      </c>
      <c r="D40" s="1" t="s">
        <v>13</v>
      </c>
      <c r="E40" s="1">
        <v>2</v>
      </c>
      <c r="F40" s="1">
        <v>3</v>
      </c>
      <c r="G40" s="1" t="s">
        <v>84</v>
      </c>
      <c r="H40" s="1" t="s">
        <v>84</v>
      </c>
      <c r="I40" s="1">
        <f t="shared" si="29"/>
        <v>14</v>
      </c>
      <c r="J40" s="1">
        <f t="shared" si="30"/>
        <v>18</v>
      </c>
      <c r="K40" s="1">
        <f t="shared" si="31"/>
        <v>2</v>
      </c>
      <c r="L40" s="1">
        <f t="shared" si="32"/>
        <v>7</v>
      </c>
      <c r="M40" s="1">
        <f t="shared" si="33"/>
        <v>1</v>
      </c>
      <c r="N40" s="1">
        <f t="shared" si="34"/>
        <v>3</v>
      </c>
      <c r="O40" s="1">
        <f t="shared" si="35"/>
        <v>7</v>
      </c>
      <c r="P40" s="1">
        <f t="shared" si="36"/>
        <v>8</v>
      </c>
      <c r="Q40" s="1">
        <f t="shared" si="37"/>
        <v>4</v>
      </c>
      <c r="R40" s="1">
        <f t="shared" si="38"/>
        <v>7</v>
      </c>
      <c r="S40" s="1">
        <f t="shared" si="39"/>
        <v>10</v>
      </c>
      <c r="T40" s="1">
        <f t="shared" si="40"/>
        <v>3</v>
      </c>
      <c r="U40" s="1">
        <f t="shared" si="41"/>
        <v>3</v>
      </c>
      <c r="V40" s="1">
        <f t="shared" si="42"/>
        <v>4</v>
      </c>
      <c r="W40" s="1">
        <f t="shared" si="43"/>
        <v>1</v>
      </c>
      <c r="X40" s="1">
        <f t="shared" si="44"/>
        <v>9</v>
      </c>
      <c r="Y40" s="1">
        <f t="shared" si="45"/>
        <v>9</v>
      </c>
      <c r="Z40" s="1">
        <f t="shared" si="46"/>
        <v>4</v>
      </c>
      <c r="AA40" s="1" t="str">
        <f t="shared" si="27"/>
        <v>L</v>
      </c>
      <c r="AB40" s="1">
        <f t="shared" si="47"/>
        <v>2</v>
      </c>
      <c r="AC40" s="1" t="str">
        <f t="shared" si="28"/>
        <v>OTL</v>
      </c>
      <c r="AD40" s="1">
        <f t="shared" si="24"/>
        <v>2</v>
      </c>
      <c r="AE40" s="1">
        <f t="shared" si="25"/>
        <v>7</v>
      </c>
      <c r="AF40" s="1">
        <f t="shared" si="26"/>
        <v>1</v>
      </c>
      <c r="AG40" s="43"/>
    </row>
    <row r="41" spans="1:33" x14ac:dyDescent="0.3">
      <c r="A41" s="42">
        <v>45658</v>
      </c>
      <c r="B41" s="1">
        <v>40</v>
      </c>
      <c r="C41" s="1" t="s">
        <v>66</v>
      </c>
      <c r="D41" s="1" t="s">
        <v>22</v>
      </c>
      <c r="E41" s="1">
        <v>4</v>
      </c>
      <c r="F41" s="1">
        <v>3</v>
      </c>
      <c r="G41" s="1" t="s">
        <v>83</v>
      </c>
      <c r="H41" s="1" t="s">
        <v>83</v>
      </c>
      <c r="I41" s="1">
        <f t="shared" si="29"/>
        <v>15</v>
      </c>
      <c r="J41" s="1">
        <f t="shared" si="30"/>
        <v>18</v>
      </c>
      <c r="K41" s="1">
        <f t="shared" si="31"/>
        <v>2</v>
      </c>
      <c r="L41" s="1">
        <f t="shared" si="32"/>
        <v>7</v>
      </c>
      <c r="M41" s="1">
        <f t="shared" si="33"/>
        <v>1</v>
      </c>
      <c r="N41" s="1">
        <f t="shared" si="34"/>
        <v>3</v>
      </c>
      <c r="O41" s="1">
        <f t="shared" si="35"/>
        <v>8</v>
      </c>
      <c r="P41" s="1">
        <f t="shared" si="36"/>
        <v>8</v>
      </c>
      <c r="Q41" s="1">
        <f t="shared" si="37"/>
        <v>4</v>
      </c>
      <c r="R41" s="1">
        <f t="shared" si="38"/>
        <v>7</v>
      </c>
      <c r="S41" s="1">
        <f t="shared" si="39"/>
        <v>10</v>
      </c>
      <c r="T41" s="1">
        <f t="shared" si="40"/>
        <v>3</v>
      </c>
      <c r="U41" s="1">
        <f t="shared" si="41"/>
        <v>4</v>
      </c>
      <c r="V41" s="1">
        <f t="shared" si="42"/>
        <v>4</v>
      </c>
      <c r="W41" s="1">
        <f t="shared" si="43"/>
        <v>1</v>
      </c>
      <c r="X41" s="1">
        <f t="shared" si="44"/>
        <v>10</v>
      </c>
      <c r="Y41" s="1">
        <f t="shared" si="45"/>
        <v>9</v>
      </c>
      <c r="Z41" s="1">
        <f t="shared" si="46"/>
        <v>4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2</v>
      </c>
      <c r="AE41" s="1">
        <f t="shared" si="25"/>
        <v>7</v>
      </c>
      <c r="AF41" s="1">
        <f t="shared" si="26"/>
        <v>1</v>
      </c>
      <c r="AG41" s="43"/>
    </row>
    <row r="42" spans="1:33" x14ac:dyDescent="0.3">
      <c r="A42" s="42">
        <v>45660</v>
      </c>
      <c r="B42" s="1">
        <v>41</v>
      </c>
      <c r="C42" s="1" t="s">
        <v>65</v>
      </c>
      <c r="D42" s="1" t="s">
        <v>1</v>
      </c>
      <c r="E42" s="1">
        <v>3</v>
      </c>
      <c r="F42" s="1">
        <v>2</v>
      </c>
      <c r="G42" s="1" t="s">
        <v>84</v>
      </c>
      <c r="H42" s="1" t="s">
        <v>84</v>
      </c>
      <c r="I42" s="1">
        <f t="shared" si="29"/>
        <v>16</v>
      </c>
      <c r="J42" s="1">
        <f t="shared" si="30"/>
        <v>18</v>
      </c>
      <c r="K42" s="1">
        <f t="shared" si="31"/>
        <v>3</v>
      </c>
      <c r="L42" s="1">
        <f t="shared" si="32"/>
        <v>7</v>
      </c>
      <c r="M42" s="1">
        <f t="shared" si="33"/>
        <v>2</v>
      </c>
      <c r="N42" s="1">
        <f t="shared" si="34"/>
        <v>3</v>
      </c>
      <c r="O42" s="1">
        <f t="shared" si="35"/>
        <v>8</v>
      </c>
      <c r="P42" s="1">
        <f t="shared" si="36"/>
        <v>8</v>
      </c>
      <c r="Q42" s="1">
        <f t="shared" si="37"/>
        <v>4</v>
      </c>
      <c r="R42" s="1">
        <f t="shared" si="38"/>
        <v>8</v>
      </c>
      <c r="S42" s="1">
        <f t="shared" si="39"/>
        <v>10</v>
      </c>
      <c r="T42" s="1">
        <f t="shared" si="40"/>
        <v>3</v>
      </c>
      <c r="U42" s="1">
        <f t="shared" si="41"/>
        <v>4</v>
      </c>
      <c r="V42" s="1">
        <f t="shared" si="42"/>
        <v>4</v>
      </c>
      <c r="W42" s="1">
        <f t="shared" si="43"/>
        <v>1</v>
      </c>
      <c r="X42" s="1">
        <f t="shared" si="44"/>
        <v>10</v>
      </c>
      <c r="Y42" s="1">
        <f t="shared" si="45"/>
        <v>9</v>
      </c>
      <c r="Z42" s="1">
        <f t="shared" si="46"/>
        <v>4</v>
      </c>
      <c r="AA42" s="1" t="str">
        <f t="shared" si="27"/>
        <v>W</v>
      </c>
      <c r="AB42" s="1">
        <f t="shared" si="47"/>
        <v>2</v>
      </c>
      <c r="AC42" s="1" t="str">
        <f t="shared" si="28"/>
        <v>W</v>
      </c>
      <c r="AD42" s="1">
        <f t="shared" si="24"/>
        <v>3</v>
      </c>
      <c r="AE42" s="1">
        <f t="shared" si="25"/>
        <v>6</v>
      </c>
      <c r="AF42" s="1">
        <f t="shared" si="26"/>
        <v>1</v>
      </c>
      <c r="AG42" s="43"/>
    </row>
    <row r="43" spans="1:33" x14ac:dyDescent="0.3">
      <c r="A43" s="42">
        <v>45661</v>
      </c>
      <c r="B43" s="1">
        <v>42</v>
      </c>
      <c r="C43" s="1" t="s">
        <v>66</v>
      </c>
      <c r="D43" s="1" t="s">
        <v>2</v>
      </c>
      <c r="E43" s="1">
        <v>3</v>
      </c>
      <c r="F43" s="1">
        <v>2</v>
      </c>
      <c r="G43" s="1" t="s">
        <v>84</v>
      </c>
      <c r="H43" s="1" t="s">
        <v>83</v>
      </c>
      <c r="I43" s="1">
        <f t="shared" si="29"/>
        <v>17</v>
      </c>
      <c r="J43" s="1">
        <f t="shared" si="30"/>
        <v>18</v>
      </c>
      <c r="K43" s="1">
        <f t="shared" si="31"/>
        <v>4</v>
      </c>
      <c r="L43" s="1">
        <f t="shared" si="32"/>
        <v>7</v>
      </c>
      <c r="M43" s="1">
        <f t="shared" si="33"/>
        <v>2</v>
      </c>
      <c r="N43" s="1">
        <f t="shared" si="34"/>
        <v>3</v>
      </c>
      <c r="O43" s="1">
        <f t="shared" si="35"/>
        <v>9</v>
      </c>
      <c r="P43" s="1">
        <f t="shared" si="36"/>
        <v>8</v>
      </c>
      <c r="Q43" s="1">
        <f t="shared" si="37"/>
        <v>4</v>
      </c>
      <c r="R43" s="1">
        <f t="shared" si="38"/>
        <v>8</v>
      </c>
      <c r="S43" s="1">
        <f t="shared" si="39"/>
        <v>10</v>
      </c>
      <c r="T43" s="1">
        <f t="shared" si="40"/>
        <v>3</v>
      </c>
      <c r="U43" s="1">
        <f t="shared" si="41"/>
        <v>4</v>
      </c>
      <c r="V43" s="1">
        <f t="shared" si="42"/>
        <v>4</v>
      </c>
      <c r="W43" s="1">
        <f t="shared" si="43"/>
        <v>1</v>
      </c>
      <c r="X43" s="1">
        <f t="shared" si="44"/>
        <v>11</v>
      </c>
      <c r="Y43" s="1">
        <f t="shared" si="45"/>
        <v>9</v>
      </c>
      <c r="Z43" s="1">
        <f t="shared" si="46"/>
        <v>4</v>
      </c>
      <c r="AA43" s="1" t="str">
        <f t="shared" si="27"/>
        <v>W</v>
      </c>
      <c r="AB43" s="1">
        <f t="shared" si="47"/>
        <v>3</v>
      </c>
      <c r="AC43" s="1" t="str">
        <f t="shared" si="28"/>
        <v>W</v>
      </c>
      <c r="AD43" s="1">
        <f t="shared" si="24"/>
        <v>4</v>
      </c>
      <c r="AE43" s="1">
        <f t="shared" si="25"/>
        <v>5</v>
      </c>
      <c r="AF43" s="1">
        <f t="shared" si="26"/>
        <v>1</v>
      </c>
      <c r="AG43" s="43"/>
    </row>
    <row r="44" spans="1:33" x14ac:dyDescent="0.3">
      <c r="A44" s="42">
        <v>45664</v>
      </c>
      <c r="B44" s="1">
        <v>43</v>
      </c>
      <c r="C44" s="1" t="s">
        <v>66</v>
      </c>
      <c r="D44" s="1" t="s">
        <v>6</v>
      </c>
      <c r="E44" s="1">
        <v>7</v>
      </c>
      <c r="F44" s="1">
        <v>3</v>
      </c>
      <c r="G44" s="1" t="s">
        <v>83</v>
      </c>
      <c r="H44" s="1" t="s">
        <v>83</v>
      </c>
      <c r="I44" s="1">
        <f t="shared" si="29"/>
        <v>18</v>
      </c>
      <c r="J44" s="1">
        <f t="shared" si="30"/>
        <v>18</v>
      </c>
      <c r="K44" s="1">
        <f t="shared" si="31"/>
        <v>4</v>
      </c>
      <c r="L44" s="1">
        <f t="shared" si="32"/>
        <v>7</v>
      </c>
      <c r="M44" s="1">
        <f t="shared" si="33"/>
        <v>2</v>
      </c>
      <c r="N44" s="1">
        <f t="shared" si="34"/>
        <v>3</v>
      </c>
      <c r="O44" s="1">
        <f t="shared" si="35"/>
        <v>10</v>
      </c>
      <c r="P44" s="1">
        <f t="shared" si="36"/>
        <v>8</v>
      </c>
      <c r="Q44" s="1">
        <f t="shared" si="37"/>
        <v>4</v>
      </c>
      <c r="R44" s="1">
        <f t="shared" si="38"/>
        <v>8</v>
      </c>
      <c r="S44" s="1">
        <f t="shared" si="39"/>
        <v>10</v>
      </c>
      <c r="T44" s="1">
        <f t="shared" si="40"/>
        <v>3</v>
      </c>
      <c r="U44" s="1">
        <f t="shared" si="41"/>
        <v>5</v>
      </c>
      <c r="V44" s="1">
        <f t="shared" si="42"/>
        <v>4</v>
      </c>
      <c r="W44" s="1">
        <f t="shared" si="43"/>
        <v>1</v>
      </c>
      <c r="X44" s="1">
        <f t="shared" si="44"/>
        <v>12</v>
      </c>
      <c r="Y44" s="1">
        <f t="shared" si="45"/>
        <v>9</v>
      </c>
      <c r="Z44" s="1">
        <f t="shared" si="46"/>
        <v>4</v>
      </c>
      <c r="AA44" s="1" t="str">
        <f t="shared" si="27"/>
        <v>W</v>
      </c>
      <c r="AB44" s="1">
        <f t="shared" si="47"/>
        <v>4</v>
      </c>
      <c r="AC44" s="1" t="str">
        <f t="shared" si="28"/>
        <v>W</v>
      </c>
      <c r="AD44" s="1">
        <f t="shared" ref="AD44:AD75" si="48">IF(AC44="","",COUNTIFS(AC35:AC44,"W"))</f>
        <v>5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45666</v>
      </c>
      <c r="B45" s="1">
        <v>44</v>
      </c>
      <c r="C45" s="1" t="s">
        <v>66</v>
      </c>
      <c r="D45" s="1" t="s">
        <v>1</v>
      </c>
      <c r="E45" s="1">
        <v>1</v>
      </c>
      <c r="F45" s="1">
        <v>5</v>
      </c>
      <c r="G45" s="1" t="s">
        <v>83</v>
      </c>
      <c r="H45" s="1" t="s">
        <v>83</v>
      </c>
      <c r="I45" s="1">
        <f t="shared" si="29"/>
        <v>18</v>
      </c>
      <c r="J45" s="1">
        <f t="shared" si="30"/>
        <v>19</v>
      </c>
      <c r="K45" s="1">
        <f t="shared" si="31"/>
        <v>4</v>
      </c>
      <c r="L45" s="1">
        <f t="shared" si="32"/>
        <v>7</v>
      </c>
      <c r="M45" s="1">
        <f t="shared" si="33"/>
        <v>2</v>
      </c>
      <c r="N45" s="1">
        <f t="shared" si="34"/>
        <v>3</v>
      </c>
      <c r="O45" s="1">
        <f t="shared" si="35"/>
        <v>10</v>
      </c>
      <c r="P45" s="1">
        <f t="shared" si="36"/>
        <v>9</v>
      </c>
      <c r="Q45" s="1">
        <f t="shared" si="37"/>
        <v>4</v>
      </c>
      <c r="R45" s="1">
        <f t="shared" si="38"/>
        <v>8</v>
      </c>
      <c r="S45" s="1">
        <f t="shared" si="39"/>
        <v>10</v>
      </c>
      <c r="T45" s="1">
        <f t="shared" si="40"/>
        <v>3</v>
      </c>
      <c r="U45" s="1">
        <f t="shared" si="41"/>
        <v>5</v>
      </c>
      <c r="V45" s="1">
        <f t="shared" si="42"/>
        <v>4</v>
      </c>
      <c r="W45" s="1">
        <f t="shared" si="43"/>
        <v>1</v>
      </c>
      <c r="X45" s="1">
        <f t="shared" si="44"/>
        <v>12</v>
      </c>
      <c r="Y45" s="1">
        <f t="shared" si="45"/>
        <v>9</v>
      </c>
      <c r="Z45" s="1">
        <f t="shared" si="46"/>
        <v>4</v>
      </c>
      <c r="AA45" s="1" t="str">
        <f t="shared" si="27"/>
        <v>L</v>
      </c>
      <c r="AB45" s="1">
        <f t="shared" si="47"/>
        <v>1</v>
      </c>
      <c r="AC45" s="1" t="str">
        <f t="shared" si="28"/>
        <v>L</v>
      </c>
      <c r="AD45" s="1">
        <f t="shared" si="48"/>
        <v>5</v>
      </c>
      <c r="AE45" s="1">
        <f t="shared" si="49"/>
        <v>4</v>
      </c>
      <c r="AF45" s="1">
        <f t="shared" si="50"/>
        <v>1</v>
      </c>
      <c r="AG45" s="43"/>
    </row>
    <row r="46" spans="1:33" x14ac:dyDescent="0.3">
      <c r="A46" s="42">
        <v>45667</v>
      </c>
      <c r="B46" s="1">
        <v>45</v>
      </c>
      <c r="C46" s="1" t="s">
        <v>65</v>
      </c>
      <c r="D46" s="1" t="s">
        <v>15</v>
      </c>
      <c r="E46" s="1">
        <v>3</v>
      </c>
      <c r="F46" s="1">
        <v>0</v>
      </c>
      <c r="G46" s="1" t="s">
        <v>83</v>
      </c>
      <c r="H46" s="1" t="s">
        <v>83</v>
      </c>
      <c r="I46" s="1">
        <f t="shared" si="29"/>
        <v>19</v>
      </c>
      <c r="J46" s="1">
        <f t="shared" si="30"/>
        <v>19</v>
      </c>
      <c r="K46" s="1">
        <f t="shared" si="31"/>
        <v>4</v>
      </c>
      <c r="L46" s="1">
        <f t="shared" si="32"/>
        <v>7</v>
      </c>
      <c r="M46" s="1">
        <f t="shared" si="33"/>
        <v>2</v>
      </c>
      <c r="N46" s="1">
        <f t="shared" si="34"/>
        <v>3</v>
      </c>
      <c r="O46" s="1">
        <f t="shared" si="35"/>
        <v>10</v>
      </c>
      <c r="P46" s="1">
        <f t="shared" si="36"/>
        <v>9</v>
      </c>
      <c r="Q46" s="1">
        <f t="shared" si="37"/>
        <v>4</v>
      </c>
      <c r="R46" s="1">
        <f t="shared" si="38"/>
        <v>9</v>
      </c>
      <c r="S46" s="1">
        <f t="shared" si="39"/>
        <v>10</v>
      </c>
      <c r="T46" s="1">
        <f t="shared" si="40"/>
        <v>3</v>
      </c>
      <c r="U46" s="1">
        <f t="shared" si="41"/>
        <v>6</v>
      </c>
      <c r="V46" s="1">
        <f t="shared" si="42"/>
        <v>4</v>
      </c>
      <c r="W46" s="1">
        <f t="shared" si="43"/>
        <v>1</v>
      </c>
      <c r="X46" s="1">
        <f t="shared" si="44"/>
        <v>13</v>
      </c>
      <c r="Y46" s="1">
        <f t="shared" si="45"/>
        <v>9</v>
      </c>
      <c r="Z46" s="1">
        <f t="shared" si="46"/>
        <v>4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6</v>
      </c>
      <c r="AE46" s="1">
        <f t="shared" si="49"/>
        <v>3</v>
      </c>
      <c r="AF46" s="1">
        <f t="shared" si="50"/>
        <v>1</v>
      </c>
      <c r="AG46" s="43"/>
    </row>
    <row r="47" spans="1:33" x14ac:dyDescent="0.3">
      <c r="A47" s="42">
        <v>45669</v>
      </c>
      <c r="B47" s="1">
        <v>46</v>
      </c>
      <c r="C47" s="1" t="s">
        <v>66</v>
      </c>
      <c r="D47" s="1" t="s">
        <v>20</v>
      </c>
      <c r="E47" s="1">
        <v>1</v>
      </c>
      <c r="F47" s="1">
        <v>4</v>
      </c>
      <c r="G47" s="1" t="s">
        <v>83</v>
      </c>
      <c r="H47" s="1" t="s">
        <v>83</v>
      </c>
      <c r="I47" s="1">
        <f t="shared" si="29"/>
        <v>19</v>
      </c>
      <c r="J47" s="1">
        <f t="shared" si="30"/>
        <v>20</v>
      </c>
      <c r="K47" s="1">
        <f t="shared" si="31"/>
        <v>4</v>
      </c>
      <c r="L47" s="1">
        <f t="shared" si="32"/>
        <v>7</v>
      </c>
      <c r="M47" s="1">
        <f t="shared" si="33"/>
        <v>2</v>
      </c>
      <c r="N47" s="1">
        <f t="shared" si="34"/>
        <v>3</v>
      </c>
      <c r="O47" s="1">
        <f t="shared" si="35"/>
        <v>10</v>
      </c>
      <c r="P47" s="1">
        <f t="shared" si="36"/>
        <v>10</v>
      </c>
      <c r="Q47" s="1">
        <f t="shared" si="37"/>
        <v>4</v>
      </c>
      <c r="R47" s="1">
        <f t="shared" si="38"/>
        <v>9</v>
      </c>
      <c r="S47" s="1">
        <f t="shared" si="39"/>
        <v>10</v>
      </c>
      <c r="T47" s="1">
        <f t="shared" si="40"/>
        <v>3</v>
      </c>
      <c r="U47" s="1">
        <f t="shared" si="41"/>
        <v>6</v>
      </c>
      <c r="V47" s="1">
        <f t="shared" si="42"/>
        <v>4</v>
      </c>
      <c r="W47" s="1">
        <f t="shared" si="43"/>
        <v>1</v>
      </c>
      <c r="X47" s="1">
        <f t="shared" si="44"/>
        <v>13</v>
      </c>
      <c r="Y47" s="1">
        <f t="shared" si="45"/>
        <v>10</v>
      </c>
      <c r="Z47" s="1">
        <f t="shared" si="46"/>
        <v>4</v>
      </c>
      <c r="AA47" s="1" t="str">
        <f t="shared" si="27"/>
        <v>L</v>
      </c>
      <c r="AB47" s="1">
        <f t="shared" si="47"/>
        <v>1</v>
      </c>
      <c r="AC47" s="1" t="str">
        <f t="shared" si="28"/>
        <v>L</v>
      </c>
      <c r="AD47" s="1">
        <f t="shared" si="48"/>
        <v>6</v>
      </c>
      <c r="AE47" s="1">
        <f t="shared" si="49"/>
        <v>3</v>
      </c>
      <c r="AF47" s="1">
        <f t="shared" si="50"/>
        <v>1</v>
      </c>
      <c r="AG47" s="43"/>
    </row>
    <row r="48" spans="1:33" x14ac:dyDescent="0.3">
      <c r="A48" s="42">
        <v>45672</v>
      </c>
      <c r="B48" s="1">
        <v>47</v>
      </c>
      <c r="C48" s="1" t="s">
        <v>66</v>
      </c>
      <c r="D48" s="1" t="s">
        <v>27</v>
      </c>
      <c r="E48" s="1">
        <v>1</v>
      </c>
      <c r="F48" s="1">
        <v>3</v>
      </c>
      <c r="G48" s="1" t="s">
        <v>83</v>
      </c>
      <c r="H48" s="1" t="s">
        <v>83</v>
      </c>
      <c r="I48" s="1">
        <f t="shared" si="29"/>
        <v>19</v>
      </c>
      <c r="J48" s="1">
        <f t="shared" si="30"/>
        <v>21</v>
      </c>
      <c r="K48" s="1">
        <f t="shared" si="31"/>
        <v>4</v>
      </c>
      <c r="L48" s="1">
        <f t="shared" si="32"/>
        <v>7</v>
      </c>
      <c r="M48" s="1">
        <f t="shared" si="33"/>
        <v>2</v>
      </c>
      <c r="N48" s="1">
        <f t="shared" si="34"/>
        <v>3</v>
      </c>
      <c r="O48" s="1">
        <f t="shared" si="35"/>
        <v>10</v>
      </c>
      <c r="P48" s="1">
        <f t="shared" si="36"/>
        <v>11</v>
      </c>
      <c r="Q48" s="1">
        <f t="shared" si="37"/>
        <v>4</v>
      </c>
      <c r="R48" s="1">
        <f t="shared" si="38"/>
        <v>9</v>
      </c>
      <c r="S48" s="1">
        <f t="shared" si="39"/>
        <v>10</v>
      </c>
      <c r="T48" s="1">
        <f t="shared" si="40"/>
        <v>3</v>
      </c>
      <c r="U48" s="1">
        <f t="shared" si="41"/>
        <v>6</v>
      </c>
      <c r="V48" s="1">
        <f t="shared" si="42"/>
        <v>4</v>
      </c>
      <c r="W48" s="1">
        <f t="shared" si="43"/>
        <v>1</v>
      </c>
      <c r="X48" s="1">
        <f t="shared" si="44"/>
        <v>13</v>
      </c>
      <c r="Y48" s="1">
        <f t="shared" si="45"/>
        <v>11</v>
      </c>
      <c r="Z48" s="1">
        <f t="shared" si="46"/>
        <v>4</v>
      </c>
      <c r="AA48" s="1" t="str">
        <f t="shared" si="27"/>
        <v>L</v>
      </c>
      <c r="AB48" s="1">
        <f t="shared" si="47"/>
        <v>2</v>
      </c>
      <c r="AC48" s="1" t="str">
        <f t="shared" si="28"/>
        <v>L</v>
      </c>
      <c r="AD48" s="1">
        <f t="shared" si="48"/>
        <v>5</v>
      </c>
      <c r="AE48" s="1">
        <f t="shared" si="49"/>
        <v>4</v>
      </c>
      <c r="AF48" s="1">
        <f t="shared" si="50"/>
        <v>1</v>
      </c>
      <c r="AG48" s="43"/>
    </row>
    <row r="49" spans="1:33" x14ac:dyDescent="0.3">
      <c r="A49" s="42">
        <v>45674</v>
      </c>
      <c r="B49" s="1">
        <v>48</v>
      </c>
      <c r="C49" s="1" t="s">
        <v>66</v>
      </c>
      <c r="D49" s="1" t="s">
        <v>29</v>
      </c>
      <c r="E49" s="1">
        <v>2</v>
      </c>
      <c r="F49" s="1">
        <v>5</v>
      </c>
      <c r="G49" s="1" t="s">
        <v>83</v>
      </c>
      <c r="H49" s="1" t="s">
        <v>83</v>
      </c>
      <c r="I49" s="1">
        <f t="shared" si="29"/>
        <v>19</v>
      </c>
      <c r="J49" s="1">
        <f t="shared" si="30"/>
        <v>22</v>
      </c>
      <c r="K49" s="1">
        <f t="shared" si="31"/>
        <v>4</v>
      </c>
      <c r="L49" s="1">
        <f t="shared" si="32"/>
        <v>7</v>
      </c>
      <c r="M49" s="1">
        <f t="shared" si="33"/>
        <v>2</v>
      </c>
      <c r="N49" s="1">
        <f t="shared" si="34"/>
        <v>3</v>
      </c>
      <c r="O49" s="1">
        <f t="shared" si="35"/>
        <v>10</v>
      </c>
      <c r="P49" s="1">
        <f t="shared" si="36"/>
        <v>12</v>
      </c>
      <c r="Q49" s="1">
        <f t="shared" si="37"/>
        <v>4</v>
      </c>
      <c r="R49" s="1">
        <f t="shared" si="38"/>
        <v>9</v>
      </c>
      <c r="S49" s="1">
        <f t="shared" si="39"/>
        <v>10</v>
      </c>
      <c r="T49" s="1">
        <f t="shared" si="40"/>
        <v>3</v>
      </c>
      <c r="U49" s="1">
        <f t="shared" si="41"/>
        <v>6</v>
      </c>
      <c r="V49" s="1">
        <f t="shared" si="42"/>
        <v>4</v>
      </c>
      <c r="W49" s="1">
        <f t="shared" si="43"/>
        <v>1</v>
      </c>
      <c r="X49" s="1">
        <f t="shared" si="44"/>
        <v>13</v>
      </c>
      <c r="Y49" s="1">
        <f t="shared" si="45"/>
        <v>11</v>
      </c>
      <c r="Z49" s="1">
        <f t="shared" si="46"/>
        <v>4</v>
      </c>
      <c r="AA49" s="1" t="str">
        <f t="shared" si="27"/>
        <v>L</v>
      </c>
      <c r="AB49" s="1">
        <f t="shared" si="47"/>
        <v>3</v>
      </c>
      <c r="AC49" s="1" t="str">
        <f t="shared" si="28"/>
        <v>L</v>
      </c>
      <c r="AD49" s="1">
        <f t="shared" si="48"/>
        <v>5</v>
      </c>
      <c r="AE49" s="1">
        <f t="shared" si="49"/>
        <v>4</v>
      </c>
      <c r="AF49" s="1">
        <f t="shared" si="50"/>
        <v>1</v>
      </c>
      <c r="AG49" s="43"/>
    </row>
    <row r="50" spans="1:33" x14ac:dyDescent="0.3">
      <c r="A50" s="42">
        <v>45676</v>
      </c>
      <c r="B50" s="1">
        <v>49</v>
      </c>
      <c r="C50" s="1" t="s">
        <v>66</v>
      </c>
      <c r="D50" s="1" t="s">
        <v>0</v>
      </c>
      <c r="E50" s="1">
        <v>2</v>
      </c>
      <c r="F50" s="1">
        <v>0</v>
      </c>
      <c r="G50" s="1" t="s">
        <v>83</v>
      </c>
      <c r="H50" s="1" t="s">
        <v>83</v>
      </c>
      <c r="I50" s="1">
        <f t="shared" si="29"/>
        <v>20</v>
      </c>
      <c r="J50" s="1">
        <f t="shared" si="30"/>
        <v>22</v>
      </c>
      <c r="K50" s="1">
        <f t="shared" si="31"/>
        <v>4</v>
      </c>
      <c r="L50" s="1">
        <f t="shared" si="32"/>
        <v>7</v>
      </c>
      <c r="M50" s="1">
        <f t="shared" si="33"/>
        <v>2</v>
      </c>
      <c r="N50" s="1">
        <f t="shared" si="34"/>
        <v>3</v>
      </c>
      <c r="O50" s="1">
        <f t="shared" si="35"/>
        <v>11</v>
      </c>
      <c r="P50" s="1">
        <f t="shared" si="36"/>
        <v>12</v>
      </c>
      <c r="Q50" s="1">
        <f t="shared" si="37"/>
        <v>4</v>
      </c>
      <c r="R50" s="1">
        <f t="shared" si="38"/>
        <v>9</v>
      </c>
      <c r="S50" s="1">
        <f t="shared" si="39"/>
        <v>10</v>
      </c>
      <c r="T50" s="1">
        <f t="shared" si="40"/>
        <v>3</v>
      </c>
      <c r="U50" s="1">
        <f t="shared" si="41"/>
        <v>7</v>
      </c>
      <c r="V50" s="1">
        <f t="shared" si="42"/>
        <v>4</v>
      </c>
      <c r="W50" s="1">
        <f t="shared" si="43"/>
        <v>1</v>
      </c>
      <c r="X50" s="1">
        <f t="shared" si="44"/>
        <v>14</v>
      </c>
      <c r="Y50" s="1">
        <f t="shared" si="45"/>
        <v>11</v>
      </c>
      <c r="Z50" s="1">
        <f t="shared" si="46"/>
        <v>4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6</v>
      </c>
      <c r="AE50" s="1">
        <f t="shared" si="49"/>
        <v>4</v>
      </c>
      <c r="AF50" s="1">
        <f t="shared" si="50"/>
        <v>0</v>
      </c>
      <c r="AG50" s="43"/>
    </row>
    <row r="51" spans="1:33" x14ac:dyDescent="0.3">
      <c r="A51" s="42">
        <v>45679</v>
      </c>
      <c r="B51" s="1">
        <v>50</v>
      </c>
      <c r="C51" s="1" t="s">
        <v>65</v>
      </c>
      <c r="D51" s="1" t="s">
        <v>26</v>
      </c>
      <c r="E51" s="1">
        <v>4</v>
      </c>
      <c r="F51" s="1">
        <v>3</v>
      </c>
      <c r="G51" s="1" t="s">
        <v>84</v>
      </c>
      <c r="H51" s="1" t="s">
        <v>84</v>
      </c>
      <c r="I51" s="1">
        <f t="shared" si="29"/>
        <v>21</v>
      </c>
      <c r="J51" s="1">
        <f t="shared" si="30"/>
        <v>22</v>
      </c>
      <c r="K51" s="1">
        <f t="shared" si="31"/>
        <v>5</v>
      </c>
      <c r="L51" s="1">
        <f t="shared" si="32"/>
        <v>7</v>
      </c>
      <c r="M51" s="1">
        <f t="shared" si="33"/>
        <v>3</v>
      </c>
      <c r="N51" s="1">
        <f t="shared" si="34"/>
        <v>3</v>
      </c>
      <c r="O51" s="1">
        <f t="shared" si="35"/>
        <v>11</v>
      </c>
      <c r="P51" s="1">
        <f t="shared" si="36"/>
        <v>12</v>
      </c>
      <c r="Q51" s="1">
        <f t="shared" si="37"/>
        <v>4</v>
      </c>
      <c r="R51" s="1">
        <f t="shared" si="38"/>
        <v>10</v>
      </c>
      <c r="S51" s="1">
        <f t="shared" si="39"/>
        <v>10</v>
      </c>
      <c r="T51" s="1">
        <f t="shared" si="40"/>
        <v>3</v>
      </c>
      <c r="U51" s="1">
        <f t="shared" si="41"/>
        <v>7</v>
      </c>
      <c r="V51" s="1">
        <f t="shared" si="42"/>
        <v>4</v>
      </c>
      <c r="W51" s="1">
        <f t="shared" si="43"/>
        <v>1</v>
      </c>
      <c r="X51" s="1">
        <f t="shared" si="44"/>
        <v>14</v>
      </c>
      <c r="Y51" s="1">
        <f t="shared" si="45"/>
        <v>11</v>
      </c>
      <c r="Z51" s="1">
        <f t="shared" si="46"/>
        <v>4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6</v>
      </c>
      <c r="AE51" s="1">
        <f t="shared" si="49"/>
        <v>4</v>
      </c>
      <c r="AF51" s="1">
        <f t="shared" si="50"/>
        <v>0</v>
      </c>
      <c r="AG51" s="43"/>
    </row>
    <row r="52" spans="1:33" x14ac:dyDescent="0.3">
      <c r="A52" s="42">
        <v>45680</v>
      </c>
      <c r="B52" s="1">
        <v>51</v>
      </c>
      <c r="C52" s="1" t="s">
        <v>66</v>
      </c>
      <c r="D52" s="1" t="s">
        <v>5</v>
      </c>
      <c r="E52" s="1">
        <v>1</v>
      </c>
      <c r="F52" s="1">
        <v>2</v>
      </c>
      <c r="G52" s="1" t="s">
        <v>84</v>
      </c>
      <c r="H52" s="1" t="s">
        <v>84</v>
      </c>
      <c r="I52" s="1">
        <f t="shared" si="29"/>
        <v>21</v>
      </c>
      <c r="J52" s="1">
        <f t="shared" si="30"/>
        <v>22</v>
      </c>
      <c r="K52" s="1">
        <f t="shared" si="31"/>
        <v>5</v>
      </c>
      <c r="L52" s="1">
        <f t="shared" si="32"/>
        <v>8</v>
      </c>
      <c r="M52" s="1">
        <f t="shared" si="33"/>
        <v>3</v>
      </c>
      <c r="N52" s="1">
        <f t="shared" si="34"/>
        <v>4</v>
      </c>
      <c r="O52" s="1">
        <f t="shared" si="35"/>
        <v>11</v>
      </c>
      <c r="P52" s="1">
        <f t="shared" si="36"/>
        <v>12</v>
      </c>
      <c r="Q52" s="1">
        <f t="shared" si="37"/>
        <v>5</v>
      </c>
      <c r="R52" s="1">
        <f t="shared" si="38"/>
        <v>10</v>
      </c>
      <c r="S52" s="1">
        <f t="shared" si="39"/>
        <v>10</v>
      </c>
      <c r="T52" s="1">
        <f t="shared" si="40"/>
        <v>3</v>
      </c>
      <c r="U52" s="1">
        <f t="shared" si="41"/>
        <v>7</v>
      </c>
      <c r="V52" s="1">
        <f t="shared" si="42"/>
        <v>4</v>
      </c>
      <c r="W52" s="1">
        <f t="shared" si="43"/>
        <v>1</v>
      </c>
      <c r="X52" s="1">
        <f t="shared" si="44"/>
        <v>14</v>
      </c>
      <c r="Y52" s="1">
        <f t="shared" si="45"/>
        <v>11</v>
      </c>
      <c r="Z52" s="1">
        <f t="shared" si="46"/>
        <v>4</v>
      </c>
      <c r="AA52" s="1" t="str">
        <f t="shared" si="27"/>
        <v>L</v>
      </c>
      <c r="AB52" s="1">
        <f t="shared" si="47"/>
        <v>1</v>
      </c>
      <c r="AC52" s="1" t="str">
        <f t="shared" si="28"/>
        <v>OTL</v>
      </c>
      <c r="AD52" s="1">
        <f t="shared" si="48"/>
        <v>5</v>
      </c>
      <c r="AE52" s="1">
        <f t="shared" si="49"/>
        <v>4</v>
      </c>
      <c r="AF52" s="1">
        <f t="shared" si="50"/>
        <v>1</v>
      </c>
      <c r="AG52" s="43"/>
    </row>
    <row r="53" spans="1:33" x14ac:dyDescent="0.3">
      <c r="A53" s="42">
        <v>45682</v>
      </c>
      <c r="B53" s="1">
        <v>52</v>
      </c>
      <c r="C53" s="1" t="s">
        <v>66</v>
      </c>
      <c r="D53" s="1" t="s">
        <v>19</v>
      </c>
      <c r="E53" s="1">
        <v>1</v>
      </c>
      <c r="F53" s="1">
        <v>5</v>
      </c>
      <c r="G53" s="1" t="s">
        <v>83</v>
      </c>
      <c r="H53" s="1" t="s">
        <v>83</v>
      </c>
      <c r="I53" s="1">
        <f t="shared" si="29"/>
        <v>21</v>
      </c>
      <c r="J53" s="1">
        <f t="shared" si="30"/>
        <v>23</v>
      </c>
      <c r="K53" s="1">
        <f t="shared" si="31"/>
        <v>5</v>
      </c>
      <c r="L53" s="1">
        <f t="shared" si="32"/>
        <v>8</v>
      </c>
      <c r="M53" s="1">
        <f t="shared" si="33"/>
        <v>3</v>
      </c>
      <c r="N53" s="1">
        <f t="shared" si="34"/>
        <v>4</v>
      </c>
      <c r="O53" s="1">
        <f t="shared" si="35"/>
        <v>11</v>
      </c>
      <c r="P53" s="1">
        <f t="shared" si="36"/>
        <v>13</v>
      </c>
      <c r="Q53" s="1">
        <f t="shared" si="37"/>
        <v>5</v>
      </c>
      <c r="R53" s="1">
        <f t="shared" si="38"/>
        <v>10</v>
      </c>
      <c r="S53" s="1">
        <f t="shared" si="39"/>
        <v>10</v>
      </c>
      <c r="T53" s="1">
        <f t="shared" si="40"/>
        <v>3</v>
      </c>
      <c r="U53" s="1">
        <f t="shared" si="41"/>
        <v>7</v>
      </c>
      <c r="V53" s="1">
        <f t="shared" si="42"/>
        <v>4</v>
      </c>
      <c r="W53" s="1">
        <f t="shared" si="43"/>
        <v>1</v>
      </c>
      <c r="X53" s="1">
        <f t="shared" si="44"/>
        <v>14</v>
      </c>
      <c r="Y53" s="1">
        <f t="shared" si="45"/>
        <v>11</v>
      </c>
      <c r="Z53" s="1">
        <f t="shared" si="46"/>
        <v>4</v>
      </c>
      <c r="AA53" s="1" t="str">
        <f t="shared" si="27"/>
        <v>L</v>
      </c>
      <c r="AB53" s="1">
        <f t="shared" si="47"/>
        <v>2</v>
      </c>
      <c r="AC53" s="1" t="str">
        <f t="shared" si="28"/>
        <v>L</v>
      </c>
      <c r="AD53" s="1">
        <f t="shared" si="48"/>
        <v>4</v>
      </c>
      <c r="AE53" s="1">
        <f t="shared" si="49"/>
        <v>5</v>
      </c>
      <c r="AF53" s="1">
        <f t="shared" si="50"/>
        <v>1</v>
      </c>
      <c r="AG53" s="43"/>
    </row>
    <row r="54" spans="1:33" x14ac:dyDescent="0.3">
      <c r="A54" s="42">
        <v>45684</v>
      </c>
      <c r="B54" s="1">
        <v>53</v>
      </c>
      <c r="C54" s="1" t="s">
        <v>65</v>
      </c>
      <c r="D54" s="1" t="s">
        <v>17</v>
      </c>
      <c r="E54" s="1">
        <v>3</v>
      </c>
      <c r="F54" s="1">
        <v>4</v>
      </c>
      <c r="G54" s="1" t="s">
        <v>84</v>
      </c>
      <c r="H54" s="1" t="s">
        <v>84</v>
      </c>
      <c r="I54" s="1">
        <f t="shared" si="29"/>
        <v>21</v>
      </c>
      <c r="J54" s="1">
        <f t="shared" si="30"/>
        <v>23</v>
      </c>
      <c r="K54" s="1">
        <f t="shared" si="31"/>
        <v>5</v>
      </c>
      <c r="L54" s="1">
        <f t="shared" si="32"/>
        <v>9</v>
      </c>
      <c r="M54" s="1">
        <f t="shared" si="33"/>
        <v>3</v>
      </c>
      <c r="N54" s="1">
        <f t="shared" si="34"/>
        <v>5</v>
      </c>
      <c r="O54" s="1">
        <f t="shared" si="35"/>
        <v>11</v>
      </c>
      <c r="P54" s="1">
        <f t="shared" si="36"/>
        <v>13</v>
      </c>
      <c r="Q54" s="1">
        <f t="shared" si="37"/>
        <v>5</v>
      </c>
      <c r="R54" s="1">
        <f t="shared" si="38"/>
        <v>10</v>
      </c>
      <c r="S54" s="1">
        <f t="shared" si="39"/>
        <v>10</v>
      </c>
      <c r="T54" s="1">
        <f t="shared" si="40"/>
        <v>4</v>
      </c>
      <c r="U54" s="1">
        <f t="shared" si="41"/>
        <v>7</v>
      </c>
      <c r="V54" s="1">
        <f t="shared" si="42"/>
        <v>4</v>
      </c>
      <c r="W54" s="1">
        <f t="shared" si="43"/>
        <v>2</v>
      </c>
      <c r="X54" s="1">
        <f t="shared" si="44"/>
        <v>14</v>
      </c>
      <c r="Y54" s="1">
        <f t="shared" si="45"/>
        <v>11</v>
      </c>
      <c r="Z54" s="1">
        <f t="shared" si="46"/>
        <v>5</v>
      </c>
      <c r="AA54" s="1" t="str">
        <f t="shared" si="27"/>
        <v>L</v>
      </c>
      <c r="AB54" s="1">
        <f t="shared" si="47"/>
        <v>3</v>
      </c>
      <c r="AC54" s="1" t="str">
        <f t="shared" si="28"/>
        <v>OTL</v>
      </c>
      <c r="AD54" s="1">
        <f t="shared" si="48"/>
        <v>3</v>
      </c>
      <c r="AE54" s="1">
        <f t="shared" si="49"/>
        <v>5</v>
      </c>
      <c r="AF54" s="1">
        <f t="shared" si="50"/>
        <v>2</v>
      </c>
      <c r="AG54" s="43"/>
    </row>
    <row r="55" spans="1:33" x14ac:dyDescent="0.3">
      <c r="A55" s="42">
        <v>45686</v>
      </c>
      <c r="B55" s="1">
        <v>54</v>
      </c>
      <c r="C55" s="1" t="s">
        <v>65</v>
      </c>
      <c r="D55" s="1" t="s">
        <v>9</v>
      </c>
      <c r="E55" s="1">
        <v>2</v>
      </c>
      <c r="F55" s="1">
        <v>6</v>
      </c>
      <c r="G55" s="1" t="s">
        <v>83</v>
      </c>
      <c r="H55" s="1" t="s">
        <v>83</v>
      </c>
      <c r="I55" s="1">
        <f t="shared" si="29"/>
        <v>21</v>
      </c>
      <c r="J55" s="1">
        <f t="shared" si="30"/>
        <v>24</v>
      </c>
      <c r="K55" s="1">
        <f t="shared" si="31"/>
        <v>5</v>
      </c>
      <c r="L55" s="1">
        <f t="shared" si="32"/>
        <v>9</v>
      </c>
      <c r="M55" s="1">
        <f t="shared" si="33"/>
        <v>3</v>
      </c>
      <c r="N55" s="1">
        <f t="shared" si="34"/>
        <v>5</v>
      </c>
      <c r="O55" s="1">
        <f t="shared" si="35"/>
        <v>11</v>
      </c>
      <c r="P55" s="1">
        <f t="shared" si="36"/>
        <v>13</v>
      </c>
      <c r="Q55" s="1">
        <f t="shared" si="37"/>
        <v>5</v>
      </c>
      <c r="R55" s="1">
        <f t="shared" si="38"/>
        <v>10</v>
      </c>
      <c r="S55" s="1">
        <f t="shared" si="39"/>
        <v>11</v>
      </c>
      <c r="T55" s="1">
        <f t="shared" si="40"/>
        <v>4</v>
      </c>
      <c r="U55" s="1">
        <f t="shared" si="41"/>
        <v>7</v>
      </c>
      <c r="V55" s="1">
        <f t="shared" si="42"/>
        <v>4</v>
      </c>
      <c r="W55" s="1">
        <f t="shared" si="43"/>
        <v>2</v>
      </c>
      <c r="X55" s="1">
        <f t="shared" si="44"/>
        <v>14</v>
      </c>
      <c r="Y55" s="1">
        <f t="shared" si="45"/>
        <v>11</v>
      </c>
      <c r="Z55" s="1">
        <f t="shared" si="46"/>
        <v>5</v>
      </c>
      <c r="AA55" s="1" t="str">
        <f t="shared" si="27"/>
        <v>L</v>
      </c>
      <c r="AB55" s="1">
        <f t="shared" si="47"/>
        <v>4</v>
      </c>
      <c r="AC55" s="1" t="str">
        <f t="shared" si="28"/>
        <v>L</v>
      </c>
      <c r="AD55" s="1">
        <f t="shared" si="48"/>
        <v>3</v>
      </c>
      <c r="AE55" s="1">
        <f t="shared" si="49"/>
        <v>5</v>
      </c>
      <c r="AF55" s="1">
        <f t="shared" si="50"/>
        <v>2</v>
      </c>
      <c r="AG55" s="43"/>
    </row>
    <row r="56" spans="1:33" x14ac:dyDescent="0.3">
      <c r="A56" s="42">
        <v>45687</v>
      </c>
      <c r="B56" s="1">
        <v>55</v>
      </c>
      <c r="C56" s="1" t="s">
        <v>66</v>
      </c>
      <c r="D56" s="1" t="s">
        <v>23</v>
      </c>
      <c r="E56" s="1">
        <v>2</v>
      </c>
      <c r="F56" s="1">
        <v>4</v>
      </c>
      <c r="G56" s="1" t="s">
        <v>83</v>
      </c>
      <c r="H56" s="1" t="s">
        <v>83</v>
      </c>
      <c r="I56" s="1">
        <f t="shared" si="29"/>
        <v>21</v>
      </c>
      <c r="J56" s="1">
        <f t="shared" si="30"/>
        <v>25</v>
      </c>
      <c r="K56" s="1">
        <f t="shared" si="31"/>
        <v>5</v>
      </c>
      <c r="L56" s="1">
        <f t="shared" si="32"/>
        <v>9</v>
      </c>
      <c r="M56" s="1">
        <f t="shared" si="33"/>
        <v>3</v>
      </c>
      <c r="N56" s="1">
        <f t="shared" si="34"/>
        <v>5</v>
      </c>
      <c r="O56" s="1">
        <f t="shared" si="35"/>
        <v>11</v>
      </c>
      <c r="P56" s="1">
        <f t="shared" si="36"/>
        <v>14</v>
      </c>
      <c r="Q56" s="1">
        <f t="shared" si="37"/>
        <v>5</v>
      </c>
      <c r="R56" s="1">
        <f t="shared" si="38"/>
        <v>10</v>
      </c>
      <c r="S56" s="1">
        <f t="shared" si="39"/>
        <v>11</v>
      </c>
      <c r="T56" s="1">
        <f t="shared" si="40"/>
        <v>4</v>
      </c>
      <c r="U56" s="1">
        <f t="shared" si="41"/>
        <v>7</v>
      </c>
      <c r="V56" s="1">
        <f t="shared" si="42"/>
        <v>4</v>
      </c>
      <c r="W56" s="1">
        <f t="shared" si="43"/>
        <v>2</v>
      </c>
      <c r="X56" s="1">
        <f t="shared" si="44"/>
        <v>14</v>
      </c>
      <c r="Y56" s="1">
        <f t="shared" si="45"/>
        <v>11</v>
      </c>
      <c r="Z56" s="1">
        <f t="shared" si="46"/>
        <v>5</v>
      </c>
      <c r="AA56" s="1" t="str">
        <f t="shared" si="27"/>
        <v>L</v>
      </c>
      <c r="AB56" s="1">
        <f t="shared" si="47"/>
        <v>5</v>
      </c>
      <c r="AC56" s="1" t="str">
        <f t="shared" si="28"/>
        <v>L</v>
      </c>
      <c r="AD56" s="1">
        <f t="shared" si="48"/>
        <v>2</v>
      </c>
      <c r="AE56" s="1">
        <f t="shared" si="49"/>
        <v>6</v>
      </c>
      <c r="AF56" s="1">
        <f t="shared" si="50"/>
        <v>2</v>
      </c>
      <c r="AG56" s="43"/>
    </row>
    <row r="57" spans="1:33" x14ac:dyDescent="0.3">
      <c r="A57" s="42">
        <v>45690</v>
      </c>
      <c r="B57" s="1">
        <v>56</v>
      </c>
      <c r="C57" s="1" t="s">
        <v>66</v>
      </c>
      <c r="D57" s="1" t="s">
        <v>8</v>
      </c>
      <c r="E57" s="1">
        <v>6</v>
      </c>
      <c r="F57" s="1">
        <v>3</v>
      </c>
      <c r="G57" s="1" t="s">
        <v>83</v>
      </c>
      <c r="H57" s="1" t="s">
        <v>83</v>
      </c>
      <c r="I57" s="1">
        <f t="shared" si="29"/>
        <v>22</v>
      </c>
      <c r="J57" s="1">
        <f t="shared" si="30"/>
        <v>25</v>
      </c>
      <c r="K57" s="1">
        <f t="shared" si="31"/>
        <v>5</v>
      </c>
      <c r="L57" s="1">
        <f t="shared" si="32"/>
        <v>9</v>
      </c>
      <c r="M57" s="1">
        <f t="shared" si="33"/>
        <v>3</v>
      </c>
      <c r="N57" s="1">
        <f t="shared" si="34"/>
        <v>5</v>
      </c>
      <c r="O57" s="1">
        <f t="shared" si="35"/>
        <v>12</v>
      </c>
      <c r="P57" s="1">
        <f t="shared" si="36"/>
        <v>14</v>
      </c>
      <c r="Q57" s="1">
        <f t="shared" si="37"/>
        <v>5</v>
      </c>
      <c r="R57" s="1">
        <f t="shared" si="38"/>
        <v>10</v>
      </c>
      <c r="S57" s="1">
        <f t="shared" si="39"/>
        <v>11</v>
      </c>
      <c r="T57" s="1">
        <f t="shared" si="40"/>
        <v>4</v>
      </c>
      <c r="U57" s="1">
        <f t="shared" si="41"/>
        <v>7</v>
      </c>
      <c r="V57" s="1">
        <f t="shared" si="42"/>
        <v>4</v>
      </c>
      <c r="W57" s="1">
        <f t="shared" si="43"/>
        <v>2</v>
      </c>
      <c r="X57" s="1">
        <f t="shared" si="44"/>
        <v>15</v>
      </c>
      <c r="Y57" s="1">
        <f t="shared" si="45"/>
        <v>11</v>
      </c>
      <c r="Z57" s="1">
        <f t="shared" si="46"/>
        <v>5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3</v>
      </c>
      <c r="AE57" s="1">
        <f t="shared" si="49"/>
        <v>5</v>
      </c>
      <c r="AF57" s="1">
        <f t="shared" si="50"/>
        <v>2</v>
      </c>
      <c r="AG57" s="43"/>
    </row>
    <row r="58" spans="1:33" x14ac:dyDescent="0.3">
      <c r="A58" s="42">
        <v>45692</v>
      </c>
      <c r="B58" s="1">
        <v>57</v>
      </c>
      <c r="C58" s="1" t="s">
        <v>65</v>
      </c>
      <c r="D58" s="1" t="s">
        <v>23</v>
      </c>
      <c r="E58" s="1">
        <v>0</v>
      </c>
      <c r="F58" s="1">
        <v>4</v>
      </c>
      <c r="G58" s="1" t="s">
        <v>83</v>
      </c>
      <c r="H58" s="1" t="s">
        <v>83</v>
      </c>
      <c r="I58" s="1">
        <f t="shared" si="29"/>
        <v>22</v>
      </c>
      <c r="J58" s="1">
        <f t="shared" si="30"/>
        <v>26</v>
      </c>
      <c r="K58" s="1">
        <f t="shared" si="31"/>
        <v>5</v>
      </c>
      <c r="L58" s="1">
        <f t="shared" si="32"/>
        <v>9</v>
      </c>
      <c r="M58" s="1">
        <f t="shared" si="33"/>
        <v>3</v>
      </c>
      <c r="N58" s="1">
        <f t="shared" si="34"/>
        <v>5</v>
      </c>
      <c r="O58" s="1">
        <f t="shared" si="35"/>
        <v>12</v>
      </c>
      <c r="P58" s="1">
        <f t="shared" si="36"/>
        <v>14</v>
      </c>
      <c r="Q58" s="1">
        <f t="shared" si="37"/>
        <v>5</v>
      </c>
      <c r="R58" s="1">
        <f t="shared" si="38"/>
        <v>10</v>
      </c>
      <c r="S58" s="1">
        <f t="shared" si="39"/>
        <v>12</v>
      </c>
      <c r="T58" s="1">
        <f t="shared" si="40"/>
        <v>4</v>
      </c>
      <c r="U58" s="1">
        <f t="shared" si="41"/>
        <v>7</v>
      </c>
      <c r="V58" s="1">
        <f t="shared" si="42"/>
        <v>4</v>
      </c>
      <c r="W58" s="1">
        <f t="shared" si="43"/>
        <v>2</v>
      </c>
      <c r="X58" s="1">
        <f t="shared" si="44"/>
        <v>15</v>
      </c>
      <c r="Y58" s="1">
        <f t="shared" si="45"/>
        <v>11</v>
      </c>
      <c r="Z58" s="1">
        <f t="shared" si="46"/>
        <v>5</v>
      </c>
      <c r="AA58" s="1" t="str">
        <f t="shared" si="27"/>
        <v>L</v>
      </c>
      <c r="AB58" s="1">
        <f t="shared" si="47"/>
        <v>1</v>
      </c>
      <c r="AC58" s="1" t="str">
        <f t="shared" si="28"/>
        <v>L</v>
      </c>
      <c r="AD58" s="1">
        <f t="shared" si="48"/>
        <v>3</v>
      </c>
      <c r="AE58" s="1">
        <f t="shared" si="49"/>
        <v>5</v>
      </c>
      <c r="AF58" s="1">
        <f t="shared" si="50"/>
        <v>2</v>
      </c>
      <c r="AG58" s="43"/>
    </row>
    <row r="59" spans="1:33" x14ac:dyDescent="0.3">
      <c r="A59" s="42">
        <v>45714</v>
      </c>
      <c r="B59" s="1">
        <v>58</v>
      </c>
      <c r="C59" s="1" t="s">
        <v>65</v>
      </c>
      <c r="D59" s="1" t="s">
        <v>15</v>
      </c>
      <c r="E59" s="1">
        <v>2</v>
      </c>
      <c r="F59" s="1">
        <v>4</v>
      </c>
      <c r="G59" s="1" t="s">
        <v>83</v>
      </c>
      <c r="H59" s="1" t="s">
        <v>83</v>
      </c>
      <c r="I59" s="1">
        <f t="shared" si="29"/>
        <v>22</v>
      </c>
      <c r="J59" s="1">
        <f t="shared" si="30"/>
        <v>27</v>
      </c>
      <c r="K59" s="1">
        <f t="shared" si="31"/>
        <v>5</v>
      </c>
      <c r="L59" s="1">
        <f t="shared" si="32"/>
        <v>9</v>
      </c>
      <c r="M59" s="1">
        <f t="shared" si="33"/>
        <v>3</v>
      </c>
      <c r="N59" s="1">
        <f t="shared" si="34"/>
        <v>5</v>
      </c>
      <c r="O59" s="1">
        <f t="shared" si="35"/>
        <v>12</v>
      </c>
      <c r="P59" s="1">
        <f t="shared" si="36"/>
        <v>14</v>
      </c>
      <c r="Q59" s="1">
        <f t="shared" si="37"/>
        <v>5</v>
      </c>
      <c r="R59" s="1">
        <f t="shared" si="38"/>
        <v>10</v>
      </c>
      <c r="S59" s="1">
        <f t="shared" si="39"/>
        <v>13</v>
      </c>
      <c r="T59" s="1">
        <f t="shared" si="40"/>
        <v>4</v>
      </c>
      <c r="U59" s="1">
        <f t="shared" si="41"/>
        <v>7</v>
      </c>
      <c r="V59" s="1">
        <f t="shared" si="42"/>
        <v>5</v>
      </c>
      <c r="W59" s="1">
        <f t="shared" si="43"/>
        <v>2</v>
      </c>
      <c r="X59" s="1">
        <f t="shared" si="44"/>
        <v>15</v>
      </c>
      <c r="Y59" s="1">
        <f t="shared" si="45"/>
        <v>12</v>
      </c>
      <c r="Z59" s="1">
        <f t="shared" si="46"/>
        <v>5</v>
      </c>
      <c r="AA59" s="1" t="str">
        <f t="shared" si="27"/>
        <v>L</v>
      </c>
      <c r="AB59" s="1">
        <f t="shared" si="47"/>
        <v>2</v>
      </c>
      <c r="AC59" s="1" t="str">
        <f t="shared" si="28"/>
        <v>L</v>
      </c>
      <c r="AD59" s="1">
        <f t="shared" si="48"/>
        <v>3</v>
      </c>
      <c r="AE59" s="1">
        <f t="shared" si="49"/>
        <v>5</v>
      </c>
      <c r="AF59" s="1">
        <f t="shared" si="50"/>
        <v>2</v>
      </c>
      <c r="AG59" s="43"/>
    </row>
    <row r="60" spans="1:33" x14ac:dyDescent="0.3">
      <c r="A60" s="42">
        <v>45716</v>
      </c>
      <c r="B60" s="1">
        <v>59</v>
      </c>
      <c r="C60" s="1" t="s">
        <v>65</v>
      </c>
      <c r="D60" s="1" t="s">
        <v>24</v>
      </c>
      <c r="E60" s="1">
        <v>1</v>
      </c>
      <c r="F60" s="1">
        <v>3</v>
      </c>
      <c r="G60" s="1" t="s">
        <v>83</v>
      </c>
      <c r="H60" s="1" t="s">
        <v>83</v>
      </c>
      <c r="I60" s="1">
        <f t="shared" si="29"/>
        <v>22</v>
      </c>
      <c r="J60" s="1">
        <f t="shared" si="30"/>
        <v>28</v>
      </c>
      <c r="K60" s="1">
        <f t="shared" si="31"/>
        <v>5</v>
      </c>
      <c r="L60" s="1">
        <f t="shared" si="32"/>
        <v>9</v>
      </c>
      <c r="M60" s="1">
        <f t="shared" si="33"/>
        <v>3</v>
      </c>
      <c r="N60" s="1">
        <f t="shared" si="34"/>
        <v>5</v>
      </c>
      <c r="O60" s="1">
        <f t="shared" si="35"/>
        <v>12</v>
      </c>
      <c r="P60" s="1">
        <f t="shared" si="36"/>
        <v>14</v>
      </c>
      <c r="Q60" s="1">
        <f t="shared" si="37"/>
        <v>5</v>
      </c>
      <c r="R60" s="1">
        <f t="shared" si="38"/>
        <v>10</v>
      </c>
      <c r="S60" s="1">
        <f t="shared" si="39"/>
        <v>14</v>
      </c>
      <c r="T60" s="1">
        <f t="shared" si="40"/>
        <v>4</v>
      </c>
      <c r="U60" s="1">
        <f t="shared" si="41"/>
        <v>7</v>
      </c>
      <c r="V60" s="1">
        <f t="shared" si="42"/>
        <v>6</v>
      </c>
      <c r="W60" s="1">
        <f t="shared" si="43"/>
        <v>2</v>
      </c>
      <c r="X60" s="1">
        <f t="shared" si="44"/>
        <v>15</v>
      </c>
      <c r="Y60" s="1">
        <f t="shared" si="45"/>
        <v>13</v>
      </c>
      <c r="Z60" s="1">
        <f t="shared" si="46"/>
        <v>5</v>
      </c>
      <c r="AA60" s="1" t="str">
        <f t="shared" si="27"/>
        <v>L</v>
      </c>
      <c r="AB60" s="1">
        <f t="shared" si="47"/>
        <v>3</v>
      </c>
      <c r="AC60" s="1" t="str">
        <f t="shared" si="28"/>
        <v>L</v>
      </c>
      <c r="AD60" s="1">
        <f t="shared" si="48"/>
        <v>2</v>
      </c>
      <c r="AE60" s="1">
        <f t="shared" si="49"/>
        <v>6</v>
      </c>
      <c r="AF60" s="1">
        <f t="shared" si="50"/>
        <v>2</v>
      </c>
      <c r="AG60" s="43"/>
    </row>
    <row r="61" spans="1:33" x14ac:dyDescent="0.3">
      <c r="A61" s="42">
        <v>45717</v>
      </c>
      <c r="B61" s="1">
        <v>60</v>
      </c>
      <c r="C61" s="1" t="s">
        <v>65</v>
      </c>
      <c r="D61" s="1" t="s">
        <v>95</v>
      </c>
      <c r="E61" s="1">
        <v>4</v>
      </c>
      <c r="F61" s="1">
        <v>0</v>
      </c>
      <c r="G61" s="1" t="s">
        <v>83</v>
      </c>
      <c r="H61" s="1" t="s">
        <v>83</v>
      </c>
      <c r="I61" s="1">
        <f t="shared" si="29"/>
        <v>23</v>
      </c>
      <c r="J61" s="1">
        <f t="shared" si="30"/>
        <v>28</v>
      </c>
      <c r="K61" s="1">
        <f t="shared" si="31"/>
        <v>5</v>
      </c>
      <c r="L61" s="1">
        <f t="shared" si="32"/>
        <v>9</v>
      </c>
      <c r="M61" s="1">
        <f t="shared" si="33"/>
        <v>3</v>
      </c>
      <c r="N61" s="1">
        <f t="shared" si="34"/>
        <v>5</v>
      </c>
      <c r="O61" s="1">
        <f t="shared" si="35"/>
        <v>12</v>
      </c>
      <c r="P61" s="1">
        <f t="shared" si="36"/>
        <v>14</v>
      </c>
      <c r="Q61" s="1">
        <f t="shared" si="37"/>
        <v>5</v>
      </c>
      <c r="R61" s="1">
        <f t="shared" si="38"/>
        <v>11</v>
      </c>
      <c r="S61" s="1">
        <f t="shared" si="39"/>
        <v>14</v>
      </c>
      <c r="T61" s="1">
        <f t="shared" si="40"/>
        <v>4</v>
      </c>
      <c r="U61" s="1">
        <f t="shared" si="41"/>
        <v>8</v>
      </c>
      <c r="V61" s="1">
        <f t="shared" si="42"/>
        <v>6</v>
      </c>
      <c r="W61" s="1">
        <f t="shared" si="43"/>
        <v>2</v>
      </c>
      <c r="X61" s="1">
        <f t="shared" si="44"/>
        <v>16</v>
      </c>
      <c r="Y61" s="1">
        <f t="shared" si="45"/>
        <v>13</v>
      </c>
      <c r="Z61" s="1">
        <f t="shared" si="46"/>
        <v>5</v>
      </c>
      <c r="AA61" s="1" t="str">
        <f t="shared" si="27"/>
        <v>W</v>
      </c>
      <c r="AB61" s="1">
        <f t="shared" si="47"/>
        <v>1</v>
      </c>
      <c r="AC61" s="1" t="str">
        <f t="shared" si="28"/>
        <v>W</v>
      </c>
      <c r="AD61" s="1">
        <f t="shared" si="48"/>
        <v>2</v>
      </c>
      <c r="AE61" s="1">
        <f t="shared" si="49"/>
        <v>6</v>
      </c>
      <c r="AF61" s="1">
        <f t="shared" si="50"/>
        <v>2</v>
      </c>
      <c r="AG61" s="43"/>
    </row>
    <row r="62" spans="1:33" x14ac:dyDescent="0.3">
      <c r="A62" s="42">
        <v>45719</v>
      </c>
      <c r="B62" s="1">
        <v>61</v>
      </c>
      <c r="C62" s="1" t="s">
        <v>65</v>
      </c>
      <c r="D62" s="1" t="s">
        <v>0</v>
      </c>
      <c r="E62" s="1">
        <v>2</v>
      </c>
      <c r="F62" s="1">
        <v>3</v>
      </c>
      <c r="G62" s="1" t="s">
        <v>84</v>
      </c>
      <c r="H62" s="1" t="s">
        <v>83</v>
      </c>
      <c r="I62" s="1">
        <f t="shared" si="29"/>
        <v>23</v>
      </c>
      <c r="J62" s="1">
        <f t="shared" si="30"/>
        <v>28</v>
      </c>
      <c r="K62" s="1">
        <f t="shared" si="31"/>
        <v>5</v>
      </c>
      <c r="L62" s="1">
        <f t="shared" si="32"/>
        <v>10</v>
      </c>
      <c r="M62" s="1">
        <f t="shared" si="33"/>
        <v>3</v>
      </c>
      <c r="N62" s="1">
        <f t="shared" si="34"/>
        <v>5</v>
      </c>
      <c r="O62" s="1">
        <f t="shared" si="35"/>
        <v>12</v>
      </c>
      <c r="P62" s="1">
        <f t="shared" si="36"/>
        <v>14</v>
      </c>
      <c r="Q62" s="1">
        <f t="shared" si="37"/>
        <v>5</v>
      </c>
      <c r="R62" s="1">
        <f t="shared" si="38"/>
        <v>11</v>
      </c>
      <c r="S62" s="1">
        <f t="shared" si="39"/>
        <v>14</v>
      </c>
      <c r="T62" s="1">
        <f t="shared" si="40"/>
        <v>5</v>
      </c>
      <c r="U62" s="1">
        <f t="shared" si="41"/>
        <v>8</v>
      </c>
      <c r="V62" s="1">
        <f t="shared" si="42"/>
        <v>6</v>
      </c>
      <c r="W62" s="1">
        <f t="shared" si="43"/>
        <v>3</v>
      </c>
      <c r="X62" s="1">
        <f t="shared" si="44"/>
        <v>16</v>
      </c>
      <c r="Y62" s="1">
        <f t="shared" si="45"/>
        <v>13</v>
      </c>
      <c r="Z62" s="1">
        <f t="shared" si="46"/>
        <v>6</v>
      </c>
      <c r="AA62" s="1" t="str">
        <f t="shared" si="27"/>
        <v>L</v>
      </c>
      <c r="AB62" s="1">
        <f t="shared" si="47"/>
        <v>1</v>
      </c>
      <c r="AC62" s="1" t="str">
        <f t="shared" si="28"/>
        <v>OTL</v>
      </c>
      <c r="AD62" s="1">
        <f t="shared" si="48"/>
        <v>2</v>
      </c>
      <c r="AE62" s="1">
        <f t="shared" si="49"/>
        <v>6</v>
      </c>
      <c r="AF62" s="1">
        <f t="shared" si="50"/>
        <v>2</v>
      </c>
      <c r="AG62" s="43"/>
    </row>
    <row r="63" spans="1:33" x14ac:dyDescent="0.3">
      <c r="A63" s="42">
        <v>45722</v>
      </c>
      <c r="B63" s="1">
        <v>62</v>
      </c>
      <c r="C63" s="1" t="s">
        <v>66</v>
      </c>
      <c r="D63" s="1" t="s">
        <v>3</v>
      </c>
      <c r="E63" s="1">
        <v>3</v>
      </c>
      <c r="F63" s="1">
        <v>6</v>
      </c>
      <c r="G63" s="1" t="s">
        <v>83</v>
      </c>
      <c r="H63" s="1" t="s">
        <v>83</v>
      </c>
      <c r="I63" s="1">
        <f t="shared" si="29"/>
        <v>23</v>
      </c>
      <c r="J63" s="1">
        <f t="shared" si="30"/>
        <v>29</v>
      </c>
      <c r="K63" s="1">
        <f t="shared" si="31"/>
        <v>5</v>
      </c>
      <c r="L63" s="1">
        <f t="shared" si="32"/>
        <v>10</v>
      </c>
      <c r="M63" s="1">
        <f t="shared" si="33"/>
        <v>3</v>
      </c>
      <c r="N63" s="1">
        <f t="shared" si="34"/>
        <v>5</v>
      </c>
      <c r="O63" s="1">
        <f t="shared" si="35"/>
        <v>12</v>
      </c>
      <c r="P63" s="1">
        <f t="shared" si="36"/>
        <v>15</v>
      </c>
      <c r="Q63" s="1">
        <f t="shared" si="37"/>
        <v>5</v>
      </c>
      <c r="R63" s="1">
        <f t="shared" si="38"/>
        <v>11</v>
      </c>
      <c r="S63" s="1">
        <f t="shared" si="39"/>
        <v>14</v>
      </c>
      <c r="T63" s="1">
        <f t="shared" si="40"/>
        <v>5</v>
      </c>
      <c r="U63" s="1">
        <f t="shared" si="41"/>
        <v>8</v>
      </c>
      <c r="V63" s="1">
        <f t="shared" si="42"/>
        <v>6</v>
      </c>
      <c r="W63" s="1">
        <f t="shared" si="43"/>
        <v>3</v>
      </c>
      <c r="X63" s="1">
        <f t="shared" si="44"/>
        <v>16</v>
      </c>
      <c r="Y63" s="1">
        <f t="shared" si="45"/>
        <v>14</v>
      </c>
      <c r="Z63" s="1">
        <f t="shared" si="46"/>
        <v>6</v>
      </c>
      <c r="AA63" s="1" t="str">
        <f t="shared" si="27"/>
        <v>L</v>
      </c>
      <c r="AB63" s="1">
        <f t="shared" si="47"/>
        <v>2</v>
      </c>
      <c r="AC63" s="1" t="str">
        <f t="shared" si="28"/>
        <v>L</v>
      </c>
      <c r="AD63" s="1">
        <f t="shared" si="48"/>
        <v>2</v>
      </c>
      <c r="AE63" s="1">
        <f t="shared" si="49"/>
        <v>6</v>
      </c>
      <c r="AF63" s="1">
        <f t="shared" si="50"/>
        <v>2</v>
      </c>
      <c r="AG63" s="43"/>
    </row>
    <row r="64" spans="1:33" x14ac:dyDescent="0.3">
      <c r="A64" s="42">
        <v>45724</v>
      </c>
      <c r="B64" s="1">
        <v>63</v>
      </c>
      <c r="C64" s="1" t="s">
        <v>65</v>
      </c>
      <c r="D64" s="1" t="s">
        <v>22</v>
      </c>
      <c r="E64" s="1">
        <v>3</v>
      </c>
      <c r="F64" s="1">
        <v>4</v>
      </c>
      <c r="G64" s="1" t="s">
        <v>84</v>
      </c>
      <c r="H64" s="1" t="s">
        <v>83</v>
      </c>
      <c r="I64" s="1">
        <f t="shared" si="29"/>
        <v>23</v>
      </c>
      <c r="J64" s="1">
        <f t="shared" si="30"/>
        <v>29</v>
      </c>
      <c r="K64" s="1">
        <f t="shared" si="31"/>
        <v>5</v>
      </c>
      <c r="L64" s="1">
        <f t="shared" si="32"/>
        <v>11</v>
      </c>
      <c r="M64" s="1">
        <f t="shared" si="33"/>
        <v>3</v>
      </c>
      <c r="N64" s="1">
        <f t="shared" si="34"/>
        <v>5</v>
      </c>
      <c r="O64" s="1">
        <f t="shared" si="35"/>
        <v>12</v>
      </c>
      <c r="P64" s="1">
        <f t="shared" si="36"/>
        <v>15</v>
      </c>
      <c r="Q64" s="1">
        <f t="shared" si="37"/>
        <v>5</v>
      </c>
      <c r="R64" s="1">
        <f t="shared" si="38"/>
        <v>11</v>
      </c>
      <c r="S64" s="1">
        <f t="shared" si="39"/>
        <v>14</v>
      </c>
      <c r="T64" s="1">
        <f t="shared" si="40"/>
        <v>6</v>
      </c>
      <c r="U64" s="1">
        <f t="shared" si="41"/>
        <v>8</v>
      </c>
      <c r="V64" s="1">
        <f t="shared" si="42"/>
        <v>6</v>
      </c>
      <c r="W64" s="1">
        <f t="shared" si="43"/>
        <v>4</v>
      </c>
      <c r="X64" s="1">
        <f t="shared" si="44"/>
        <v>16</v>
      </c>
      <c r="Y64" s="1">
        <f t="shared" si="45"/>
        <v>14</v>
      </c>
      <c r="Z64" s="1">
        <f t="shared" si="46"/>
        <v>7</v>
      </c>
      <c r="AA64" s="1" t="str">
        <f t="shared" si="27"/>
        <v>L</v>
      </c>
      <c r="AB64" s="1">
        <f t="shared" si="47"/>
        <v>3</v>
      </c>
      <c r="AC64" s="1" t="str">
        <f t="shared" si="28"/>
        <v>OTL</v>
      </c>
      <c r="AD64" s="1">
        <f t="shared" si="48"/>
        <v>2</v>
      </c>
      <c r="AE64" s="1">
        <f t="shared" si="49"/>
        <v>6</v>
      </c>
      <c r="AF64" s="1">
        <f t="shared" si="50"/>
        <v>2</v>
      </c>
      <c r="AG64" s="43"/>
    </row>
    <row r="65" spans="1:33" x14ac:dyDescent="0.3">
      <c r="A65" s="42">
        <v>45725</v>
      </c>
      <c r="B65" s="1">
        <v>64</v>
      </c>
      <c r="C65" s="1" t="s">
        <v>66</v>
      </c>
      <c r="D65" s="1" t="s">
        <v>95</v>
      </c>
      <c r="E65" s="1">
        <v>3</v>
      </c>
      <c r="F65" s="1">
        <v>2</v>
      </c>
      <c r="G65" s="1" t="s">
        <v>84</v>
      </c>
      <c r="H65" s="1" t="s">
        <v>83</v>
      </c>
      <c r="I65" s="1">
        <f t="shared" si="29"/>
        <v>24</v>
      </c>
      <c r="J65" s="1">
        <f t="shared" si="30"/>
        <v>29</v>
      </c>
      <c r="K65" s="1">
        <f t="shared" si="31"/>
        <v>6</v>
      </c>
      <c r="L65" s="1">
        <f t="shared" si="32"/>
        <v>11</v>
      </c>
      <c r="M65" s="1">
        <f t="shared" si="33"/>
        <v>3</v>
      </c>
      <c r="N65" s="1">
        <f t="shared" si="34"/>
        <v>5</v>
      </c>
      <c r="O65" s="1">
        <f t="shared" si="35"/>
        <v>13</v>
      </c>
      <c r="P65" s="1">
        <f t="shared" si="36"/>
        <v>15</v>
      </c>
      <c r="Q65" s="1">
        <f t="shared" si="37"/>
        <v>5</v>
      </c>
      <c r="R65" s="1">
        <f t="shared" si="38"/>
        <v>11</v>
      </c>
      <c r="S65" s="1">
        <f t="shared" si="39"/>
        <v>14</v>
      </c>
      <c r="T65" s="1">
        <f t="shared" si="40"/>
        <v>6</v>
      </c>
      <c r="U65" s="1">
        <f t="shared" si="41"/>
        <v>9</v>
      </c>
      <c r="V65" s="1">
        <f t="shared" si="42"/>
        <v>6</v>
      </c>
      <c r="W65" s="1">
        <f t="shared" si="43"/>
        <v>4</v>
      </c>
      <c r="X65" s="1">
        <f t="shared" si="44"/>
        <v>17</v>
      </c>
      <c r="Y65" s="1">
        <f t="shared" si="45"/>
        <v>14</v>
      </c>
      <c r="Z65" s="1">
        <f t="shared" si="46"/>
        <v>7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3</v>
      </c>
      <c r="AE65" s="1">
        <f t="shared" si="49"/>
        <v>5</v>
      </c>
      <c r="AF65" s="1">
        <f t="shared" si="50"/>
        <v>2</v>
      </c>
      <c r="AG65" s="43"/>
    </row>
    <row r="66" spans="1:33" x14ac:dyDescent="0.3">
      <c r="A66" s="42">
        <v>45728</v>
      </c>
      <c r="B66" s="1">
        <v>65</v>
      </c>
      <c r="C66" s="1" t="s">
        <v>65</v>
      </c>
      <c r="D66" s="1" t="s">
        <v>95</v>
      </c>
      <c r="E66" s="1">
        <v>3</v>
      </c>
      <c r="F66" s="1">
        <v>2</v>
      </c>
      <c r="G66" s="1" t="s">
        <v>84</v>
      </c>
      <c r="H66" s="1" t="s">
        <v>83</v>
      </c>
      <c r="I66" s="1">
        <f t="shared" si="29"/>
        <v>25</v>
      </c>
      <c r="J66" s="1">
        <f t="shared" si="30"/>
        <v>29</v>
      </c>
      <c r="K66" s="1">
        <f t="shared" si="31"/>
        <v>7</v>
      </c>
      <c r="L66" s="1">
        <f t="shared" si="32"/>
        <v>11</v>
      </c>
      <c r="M66" s="1">
        <f t="shared" si="33"/>
        <v>3</v>
      </c>
      <c r="N66" s="1">
        <f t="shared" si="34"/>
        <v>5</v>
      </c>
      <c r="O66" s="1">
        <f t="shared" si="35"/>
        <v>13</v>
      </c>
      <c r="P66" s="1">
        <f t="shared" si="36"/>
        <v>15</v>
      </c>
      <c r="Q66" s="1">
        <f t="shared" si="37"/>
        <v>5</v>
      </c>
      <c r="R66" s="1">
        <f t="shared" si="38"/>
        <v>12</v>
      </c>
      <c r="S66" s="1">
        <f t="shared" si="39"/>
        <v>14</v>
      </c>
      <c r="T66" s="1">
        <f t="shared" si="40"/>
        <v>6</v>
      </c>
      <c r="U66" s="1">
        <f t="shared" si="41"/>
        <v>10</v>
      </c>
      <c r="V66" s="1">
        <f t="shared" si="42"/>
        <v>6</v>
      </c>
      <c r="W66" s="1">
        <f t="shared" si="43"/>
        <v>4</v>
      </c>
      <c r="X66" s="1">
        <f t="shared" si="44"/>
        <v>18</v>
      </c>
      <c r="Y66" s="1">
        <f t="shared" si="45"/>
        <v>14</v>
      </c>
      <c r="Z66" s="1">
        <f t="shared" si="46"/>
        <v>7</v>
      </c>
      <c r="AA66" s="1" t="str">
        <f t="shared" ref="AA66:AA83" si="51">IF(E66="","",IF(E66&gt;F66,"W","L"))</f>
        <v>W</v>
      </c>
      <c r="AB66" s="1">
        <f t="shared" si="47"/>
        <v>2</v>
      </c>
      <c r="AC66" s="1" t="str">
        <f t="shared" ref="AC66:AC83" si="52">IF(E66="","",IF(E66&gt;F66,"W",IF(AND(E66&lt;F66,G66=$AK$2,H66=$AK$2),"L","OTL")))</f>
        <v>W</v>
      </c>
      <c r="AD66" s="1">
        <f t="shared" si="48"/>
        <v>4</v>
      </c>
      <c r="AE66" s="1">
        <f t="shared" si="49"/>
        <v>4</v>
      </c>
      <c r="AF66" s="1">
        <f t="shared" si="50"/>
        <v>2</v>
      </c>
      <c r="AG66" s="43"/>
    </row>
    <row r="67" spans="1:33" x14ac:dyDescent="0.3">
      <c r="A67" s="42">
        <v>45730</v>
      </c>
      <c r="B67" s="1">
        <v>66</v>
      </c>
      <c r="C67" s="1" t="s">
        <v>65</v>
      </c>
      <c r="D67" s="1" t="s">
        <v>2</v>
      </c>
      <c r="E67" s="1">
        <v>0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25</v>
      </c>
      <c r="J67" s="1">
        <f t="shared" ref="J67:J83" si="54">IF(E67="","",IF(AND(F67&gt;E67,G67=$AK$2,H67=$AK$2),J66+1,J66))</f>
        <v>30</v>
      </c>
      <c r="K67" s="1">
        <f t="shared" ref="K67:K83" si="55">IF(E67="","",IF(AND(G67=$AK$1,E67&gt;F67),K66+1,K66))</f>
        <v>7</v>
      </c>
      <c r="L67" s="1">
        <f t="shared" ref="L67:L83" si="56">IF(E67="","",IF(AND(OR(G67=$AK$1,H67=$AK$1),E67&lt;F67),L66+1,L66))</f>
        <v>11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5</v>
      </c>
      <c r="O67" s="1">
        <f t="shared" ref="O67:O83" si="59">IF(E67="","",IF(AND(C67=$AL$1,E67&gt;F67),O66+1,O66))</f>
        <v>13</v>
      </c>
      <c r="P67" s="1">
        <f t="shared" ref="P67:P83" si="60">IF(E67="","",IF(AND(C67=$AL$1,F67&gt;E67,G67=$AK$2,H67=$AK$2), P66+1, P66))</f>
        <v>15</v>
      </c>
      <c r="Q67" s="1">
        <f t="shared" ref="Q67:Q83" si="61">IF(E67="","",IF(AND(C67=$AL$1,F67&gt;E67,OR(G67=$AK$1,H67=$AK$1)),Q66+1, Q66))</f>
        <v>5</v>
      </c>
      <c r="R67" s="1">
        <f t="shared" ref="R67:R83" si="62">IF(E67="","",IF(AND(C67=$AL$2,E67&gt;F67),R66+1,R66))</f>
        <v>12</v>
      </c>
      <c r="S67" s="1">
        <f t="shared" ref="S67:S83" si="63">IF(E67="","",IF(AND(C67=$AL$2,F67&gt;E67,G67=$AK$2,H67=$AK$2),S66+1,S66))</f>
        <v>15</v>
      </c>
      <c r="T67" s="1">
        <f t="shared" ref="T67:T83" si="64">IF(E67="","",IF(AND(C67=$AL$2,F67&gt;E67,OR(G67=$AK$1,H67=$AK$1)), T66+1, T66))</f>
        <v>6</v>
      </c>
      <c r="U67" s="1">
        <f t="shared" ref="U67:U83" si="65">IF(E67="","",IF(AND(E67&gt;F67,COUNTIF($AO$1:$AO$7,D67)=1),U66+1,U66))</f>
        <v>10</v>
      </c>
      <c r="V67" s="1">
        <f t="shared" ref="V67:V83" si="66">IF(E67="","",IF(AND(E67&lt;F67,G67=$AK$2,H67=$AK$2,COUNTIF($AO$1:$AO$7,D67)=1),V66+1,V66))</f>
        <v>6</v>
      </c>
      <c r="W67" s="1">
        <f t="shared" ref="W67:W83" si="67">IF(E67="","",IF(AND(E67&lt;F67,COUNTIF($AO$1:$AO$7,D67)=1,OR(G67=$AK$1,H67=$AK$1)), W66+1, W66))</f>
        <v>4</v>
      </c>
      <c r="X67" s="1">
        <f t="shared" ref="X67:X83" si="68">IF(E67="","",IF(AND(E67&gt;F67,COUNTIF($AN$1:$AN$15,D67)=1),X66+1,X66))</f>
        <v>18</v>
      </c>
      <c r="Y67" s="1">
        <f t="shared" ref="Y67:Y83" si="69">IF(E67="","",IF(AND(E67&lt;F67,G67=$AK$2,H67=$AK$2,COUNTIF($AN$1:$AN$15,D67)=1),Y66+1,Y66))</f>
        <v>15</v>
      </c>
      <c r="Z67" s="1">
        <f t="shared" ref="Z67:Z83" si="70">IF(E67="","",IF(AND(E67&lt;F67,COUNTIF($AN$1:$AN$15,D67)=1,OR(G67=$AK$1,H67=$AK$1)), Z66+1, Z66))</f>
        <v>7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3</v>
      </c>
      <c r="AE67" s="1">
        <f t="shared" si="49"/>
        <v>5</v>
      </c>
      <c r="AF67" s="1">
        <f t="shared" si="50"/>
        <v>2</v>
      </c>
      <c r="AG67" s="43"/>
    </row>
    <row r="68" spans="1:33" x14ac:dyDescent="0.3">
      <c r="A68" s="42">
        <v>45733</v>
      </c>
      <c r="B68" s="1">
        <v>67</v>
      </c>
      <c r="C68" s="1" t="s">
        <v>66</v>
      </c>
      <c r="D68" s="1" t="s">
        <v>17</v>
      </c>
      <c r="E68" s="1">
        <v>3</v>
      </c>
      <c r="F68" s="1">
        <v>4</v>
      </c>
      <c r="G68" s="1" t="s">
        <v>84</v>
      </c>
      <c r="H68" s="1" t="s">
        <v>83</v>
      </c>
      <c r="I68" s="1">
        <f t="shared" si="53"/>
        <v>25</v>
      </c>
      <c r="J68" s="1">
        <f t="shared" si="54"/>
        <v>30</v>
      </c>
      <c r="K68" s="1">
        <f t="shared" si="55"/>
        <v>7</v>
      </c>
      <c r="L68" s="1">
        <f t="shared" si="56"/>
        <v>12</v>
      </c>
      <c r="M68" s="1">
        <f t="shared" si="57"/>
        <v>3</v>
      </c>
      <c r="N68" s="1">
        <f t="shared" si="58"/>
        <v>5</v>
      </c>
      <c r="O68" s="1">
        <f t="shared" si="59"/>
        <v>13</v>
      </c>
      <c r="P68" s="1">
        <f t="shared" si="60"/>
        <v>15</v>
      </c>
      <c r="Q68" s="1">
        <f t="shared" si="61"/>
        <v>6</v>
      </c>
      <c r="R68" s="1">
        <f t="shared" si="62"/>
        <v>12</v>
      </c>
      <c r="S68" s="1">
        <f t="shared" si="63"/>
        <v>15</v>
      </c>
      <c r="T68" s="1">
        <f t="shared" si="64"/>
        <v>6</v>
      </c>
      <c r="U68" s="1">
        <f t="shared" si="65"/>
        <v>10</v>
      </c>
      <c r="V68" s="1">
        <f t="shared" si="66"/>
        <v>6</v>
      </c>
      <c r="W68" s="1">
        <f t="shared" si="67"/>
        <v>5</v>
      </c>
      <c r="X68" s="1">
        <f t="shared" si="68"/>
        <v>18</v>
      </c>
      <c r="Y68" s="1">
        <f t="shared" si="69"/>
        <v>15</v>
      </c>
      <c r="Z68" s="1">
        <f t="shared" si="70"/>
        <v>8</v>
      </c>
      <c r="AA68" s="1" t="str">
        <f t="shared" si="51"/>
        <v>L</v>
      </c>
      <c r="AB68" s="1">
        <f t="shared" si="71"/>
        <v>2</v>
      </c>
      <c r="AC68" s="1" t="str">
        <f t="shared" si="52"/>
        <v>OTL</v>
      </c>
      <c r="AD68" s="1">
        <f t="shared" si="48"/>
        <v>3</v>
      </c>
      <c r="AE68" s="1">
        <f t="shared" si="49"/>
        <v>4</v>
      </c>
      <c r="AF68" s="1">
        <f t="shared" si="50"/>
        <v>3</v>
      </c>
      <c r="AG68" s="43"/>
    </row>
    <row r="69" spans="1:33" x14ac:dyDescent="0.3">
      <c r="A69" s="42">
        <v>45735</v>
      </c>
      <c r="B69" s="1">
        <v>68</v>
      </c>
      <c r="C69" s="1" t="s">
        <v>65</v>
      </c>
      <c r="D69" s="1" t="s">
        <v>17</v>
      </c>
      <c r="E69" s="1">
        <v>2</v>
      </c>
      <c r="F69" s="1">
        <v>1</v>
      </c>
      <c r="G69" s="1" t="s">
        <v>83</v>
      </c>
      <c r="H69" s="1" t="s">
        <v>83</v>
      </c>
      <c r="I69" s="1">
        <f t="shared" si="53"/>
        <v>26</v>
      </c>
      <c r="J69" s="1">
        <f t="shared" si="54"/>
        <v>30</v>
      </c>
      <c r="K69" s="1">
        <f t="shared" si="55"/>
        <v>7</v>
      </c>
      <c r="L69" s="1">
        <f t="shared" si="56"/>
        <v>12</v>
      </c>
      <c r="M69" s="1">
        <f t="shared" si="57"/>
        <v>3</v>
      </c>
      <c r="N69" s="1">
        <f t="shared" si="58"/>
        <v>5</v>
      </c>
      <c r="O69" s="1">
        <f t="shared" si="59"/>
        <v>13</v>
      </c>
      <c r="P69" s="1">
        <f t="shared" si="60"/>
        <v>15</v>
      </c>
      <c r="Q69" s="1">
        <f t="shared" si="61"/>
        <v>6</v>
      </c>
      <c r="R69" s="1">
        <f t="shared" si="62"/>
        <v>13</v>
      </c>
      <c r="S69" s="1">
        <f t="shared" si="63"/>
        <v>15</v>
      </c>
      <c r="T69" s="1">
        <f t="shared" si="64"/>
        <v>6</v>
      </c>
      <c r="U69" s="1">
        <f t="shared" si="65"/>
        <v>11</v>
      </c>
      <c r="V69" s="1">
        <f t="shared" si="66"/>
        <v>6</v>
      </c>
      <c r="W69" s="1">
        <f t="shared" si="67"/>
        <v>5</v>
      </c>
      <c r="X69" s="1">
        <f t="shared" si="68"/>
        <v>19</v>
      </c>
      <c r="Y69" s="1">
        <f t="shared" si="69"/>
        <v>15</v>
      </c>
      <c r="Z69" s="1">
        <f t="shared" si="70"/>
        <v>8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4</v>
      </c>
      <c r="AE69" s="1">
        <f t="shared" si="49"/>
        <v>3</v>
      </c>
      <c r="AF69" s="1">
        <f t="shared" si="50"/>
        <v>3</v>
      </c>
      <c r="AG69" s="43"/>
    </row>
    <row r="70" spans="1:33" x14ac:dyDescent="0.3">
      <c r="A70" s="42">
        <v>45736</v>
      </c>
      <c r="B70" s="1">
        <v>69</v>
      </c>
      <c r="C70" s="1" t="s">
        <v>66</v>
      </c>
      <c r="D70" s="1" t="s">
        <v>24</v>
      </c>
      <c r="E70" s="1">
        <v>1</v>
      </c>
      <c r="F70" s="1">
        <v>4</v>
      </c>
      <c r="G70" s="1" t="s">
        <v>83</v>
      </c>
      <c r="H70" s="1" t="s">
        <v>83</v>
      </c>
      <c r="I70" s="1">
        <f t="shared" si="53"/>
        <v>26</v>
      </c>
      <c r="J70" s="1">
        <f t="shared" si="54"/>
        <v>31</v>
      </c>
      <c r="K70" s="1">
        <f t="shared" si="55"/>
        <v>7</v>
      </c>
      <c r="L70" s="1">
        <f t="shared" si="56"/>
        <v>12</v>
      </c>
      <c r="M70" s="1">
        <f t="shared" si="57"/>
        <v>3</v>
      </c>
      <c r="N70" s="1">
        <f t="shared" si="58"/>
        <v>5</v>
      </c>
      <c r="O70" s="1">
        <f t="shared" si="59"/>
        <v>13</v>
      </c>
      <c r="P70" s="1">
        <f t="shared" si="60"/>
        <v>16</v>
      </c>
      <c r="Q70" s="1">
        <f t="shared" si="61"/>
        <v>6</v>
      </c>
      <c r="R70" s="1">
        <f t="shared" si="62"/>
        <v>13</v>
      </c>
      <c r="S70" s="1">
        <f t="shared" si="63"/>
        <v>15</v>
      </c>
      <c r="T70" s="1">
        <f t="shared" si="64"/>
        <v>6</v>
      </c>
      <c r="U70" s="1">
        <f t="shared" si="65"/>
        <v>11</v>
      </c>
      <c r="V70" s="1">
        <f t="shared" si="66"/>
        <v>7</v>
      </c>
      <c r="W70" s="1">
        <f t="shared" si="67"/>
        <v>5</v>
      </c>
      <c r="X70" s="1">
        <f t="shared" si="68"/>
        <v>19</v>
      </c>
      <c r="Y70" s="1">
        <f t="shared" si="69"/>
        <v>16</v>
      </c>
      <c r="Z70" s="1">
        <f t="shared" si="70"/>
        <v>8</v>
      </c>
      <c r="AA70" s="1" t="str">
        <f t="shared" si="51"/>
        <v>L</v>
      </c>
      <c r="AB70" s="1">
        <f t="shared" si="71"/>
        <v>1</v>
      </c>
      <c r="AC70" s="1" t="str">
        <f t="shared" si="52"/>
        <v>L</v>
      </c>
      <c r="AD70" s="1">
        <f t="shared" si="48"/>
        <v>4</v>
      </c>
      <c r="AE70" s="1">
        <f t="shared" si="49"/>
        <v>3</v>
      </c>
      <c r="AF70" s="1">
        <f t="shared" si="50"/>
        <v>3</v>
      </c>
      <c r="AG70" s="43"/>
    </row>
    <row r="71" spans="1:33" x14ac:dyDescent="0.3">
      <c r="A71" s="42">
        <v>45738</v>
      </c>
      <c r="B71" s="1">
        <v>70</v>
      </c>
      <c r="C71" s="1" t="s">
        <v>66</v>
      </c>
      <c r="D71" s="1" t="s">
        <v>15</v>
      </c>
      <c r="E71" s="1">
        <v>2</v>
      </c>
      <c r="F71" s="1">
        <v>3</v>
      </c>
      <c r="G71" s="1" t="s">
        <v>84</v>
      </c>
      <c r="H71" s="1" t="s">
        <v>83</v>
      </c>
      <c r="I71" s="1">
        <f t="shared" si="53"/>
        <v>26</v>
      </c>
      <c r="J71" s="1">
        <f t="shared" si="54"/>
        <v>31</v>
      </c>
      <c r="K71" s="1">
        <f t="shared" si="55"/>
        <v>7</v>
      </c>
      <c r="L71" s="1">
        <f t="shared" si="56"/>
        <v>13</v>
      </c>
      <c r="M71" s="1">
        <f t="shared" si="57"/>
        <v>3</v>
      </c>
      <c r="N71" s="1">
        <f t="shared" si="58"/>
        <v>5</v>
      </c>
      <c r="O71" s="1">
        <f t="shared" si="59"/>
        <v>13</v>
      </c>
      <c r="P71" s="1">
        <f t="shared" si="60"/>
        <v>16</v>
      </c>
      <c r="Q71" s="1">
        <f t="shared" si="61"/>
        <v>7</v>
      </c>
      <c r="R71" s="1">
        <f t="shared" si="62"/>
        <v>13</v>
      </c>
      <c r="S71" s="1">
        <f t="shared" si="63"/>
        <v>15</v>
      </c>
      <c r="T71" s="1">
        <f t="shared" si="64"/>
        <v>6</v>
      </c>
      <c r="U71" s="1">
        <f t="shared" si="65"/>
        <v>11</v>
      </c>
      <c r="V71" s="1">
        <f t="shared" si="66"/>
        <v>7</v>
      </c>
      <c r="W71" s="1">
        <f t="shared" si="67"/>
        <v>6</v>
      </c>
      <c r="X71" s="1">
        <f t="shared" si="68"/>
        <v>19</v>
      </c>
      <c r="Y71" s="1">
        <f t="shared" si="69"/>
        <v>16</v>
      </c>
      <c r="Z71" s="1">
        <f t="shared" si="70"/>
        <v>9</v>
      </c>
      <c r="AA71" s="1" t="str">
        <f t="shared" si="51"/>
        <v>L</v>
      </c>
      <c r="AB71" s="1">
        <f t="shared" si="71"/>
        <v>2</v>
      </c>
      <c r="AC71" s="1" t="str">
        <f t="shared" si="52"/>
        <v>OTL</v>
      </c>
      <c r="AD71" s="1">
        <f t="shared" si="48"/>
        <v>3</v>
      </c>
      <c r="AE71" s="1">
        <f t="shared" si="49"/>
        <v>3</v>
      </c>
      <c r="AF71" s="1">
        <f t="shared" si="50"/>
        <v>4</v>
      </c>
      <c r="AG71" s="43"/>
    </row>
    <row r="72" spans="1:33" x14ac:dyDescent="0.3">
      <c r="A72" s="42">
        <v>45740</v>
      </c>
      <c r="B72" s="1">
        <v>71</v>
      </c>
      <c r="C72" s="1" t="s">
        <v>65</v>
      </c>
      <c r="D72" s="1" t="s">
        <v>13</v>
      </c>
      <c r="E72" s="1">
        <v>4</v>
      </c>
      <c r="F72" s="1">
        <v>3</v>
      </c>
      <c r="G72" s="1" t="s">
        <v>83</v>
      </c>
      <c r="H72" s="1" t="s">
        <v>83</v>
      </c>
      <c r="I72" s="1">
        <f t="shared" si="53"/>
        <v>27</v>
      </c>
      <c r="J72" s="1">
        <f t="shared" si="54"/>
        <v>31</v>
      </c>
      <c r="K72" s="1">
        <f t="shared" si="55"/>
        <v>7</v>
      </c>
      <c r="L72" s="1">
        <f t="shared" si="56"/>
        <v>13</v>
      </c>
      <c r="M72" s="1">
        <f t="shared" si="57"/>
        <v>3</v>
      </c>
      <c r="N72" s="1">
        <f t="shared" si="58"/>
        <v>5</v>
      </c>
      <c r="O72" s="1">
        <f t="shared" si="59"/>
        <v>13</v>
      </c>
      <c r="P72" s="1">
        <f t="shared" si="60"/>
        <v>16</v>
      </c>
      <c r="Q72" s="1">
        <f t="shared" si="61"/>
        <v>7</v>
      </c>
      <c r="R72" s="1">
        <f t="shared" si="62"/>
        <v>14</v>
      </c>
      <c r="S72" s="1">
        <f t="shared" si="63"/>
        <v>15</v>
      </c>
      <c r="T72" s="1">
        <f t="shared" si="64"/>
        <v>6</v>
      </c>
      <c r="U72" s="1">
        <f t="shared" si="65"/>
        <v>11</v>
      </c>
      <c r="V72" s="1">
        <f t="shared" si="66"/>
        <v>7</v>
      </c>
      <c r="W72" s="1">
        <f t="shared" si="67"/>
        <v>6</v>
      </c>
      <c r="X72" s="1">
        <f t="shared" si="68"/>
        <v>19</v>
      </c>
      <c r="Y72" s="1">
        <f t="shared" si="69"/>
        <v>16</v>
      </c>
      <c r="Z72" s="1">
        <f t="shared" si="70"/>
        <v>9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4</v>
      </c>
      <c r="AE72" s="1">
        <f t="shared" si="49"/>
        <v>3</v>
      </c>
      <c r="AF72" s="1">
        <f t="shared" si="50"/>
        <v>3</v>
      </c>
      <c r="AG72" s="43"/>
    </row>
    <row r="73" spans="1:33" x14ac:dyDescent="0.3">
      <c r="A73" s="42">
        <v>45742</v>
      </c>
      <c r="B73" s="1">
        <v>72</v>
      </c>
      <c r="C73" s="1" t="s">
        <v>65</v>
      </c>
      <c r="D73" s="1" t="s">
        <v>10</v>
      </c>
      <c r="E73" s="1">
        <v>1</v>
      </c>
      <c r="F73" s="1">
        <v>5</v>
      </c>
      <c r="G73" s="1" t="s">
        <v>83</v>
      </c>
      <c r="H73" s="1" t="s">
        <v>83</v>
      </c>
      <c r="I73" s="1">
        <f t="shared" si="53"/>
        <v>27</v>
      </c>
      <c r="J73" s="1">
        <f t="shared" si="54"/>
        <v>32</v>
      </c>
      <c r="K73" s="1">
        <f t="shared" si="55"/>
        <v>7</v>
      </c>
      <c r="L73" s="1">
        <f t="shared" si="56"/>
        <v>13</v>
      </c>
      <c r="M73" s="1">
        <f t="shared" si="57"/>
        <v>3</v>
      </c>
      <c r="N73" s="1">
        <f t="shared" si="58"/>
        <v>5</v>
      </c>
      <c r="O73" s="1">
        <f t="shared" si="59"/>
        <v>13</v>
      </c>
      <c r="P73" s="1">
        <f t="shared" si="60"/>
        <v>16</v>
      </c>
      <c r="Q73" s="1">
        <f t="shared" si="61"/>
        <v>7</v>
      </c>
      <c r="R73" s="1">
        <f t="shared" si="62"/>
        <v>14</v>
      </c>
      <c r="S73" s="1">
        <f t="shared" si="63"/>
        <v>16</v>
      </c>
      <c r="T73" s="1">
        <f t="shared" si="64"/>
        <v>6</v>
      </c>
      <c r="U73" s="1">
        <f t="shared" si="65"/>
        <v>11</v>
      </c>
      <c r="V73" s="1">
        <f t="shared" si="66"/>
        <v>7</v>
      </c>
      <c r="W73" s="1">
        <f t="shared" si="67"/>
        <v>6</v>
      </c>
      <c r="X73" s="1">
        <f t="shared" si="68"/>
        <v>19</v>
      </c>
      <c r="Y73" s="1">
        <f t="shared" si="69"/>
        <v>16</v>
      </c>
      <c r="Z73" s="1">
        <f t="shared" si="70"/>
        <v>9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4</v>
      </c>
      <c r="AE73" s="1">
        <f t="shared" si="49"/>
        <v>3</v>
      </c>
      <c r="AF73" s="1">
        <f t="shared" si="50"/>
        <v>3</v>
      </c>
      <c r="AG73" s="43"/>
    </row>
    <row r="74" spans="1:33" x14ac:dyDescent="0.3">
      <c r="A74" s="42">
        <v>45743</v>
      </c>
      <c r="B74" s="1">
        <v>73</v>
      </c>
      <c r="C74" s="1" t="s">
        <v>65</v>
      </c>
      <c r="D74" s="1" t="s">
        <v>12</v>
      </c>
      <c r="E74" s="1">
        <v>1</v>
      </c>
      <c r="F74" s="1">
        <v>6</v>
      </c>
      <c r="G74" s="1" t="s">
        <v>83</v>
      </c>
      <c r="H74" s="1" t="s">
        <v>83</v>
      </c>
      <c r="I74" s="1">
        <f t="shared" si="53"/>
        <v>27</v>
      </c>
      <c r="J74" s="1">
        <f t="shared" si="54"/>
        <v>33</v>
      </c>
      <c r="K74" s="1">
        <f t="shared" si="55"/>
        <v>7</v>
      </c>
      <c r="L74" s="1">
        <f t="shared" si="56"/>
        <v>13</v>
      </c>
      <c r="M74" s="1">
        <f t="shared" si="57"/>
        <v>3</v>
      </c>
      <c r="N74" s="1">
        <f t="shared" si="58"/>
        <v>5</v>
      </c>
      <c r="O74" s="1">
        <f t="shared" si="59"/>
        <v>13</v>
      </c>
      <c r="P74" s="1">
        <f t="shared" si="60"/>
        <v>16</v>
      </c>
      <c r="Q74" s="1">
        <f t="shared" si="61"/>
        <v>7</v>
      </c>
      <c r="R74" s="1">
        <f t="shared" si="62"/>
        <v>14</v>
      </c>
      <c r="S74" s="1">
        <f t="shared" si="63"/>
        <v>17</v>
      </c>
      <c r="T74" s="1">
        <f t="shared" si="64"/>
        <v>6</v>
      </c>
      <c r="U74" s="1">
        <f t="shared" si="65"/>
        <v>11</v>
      </c>
      <c r="V74" s="1">
        <f t="shared" si="66"/>
        <v>7</v>
      </c>
      <c r="W74" s="1">
        <f t="shared" si="67"/>
        <v>6</v>
      </c>
      <c r="X74" s="1">
        <f t="shared" si="68"/>
        <v>19</v>
      </c>
      <c r="Y74" s="1">
        <f t="shared" si="69"/>
        <v>16</v>
      </c>
      <c r="Z74" s="1">
        <f t="shared" si="70"/>
        <v>9</v>
      </c>
      <c r="AA74" s="1" t="str">
        <f t="shared" si="51"/>
        <v>L</v>
      </c>
      <c r="AB74" s="1">
        <f t="shared" si="71"/>
        <v>2</v>
      </c>
      <c r="AC74" s="1" t="str">
        <f t="shared" si="52"/>
        <v>L</v>
      </c>
      <c r="AD74" s="1">
        <f t="shared" si="48"/>
        <v>4</v>
      </c>
      <c r="AE74" s="1">
        <f t="shared" si="49"/>
        <v>4</v>
      </c>
      <c r="AF74" s="1">
        <f t="shared" si="50"/>
        <v>2</v>
      </c>
      <c r="AG74" s="43"/>
    </row>
    <row r="75" spans="1:33" x14ac:dyDescent="0.3">
      <c r="A75" s="42">
        <v>45745</v>
      </c>
      <c r="B75" s="1">
        <v>74</v>
      </c>
      <c r="C75" s="1" t="s">
        <v>65</v>
      </c>
      <c r="D75" s="1" t="s">
        <v>14</v>
      </c>
      <c r="E75" s="1">
        <v>3</v>
      </c>
      <c r="F75" s="1">
        <v>5</v>
      </c>
      <c r="G75" s="1" t="s">
        <v>83</v>
      </c>
      <c r="H75" s="1" t="s">
        <v>83</v>
      </c>
      <c r="I75" s="1">
        <f t="shared" si="53"/>
        <v>27</v>
      </c>
      <c r="J75" s="1">
        <f t="shared" si="54"/>
        <v>34</v>
      </c>
      <c r="K75" s="1">
        <f t="shared" si="55"/>
        <v>7</v>
      </c>
      <c r="L75" s="1">
        <f t="shared" si="56"/>
        <v>13</v>
      </c>
      <c r="M75" s="1">
        <f t="shared" si="57"/>
        <v>3</v>
      </c>
      <c r="N75" s="1">
        <f t="shared" si="58"/>
        <v>5</v>
      </c>
      <c r="O75" s="1">
        <f t="shared" si="59"/>
        <v>13</v>
      </c>
      <c r="P75" s="1">
        <f t="shared" si="60"/>
        <v>16</v>
      </c>
      <c r="Q75" s="1">
        <f t="shared" si="61"/>
        <v>7</v>
      </c>
      <c r="R75" s="1">
        <f t="shared" si="62"/>
        <v>14</v>
      </c>
      <c r="S75" s="1">
        <f t="shared" si="63"/>
        <v>18</v>
      </c>
      <c r="T75" s="1">
        <f t="shared" si="64"/>
        <v>6</v>
      </c>
      <c r="U75" s="1">
        <f t="shared" si="65"/>
        <v>11</v>
      </c>
      <c r="V75" s="1">
        <f t="shared" si="66"/>
        <v>7</v>
      </c>
      <c r="W75" s="1">
        <f t="shared" si="67"/>
        <v>6</v>
      </c>
      <c r="X75" s="1">
        <f t="shared" si="68"/>
        <v>19</v>
      </c>
      <c r="Y75" s="1">
        <f t="shared" si="69"/>
        <v>16</v>
      </c>
      <c r="Z75" s="1">
        <f t="shared" si="70"/>
        <v>9</v>
      </c>
      <c r="AA75" s="1" t="str">
        <f t="shared" si="51"/>
        <v>L</v>
      </c>
      <c r="AB75" s="1">
        <f t="shared" si="71"/>
        <v>3</v>
      </c>
      <c r="AC75" s="1" t="str">
        <f t="shared" si="52"/>
        <v>L</v>
      </c>
      <c r="AD75" s="1">
        <f t="shared" si="48"/>
        <v>3</v>
      </c>
      <c r="AE75" s="1">
        <f t="shared" si="49"/>
        <v>5</v>
      </c>
      <c r="AF75" s="1">
        <f t="shared" si="50"/>
        <v>2</v>
      </c>
      <c r="AG75" s="43"/>
    </row>
    <row r="76" spans="1:33" x14ac:dyDescent="0.3">
      <c r="A76" s="42">
        <v>45747</v>
      </c>
      <c r="B76" s="1">
        <v>75</v>
      </c>
      <c r="C76" s="1" t="s">
        <v>66</v>
      </c>
      <c r="D76" s="1" t="s">
        <v>0</v>
      </c>
      <c r="E76" s="1">
        <v>3</v>
      </c>
      <c r="F76" s="1">
        <v>4</v>
      </c>
      <c r="G76" s="1" t="s">
        <v>84</v>
      </c>
      <c r="H76" s="1" t="s">
        <v>83</v>
      </c>
      <c r="I76" s="1">
        <f t="shared" si="53"/>
        <v>27</v>
      </c>
      <c r="J76" s="1">
        <f t="shared" si="54"/>
        <v>34</v>
      </c>
      <c r="K76" s="1">
        <f t="shared" si="55"/>
        <v>7</v>
      </c>
      <c r="L76" s="1">
        <f t="shared" si="56"/>
        <v>14</v>
      </c>
      <c r="M76" s="1">
        <f t="shared" si="57"/>
        <v>3</v>
      </c>
      <c r="N76" s="1">
        <f t="shared" si="58"/>
        <v>5</v>
      </c>
      <c r="O76" s="1">
        <f t="shared" si="59"/>
        <v>13</v>
      </c>
      <c r="P76" s="1">
        <f t="shared" si="60"/>
        <v>16</v>
      </c>
      <c r="Q76" s="1">
        <f t="shared" si="61"/>
        <v>8</v>
      </c>
      <c r="R76" s="1">
        <f t="shared" si="62"/>
        <v>14</v>
      </c>
      <c r="S76" s="1">
        <f t="shared" si="63"/>
        <v>18</v>
      </c>
      <c r="T76" s="1">
        <f t="shared" si="64"/>
        <v>6</v>
      </c>
      <c r="U76" s="1">
        <f t="shared" si="65"/>
        <v>11</v>
      </c>
      <c r="V76" s="1">
        <f t="shared" si="66"/>
        <v>7</v>
      </c>
      <c r="W76" s="1">
        <f t="shared" si="67"/>
        <v>7</v>
      </c>
      <c r="X76" s="1">
        <f t="shared" si="68"/>
        <v>19</v>
      </c>
      <c r="Y76" s="1">
        <f t="shared" si="69"/>
        <v>16</v>
      </c>
      <c r="Z76" s="1">
        <f t="shared" si="70"/>
        <v>10</v>
      </c>
      <c r="AA76" s="1" t="str">
        <f t="shared" si="51"/>
        <v>L</v>
      </c>
      <c r="AB76" s="1">
        <f t="shared" si="71"/>
        <v>4</v>
      </c>
      <c r="AC76" s="1" t="str">
        <f t="shared" si="52"/>
        <v>OTL</v>
      </c>
      <c r="AD76" s="1">
        <f t="shared" ref="AD76:AD83" si="72">IF(AC76="","",COUNTIFS(AC67:AC76,"W"))</f>
        <v>2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3</v>
      </c>
      <c r="AG76" s="43"/>
    </row>
    <row r="77" spans="1:33" x14ac:dyDescent="0.3">
      <c r="A77" s="42">
        <v>45749</v>
      </c>
      <c r="B77" s="1">
        <v>76</v>
      </c>
      <c r="C77" s="1" t="s">
        <v>65</v>
      </c>
      <c r="D77" s="1" t="s">
        <v>20</v>
      </c>
      <c r="E77" s="1">
        <v>1</v>
      </c>
      <c r="F77" s="1">
        <v>3</v>
      </c>
      <c r="G77" s="1" t="s">
        <v>83</v>
      </c>
      <c r="H77" s="1" t="s">
        <v>83</v>
      </c>
      <c r="I77" s="1">
        <f t="shared" si="53"/>
        <v>27</v>
      </c>
      <c r="J77" s="1">
        <f t="shared" si="54"/>
        <v>35</v>
      </c>
      <c r="K77" s="1">
        <f t="shared" si="55"/>
        <v>7</v>
      </c>
      <c r="L77" s="1">
        <f t="shared" si="56"/>
        <v>14</v>
      </c>
      <c r="M77" s="1">
        <f t="shared" si="57"/>
        <v>3</v>
      </c>
      <c r="N77" s="1">
        <f t="shared" si="58"/>
        <v>5</v>
      </c>
      <c r="O77" s="1">
        <f t="shared" si="59"/>
        <v>13</v>
      </c>
      <c r="P77" s="1">
        <f t="shared" si="60"/>
        <v>16</v>
      </c>
      <c r="Q77" s="1">
        <f t="shared" si="61"/>
        <v>8</v>
      </c>
      <c r="R77" s="1">
        <f t="shared" si="62"/>
        <v>14</v>
      </c>
      <c r="S77" s="1">
        <f t="shared" si="63"/>
        <v>19</v>
      </c>
      <c r="T77" s="1">
        <f t="shared" si="64"/>
        <v>6</v>
      </c>
      <c r="U77" s="1">
        <f t="shared" si="65"/>
        <v>11</v>
      </c>
      <c r="V77" s="1">
        <f t="shared" si="66"/>
        <v>7</v>
      </c>
      <c r="W77" s="1">
        <f t="shared" si="67"/>
        <v>7</v>
      </c>
      <c r="X77" s="1">
        <f t="shared" si="68"/>
        <v>19</v>
      </c>
      <c r="Y77" s="1">
        <f t="shared" si="69"/>
        <v>17</v>
      </c>
      <c r="Z77" s="1">
        <f t="shared" si="70"/>
        <v>10</v>
      </c>
      <c r="AA77" s="1" t="str">
        <f t="shared" si="51"/>
        <v>L</v>
      </c>
      <c r="AB77" s="1">
        <f t="shared" si="71"/>
        <v>5</v>
      </c>
      <c r="AC77" s="1" t="str">
        <f t="shared" si="52"/>
        <v>L</v>
      </c>
      <c r="AD77" s="1">
        <f t="shared" si="72"/>
        <v>2</v>
      </c>
      <c r="AE77" s="1">
        <f t="shared" si="73"/>
        <v>5</v>
      </c>
      <c r="AF77" s="1">
        <f t="shared" si="74"/>
        <v>3</v>
      </c>
      <c r="AG77" s="43"/>
    </row>
    <row r="78" spans="1:33" x14ac:dyDescent="0.3">
      <c r="A78" s="42">
        <v>45751</v>
      </c>
      <c r="B78" s="1">
        <v>77</v>
      </c>
      <c r="C78" s="1" t="s">
        <v>65</v>
      </c>
      <c r="D78" s="1" t="s">
        <v>7</v>
      </c>
      <c r="E78" s="1">
        <v>4</v>
      </c>
      <c r="F78" s="1">
        <v>2</v>
      </c>
      <c r="G78" s="1" t="s">
        <v>83</v>
      </c>
      <c r="H78" s="1" t="s">
        <v>83</v>
      </c>
      <c r="I78" s="1">
        <f t="shared" si="53"/>
        <v>28</v>
      </c>
      <c r="J78" s="1">
        <f t="shared" si="54"/>
        <v>35</v>
      </c>
      <c r="K78" s="1">
        <f t="shared" si="55"/>
        <v>7</v>
      </c>
      <c r="L78" s="1">
        <f t="shared" si="56"/>
        <v>14</v>
      </c>
      <c r="M78" s="1">
        <f t="shared" si="57"/>
        <v>3</v>
      </c>
      <c r="N78" s="1">
        <f t="shared" si="58"/>
        <v>5</v>
      </c>
      <c r="O78" s="1">
        <f t="shared" si="59"/>
        <v>13</v>
      </c>
      <c r="P78" s="1">
        <f t="shared" si="60"/>
        <v>16</v>
      </c>
      <c r="Q78" s="1">
        <f t="shared" si="61"/>
        <v>8</v>
      </c>
      <c r="R78" s="1">
        <f t="shared" si="62"/>
        <v>15</v>
      </c>
      <c r="S78" s="1">
        <f t="shared" si="63"/>
        <v>19</v>
      </c>
      <c r="T78" s="1">
        <f t="shared" si="64"/>
        <v>6</v>
      </c>
      <c r="U78" s="1">
        <f t="shared" si="65"/>
        <v>11</v>
      </c>
      <c r="V78" s="1">
        <f t="shared" si="66"/>
        <v>7</v>
      </c>
      <c r="W78" s="1">
        <f t="shared" si="67"/>
        <v>7</v>
      </c>
      <c r="X78" s="1">
        <f t="shared" si="68"/>
        <v>20</v>
      </c>
      <c r="Y78" s="1">
        <f t="shared" si="69"/>
        <v>17</v>
      </c>
      <c r="Z78" s="1">
        <f t="shared" si="70"/>
        <v>10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3</v>
      </c>
      <c r="AE78" s="1">
        <f t="shared" si="73"/>
        <v>5</v>
      </c>
      <c r="AF78" s="1">
        <f t="shared" si="74"/>
        <v>2</v>
      </c>
      <c r="AG78" s="43"/>
    </row>
    <row r="79" spans="1:33" x14ac:dyDescent="0.3">
      <c r="A79" s="42">
        <v>45753</v>
      </c>
      <c r="B79" s="1">
        <v>78</v>
      </c>
      <c r="C79" s="1" t="s">
        <v>65</v>
      </c>
      <c r="D79" s="1" t="s">
        <v>8</v>
      </c>
      <c r="E79" s="1">
        <v>2</v>
      </c>
      <c r="F79" s="1">
        <v>3</v>
      </c>
      <c r="G79" s="1" t="s">
        <v>83</v>
      </c>
      <c r="H79" s="1" t="s">
        <v>83</v>
      </c>
      <c r="I79" s="1">
        <f t="shared" si="53"/>
        <v>28</v>
      </c>
      <c r="J79" s="1">
        <f t="shared" si="54"/>
        <v>36</v>
      </c>
      <c r="K79" s="1">
        <f t="shared" si="55"/>
        <v>7</v>
      </c>
      <c r="L79" s="1">
        <f t="shared" si="56"/>
        <v>14</v>
      </c>
      <c r="M79" s="1">
        <f t="shared" si="57"/>
        <v>3</v>
      </c>
      <c r="N79" s="1">
        <f t="shared" si="58"/>
        <v>5</v>
      </c>
      <c r="O79" s="1">
        <f t="shared" si="59"/>
        <v>13</v>
      </c>
      <c r="P79" s="1">
        <f t="shared" si="60"/>
        <v>16</v>
      </c>
      <c r="Q79" s="1">
        <f t="shared" si="61"/>
        <v>8</v>
      </c>
      <c r="R79" s="1">
        <f t="shared" si="62"/>
        <v>15</v>
      </c>
      <c r="S79" s="1">
        <f t="shared" si="63"/>
        <v>20</v>
      </c>
      <c r="T79" s="1">
        <f t="shared" si="64"/>
        <v>6</v>
      </c>
      <c r="U79" s="1">
        <f t="shared" si="65"/>
        <v>11</v>
      </c>
      <c r="V79" s="1">
        <f t="shared" si="66"/>
        <v>7</v>
      </c>
      <c r="W79" s="1">
        <f t="shared" si="67"/>
        <v>7</v>
      </c>
      <c r="X79" s="1">
        <f t="shared" si="68"/>
        <v>20</v>
      </c>
      <c r="Y79" s="1">
        <f t="shared" si="69"/>
        <v>18</v>
      </c>
      <c r="Z79" s="1">
        <f t="shared" si="70"/>
        <v>10</v>
      </c>
      <c r="AA79" s="1" t="str">
        <f t="shared" si="51"/>
        <v>L</v>
      </c>
      <c r="AB79" s="1">
        <f t="shared" si="71"/>
        <v>1</v>
      </c>
      <c r="AC79" s="1" t="str">
        <f t="shared" si="52"/>
        <v>L</v>
      </c>
      <c r="AD79" s="1">
        <f t="shared" si="72"/>
        <v>2</v>
      </c>
      <c r="AE79" s="1">
        <f t="shared" si="73"/>
        <v>6</v>
      </c>
      <c r="AF79" s="1">
        <f t="shared" si="74"/>
        <v>2</v>
      </c>
      <c r="AG79" s="43"/>
    </row>
    <row r="80" spans="1:33" x14ac:dyDescent="0.3">
      <c r="A80" s="42">
        <v>45756</v>
      </c>
      <c r="B80" s="1">
        <v>79</v>
      </c>
      <c r="C80" s="1" t="s">
        <v>66</v>
      </c>
      <c r="D80" s="1" t="s">
        <v>26</v>
      </c>
      <c r="E80" s="1">
        <v>2</v>
      </c>
      <c r="F80" s="1">
        <v>7</v>
      </c>
      <c r="G80" s="1" t="s">
        <v>83</v>
      </c>
      <c r="H80" s="1" t="s">
        <v>83</v>
      </c>
      <c r="I80" s="1">
        <f t="shared" si="53"/>
        <v>28</v>
      </c>
      <c r="J80" s="1">
        <f t="shared" si="54"/>
        <v>37</v>
      </c>
      <c r="K80" s="1">
        <f t="shared" si="55"/>
        <v>7</v>
      </c>
      <c r="L80" s="1">
        <f t="shared" si="56"/>
        <v>14</v>
      </c>
      <c r="M80" s="1">
        <f t="shared" si="57"/>
        <v>3</v>
      </c>
      <c r="N80" s="1">
        <f t="shared" si="58"/>
        <v>5</v>
      </c>
      <c r="O80" s="1">
        <f t="shared" si="59"/>
        <v>13</v>
      </c>
      <c r="P80" s="1">
        <f t="shared" si="60"/>
        <v>17</v>
      </c>
      <c r="Q80" s="1">
        <f t="shared" si="61"/>
        <v>8</v>
      </c>
      <c r="R80" s="1">
        <f t="shared" si="62"/>
        <v>15</v>
      </c>
      <c r="S80" s="1">
        <f t="shared" si="63"/>
        <v>20</v>
      </c>
      <c r="T80" s="1">
        <f t="shared" si="64"/>
        <v>6</v>
      </c>
      <c r="U80" s="1">
        <f t="shared" si="65"/>
        <v>11</v>
      </c>
      <c r="V80" s="1">
        <f t="shared" si="66"/>
        <v>7</v>
      </c>
      <c r="W80" s="1">
        <f t="shared" si="67"/>
        <v>7</v>
      </c>
      <c r="X80" s="1">
        <f t="shared" si="68"/>
        <v>20</v>
      </c>
      <c r="Y80" s="1">
        <f t="shared" si="69"/>
        <v>18</v>
      </c>
      <c r="Z80" s="1">
        <f t="shared" si="70"/>
        <v>10</v>
      </c>
      <c r="AA80" s="1" t="str">
        <f t="shared" si="51"/>
        <v>L</v>
      </c>
      <c r="AB80" s="1">
        <f t="shared" si="71"/>
        <v>2</v>
      </c>
      <c r="AC80" s="1" t="str">
        <f t="shared" si="52"/>
        <v>L</v>
      </c>
      <c r="AD80" s="1">
        <f t="shared" si="72"/>
        <v>2</v>
      </c>
      <c r="AE80" s="1">
        <f t="shared" si="73"/>
        <v>6</v>
      </c>
      <c r="AF80" s="1">
        <f t="shared" si="74"/>
        <v>2</v>
      </c>
      <c r="AG80" s="43"/>
    </row>
    <row r="81" spans="1:33" x14ac:dyDescent="0.3">
      <c r="A81" s="42">
        <v>45758</v>
      </c>
      <c r="B81" s="1">
        <v>80</v>
      </c>
      <c r="C81" s="1" t="s">
        <v>66</v>
      </c>
      <c r="D81" s="1" t="s">
        <v>6</v>
      </c>
      <c r="E81" s="1">
        <v>3</v>
      </c>
      <c r="F81" s="1">
        <v>5</v>
      </c>
      <c r="G81" s="1" t="s">
        <v>83</v>
      </c>
      <c r="H81" s="1" t="s">
        <v>83</v>
      </c>
      <c r="I81" s="1">
        <f t="shared" si="53"/>
        <v>28</v>
      </c>
      <c r="J81" s="1">
        <f t="shared" si="54"/>
        <v>38</v>
      </c>
      <c r="K81" s="1">
        <f t="shared" si="55"/>
        <v>7</v>
      </c>
      <c r="L81" s="1">
        <f t="shared" si="56"/>
        <v>14</v>
      </c>
      <c r="M81" s="1">
        <f t="shared" si="57"/>
        <v>3</v>
      </c>
      <c r="N81" s="1">
        <f t="shared" si="58"/>
        <v>5</v>
      </c>
      <c r="O81" s="1">
        <f t="shared" si="59"/>
        <v>13</v>
      </c>
      <c r="P81" s="1">
        <f t="shared" si="60"/>
        <v>18</v>
      </c>
      <c r="Q81" s="1">
        <f t="shared" si="61"/>
        <v>8</v>
      </c>
      <c r="R81" s="1">
        <f t="shared" si="62"/>
        <v>15</v>
      </c>
      <c r="S81" s="1">
        <f t="shared" si="63"/>
        <v>20</v>
      </c>
      <c r="T81" s="1">
        <f t="shared" si="64"/>
        <v>6</v>
      </c>
      <c r="U81" s="1">
        <f t="shared" si="65"/>
        <v>11</v>
      </c>
      <c r="V81" s="1">
        <f t="shared" si="66"/>
        <v>8</v>
      </c>
      <c r="W81" s="1">
        <f t="shared" si="67"/>
        <v>7</v>
      </c>
      <c r="X81" s="1">
        <f t="shared" si="68"/>
        <v>20</v>
      </c>
      <c r="Y81" s="1">
        <f t="shared" si="69"/>
        <v>19</v>
      </c>
      <c r="Z81" s="1">
        <f t="shared" si="70"/>
        <v>10</v>
      </c>
      <c r="AA81" s="1" t="str">
        <f t="shared" si="51"/>
        <v>L</v>
      </c>
      <c r="AB81" s="1">
        <f t="shared" si="71"/>
        <v>3</v>
      </c>
      <c r="AC81" s="1" t="str">
        <f t="shared" si="52"/>
        <v>L</v>
      </c>
      <c r="AD81" s="1">
        <f t="shared" si="72"/>
        <v>2</v>
      </c>
      <c r="AE81" s="1">
        <f t="shared" si="73"/>
        <v>7</v>
      </c>
      <c r="AF81" s="1">
        <f t="shared" si="74"/>
        <v>1</v>
      </c>
      <c r="AG81" s="43"/>
    </row>
    <row r="82" spans="1:33" x14ac:dyDescent="0.3">
      <c r="A82" s="42">
        <v>45760</v>
      </c>
      <c r="B82" s="1">
        <v>81</v>
      </c>
      <c r="C82" s="1" t="s">
        <v>66</v>
      </c>
      <c r="D82" s="1" t="s">
        <v>28</v>
      </c>
      <c r="E82" s="1">
        <v>1</v>
      </c>
      <c r="F82" s="1">
        <v>5</v>
      </c>
      <c r="G82" s="1" t="s">
        <v>83</v>
      </c>
      <c r="H82" s="1" t="s">
        <v>83</v>
      </c>
      <c r="I82" s="1">
        <f t="shared" si="53"/>
        <v>28</v>
      </c>
      <c r="J82" s="1">
        <f t="shared" si="54"/>
        <v>39</v>
      </c>
      <c r="K82" s="1">
        <f t="shared" si="55"/>
        <v>7</v>
      </c>
      <c r="L82" s="1">
        <f t="shared" si="56"/>
        <v>14</v>
      </c>
      <c r="M82" s="1">
        <f t="shared" si="57"/>
        <v>3</v>
      </c>
      <c r="N82" s="1">
        <f t="shared" si="58"/>
        <v>5</v>
      </c>
      <c r="O82" s="1">
        <f t="shared" si="59"/>
        <v>13</v>
      </c>
      <c r="P82" s="1">
        <f t="shared" si="60"/>
        <v>19</v>
      </c>
      <c r="Q82" s="1">
        <f t="shared" si="61"/>
        <v>8</v>
      </c>
      <c r="R82" s="1">
        <f t="shared" si="62"/>
        <v>15</v>
      </c>
      <c r="S82" s="1">
        <f t="shared" si="63"/>
        <v>20</v>
      </c>
      <c r="T82" s="1">
        <f t="shared" si="64"/>
        <v>6</v>
      </c>
      <c r="U82" s="1">
        <f t="shared" si="65"/>
        <v>11</v>
      </c>
      <c r="V82" s="1">
        <f t="shared" si="66"/>
        <v>8</v>
      </c>
      <c r="W82" s="1">
        <f t="shared" si="67"/>
        <v>7</v>
      </c>
      <c r="X82" s="1">
        <f t="shared" si="68"/>
        <v>20</v>
      </c>
      <c r="Y82" s="1">
        <f t="shared" si="69"/>
        <v>19</v>
      </c>
      <c r="Z82" s="1">
        <f t="shared" si="70"/>
        <v>10</v>
      </c>
      <c r="AA82" s="1" t="str">
        <f t="shared" si="51"/>
        <v>L</v>
      </c>
      <c r="AB82" s="1">
        <f t="shared" si="71"/>
        <v>4</v>
      </c>
      <c r="AC82" s="1" t="str">
        <f t="shared" si="52"/>
        <v>L</v>
      </c>
      <c r="AD82" s="1">
        <f t="shared" si="72"/>
        <v>1</v>
      </c>
      <c r="AE82" s="1">
        <f t="shared" si="73"/>
        <v>8</v>
      </c>
      <c r="AF82" s="1">
        <f t="shared" si="74"/>
        <v>1</v>
      </c>
      <c r="AG82" s="43"/>
    </row>
    <row r="83" spans="1:33" x14ac:dyDescent="0.3">
      <c r="A83" s="42">
        <v>45762</v>
      </c>
      <c r="B83" s="1">
        <v>82</v>
      </c>
      <c r="C83" s="1" t="s">
        <v>66</v>
      </c>
      <c r="D83" s="1" t="s">
        <v>8</v>
      </c>
      <c r="E83" s="1">
        <v>5</v>
      </c>
      <c r="F83" s="1">
        <v>2</v>
      </c>
      <c r="G83" s="1" t="s">
        <v>83</v>
      </c>
      <c r="H83" s="1" t="s">
        <v>83</v>
      </c>
      <c r="I83" s="1">
        <f t="shared" si="53"/>
        <v>29</v>
      </c>
      <c r="J83" s="1">
        <f t="shared" si="54"/>
        <v>39</v>
      </c>
      <c r="K83" s="1">
        <f t="shared" si="55"/>
        <v>7</v>
      </c>
      <c r="L83" s="1">
        <f t="shared" si="56"/>
        <v>14</v>
      </c>
      <c r="M83" s="1">
        <f t="shared" si="57"/>
        <v>3</v>
      </c>
      <c r="N83" s="1">
        <f t="shared" si="58"/>
        <v>5</v>
      </c>
      <c r="O83" s="1">
        <f t="shared" si="59"/>
        <v>14</v>
      </c>
      <c r="P83" s="1">
        <f t="shared" si="60"/>
        <v>19</v>
      </c>
      <c r="Q83" s="1">
        <f t="shared" si="61"/>
        <v>8</v>
      </c>
      <c r="R83" s="1">
        <f t="shared" si="62"/>
        <v>15</v>
      </c>
      <c r="S83" s="1">
        <f t="shared" si="63"/>
        <v>20</v>
      </c>
      <c r="T83" s="1">
        <f t="shared" si="64"/>
        <v>6</v>
      </c>
      <c r="U83" s="1">
        <f t="shared" si="65"/>
        <v>11</v>
      </c>
      <c r="V83" s="1">
        <f t="shared" si="66"/>
        <v>8</v>
      </c>
      <c r="W83" s="1">
        <f t="shared" si="67"/>
        <v>7</v>
      </c>
      <c r="X83" s="1">
        <f t="shared" si="68"/>
        <v>21</v>
      </c>
      <c r="Y83" s="1">
        <f t="shared" si="69"/>
        <v>19</v>
      </c>
      <c r="Z83" s="1">
        <f t="shared" si="70"/>
        <v>10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2</v>
      </c>
      <c r="AE83" s="1">
        <f t="shared" si="73"/>
        <v>7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29</v>
      </c>
      <c r="J84" s="1">
        <f t="shared" si="75"/>
        <v>39</v>
      </c>
      <c r="K84" s="1">
        <f t="shared" si="75"/>
        <v>7</v>
      </c>
      <c r="L84" s="1">
        <f t="shared" si="75"/>
        <v>14</v>
      </c>
      <c r="M84" s="1">
        <f t="shared" si="75"/>
        <v>3</v>
      </c>
      <c r="N84" s="1">
        <f t="shared" si="75"/>
        <v>5</v>
      </c>
      <c r="O84" s="1">
        <f t="shared" ref="O84:Z84" si="76">IF(O2="","",MAX(O2:O83))</f>
        <v>14</v>
      </c>
      <c r="P84" s="1">
        <f t="shared" si="76"/>
        <v>19</v>
      </c>
      <c r="Q84" s="1">
        <f t="shared" si="76"/>
        <v>8</v>
      </c>
      <c r="R84" s="1">
        <f t="shared" si="76"/>
        <v>15</v>
      </c>
      <c r="S84" s="1">
        <f t="shared" si="76"/>
        <v>20</v>
      </c>
      <c r="T84" s="1">
        <f t="shared" si="76"/>
        <v>6</v>
      </c>
      <c r="U84" s="1">
        <f t="shared" si="76"/>
        <v>11</v>
      </c>
      <c r="V84" s="1">
        <f t="shared" si="76"/>
        <v>8</v>
      </c>
      <c r="W84" s="1">
        <f t="shared" si="76"/>
        <v>7</v>
      </c>
      <c r="X84" s="1">
        <f t="shared" si="76"/>
        <v>21</v>
      </c>
      <c r="Y84" s="1">
        <f t="shared" si="76"/>
        <v>19</v>
      </c>
      <c r="Z84" s="1">
        <f t="shared" si="76"/>
        <v>10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2</v>
      </c>
      <c r="AE84" s="1">
        <f>IF(LOOKUP(2,1 / (AE1:AE83 &lt;&gt; ""),AE1:AE83)="L10 L","",LOOKUP(2,1 / (AE1:AE83 &lt;&gt; ""),AE1:AE83))</f>
        <v>7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213</v>
      </c>
      <c r="F85" s="1">
        <f>SUM(F2:F83)</f>
        <v>275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14-19-8</v>
      </c>
      <c r="R85" s="1" t="str">
        <f>IF(R84="","0-0-0",CONCATENATE(R84,"-",S84,"-",T84))</f>
        <v>15-20-6</v>
      </c>
      <c r="U85" s="1" t="str">
        <f>IF(U84="","0-0-0",CONCATENATE(U84,"-",V84,"-",W84))</f>
        <v>11-8-7</v>
      </c>
      <c r="X85" s="1" t="str">
        <f>IF(X84="","0-0-0",CONCATENATE(X84,"-",Y84,"-",Z84))</f>
        <v>21-19-10</v>
      </c>
      <c r="AA85" s="1" t="str">
        <f>IF(AA84="","0-0",CONCATENATE(AA84,AB84))</f>
        <v>W1</v>
      </c>
      <c r="AD85" s="1" t="str">
        <f>IF(AD84="","0-0-0",CONCATENATE(AD84,"-",AE84,"-",AF84))</f>
        <v>2-7-1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100-000002000000}">
      <formula1>$AK$1:$AK$2</formula1>
    </dataValidation>
    <dataValidation type="list" allowBlank="1" showInputMessage="1" showErrorMessage="1" sqref="C2:C83" xr:uid="{00000000-0002-0000-C100-000000000000}">
      <formula1>$AL$1:$AL$2</formula1>
    </dataValidation>
    <dataValidation type="list" allowBlank="1" showInputMessage="1" showErrorMessage="1" sqref="D2:D83" xr:uid="{00000000-0002-0000-C100-000001000000}">
      <formula1>$AM$1:$AM$31</formula1>
    </dataValidation>
  </dataValidations>
  <hyperlinks>
    <hyperlink ref="AG1" location="Index!A1" display="Home" xr:uid="{ACC8D651-C609-4FD2-8F85-722460D6BAC6}"/>
  </hyperlink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E427-AACD-4F3D-B112-08579B2462A9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45937</v>
      </c>
      <c r="B2" s="1">
        <v>1</v>
      </c>
      <c r="C2" s="1" t="s">
        <v>65</v>
      </c>
      <c r="D2" s="1" t="s">
        <v>18</v>
      </c>
      <c r="E2" s="1">
        <v>4</v>
      </c>
      <c r="F2" s="1">
        <v>1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22</v>
      </c>
    </row>
    <row r="3" spans="1:41" x14ac:dyDescent="0.3">
      <c r="A3" s="42">
        <v>45939</v>
      </c>
      <c r="B3" s="1">
        <v>2</v>
      </c>
      <c r="C3" s="1" t="s">
        <v>66</v>
      </c>
      <c r="D3" s="1" t="s">
        <v>95</v>
      </c>
      <c r="E3" s="1">
        <v>2</v>
      </c>
      <c r="F3" s="1">
        <v>1</v>
      </c>
      <c r="G3" s="1" t="s">
        <v>83</v>
      </c>
      <c r="H3" s="1" t="s">
        <v>83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17</v>
      </c>
    </row>
    <row r="4" spans="1:41" x14ac:dyDescent="0.3">
      <c r="A4" s="42">
        <v>45941</v>
      </c>
      <c r="B4" s="1">
        <v>3</v>
      </c>
      <c r="C4" s="1" t="s">
        <v>66</v>
      </c>
      <c r="D4" s="1" t="s">
        <v>22</v>
      </c>
      <c r="E4" s="1">
        <v>4</v>
      </c>
      <c r="F4" s="1">
        <v>5</v>
      </c>
      <c r="G4" s="1" t="s">
        <v>84</v>
      </c>
      <c r="H4" s="1" t="s">
        <v>84</v>
      </c>
      <c r="I4" s="1">
        <f t="shared" si="2"/>
        <v>2</v>
      </c>
      <c r="J4" s="1">
        <f t="shared" si="3"/>
        <v>0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1</v>
      </c>
      <c r="O4" s="1">
        <f t="shared" si="8"/>
        <v>1</v>
      </c>
      <c r="P4" s="1">
        <f t="shared" si="9"/>
        <v>0</v>
      </c>
      <c r="Q4" s="1">
        <f t="shared" si="10"/>
        <v>1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1</v>
      </c>
      <c r="X4" s="1">
        <f t="shared" si="17"/>
        <v>2</v>
      </c>
      <c r="Y4" s="1">
        <f t="shared" si="18"/>
        <v>0</v>
      </c>
      <c r="Z4" s="1">
        <f t="shared" si="19"/>
        <v>1</v>
      </c>
      <c r="AA4" s="1" t="str">
        <f t="shared" si="0"/>
        <v>L</v>
      </c>
      <c r="AB4" s="1">
        <f t="shared" si="20"/>
        <v>1</v>
      </c>
      <c r="AC4" s="1" t="str">
        <f t="shared" si="1"/>
        <v>OTL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22</v>
      </c>
      <c r="AO4" s="1" t="s">
        <v>15</v>
      </c>
    </row>
    <row r="5" spans="1:41" x14ac:dyDescent="0.3">
      <c r="A5" s="42">
        <v>45943</v>
      </c>
      <c r="B5" s="1">
        <v>4</v>
      </c>
      <c r="C5" s="1" t="s">
        <v>65</v>
      </c>
      <c r="D5" s="1" t="s">
        <v>28</v>
      </c>
      <c r="E5" s="1">
        <v>3</v>
      </c>
      <c r="F5" s="1">
        <v>1</v>
      </c>
      <c r="G5" s="1" t="s">
        <v>83</v>
      </c>
      <c r="H5" s="1" t="s">
        <v>83</v>
      </c>
      <c r="I5" s="1">
        <f t="shared" si="2"/>
        <v>3</v>
      </c>
      <c r="J5" s="1">
        <f t="shared" si="3"/>
        <v>0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1</v>
      </c>
      <c r="O5" s="1">
        <f t="shared" si="8"/>
        <v>1</v>
      </c>
      <c r="P5" s="1">
        <f t="shared" si="9"/>
        <v>0</v>
      </c>
      <c r="Q5" s="1">
        <f t="shared" si="10"/>
        <v>1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1</v>
      </c>
      <c r="X5" s="1">
        <f t="shared" si="17"/>
        <v>2</v>
      </c>
      <c r="Y5" s="1">
        <f t="shared" si="18"/>
        <v>0</v>
      </c>
      <c r="Z5" s="1">
        <f t="shared" si="19"/>
        <v>1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3</v>
      </c>
      <c r="AE5" s="1">
        <f t="shared" si="22"/>
        <v>0</v>
      </c>
      <c r="AF5" s="1">
        <f t="shared" si="23"/>
        <v>1</v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A6" s="42">
        <v>45946</v>
      </c>
      <c r="B6" s="1">
        <v>5</v>
      </c>
      <c r="C6" s="1" t="s">
        <v>65</v>
      </c>
      <c r="D6" s="1" t="s">
        <v>23</v>
      </c>
      <c r="E6" s="1">
        <v>4</v>
      </c>
      <c r="F6" s="1">
        <v>1</v>
      </c>
      <c r="G6" s="1" t="s">
        <v>83</v>
      </c>
      <c r="H6" s="1" t="s">
        <v>83</v>
      </c>
      <c r="I6" s="1">
        <f t="shared" si="2"/>
        <v>4</v>
      </c>
      <c r="J6" s="1">
        <f t="shared" si="3"/>
        <v>0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0</v>
      </c>
      <c r="Q6" s="1">
        <f t="shared" si="10"/>
        <v>1</v>
      </c>
      <c r="R6" s="1">
        <f t="shared" si="11"/>
        <v>3</v>
      </c>
      <c r="S6" s="1">
        <f t="shared" si="12"/>
        <v>0</v>
      </c>
      <c r="T6" s="1">
        <f t="shared" si="13"/>
        <v>0</v>
      </c>
      <c r="U6" s="1">
        <f t="shared" si="14"/>
        <v>1</v>
      </c>
      <c r="V6" s="1">
        <f t="shared" si="15"/>
        <v>0</v>
      </c>
      <c r="W6" s="1">
        <f t="shared" si="16"/>
        <v>1</v>
      </c>
      <c r="X6" s="1">
        <f t="shared" si="17"/>
        <v>2</v>
      </c>
      <c r="Y6" s="1">
        <f t="shared" si="18"/>
        <v>0</v>
      </c>
      <c r="Z6" s="1">
        <f t="shared" si="19"/>
        <v>1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4</v>
      </c>
      <c r="AE6" s="1">
        <f t="shared" si="22"/>
        <v>0</v>
      </c>
      <c r="AF6" s="1">
        <f t="shared" si="23"/>
        <v>1</v>
      </c>
      <c r="AG6" s="43"/>
      <c r="AM6" s="1" t="s">
        <v>25</v>
      </c>
      <c r="AN6" s="1" t="s">
        <v>18</v>
      </c>
      <c r="AO6" s="1" t="s">
        <v>95</v>
      </c>
    </row>
    <row r="7" spans="1:41" x14ac:dyDescent="0.3">
      <c r="A7" s="42">
        <v>45948</v>
      </c>
      <c r="B7" s="1">
        <v>6</v>
      </c>
      <c r="C7" s="1" t="s">
        <v>66</v>
      </c>
      <c r="D7" s="1" t="s">
        <v>29</v>
      </c>
      <c r="E7" s="1">
        <v>4</v>
      </c>
      <c r="F7" s="1">
        <v>1</v>
      </c>
      <c r="G7" s="1" t="s">
        <v>83</v>
      </c>
      <c r="H7" s="1" t="s">
        <v>83</v>
      </c>
      <c r="I7" s="1">
        <f t="shared" si="2"/>
        <v>5</v>
      </c>
      <c r="J7" s="1">
        <f t="shared" si="3"/>
        <v>0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1</v>
      </c>
      <c r="O7" s="1">
        <f t="shared" si="8"/>
        <v>2</v>
      </c>
      <c r="P7" s="1">
        <f t="shared" si="9"/>
        <v>0</v>
      </c>
      <c r="Q7" s="1">
        <f t="shared" si="10"/>
        <v>1</v>
      </c>
      <c r="R7" s="1">
        <f t="shared" si="11"/>
        <v>3</v>
      </c>
      <c r="S7" s="1">
        <f t="shared" si="12"/>
        <v>0</v>
      </c>
      <c r="T7" s="1">
        <f t="shared" si="13"/>
        <v>0</v>
      </c>
      <c r="U7" s="1">
        <f t="shared" si="14"/>
        <v>1</v>
      </c>
      <c r="V7" s="1">
        <f t="shared" si="15"/>
        <v>0</v>
      </c>
      <c r="W7" s="1">
        <f t="shared" si="16"/>
        <v>1</v>
      </c>
      <c r="X7" s="1">
        <f t="shared" si="17"/>
        <v>2</v>
      </c>
      <c r="Y7" s="1">
        <f t="shared" si="18"/>
        <v>0</v>
      </c>
      <c r="Z7" s="1">
        <f t="shared" si="19"/>
        <v>1</v>
      </c>
      <c r="AA7" s="1" t="str">
        <f t="shared" si="0"/>
        <v>W</v>
      </c>
      <c r="AB7" s="1">
        <f t="shared" si="20"/>
        <v>3</v>
      </c>
      <c r="AC7" s="1" t="str">
        <f t="shared" si="1"/>
        <v>W</v>
      </c>
      <c r="AD7" s="1">
        <f t="shared" si="21"/>
        <v>5</v>
      </c>
      <c r="AE7" s="1">
        <f t="shared" si="22"/>
        <v>0</v>
      </c>
      <c r="AF7" s="1">
        <f t="shared" si="23"/>
        <v>1</v>
      </c>
      <c r="AG7" s="43"/>
      <c r="AM7" s="1" t="s">
        <v>23</v>
      </c>
      <c r="AN7" s="1" t="s">
        <v>17</v>
      </c>
      <c r="AO7" s="1" t="s">
        <v>0</v>
      </c>
    </row>
    <row r="8" spans="1:41" x14ac:dyDescent="0.3">
      <c r="A8" s="42">
        <v>45951</v>
      </c>
      <c r="B8" s="1">
        <v>7</v>
      </c>
      <c r="C8" s="1" t="s">
        <v>65</v>
      </c>
      <c r="D8" s="1" t="s">
        <v>95</v>
      </c>
      <c r="E8" s="1">
        <v>3</v>
      </c>
      <c r="F8" s="1">
        <v>4</v>
      </c>
      <c r="G8" s="1" t="s">
        <v>84</v>
      </c>
      <c r="H8" s="1" t="s">
        <v>83</v>
      </c>
      <c r="I8" s="1">
        <f t="shared" si="2"/>
        <v>5</v>
      </c>
      <c r="J8" s="1">
        <f t="shared" si="3"/>
        <v>0</v>
      </c>
      <c r="K8" s="1">
        <f t="shared" si="4"/>
        <v>0</v>
      </c>
      <c r="L8" s="1">
        <f t="shared" si="5"/>
        <v>2</v>
      </c>
      <c r="M8" s="1">
        <f t="shared" si="6"/>
        <v>0</v>
      </c>
      <c r="N8" s="1">
        <f t="shared" si="7"/>
        <v>1</v>
      </c>
      <c r="O8" s="1">
        <f t="shared" si="8"/>
        <v>2</v>
      </c>
      <c r="P8" s="1">
        <f t="shared" si="9"/>
        <v>0</v>
      </c>
      <c r="Q8" s="1">
        <f t="shared" si="10"/>
        <v>1</v>
      </c>
      <c r="R8" s="1">
        <f t="shared" si="11"/>
        <v>3</v>
      </c>
      <c r="S8" s="1">
        <f t="shared" si="12"/>
        <v>0</v>
      </c>
      <c r="T8" s="1">
        <f t="shared" si="13"/>
        <v>1</v>
      </c>
      <c r="U8" s="1">
        <f t="shared" si="14"/>
        <v>1</v>
      </c>
      <c r="V8" s="1">
        <f t="shared" si="15"/>
        <v>0</v>
      </c>
      <c r="W8" s="1">
        <f t="shared" si="16"/>
        <v>2</v>
      </c>
      <c r="X8" s="1">
        <f t="shared" si="17"/>
        <v>2</v>
      </c>
      <c r="Y8" s="1">
        <f t="shared" si="18"/>
        <v>0</v>
      </c>
      <c r="Z8" s="1">
        <f t="shared" si="19"/>
        <v>2</v>
      </c>
      <c r="AA8" s="1" t="str">
        <f t="shared" si="0"/>
        <v>L</v>
      </c>
      <c r="AB8" s="1">
        <f t="shared" si="20"/>
        <v>1</v>
      </c>
      <c r="AC8" s="1" t="str">
        <f t="shared" si="1"/>
        <v>OTL</v>
      </c>
      <c r="AD8" s="1">
        <f t="shared" si="21"/>
        <v>5</v>
      </c>
      <c r="AE8" s="1">
        <f t="shared" si="22"/>
        <v>0</v>
      </c>
      <c r="AF8" s="1">
        <f t="shared" si="23"/>
        <v>2</v>
      </c>
      <c r="AG8" s="43"/>
      <c r="AM8" s="1" t="s">
        <v>22</v>
      </c>
      <c r="AN8" s="1" t="s">
        <v>15</v>
      </c>
    </row>
    <row r="9" spans="1:41" x14ac:dyDescent="0.3">
      <c r="A9" s="42">
        <v>45953</v>
      </c>
      <c r="B9" s="1">
        <v>8</v>
      </c>
      <c r="C9" s="1" t="s">
        <v>66</v>
      </c>
      <c r="D9" s="1" t="s">
        <v>26</v>
      </c>
      <c r="E9" s="1">
        <v>4</v>
      </c>
      <c r="F9" s="1">
        <v>5</v>
      </c>
      <c r="G9" s="1" t="s">
        <v>84</v>
      </c>
      <c r="H9" s="1" t="s">
        <v>84</v>
      </c>
      <c r="I9" s="1">
        <f t="shared" si="2"/>
        <v>5</v>
      </c>
      <c r="J9" s="1">
        <f t="shared" si="3"/>
        <v>0</v>
      </c>
      <c r="K9" s="1">
        <f t="shared" si="4"/>
        <v>0</v>
      </c>
      <c r="L9" s="1">
        <f t="shared" si="5"/>
        <v>3</v>
      </c>
      <c r="M9" s="1">
        <f t="shared" si="6"/>
        <v>0</v>
      </c>
      <c r="N9" s="1">
        <f t="shared" si="7"/>
        <v>2</v>
      </c>
      <c r="O9" s="1">
        <f t="shared" si="8"/>
        <v>2</v>
      </c>
      <c r="P9" s="1">
        <f t="shared" si="9"/>
        <v>0</v>
      </c>
      <c r="Q9" s="1">
        <f t="shared" si="10"/>
        <v>2</v>
      </c>
      <c r="R9" s="1">
        <f t="shared" si="11"/>
        <v>3</v>
      </c>
      <c r="S9" s="1">
        <f t="shared" si="12"/>
        <v>0</v>
      </c>
      <c r="T9" s="1">
        <f t="shared" si="13"/>
        <v>1</v>
      </c>
      <c r="U9" s="1">
        <f t="shared" si="14"/>
        <v>1</v>
      </c>
      <c r="V9" s="1">
        <f t="shared" si="15"/>
        <v>0</v>
      </c>
      <c r="W9" s="1">
        <f t="shared" si="16"/>
        <v>2</v>
      </c>
      <c r="X9" s="1">
        <f t="shared" si="17"/>
        <v>2</v>
      </c>
      <c r="Y9" s="1">
        <f t="shared" si="18"/>
        <v>0</v>
      </c>
      <c r="Z9" s="1">
        <f t="shared" si="19"/>
        <v>2</v>
      </c>
      <c r="AA9" s="1" t="str">
        <f t="shared" si="0"/>
        <v>L</v>
      </c>
      <c r="AB9" s="1">
        <f t="shared" si="20"/>
        <v>2</v>
      </c>
      <c r="AC9" s="1" t="str">
        <f t="shared" si="1"/>
        <v>OTL</v>
      </c>
      <c r="AD9" s="1">
        <f t="shared" si="21"/>
        <v>5</v>
      </c>
      <c r="AE9" s="1">
        <f t="shared" si="22"/>
        <v>0</v>
      </c>
      <c r="AF9" s="1">
        <f t="shared" si="23"/>
        <v>3</v>
      </c>
      <c r="AG9" s="43"/>
      <c r="AM9" s="1" t="s">
        <v>21</v>
      </c>
      <c r="AN9" s="1" t="s">
        <v>8</v>
      </c>
    </row>
    <row r="10" spans="1:41" x14ac:dyDescent="0.3">
      <c r="A10" s="42">
        <v>45955</v>
      </c>
      <c r="B10" s="1">
        <v>9</v>
      </c>
      <c r="C10" s="1" t="s">
        <v>65</v>
      </c>
      <c r="D10" s="1" t="s">
        <v>29</v>
      </c>
      <c r="E10" s="1">
        <v>2</v>
      </c>
      <c r="F10" s="1">
        <v>3</v>
      </c>
      <c r="G10" s="1" t="s">
        <v>83</v>
      </c>
      <c r="H10" s="1" t="s">
        <v>83</v>
      </c>
      <c r="I10" s="1">
        <f t="shared" si="2"/>
        <v>5</v>
      </c>
      <c r="J10" s="1">
        <f t="shared" si="3"/>
        <v>1</v>
      </c>
      <c r="K10" s="1">
        <f t="shared" si="4"/>
        <v>0</v>
      </c>
      <c r="L10" s="1">
        <f t="shared" si="5"/>
        <v>3</v>
      </c>
      <c r="M10" s="1">
        <f t="shared" si="6"/>
        <v>0</v>
      </c>
      <c r="N10" s="1">
        <f t="shared" si="7"/>
        <v>2</v>
      </c>
      <c r="O10" s="1">
        <f t="shared" si="8"/>
        <v>2</v>
      </c>
      <c r="P10" s="1">
        <f t="shared" si="9"/>
        <v>0</v>
      </c>
      <c r="Q10" s="1">
        <f t="shared" si="10"/>
        <v>2</v>
      </c>
      <c r="R10" s="1">
        <f t="shared" si="11"/>
        <v>3</v>
      </c>
      <c r="S10" s="1">
        <f t="shared" si="12"/>
        <v>1</v>
      </c>
      <c r="T10" s="1">
        <f t="shared" si="13"/>
        <v>1</v>
      </c>
      <c r="U10" s="1">
        <f t="shared" si="14"/>
        <v>1</v>
      </c>
      <c r="V10" s="1">
        <f t="shared" si="15"/>
        <v>0</v>
      </c>
      <c r="W10" s="1">
        <f t="shared" si="16"/>
        <v>2</v>
      </c>
      <c r="X10" s="1">
        <f t="shared" si="17"/>
        <v>2</v>
      </c>
      <c r="Y10" s="1">
        <f t="shared" si="18"/>
        <v>0</v>
      </c>
      <c r="Z10" s="1">
        <f t="shared" si="19"/>
        <v>2</v>
      </c>
      <c r="AA10" s="1" t="str">
        <f t="shared" si="0"/>
        <v>L</v>
      </c>
      <c r="AB10" s="1">
        <f t="shared" si="20"/>
        <v>3</v>
      </c>
      <c r="AC10" s="1" t="str">
        <f t="shared" si="1"/>
        <v>L</v>
      </c>
      <c r="AD10" s="1">
        <f t="shared" si="21"/>
        <v>5</v>
      </c>
      <c r="AE10" s="1">
        <f t="shared" si="22"/>
        <v>1</v>
      </c>
      <c r="AF10" s="1">
        <f t="shared" si="23"/>
        <v>3</v>
      </c>
      <c r="AG10" s="43"/>
      <c r="AM10" s="1" t="s">
        <v>20</v>
      </c>
      <c r="AN10" s="1" t="s">
        <v>7</v>
      </c>
    </row>
    <row r="11" spans="1:41" x14ac:dyDescent="0.3">
      <c r="A11" s="42">
        <v>45956</v>
      </c>
      <c r="B11" s="1">
        <v>10</v>
      </c>
      <c r="C11" s="1" t="s">
        <v>65</v>
      </c>
      <c r="D11" s="1" t="s">
        <v>14</v>
      </c>
      <c r="E11" s="1">
        <v>3</v>
      </c>
      <c r="F11" s="1">
        <v>4</v>
      </c>
      <c r="G11" s="1" t="s">
        <v>84</v>
      </c>
      <c r="H11" s="1" t="s">
        <v>83</v>
      </c>
      <c r="I11" s="1">
        <f t="shared" si="2"/>
        <v>5</v>
      </c>
      <c r="J11" s="1">
        <f t="shared" si="3"/>
        <v>1</v>
      </c>
      <c r="K11" s="1">
        <f t="shared" si="4"/>
        <v>0</v>
      </c>
      <c r="L11" s="1">
        <f t="shared" si="5"/>
        <v>4</v>
      </c>
      <c r="M11" s="1">
        <f t="shared" si="6"/>
        <v>0</v>
      </c>
      <c r="N11" s="1">
        <f t="shared" si="7"/>
        <v>2</v>
      </c>
      <c r="O11" s="1">
        <f t="shared" si="8"/>
        <v>2</v>
      </c>
      <c r="P11" s="1">
        <f t="shared" si="9"/>
        <v>0</v>
      </c>
      <c r="Q11" s="1">
        <f t="shared" si="10"/>
        <v>2</v>
      </c>
      <c r="R11" s="1">
        <f t="shared" si="11"/>
        <v>3</v>
      </c>
      <c r="S11" s="1">
        <f t="shared" si="12"/>
        <v>1</v>
      </c>
      <c r="T11" s="1">
        <f t="shared" si="13"/>
        <v>2</v>
      </c>
      <c r="U11" s="1">
        <f t="shared" si="14"/>
        <v>1</v>
      </c>
      <c r="V11" s="1">
        <f t="shared" si="15"/>
        <v>0</v>
      </c>
      <c r="W11" s="1">
        <f t="shared" si="16"/>
        <v>2</v>
      </c>
      <c r="X11" s="1">
        <f t="shared" si="17"/>
        <v>2</v>
      </c>
      <c r="Y11" s="1">
        <f t="shared" si="18"/>
        <v>0</v>
      </c>
      <c r="Z11" s="1">
        <f t="shared" si="19"/>
        <v>2</v>
      </c>
      <c r="AA11" s="1" t="str">
        <f t="shared" si="0"/>
        <v>L</v>
      </c>
      <c r="AB11" s="1">
        <f t="shared" si="20"/>
        <v>4</v>
      </c>
      <c r="AC11" s="1" t="str">
        <f t="shared" si="1"/>
        <v>OTL</v>
      </c>
      <c r="AD11" s="1">
        <f t="shared" si="21"/>
        <v>5</v>
      </c>
      <c r="AE11" s="1">
        <f t="shared" si="22"/>
        <v>1</v>
      </c>
      <c r="AF11" s="1">
        <f t="shared" si="23"/>
        <v>4</v>
      </c>
      <c r="AG11" s="43"/>
      <c r="AM11" s="1" t="s">
        <v>19</v>
      </c>
      <c r="AN11" s="1" t="s">
        <v>6</v>
      </c>
    </row>
    <row r="12" spans="1:41" x14ac:dyDescent="0.3">
      <c r="A12" s="42">
        <v>45958</v>
      </c>
      <c r="B12" s="1">
        <v>11</v>
      </c>
      <c r="C12" s="1" t="s">
        <v>66</v>
      </c>
      <c r="D12" s="1" t="s">
        <v>14</v>
      </c>
      <c r="E12" s="1">
        <v>8</v>
      </c>
      <c r="F12" s="1">
        <v>4</v>
      </c>
      <c r="G12" s="1" t="s">
        <v>83</v>
      </c>
      <c r="H12" s="1" t="s">
        <v>83</v>
      </c>
      <c r="I12" s="1">
        <f t="shared" si="2"/>
        <v>6</v>
      </c>
      <c r="J12" s="1">
        <f t="shared" si="3"/>
        <v>1</v>
      </c>
      <c r="K12" s="1">
        <f t="shared" si="4"/>
        <v>0</v>
      </c>
      <c r="L12" s="1">
        <f t="shared" si="5"/>
        <v>4</v>
      </c>
      <c r="M12" s="1">
        <f t="shared" si="6"/>
        <v>0</v>
      </c>
      <c r="N12" s="1">
        <f t="shared" si="7"/>
        <v>2</v>
      </c>
      <c r="O12" s="1">
        <f t="shared" si="8"/>
        <v>3</v>
      </c>
      <c r="P12" s="1">
        <f t="shared" si="9"/>
        <v>0</v>
      </c>
      <c r="Q12" s="1">
        <f t="shared" si="10"/>
        <v>2</v>
      </c>
      <c r="R12" s="1">
        <f t="shared" si="11"/>
        <v>3</v>
      </c>
      <c r="S12" s="1">
        <f t="shared" si="12"/>
        <v>1</v>
      </c>
      <c r="T12" s="1">
        <f t="shared" si="13"/>
        <v>2</v>
      </c>
      <c r="U12" s="1">
        <f t="shared" si="14"/>
        <v>1</v>
      </c>
      <c r="V12" s="1">
        <f t="shared" si="15"/>
        <v>0</v>
      </c>
      <c r="W12" s="1">
        <f t="shared" si="16"/>
        <v>2</v>
      </c>
      <c r="X12" s="1">
        <f t="shared" si="17"/>
        <v>2</v>
      </c>
      <c r="Y12" s="1">
        <f t="shared" si="18"/>
        <v>0</v>
      </c>
      <c r="Z12" s="1">
        <f t="shared" si="19"/>
        <v>2</v>
      </c>
      <c r="AA12" s="1" t="str">
        <f t="shared" si="0"/>
        <v>W</v>
      </c>
      <c r="AB12" s="1">
        <f t="shared" si="20"/>
        <v>1</v>
      </c>
      <c r="AC12" s="1" t="str">
        <f t="shared" si="1"/>
        <v>W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1</v>
      </c>
      <c r="AF12" s="1">
        <f t="shared" ref="AF12:AF43" si="26">IF(AC12="","",COUNTIFS(AC3:AC12,"OTL"))</f>
        <v>4</v>
      </c>
      <c r="AG12" s="43"/>
      <c r="AM12" s="1" t="s">
        <v>18</v>
      </c>
      <c r="AN12" s="1" t="s">
        <v>95</v>
      </c>
    </row>
    <row r="13" spans="1:41" x14ac:dyDescent="0.3">
      <c r="A13" s="42">
        <v>45961</v>
      </c>
      <c r="B13" s="1">
        <v>12</v>
      </c>
      <c r="C13" s="1" t="s">
        <v>65</v>
      </c>
      <c r="D13" s="1" t="s">
        <v>2</v>
      </c>
      <c r="E13" s="1">
        <v>4</v>
      </c>
      <c r="F13" s="1">
        <v>2</v>
      </c>
      <c r="G13" s="1" t="s">
        <v>83</v>
      </c>
      <c r="H13" s="1" t="s">
        <v>83</v>
      </c>
      <c r="I13" s="1">
        <f t="shared" si="2"/>
        <v>7</v>
      </c>
      <c r="J13" s="1">
        <f t="shared" si="3"/>
        <v>1</v>
      </c>
      <c r="K13" s="1">
        <f t="shared" si="4"/>
        <v>0</v>
      </c>
      <c r="L13" s="1">
        <f t="shared" si="5"/>
        <v>4</v>
      </c>
      <c r="M13" s="1">
        <f t="shared" si="6"/>
        <v>0</v>
      </c>
      <c r="N13" s="1">
        <f t="shared" si="7"/>
        <v>2</v>
      </c>
      <c r="O13" s="1">
        <f t="shared" si="8"/>
        <v>3</v>
      </c>
      <c r="P13" s="1">
        <f t="shared" si="9"/>
        <v>0</v>
      </c>
      <c r="Q13" s="1">
        <f t="shared" si="10"/>
        <v>2</v>
      </c>
      <c r="R13" s="1">
        <f t="shared" si="11"/>
        <v>4</v>
      </c>
      <c r="S13" s="1">
        <f t="shared" si="12"/>
        <v>1</v>
      </c>
      <c r="T13" s="1">
        <f t="shared" si="13"/>
        <v>2</v>
      </c>
      <c r="U13" s="1">
        <f t="shared" si="14"/>
        <v>1</v>
      </c>
      <c r="V13" s="1">
        <f t="shared" si="15"/>
        <v>0</v>
      </c>
      <c r="W13" s="1">
        <f t="shared" si="16"/>
        <v>2</v>
      </c>
      <c r="X13" s="1">
        <f t="shared" si="17"/>
        <v>3</v>
      </c>
      <c r="Y13" s="1">
        <f t="shared" si="18"/>
        <v>0</v>
      </c>
      <c r="Z13" s="1">
        <f t="shared" si="19"/>
        <v>2</v>
      </c>
      <c r="AA13" s="1" t="str">
        <f t="shared" si="0"/>
        <v>W</v>
      </c>
      <c r="AB13" s="1">
        <f t="shared" si="20"/>
        <v>2</v>
      </c>
      <c r="AC13" s="1" t="str">
        <f t="shared" si="1"/>
        <v>W</v>
      </c>
      <c r="AD13" s="1">
        <f t="shared" si="24"/>
        <v>5</v>
      </c>
      <c r="AE13" s="1">
        <f t="shared" si="25"/>
        <v>1</v>
      </c>
      <c r="AF13" s="1">
        <f t="shared" si="26"/>
        <v>4</v>
      </c>
      <c r="AG13" s="43"/>
      <c r="AM13" s="1" t="s">
        <v>17</v>
      </c>
      <c r="AN13" s="1" t="s">
        <v>3</v>
      </c>
    </row>
    <row r="14" spans="1:41" x14ac:dyDescent="0.3">
      <c r="A14" s="42">
        <v>45962</v>
      </c>
      <c r="B14" s="1">
        <v>13</v>
      </c>
      <c r="C14" s="1" t="s">
        <v>65</v>
      </c>
      <c r="D14" s="1" t="s">
        <v>8</v>
      </c>
      <c r="E14" s="1">
        <v>2</v>
      </c>
      <c r="F14" s="1">
        <v>3</v>
      </c>
      <c r="G14" s="1" t="s">
        <v>84</v>
      </c>
      <c r="H14" s="1" t="s">
        <v>83</v>
      </c>
      <c r="I14" s="1">
        <f t="shared" si="2"/>
        <v>7</v>
      </c>
      <c r="J14" s="1">
        <f t="shared" si="3"/>
        <v>1</v>
      </c>
      <c r="K14" s="1">
        <f t="shared" si="4"/>
        <v>0</v>
      </c>
      <c r="L14" s="1">
        <f t="shared" si="5"/>
        <v>5</v>
      </c>
      <c r="M14" s="1">
        <f t="shared" si="6"/>
        <v>0</v>
      </c>
      <c r="N14" s="1">
        <f t="shared" si="7"/>
        <v>2</v>
      </c>
      <c r="O14" s="1">
        <f t="shared" si="8"/>
        <v>3</v>
      </c>
      <c r="P14" s="1">
        <f t="shared" si="9"/>
        <v>0</v>
      </c>
      <c r="Q14" s="1">
        <f t="shared" si="10"/>
        <v>2</v>
      </c>
      <c r="R14" s="1">
        <f t="shared" si="11"/>
        <v>4</v>
      </c>
      <c r="S14" s="1">
        <f t="shared" si="12"/>
        <v>1</v>
      </c>
      <c r="T14" s="1">
        <f t="shared" si="13"/>
        <v>3</v>
      </c>
      <c r="U14" s="1">
        <f t="shared" si="14"/>
        <v>1</v>
      </c>
      <c r="V14" s="1">
        <f t="shared" si="15"/>
        <v>0</v>
      </c>
      <c r="W14" s="1">
        <f t="shared" si="16"/>
        <v>2</v>
      </c>
      <c r="X14" s="1">
        <f t="shared" si="17"/>
        <v>3</v>
      </c>
      <c r="Y14" s="1">
        <f t="shared" si="18"/>
        <v>0</v>
      </c>
      <c r="Z14" s="1">
        <f t="shared" si="19"/>
        <v>3</v>
      </c>
      <c r="AA14" s="1" t="str">
        <f t="shared" si="0"/>
        <v>L</v>
      </c>
      <c r="AB14" s="1">
        <f t="shared" si="20"/>
        <v>1</v>
      </c>
      <c r="AC14" s="1" t="str">
        <f t="shared" si="1"/>
        <v>OTL</v>
      </c>
      <c r="AD14" s="1">
        <f t="shared" si="24"/>
        <v>5</v>
      </c>
      <c r="AE14" s="1">
        <f t="shared" si="25"/>
        <v>1</v>
      </c>
      <c r="AF14" s="1">
        <f t="shared" si="26"/>
        <v>4</v>
      </c>
      <c r="AG14" s="43"/>
      <c r="AM14" s="1" t="s">
        <v>16</v>
      </c>
      <c r="AN14" s="1" t="s">
        <v>2</v>
      </c>
    </row>
    <row r="15" spans="1:41" x14ac:dyDescent="0.3">
      <c r="A15" s="42">
        <v>45965</v>
      </c>
      <c r="B15" s="1">
        <v>14</v>
      </c>
      <c r="C15" s="1" t="s">
        <v>66</v>
      </c>
      <c r="D15" s="1" t="s">
        <v>5</v>
      </c>
      <c r="E15" s="1">
        <v>3</v>
      </c>
      <c r="F15" s="1">
        <v>2</v>
      </c>
      <c r="G15" s="1" t="s">
        <v>83</v>
      </c>
      <c r="H15" s="1" t="s">
        <v>83</v>
      </c>
      <c r="I15" s="1">
        <f t="shared" si="2"/>
        <v>8</v>
      </c>
      <c r="J15" s="1">
        <f t="shared" si="3"/>
        <v>1</v>
      </c>
      <c r="K15" s="1">
        <f t="shared" si="4"/>
        <v>0</v>
      </c>
      <c r="L15" s="1">
        <f t="shared" si="5"/>
        <v>5</v>
      </c>
      <c r="M15" s="1">
        <f t="shared" si="6"/>
        <v>0</v>
      </c>
      <c r="N15" s="1">
        <f t="shared" si="7"/>
        <v>2</v>
      </c>
      <c r="O15" s="1">
        <f t="shared" si="8"/>
        <v>4</v>
      </c>
      <c r="P15" s="1">
        <f t="shared" si="9"/>
        <v>0</v>
      </c>
      <c r="Q15" s="1">
        <f t="shared" si="10"/>
        <v>2</v>
      </c>
      <c r="R15" s="1">
        <f t="shared" si="11"/>
        <v>4</v>
      </c>
      <c r="S15" s="1">
        <f t="shared" si="12"/>
        <v>1</v>
      </c>
      <c r="T15" s="1">
        <f t="shared" si="13"/>
        <v>3</v>
      </c>
      <c r="U15" s="1">
        <f t="shared" si="14"/>
        <v>1</v>
      </c>
      <c r="V15" s="1">
        <f t="shared" si="15"/>
        <v>0</v>
      </c>
      <c r="W15" s="1">
        <f t="shared" si="16"/>
        <v>2</v>
      </c>
      <c r="X15" s="1">
        <f t="shared" si="17"/>
        <v>3</v>
      </c>
      <c r="Y15" s="1">
        <f t="shared" si="18"/>
        <v>0</v>
      </c>
      <c r="Z15" s="1">
        <f t="shared" si="19"/>
        <v>3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5</v>
      </c>
      <c r="AE15" s="1">
        <f t="shared" si="25"/>
        <v>1</v>
      </c>
      <c r="AF15" s="1">
        <f t="shared" si="26"/>
        <v>4</v>
      </c>
      <c r="AG15" s="43"/>
      <c r="AM15" s="1" t="s">
        <v>15</v>
      </c>
      <c r="AN15" s="1" t="s">
        <v>0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20</v>
      </c>
      <c r="E16" s="1">
        <v>9</v>
      </c>
      <c r="F16" s="1">
        <v>1</v>
      </c>
      <c r="G16" s="1" t="s">
        <v>83</v>
      </c>
      <c r="H16" s="1" t="s">
        <v>83</v>
      </c>
      <c r="I16" s="1">
        <f t="shared" si="2"/>
        <v>9</v>
      </c>
      <c r="J16" s="1">
        <f t="shared" si="3"/>
        <v>1</v>
      </c>
      <c r="K16" s="1">
        <f t="shared" si="4"/>
        <v>0</v>
      </c>
      <c r="L16" s="1">
        <f t="shared" si="5"/>
        <v>5</v>
      </c>
      <c r="M16" s="1">
        <f t="shared" si="6"/>
        <v>0</v>
      </c>
      <c r="N16" s="1">
        <f t="shared" si="7"/>
        <v>2</v>
      </c>
      <c r="O16" s="1">
        <f t="shared" si="8"/>
        <v>4</v>
      </c>
      <c r="P16" s="1">
        <f t="shared" si="9"/>
        <v>0</v>
      </c>
      <c r="Q16" s="1">
        <f t="shared" si="10"/>
        <v>2</v>
      </c>
      <c r="R16" s="1">
        <f t="shared" si="11"/>
        <v>5</v>
      </c>
      <c r="S16" s="1">
        <f t="shared" si="12"/>
        <v>1</v>
      </c>
      <c r="T16" s="1">
        <f t="shared" si="13"/>
        <v>3</v>
      </c>
      <c r="U16" s="1">
        <f t="shared" si="14"/>
        <v>1</v>
      </c>
      <c r="V16" s="1">
        <f t="shared" si="15"/>
        <v>0</v>
      </c>
      <c r="W16" s="1">
        <f t="shared" si="16"/>
        <v>2</v>
      </c>
      <c r="X16" s="1">
        <f t="shared" si="17"/>
        <v>4</v>
      </c>
      <c r="Y16" s="1">
        <f t="shared" si="18"/>
        <v>0</v>
      </c>
      <c r="Z16" s="1">
        <f t="shared" si="19"/>
        <v>3</v>
      </c>
      <c r="AA16" s="1" t="str">
        <f t="shared" si="0"/>
        <v>W</v>
      </c>
      <c r="AB16" s="1">
        <f t="shared" si="20"/>
        <v>2</v>
      </c>
      <c r="AC16" s="1" t="str">
        <f t="shared" si="1"/>
        <v>W</v>
      </c>
      <c r="AD16" s="1">
        <f t="shared" si="24"/>
        <v>5</v>
      </c>
      <c r="AE16" s="1">
        <f t="shared" si="25"/>
        <v>1</v>
      </c>
      <c r="AF16" s="1">
        <f t="shared" si="26"/>
        <v>4</v>
      </c>
      <c r="AG16" s="43"/>
      <c r="AM16" s="1" t="s">
        <v>14</v>
      </c>
    </row>
    <row r="17" spans="1:39" x14ac:dyDescent="0.3">
      <c r="A17" s="42">
        <v>45970</v>
      </c>
      <c r="B17" s="1">
        <v>16</v>
      </c>
      <c r="C17" s="1" t="s">
        <v>65</v>
      </c>
      <c r="D17" s="1" t="s">
        <v>3</v>
      </c>
      <c r="E17" s="1">
        <v>5</v>
      </c>
      <c r="F17" s="1">
        <v>4</v>
      </c>
      <c r="G17" s="1" t="s">
        <v>84</v>
      </c>
      <c r="H17" s="1" t="s">
        <v>83</v>
      </c>
      <c r="I17" s="1">
        <f t="shared" si="2"/>
        <v>10</v>
      </c>
      <c r="J17" s="1">
        <f t="shared" si="3"/>
        <v>1</v>
      </c>
      <c r="K17" s="1">
        <f t="shared" si="4"/>
        <v>1</v>
      </c>
      <c r="L17" s="1">
        <f t="shared" si="5"/>
        <v>5</v>
      </c>
      <c r="M17" s="1">
        <f t="shared" si="6"/>
        <v>0</v>
      </c>
      <c r="N17" s="1">
        <f t="shared" si="7"/>
        <v>2</v>
      </c>
      <c r="O17" s="1">
        <f t="shared" si="8"/>
        <v>4</v>
      </c>
      <c r="P17" s="1">
        <f t="shared" si="9"/>
        <v>0</v>
      </c>
      <c r="Q17" s="1">
        <f t="shared" si="10"/>
        <v>2</v>
      </c>
      <c r="R17" s="1">
        <f t="shared" si="11"/>
        <v>6</v>
      </c>
      <c r="S17" s="1">
        <f t="shared" si="12"/>
        <v>1</v>
      </c>
      <c r="T17" s="1">
        <f t="shared" si="13"/>
        <v>3</v>
      </c>
      <c r="U17" s="1">
        <f t="shared" si="14"/>
        <v>1</v>
      </c>
      <c r="V17" s="1">
        <f t="shared" si="15"/>
        <v>0</v>
      </c>
      <c r="W17" s="1">
        <f t="shared" si="16"/>
        <v>2</v>
      </c>
      <c r="X17" s="1">
        <f t="shared" si="17"/>
        <v>5</v>
      </c>
      <c r="Y17" s="1">
        <f t="shared" si="18"/>
        <v>0</v>
      </c>
      <c r="Z17" s="1">
        <f t="shared" si="19"/>
        <v>3</v>
      </c>
      <c r="AA17" s="1" t="str">
        <f t="shared" si="0"/>
        <v>W</v>
      </c>
      <c r="AB17" s="1">
        <f t="shared" si="20"/>
        <v>3</v>
      </c>
      <c r="AC17" s="1" t="str">
        <f t="shared" si="1"/>
        <v>W</v>
      </c>
      <c r="AD17" s="1">
        <f t="shared" si="24"/>
        <v>5</v>
      </c>
      <c r="AE17" s="1">
        <f t="shared" si="25"/>
        <v>1</v>
      </c>
      <c r="AF17" s="1">
        <f t="shared" si="26"/>
        <v>4</v>
      </c>
      <c r="AG17" s="43"/>
      <c r="AM17" s="1" t="s">
        <v>13</v>
      </c>
    </row>
    <row r="18" spans="1:39" x14ac:dyDescent="0.3">
      <c r="A18" s="42">
        <v>45972</v>
      </c>
      <c r="B18" s="1">
        <v>17</v>
      </c>
      <c r="C18" s="1" t="s">
        <v>66</v>
      </c>
      <c r="D18" s="1" t="s">
        <v>31</v>
      </c>
      <c r="E18" s="1">
        <v>4</v>
      </c>
      <c r="F18" s="1">
        <v>1</v>
      </c>
      <c r="G18" s="1" t="s">
        <v>83</v>
      </c>
      <c r="H18" s="1" t="s">
        <v>83</v>
      </c>
      <c r="I18" s="1">
        <f t="shared" si="2"/>
        <v>11</v>
      </c>
      <c r="J18" s="1">
        <f t="shared" si="3"/>
        <v>1</v>
      </c>
      <c r="K18" s="1">
        <f t="shared" si="4"/>
        <v>1</v>
      </c>
      <c r="L18" s="1">
        <f t="shared" si="5"/>
        <v>5</v>
      </c>
      <c r="M18" s="1">
        <f t="shared" si="6"/>
        <v>0</v>
      </c>
      <c r="N18" s="1">
        <f t="shared" si="7"/>
        <v>2</v>
      </c>
      <c r="O18" s="1">
        <f t="shared" si="8"/>
        <v>5</v>
      </c>
      <c r="P18" s="1">
        <f t="shared" si="9"/>
        <v>0</v>
      </c>
      <c r="Q18" s="1">
        <f t="shared" si="10"/>
        <v>2</v>
      </c>
      <c r="R18" s="1">
        <f t="shared" si="11"/>
        <v>6</v>
      </c>
      <c r="S18" s="1">
        <f t="shared" si="12"/>
        <v>1</v>
      </c>
      <c r="T18" s="1">
        <f t="shared" si="13"/>
        <v>3</v>
      </c>
      <c r="U18" s="1">
        <f t="shared" si="14"/>
        <v>1</v>
      </c>
      <c r="V18" s="1">
        <f t="shared" si="15"/>
        <v>0</v>
      </c>
      <c r="W18" s="1">
        <f t="shared" si="16"/>
        <v>2</v>
      </c>
      <c r="X18" s="1">
        <f t="shared" si="17"/>
        <v>6</v>
      </c>
      <c r="Y18" s="1">
        <f t="shared" si="18"/>
        <v>0</v>
      </c>
      <c r="Z18" s="1">
        <f t="shared" si="19"/>
        <v>3</v>
      </c>
      <c r="AA18" s="1" t="str">
        <f t="shared" si="0"/>
        <v>W</v>
      </c>
      <c r="AB18" s="1">
        <f t="shared" si="20"/>
        <v>4</v>
      </c>
      <c r="AC18" s="1" t="str">
        <f t="shared" si="1"/>
        <v>W</v>
      </c>
      <c r="AD18" s="1">
        <f t="shared" si="24"/>
        <v>6</v>
      </c>
      <c r="AE18" s="1">
        <f t="shared" si="25"/>
        <v>1</v>
      </c>
      <c r="AF18" s="1">
        <f t="shared" si="26"/>
        <v>3</v>
      </c>
      <c r="AG18" s="43"/>
      <c r="AM18" s="1" t="s">
        <v>12</v>
      </c>
    </row>
    <row r="19" spans="1:39" x14ac:dyDescent="0.3">
      <c r="A19" s="42">
        <v>45974</v>
      </c>
      <c r="B19" s="1">
        <v>18</v>
      </c>
      <c r="C19" s="1" t="s">
        <v>66</v>
      </c>
      <c r="D19" s="1" t="s">
        <v>28</v>
      </c>
      <c r="E19" s="1">
        <v>6</v>
      </c>
      <c r="F19" s="1">
        <v>3</v>
      </c>
      <c r="G19" s="1" t="s">
        <v>83</v>
      </c>
      <c r="H19" s="1" t="s">
        <v>83</v>
      </c>
      <c r="I19" s="1">
        <f t="shared" si="2"/>
        <v>12</v>
      </c>
      <c r="J19" s="1">
        <f t="shared" si="3"/>
        <v>1</v>
      </c>
      <c r="K19" s="1">
        <f t="shared" si="4"/>
        <v>1</v>
      </c>
      <c r="L19" s="1">
        <f t="shared" si="5"/>
        <v>5</v>
      </c>
      <c r="M19" s="1">
        <f t="shared" si="6"/>
        <v>0</v>
      </c>
      <c r="N19" s="1">
        <f t="shared" si="7"/>
        <v>2</v>
      </c>
      <c r="O19" s="1">
        <f t="shared" si="8"/>
        <v>6</v>
      </c>
      <c r="P19" s="1">
        <f t="shared" si="9"/>
        <v>0</v>
      </c>
      <c r="Q19" s="1">
        <f t="shared" si="10"/>
        <v>2</v>
      </c>
      <c r="R19" s="1">
        <f t="shared" si="11"/>
        <v>6</v>
      </c>
      <c r="S19" s="1">
        <f t="shared" si="12"/>
        <v>1</v>
      </c>
      <c r="T19" s="1">
        <f t="shared" si="13"/>
        <v>3</v>
      </c>
      <c r="U19" s="1">
        <f t="shared" si="14"/>
        <v>1</v>
      </c>
      <c r="V19" s="1">
        <f t="shared" si="15"/>
        <v>0</v>
      </c>
      <c r="W19" s="1">
        <f t="shared" si="16"/>
        <v>2</v>
      </c>
      <c r="X19" s="1">
        <f t="shared" si="17"/>
        <v>6</v>
      </c>
      <c r="Y19" s="1">
        <f t="shared" si="18"/>
        <v>0</v>
      </c>
      <c r="Z19" s="1">
        <f t="shared" si="19"/>
        <v>3</v>
      </c>
      <c r="AA19" s="1" t="str">
        <f t="shared" si="0"/>
        <v>W</v>
      </c>
      <c r="AB19" s="1">
        <f t="shared" si="20"/>
        <v>5</v>
      </c>
      <c r="AC19" s="1" t="str">
        <f t="shared" si="1"/>
        <v>W</v>
      </c>
      <c r="AD19" s="1">
        <f t="shared" si="24"/>
        <v>7</v>
      </c>
      <c r="AE19" s="1">
        <f t="shared" si="25"/>
        <v>1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45977</v>
      </c>
      <c r="B20" s="1">
        <v>19</v>
      </c>
      <c r="C20" s="1" t="s">
        <v>66</v>
      </c>
      <c r="D20" s="1" t="s">
        <v>13</v>
      </c>
      <c r="E20" s="1">
        <v>4</v>
      </c>
      <c r="F20" s="1">
        <v>1</v>
      </c>
      <c r="G20" s="1" t="s">
        <v>83</v>
      </c>
      <c r="H20" s="1" t="s">
        <v>83</v>
      </c>
      <c r="I20" s="1">
        <f t="shared" si="2"/>
        <v>13</v>
      </c>
      <c r="J20" s="1">
        <f t="shared" si="3"/>
        <v>1</v>
      </c>
      <c r="K20" s="1">
        <f t="shared" si="4"/>
        <v>1</v>
      </c>
      <c r="L20" s="1">
        <f t="shared" si="5"/>
        <v>5</v>
      </c>
      <c r="M20" s="1">
        <f t="shared" si="6"/>
        <v>0</v>
      </c>
      <c r="N20" s="1">
        <f t="shared" si="7"/>
        <v>2</v>
      </c>
      <c r="O20" s="1">
        <f t="shared" si="8"/>
        <v>7</v>
      </c>
      <c r="P20" s="1">
        <f t="shared" si="9"/>
        <v>0</v>
      </c>
      <c r="Q20" s="1">
        <f t="shared" si="10"/>
        <v>2</v>
      </c>
      <c r="R20" s="1">
        <f t="shared" si="11"/>
        <v>6</v>
      </c>
      <c r="S20" s="1">
        <f t="shared" si="12"/>
        <v>1</v>
      </c>
      <c r="T20" s="1">
        <f t="shared" si="13"/>
        <v>3</v>
      </c>
      <c r="U20" s="1">
        <f t="shared" si="14"/>
        <v>1</v>
      </c>
      <c r="V20" s="1">
        <f t="shared" si="15"/>
        <v>0</v>
      </c>
      <c r="W20" s="1">
        <f t="shared" si="16"/>
        <v>2</v>
      </c>
      <c r="X20" s="1">
        <f t="shared" si="17"/>
        <v>6</v>
      </c>
      <c r="Y20" s="1">
        <f t="shared" si="18"/>
        <v>0</v>
      </c>
      <c r="Z20" s="1">
        <f t="shared" si="19"/>
        <v>3</v>
      </c>
      <c r="AA20" s="1" t="str">
        <f t="shared" si="0"/>
        <v>W</v>
      </c>
      <c r="AB20" s="1">
        <f t="shared" si="20"/>
        <v>6</v>
      </c>
      <c r="AC20" s="1" t="str">
        <f t="shared" si="1"/>
        <v>W</v>
      </c>
      <c r="AD20" s="1">
        <f t="shared" si="24"/>
        <v>8</v>
      </c>
      <c r="AE20" s="1">
        <f t="shared" si="25"/>
        <v>0</v>
      </c>
      <c r="AF20" s="1">
        <f t="shared" si="26"/>
        <v>2</v>
      </c>
      <c r="AG20" s="43"/>
      <c r="AM20" s="1" t="s">
        <v>10</v>
      </c>
    </row>
    <row r="21" spans="1:39" x14ac:dyDescent="0.3">
      <c r="A21" s="42">
        <v>45981</v>
      </c>
      <c r="B21" s="1">
        <v>20</v>
      </c>
      <c r="C21" s="1" t="s">
        <v>66</v>
      </c>
      <c r="D21" s="1" t="s">
        <v>12</v>
      </c>
      <c r="E21" s="1">
        <v>6</v>
      </c>
      <c r="F21" s="1">
        <v>3</v>
      </c>
      <c r="G21" s="1" t="s">
        <v>83</v>
      </c>
      <c r="H21" s="1" t="s">
        <v>83</v>
      </c>
      <c r="I21" s="1">
        <f t="shared" si="2"/>
        <v>14</v>
      </c>
      <c r="J21" s="1">
        <f t="shared" si="3"/>
        <v>1</v>
      </c>
      <c r="K21" s="1">
        <f t="shared" si="4"/>
        <v>1</v>
      </c>
      <c r="L21" s="1">
        <f t="shared" si="5"/>
        <v>5</v>
      </c>
      <c r="M21" s="1">
        <f t="shared" si="6"/>
        <v>0</v>
      </c>
      <c r="N21" s="1">
        <f t="shared" si="7"/>
        <v>2</v>
      </c>
      <c r="O21" s="1">
        <f t="shared" si="8"/>
        <v>8</v>
      </c>
      <c r="P21" s="1">
        <f t="shared" si="9"/>
        <v>0</v>
      </c>
      <c r="Q21" s="1">
        <f t="shared" si="10"/>
        <v>2</v>
      </c>
      <c r="R21" s="1">
        <f t="shared" si="11"/>
        <v>6</v>
      </c>
      <c r="S21" s="1">
        <f t="shared" si="12"/>
        <v>1</v>
      </c>
      <c r="T21" s="1">
        <f t="shared" si="13"/>
        <v>3</v>
      </c>
      <c r="U21" s="1">
        <f t="shared" si="14"/>
        <v>1</v>
      </c>
      <c r="V21" s="1">
        <f t="shared" si="15"/>
        <v>0</v>
      </c>
      <c r="W21" s="1">
        <f t="shared" si="16"/>
        <v>2</v>
      </c>
      <c r="X21" s="1">
        <f t="shared" si="17"/>
        <v>6</v>
      </c>
      <c r="Y21" s="1">
        <f t="shared" si="18"/>
        <v>0</v>
      </c>
      <c r="Z21" s="1">
        <f t="shared" si="19"/>
        <v>3</v>
      </c>
      <c r="AA21" s="1" t="str">
        <f t="shared" si="0"/>
        <v>W</v>
      </c>
      <c r="AB21" s="1">
        <f t="shared" si="20"/>
        <v>7</v>
      </c>
      <c r="AC21" s="1" t="str">
        <f t="shared" si="1"/>
        <v>W</v>
      </c>
      <c r="AD21" s="1">
        <f t="shared" si="24"/>
        <v>9</v>
      </c>
      <c r="AE21" s="1">
        <f t="shared" si="25"/>
        <v>0</v>
      </c>
      <c r="AF21" s="1">
        <f t="shared" si="26"/>
        <v>1</v>
      </c>
      <c r="AG21" s="43"/>
      <c r="AM21" s="1" t="s">
        <v>9</v>
      </c>
    </row>
    <row r="22" spans="1:39" x14ac:dyDescent="0.3">
      <c r="A22" s="42">
        <v>45983</v>
      </c>
      <c r="B22" s="1">
        <v>21</v>
      </c>
      <c r="C22" s="1" t="s">
        <v>65</v>
      </c>
      <c r="D22" s="1" t="s">
        <v>15</v>
      </c>
      <c r="E22" s="1">
        <v>3</v>
      </c>
      <c r="F22" s="1">
        <v>0</v>
      </c>
      <c r="G22" s="1" t="s">
        <v>83</v>
      </c>
      <c r="H22" s="1" t="s">
        <v>83</v>
      </c>
      <c r="I22" s="1">
        <f t="shared" si="2"/>
        <v>15</v>
      </c>
      <c r="J22" s="1">
        <f t="shared" si="3"/>
        <v>1</v>
      </c>
      <c r="K22" s="1">
        <f t="shared" si="4"/>
        <v>1</v>
      </c>
      <c r="L22" s="1">
        <f t="shared" si="5"/>
        <v>5</v>
      </c>
      <c r="M22" s="1">
        <f t="shared" si="6"/>
        <v>0</v>
      </c>
      <c r="N22" s="1">
        <f t="shared" si="7"/>
        <v>2</v>
      </c>
      <c r="O22" s="1">
        <f t="shared" si="8"/>
        <v>8</v>
      </c>
      <c r="P22" s="1">
        <f t="shared" si="9"/>
        <v>0</v>
      </c>
      <c r="Q22" s="1">
        <f t="shared" si="10"/>
        <v>2</v>
      </c>
      <c r="R22" s="1">
        <f t="shared" si="11"/>
        <v>7</v>
      </c>
      <c r="S22" s="1">
        <f t="shared" si="12"/>
        <v>1</v>
      </c>
      <c r="T22" s="1">
        <f t="shared" si="13"/>
        <v>3</v>
      </c>
      <c r="U22" s="1">
        <f t="shared" si="14"/>
        <v>2</v>
      </c>
      <c r="V22" s="1">
        <f t="shared" si="15"/>
        <v>0</v>
      </c>
      <c r="W22" s="1">
        <f t="shared" si="16"/>
        <v>2</v>
      </c>
      <c r="X22" s="1">
        <f t="shared" si="17"/>
        <v>7</v>
      </c>
      <c r="Y22" s="1">
        <f t="shared" si="18"/>
        <v>0</v>
      </c>
      <c r="Z22" s="1">
        <f t="shared" si="19"/>
        <v>3</v>
      </c>
      <c r="AA22" s="1" t="str">
        <f t="shared" si="0"/>
        <v>W</v>
      </c>
      <c r="AB22" s="1">
        <f t="shared" si="20"/>
        <v>8</v>
      </c>
      <c r="AC22" s="1" t="str">
        <f t="shared" si="1"/>
        <v>W</v>
      </c>
      <c r="AD22" s="1">
        <f t="shared" si="24"/>
        <v>9</v>
      </c>
      <c r="AE22" s="1">
        <f t="shared" si="25"/>
        <v>0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45984</v>
      </c>
      <c r="B23" s="1">
        <v>22</v>
      </c>
      <c r="C23" s="1" t="s">
        <v>65</v>
      </c>
      <c r="D23" s="1" t="s">
        <v>25</v>
      </c>
      <c r="E23" s="1">
        <v>1</v>
      </c>
      <c r="F23" s="1">
        <v>0</v>
      </c>
      <c r="G23" s="1" t="s">
        <v>83</v>
      </c>
      <c r="H23" s="1" t="s">
        <v>83</v>
      </c>
      <c r="I23" s="1">
        <f t="shared" si="2"/>
        <v>16</v>
      </c>
      <c r="J23" s="1">
        <f t="shared" si="3"/>
        <v>1</v>
      </c>
      <c r="K23" s="1">
        <f t="shared" si="4"/>
        <v>1</v>
      </c>
      <c r="L23" s="1">
        <f t="shared" si="5"/>
        <v>5</v>
      </c>
      <c r="M23" s="1">
        <f t="shared" si="6"/>
        <v>0</v>
      </c>
      <c r="N23" s="1">
        <f t="shared" si="7"/>
        <v>2</v>
      </c>
      <c r="O23" s="1">
        <f t="shared" si="8"/>
        <v>8</v>
      </c>
      <c r="P23" s="1">
        <f t="shared" si="9"/>
        <v>0</v>
      </c>
      <c r="Q23" s="1">
        <f t="shared" si="10"/>
        <v>2</v>
      </c>
      <c r="R23" s="1">
        <f t="shared" si="11"/>
        <v>8</v>
      </c>
      <c r="S23" s="1">
        <f t="shared" si="12"/>
        <v>1</v>
      </c>
      <c r="T23" s="1">
        <f t="shared" si="13"/>
        <v>3</v>
      </c>
      <c r="U23" s="1">
        <f t="shared" si="14"/>
        <v>3</v>
      </c>
      <c r="V23" s="1">
        <f t="shared" si="15"/>
        <v>0</v>
      </c>
      <c r="W23" s="1">
        <f t="shared" si="16"/>
        <v>2</v>
      </c>
      <c r="X23" s="1">
        <f t="shared" si="17"/>
        <v>8</v>
      </c>
      <c r="Y23" s="1">
        <f t="shared" si="18"/>
        <v>0</v>
      </c>
      <c r="Z23" s="1">
        <f t="shared" si="19"/>
        <v>3</v>
      </c>
      <c r="AA23" s="1" t="str">
        <f t="shared" si="0"/>
        <v>W</v>
      </c>
      <c r="AB23" s="1">
        <f t="shared" si="20"/>
        <v>9</v>
      </c>
      <c r="AC23" s="1" t="str">
        <f t="shared" si="1"/>
        <v>W</v>
      </c>
      <c r="AD23" s="1">
        <f t="shared" si="24"/>
        <v>9</v>
      </c>
      <c r="AE23" s="1">
        <f t="shared" si="25"/>
        <v>0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8</v>
      </c>
      <c r="E24" s="1">
        <v>6</v>
      </c>
      <c r="F24" s="1">
        <v>0</v>
      </c>
      <c r="G24" s="1" t="s">
        <v>83</v>
      </c>
      <c r="H24" s="1" t="s">
        <v>83</v>
      </c>
      <c r="I24" s="1">
        <f t="shared" si="2"/>
        <v>17</v>
      </c>
      <c r="J24" s="1">
        <f t="shared" si="3"/>
        <v>1</v>
      </c>
      <c r="K24" s="1">
        <f t="shared" si="4"/>
        <v>1</v>
      </c>
      <c r="L24" s="1">
        <f t="shared" si="5"/>
        <v>5</v>
      </c>
      <c r="M24" s="1">
        <f t="shared" si="6"/>
        <v>0</v>
      </c>
      <c r="N24" s="1">
        <f t="shared" si="7"/>
        <v>2</v>
      </c>
      <c r="O24" s="1">
        <f t="shared" si="8"/>
        <v>9</v>
      </c>
      <c r="P24" s="1">
        <f t="shared" si="9"/>
        <v>0</v>
      </c>
      <c r="Q24" s="1">
        <f t="shared" si="10"/>
        <v>2</v>
      </c>
      <c r="R24" s="1">
        <f t="shared" si="11"/>
        <v>8</v>
      </c>
      <c r="S24" s="1">
        <f t="shared" si="12"/>
        <v>1</v>
      </c>
      <c r="T24" s="1">
        <f t="shared" si="13"/>
        <v>3</v>
      </c>
      <c r="U24" s="1">
        <f t="shared" si="14"/>
        <v>3</v>
      </c>
      <c r="V24" s="1">
        <f t="shared" si="15"/>
        <v>0</v>
      </c>
      <c r="W24" s="1">
        <f t="shared" si="16"/>
        <v>2</v>
      </c>
      <c r="X24" s="1">
        <f t="shared" si="17"/>
        <v>9</v>
      </c>
      <c r="Y24" s="1">
        <f t="shared" si="18"/>
        <v>0</v>
      </c>
      <c r="Z24" s="1">
        <f t="shared" si="19"/>
        <v>3</v>
      </c>
      <c r="AA24" s="1" t="str">
        <f t="shared" si="0"/>
        <v>W</v>
      </c>
      <c r="AB24" s="1">
        <f t="shared" si="20"/>
        <v>10</v>
      </c>
      <c r="AC24" s="1" t="str">
        <f t="shared" si="1"/>
        <v>W</v>
      </c>
      <c r="AD24" s="1">
        <f t="shared" si="24"/>
        <v>10</v>
      </c>
      <c r="AE24" s="1">
        <f t="shared" si="25"/>
        <v>0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17</v>
      </c>
      <c r="E25" s="1">
        <v>2</v>
      </c>
      <c r="F25" s="1">
        <v>3</v>
      </c>
      <c r="G25" s="1" t="s">
        <v>84</v>
      </c>
      <c r="H25" s="1" t="s">
        <v>84</v>
      </c>
      <c r="I25" s="1">
        <f t="shared" si="2"/>
        <v>17</v>
      </c>
      <c r="J25" s="1">
        <f t="shared" si="3"/>
        <v>1</v>
      </c>
      <c r="K25" s="1">
        <f t="shared" si="4"/>
        <v>1</v>
      </c>
      <c r="L25" s="1">
        <f t="shared" si="5"/>
        <v>6</v>
      </c>
      <c r="M25" s="1">
        <f t="shared" si="6"/>
        <v>0</v>
      </c>
      <c r="N25" s="1">
        <f t="shared" si="7"/>
        <v>3</v>
      </c>
      <c r="O25" s="1">
        <f t="shared" si="8"/>
        <v>9</v>
      </c>
      <c r="P25" s="1">
        <f t="shared" si="9"/>
        <v>0</v>
      </c>
      <c r="Q25" s="1">
        <f t="shared" si="10"/>
        <v>2</v>
      </c>
      <c r="R25" s="1">
        <f t="shared" si="11"/>
        <v>8</v>
      </c>
      <c r="S25" s="1">
        <f t="shared" si="12"/>
        <v>1</v>
      </c>
      <c r="T25" s="1">
        <f t="shared" si="13"/>
        <v>4</v>
      </c>
      <c r="U25" s="1">
        <f t="shared" si="14"/>
        <v>3</v>
      </c>
      <c r="V25" s="1">
        <f t="shared" si="15"/>
        <v>0</v>
      </c>
      <c r="W25" s="1">
        <f t="shared" si="16"/>
        <v>3</v>
      </c>
      <c r="X25" s="1">
        <f t="shared" si="17"/>
        <v>9</v>
      </c>
      <c r="Y25" s="1">
        <f t="shared" si="18"/>
        <v>0</v>
      </c>
      <c r="Z25" s="1">
        <f t="shared" si="19"/>
        <v>4</v>
      </c>
      <c r="AA25" s="1" t="str">
        <f t="shared" si="0"/>
        <v>L</v>
      </c>
      <c r="AB25" s="1">
        <f t="shared" si="20"/>
        <v>1</v>
      </c>
      <c r="AC25" s="1" t="str">
        <f t="shared" si="1"/>
        <v>OTL</v>
      </c>
      <c r="AD25" s="1">
        <f t="shared" si="24"/>
        <v>9</v>
      </c>
      <c r="AE25" s="1">
        <f t="shared" si="25"/>
        <v>0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45990</v>
      </c>
      <c r="B26" s="1">
        <v>25</v>
      </c>
      <c r="C26" s="1" t="s">
        <v>66</v>
      </c>
      <c r="D26" s="1" t="s">
        <v>16</v>
      </c>
      <c r="E26" s="1">
        <v>7</v>
      </c>
      <c r="F26" s="1">
        <v>2</v>
      </c>
      <c r="G26" s="1" t="s">
        <v>83</v>
      </c>
      <c r="H26" s="1" t="s">
        <v>83</v>
      </c>
      <c r="I26" s="1">
        <f t="shared" si="2"/>
        <v>18</v>
      </c>
      <c r="J26" s="1">
        <f t="shared" si="3"/>
        <v>1</v>
      </c>
      <c r="K26" s="1">
        <f t="shared" si="4"/>
        <v>1</v>
      </c>
      <c r="L26" s="1">
        <f t="shared" si="5"/>
        <v>6</v>
      </c>
      <c r="M26" s="1">
        <f t="shared" si="6"/>
        <v>0</v>
      </c>
      <c r="N26" s="1">
        <f t="shared" si="7"/>
        <v>3</v>
      </c>
      <c r="O26" s="1">
        <f t="shared" si="8"/>
        <v>10</v>
      </c>
      <c r="P26" s="1">
        <f t="shared" si="9"/>
        <v>0</v>
      </c>
      <c r="Q26" s="1">
        <f t="shared" si="10"/>
        <v>2</v>
      </c>
      <c r="R26" s="1">
        <f t="shared" si="11"/>
        <v>8</v>
      </c>
      <c r="S26" s="1">
        <f t="shared" si="12"/>
        <v>1</v>
      </c>
      <c r="T26" s="1">
        <f t="shared" si="13"/>
        <v>4</v>
      </c>
      <c r="U26" s="1">
        <f t="shared" si="14"/>
        <v>3</v>
      </c>
      <c r="V26" s="1">
        <f t="shared" si="15"/>
        <v>0</v>
      </c>
      <c r="W26" s="1">
        <f t="shared" si="16"/>
        <v>3</v>
      </c>
      <c r="X26" s="1">
        <f t="shared" si="17"/>
        <v>9</v>
      </c>
      <c r="Y26" s="1">
        <f t="shared" si="18"/>
        <v>0</v>
      </c>
      <c r="Z26" s="1">
        <f t="shared" si="19"/>
        <v>4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9</v>
      </c>
      <c r="AE26" s="1">
        <f t="shared" si="25"/>
        <v>0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45993</v>
      </c>
      <c r="B27" s="1">
        <v>26</v>
      </c>
      <c r="C27" s="1" t="s">
        <v>66</v>
      </c>
      <c r="D27" s="1" t="s">
        <v>3</v>
      </c>
      <c r="E27" s="1">
        <v>3</v>
      </c>
      <c r="F27" s="1">
        <v>1</v>
      </c>
      <c r="G27" s="1" t="s">
        <v>83</v>
      </c>
      <c r="H27" s="1" t="s">
        <v>83</v>
      </c>
      <c r="I27" s="1">
        <f t="shared" si="2"/>
        <v>19</v>
      </c>
      <c r="J27" s="1">
        <f t="shared" si="3"/>
        <v>1</v>
      </c>
      <c r="K27" s="1">
        <f t="shared" si="4"/>
        <v>1</v>
      </c>
      <c r="L27" s="1">
        <f t="shared" si="5"/>
        <v>6</v>
      </c>
      <c r="M27" s="1">
        <f t="shared" si="6"/>
        <v>0</v>
      </c>
      <c r="N27" s="1">
        <f t="shared" si="7"/>
        <v>3</v>
      </c>
      <c r="O27" s="1">
        <f t="shared" si="8"/>
        <v>11</v>
      </c>
      <c r="P27" s="1">
        <f t="shared" si="9"/>
        <v>0</v>
      </c>
      <c r="Q27" s="1">
        <f t="shared" si="10"/>
        <v>2</v>
      </c>
      <c r="R27" s="1">
        <f t="shared" si="11"/>
        <v>8</v>
      </c>
      <c r="S27" s="1">
        <f t="shared" si="12"/>
        <v>1</v>
      </c>
      <c r="T27" s="1">
        <f t="shared" si="13"/>
        <v>4</v>
      </c>
      <c r="U27" s="1">
        <f t="shared" si="14"/>
        <v>3</v>
      </c>
      <c r="V27" s="1">
        <f t="shared" si="15"/>
        <v>0</v>
      </c>
      <c r="W27" s="1">
        <f t="shared" si="16"/>
        <v>3</v>
      </c>
      <c r="X27" s="1">
        <f t="shared" si="17"/>
        <v>10</v>
      </c>
      <c r="Y27" s="1">
        <f t="shared" si="18"/>
        <v>0</v>
      </c>
      <c r="Z27" s="1">
        <f t="shared" si="19"/>
        <v>4</v>
      </c>
      <c r="AA27" s="1" t="str">
        <f t="shared" si="0"/>
        <v>W</v>
      </c>
      <c r="AB27" s="1">
        <f t="shared" si="20"/>
        <v>2</v>
      </c>
      <c r="AC27" s="1" t="str">
        <f t="shared" si="1"/>
        <v>W</v>
      </c>
      <c r="AD27" s="1">
        <f t="shared" si="24"/>
        <v>9</v>
      </c>
      <c r="AE27" s="1">
        <f t="shared" si="25"/>
        <v>0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65</v>
      </c>
      <c r="D28" s="1" t="s">
        <v>13</v>
      </c>
      <c r="E28" s="1">
        <v>3</v>
      </c>
      <c r="F28" s="1">
        <v>6</v>
      </c>
      <c r="G28" s="1" t="s">
        <v>83</v>
      </c>
      <c r="H28" s="1" t="s">
        <v>83</v>
      </c>
      <c r="I28" s="1">
        <f t="shared" si="2"/>
        <v>19</v>
      </c>
      <c r="J28" s="1">
        <f t="shared" si="3"/>
        <v>2</v>
      </c>
      <c r="K28" s="1">
        <f t="shared" si="4"/>
        <v>1</v>
      </c>
      <c r="L28" s="1">
        <f t="shared" si="5"/>
        <v>6</v>
      </c>
      <c r="M28" s="1">
        <f t="shared" si="6"/>
        <v>0</v>
      </c>
      <c r="N28" s="1">
        <f t="shared" si="7"/>
        <v>3</v>
      </c>
      <c r="O28" s="1">
        <f t="shared" si="8"/>
        <v>11</v>
      </c>
      <c r="P28" s="1">
        <f t="shared" si="9"/>
        <v>0</v>
      </c>
      <c r="Q28" s="1">
        <f t="shared" si="10"/>
        <v>2</v>
      </c>
      <c r="R28" s="1">
        <f t="shared" si="11"/>
        <v>8</v>
      </c>
      <c r="S28" s="1">
        <f t="shared" si="12"/>
        <v>2</v>
      </c>
      <c r="T28" s="1">
        <f t="shared" si="13"/>
        <v>4</v>
      </c>
      <c r="U28" s="1">
        <f t="shared" si="14"/>
        <v>3</v>
      </c>
      <c r="V28" s="1">
        <f t="shared" si="15"/>
        <v>0</v>
      </c>
      <c r="W28" s="1">
        <f t="shared" si="16"/>
        <v>3</v>
      </c>
      <c r="X28" s="1">
        <f t="shared" si="17"/>
        <v>10</v>
      </c>
      <c r="Y28" s="1">
        <f t="shared" si="18"/>
        <v>0</v>
      </c>
      <c r="Z28" s="1">
        <f t="shared" si="19"/>
        <v>4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8</v>
      </c>
      <c r="AE28" s="1">
        <f t="shared" si="25"/>
        <v>1</v>
      </c>
      <c r="AF28" s="1">
        <f t="shared" si="26"/>
        <v>1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65</v>
      </c>
      <c r="D29" s="1" t="s">
        <v>12</v>
      </c>
      <c r="E29" s="1">
        <v>3</v>
      </c>
      <c r="F29" s="1">
        <v>2</v>
      </c>
      <c r="G29" s="1" t="s">
        <v>84</v>
      </c>
      <c r="H29" s="1" t="s">
        <v>83</v>
      </c>
      <c r="I29" s="1">
        <f t="shared" si="2"/>
        <v>20</v>
      </c>
      <c r="J29" s="1">
        <f t="shared" si="3"/>
        <v>2</v>
      </c>
      <c r="K29" s="1">
        <f t="shared" si="4"/>
        <v>2</v>
      </c>
      <c r="L29" s="1">
        <f t="shared" si="5"/>
        <v>6</v>
      </c>
      <c r="M29" s="1">
        <f t="shared" si="6"/>
        <v>0</v>
      </c>
      <c r="N29" s="1">
        <f t="shared" si="7"/>
        <v>3</v>
      </c>
      <c r="O29" s="1">
        <f t="shared" si="8"/>
        <v>11</v>
      </c>
      <c r="P29" s="1">
        <f t="shared" si="9"/>
        <v>0</v>
      </c>
      <c r="Q29" s="1">
        <f t="shared" si="10"/>
        <v>2</v>
      </c>
      <c r="R29" s="1">
        <f t="shared" si="11"/>
        <v>9</v>
      </c>
      <c r="S29" s="1">
        <f t="shared" si="12"/>
        <v>2</v>
      </c>
      <c r="T29" s="1">
        <f t="shared" si="13"/>
        <v>4</v>
      </c>
      <c r="U29" s="1">
        <f t="shared" si="14"/>
        <v>3</v>
      </c>
      <c r="V29" s="1">
        <f t="shared" si="15"/>
        <v>0</v>
      </c>
      <c r="W29" s="1">
        <f t="shared" si="16"/>
        <v>3</v>
      </c>
      <c r="X29" s="1">
        <f t="shared" si="17"/>
        <v>10</v>
      </c>
      <c r="Y29" s="1">
        <f t="shared" si="18"/>
        <v>0</v>
      </c>
      <c r="Z29" s="1">
        <f t="shared" si="19"/>
        <v>4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8</v>
      </c>
      <c r="AE29" s="1">
        <f t="shared" si="25"/>
        <v>1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45998</v>
      </c>
      <c r="B30" s="1">
        <v>29</v>
      </c>
      <c r="C30" s="1" t="s">
        <v>65</v>
      </c>
      <c r="D30" s="1" t="s">
        <v>10</v>
      </c>
      <c r="E30" s="1">
        <v>3</v>
      </c>
      <c r="F30" s="1">
        <v>2</v>
      </c>
      <c r="G30" s="1" t="s">
        <v>83</v>
      </c>
      <c r="H30" s="1" t="s">
        <v>83</v>
      </c>
      <c r="I30" s="1">
        <f t="shared" si="2"/>
        <v>21</v>
      </c>
      <c r="J30" s="1">
        <f t="shared" si="3"/>
        <v>2</v>
      </c>
      <c r="K30" s="1">
        <f t="shared" si="4"/>
        <v>2</v>
      </c>
      <c r="L30" s="1">
        <f t="shared" si="5"/>
        <v>6</v>
      </c>
      <c r="M30" s="1">
        <f t="shared" si="6"/>
        <v>0</v>
      </c>
      <c r="N30" s="1">
        <f t="shared" si="7"/>
        <v>3</v>
      </c>
      <c r="O30" s="1">
        <f t="shared" si="8"/>
        <v>11</v>
      </c>
      <c r="P30" s="1">
        <f t="shared" si="9"/>
        <v>0</v>
      </c>
      <c r="Q30" s="1">
        <f t="shared" si="10"/>
        <v>2</v>
      </c>
      <c r="R30" s="1">
        <f t="shared" si="11"/>
        <v>10</v>
      </c>
      <c r="S30" s="1">
        <f t="shared" si="12"/>
        <v>2</v>
      </c>
      <c r="T30" s="1">
        <f t="shared" si="13"/>
        <v>4</v>
      </c>
      <c r="U30" s="1">
        <f t="shared" si="14"/>
        <v>3</v>
      </c>
      <c r="V30" s="1">
        <f t="shared" si="15"/>
        <v>0</v>
      </c>
      <c r="W30" s="1">
        <f t="shared" si="16"/>
        <v>3</v>
      </c>
      <c r="X30" s="1">
        <f t="shared" si="17"/>
        <v>10</v>
      </c>
      <c r="Y30" s="1">
        <f t="shared" si="18"/>
        <v>0</v>
      </c>
      <c r="Z30" s="1">
        <f t="shared" si="19"/>
        <v>4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8</v>
      </c>
      <c r="AE30" s="1">
        <f t="shared" si="25"/>
        <v>1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65</v>
      </c>
      <c r="D31" s="1" t="s">
        <v>15</v>
      </c>
      <c r="E31" s="1">
        <v>3</v>
      </c>
      <c r="F31" s="1">
        <v>4</v>
      </c>
      <c r="G31" s="1" t="s">
        <v>84</v>
      </c>
      <c r="H31" s="1" t="s">
        <v>84</v>
      </c>
      <c r="I31" s="1">
        <f t="shared" si="2"/>
        <v>21</v>
      </c>
      <c r="J31" s="1">
        <f t="shared" si="3"/>
        <v>2</v>
      </c>
      <c r="K31" s="1">
        <f t="shared" si="4"/>
        <v>2</v>
      </c>
      <c r="L31" s="1">
        <f t="shared" si="5"/>
        <v>7</v>
      </c>
      <c r="M31" s="1">
        <f t="shared" si="6"/>
        <v>0</v>
      </c>
      <c r="N31" s="1">
        <f t="shared" si="7"/>
        <v>4</v>
      </c>
      <c r="O31" s="1">
        <f t="shared" si="8"/>
        <v>11</v>
      </c>
      <c r="P31" s="1">
        <f t="shared" si="9"/>
        <v>0</v>
      </c>
      <c r="Q31" s="1">
        <f t="shared" si="10"/>
        <v>2</v>
      </c>
      <c r="R31" s="1">
        <f t="shared" si="11"/>
        <v>10</v>
      </c>
      <c r="S31" s="1">
        <f t="shared" si="12"/>
        <v>2</v>
      </c>
      <c r="T31" s="1">
        <f t="shared" si="13"/>
        <v>5</v>
      </c>
      <c r="U31" s="1">
        <f t="shared" si="14"/>
        <v>3</v>
      </c>
      <c r="V31" s="1">
        <f t="shared" si="15"/>
        <v>0</v>
      </c>
      <c r="W31" s="1">
        <f t="shared" si="16"/>
        <v>4</v>
      </c>
      <c r="X31" s="1">
        <f t="shared" si="17"/>
        <v>10</v>
      </c>
      <c r="Y31" s="1">
        <f t="shared" si="18"/>
        <v>0</v>
      </c>
      <c r="Z31" s="1">
        <f t="shared" si="19"/>
        <v>5</v>
      </c>
      <c r="AA31" s="1" t="str">
        <f t="shared" si="0"/>
        <v>L</v>
      </c>
      <c r="AB31" s="1">
        <f t="shared" si="20"/>
        <v>1</v>
      </c>
      <c r="AC31" s="1" t="str">
        <f t="shared" si="1"/>
        <v>OTL</v>
      </c>
      <c r="AD31" s="1">
        <f t="shared" si="24"/>
        <v>7</v>
      </c>
      <c r="AE31" s="1">
        <f t="shared" si="25"/>
        <v>1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19</v>
      </c>
      <c r="E32" s="1">
        <v>6</v>
      </c>
      <c r="F32" s="1">
        <v>2</v>
      </c>
      <c r="G32" s="1" t="s">
        <v>83</v>
      </c>
      <c r="H32" s="1" t="s">
        <v>83</v>
      </c>
      <c r="I32" s="1">
        <f t="shared" si="2"/>
        <v>22</v>
      </c>
      <c r="J32" s="1">
        <f t="shared" si="3"/>
        <v>2</v>
      </c>
      <c r="K32" s="1">
        <f t="shared" si="4"/>
        <v>2</v>
      </c>
      <c r="L32" s="1">
        <f t="shared" si="5"/>
        <v>7</v>
      </c>
      <c r="M32" s="1">
        <f t="shared" si="6"/>
        <v>0</v>
      </c>
      <c r="N32" s="1">
        <f t="shared" si="7"/>
        <v>4</v>
      </c>
      <c r="O32" s="1">
        <f t="shared" si="8"/>
        <v>12</v>
      </c>
      <c r="P32" s="1">
        <f t="shared" si="9"/>
        <v>0</v>
      </c>
      <c r="Q32" s="1">
        <f t="shared" si="10"/>
        <v>2</v>
      </c>
      <c r="R32" s="1">
        <f t="shared" si="11"/>
        <v>10</v>
      </c>
      <c r="S32" s="1">
        <f t="shared" si="12"/>
        <v>2</v>
      </c>
      <c r="T32" s="1">
        <f t="shared" si="13"/>
        <v>5</v>
      </c>
      <c r="U32" s="1">
        <f t="shared" si="14"/>
        <v>3</v>
      </c>
      <c r="V32" s="1">
        <f t="shared" si="15"/>
        <v>0</v>
      </c>
      <c r="W32" s="1">
        <f t="shared" si="16"/>
        <v>4</v>
      </c>
      <c r="X32" s="1">
        <f t="shared" si="17"/>
        <v>10</v>
      </c>
      <c r="Y32" s="1">
        <f t="shared" si="18"/>
        <v>0</v>
      </c>
      <c r="Z32" s="1">
        <f t="shared" si="19"/>
        <v>5</v>
      </c>
      <c r="AA32" s="1" t="str">
        <f t="shared" si="0"/>
        <v>W</v>
      </c>
      <c r="AB32" s="1">
        <f t="shared" si="20"/>
        <v>1</v>
      </c>
      <c r="AC32" s="1" t="str">
        <f t="shared" si="1"/>
        <v>W</v>
      </c>
      <c r="AD32" s="1">
        <f t="shared" si="24"/>
        <v>7</v>
      </c>
      <c r="AE32" s="1">
        <f t="shared" si="25"/>
        <v>1</v>
      </c>
      <c r="AF32" s="1">
        <f t="shared" si="26"/>
        <v>2</v>
      </c>
      <c r="AG32" s="43"/>
    </row>
    <row r="33" spans="1:33" x14ac:dyDescent="0.3">
      <c r="A33" s="42">
        <v>46004</v>
      </c>
      <c r="B33" s="1">
        <v>32</v>
      </c>
      <c r="C33" s="1" t="s">
        <v>66</v>
      </c>
      <c r="D33" s="1" t="s">
        <v>15</v>
      </c>
      <c r="E33" s="1">
        <v>4</v>
      </c>
      <c r="F33" s="1">
        <v>2</v>
      </c>
      <c r="G33" s="1" t="s">
        <v>83</v>
      </c>
      <c r="H33" s="1" t="s">
        <v>83</v>
      </c>
      <c r="I33" s="1">
        <f t="shared" si="2"/>
        <v>23</v>
      </c>
      <c r="J33" s="1">
        <f t="shared" si="3"/>
        <v>2</v>
      </c>
      <c r="K33" s="1">
        <f t="shared" si="4"/>
        <v>2</v>
      </c>
      <c r="L33" s="1">
        <f t="shared" si="5"/>
        <v>7</v>
      </c>
      <c r="M33" s="1">
        <f t="shared" si="6"/>
        <v>0</v>
      </c>
      <c r="N33" s="1">
        <f t="shared" si="7"/>
        <v>4</v>
      </c>
      <c r="O33" s="1">
        <f t="shared" si="8"/>
        <v>13</v>
      </c>
      <c r="P33" s="1">
        <f t="shared" si="9"/>
        <v>0</v>
      </c>
      <c r="Q33" s="1">
        <f t="shared" si="10"/>
        <v>2</v>
      </c>
      <c r="R33" s="1">
        <f t="shared" si="11"/>
        <v>10</v>
      </c>
      <c r="S33" s="1">
        <f t="shared" si="12"/>
        <v>2</v>
      </c>
      <c r="T33" s="1">
        <f t="shared" si="13"/>
        <v>5</v>
      </c>
      <c r="U33" s="1">
        <f t="shared" si="14"/>
        <v>4</v>
      </c>
      <c r="V33" s="1">
        <f t="shared" si="15"/>
        <v>0</v>
      </c>
      <c r="W33" s="1">
        <f t="shared" si="16"/>
        <v>4</v>
      </c>
      <c r="X33" s="1">
        <f t="shared" si="17"/>
        <v>11</v>
      </c>
      <c r="Y33" s="1">
        <f t="shared" si="18"/>
        <v>0</v>
      </c>
      <c r="Z33" s="1">
        <f t="shared" si="19"/>
        <v>5</v>
      </c>
      <c r="AA33" s="1" t="str">
        <f t="shared" si="0"/>
        <v>W</v>
      </c>
      <c r="AB33" s="1">
        <f t="shared" si="20"/>
        <v>2</v>
      </c>
      <c r="AC33" s="1" t="str">
        <f t="shared" si="1"/>
        <v>W</v>
      </c>
      <c r="AD33" s="1">
        <f t="shared" si="24"/>
        <v>7</v>
      </c>
      <c r="AE33" s="1">
        <f t="shared" si="25"/>
        <v>1</v>
      </c>
      <c r="AF33" s="1">
        <f t="shared" si="26"/>
        <v>2</v>
      </c>
      <c r="AG33" s="43"/>
    </row>
    <row r="34" spans="1:33" x14ac:dyDescent="0.3">
      <c r="A34" s="42">
        <v>46007</v>
      </c>
      <c r="B34" s="1">
        <v>33</v>
      </c>
      <c r="C34" s="1" t="s">
        <v>65</v>
      </c>
      <c r="D34" s="1" t="s">
        <v>7</v>
      </c>
      <c r="E34" s="1">
        <v>5</v>
      </c>
      <c r="F34" s="1">
        <v>3</v>
      </c>
      <c r="G34" s="1" t="s">
        <v>83</v>
      </c>
      <c r="H34" s="1" t="s">
        <v>83</v>
      </c>
      <c r="I34" s="1">
        <f t="shared" si="2"/>
        <v>24</v>
      </c>
      <c r="J34" s="1">
        <f t="shared" si="3"/>
        <v>2</v>
      </c>
      <c r="K34" s="1">
        <f t="shared" si="4"/>
        <v>2</v>
      </c>
      <c r="L34" s="1">
        <f t="shared" si="5"/>
        <v>7</v>
      </c>
      <c r="M34" s="1">
        <f t="shared" si="6"/>
        <v>0</v>
      </c>
      <c r="N34" s="1">
        <f t="shared" si="7"/>
        <v>4</v>
      </c>
      <c r="O34" s="1">
        <f t="shared" si="8"/>
        <v>13</v>
      </c>
      <c r="P34" s="1">
        <f t="shared" si="9"/>
        <v>0</v>
      </c>
      <c r="Q34" s="1">
        <f t="shared" si="10"/>
        <v>2</v>
      </c>
      <c r="R34" s="1">
        <f t="shared" si="11"/>
        <v>11</v>
      </c>
      <c r="S34" s="1">
        <f t="shared" si="12"/>
        <v>2</v>
      </c>
      <c r="T34" s="1">
        <f t="shared" si="13"/>
        <v>5</v>
      </c>
      <c r="U34" s="1">
        <f t="shared" si="14"/>
        <v>4</v>
      </c>
      <c r="V34" s="1">
        <f t="shared" si="15"/>
        <v>0</v>
      </c>
      <c r="W34" s="1">
        <f t="shared" si="16"/>
        <v>4</v>
      </c>
      <c r="X34" s="1">
        <f t="shared" si="17"/>
        <v>12</v>
      </c>
      <c r="Y34" s="1">
        <f t="shared" si="18"/>
        <v>0</v>
      </c>
      <c r="Z34" s="1">
        <f t="shared" si="19"/>
        <v>5</v>
      </c>
      <c r="AA34" s="1" t="str">
        <f t="shared" ref="AA34:AA65" si="27">IF(E34="","",IF(E34&gt;F34,"W","L"))</f>
        <v>W</v>
      </c>
      <c r="AB34" s="1">
        <f t="shared" si="20"/>
        <v>3</v>
      </c>
      <c r="AC34" s="1" t="str">
        <f t="shared" ref="AC34:AC65" si="28">IF(E34="","",IF(E34&gt;F34,"W",IF(AND(E34&lt;F34,G34=$AK$2,H34=$AK$2),"L","OTL")))</f>
        <v>W</v>
      </c>
      <c r="AD34" s="1">
        <f t="shared" si="24"/>
        <v>7</v>
      </c>
      <c r="AE34" s="1">
        <f t="shared" si="25"/>
        <v>1</v>
      </c>
      <c r="AF34" s="1">
        <f t="shared" si="26"/>
        <v>2</v>
      </c>
      <c r="AG34" s="43"/>
    </row>
    <row r="35" spans="1:33" x14ac:dyDescent="0.3">
      <c r="A35" s="42">
        <v>46010</v>
      </c>
      <c r="B35" s="1">
        <v>34</v>
      </c>
      <c r="C35" s="1" t="s">
        <v>66</v>
      </c>
      <c r="D35" s="1" t="s">
        <v>0</v>
      </c>
      <c r="E35" s="1">
        <v>3</v>
      </c>
      <c r="F35" s="1">
        <v>2</v>
      </c>
      <c r="G35" s="1" t="s">
        <v>83</v>
      </c>
      <c r="H35" s="1" t="s">
        <v>83</v>
      </c>
      <c r="I35" s="1">
        <f t="shared" ref="I35:I66" si="29">IF(E35="","",IF(E35&gt;F35,I34+1,I34))</f>
        <v>25</v>
      </c>
      <c r="J35" s="1">
        <f t="shared" ref="J35:J66" si="30">IF(E35="","",IF(AND(F35&gt;E35,G35=$AK$2,H35=$AK$2),J34+1,J34))</f>
        <v>2</v>
      </c>
      <c r="K35" s="1">
        <f t="shared" ref="K35:K66" si="31">IF(E35="","",IF(AND(G35=$AK$1,E35&gt;F35),K34+1,K34))</f>
        <v>2</v>
      </c>
      <c r="L35" s="1">
        <f t="shared" ref="L35:L66" si="32">IF(E35="","",IF(AND(OR(G35=$AK$1,H35=$AK$1),E35&lt;F35),L34+1,L34))</f>
        <v>7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4</v>
      </c>
      <c r="O35" s="1">
        <f t="shared" ref="O35:O66" si="35">IF(E35="","",IF(AND(C35=$AL$1,E35&gt;F35),O34+1,O34))</f>
        <v>14</v>
      </c>
      <c r="P35" s="1">
        <f t="shared" ref="P35:P66" si="36">IF(E35="","",IF(AND(C35=$AL$1,F35&gt;E35,G35=$AK$2,H35=$AK$2), P34+1, P34))</f>
        <v>0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11</v>
      </c>
      <c r="S35" s="1">
        <f t="shared" ref="S35:S66" si="39">IF(E35="","",IF(AND(C35=$AL$2,F35&gt;E35,G35=$AK$2,H35=$AK$2),S34+1,S34))</f>
        <v>2</v>
      </c>
      <c r="T35" s="1">
        <f t="shared" ref="T35:T66" si="40">IF(E35="","",IF(AND(C35=$AL$2,F35&gt;E35,OR(G35=$AK$1,H35=$AK$1)), T34+1, T34))</f>
        <v>5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0</v>
      </c>
      <c r="W35" s="1">
        <f t="shared" ref="W35:W66" si="43">IF(E35="","",IF(AND(E35&lt;F35,COUNTIF($AO$1:$AO$7,D35)=1,OR(G35=$AK$1,H35=$AK$1)), W34+1, W34))</f>
        <v>4</v>
      </c>
      <c r="X35" s="1">
        <f t="shared" ref="X35:X66" si="44">IF(E35="","",IF(AND(E35&gt;F35,COUNTIF($AN$1:$AN$15,D35)=1),X34+1,X34))</f>
        <v>13</v>
      </c>
      <c r="Y35" s="1">
        <f t="shared" ref="Y35:Y66" si="45">IF(E35="","",IF(AND(E35&lt;F35,G35=$AK$2,H35=$AK$2,COUNTIF($AN$1:$AN$15,D35)=1),Y34+1,Y34))</f>
        <v>0</v>
      </c>
      <c r="Z35" s="1">
        <f t="shared" ref="Z35:Z66" si="46">IF(E35="","",IF(AND(E35&lt;F35,COUNTIF($AN$1:$AN$15,D35)=1,OR(G35=$AK$1,H35=$AK$1)), Z34+1, Z34))</f>
        <v>5</v>
      </c>
      <c r="AA35" s="1" t="str">
        <f t="shared" si="27"/>
        <v>W</v>
      </c>
      <c r="AB35" s="1">
        <f t="shared" ref="AB35:AB66" si="47">IF(AA35="","",IF(AA35=AA34,AB34+1,1))</f>
        <v>4</v>
      </c>
      <c r="AC35" s="1" t="str">
        <f t="shared" si="28"/>
        <v>W</v>
      </c>
      <c r="AD35" s="1">
        <f t="shared" si="24"/>
        <v>8</v>
      </c>
      <c r="AE35" s="1">
        <f t="shared" si="25"/>
        <v>1</v>
      </c>
      <c r="AF35" s="1">
        <f t="shared" si="26"/>
        <v>1</v>
      </c>
      <c r="AG35" s="43"/>
    </row>
    <row r="36" spans="1:33" x14ac:dyDescent="0.3">
      <c r="A36" s="42">
        <v>46012</v>
      </c>
      <c r="B36" s="1">
        <v>35</v>
      </c>
      <c r="C36" s="1" t="s">
        <v>65</v>
      </c>
      <c r="D36" s="1" t="s">
        <v>17</v>
      </c>
      <c r="E36" s="1">
        <v>5</v>
      </c>
      <c r="F36" s="1">
        <v>1</v>
      </c>
      <c r="G36" s="1" t="s">
        <v>83</v>
      </c>
      <c r="H36" s="1" t="s">
        <v>83</v>
      </c>
      <c r="I36" s="1">
        <f t="shared" si="29"/>
        <v>26</v>
      </c>
      <c r="J36" s="1">
        <f t="shared" si="30"/>
        <v>2</v>
      </c>
      <c r="K36" s="1">
        <f t="shared" si="31"/>
        <v>2</v>
      </c>
      <c r="L36" s="1">
        <f t="shared" si="32"/>
        <v>7</v>
      </c>
      <c r="M36" s="1">
        <f t="shared" si="33"/>
        <v>0</v>
      </c>
      <c r="N36" s="1">
        <f t="shared" si="34"/>
        <v>4</v>
      </c>
      <c r="O36" s="1">
        <f t="shared" si="35"/>
        <v>14</v>
      </c>
      <c r="P36" s="1">
        <f t="shared" si="36"/>
        <v>0</v>
      </c>
      <c r="Q36" s="1">
        <f t="shared" si="37"/>
        <v>2</v>
      </c>
      <c r="R36" s="1">
        <f t="shared" si="38"/>
        <v>12</v>
      </c>
      <c r="S36" s="1">
        <f t="shared" si="39"/>
        <v>2</v>
      </c>
      <c r="T36" s="1">
        <f t="shared" si="40"/>
        <v>5</v>
      </c>
      <c r="U36" s="1">
        <f t="shared" si="41"/>
        <v>6</v>
      </c>
      <c r="V36" s="1">
        <f t="shared" si="42"/>
        <v>0</v>
      </c>
      <c r="W36" s="1">
        <f t="shared" si="43"/>
        <v>4</v>
      </c>
      <c r="X36" s="1">
        <f t="shared" si="44"/>
        <v>14</v>
      </c>
      <c r="Y36" s="1">
        <f t="shared" si="45"/>
        <v>0</v>
      </c>
      <c r="Z36" s="1">
        <f t="shared" si="46"/>
        <v>5</v>
      </c>
      <c r="AA36" s="1" t="str">
        <f t="shared" si="27"/>
        <v>W</v>
      </c>
      <c r="AB36" s="1">
        <f t="shared" si="47"/>
        <v>5</v>
      </c>
      <c r="AC36" s="1" t="str">
        <f t="shared" si="28"/>
        <v>W</v>
      </c>
      <c r="AD36" s="1">
        <f t="shared" si="24"/>
        <v>8</v>
      </c>
      <c r="AE36" s="1">
        <f t="shared" si="25"/>
        <v>1</v>
      </c>
      <c r="AF36" s="1">
        <f t="shared" si="26"/>
        <v>1</v>
      </c>
      <c r="AG36" s="43"/>
    </row>
    <row r="37" spans="1:33" x14ac:dyDescent="0.3">
      <c r="A37" s="42">
        <v>46014</v>
      </c>
      <c r="B37" s="1">
        <v>36</v>
      </c>
      <c r="C37" s="1" t="s">
        <v>66</v>
      </c>
      <c r="D37" s="1" t="s">
        <v>95</v>
      </c>
      <c r="E37" s="1">
        <v>1</v>
      </c>
      <c r="F37" s="1">
        <v>0</v>
      </c>
      <c r="G37" s="1" t="s">
        <v>83</v>
      </c>
      <c r="H37" s="1" t="s">
        <v>83</v>
      </c>
      <c r="I37" s="1">
        <f t="shared" si="29"/>
        <v>27</v>
      </c>
      <c r="J37" s="1">
        <f t="shared" si="30"/>
        <v>2</v>
      </c>
      <c r="K37" s="1">
        <f t="shared" si="31"/>
        <v>2</v>
      </c>
      <c r="L37" s="1">
        <f t="shared" si="32"/>
        <v>7</v>
      </c>
      <c r="M37" s="1">
        <f t="shared" si="33"/>
        <v>0</v>
      </c>
      <c r="N37" s="1">
        <f t="shared" si="34"/>
        <v>4</v>
      </c>
      <c r="O37" s="1">
        <f t="shared" si="35"/>
        <v>15</v>
      </c>
      <c r="P37" s="1">
        <f t="shared" si="36"/>
        <v>0</v>
      </c>
      <c r="Q37" s="1">
        <f t="shared" si="37"/>
        <v>2</v>
      </c>
      <c r="R37" s="1">
        <f t="shared" si="38"/>
        <v>12</v>
      </c>
      <c r="S37" s="1">
        <f t="shared" si="39"/>
        <v>2</v>
      </c>
      <c r="T37" s="1">
        <f t="shared" si="40"/>
        <v>5</v>
      </c>
      <c r="U37" s="1">
        <f t="shared" si="41"/>
        <v>7</v>
      </c>
      <c r="V37" s="1">
        <f t="shared" si="42"/>
        <v>0</v>
      </c>
      <c r="W37" s="1">
        <f t="shared" si="43"/>
        <v>4</v>
      </c>
      <c r="X37" s="1">
        <f t="shared" si="44"/>
        <v>15</v>
      </c>
      <c r="Y37" s="1">
        <f t="shared" si="45"/>
        <v>0</v>
      </c>
      <c r="Z37" s="1">
        <f t="shared" si="46"/>
        <v>5</v>
      </c>
      <c r="AA37" s="1" t="str">
        <f t="shared" si="27"/>
        <v>W</v>
      </c>
      <c r="AB37" s="1">
        <f t="shared" si="47"/>
        <v>6</v>
      </c>
      <c r="AC37" s="1" t="str">
        <f t="shared" si="28"/>
        <v>W</v>
      </c>
      <c r="AD37" s="1">
        <f t="shared" si="24"/>
        <v>8</v>
      </c>
      <c r="AE37" s="1">
        <f t="shared" si="25"/>
        <v>1</v>
      </c>
      <c r="AF37" s="1">
        <f t="shared" si="26"/>
        <v>1</v>
      </c>
      <c r="AG37" s="43"/>
    </row>
    <row r="38" spans="1:33" x14ac:dyDescent="0.3">
      <c r="A38" s="42">
        <v>46018</v>
      </c>
      <c r="B38" s="1">
        <v>37</v>
      </c>
      <c r="C38" s="1" t="s">
        <v>65</v>
      </c>
      <c r="D38" s="1" t="s">
        <v>2</v>
      </c>
      <c r="E38" s="1">
        <v>6</v>
      </c>
      <c r="F38" s="1">
        <v>5</v>
      </c>
      <c r="G38" s="1" t="s">
        <v>84</v>
      </c>
      <c r="H38" s="1" t="s">
        <v>84</v>
      </c>
      <c r="I38" s="1">
        <f t="shared" si="29"/>
        <v>28</v>
      </c>
      <c r="J38" s="1">
        <f t="shared" si="30"/>
        <v>2</v>
      </c>
      <c r="K38" s="1">
        <f t="shared" si="31"/>
        <v>3</v>
      </c>
      <c r="L38" s="1">
        <f t="shared" si="32"/>
        <v>7</v>
      </c>
      <c r="M38" s="1">
        <f t="shared" si="33"/>
        <v>1</v>
      </c>
      <c r="N38" s="1">
        <f t="shared" si="34"/>
        <v>4</v>
      </c>
      <c r="O38" s="1">
        <f t="shared" si="35"/>
        <v>15</v>
      </c>
      <c r="P38" s="1">
        <f t="shared" si="36"/>
        <v>0</v>
      </c>
      <c r="Q38" s="1">
        <f t="shared" si="37"/>
        <v>2</v>
      </c>
      <c r="R38" s="1">
        <f t="shared" si="38"/>
        <v>13</v>
      </c>
      <c r="S38" s="1">
        <f t="shared" si="39"/>
        <v>2</v>
      </c>
      <c r="T38" s="1">
        <f t="shared" si="40"/>
        <v>5</v>
      </c>
      <c r="U38" s="1">
        <f t="shared" si="41"/>
        <v>7</v>
      </c>
      <c r="V38" s="1">
        <f t="shared" si="42"/>
        <v>0</v>
      </c>
      <c r="W38" s="1">
        <f t="shared" si="43"/>
        <v>4</v>
      </c>
      <c r="X38" s="1">
        <f t="shared" si="44"/>
        <v>16</v>
      </c>
      <c r="Y38" s="1">
        <f t="shared" si="45"/>
        <v>0</v>
      </c>
      <c r="Z38" s="1">
        <f t="shared" si="46"/>
        <v>5</v>
      </c>
      <c r="AA38" s="1" t="str">
        <f t="shared" si="27"/>
        <v>W</v>
      </c>
      <c r="AB38" s="1">
        <f t="shared" si="47"/>
        <v>7</v>
      </c>
      <c r="AC38" s="1" t="str">
        <f t="shared" si="28"/>
        <v>W</v>
      </c>
      <c r="AD38" s="1">
        <f t="shared" si="24"/>
        <v>9</v>
      </c>
      <c r="AE38" s="1">
        <f t="shared" si="25"/>
        <v>0</v>
      </c>
      <c r="AF38" s="1">
        <f t="shared" si="26"/>
        <v>1</v>
      </c>
      <c r="AG38" s="43"/>
    </row>
    <row r="39" spans="1:33" x14ac:dyDescent="0.3">
      <c r="A39" s="42">
        <v>46020</v>
      </c>
      <c r="B39" s="1">
        <v>38</v>
      </c>
      <c r="C39" s="1" t="s">
        <v>66</v>
      </c>
      <c r="D39" s="1" t="s">
        <v>18</v>
      </c>
      <c r="E39" s="1">
        <v>5</v>
      </c>
      <c r="F39" s="1">
        <v>2</v>
      </c>
      <c r="G39" s="1" t="s">
        <v>83</v>
      </c>
      <c r="H39" s="1" t="s">
        <v>83</v>
      </c>
      <c r="I39" s="1">
        <f t="shared" si="29"/>
        <v>29</v>
      </c>
      <c r="J39" s="1">
        <f t="shared" si="30"/>
        <v>2</v>
      </c>
      <c r="K39" s="1">
        <f t="shared" si="31"/>
        <v>3</v>
      </c>
      <c r="L39" s="1">
        <f t="shared" si="32"/>
        <v>7</v>
      </c>
      <c r="M39" s="1">
        <f t="shared" si="33"/>
        <v>1</v>
      </c>
      <c r="N39" s="1">
        <f t="shared" si="34"/>
        <v>4</v>
      </c>
      <c r="O39" s="1">
        <f t="shared" si="35"/>
        <v>16</v>
      </c>
      <c r="P39" s="1">
        <f t="shared" si="36"/>
        <v>0</v>
      </c>
      <c r="Q39" s="1">
        <f t="shared" si="37"/>
        <v>2</v>
      </c>
      <c r="R39" s="1">
        <f t="shared" si="38"/>
        <v>13</v>
      </c>
      <c r="S39" s="1">
        <f t="shared" si="39"/>
        <v>2</v>
      </c>
      <c r="T39" s="1">
        <f t="shared" si="40"/>
        <v>5</v>
      </c>
      <c r="U39" s="1">
        <f t="shared" si="41"/>
        <v>7</v>
      </c>
      <c r="V39" s="1">
        <f t="shared" si="42"/>
        <v>0</v>
      </c>
      <c r="W39" s="1">
        <f t="shared" si="43"/>
        <v>4</v>
      </c>
      <c r="X39" s="1">
        <f t="shared" si="44"/>
        <v>17</v>
      </c>
      <c r="Y39" s="1">
        <f t="shared" si="45"/>
        <v>0</v>
      </c>
      <c r="Z39" s="1">
        <f t="shared" si="46"/>
        <v>5</v>
      </c>
      <c r="AA39" s="1" t="str">
        <f t="shared" si="27"/>
        <v>W</v>
      </c>
      <c r="AB39" s="1">
        <f t="shared" si="47"/>
        <v>8</v>
      </c>
      <c r="AC39" s="1" t="str">
        <f t="shared" si="28"/>
        <v>W</v>
      </c>
      <c r="AD39" s="1">
        <f t="shared" si="24"/>
        <v>9</v>
      </c>
      <c r="AE39" s="1">
        <f t="shared" si="25"/>
        <v>0</v>
      </c>
      <c r="AF39" s="1">
        <f t="shared" si="26"/>
        <v>1</v>
      </c>
      <c r="AG39" s="43"/>
    </row>
    <row r="40" spans="1:33" x14ac:dyDescent="0.3">
      <c r="A40" s="42">
        <v>46022</v>
      </c>
      <c r="B40" s="1">
        <v>39</v>
      </c>
      <c r="C40" s="1" t="s">
        <v>66</v>
      </c>
      <c r="D40" s="1" t="s">
        <v>6</v>
      </c>
      <c r="E40" s="1">
        <v>6</v>
      </c>
      <c r="F40" s="1">
        <v>1</v>
      </c>
      <c r="G40" s="1" t="s">
        <v>83</v>
      </c>
      <c r="H40" s="1" t="s">
        <v>83</v>
      </c>
      <c r="I40" s="1">
        <f t="shared" si="29"/>
        <v>30</v>
      </c>
      <c r="J40" s="1">
        <f t="shared" si="30"/>
        <v>2</v>
      </c>
      <c r="K40" s="1">
        <f t="shared" si="31"/>
        <v>3</v>
      </c>
      <c r="L40" s="1">
        <f t="shared" si="32"/>
        <v>7</v>
      </c>
      <c r="M40" s="1">
        <f t="shared" si="33"/>
        <v>1</v>
      </c>
      <c r="N40" s="1">
        <f t="shared" si="34"/>
        <v>4</v>
      </c>
      <c r="O40" s="1">
        <f t="shared" si="35"/>
        <v>17</v>
      </c>
      <c r="P40" s="1">
        <f t="shared" si="36"/>
        <v>0</v>
      </c>
      <c r="Q40" s="1">
        <f t="shared" si="37"/>
        <v>2</v>
      </c>
      <c r="R40" s="1">
        <f t="shared" si="38"/>
        <v>13</v>
      </c>
      <c r="S40" s="1">
        <f t="shared" si="39"/>
        <v>2</v>
      </c>
      <c r="T40" s="1">
        <f t="shared" si="40"/>
        <v>5</v>
      </c>
      <c r="U40" s="1">
        <f t="shared" si="41"/>
        <v>8</v>
      </c>
      <c r="V40" s="1">
        <f t="shared" si="42"/>
        <v>0</v>
      </c>
      <c r="W40" s="1">
        <f t="shared" si="43"/>
        <v>4</v>
      </c>
      <c r="X40" s="1">
        <f t="shared" si="44"/>
        <v>18</v>
      </c>
      <c r="Y40" s="1">
        <f t="shared" si="45"/>
        <v>0</v>
      </c>
      <c r="Z40" s="1">
        <f t="shared" si="46"/>
        <v>5</v>
      </c>
      <c r="AA40" s="1" t="str">
        <f t="shared" si="27"/>
        <v>W</v>
      </c>
      <c r="AB40" s="1">
        <f t="shared" si="47"/>
        <v>9</v>
      </c>
      <c r="AC40" s="1" t="str">
        <f t="shared" si="28"/>
        <v>W</v>
      </c>
      <c r="AD40" s="1">
        <f t="shared" si="24"/>
        <v>9</v>
      </c>
      <c r="AE40" s="1">
        <f t="shared" si="25"/>
        <v>0</v>
      </c>
      <c r="AF40" s="1">
        <f t="shared" si="26"/>
        <v>1</v>
      </c>
      <c r="AG40" s="43"/>
    </row>
    <row r="41" spans="1:33" x14ac:dyDescent="0.3">
      <c r="A41" s="42">
        <v>46025</v>
      </c>
      <c r="B41" s="1">
        <v>40</v>
      </c>
      <c r="C41" s="1" t="s">
        <v>65</v>
      </c>
      <c r="D41" s="1" t="s">
        <v>26</v>
      </c>
      <c r="E41" s="1">
        <v>5</v>
      </c>
      <c r="F41" s="1">
        <v>3</v>
      </c>
      <c r="G41" s="1" t="s">
        <v>83</v>
      </c>
      <c r="H41" s="1" t="s">
        <v>83</v>
      </c>
      <c r="I41" s="1">
        <f t="shared" si="29"/>
        <v>31</v>
      </c>
      <c r="J41" s="1">
        <f t="shared" si="30"/>
        <v>2</v>
      </c>
      <c r="K41" s="1">
        <f t="shared" si="31"/>
        <v>3</v>
      </c>
      <c r="L41" s="1">
        <f t="shared" si="32"/>
        <v>7</v>
      </c>
      <c r="M41" s="1">
        <f t="shared" si="33"/>
        <v>1</v>
      </c>
      <c r="N41" s="1">
        <f t="shared" si="34"/>
        <v>4</v>
      </c>
      <c r="O41" s="1">
        <f t="shared" si="35"/>
        <v>17</v>
      </c>
      <c r="P41" s="1">
        <f t="shared" si="36"/>
        <v>0</v>
      </c>
      <c r="Q41" s="1">
        <f t="shared" si="37"/>
        <v>2</v>
      </c>
      <c r="R41" s="1">
        <f t="shared" si="38"/>
        <v>14</v>
      </c>
      <c r="S41" s="1">
        <f t="shared" si="39"/>
        <v>2</v>
      </c>
      <c r="T41" s="1">
        <f t="shared" si="40"/>
        <v>5</v>
      </c>
      <c r="U41" s="1">
        <f t="shared" si="41"/>
        <v>8</v>
      </c>
      <c r="V41" s="1">
        <f t="shared" si="42"/>
        <v>0</v>
      </c>
      <c r="W41" s="1">
        <f t="shared" si="43"/>
        <v>4</v>
      </c>
      <c r="X41" s="1">
        <f t="shared" si="44"/>
        <v>18</v>
      </c>
      <c r="Y41" s="1">
        <f t="shared" si="45"/>
        <v>0</v>
      </c>
      <c r="Z41" s="1">
        <f t="shared" si="46"/>
        <v>5</v>
      </c>
      <c r="AA41" s="1" t="str">
        <f t="shared" si="27"/>
        <v>W</v>
      </c>
      <c r="AB41" s="1">
        <f t="shared" si="47"/>
        <v>10</v>
      </c>
      <c r="AC41" s="1" t="str">
        <f t="shared" si="28"/>
        <v>W</v>
      </c>
      <c r="AD41" s="1">
        <f t="shared" si="24"/>
        <v>10</v>
      </c>
      <c r="AE41" s="1">
        <f t="shared" si="25"/>
        <v>0</v>
      </c>
      <c r="AF41" s="1">
        <f t="shared" si="26"/>
        <v>0</v>
      </c>
      <c r="AG41" s="43"/>
    </row>
    <row r="42" spans="1:33" x14ac:dyDescent="0.3">
      <c r="A42" s="42">
        <v>46026</v>
      </c>
      <c r="B42" s="1">
        <v>41</v>
      </c>
      <c r="C42" s="1" t="s">
        <v>65</v>
      </c>
      <c r="D42" s="1" t="s">
        <v>19</v>
      </c>
      <c r="E42" s="1">
        <v>1</v>
      </c>
      <c r="F42" s="1">
        <v>2</v>
      </c>
      <c r="G42" s="1" t="s">
        <v>83</v>
      </c>
      <c r="H42" s="1" t="s">
        <v>83</v>
      </c>
      <c r="I42" s="1">
        <f t="shared" si="29"/>
        <v>31</v>
      </c>
      <c r="J42" s="1">
        <f t="shared" si="30"/>
        <v>3</v>
      </c>
      <c r="K42" s="1">
        <f t="shared" si="31"/>
        <v>3</v>
      </c>
      <c r="L42" s="1">
        <f t="shared" si="32"/>
        <v>7</v>
      </c>
      <c r="M42" s="1">
        <f t="shared" si="33"/>
        <v>1</v>
      </c>
      <c r="N42" s="1">
        <f t="shared" si="34"/>
        <v>4</v>
      </c>
      <c r="O42" s="1">
        <f t="shared" si="35"/>
        <v>17</v>
      </c>
      <c r="P42" s="1">
        <f t="shared" si="36"/>
        <v>0</v>
      </c>
      <c r="Q42" s="1">
        <f t="shared" si="37"/>
        <v>2</v>
      </c>
      <c r="R42" s="1">
        <f t="shared" si="38"/>
        <v>14</v>
      </c>
      <c r="S42" s="1">
        <f t="shared" si="39"/>
        <v>3</v>
      </c>
      <c r="T42" s="1">
        <f t="shared" si="40"/>
        <v>5</v>
      </c>
      <c r="U42" s="1">
        <f t="shared" si="41"/>
        <v>8</v>
      </c>
      <c r="V42" s="1">
        <f t="shared" si="42"/>
        <v>0</v>
      </c>
      <c r="W42" s="1">
        <f t="shared" si="43"/>
        <v>4</v>
      </c>
      <c r="X42" s="1">
        <f t="shared" si="44"/>
        <v>18</v>
      </c>
      <c r="Y42" s="1">
        <f t="shared" si="45"/>
        <v>0</v>
      </c>
      <c r="Z42" s="1">
        <f t="shared" si="46"/>
        <v>5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9</v>
      </c>
      <c r="AE42" s="1">
        <f t="shared" si="25"/>
        <v>1</v>
      </c>
      <c r="AF42" s="1">
        <f t="shared" si="26"/>
        <v>0</v>
      </c>
      <c r="AG42" s="43"/>
    </row>
    <row r="43" spans="1:33" x14ac:dyDescent="0.3">
      <c r="A43" s="42">
        <v>46028</v>
      </c>
      <c r="B43" s="1">
        <v>42</v>
      </c>
      <c r="C43" s="1" t="s">
        <v>65</v>
      </c>
      <c r="D43" s="1" t="s">
        <v>5</v>
      </c>
      <c r="E43" s="1">
        <v>2</v>
      </c>
      <c r="F43" s="1">
        <v>4</v>
      </c>
      <c r="G43" s="1" t="s">
        <v>83</v>
      </c>
      <c r="H43" s="1" t="s">
        <v>83</v>
      </c>
      <c r="I43" s="1">
        <f t="shared" si="29"/>
        <v>31</v>
      </c>
      <c r="J43" s="1">
        <f t="shared" si="30"/>
        <v>4</v>
      </c>
      <c r="K43" s="1">
        <f t="shared" si="31"/>
        <v>3</v>
      </c>
      <c r="L43" s="1">
        <f t="shared" si="32"/>
        <v>7</v>
      </c>
      <c r="M43" s="1">
        <f t="shared" si="33"/>
        <v>1</v>
      </c>
      <c r="N43" s="1">
        <f t="shared" si="34"/>
        <v>4</v>
      </c>
      <c r="O43" s="1">
        <f t="shared" si="35"/>
        <v>17</v>
      </c>
      <c r="P43" s="1">
        <f t="shared" si="36"/>
        <v>0</v>
      </c>
      <c r="Q43" s="1">
        <f t="shared" si="37"/>
        <v>2</v>
      </c>
      <c r="R43" s="1">
        <f t="shared" si="38"/>
        <v>14</v>
      </c>
      <c r="S43" s="1">
        <f t="shared" si="39"/>
        <v>4</v>
      </c>
      <c r="T43" s="1">
        <f t="shared" si="40"/>
        <v>5</v>
      </c>
      <c r="U43" s="1">
        <f t="shared" si="41"/>
        <v>8</v>
      </c>
      <c r="V43" s="1">
        <f t="shared" si="42"/>
        <v>0</v>
      </c>
      <c r="W43" s="1">
        <f t="shared" si="43"/>
        <v>4</v>
      </c>
      <c r="X43" s="1">
        <f t="shared" si="44"/>
        <v>18</v>
      </c>
      <c r="Y43" s="1">
        <f t="shared" si="45"/>
        <v>0</v>
      </c>
      <c r="Z43" s="1">
        <f t="shared" si="46"/>
        <v>5</v>
      </c>
      <c r="AA43" s="1" t="str">
        <f t="shared" si="27"/>
        <v>L</v>
      </c>
      <c r="AB43" s="1">
        <f t="shared" si="47"/>
        <v>2</v>
      </c>
      <c r="AC43" s="1" t="str">
        <f t="shared" si="28"/>
        <v>L</v>
      </c>
      <c r="AD43" s="1">
        <f t="shared" si="24"/>
        <v>8</v>
      </c>
      <c r="AE43" s="1">
        <f t="shared" si="25"/>
        <v>2</v>
      </c>
      <c r="AF43" s="1">
        <f t="shared" si="26"/>
        <v>0</v>
      </c>
      <c r="AG43" s="43"/>
    </row>
    <row r="44" spans="1:33" x14ac:dyDescent="0.3">
      <c r="A44" s="42">
        <v>46030</v>
      </c>
      <c r="B44" s="1">
        <v>43</v>
      </c>
      <c r="C44" s="1" t="s">
        <v>66</v>
      </c>
      <c r="D44" s="1" t="s">
        <v>11</v>
      </c>
      <c r="E44" s="1">
        <v>8</v>
      </c>
      <c r="F44" s="1">
        <v>2</v>
      </c>
      <c r="G44" s="1" t="s">
        <v>83</v>
      </c>
      <c r="H44" s="1" t="s">
        <v>83</v>
      </c>
      <c r="I44" s="1">
        <f t="shared" si="29"/>
        <v>32</v>
      </c>
      <c r="J44" s="1">
        <f t="shared" si="30"/>
        <v>4</v>
      </c>
      <c r="K44" s="1">
        <f t="shared" si="31"/>
        <v>3</v>
      </c>
      <c r="L44" s="1">
        <f t="shared" si="32"/>
        <v>7</v>
      </c>
      <c r="M44" s="1">
        <f t="shared" si="33"/>
        <v>1</v>
      </c>
      <c r="N44" s="1">
        <f t="shared" si="34"/>
        <v>4</v>
      </c>
      <c r="O44" s="1">
        <f t="shared" si="35"/>
        <v>18</v>
      </c>
      <c r="P44" s="1">
        <f t="shared" si="36"/>
        <v>0</v>
      </c>
      <c r="Q44" s="1">
        <f t="shared" si="37"/>
        <v>2</v>
      </c>
      <c r="R44" s="1">
        <f t="shared" si="38"/>
        <v>14</v>
      </c>
      <c r="S44" s="1">
        <f t="shared" si="39"/>
        <v>4</v>
      </c>
      <c r="T44" s="1">
        <f t="shared" si="40"/>
        <v>5</v>
      </c>
      <c r="U44" s="1">
        <f t="shared" si="41"/>
        <v>8</v>
      </c>
      <c r="V44" s="1">
        <f t="shared" si="42"/>
        <v>0</v>
      </c>
      <c r="W44" s="1">
        <f t="shared" si="43"/>
        <v>4</v>
      </c>
      <c r="X44" s="1">
        <f t="shared" si="44"/>
        <v>18</v>
      </c>
      <c r="Y44" s="1">
        <f t="shared" si="45"/>
        <v>0</v>
      </c>
      <c r="Z44" s="1">
        <f t="shared" si="46"/>
        <v>5</v>
      </c>
      <c r="AA44" s="1" t="str">
        <f t="shared" si="27"/>
        <v>W</v>
      </c>
      <c r="AB44" s="1">
        <f t="shared" si="47"/>
        <v>1</v>
      </c>
      <c r="AC44" s="1" t="str">
        <f t="shared" si="28"/>
        <v>W</v>
      </c>
      <c r="AD44" s="1">
        <f t="shared" ref="AD44:AD75" si="48">IF(AC44="","",COUNTIFS(AC35:AC44,"W"))</f>
        <v>8</v>
      </c>
      <c r="AE44" s="1">
        <f t="shared" ref="AE44:AE75" si="49">IF(AC44="","",COUNTIFS(AC35:AC44,"L"))</f>
        <v>2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46032</v>
      </c>
      <c r="B45" s="1">
        <v>44</v>
      </c>
      <c r="C45" s="1" t="s">
        <v>66</v>
      </c>
      <c r="D45" s="1" t="s">
        <v>23</v>
      </c>
      <c r="E45" s="1">
        <v>4</v>
      </c>
      <c r="F45" s="1">
        <v>0</v>
      </c>
      <c r="G45" s="1" t="s">
        <v>83</v>
      </c>
      <c r="H45" s="1" t="s">
        <v>83</v>
      </c>
      <c r="I45" s="1">
        <f t="shared" si="29"/>
        <v>33</v>
      </c>
      <c r="J45" s="1">
        <f t="shared" si="30"/>
        <v>4</v>
      </c>
      <c r="K45" s="1">
        <f t="shared" si="31"/>
        <v>3</v>
      </c>
      <c r="L45" s="1">
        <f t="shared" si="32"/>
        <v>7</v>
      </c>
      <c r="M45" s="1">
        <f t="shared" si="33"/>
        <v>1</v>
      </c>
      <c r="N45" s="1">
        <f t="shared" si="34"/>
        <v>4</v>
      </c>
      <c r="O45" s="1">
        <f t="shared" si="35"/>
        <v>19</v>
      </c>
      <c r="P45" s="1">
        <f t="shared" si="36"/>
        <v>0</v>
      </c>
      <c r="Q45" s="1">
        <f t="shared" si="37"/>
        <v>2</v>
      </c>
      <c r="R45" s="1">
        <f t="shared" si="38"/>
        <v>14</v>
      </c>
      <c r="S45" s="1">
        <f t="shared" si="39"/>
        <v>4</v>
      </c>
      <c r="T45" s="1">
        <f t="shared" si="40"/>
        <v>5</v>
      </c>
      <c r="U45" s="1">
        <f t="shared" si="41"/>
        <v>8</v>
      </c>
      <c r="V45" s="1">
        <f t="shared" si="42"/>
        <v>0</v>
      </c>
      <c r="W45" s="1">
        <f t="shared" si="43"/>
        <v>4</v>
      </c>
      <c r="X45" s="1">
        <f t="shared" si="44"/>
        <v>18</v>
      </c>
      <c r="Y45" s="1">
        <f t="shared" si="45"/>
        <v>0</v>
      </c>
      <c r="Z45" s="1">
        <f t="shared" si="46"/>
        <v>5</v>
      </c>
      <c r="AA45" s="1" t="str">
        <f t="shared" si="27"/>
        <v>W</v>
      </c>
      <c r="AB45" s="1">
        <f t="shared" si="47"/>
        <v>2</v>
      </c>
      <c r="AC45" s="1" t="str">
        <f t="shared" si="28"/>
        <v>W</v>
      </c>
      <c r="AD45" s="1">
        <f t="shared" si="48"/>
        <v>8</v>
      </c>
      <c r="AE45" s="1">
        <f t="shared" si="49"/>
        <v>2</v>
      </c>
      <c r="AF45" s="1">
        <f t="shared" si="50"/>
        <v>0</v>
      </c>
      <c r="AG45" s="43"/>
    </row>
    <row r="46" spans="1:33" x14ac:dyDescent="0.3">
      <c r="A46" s="42">
        <v>46034</v>
      </c>
      <c r="B46" s="1">
        <v>45</v>
      </c>
      <c r="C46" s="1" t="s">
        <v>66</v>
      </c>
      <c r="D46" s="1" t="s">
        <v>4</v>
      </c>
      <c r="E46" s="1">
        <v>3</v>
      </c>
      <c r="F46" s="1">
        <v>4</v>
      </c>
      <c r="G46" s="1" t="s">
        <v>84</v>
      </c>
      <c r="H46" s="1" t="s">
        <v>83</v>
      </c>
      <c r="I46" s="1">
        <f t="shared" si="29"/>
        <v>33</v>
      </c>
      <c r="J46" s="1">
        <f t="shared" si="30"/>
        <v>4</v>
      </c>
      <c r="K46" s="1">
        <f t="shared" si="31"/>
        <v>3</v>
      </c>
      <c r="L46" s="1">
        <f t="shared" si="32"/>
        <v>8</v>
      </c>
      <c r="M46" s="1">
        <f t="shared" si="33"/>
        <v>1</v>
      </c>
      <c r="N46" s="1">
        <f t="shared" si="34"/>
        <v>4</v>
      </c>
      <c r="O46" s="1">
        <f t="shared" si="35"/>
        <v>19</v>
      </c>
      <c r="P46" s="1">
        <f t="shared" si="36"/>
        <v>0</v>
      </c>
      <c r="Q46" s="1">
        <f t="shared" si="37"/>
        <v>3</v>
      </c>
      <c r="R46" s="1">
        <f t="shared" si="38"/>
        <v>14</v>
      </c>
      <c r="S46" s="1">
        <f t="shared" si="39"/>
        <v>4</v>
      </c>
      <c r="T46" s="1">
        <f t="shared" si="40"/>
        <v>5</v>
      </c>
      <c r="U46" s="1">
        <f t="shared" si="41"/>
        <v>8</v>
      </c>
      <c r="V46" s="1">
        <f t="shared" si="42"/>
        <v>0</v>
      </c>
      <c r="W46" s="1">
        <f t="shared" si="43"/>
        <v>4</v>
      </c>
      <c r="X46" s="1">
        <f t="shared" si="44"/>
        <v>18</v>
      </c>
      <c r="Y46" s="1">
        <f t="shared" si="45"/>
        <v>0</v>
      </c>
      <c r="Z46" s="1">
        <f t="shared" si="46"/>
        <v>5</v>
      </c>
      <c r="AA46" s="1" t="str">
        <f t="shared" si="27"/>
        <v>L</v>
      </c>
      <c r="AB46" s="1">
        <f t="shared" si="47"/>
        <v>1</v>
      </c>
      <c r="AC46" s="1" t="str">
        <f t="shared" si="28"/>
        <v>OTL</v>
      </c>
      <c r="AD46" s="1">
        <f t="shared" si="48"/>
        <v>7</v>
      </c>
      <c r="AE46" s="1">
        <f t="shared" si="49"/>
        <v>2</v>
      </c>
      <c r="AF46" s="1">
        <f t="shared" si="50"/>
        <v>1</v>
      </c>
      <c r="AG46" s="43"/>
    </row>
    <row r="47" spans="1:33" x14ac:dyDescent="0.3">
      <c r="A47" s="42">
        <v>46038</v>
      </c>
      <c r="B47" s="1">
        <v>46</v>
      </c>
      <c r="C47" s="1" t="s">
        <v>66</v>
      </c>
      <c r="D47" s="1" t="s">
        <v>15</v>
      </c>
      <c r="E47" s="1">
        <v>3</v>
      </c>
      <c r="F47" s="1">
        <v>7</v>
      </c>
      <c r="G47" s="1" t="s">
        <v>83</v>
      </c>
      <c r="H47" s="1" t="s">
        <v>83</v>
      </c>
      <c r="I47" s="1">
        <f t="shared" si="29"/>
        <v>33</v>
      </c>
      <c r="J47" s="1">
        <f t="shared" si="30"/>
        <v>5</v>
      </c>
      <c r="K47" s="1">
        <f t="shared" si="31"/>
        <v>3</v>
      </c>
      <c r="L47" s="1">
        <f t="shared" si="32"/>
        <v>8</v>
      </c>
      <c r="M47" s="1">
        <f t="shared" si="33"/>
        <v>1</v>
      </c>
      <c r="N47" s="1">
        <f t="shared" si="34"/>
        <v>4</v>
      </c>
      <c r="O47" s="1">
        <f t="shared" si="35"/>
        <v>19</v>
      </c>
      <c r="P47" s="1">
        <f t="shared" si="36"/>
        <v>1</v>
      </c>
      <c r="Q47" s="1">
        <f t="shared" si="37"/>
        <v>3</v>
      </c>
      <c r="R47" s="1">
        <f t="shared" si="38"/>
        <v>14</v>
      </c>
      <c r="S47" s="1">
        <f t="shared" si="39"/>
        <v>4</v>
      </c>
      <c r="T47" s="1">
        <f t="shared" si="40"/>
        <v>5</v>
      </c>
      <c r="U47" s="1">
        <f t="shared" si="41"/>
        <v>8</v>
      </c>
      <c r="V47" s="1">
        <f t="shared" si="42"/>
        <v>1</v>
      </c>
      <c r="W47" s="1">
        <f t="shared" si="43"/>
        <v>4</v>
      </c>
      <c r="X47" s="1">
        <f t="shared" si="44"/>
        <v>18</v>
      </c>
      <c r="Y47" s="1">
        <f t="shared" si="45"/>
        <v>1</v>
      </c>
      <c r="Z47" s="1">
        <f t="shared" si="46"/>
        <v>5</v>
      </c>
      <c r="AA47" s="1" t="str">
        <f t="shared" si="27"/>
        <v>L</v>
      </c>
      <c r="AB47" s="1">
        <f t="shared" si="47"/>
        <v>2</v>
      </c>
      <c r="AC47" s="1" t="str">
        <f t="shared" si="28"/>
        <v>L</v>
      </c>
      <c r="AD47" s="1">
        <f t="shared" si="48"/>
        <v>6</v>
      </c>
      <c r="AE47" s="1">
        <f t="shared" si="49"/>
        <v>3</v>
      </c>
      <c r="AF47" s="1">
        <f t="shared" si="50"/>
        <v>1</v>
      </c>
      <c r="AG47" s="43"/>
    </row>
    <row r="48" spans="1:33" x14ac:dyDescent="0.3">
      <c r="A48" s="42">
        <v>46041</v>
      </c>
      <c r="B48" s="1">
        <v>47</v>
      </c>
      <c r="C48" s="1" t="s">
        <v>66</v>
      </c>
      <c r="D48" s="1" t="s">
        <v>1</v>
      </c>
      <c r="E48" s="1">
        <v>5</v>
      </c>
      <c r="F48" s="1">
        <v>2</v>
      </c>
      <c r="G48" s="1" t="s">
        <v>83</v>
      </c>
      <c r="H48" s="1" t="s">
        <v>83</v>
      </c>
      <c r="I48" s="1">
        <f t="shared" si="29"/>
        <v>34</v>
      </c>
      <c r="J48" s="1">
        <f t="shared" si="30"/>
        <v>5</v>
      </c>
      <c r="K48" s="1">
        <f t="shared" si="31"/>
        <v>3</v>
      </c>
      <c r="L48" s="1">
        <f t="shared" si="32"/>
        <v>8</v>
      </c>
      <c r="M48" s="1">
        <f t="shared" si="33"/>
        <v>1</v>
      </c>
      <c r="N48" s="1">
        <f t="shared" si="34"/>
        <v>4</v>
      </c>
      <c r="O48" s="1">
        <f t="shared" si="35"/>
        <v>20</v>
      </c>
      <c r="P48" s="1">
        <f t="shared" si="36"/>
        <v>1</v>
      </c>
      <c r="Q48" s="1">
        <f t="shared" si="37"/>
        <v>3</v>
      </c>
      <c r="R48" s="1">
        <f t="shared" si="38"/>
        <v>14</v>
      </c>
      <c r="S48" s="1">
        <f t="shared" si="39"/>
        <v>4</v>
      </c>
      <c r="T48" s="1">
        <f t="shared" si="40"/>
        <v>5</v>
      </c>
      <c r="U48" s="1">
        <f t="shared" si="41"/>
        <v>8</v>
      </c>
      <c r="V48" s="1">
        <f t="shared" si="42"/>
        <v>1</v>
      </c>
      <c r="W48" s="1">
        <f t="shared" si="43"/>
        <v>4</v>
      </c>
      <c r="X48" s="1">
        <f t="shared" si="44"/>
        <v>18</v>
      </c>
      <c r="Y48" s="1">
        <f t="shared" si="45"/>
        <v>1</v>
      </c>
      <c r="Z48" s="1">
        <f t="shared" si="46"/>
        <v>5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6</v>
      </c>
      <c r="AE48" s="1">
        <f t="shared" si="49"/>
        <v>3</v>
      </c>
      <c r="AF48" s="1">
        <f t="shared" si="50"/>
        <v>1</v>
      </c>
      <c r="AG48" s="43"/>
    </row>
    <row r="49" spans="1:33" x14ac:dyDescent="0.3">
      <c r="A49" s="42">
        <v>46043</v>
      </c>
      <c r="B49" s="1">
        <v>48</v>
      </c>
      <c r="C49" s="1" t="s">
        <v>66</v>
      </c>
      <c r="D49" s="1" t="s">
        <v>31</v>
      </c>
      <c r="E49" s="1">
        <v>1</v>
      </c>
      <c r="F49" s="1">
        <v>2</v>
      </c>
      <c r="G49" s="1" t="s">
        <v>84</v>
      </c>
      <c r="H49" s="1" t="s">
        <v>84</v>
      </c>
      <c r="I49" s="1">
        <f t="shared" si="29"/>
        <v>34</v>
      </c>
      <c r="J49" s="1">
        <f t="shared" si="30"/>
        <v>5</v>
      </c>
      <c r="K49" s="1">
        <f t="shared" si="31"/>
        <v>3</v>
      </c>
      <c r="L49" s="1">
        <f t="shared" si="32"/>
        <v>9</v>
      </c>
      <c r="M49" s="1">
        <f t="shared" si="33"/>
        <v>1</v>
      </c>
      <c r="N49" s="1">
        <f t="shared" si="34"/>
        <v>5</v>
      </c>
      <c r="O49" s="1">
        <f t="shared" si="35"/>
        <v>20</v>
      </c>
      <c r="P49" s="1">
        <f t="shared" si="36"/>
        <v>1</v>
      </c>
      <c r="Q49" s="1">
        <f t="shared" si="37"/>
        <v>4</v>
      </c>
      <c r="R49" s="1">
        <f t="shared" si="38"/>
        <v>14</v>
      </c>
      <c r="S49" s="1">
        <f t="shared" si="39"/>
        <v>4</v>
      </c>
      <c r="T49" s="1">
        <f t="shared" si="40"/>
        <v>5</v>
      </c>
      <c r="U49" s="1">
        <f t="shared" si="41"/>
        <v>8</v>
      </c>
      <c r="V49" s="1">
        <f t="shared" si="42"/>
        <v>1</v>
      </c>
      <c r="W49" s="1">
        <f t="shared" si="43"/>
        <v>4</v>
      </c>
      <c r="X49" s="1">
        <f t="shared" si="44"/>
        <v>18</v>
      </c>
      <c r="Y49" s="1">
        <f t="shared" si="45"/>
        <v>1</v>
      </c>
      <c r="Z49" s="1">
        <f t="shared" si="46"/>
        <v>6</v>
      </c>
      <c r="AA49" s="1" t="str">
        <f t="shared" si="27"/>
        <v>L</v>
      </c>
      <c r="AB49" s="1">
        <f t="shared" si="47"/>
        <v>1</v>
      </c>
      <c r="AC49" s="1" t="str">
        <f t="shared" si="28"/>
        <v>OTL</v>
      </c>
      <c r="AD49" s="1">
        <f t="shared" si="48"/>
        <v>5</v>
      </c>
      <c r="AE49" s="1">
        <f t="shared" si="49"/>
        <v>3</v>
      </c>
      <c r="AF49" s="1">
        <f t="shared" si="50"/>
        <v>2</v>
      </c>
      <c r="AG49" s="43"/>
    </row>
    <row r="50" spans="1:33" x14ac:dyDescent="0.3">
      <c r="A50" s="42">
        <v>46045</v>
      </c>
      <c r="B50" s="1">
        <v>49</v>
      </c>
      <c r="C50" s="1" t="s">
        <v>66</v>
      </c>
      <c r="D50" s="1" t="s">
        <v>10</v>
      </c>
      <c r="E50" s="1">
        <v>3</v>
      </c>
      <c r="F50" s="1">
        <v>7</v>
      </c>
      <c r="G50" s="1" t="s">
        <v>83</v>
      </c>
      <c r="H50" s="1" t="s">
        <v>83</v>
      </c>
      <c r="I50" s="1">
        <f t="shared" si="29"/>
        <v>34</v>
      </c>
      <c r="J50" s="1">
        <f t="shared" si="30"/>
        <v>6</v>
      </c>
      <c r="K50" s="1">
        <f t="shared" si="31"/>
        <v>3</v>
      </c>
      <c r="L50" s="1">
        <f t="shared" si="32"/>
        <v>9</v>
      </c>
      <c r="M50" s="1">
        <f t="shared" si="33"/>
        <v>1</v>
      </c>
      <c r="N50" s="1">
        <f t="shared" si="34"/>
        <v>5</v>
      </c>
      <c r="O50" s="1">
        <f t="shared" si="35"/>
        <v>20</v>
      </c>
      <c r="P50" s="1">
        <f t="shared" si="36"/>
        <v>2</v>
      </c>
      <c r="Q50" s="1">
        <f t="shared" si="37"/>
        <v>4</v>
      </c>
      <c r="R50" s="1">
        <f t="shared" si="38"/>
        <v>14</v>
      </c>
      <c r="S50" s="1">
        <f t="shared" si="39"/>
        <v>4</v>
      </c>
      <c r="T50" s="1">
        <f t="shared" si="40"/>
        <v>5</v>
      </c>
      <c r="U50" s="1">
        <f t="shared" si="41"/>
        <v>8</v>
      </c>
      <c r="V50" s="1">
        <f t="shared" si="42"/>
        <v>1</v>
      </c>
      <c r="W50" s="1">
        <f t="shared" si="43"/>
        <v>4</v>
      </c>
      <c r="X50" s="1">
        <f t="shared" si="44"/>
        <v>18</v>
      </c>
      <c r="Y50" s="1">
        <f t="shared" si="45"/>
        <v>1</v>
      </c>
      <c r="Z50" s="1">
        <f t="shared" si="46"/>
        <v>6</v>
      </c>
      <c r="AA50" s="1" t="str">
        <f t="shared" si="27"/>
        <v>L</v>
      </c>
      <c r="AB50" s="1">
        <f t="shared" si="47"/>
        <v>2</v>
      </c>
      <c r="AC50" s="1" t="str">
        <f t="shared" si="28"/>
        <v>L</v>
      </c>
      <c r="AD50" s="1">
        <f t="shared" si="48"/>
        <v>4</v>
      </c>
      <c r="AE50" s="1">
        <f t="shared" si="49"/>
        <v>4</v>
      </c>
      <c r="AF50" s="1">
        <f t="shared" si="50"/>
        <v>2</v>
      </c>
      <c r="AG50" s="43"/>
    </row>
    <row r="51" spans="1:33" x14ac:dyDescent="0.3">
      <c r="A51" s="42">
        <v>46047</v>
      </c>
      <c r="B51" s="1">
        <v>50</v>
      </c>
      <c r="C51" s="1" t="s">
        <v>65</v>
      </c>
      <c r="D51" s="1" t="s">
        <v>4</v>
      </c>
      <c r="E51" s="1">
        <v>4</v>
      </c>
      <c r="F51" s="1">
        <v>1</v>
      </c>
      <c r="G51" s="1" t="s">
        <v>83</v>
      </c>
      <c r="H51" s="1" t="s">
        <v>83</v>
      </c>
      <c r="I51" s="1">
        <f t="shared" si="29"/>
        <v>35</v>
      </c>
      <c r="J51" s="1">
        <f t="shared" si="30"/>
        <v>6</v>
      </c>
      <c r="K51" s="1">
        <f t="shared" si="31"/>
        <v>3</v>
      </c>
      <c r="L51" s="1">
        <f t="shared" si="32"/>
        <v>9</v>
      </c>
      <c r="M51" s="1">
        <f t="shared" si="33"/>
        <v>1</v>
      </c>
      <c r="N51" s="1">
        <f t="shared" si="34"/>
        <v>5</v>
      </c>
      <c r="O51" s="1">
        <f t="shared" si="35"/>
        <v>20</v>
      </c>
      <c r="P51" s="1">
        <f t="shared" si="36"/>
        <v>2</v>
      </c>
      <c r="Q51" s="1">
        <f t="shared" si="37"/>
        <v>4</v>
      </c>
      <c r="R51" s="1">
        <f t="shared" si="38"/>
        <v>15</v>
      </c>
      <c r="S51" s="1">
        <f t="shared" si="39"/>
        <v>4</v>
      </c>
      <c r="T51" s="1">
        <f t="shared" si="40"/>
        <v>5</v>
      </c>
      <c r="U51" s="1">
        <f t="shared" si="41"/>
        <v>8</v>
      </c>
      <c r="V51" s="1">
        <f t="shared" si="42"/>
        <v>1</v>
      </c>
      <c r="W51" s="1">
        <f t="shared" si="43"/>
        <v>4</v>
      </c>
      <c r="X51" s="1">
        <f t="shared" si="44"/>
        <v>18</v>
      </c>
      <c r="Y51" s="1">
        <f t="shared" si="45"/>
        <v>1</v>
      </c>
      <c r="Z51" s="1">
        <f t="shared" si="46"/>
        <v>6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4</v>
      </c>
      <c r="AE51" s="1">
        <f t="shared" si="49"/>
        <v>4</v>
      </c>
      <c r="AF51" s="1">
        <f t="shared" si="50"/>
        <v>2</v>
      </c>
      <c r="AG51" s="43"/>
    </row>
    <row r="52" spans="1:33" x14ac:dyDescent="0.3">
      <c r="A52" s="42">
        <v>46050</v>
      </c>
      <c r="B52" s="1">
        <v>51</v>
      </c>
      <c r="C52" s="1" t="s">
        <v>65</v>
      </c>
      <c r="D52" s="1" t="s">
        <v>11</v>
      </c>
      <c r="E52" s="1">
        <v>2</v>
      </c>
      <c r="F52" s="1">
        <v>5</v>
      </c>
      <c r="G52" s="1" t="s">
        <v>83</v>
      </c>
      <c r="H52" s="1" t="s">
        <v>83</v>
      </c>
      <c r="I52" s="1">
        <f t="shared" si="29"/>
        <v>35</v>
      </c>
      <c r="J52" s="1">
        <f t="shared" si="30"/>
        <v>7</v>
      </c>
      <c r="K52" s="1">
        <f t="shared" si="31"/>
        <v>3</v>
      </c>
      <c r="L52" s="1">
        <f t="shared" si="32"/>
        <v>9</v>
      </c>
      <c r="M52" s="1">
        <f t="shared" si="33"/>
        <v>1</v>
      </c>
      <c r="N52" s="1">
        <f t="shared" si="34"/>
        <v>5</v>
      </c>
      <c r="O52" s="1">
        <f t="shared" si="35"/>
        <v>20</v>
      </c>
      <c r="P52" s="1">
        <f t="shared" si="36"/>
        <v>2</v>
      </c>
      <c r="Q52" s="1">
        <f t="shared" si="37"/>
        <v>4</v>
      </c>
      <c r="R52" s="1">
        <f t="shared" si="38"/>
        <v>15</v>
      </c>
      <c r="S52" s="1">
        <f t="shared" si="39"/>
        <v>5</v>
      </c>
      <c r="T52" s="1">
        <f t="shared" si="40"/>
        <v>5</v>
      </c>
      <c r="U52" s="1">
        <f t="shared" si="41"/>
        <v>8</v>
      </c>
      <c r="V52" s="1">
        <f t="shared" si="42"/>
        <v>1</v>
      </c>
      <c r="W52" s="1">
        <f t="shared" si="43"/>
        <v>4</v>
      </c>
      <c r="X52" s="1">
        <f t="shared" si="44"/>
        <v>18</v>
      </c>
      <c r="Y52" s="1">
        <f t="shared" si="45"/>
        <v>1</v>
      </c>
      <c r="Z52" s="1">
        <f t="shared" si="46"/>
        <v>6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4</v>
      </c>
      <c r="AE52" s="1">
        <f t="shared" si="49"/>
        <v>4</v>
      </c>
      <c r="AF52" s="1">
        <f t="shared" si="50"/>
        <v>2</v>
      </c>
      <c r="AG52" s="43"/>
    </row>
    <row r="53" spans="1:33" x14ac:dyDescent="0.3">
      <c r="A53" s="42">
        <v>46051</v>
      </c>
      <c r="B53" s="1">
        <v>52</v>
      </c>
      <c r="C53" s="1" t="s">
        <v>65</v>
      </c>
      <c r="D53" s="1" t="s">
        <v>16</v>
      </c>
      <c r="E53" s="1">
        <v>3</v>
      </c>
      <c r="F53" s="1">
        <v>7</v>
      </c>
      <c r="G53" s="1" t="s">
        <v>83</v>
      </c>
      <c r="H53" s="1" t="s">
        <v>83</v>
      </c>
      <c r="I53" s="1">
        <f t="shared" si="29"/>
        <v>35</v>
      </c>
      <c r="J53" s="1">
        <f t="shared" si="30"/>
        <v>8</v>
      </c>
      <c r="K53" s="1">
        <f t="shared" si="31"/>
        <v>3</v>
      </c>
      <c r="L53" s="1">
        <f t="shared" si="32"/>
        <v>9</v>
      </c>
      <c r="M53" s="1">
        <f t="shared" si="33"/>
        <v>1</v>
      </c>
      <c r="N53" s="1">
        <f t="shared" si="34"/>
        <v>5</v>
      </c>
      <c r="O53" s="1">
        <f t="shared" si="35"/>
        <v>20</v>
      </c>
      <c r="P53" s="1">
        <f t="shared" si="36"/>
        <v>2</v>
      </c>
      <c r="Q53" s="1">
        <f t="shared" si="37"/>
        <v>4</v>
      </c>
      <c r="R53" s="1">
        <f t="shared" si="38"/>
        <v>15</v>
      </c>
      <c r="S53" s="1">
        <f t="shared" si="39"/>
        <v>6</v>
      </c>
      <c r="T53" s="1">
        <f t="shared" si="40"/>
        <v>5</v>
      </c>
      <c r="U53" s="1">
        <f t="shared" si="41"/>
        <v>8</v>
      </c>
      <c r="V53" s="1">
        <f t="shared" si="42"/>
        <v>1</v>
      </c>
      <c r="W53" s="1">
        <f t="shared" si="43"/>
        <v>4</v>
      </c>
      <c r="X53" s="1">
        <f t="shared" si="44"/>
        <v>18</v>
      </c>
      <c r="Y53" s="1">
        <f t="shared" si="45"/>
        <v>1</v>
      </c>
      <c r="Z53" s="1">
        <f t="shared" si="46"/>
        <v>6</v>
      </c>
      <c r="AA53" s="1" t="str">
        <f t="shared" si="27"/>
        <v>L</v>
      </c>
      <c r="AB53" s="1">
        <f t="shared" si="47"/>
        <v>2</v>
      </c>
      <c r="AC53" s="1" t="str">
        <f t="shared" si="28"/>
        <v>L</v>
      </c>
      <c r="AD53" s="1">
        <f t="shared" si="48"/>
        <v>4</v>
      </c>
      <c r="AE53" s="1">
        <f t="shared" si="49"/>
        <v>4</v>
      </c>
      <c r="AF53" s="1">
        <f t="shared" si="50"/>
        <v>2</v>
      </c>
      <c r="AG53" s="43"/>
    </row>
    <row r="54" spans="1:33" x14ac:dyDescent="0.3">
      <c r="A54" s="42">
        <v>46053</v>
      </c>
      <c r="B54" s="1">
        <v>53</v>
      </c>
      <c r="C54" s="1" t="s">
        <v>65</v>
      </c>
      <c r="D54" s="1" t="s">
        <v>21</v>
      </c>
      <c r="E54" s="1">
        <v>5</v>
      </c>
      <c r="F54" s="1">
        <v>0</v>
      </c>
      <c r="G54" s="1" t="s">
        <v>83</v>
      </c>
      <c r="H54" s="1" t="s">
        <v>83</v>
      </c>
      <c r="I54" s="1">
        <f t="shared" si="29"/>
        <v>36</v>
      </c>
      <c r="J54" s="1">
        <f t="shared" si="30"/>
        <v>8</v>
      </c>
      <c r="K54" s="1">
        <f t="shared" si="31"/>
        <v>3</v>
      </c>
      <c r="L54" s="1">
        <f t="shared" si="32"/>
        <v>9</v>
      </c>
      <c r="M54" s="1">
        <f t="shared" si="33"/>
        <v>1</v>
      </c>
      <c r="N54" s="1">
        <f t="shared" si="34"/>
        <v>5</v>
      </c>
      <c r="O54" s="1">
        <f t="shared" si="35"/>
        <v>20</v>
      </c>
      <c r="P54" s="1">
        <f t="shared" si="36"/>
        <v>2</v>
      </c>
      <c r="Q54" s="1">
        <f t="shared" si="37"/>
        <v>4</v>
      </c>
      <c r="R54" s="1">
        <f t="shared" si="38"/>
        <v>16</v>
      </c>
      <c r="S54" s="1">
        <f t="shared" si="39"/>
        <v>6</v>
      </c>
      <c r="T54" s="1">
        <f t="shared" si="40"/>
        <v>5</v>
      </c>
      <c r="U54" s="1">
        <f t="shared" si="41"/>
        <v>8</v>
      </c>
      <c r="V54" s="1">
        <f t="shared" si="42"/>
        <v>1</v>
      </c>
      <c r="W54" s="1">
        <f t="shared" si="43"/>
        <v>4</v>
      </c>
      <c r="X54" s="1">
        <f t="shared" si="44"/>
        <v>18</v>
      </c>
      <c r="Y54" s="1">
        <f t="shared" si="45"/>
        <v>1</v>
      </c>
      <c r="Z54" s="1">
        <f t="shared" si="46"/>
        <v>6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4</v>
      </c>
      <c r="AE54" s="1">
        <f t="shared" si="49"/>
        <v>4</v>
      </c>
      <c r="AF54" s="1">
        <f t="shared" si="50"/>
        <v>2</v>
      </c>
      <c r="AG54" s="43"/>
    </row>
    <row r="55" spans="1:33" x14ac:dyDescent="0.3">
      <c r="A55" s="42">
        <v>46055</v>
      </c>
      <c r="B55" s="1">
        <v>54</v>
      </c>
      <c r="C55" s="1" t="s">
        <v>66</v>
      </c>
      <c r="D55" s="1" t="s">
        <v>21</v>
      </c>
      <c r="E55" s="1">
        <v>0</v>
      </c>
      <c r="F55" s="1">
        <v>2</v>
      </c>
      <c r="G55" s="1" t="s">
        <v>83</v>
      </c>
      <c r="H55" s="1" t="s">
        <v>83</v>
      </c>
      <c r="I55" s="1">
        <f t="shared" si="29"/>
        <v>36</v>
      </c>
      <c r="J55" s="1">
        <f t="shared" si="30"/>
        <v>9</v>
      </c>
      <c r="K55" s="1">
        <f t="shared" si="31"/>
        <v>3</v>
      </c>
      <c r="L55" s="1">
        <f t="shared" si="32"/>
        <v>9</v>
      </c>
      <c r="M55" s="1">
        <f t="shared" si="33"/>
        <v>1</v>
      </c>
      <c r="N55" s="1">
        <f t="shared" si="34"/>
        <v>5</v>
      </c>
      <c r="O55" s="1">
        <f t="shared" si="35"/>
        <v>20</v>
      </c>
      <c r="P55" s="1">
        <f t="shared" si="36"/>
        <v>3</v>
      </c>
      <c r="Q55" s="1">
        <f t="shared" si="37"/>
        <v>4</v>
      </c>
      <c r="R55" s="1">
        <f t="shared" si="38"/>
        <v>16</v>
      </c>
      <c r="S55" s="1">
        <f t="shared" si="39"/>
        <v>6</v>
      </c>
      <c r="T55" s="1">
        <f t="shared" si="40"/>
        <v>5</v>
      </c>
      <c r="U55" s="1">
        <f t="shared" si="41"/>
        <v>8</v>
      </c>
      <c r="V55" s="1">
        <f t="shared" si="42"/>
        <v>1</v>
      </c>
      <c r="W55" s="1">
        <f t="shared" si="43"/>
        <v>4</v>
      </c>
      <c r="X55" s="1">
        <f t="shared" si="44"/>
        <v>18</v>
      </c>
      <c r="Y55" s="1">
        <f t="shared" si="45"/>
        <v>1</v>
      </c>
      <c r="Z55" s="1">
        <f t="shared" si="46"/>
        <v>6</v>
      </c>
      <c r="AA55" s="1" t="str">
        <f t="shared" si="27"/>
        <v>L</v>
      </c>
      <c r="AB55" s="1">
        <f t="shared" si="47"/>
        <v>1</v>
      </c>
      <c r="AC55" s="1" t="str">
        <f t="shared" si="28"/>
        <v>L</v>
      </c>
      <c r="AD55" s="1">
        <f t="shared" si="48"/>
        <v>3</v>
      </c>
      <c r="AE55" s="1">
        <f t="shared" si="49"/>
        <v>5</v>
      </c>
      <c r="AF55" s="1">
        <f t="shared" si="50"/>
        <v>2</v>
      </c>
      <c r="AG55" s="43"/>
    </row>
    <row r="56" spans="1:33" x14ac:dyDescent="0.3">
      <c r="A56" s="42">
        <v>46057</v>
      </c>
      <c r="B56" s="1">
        <v>55</v>
      </c>
      <c r="C56" s="1" t="s">
        <v>66</v>
      </c>
      <c r="D56" s="1" t="s">
        <v>8</v>
      </c>
      <c r="E56" s="1">
        <v>4</v>
      </c>
      <c r="F56" s="1">
        <v>2</v>
      </c>
      <c r="G56" s="1" t="s">
        <v>83</v>
      </c>
      <c r="H56" s="1" t="s">
        <v>83</v>
      </c>
      <c r="I56" s="1">
        <f t="shared" si="29"/>
        <v>37</v>
      </c>
      <c r="J56" s="1">
        <f t="shared" si="30"/>
        <v>9</v>
      </c>
      <c r="K56" s="1">
        <f t="shared" si="31"/>
        <v>3</v>
      </c>
      <c r="L56" s="1">
        <f t="shared" si="32"/>
        <v>9</v>
      </c>
      <c r="M56" s="1">
        <f t="shared" si="33"/>
        <v>1</v>
      </c>
      <c r="N56" s="1">
        <f t="shared" si="34"/>
        <v>5</v>
      </c>
      <c r="O56" s="1">
        <f t="shared" si="35"/>
        <v>21</v>
      </c>
      <c r="P56" s="1">
        <f t="shared" si="36"/>
        <v>3</v>
      </c>
      <c r="Q56" s="1">
        <f t="shared" si="37"/>
        <v>4</v>
      </c>
      <c r="R56" s="1">
        <f t="shared" si="38"/>
        <v>16</v>
      </c>
      <c r="S56" s="1">
        <f t="shared" si="39"/>
        <v>6</v>
      </c>
      <c r="T56" s="1">
        <f t="shared" si="40"/>
        <v>5</v>
      </c>
      <c r="U56" s="1">
        <f t="shared" si="41"/>
        <v>8</v>
      </c>
      <c r="V56" s="1">
        <f t="shared" si="42"/>
        <v>1</v>
      </c>
      <c r="W56" s="1">
        <f t="shared" si="43"/>
        <v>4</v>
      </c>
      <c r="X56" s="1">
        <f t="shared" si="44"/>
        <v>19</v>
      </c>
      <c r="Y56" s="1">
        <f t="shared" si="45"/>
        <v>1</v>
      </c>
      <c r="Z56" s="1">
        <f t="shared" si="46"/>
        <v>6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4</v>
      </c>
      <c r="AE56" s="1">
        <f t="shared" si="49"/>
        <v>5</v>
      </c>
      <c r="AF56" s="1">
        <f t="shared" si="50"/>
        <v>1</v>
      </c>
      <c r="AG56" s="43"/>
    </row>
    <row r="57" spans="1:33" x14ac:dyDescent="0.3">
      <c r="A57" s="42">
        <v>46078</v>
      </c>
      <c r="B57" s="1">
        <v>56</v>
      </c>
      <c r="C57" s="1" t="s">
        <v>65</v>
      </c>
      <c r="D57" s="1" t="s">
        <v>95</v>
      </c>
      <c r="E57" s="1">
        <v>4</v>
      </c>
      <c r="F57" s="1">
        <v>2</v>
      </c>
      <c r="G57" s="1" t="s">
        <v>83</v>
      </c>
      <c r="H57" s="1" t="s">
        <v>83</v>
      </c>
      <c r="I57" s="1">
        <f t="shared" si="29"/>
        <v>38</v>
      </c>
      <c r="J57" s="1">
        <f t="shared" si="30"/>
        <v>9</v>
      </c>
      <c r="K57" s="1">
        <f t="shared" si="31"/>
        <v>3</v>
      </c>
      <c r="L57" s="1">
        <f t="shared" si="32"/>
        <v>9</v>
      </c>
      <c r="M57" s="1">
        <f t="shared" si="33"/>
        <v>1</v>
      </c>
      <c r="N57" s="1">
        <f t="shared" si="34"/>
        <v>5</v>
      </c>
      <c r="O57" s="1">
        <f t="shared" si="35"/>
        <v>21</v>
      </c>
      <c r="P57" s="1">
        <f t="shared" si="36"/>
        <v>3</v>
      </c>
      <c r="Q57" s="1">
        <f t="shared" si="37"/>
        <v>4</v>
      </c>
      <c r="R57" s="1">
        <f t="shared" si="38"/>
        <v>17</v>
      </c>
      <c r="S57" s="1">
        <f t="shared" si="39"/>
        <v>6</v>
      </c>
      <c r="T57" s="1">
        <f t="shared" si="40"/>
        <v>5</v>
      </c>
      <c r="U57" s="1">
        <f t="shared" si="41"/>
        <v>9</v>
      </c>
      <c r="V57" s="1">
        <f t="shared" si="42"/>
        <v>1</v>
      </c>
      <c r="W57" s="1">
        <f t="shared" si="43"/>
        <v>4</v>
      </c>
      <c r="X57" s="1">
        <f t="shared" si="44"/>
        <v>20</v>
      </c>
      <c r="Y57" s="1">
        <f t="shared" si="45"/>
        <v>1</v>
      </c>
      <c r="Z57" s="1">
        <f t="shared" si="46"/>
        <v>6</v>
      </c>
      <c r="AA57" s="1" t="str">
        <f t="shared" si="27"/>
        <v>W</v>
      </c>
      <c r="AB57" s="1">
        <f t="shared" si="47"/>
        <v>2</v>
      </c>
      <c r="AC57" s="1" t="str">
        <f t="shared" si="28"/>
        <v>W</v>
      </c>
      <c r="AD57" s="1">
        <f t="shared" si="48"/>
        <v>5</v>
      </c>
      <c r="AE57" s="1">
        <f t="shared" si="49"/>
        <v>4</v>
      </c>
      <c r="AF57" s="1">
        <f t="shared" si="50"/>
        <v>1</v>
      </c>
      <c r="AG57" s="43"/>
    </row>
    <row r="58" spans="1:33" x14ac:dyDescent="0.3">
      <c r="A58" s="42">
        <v>46079</v>
      </c>
      <c r="B58" s="1">
        <v>57</v>
      </c>
      <c r="C58" s="1" t="s">
        <v>66</v>
      </c>
      <c r="D58" s="1" t="s">
        <v>17</v>
      </c>
      <c r="E58" s="1">
        <v>2</v>
      </c>
      <c r="F58" s="1">
        <v>5</v>
      </c>
      <c r="G58" s="1" t="s">
        <v>83</v>
      </c>
      <c r="H58" s="1" t="s">
        <v>83</v>
      </c>
      <c r="I58" s="1">
        <f t="shared" si="29"/>
        <v>38</v>
      </c>
      <c r="J58" s="1">
        <f t="shared" si="30"/>
        <v>10</v>
      </c>
      <c r="K58" s="1">
        <f t="shared" si="31"/>
        <v>3</v>
      </c>
      <c r="L58" s="1">
        <f t="shared" si="32"/>
        <v>9</v>
      </c>
      <c r="M58" s="1">
        <f t="shared" si="33"/>
        <v>1</v>
      </c>
      <c r="N58" s="1">
        <f t="shared" si="34"/>
        <v>5</v>
      </c>
      <c r="O58" s="1">
        <f t="shared" si="35"/>
        <v>21</v>
      </c>
      <c r="P58" s="1">
        <f t="shared" si="36"/>
        <v>4</v>
      </c>
      <c r="Q58" s="1">
        <f t="shared" si="37"/>
        <v>4</v>
      </c>
      <c r="R58" s="1">
        <f t="shared" si="38"/>
        <v>17</v>
      </c>
      <c r="S58" s="1">
        <f t="shared" si="39"/>
        <v>6</v>
      </c>
      <c r="T58" s="1">
        <f t="shared" si="40"/>
        <v>5</v>
      </c>
      <c r="U58" s="1">
        <f t="shared" si="41"/>
        <v>9</v>
      </c>
      <c r="V58" s="1">
        <f t="shared" si="42"/>
        <v>2</v>
      </c>
      <c r="W58" s="1">
        <f t="shared" si="43"/>
        <v>4</v>
      </c>
      <c r="X58" s="1">
        <f t="shared" si="44"/>
        <v>20</v>
      </c>
      <c r="Y58" s="1">
        <f t="shared" si="45"/>
        <v>2</v>
      </c>
      <c r="Z58" s="1">
        <f t="shared" si="46"/>
        <v>6</v>
      </c>
      <c r="AA58" s="1" t="str">
        <f t="shared" si="27"/>
        <v>L</v>
      </c>
      <c r="AB58" s="1">
        <f t="shared" si="47"/>
        <v>1</v>
      </c>
      <c r="AC58" s="1" t="str">
        <f t="shared" si="28"/>
        <v>L</v>
      </c>
      <c r="AD58" s="1">
        <f t="shared" si="48"/>
        <v>4</v>
      </c>
      <c r="AE58" s="1">
        <f t="shared" si="49"/>
        <v>5</v>
      </c>
      <c r="AF58" s="1">
        <f t="shared" si="50"/>
        <v>1</v>
      </c>
      <c r="AG58" s="43"/>
    </row>
    <row r="59" spans="1:33" x14ac:dyDescent="0.3">
      <c r="A59" s="42">
        <v>46081</v>
      </c>
      <c r="B59" s="1">
        <v>58</v>
      </c>
      <c r="C59" s="1" t="s">
        <v>66</v>
      </c>
      <c r="D59" s="1" t="s">
        <v>25</v>
      </c>
      <c r="E59" s="1">
        <v>3</v>
      </c>
      <c r="F59" s="1">
        <v>1</v>
      </c>
      <c r="G59" s="1" t="s">
        <v>83</v>
      </c>
      <c r="H59" s="1" t="s">
        <v>83</v>
      </c>
      <c r="I59" s="1">
        <f t="shared" si="29"/>
        <v>39</v>
      </c>
      <c r="J59" s="1">
        <f t="shared" si="30"/>
        <v>10</v>
      </c>
      <c r="K59" s="1">
        <f t="shared" si="31"/>
        <v>3</v>
      </c>
      <c r="L59" s="1">
        <f t="shared" si="32"/>
        <v>9</v>
      </c>
      <c r="M59" s="1">
        <f t="shared" si="33"/>
        <v>1</v>
      </c>
      <c r="N59" s="1">
        <f t="shared" si="34"/>
        <v>5</v>
      </c>
      <c r="O59" s="1">
        <f t="shared" si="35"/>
        <v>22</v>
      </c>
      <c r="P59" s="1">
        <f t="shared" si="36"/>
        <v>4</v>
      </c>
      <c r="Q59" s="1">
        <f t="shared" si="37"/>
        <v>4</v>
      </c>
      <c r="R59" s="1">
        <f t="shared" si="38"/>
        <v>17</v>
      </c>
      <c r="S59" s="1">
        <f t="shared" si="39"/>
        <v>6</v>
      </c>
      <c r="T59" s="1">
        <f t="shared" si="40"/>
        <v>5</v>
      </c>
      <c r="U59" s="1">
        <f t="shared" si="41"/>
        <v>10</v>
      </c>
      <c r="V59" s="1">
        <f t="shared" si="42"/>
        <v>2</v>
      </c>
      <c r="W59" s="1">
        <f t="shared" si="43"/>
        <v>4</v>
      </c>
      <c r="X59" s="1">
        <f t="shared" si="44"/>
        <v>21</v>
      </c>
      <c r="Y59" s="1">
        <f t="shared" si="45"/>
        <v>2</v>
      </c>
      <c r="Z59" s="1">
        <f t="shared" si="46"/>
        <v>6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5</v>
      </c>
      <c r="AE59" s="1">
        <f t="shared" si="49"/>
        <v>5</v>
      </c>
      <c r="AF59" s="1">
        <f t="shared" si="50"/>
        <v>0</v>
      </c>
      <c r="AG59" s="43"/>
    </row>
    <row r="60" spans="1:33" x14ac:dyDescent="0.3">
      <c r="A60" s="42">
        <v>46083</v>
      </c>
      <c r="B60" s="1">
        <v>59</v>
      </c>
      <c r="C60" s="1" t="s">
        <v>65</v>
      </c>
      <c r="D60" s="1" t="s">
        <v>18</v>
      </c>
      <c r="E60" s="1">
        <v>4</v>
      </c>
      <c r="F60" s="1">
        <v>2</v>
      </c>
      <c r="G60" s="1" t="s">
        <v>83</v>
      </c>
      <c r="H60" s="1" t="s">
        <v>83</v>
      </c>
      <c r="I60" s="1">
        <f t="shared" si="29"/>
        <v>40</v>
      </c>
      <c r="J60" s="1">
        <f t="shared" si="30"/>
        <v>10</v>
      </c>
      <c r="K60" s="1">
        <f t="shared" si="31"/>
        <v>3</v>
      </c>
      <c r="L60" s="1">
        <f t="shared" si="32"/>
        <v>9</v>
      </c>
      <c r="M60" s="1">
        <f t="shared" si="33"/>
        <v>1</v>
      </c>
      <c r="N60" s="1">
        <f t="shared" si="34"/>
        <v>5</v>
      </c>
      <c r="O60" s="1">
        <f t="shared" si="35"/>
        <v>22</v>
      </c>
      <c r="P60" s="1">
        <f t="shared" si="36"/>
        <v>4</v>
      </c>
      <c r="Q60" s="1">
        <f t="shared" si="37"/>
        <v>4</v>
      </c>
      <c r="R60" s="1">
        <f t="shared" si="38"/>
        <v>18</v>
      </c>
      <c r="S60" s="1">
        <f t="shared" si="39"/>
        <v>6</v>
      </c>
      <c r="T60" s="1">
        <f t="shared" si="40"/>
        <v>5</v>
      </c>
      <c r="U60" s="1">
        <f t="shared" si="41"/>
        <v>10</v>
      </c>
      <c r="V60" s="1">
        <f t="shared" si="42"/>
        <v>2</v>
      </c>
      <c r="W60" s="1">
        <f t="shared" si="43"/>
        <v>4</v>
      </c>
      <c r="X60" s="1">
        <f t="shared" si="44"/>
        <v>22</v>
      </c>
      <c r="Y60" s="1">
        <f t="shared" si="45"/>
        <v>2</v>
      </c>
      <c r="Z60" s="1">
        <f t="shared" si="46"/>
        <v>6</v>
      </c>
      <c r="AA60" s="1" t="str">
        <f t="shared" si="27"/>
        <v>W</v>
      </c>
      <c r="AB60" s="1">
        <f t="shared" si="47"/>
        <v>2</v>
      </c>
      <c r="AC60" s="1" t="str">
        <f t="shared" si="28"/>
        <v>W</v>
      </c>
      <c r="AD60" s="1">
        <f t="shared" si="48"/>
        <v>6</v>
      </c>
      <c r="AE60" s="1">
        <f t="shared" si="49"/>
        <v>4</v>
      </c>
      <c r="AF60" s="1">
        <f t="shared" si="50"/>
        <v>0</v>
      </c>
      <c r="AG60" s="43"/>
    </row>
    <row r="61" spans="1:33" x14ac:dyDescent="0.3">
      <c r="A61" s="42">
        <v>46084</v>
      </c>
      <c r="B61" s="1">
        <v>60</v>
      </c>
      <c r="C61" s="1" t="s">
        <v>65</v>
      </c>
      <c r="D61" s="1" t="s">
        <v>31</v>
      </c>
      <c r="E61" s="1">
        <v>5</v>
      </c>
      <c r="F61" s="1">
        <v>1</v>
      </c>
      <c r="G61" s="1" t="s">
        <v>83</v>
      </c>
      <c r="H61" s="1" t="s">
        <v>83</v>
      </c>
      <c r="I61" s="1">
        <f t="shared" si="29"/>
        <v>41</v>
      </c>
      <c r="J61" s="1">
        <f t="shared" si="30"/>
        <v>10</v>
      </c>
      <c r="K61" s="1">
        <f t="shared" si="31"/>
        <v>3</v>
      </c>
      <c r="L61" s="1">
        <f t="shared" si="32"/>
        <v>9</v>
      </c>
      <c r="M61" s="1">
        <f t="shared" si="33"/>
        <v>1</v>
      </c>
      <c r="N61" s="1">
        <f t="shared" si="34"/>
        <v>5</v>
      </c>
      <c r="O61" s="1">
        <f t="shared" si="35"/>
        <v>22</v>
      </c>
      <c r="P61" s="1">
        <f t="shared" si="36"/>
        <v>4</v>
      </c>
      <c r="Q61" s="1">
        <f t="shared" si="37"/>
        <v>4</v>
      </c>
      <c r="R61" s="1">
        <f t="shared" si="38"/>
        <v>19</v>
      </c>
      <c r="S61" s="1">
        <f t="shared" si="39"/>
        <v>6</v>
      </c>
      <c r="T61" s="1">
        <f t="shared" si="40"/>
        <v>5</v>
      </c>
      <c r="U61" s="1">
        <f t="shared" si="41"/>
        <v>10</v>
      </c>
      <c r="V61" s="1">
        <f t="shared" si="42"/>
        <v>2</v>
      </c>
      <c r="W61" s="1">
        <f t="shared" si="43"/>
        <v>4</v>
      </c>
      <c r="X61" s="1">
        <f t="shared" si="44"/>
        <v>23</v>
      </c>
      <c r="Y61" s="1">
        <f t="shared" si="45"/>
        <v>2</v>
      </c>
      <c r="Z61" s="1">
        <f t="shared" si="46"/>
        <v>6</v>
      </c>
      <c r="AA61" s="1" t="str">
        <f t="shared" si="27"/>
        <v>W</v>
      </c>
      <c r="AB61" s="1">
        <f t="shared" si="47"/>
        <v>3</v>
      </c>
      <c r="AC61" s="1" t="str">
        <f t="shared" si="28"/>
        <v>W</v>
      </c>
      <c r="AD61" s="1">
        <f t="shared" si="48"/>
        <v>6</v>
      </c>
      <c r="AE61" s="1">
        <f t="shared" si="49"/>
        <v>4</v>
      </c>
      <c r="AF61" s="1">
        <f t="shared" si="50"/>
        <v>0</v>
      </c>
      <c r="AG61" s="43"/>
    </row>
    <row r="62" spans="1:33" x14ac:dyDescent="0.3">
      <c r="A62" s="42">
        <v>46087</v>
      </c>
      <c r="B62" s="1">
        <v>61</v>
      </c>
      <c r="C62" s="1" t="s">
        <v>65</v>
      </c>
      <c r="D62" s="1" t="s">
        <v>22</v>
      </c>
      <c r="E62" s="1">
        <v>5</v>
      </c>
      <c r="F62" s="1">
        <v>4</v>
      </c>
      <c r="G62" s="1" t="s">
        <v>84</v>
      </c>
      <c r="H62" s="1" t="s">
        <v>84</v>
      </c>
      <c r="I62" s="1">
        <f t="shared" si="29"/>
        <v>42</v>
      </c>
      <c r="J62" s="1">
        <f t="shared" si="30"/>
        <v>10</v>
      </c>
      <c r="K62" s="1">
        <f t="shared" si="31"/>
        <v>4</v>
      </c>
      <c r="L62" s="1">
        <f t="shared" si="32"/>
        <v>9</v>
      </c>
      <c r="M62" s="1">
        <f t="shared" si="33"/>
        <v>2</v>
      </c>
      <c r="N62" s="1">
        <f t="shared" si="34"/>
        <v>5</v>
      </c>
      <c r="O62" s="1">
        <f t="shared" si="35"/>
        <v>22</v>
      </c>
      <c r="P62" s="1">
        <f t="shared" si="36"/>
        <v>4</v>
      </c>
      <c r="Q62" s="1">
        <f t="shared" si="37"/>
        <v>4</v>
      </c>
      <c r="R62" s="1">
        <f t="shared" si="38"/>
        <v>20</v>
      </c>
      <c r="S62" s="1">
        <f t="shared" si="39"/>
        <v>6</v>
      </c>
      <c r="T62" s="1">
        <f t="shared" si="40"/>
        <v>5</v>
      </c>
      <c r="U62" s="1">
        <f t="shared" si="41"/>
        <v>11</v>
      </c>
      <c r="V62" s="1">
        <f t="shared" si="42"/>
        <v>2</v>
      </c>
      <c r="W62" s="1">
        <f t="shared" si="43"/>
        <v>4</v>
      </c>
      <c r="X62" s="1">
        <f t="shared" si="44"/>
        <v>24</v>
      </c>
      <c r="Y62" s="1">
        <f t="shared" si="45"/>
        <v>2</v>
      </c>
      <c r="Z62" s="1">
        <f t="shared" si="46"/>
        <v>6</v>
      </c>
      <c r="AA62" s="1" t="str">
        <f t="shared" si="27"/>
        <v>W</v>
      </c>
      <c r="AB62" s="1">
        <f t="shared" si="47"/>
        <v>4</v>
      </c>
      <c r="AC62" s="1" t="str">
        <f t="shared" si="28"/>
        <v>W</v>
      </c>
      <c r="AD62" s="1">
        <f t="shared" si="48"/>
        <v>7</v>
      </c>
      <c r="AE62" s="1">
        <f t="shared" si="49"/>
        <v>3</v>
      </c>
      <c r="AF62" s="1">
        <f t="shared" si="50"/>
        <v>0</v>
      </c>
      <c r="AG62" s="43"/>
    </row>
    <row r="63" spans="1:33" x14ac:dyDescent="0.3">
      <c r="A63" s="42">
        <v>46089</v>
      </c>
      <c r="B63" s="1">
        <v>62</v>
      </c>
      <c r="C63" s="1" t="s">
        <v>66</v>
      </c>
      <c r="D63" s="1" t="s">
        <v>17</v>
      </c>
      <c r="E63" s="1">
        <v>3</v>
      </c>
      <c r="F63" s="1">
        <v>2</v>
      </c>
      <c r="G63" s="1" t="s">
        <v>84</v>
      </c>
      <c r="H63" s="1" t="s">
        <v>84</v>
      </c>
      <c r="I63" s="1">
        <f t="shared" si="29"/>
        <v>43</v>
      </c>
      <c r="J63" s="1">
        <f t="shared" si="30"/>
        <v>10</v>
      </c>
      <c r="K63" s="1">
        <f t="shared" si="31"/>
        <v>5</v>
      </c>
      <c r="L63" s="1">
        <f t="shared" si="32"/>
        <v>9</v>
      </c>
      <c r="M63" s="1">
        <f t="shared" si="33"/>
        <v>3</v>
      </c>
      <c r="N63" s="1">
        <f t="shared" si="34"/>
        <v>5</v>
      </c>
      <c r="O63" s="1">
        <f t="shared" si="35"/>
        <v>23</v>
      </c>
      <c r="P63" s="1">
        <f t="shared" si="36"/>
        <v>4</v>
      </c>
      <c r="Q63" s="1">
        <f t="shared" si="37"/>
        <v>4</v>
      </c>
      <c r="R63" s="1">
        <f t="shared" si="38"/>
        <v>20</v>
      </c>
      <c r="S63" s="1">
        <f t="shared" si="39"/>
        <v>6</v>
      </c>
      <c r="T63" s="1">
        <f t="shared" si="40"/>
        <v>5</v>
      </c>
      <c r="U63" s="1">
        <f t="shared" si="41"/>
        <v>12</v>
      </c>
      <c r="V63" s="1">
        <f t="shared" si="42"/>
        <v>2</v>
      </c>
      <c r="W63" s="1">
        <f t="shared" si="43"/>
        <v>4</v>
      </c>
      <c r="X63" s="1">
        <f t="shared" si="44"/>
        <v>25</v>
      </c>
      <c r="Y63" s="1">
        <f t="shared" si="45"/>
        <v>2</v>
      </c>
      <c r="Z63" s="1">
        <f t="shared" si="46"/>
        <v>6</v>
      </c>
      <c r="AA63" s="1" t="str">
        <f t="shared" si="27"/>
        <v>W</v>
      </c>
      <c r="AB63" s="1">
        <f t="shared" si="47"/>
        <v>5</v>
      </c>
      <c r="AC63" s="1" t="str">
        <f t="shared" si="28"/>
        <v>W</v>
      </c>
      <c r="AD63" s="1">
        <f t="shared" si="48"/>
        <v>8</v>
      </c>
      <c r="AE63" s="1">
        <f t="shared" si="49"/>
        <v>2</v>
      </c>
      <c r="AF63" s="1">
        <f t="shared" si="50"/>
        <v>0</v>
      </c>
      <c r="AG63" s="43"/>
    </row>
    <row r="64" spans="1:33" x14ac:dyDescent="0.3">
      <c r="A64" s="42">
        <v>46091</v>
      </c>
      <c r="B64" s="1">
        <v>63</v>
      </c>
      <c r="C64" s="1" t="s">
        <v>66</v>
      </c>
      <c r="D64" s="1" t="s">
        <v>20</v>
      </c>
      <c r="E64" s="1">
        <v>3</v>
      </c>
      <c r="F64" s="1">
        <v>4</v>
      </c>
      <c r="G64" s="1" t="s">
        <v>83</v>
      </c>
      <c r="H64" s="1" t="s">
        <v>83</v>
      </c>
      <c r="I64" s="1">
        <f t="shared" si="29"/>
        <v>43</v>
      </c>
      <c r="J64" s="1">
        <f t="shared" si="30"/>
        <v>11</v>
      </c>
      <c r="K64" s="1">
        <f t="shared" si="31"/>
        <v>5</v>
      </c>
      <c r="L64" s="1">
        <f t="shared" si="32"/>
        <v>9</v>
      </c>
      <c r="M64" s="1">
        <f t="shared" si="33"/>
        <v>3</v>
      </c>
      <c r="N64" s="1">
        <f t="shared" si="34"/>
        <v>5</v>
      </c>
      <c r="O64" s="1">
        <f t="shared" si="35"/>
        <v>23</v>
      </c>
      <c r="P64" s="1">
        <f t="shared" si="36"/>
        <v>5</v>
      </c>
      <c r="Q64" s="1">
        <f t="shared" si="37"/>
        <v>4</v>
      </c>
      <c r="R64" s="1">
        <f t="shared" si="38"/>
        <v>20</v>
      </c>
      <c r="S64" s="1">
        <f t="shared" si="39"/>
        <v>6</v>
      </c>
      <c r="T64" s="1">
        <f t="shared" si="40"/>
        <v>5</v>
      </c>
      <c r="U64" s="1">
        <f t="shared" si="41"/>
        <v>12</v>
      </c>
      <c r="V64" s="1">
        <f t="shared" si="42"/>
        <v>2</v>
      </c>
      <c r="W64" s="1">
        <f t="shared" si="43"/>
        <v>4</v>
      </c>
      <c r="X64" s="1">
        <f t="shared" si="44"/>
        <v>25</v>
      </c>
      <c r="Y64" s="1">
        <f t="shared" si="45"/>
        <v>3</v>
      </c>
      <c r="Z64" s="1">
        <f t="shared" si="46"/>
        <v>6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7</v>
      </c>
      <c r="AE64" s="1">
        <f t="shared" si="49"/>
        <v>3</v>
      </c>
      <c r="AF64" s="1">
        <f t="shared" si="50"/>
        <v>0</v>
      </c>
      <c r="AG64" s="43"/>
    </row>
    <row r="65" spans="1:33" x14ac:dyDescent="0.3">
      <c r="A65" s="42">
        <v>46093</v>
      </c>
      <c r="B65" s="1">
        <v>64</v>
      </c>
      <c r="C65" s="1" t="s">
        <v>65</v>
      </c>
      <c r="D65" s="1" t="s">
        <v>7</v>
      </c>
      <c r="E65" s="1">
        <v>5</v>
      </c>
      <c r="F65" s="1">
        <v>1</v>
      </c>
      <c r="G65" s="1" t="s">
        <v>83</v>
      </c>
      <c r="H65" s="1" t="s">
        <v>83</v>
      </c>
      <c r="I65" s="1">
        <f t="shared" si="29"/>
        <v>44</v>
      </c>
      <c r="J65" s="1">
        <f t="shared" si="30"/>
        <v>11</v>
      </c>
      <c r="K65" s="1">
        <f t="shared" si="31"/>
        <v>5</v>
      </c>
      <c r="L65" s="1">
        <f t="shared" si="32"/>
        <v>9</v>
      </c>
      <c r="M65" s="1">
        <f t="shared" si="33"/>
        <v>3</v>
      </c>
      <c r="N65" s="1">
        <f t="shared" si="34"/>
        <v>5</v>
      </c>
      <c r="O65" s="1">
        <f t="shared" si="35"/>
        <v>23</v>
      </c>
      <c r="P65" s="1">
        <f t="shared" si="36"/>
        <v>5</v>
      </c>
      <c r="Q65" s="1">
        <f t="shared" si="37"/>
        <v>4</v>
      </c>
      <c r="R65" s="1">
        <f t="shared" si="38"/>
        <v>21</v>
      </c>
      <c r="S65" s="1">
        <f t="shared" si="39"/>
        <v>6</v>
      </c>
      <c r="T65" s="1">
        <f t="shared" si="40"/>
        <v>5</v>
      </c>
      <c r="U65" s="1">
        <f t="shared" si="41"/>
        <v>12</v>
      </c>
      <c r="V65" s="1">
        <f t="shared" si="42"/>
        <v>2</v>
      </c>
      <c r="W65" s="1">
        <f t="shared" si="43"/>
        <v>4</v>
      </c>
      <c r="X65" s="1">
        <f t="shared" si="44"/>
        <v>26</v>
      </c>
      <c r="Y65" s="1">
        <f t="shared" si="45"/>
        <v>3</v>
      </c>
      <c r="Z65" s="1">
        <f t="shared" si="46"/>
        <v>6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8</v>
      </c>
      <c r="AE65" s="1">
        <f t="shared" si="49"/>
        <v>2</v>
      </c>
      <c r="AF65" s="1">
        <f t="shared" si="50"/>
        <v>0</v>
      </c>
      <c r="AG65" s="43"/>
    </row>
    <row r="66" spans="1:33" x14ac:dyDescent="0.3">
      <c r="A66" s="42">
        <v>46095</v>
      </c>
      <c r="B66" s="1">
        <v>65</v>
      </c>
      <c r="C66" s="1" t="s">
        <v>65</v>
      </c>
      <c r="D66" s="1" t="s">
        <v>0</v>
      </c>
      <c r="E66" s="1">
        <v>1</v>
      </c>
      <c r="F66" s="1">
        <v>3</v>
      </c>
      <c r="G66" s="1" t="s">
        <v>83</v>
      </c>
      <c r="H66" s="1" t="s">
        <v>83</v>
      </c>
      <c r="I66" s="1">
        <f t="shared" si="29"/>
        <v>44</v>
      </c>
      <c r="J66" s="1">
        <f t="shared" si="30"/>
        <v>12</v>
      </c>
      <c r="K66" s="1">
        <f t="shared" si="31"/>
        <v>5</v>
      </c>
      <c r="L66" s="1">
        <f t="shared" si="32"/>
        <v>9</v>
      </c>
      <c r="M66" s="1">
        <f t="shared" si="33"/>
        <v>3</v>
      </c>
      <c r="N66" s="1">
        <f t="shared" si="34"/>
        <v>5</v>
      </c>
      <c r="O66" s="1">
        <f t="shared" si="35"/>
        <v>23</v>
      </c>
      <c r="P66" s="1">
        <f t="shared" si="36"/>
        <v>5</v>
      </c>
      <c r="Q66" s="1">
        <f t="shared" si="37"/>
        <v>4</v>
      </c>
      <c r="R66" s="1">
        <f t="shared" si="38"/>
        <v>21</v>
      </c>
      <c r="S66" s="1">
        <f t="shared" si="39"/>
        <v>7</v>
      </c>
      <c r="T66" s="1">
        <f t="shared" si="40"/>
        <v>5</v>
      </c>
      <c r="U66" s="1">
        <f t="shared" si="41"/>
        <v>12</v>
      </c>
      <c r="V66" s="1">
        <f t="shared" si="42"/>
        <v>3</v>
      </c>
      <c r="W66" s="1">
        <f t="shared" si="43"/>
        <v>4</v>
      </c>
      <c r="X66" s="1">
        <f t="shared" si="44"/>
        <v>26</v>
      </c>
      <c r="Y66" s="1">
        <f t="shared" si="45"/>
        <v>4</v>
      </c>
      <c r="Z66" s="1">
        <f t="shared" si="46"/>
        <v>6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7</v>
      </c>
      <c r="AE66" s="1">
        <f t="shared" si="49"/>
        <v>3</v>
      </c>
      <c r="AF66" s="1">
        <f t="shared" si="50"/>
        <v>0</v>
      </c>
      <c r="AG66" s="43"/>
    </row>
    <row r="67" spans="1:33" x14ac:dyDescent="0.3">
      <c r="A67" s="42">
        <v>46097</v>
      </c>
      <c r="B67" s="1">
        <v>66</v>
      </c>
      <c r="C67" s="1" t="s">
        <v>66</v>
      </c>
      <c r="D67" s="1" t="s">
        <v>9</v>
      </c>
      <c r="E67" s="1">
        <v>2</v>
      </c>
      <c r="F67" s="1">
        <v>7</v>
      </c>
      <c r="G67" s="1" t="s">
        <v>83</v>
      </c>
      <c r="H67" s="1" t="s">
        <v>83</v>
      </c>
      <c r="I67" s="1">
        <f t="shared" ref="I67:I83" si="53">IF(E67="","",IF(E67&gt;F67,I66+1,I66))</f>
        <v>44</v>
      </c>
      <c r="J67" s="1">
        <f t="shared" ref="J67:J83" si="54">IF(E67="","",IF(AND(F67&gt;E67,G67=$AK$2,H67=$AK$2),J66+1,J66))</f>
        <v>13</v>
      </c>
      <c r="K67" s="1">
        <f t="shared" ref="K67:K83" si="55">IF(E67="","",IF(AND(G67=$AK$1,E67&gt;F67),K66+1,K66))</f>
        <v>5</v>
      </c>
      <c r="L67" s="1">
        <f t="shared" ref="L67:L83" si="56">IF(E67="","",IF(AND(OR(G67=$AK$1,H67=$AK$1),E67&lt;F67),L66+1,L66))</f>
        <v>9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5</v>
      </c>
      <c r="O67" s="1">
        <f t="shared" ref="O67:O83" si="59">IF(E67="","",IF(AND(C67=$AL$1,E67&gt;F67),O66+1,O66))</f>
        <v>23</v>
      </c>
      <c r="P67" s="1">
        <f t="shared" ref="P67:P83" si="60">IF(E67="","",IF(AND(C67=$AL$1,F67&gt;E67,G67=$AK$2,H67=$AK$2), P66+1, P66))</f>
        <v>6</v>
      </c>
      <c r="Q67" s="1">
        <f t="shared" ref="Q67:Q83" si="61">IF(E67="","",IF(AND(C67=$AL$1,F67&gt;E67,OR(G67=$AK$1,H67=$AK$1)),Q66+1, Q66))</f>
        <v>4</v>
      </c>
      <c r="R67" s="1">
        <f t="shared" ref="R67:R83" si="62">IF(E67="","",IF(AND(C67=$AL$2,E67&gt;F67),R66+1,R66))</f>
        <v>21</v>
      </c>
      <c r="S67" s="1">
        <f t="shared" ref="S67:S83" si="63">IF(E67="","",IF(AND(C67=$AL$2,F67&gt;E67,G67=$AK$2,H67=$AK$2),S66+1,S66))</f>
        <v>7</v>
      </c>
      <c r="T67" s="1">
        <f t="shared" ref="T67:T83" si="64">IF(E67="","",IF(AND(C67=$AL$2,F67&gt;E67,OR(G67=$AK$1,H67=$AK$1)), T66+1, T66))</f>
        <v>5</v>
      </c>
      <c r="U67" s="1">
        <f t="shared" ref="U67:U83" si="65">IF(E67="","",IF(AND(E67&gt;F67,COUNTIF($AO$1:$AO$7,D67)=1),U66+1,U66))</f>
        <v>12</v>
      </c>
      <c r="V67" s="1">
        <f t="shared" ref="V67:V83" si="66">IF(E67="","",IF(AND(E67&lt;F67,G67=$AK$2,H67=$AK$2,COUNTIF($AO$1:$AO$7,D67)=1),V66+1,V66))</f>
        <v>3</v>
      </c>
      <c r="W67" s="1">
        <f t="shared" ref="W67:W83" si="67">IF(E67="","",IF(AND(E67&lt;F67,COUNTIF($AO$1:$AO$7,D67)=1,OR(G67=$AK$1,H67=$AK$1)), W66+1, W66))</f>
        <v>4</v>
      </c>
      <c r="X67" s="1">
        <f t="shared" ref="X67:X83" si="68">IF(E67="","",IF(AND(E67&gt;F67,COUNTIF($AN$1:$AN$15,D67)=1),X66+1,X66))</f>
        <v>26</v>
      </c>
      <c r="Y67" s="1">
        <f t="shared" ref="Y67:Y83" si="69">IF(E67="","",IF(AND(E67&lt;F67,G67=$AK$2,H67=$AK$2,COUNTIF($AN$1:$AN$15,D67)=1),Y66+1,Y66))</f>
        <v>4</v>
      </c>
      <c r="Z67" s="1">
        <f t="shared" ref="Z67:Z83" si="70">IF(E67="","",IF(AND(E67&lt;F67,COUNTIF($AN$1:$AN$15,D67)=1,OR(G67=$AK$1,H67=$AK$1)), Z66+1, Z66))</f>
        <v>6</v>
      </c>
      <c r="AA67" s="1" t="str">
        <f t="shared" si="51"/>
        <v>L</v>
      </c>
      <c r="AB67" s="1">
        <f t="shared" ref="AB67:AB83" si="71">IF(AA67="","",IF(AA67=AA66,AB66+1,1))</f>
        <v>2</v>
      </c>
      <c r="AC67" s="1" t="str">
        <f t="shared" si="52"/>
        <v>L</v>
      </c>
      <c r="AD67" s="1">
        <f t="shared" si="48"/>
        <v>6</v>
      </c>
      <c r="AE67" s="1">
        <f t="shared" si="49"/>
        <v>4</v>
      </c>
      <c r="AF67" s="1">
        <f t="shared" si="50"/>
        <v>0</v>
      </c>
      <c r="AG67" s="43"/>
    </row>
    <row r="68" spans="1:33" x14ac:dyDescent="0.3">
      <c r="A68" s="42">
        <v>46099</v>
      </c>
      <c r="B68" s="1">
        <v>67</v>
      </c>
      <c r="C68" s="1" t="s">
        <v>66</v>
      </c>
      <c r="D68" s="1" t="s">
        <v>22</v>
      </c>
      <c r="E68" s="1">
        <v>1</v>
      </c>
      <c r="F68" s="1">
        <v>2</v>
      </c>
      <c r="G68" s="1" t="s">
        <v>84</v>
      </c>
      <c r="H68" s="1" t="s">
        <v>84</v>
      </c>
      <c r="I68" s="1">
        <f t="shared" si="53"/>
        <v>44</v>
      </c>
      <c r="J68" s="1">
        <f t="shared" si="54"/>
        <v>13</v>
      </c>
      <c r="K68" s="1">
        <f t="shared" si="55"/>
        <v>5</v>
      </c>
      <c r="L68" s="1">
        <f t="shared" si="56"/>
        <v>10</v>
      </c>
      <c r="M68" s="1">
        <f t="shared" si="57"/>
        <v>3</v>
      </c>
      <c r="N68" s="1">
        <f t="shared" si="58"/>
        <v>6</v>
      </c>
      <c r="O68" s="1">
        <f t="shared" si="59"/>
        <v>23</v>
      </c>
      <c r="P68" s="1">
        <f t="shared" si="60"/>
        <v>6</v>
      </c>
      <c r="Q68" s="1">
        <f t="shared" si="61"/>
        <v>5</v>
      </c>
      <c r="R68" s="1">
        <f t="shared" si="62"/>
        <v>21</v>
      </c>
      <c r="S68" s="1">
        <f t="shared" si="63"/>
        <v>7</v>
      </c>
      <c r="T68" s="1">
        <f t="shared" si="64"/>
        <v>5</v>
      </c>
      <c r="U68" s="1">
        <f t="shared" si="65"/>
        <v>12</v>
      </c>
      <c r="V68" s="1">
        <f t="shared" si="66"/>
        <v>3</v>
      </c>
      <c r="W68" s="1">
        <f t="shared" si="67"/>
        <v>5</v>
      </c>
      <c r="X68" s="1">
        <f t="shared" si="68"/>
        <v>26</v>
      </c>
      <c r="Y68" s="1">
        <f t="shared" si="69"/>
        <v>4</v>
      </c>
      <c r="Z68" s="1">
        <f t="shared" si="70"/>
        <v>7</v>
      </c>
      <c r="AA68" s="1" t="str">
        <f t="shared" si="51"/>
        <v>L</v>
      </c>
      <c r="AB68" s="1">
        <f t="shared" si="71"/>
        <v>3</v>
      </c>
      <c r="AC68" s="1" t="str">
        <f t="shared" si="52"/>
        <v>OTL</v>
      </c>
      <c r="AD68" s="1">
        <f t="shared" si="48"/>
        <v>6</v>
      </c>
      <c r="AE68" s="1">
        <f t="shared" si="49"/>
        <v>3</v>
      </c>
      <c r="AF68" s="1">
        <f t="shared" si="50"/>
        <v>1</v>
      </c>
      <c r="AG68" s="43"/>
    </row>
    <row r="69" spans="1:33" x14ac:dyDescent="0.3">
      <c r="A69" s="42">
        <v>46101</v>
      </c>
      <c r="B69" s="1">
        <v>68</v>
      </c>
      <c r="C69" s="1" t="s">
        <v>65</v>
      </c>
      <c r="D69" s="1" t="s">
        <v>25</v>
      </c>
      <c r="E69" s="1">
        <v>4</v>
      </c>
      <c r="F69" s="1">
        <v>1</v>
      </c>
      <c r="G69" s="1" t="s">
        <v>83</v>
      </c>
      <c r="H69" s="1" t="s">
        <v>83</v>
      </c>
      <c r="I69" s="1">
        <f t="shared" si="53"/>
        <v>45</v>
      </c>
      <c r="J69" s="1">
        <f t="shared" si="54"/>
        <v>13</v>
      </c>
      <c r="K69" s="1">
        <f t="shared" si="55"/>
        <v>5</v>
      </c>
      <c r="L69" s="1">
        <f t="shared" si="56"/>
        <v>10</v>
      </c>
      <c r="M69" s="1">
        <f t="shared" si="57"/>
        <v>3</v>
      </c>
      <c r="N69" s="1">
        <f t="shared" si="58"/>
        <v>6</v>
      </c>
      <c r="O69" s="1">
        <f t="shared" si="59"/>
        <v>23</v>
      </c>
      <c r="P69" s="1">
        <f t="shared" si="60"/>
        <v>6</v>
      </c>
      <c r="Q69" s="1">
        <f t="shared" si="61"/>
        <v>5</v>
      </c>
      <c r="R69" s="1">
        <f t="shared" si="62"/>
        <v>22</v>
      </c>
      <c r="S69" s="1">
        <f t="shared" si="63"/>
        <v>7</v>
      </c>
      <c r="T69" s="1">
        <f t="shared" si="64"/>
        <v>5</v>
      </c>
      <c r="U69" s="1">
        <f t="shared" si="65"/>
        <v>13</v>
      </c>
      <c r="V69" s="1">
        <f t="shared" si="66"/>
        <v>3</v>
      </c>
      <c r="W69" s="1">
        <f t="shared" si="67"/>
        <v>5</v>
      </c>
      <c r="X69" s="1">
        <f t="shared" si="68"/>
        <v>27</v>
      </c>
      <c r="Y69" s="1">
        <f t="shared" si="69"/>
        <v>4</v>
      </c>
      <c r="Z69" s="1">
        <f t="shared" si="70"/>
        <v>7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6</v>
      </c>
      <c r="AE69" s="1">
        <f t="shared" si="49"/>
        <v>3</v>
      </c>
      <c r="AF69" s="1">
        <f t="shared" si="50"/>
        <v>1</v>
      </c>
      <c r="AG69" s="43"/>
    </row>
    <row r="70" spans="1:33" x14ac:dyDescent="0.3">
      <c r="A70" s="42">
        <v>46103</v>
      </c>
      <c r="B70" s="1">
        <v>69</v>
      </c>
      <c r="C70" s="1" t="s">
        <v>65</v>
      </c>
      <c r="D70" s="1" t="s">
        <v>1</v>
      </c>
      <c r="E70" s="1">
        <v>3</v>
      </c>
      <c r="F70" s="1">
        <v>2</v>
      </c>
      <c r="G70" s="1" t="s">
        <v>84</v>
      </c>
      <c r="H70" s="1" t="s">
        <v>83</v>
      </c>
      <c r="I70" s="1">
        <f t="shared" si="53"/>
        <v>46</v>
      </c>
      <c r="J70" s="1">
        <f t="shared" si="54"/>
        <v>13</v>
      </c>
      <c r="K70" s="1">
        <f t="shared" si="55"/>
        <v>6</v>
      </c>
      <c r="L70" s="1">
        <f t="shared" si="56"/>
        <v>10</v>
      </c>
      <c r="M70" s="1">
        <f t="shared" si="57"/>
        <v>3</v>
      </c>
      <c r="N70" s="1">
        <f t="shared" si="58"/>
        <v>6</v>
      </c>
      <c r="O70" s="1">
        <f t="shared" si="59"/>
        <v>23</v>
      </c>
      <c r="P70" s="1">
        <f t="shared" si="60"/>
        <v>6</v>
      </c>
      <c r="Q70" s="1">
        <f t="shared" si="61"/>
        <v>5</v>
      </c>
      <c r="R70" s="1">
        <f t="shared" si="62"/>
        <v>23</v>
      </c>
      <c r="S70" s="1">
        <f t="shared" si="63"/>
        <v>7</v>
      </c>
      <c r="T70" s="1">
        <f t="shared" si="64"/>
        <v>5</v>
      </c>
      <c r="U70" s="1">
        <f t="shared" si="65"/>
        <v>13</v>
      </c>
      <c r="V70" s="1">
        <f t="shared" si="66"/>
        <v>3</v>
      </c>
      <c r="W70" s="1">
        <f t="shared" si="67"/>
        <v>5</v>
      </c>
      <c r="X70" s="1">
        <f t="shared" si="68"/>
        <v>27</v>
      </c>
      <c r="Y70" s="1">
        <f t="shared" si="69"/>
        <v>4</v>
      </c>
      <c r="Z70" s="1">
        <f t="shared" si="70"/>
        <v>7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6</v>
      </c>
      <c r="AE70" s="1">
        <f t="shared" si="49"/>
        <v>3</v>
      </c>
      <c r="AF70" s="1">
        <f t="shared" si="50"/>
        <v>1</v>
      </c>
      <c r="AG70" s="43"/>
    </row>
    <row r="71" spans="1:33" x14ac:dyDescent="0.3">
      <c r="A71" s="42">
        <v>46105</v>
      </c>
      <c r="B71" s="1">
        <v>70</v>
      </c>
      <c r="C71" s="1" t="s">
        <v>65</v>
      </c>
      <c r="D71" s="1" t="s">
        <v>9</v>
      </c>
      <c r="E71" s="1">
        <v>6</v>
      </c>
      <c r="F71" s="1">
        <v>2</v>
      </c>
      <c r="G71" s="1" t="s">
        <v>83</v>
      </c>
      <c r="H71" s="1" t="s">
        <v>83</v>
      </c>
      <c r="I71" s="1">
        <f t="shared" si="53"/>
        <v>47</v>
      </c>
      <c r="J71" s="1">
        <f t="shared" si="54"/>
        <v>13</v>
      </c>
      <c r="K71" s="1">
        <f t="shared" si="55"/>
        <v>6</v>
      </c>
      <c r="L71" s="1">
        <f t="shared" si="56"/>
        <v>10</v>
      </c>
      <c r="M71" s="1">
        <f t="shared" si="57"/>
        <v>3</v>
      </c>
      <c r="N71" s="1">
        <f t="shared" si="58"/>
        <v>6</v>
      </c>
      <c r="O71" s="1">
        <f t="shared" si="59"/>
        <v>23</v>
      </c>
      <c r="P71" s="1">
        <f t="shared" si="60"/>
        <v>6</v>
      </c>
      <c r="Q71" s="1">
        <f t="shared" si="61"/>
        <v>5</v>
      </c>
      <c r="R71" s="1">
        <f t="shared" si="62"/>
        <v>24</v>
      </c>
      <c r="S71" s="1">
        <f t="shared" si="63"/>
        <v>7</v>
      </c>
      <c r="T71" s="1">
        <f t="shared" si="64"/>
        <v>5</v>
      </c>
      <c r="U71" s="1">
        <f t="shared" si="65"/>
        <v>13</v>
      </c>
      <c r="V71" s="1">
        <f t="shared" si="66"/>
        <v>3</v>
      </c>
      <c r="W71" s="1">
        <f t="shared" si="67"/>
        <v>5</v>
      </c>
      <c r="X71" s="1">
        <f t="shared" si="68"/>
        <v>27</v>
      </c>
      <c r="Y71" s="1">
        <f t="shared" si="69"/>
        <v>4</v>
      </c>
      <c r="Z71" s="1">
        <f t="shared" si="70"/>
        <v>7</v>
      </c>
      <c r="AA71" s="1" t="str">
        <f t="shared" si="51"/>
        <v>W</v>
      </c>
      <c r="AB71" s="1">
        <f t="shared" si="71"/>
        <v>3</v>
      </c>
      <c r="AC71" s="1" t="str">
        <f t="shared" si="52"/>
        <v>W</v>
      </c>
      <c r="AD71" s="1">
        <f t="shared" si="48"/>
        <v>6</v>
      </c>
      <c r="AE71" s="1">
        <f t="shared" si="49"/>
        <v>3</v>
      </c>
      <c r="AF71" s="1">
        <f t="shared" si="50"/>
        <v>1</v>
      </c>
      <c r="AG71" s="43"/>
    </row>
    <row r="72" spans="1:33" x14ac:dyDescent="0.3">
      <c r="A72" s="42">
        <v>46107</v>
      </c>
      <c r="B72" s="1">
        <v>71</v>
      </c>
      <c r="C72" s="1" t="s">
        <v>65</v>
      </c>
      <c r="D72" s="1" t="s">
        <v>0</v>
      </c>
      <c r="E72" s="1">
        <v>3</v>
      </c>
      <c r="F72" s="1">
        <v>2</v>
      </c>
      <c r="G72" s="1" t="s">
        <v>83</v>
      </c>
      <c r="H72" s="1" t="s">
        <v>83</v>
      </c>
      <c r="I72" s="1">
        <f t="shared" si="53"/>
        <v>48</v>
      </c>
      <c r="J72" s="1">
        <f t="shared" si="54"/>
        <v>13</v>
      </c>
      <c r="K72" s="1">
        <f t="shared" si="55"/>
        <v>6</v>
      </c>
      <c r="L72" s="1">
        <f t="shared" si="56"/>
        <v>10</v>
      </c>
      <c r="M72" s="1">
        <f t="shared" si="57"/>
        <v>3</v>
      </c>
      <c r="N72" s="1">
        <f t="shared" si="58"/>
        <v>6</v>
      </c>
      <c r="O72" s="1">
        <f t="shared" si="59"/>
        <v>23</v>
      </c>
      <c r="P72" s="1">
        <f t="shared" si="60"/>
        <v>6</v>
      </c>
      <c r="Q72" s="1">
        <f t="shared" si="61"/>
        <v>5</v>
      </c>
      <c r="R72" s="1">
        <f t="shared" si="62"/>
        <v>25</v>
      </c>
      <c r="S72" s="1">
        <f t="shared" si="63"/>
        <v>7</v>
      </c>
      <c r="T72" s="1">
        <f t="shared" si="64"/>
        <v>5</v>
      </c>
      <c r="U72" s="1">
        <f t="shared" si="65"/>
        <v>14</v>
      </c>
      <c r="V72" s="1">
        <f t="shared" si="66"/>
        <v>3</v>
      </c>
      <c r="W72" s="1">
        <f t="shared" si="67"/>
        <v>5</v>
      </c>
      <c r="X72" s="1">
        <f t="shared" si="68"/>
        <v>28</v>
      </c>
      <c r="Y72" s="1">
        <f t="shared" si="69"/>
        <v>4</v>
      </c>
      <c r="Z72" s="1">
        <f t="shared" si="70"/>
        <v>7</v>
      </c>
      <c r="AA72" s="1" t="str">
        <f t="shared" si="51"/>
        <v>W</v>
      </c>
      <c r="AB72" s="1">
        <f t="shared" si="71"/>
        <v>4</v>
      </c>
      <c r="AC72" s="1" t="str">
        <f t="shared" si="52"/>
        <v>W</v>
      </c>
      <c r="AD72" s="1">
        <f t="shared" si="48"/>
        <v>6</v>
      </c>
      <c r="AE72" s="1">
        <f t="shared" si="49"/>
        <v>3</v>
      </c>
      <c r="AF72" s="1">
        <f t="shared" si="50"/>
        <v>1</v>
      </c>
      <c r="AG72" s="43"/>
    </row>
    <row r="73" spans="1:33" x14ac:dyDescent="0.3">
      <c r="A73" s="42">
        <v>46109</v>
      </c>
      <c r="B73" s="1">
        <v>72</v>
      </c>
      <c r="C73" s="1" t="s">
        <v>66</v>
      </c>
      <c r="D73" s="1" t="s">
        <v>0</v>
      </c>
      <c r="E73" s="1">
        <v>2</v>
      </c>
      <c r="F73" s="1">
        <v>4</v>
      </c>
      <c r="G73" s="1" t="s">
        <v>83</v>
      </c>
      <c r="H73" s="1" t="s">
        <v>83</v>
      </c>
      <c r="I73" s="1">
        <f t="shared" si="53"/>
        <v>48</v>
      </c>
      <c r="J73" s="1">
        <f t="shared" si="54"/>
        <v>14</v>
      </c>
      <c r="K73" s="1">
        <f t="shared" si="55"/>
        <v>6</v>
      </c>
      <c r="L73" s="1">
        <f t="shared" si="56"/>
        <v>10</v>
      </c>
      <c r="M73" s="1">
        <f t="shared" si="57"/>
        <v>3</v>
      </c>
      <c r="N73" s="1">
        <f t="shared" si="58"/>
        <v>6</v>
      </c>
      <c r="O73" s="1">
        <f t="shared" si="59"/>
        <v>23</v>
      </c>
      <c r="P73" s="1">
        <f t="shared" si="60"/>
        <v>7</v>
      </c>
      <c r="Q73" s="1">
        <f t="shared" si="61"/>
        <v>5</v>
      </c>
      <c r="R73" s="1">
        <f t="shared" si="62"/>
        <v>25</v>
      </c>
      <c r="S73" s="1">
        <f t="shared" si="63"/>
        <v>7</v>
      </c>
      <c r="T73" s="1">
        <f t="shared" si="64"/>
        <v>5</v>
      </c>
      <c r="U73" s="1">
        <f t="shared" si="65"/>
        <v>14</v>
      </c>
      <c r="V73" s="1">
        <f t="shared" si="66"/>
        <v>4</v>
      </c>
      <c r="W73" s="1">
        <f t="shared" si="67"/>
        <v>5</v>
      </c>
      <c r="X73" s="1">
        <f t="shared" si="68"/>
        <v>28</v>
      </c>
      <c r="Y73" s="1">
        <f t="shared" si="69"/>
        <v>5</v>
      </c>
      <c r="Z73" s="1">
        <f t="shared" si="70"/>
        <v>7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5</v>
      </c>
      <c r="AE73" s="1">
        <f t="shared" si="49"/>
        <v>4</v>
      </c>
      <c r="AF73" s="1">
        <f t="shared" si="50"/>
        <v>1</v>
      </c>
      <c r="AG73" s="43"/>
    </row>
    <row r="74" spans="1:33" x14ac:dyDescent="0.3">
      <c r="A74" s="42">
        <v>46111</v>
      </c>
      <c r="B74" s="1">
        <v>73</v>
      </c>
      <c r="C74" s="1" t="s">
        <v>66</v>
      </c>
      <c r="D74" s="1" t="s">
        <v>27</v>
      </c>
      <c r="E74" s="1">
        <v>9</v>
      </c>
      <c r="F74" s="1">
        <v>2</v>
      </c>
      <c r="G74" s="1" t="s">
        <v>83</v>
      </c>
      <c r="H74" s="1" t="s">
        <v>83</v>
      </c>
      <c r="I74" s="1">
        <f t="shared" si="53"/>
        <v>49</v>
      </c>
      <c r="J74" s="1">
        <f t="shared" si="54"/>
        <v>14</v>
      </c>
      <c r="K74" s="1">
        <f t="shared" si="55"/>
        <v>6</v>
      </c>
      <c r="L74" s="1">
        <f t="shared" si="56"/>
        <v>10</v>
      </c>
      <c r="M74" s="1">
        <f t="shared" si="57"/>
        <v>3</v>
      </c>
      <c r="N74" s="1">
        <f t="shared" si="58"/>
        <v>6</v>
      </c>
      <c r="O74" s="1">
        <f t="shared" si="59"/>
        <v>24</v>
      </c>
      <c r="P74" s="1">
        <f t="shared" si="60"/>
        <v>7</v>
      </c>
      <c r="Q74" s="1">
        <f t="shared" si="61"/>
        <v>5</v>
      </c>
      <c r="R74" s="1">
        <f t="shared" si="62"/>
        <v>25</v>
      </c>
      <c r="S74" s="1">
        <f t="shared" si="63"/>
        <v>7</v>
      </c>
      <c r="T74" s="1">
        <f t="shared" si="64"/>
        <v>5</v>
      </c>
      <c r="U74" s="1">
        <f t="shared" si="65"/>
        <v>14</v>
      </c>
      <c r="V74" s="1">
        <f t="shared" si="66"/>
        <v>4</v>
      </c>
      <c r="W74" s="1">
        <f t="shared" si="67"/>
        <v>5</v>
      </c>
      <c r="X74" s="1">
        <f t="shared" si="68"/>
        <v>29</v>
      </c>
      <c r="Y74" s="1">
        <f t="shared" si="69"/>
        <v>5</v>
      </c>
      <c r="Z74" s="1">
        <f t="shared" si="70"/>
        <v>7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46113</v>
      </c>
      <c r="B75" s="1">
        <v>74</v>
      </c>
      <c r="C75" s="1" t="s">
        <v>66</v>
      </c>
      <c r="D75" s="1" t="s">
        <v>3</v>
      </c>
      <c r="E75" s="1">
        <v>6</v>
      </c>
      <c r="F75" s="1">
        <v>8</v>
      </c>
      <c r="G75" s="1" t="s">
        <v>83</v>
      </c>
      <c r="H75" s="1" t="s">
        <v>83</v>
      </c>
      <c r="I75" s="1">
        <f t="shared" si="53"/>
        <v>49</v>
      </c>
      <c r="J75" s="1">
        <f t="shared" si="54"/>
        <v>15</v>
      </c>
      <c r="K75" s="1">
        <f t="shared" si="55"/>
        <v>6</v>
      </c>
      <c r="L75" s="1">
        <f t="shared" si="56"/>
        <v>10</v>
      </c>
      <c r="M75" s="1">
        <f t="shared" si="57"/>
        <v>3</v>
      </c>
      <c r="N75" s="1">
        <f t="shared" si="58"/>
        <v>6</v>
      </c>
      <c r="O75" s="1">
        <f t="shared" si="59"/>
        <v>24</v>
      </c>
      <c r="P75" s="1">
        <f t="shared" si="60"/>
        <v>8</v>
      </c>
      <c r="Q75" s="1">
        <f t="shared" si="61"/>
        <v>5</v>
      </c>
      <c r="R75" s="1">
        <f t="shared" si="62"/>
        <v>25</v>
      </c>
      <c r="S75" s="1">
        <f t="shared" si="63"/>
        <v>7</v>
      </c>
      <c r="T75" s="1">
        <f t="shared" si="64"/>
        <v>5</v>
      </c>
      <c r="U75" s="1">
        <f t="shared" si="65"/>
        <v>14</v>
      </c>
      <c r="V75" s="1">
        <f t="shared" si="66"/>
        <v>4</v>
      </c>
      <c r="W75" s="1">
        <f t="shared" si="67"/>
        <v>5</v>
      </c>
      <c r="X75" s="1">
        <f t="shared" si="68"/>
        <v>29</v>
      </c>
      <c r="Y75" s="1">
        <f t="shared" si="69"/>
        <v>6</v>
      </c>
      <c r="Z75" s="1">
        <f t="shared" si="70"/>
        <v>7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5</v>
      </c>
      <c r="AE75" s="1">
        <f t="shared" si="49"/>
        <v>4</v>
      </c>
      <c r="AF75" s="1">
        <f t="shared" si="50"/>
        <v>1</v>
      </c>
      <c r="AG75" s="43"/>
    </row>
    <row r="76" spans="1:33" x14ac:dyDescent="0.3">
      <c r="A76" s="42">
        <v>46116</v>
      </c>
      <c r="B76" s="1">
        <v>75</v>
      </c>
      <c r="C76" s="1" t="s">
        <v>65</v>
      </c>
      <c r="D76" s="1" t="s">
        <v>22</v>
      </c>
      <c r="E76" s="1">
        <v>2</v>
      </c>
      <c r="F76" s="1">
        <v>0</v>
      </c>
      <c r="G76" s="1" t="s">
        <v>83</v>
      </c>
      <c r="H76" s="1" t="s">
        <v>83</v>
      </c>
      <c r="I76" s="1">
        <f t="shared" si="53"/>
        <v>50</v>
      </c>
      <c r="J76" s="1">
        <f t="shared" si="54"/>
        <v>15</v>
      </c>
      <c r="K76" s="1">
        <f t="shared" si="55"/>
        <v>6</v>
      </c>
      <c r="L76" s="1">
        <f t="shared" si="56"/>
        <v>10</v>
      </c>
      <c r="M76" s="1">
        <f t="shared" si="57"/>
        <v>3</v>
      </c>
      <c r="N76" s="1">
        <f t="shared" si="58"/>
        <v>6</v>
      </c>
      <c r="O76" s="1">
        <f t="shared" si="59"/>
        <v>24</v>
      </c>
      <c r="P76" s="1">
        <f t="shared" si="60"/>
        <v>8</v>
      </c>
      <c r="Q76" s="1">
        <f t="shared" si="61"/>
        <v>5</v>
      </c>
      <c r="R76" s="1">
        <f t="shared" si="62"/>
        <v>26</v>
      </c>
      <c r="S76" s="1">
        <f t="shared" si="63"/>
        <v>7</v>
      </c>
      <c r="T76" s="1">
        <f t="shared" si="64"/>
        <v>5</v>
      </c>
      <c r="U76" s="1">
        <f t="shared" si="65"/>
        <v>15</v>
      </c>
      <c r="V76" s="1">
        <f t="shared" si="66"/>
        <v>4</v>
      </c>
      <c r="W76" s="1">
        <f t="shared" si="67"/>
        <v>5</v>
      </c>
      <c r="X76" s="1">
        <f t="shared" si="68"/>
        <v>30</v>
      </c>
      <c r="Y76" s="1">
        <f t="shared" si="69"/>
        <v>6</v>
      </c>
      <c r="Z76" s="1">
        <f t="shared" si="70"/>
        <v>7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46117</v>
      </c>
      <c r="B77" s="1">
        <v>76</v>
      </c>
      <c r="C77" s="1" t="s">
        <v>66</v>
      </c>
      <c r="D77" s="1" t="s">
        <v>6</v>
      </c>
      <c r="E77" s="1">
        <v>2</v>
      </c>
      <c r="F77" s="1">
        <v>3</v>
      </c>
      <c r="G77" s="1" t="s">
        <v>83</v>
      </c>
      <c r="H77" s="1" t="s">
        <v>83</v>
      </c>
      <c r="I77" s="1">
        <f t="shared" si="53"/>
        <v>50</v>
      </c>
      <c r="J77" s="1">
        <f t="shared" si="54"/>
        <v>16</v>
      </c>
      <c r="K77" s="1">
        <f t="shared" si="55"/>
        <v>6</v>
      </c>
      <c r="L77" s="1">
        <f t="shared" si="56"/>
        <v>10</v>
      </c>
      <c r="M77" s="1">
        <f t="shared" si="57"/>
        <v>3</v>
      </c>
      <c r="N77" s="1">
        <f t="shared" si="58"/>
        <v>6</v>
      </c>
      <c r="O77" s="1">
        <f t="shared" si="59"/>
        <v>24</v>
      </c>
      <c r="P77" s="1">
        <f t="shared" si="60"/>
        <v>9</v>
      </c>
      <c r="Q77" s="1">
        <f t="shared" si="61"/>
        <v>5</v>
      </c>
      <c r="R77" s="1">
        <f t="shared" si="62"/>
        <v>26</v>
      </c>
      <c r="S77" s="1">
        <f t="shared" si="63"/>
        <v>7</v>
      </c>
      <c r="T77" s="1">
        <f t="shared" si="64"/>
        <v>5</v>
      </c>
      <c r="U77" s="1">
        <f t="shared" si="65"/>
        <v>15</v>
      </c>
      <c r="V77" s="1">
        <f t="shared" si="66"/>
        <v>5</v>
      </c>
      <c r="W77" s="1">
        <f t="shared" si="67"/>
        <v>5</v>
      </c>
      <c r="X77" s="1">
        <f t="shared" si="68"/>
        <v>30</v>
      </c>
      <c r="Y77" s="1">
        <f t="shared" si="69"/>
        <v>7</v>
      </c>
      <c r="Z77" s="1">
        <f t="shared" si="70"/>
        <v>7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6</v>
      </c>
      <c r="AE77" s="1">
        <f t="shared" si="73"/>
        <v>3</v>
      </c>
      <c r="AF77" s="1">
        <f t="shared" si="74"/>
        <v>1</v>
      </c>
      <c r="AG77" s="43"/>
    </row>
    <row r="78" spans="1:33" x14ac:dyDescent="0.3">
      <c r="A78" s="42">
        <v>46119</v>
      </c>
      <c r="B78" s="1">
        <v>77</v>
      </c>
      <c r="C78" s="1" t="s">
        <v>65</v>
      </c>
      <c r="D78" s="1" t="s">
        <v>6</v>
      </c>
      <c r="E78" s="1">
        <v>3</v>
      </c>
      <c r="F78" s="1">
        <v>1</v>
      </c>
      <c r="G78" s="1" t="s">
        <v>83</v>
      </c>
      <c r="H78" s="1" t="s">
        <v>83</v>
      </c>
      <c r="I78" s="1">
        <f t="shared" si="53"/>
        <v>51</v>
      </c>
      <c r="J78" s="1">
        <f t="shared" si="54"/>
        <v>16</v>
      </c>
      <c r="K78" s="1">
        <f t="shared" si="55"/>
        <v>6</v>
      </c>
      <c r="L78" s="1">
        <f t="shared" si="56"/>
        <v>10</v>
      </c>
      <c r="M78" s="1">
        <f t="shared" si="57"/>
        <v>3</v>
      </c>
      <c r="N78" s="1">
        <f t="shared" si="58"/>
        <v>6</v>
      </c>
      <c r="O78" s="1">
        <f t="shared" si="59"/>
        <v>24</v>
      </c>
      <c r="P78" s="1">
        <f t="shared" si="60"/>
        <v>9</v>
      </c>
      <c r="Q78" s="1">
        <f t="shared" si="61"/>
        <v>5</v>
      </c>
      <c r="R78" s="1">
        <f t="shared" si="62"/>
        <v>27</v>
      </c>
      <c r="S78" s="1">
        <f t="shared" si="63"/>
        <v>7</v>
      </c>
      <c r="T78" s="1">
        <f t="shared" si="64"/>
        <v>5</v>
      </c>
      <c r="U78" s="1">
        <f t="shared" si="65"/>
        <v>16</v>
      </c>
      <c r="V78" s="1">
        <f t="shared" si="66"/>
        <v>5</v>
      </c>
      <c r="W78" s="1">
        <f t="shared" si="67"/>
        <v>5</v>
      </c>
      <c r="X78" s="1">
        <f t="shared" si="68"/>
        <v>31</v>
      </c>
      <c r="Y78" s="1">
        <f t="shared" si="69"/>
        <v>7</v>
      </c>
      <c r="Z78" s="1">
        <f t="shared" si="70"/>
        <v>7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7</v>
      </c>
      <c r="AE78" s="1">
        <f t="shared" si="73"/>
        <v>3</v>
      </c>
      <c r="AF78" s="1">
        <f t="shared" si="74"/>
        <v>0</v>
      </c>
      <c r="AG78" s="43"/>
    </row>
    <row r="79" spans="1:33" x14ac:dyDescent="0.3">
      <c r="A79" s="42">
        <v>46121</v>
      </c>
      <c r="B79" s="1">
        <v>78</v>
      </c>
      <c r="C79" s="1" t="s">
        <v>66</v>
      </c>
      <c r="D79" s="1" t="s">
        <v>27</v>
      </c>
      <c r="E79" s="1">
        <v>3</v>
      </c>
      <c r="F79" s="1">
        <v>1</v>
      </c>
      <c r="G79" s="1" t="s">
        <v>83</v>
      </c>
      <c r="H79" s="1" t="s">
        <v>83</v>
      </c>
      <c r="I79" s="1">
        <f t="shared" si="53"/>
        <v>52</v>
      </c>
      <c r="J79" s="1">
        <f t="shared" si="54"/>
        <v>16</v>
      </c>
      <c r="K79" s="1">
        <f t="shared" si="55"/>
        <v>6</v>
      </c>
      <c r="L79" s="1">
        <f t="shared" si="56"/>
        <v>10</v>
      </c>
      <c r="M79" s="1">
        <f t="shared" si="57"/>
        <v>3</v>
      </c>
      <c r="N79" s="1">
        <f t="shared" si="58"/>
        <v>6</v>
      </c>
      <c r="O79" s="1">
        <f t="shared" si="59"/>
        <v>25</v>
      </c>
      <c r="P79" s="1">
        <f t="shared" si="60"/>
        <v>9</v>
      </c>
      <c r="Q79" s="1">
        <f t="shared" si="61"/>
        <v>5</v>
      </c>
      <c r="R79" s="1">
        <f t="shared" si="62"/>
        <v>27</v>
      </c>
      <c r="S79" s="1">
        <f t="shared" si="63"/>
        <v>7</v>
      </c>
      <c r="T79" s="1">
        <f t="shared" si="64"/>
        <v>5</v>
      </c>
      <c r="U79" s="1">
        <f t="shared" si="65"/>
        <v>16</v>
      </c>
      <c r="V79" s="1">
        <f t="shared" si="66"/>
        <v>5</v>
      </c>
      <c r="W79" s="1">
        <f t="shared" si="67"/>
        <v>5</v>
      </c>
      <c r="X79" s="1">
        <f t="shared" si="68"/>
        <v>32</v>
      </c>
      <c r="Y79" s="1">
        <f t="shared" si="69"/>
        <v>7</v>
      </c>
      <c r="Z79" s="1">
        <f t="shared" si="70"/>
        <v>7</v>
      </c>
      <c r="AA79" s="1" t="str">
        <f t="shared" si="51"/>
        <v>W</v>
      </c>
      <c r="AB79" s="1">
        <f t="shared" si="71"/>
        <v>2</v>
      </c>
      <c r="AC79" s="1" t="str">
        <f t="shared" si="52"/>
        <v>W</v>
      </c>
      <c r="AD79" s="1">
        <f t="shared" si="72"/>
        <v>7</v>
      </c>
      <c r="AE79" s="1">
        <f t="shared" si="73"/>
        <v>3</v>
      </c>
      <c r="AF79" s="1">
        <f t="shared" si="74"/>
        <v>0</v>
      </c>
      <c r="AG79" s="43"/>
    </row>
    <row r="80" spans="1:33" x14ac:dyDescent="0.3">
      <c r="A80" s="42">
        <v>46123</v>
      </c>
      <c r="B80" s="1">
        <v>79</v>
      </c>
      <c r="C80" s="1" t="s">
        <v>66</v>
      </c>
      <c r="D80" s="1" t="s">
        <v>2</v>
      </c>
      <c r="E80" s="1">
        <v>2</v>
      </c>
      <c r="F80" s="1">
        <v>3</v>
      </c>
      <c r="G80" s="1" t="s">
        <v>84</v>
      </c>
      <c r="H80" s="1" t="s">
        <v>83</v>
      </c>
      <c r="I80" s="1">
        <f t="shared" si="53"/>
        <v>52</v>
      </c>
      <c r="J80" s="1">
        <f t="shared" si="54"/>
        <v>16</v>
      </c>
      <c r="K80" s="1">
        <f t="shared" si="55"/>
        <v>6</v>
      </c>
      <c r="L80" s="1">
        <f t="shared" si="56"/>
        <v>11</v>
      </c>
      <c r="M80" s="1">
        <f t="shared" si="57"/>
        <v>3</v>
      </c>
      <c r="N80" s="1">
        <f t="shared" si="58"/>
        <v>6</v>
      </c>
      <c r="O80" s="1">
        <f t="shared" si="59"/>
        <v>25</v>
      </c>
      <c r="P80" s="1">
        <f t="shared" si="60"/>
        <v>9</v>
      </c>
      <c r="Q80" s="1">
        <f t="shared" si="61"/>
        <v>6</v>
      </c>
      <c r="R80" s="1">
        <f t="shared" si="62"/>
        <v>27</v>
      </c>
      <c r="S80" s="1">
        <f t="shared" si="63"/>
        <v>7</v>
      </c>
      <c r="T80" s="1">
        <f t="shared" si="64"/>
        <v>5</v>
      </c>
      <c r="U80" s="1">
        <f t="shared" si="65"/>
        <v>16</v>
      </c>
      <c r="V80" s="1">
        <f t="shared" si="66"/>
        <v>5</v>
      </c>
      <c r="W80" s="1">
        <f t="shared" si="67"/>
        <v>5</v>
      </c>
      <c r="X80" s="1">
        <f t="shared" si="68"/>
        <v>32</v>
      </c>
      <c r="Y80" s="1">
        <f t="shared" si="69"/>
        <v>7</v>
      </c>
      <c r="Z80" s="1">
        <f t="shared" si="70"/>
        <v>8</v>
      </c>
      <c r="AA80" s="1" t="str">
        <f t="shared" si="51"/>
        <v>L</v>
      </c>
      <c r="AB80" s="1">
        <f t="shared" si="71"/>
        <v>1</v>
      </c>
      <c r="AC80" s="1" t="str">
        <f t="shared" si="52"/>
        <v>OTL</v>
      </c>
      <c r="AD80" s="1">
        <f t="shared" si="72"/>
        <v>6</v>
      </c>
      <c r="AE80" s="1">
        <f t="shared" si="73"/>
        <v>3</v>
      </c>
      <c r="AF80" s="1">
        <f t="shared" si="74"/>
        <v>1</v>
      </c>
      <c r="AG80" s="43"/>
    </row>
    <row r="81" spans="1:33" x14ac:dyDescent="0.3">
      <c r="A81" s="42">
        <v>46125</v>
      </c>
      <c r="B81" s="1">
        <v>80</v>
      </c>
      <c r="C81" s="1" t="s">
        <v>65</v>
      </c>
      <c r="D81" s="1" t="s">
        <v>20</v>
      </c>
      <c r="E81" s="1">
        <v>2</v>
      </c>
      <c r="F81" s="1">
        <v>1</v>
      </c>
      <c r="G81" s="1" t="s">
        <v>84</v>
      </c>
      <c r="H81" s="1" t="s">
        <v>84</v>
      </c>
      <c r="I81" s="1">
        <f t="shared" si="53"/>
        <v>53</v>
      </c>
      <c r="J81" s="1">
        <f t="shared" si="54"/>
        <v>16</v>
      </c>
      <c r="K81" s="1">
        <f t="shared" si="55"/>
        <v>7</v>
      </c>
      <c r="L81" s="1">
        <f t="shared" si="56"/>
        <v>11</v>
      </c>
      <c r="M81" s="1">
        <f t="shared" si="57"/>
        <v>4</v>
      </c>
      <c r="N81" s="1">
        <f t="shared" si="58"/>
        <v>6</v>
      </c>
      <c r="O81" s="1">
        <f t="shared" si="59"/>
        <v>25</v>
      </c>
      <c r="P81" s="1">
        <f t="shared" si="60"/>
        <v>9</v>
      </c>
      <c r="Q81" s="1">
        <f t="shared" si="61"/>
        <v>6</v>
      </c>
      <c r="R81" s="1">
        <f t="shared" si="62"/>
        <v>28</v>
      </c>
      <c r="S81" s="1">
        <f t="shared" si="63"/>
        <v>7</v>
      </c>
      <c r="T81" s="1">
        <f t="shared" si="64"/>
        <v>5</v>
      </c>
      <c r="U81" s="1">
        <f t="shared" si="65"/>
        <v>16</v>
      </c>
      <c r="V81" s="1">
        <f t="shared" si="66"/>
        <v>5</v>
      </c>
      <c r="W81" s="1">
        <f t="shared" si="67"/>
        <v>5</v>
      </c>
      <c r="X81" s="1">
        <f t="shared" si="68"/>
        <v>33</v>
      </c>
      <c r="Y81" s="1">
        <f t="shared" si="69"/>
        <v>7</v>
      </c>
      <c r="Z81" s="1">
        <f t="shared" si="70"/>
        <v>8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6</v>
      </c>
      <c r="AE81" s="1">
        <f t="shared" si="73"/>
        <v>3</v>
      </c>
      <c r="AF81" s="1">
        <f t="shared" si="74"/>
        <v>1</v>
      </c>
      <c r="AG81" s="43"/>
    </row>
    <row r="82" spans="1:33" x14ac:dyDescent="0.3">
      <c r="A82" s="42">
        <v>46126</v>
      </c>
      <c r="B82" s="1">
        <v>81</v>
      </c>
      <c r="C82" s="1" t="s">
        <v>65</v>
      </c>
      <c r="D82" s="1" t="s">
        <v>27</v>
      </c>
      <c r="E82" s="1">
        <v>3</v>
      </c>
      <c r="F82" s="1">
        <v>1</v>
      </c>
      <c r="G82" s="1" t="s">
        <v>83</v>
      </c>
      <c r="H82" s="1" t="s">
        <v>83</v>
      </c>
      <c r="I82" s="1">
        <f t="shared" si="53"/>
        <v>54</v>
      </c>
      <c r="J82" s="1">
        <f t="shared" si="54"/>
        <v>16</v>
      </c>
      <c r="K82" s="1">
        <f t="shared" si="55"/>
        <v>7</v>
      </c>
      <c r="L82" s="1">
        <f t="shared" si="56"/>
        <v>11</v>
      </c>
      <c r="M82" s="1">
        <f t="shared" si="57"/>
        <v>4</v>
      </c>
      <c r="N82" s="1">
        <f t="shared" si="58"/>
        <v>6</v>
      </c>
      <c r="O82" s="1">
        <f t="shared" si="59"/>
        <v>25</v>
      </c>
      <c r="P82" s="1">
        <f t="shared" si="60"/>
        <v>9</v>
      </c>
      <c r="Q82" s="1">
        <f t="shared" si="61"/>
        <v>6</v>
      </c>
      <c r="R82" s="1">
        <f t="shared" si="62"/>
        <v>29</v>
      </c>
      <c r="S82" s="1">
        <f t="shared" si="63"/>
        <v>7</v>
      </c>
      <c r="T82" s="1">
        <f t="shared" si="64"/>
        <v>5</v>
      </c>
      <c r="U82" s="1">
        <f t="shared" si="65"/>
        <v>16</v>
      </c>
      <c r="V82" s="1">
        <f t="shared" si="66"/>
        <v>5</v>
      </c>
      <c r="W82" s="1">
        <f t="shared" si="67"/>
        <v>5</v>
      </c>
      <c r="X82" s="1">
        <f t="shared" si="68"/>
        <v>34</v>
      </c>
      <c r="Y82" s="1">
        <f t="shared" si="69"/>
        <v>7</v>
      </c>
      <c r="Z82" s="1">
        <f t="shared" si="70"/>
        <v>8</v>
      </c>
      <c r="AA82" s="1" t="str">
        <f t="shared" si="51"/>
        <v>W</v>
      </c>
      <c r="AB82" s="1">
        <f t="shared" si="71"/>
        <v>2</v>
      </c>
      <c r="AC82" s="1" t="str">
        <f t="shared" si="52"/>
        <v>W</v>
      </c>
      <c r="AD82" s="1">
        <f t="shared" si="72"/>
        <v>6</v>
      </c>
      <c r="AE82" s="1">
        <f t="shared" si="73"/>
        <v>3</v>
      </c>
      <c r="AF82" s="1">
        <f t="shared" si="74"/>
        <v>1</v>
      </c>
      <c r="AG82" s="43"/>
    </row>
    <row r="83" spans="1:33" x14ac:dyDescent="0.3">
      <c r="A83" s="42">
        <v>46128</v>
      </c>
      <c r="B83" s="1">
        <v>82</v>
      </c>
      <c r="C83" s="1" t="s">
        <v>66</v>
      </c>
      <c r="D83" s="1" t="s">
        <v>7</v>
      </c>
      <c r="E83" s="1">
        <v>2</v>
      </c>
      <c r="F83" s="1">
        <v>0</v>
      </c>
      <c r="G83" s="1" t="s">
        <v>83</v>
      </c>
      <c r="H83" s="1" t="s">
        <v>83</v>
      </c>
      <c r="I83" s="1">
        <f t="shared" si="53"/>
        <v>55</v>
      </c>
      <c r="J83" s="1">
        <f t="shared" si="54"/>
        <v>16</v>
      </c>
      <c r="K83" s="1">
        <f t="shared" si="55"/>
        <v>7</v>
      </c>
      <c r="L83" s="1">
        <f t="shared" si="56"/>
        <v>11</v>
      </c>
      <c r="M83" s="1">
        <f t="shared" si="57"/>
        <v>4</v>
      </c>
      <c r="N83" s="1">
        <f t="shared" si="58"/>
        <v>6</v>
      </c>
      <c r="O83" s="1">
        <f t="shared" si="59"/>
        <v>26</v>
      </c>
      <c r="P83" s="1">
        <f t="shared" si="60"/>
        <v>9</v>
      </c>
      <c r="Q83" s="1">
        <f t="shared" si="61"/>
        <v>6</v>
      </c>
      <c r="R83" s="1">
        <f t="shared" si="62"/>
        <v>29</v>
      </c>
      <c r="S83" s="1">
        <f t="shared" si="63"/>
        <v>7</v>
      </c>
      <c r="T83" s="1">
        <f t="shared" si="64"/>
        <v>5</v>
      </c>
      <c r="U83" s="1">
        <f t="shared" si="65"/>
        <v>16</v>
      </c>
      <c r="V83" s="1">
        <f t="shared" si="66"/>
        <v>5</v>
      </c>
      <c r="W83" s="1">
        <f t="shared" si="67"/>
        <v>5</v>
      </c>
      <c r="X83" s="1">
        <f t="shared" si="68"/>
        <v>35</v>
      </c>
      <c r="Y83" s="1">
        <f t="shared" si="69"/>
        <v>7</v>
      </c>
      <c r="Z83" s="1">
        <f t="shared" si="70"/>
        <v>8</v>
      </c>
      <c r="AA83" s="1" t="str">
        <f t="shared" si="51"/>
        <v>W</v>
      </c>
      <c r="AB83" s="1">
        <f t="shared" si="71"/>
        <v>3</v>
      </c>
      <c r="AC83" s="1" t="str">
        <f t="shared" si="52"/>
        <v>W</v>
      </c>
      <c r="AD83" s="1">
        <f t="shared" si="72"/>
        <v>7</v>
      </c>
      <c r="AE83" s="1">
        <f t="shared" si="73"/>
        <v>2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55</v>
      </c>
      <c r="J84" s="1">
        <f t="shared" si="75"/>
        <v>16</v>
      </c>
      <c r="K84" s="1">
        <f t="shared" si="75"/>
        <v>7</v>
      </c>
      <c r="L84" s="1">
        <f t="shared" si="75"/>
        <v>11</v>
      </c>
      <c r="M84" s="1">
        <f t="shared" si="75"/>
        <v>4</v>
      </c>
      <c r="N84" s="1">
        <f t="shared" si="75"/>
        <v>6</v>
      </c>
      <c r="O84" s="1">
        <f t="shared" ref="O84:Z84" si="76">IF(O2="","",MAX(O2:O83))</f>
        <v>26</v>
      </c>
      <c r="P84" s="1">
        <f t="shared" si="76"/>
        <v>9</v>
      </c>
      <c r="Q84" s="1">
        <f t="shared" si="76"/>
        <v>6</v>
      </c>
      <c r="R84" s="1">
        <f t="shared" si="76"/>
        <v>29</v>
      </c>
      <c r="S84" s="1">
        <f t="shared" si="76"/>
        <v>7</v>
      </c>
      <c r="T84" s="1">
        <f t="shared" si="76"/>
        <v>5</v>
      </c>
      <c r="U84" s="1">
        <f t="shared" si="76"/>
        <v>16</v>
      </c>
      <c r="V84" s="1">
        <f t="shared" si="76"/>
        <v>5</v>
      </c>
      <c r="W84" s="1">
        <f t="shared" si="76"/>
        <v>5</v>
      </c>
      <c r="X84" s="1">
        <f t="shared" si="76"/>
        <v>35</v>
      </c>
      <c r="Y84" s="1">
        <f t="shared" si="76"/>
        <v>7</v>
      </c>
      <c r="Z84" s="1">
        <f t="shared" si="76"/>
        <v>8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7</v>
      </c>
      <c r="AE84" s="1">
        <f>IF(LOOKUP(2,1 / (AE1:AE83 &lt;&gt; ""),AE1:AE83)="L10 L","",LOOKUP(2,1 / (AE1:AE83 &lt;&gt; ""),AE1:AE83))</f>
        <v>2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302</v>
      </c>
      <c r="F85" s="1">
        <f>SUM(F2:F83)</f>
        <v>203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26-9-6</v>
      </c>
      <c r="R85" s="1" t="str">
        <f>IF(R84="","0-0-0",CONCATENATE(R84,"-",S84,"-",T84))</f>
        <v>29-7-5</v>
      </c>
      <c r="U85" s="1" t="str">
        <f>IF(U84="","0-0-0",CONCATENATE(U84,"-",V84,"-",W84))</f>
        <v>16-5-5</v>
      </c>
      <c r="X85" s="1" t="str">
        <f>IF(X84="","0-0-0",CONCATENATE(X84,"-",Y84,"-",Z84))</f>
        <v>35-7-8</v>
      </c>
      <c r="AA85" s="1" t="str">
        <f>IF(AA84="","0-0",CONCATENATE(AA84,AB84))</f>
        <v>W3</v>
      </c>
      <c r="AD85" s="1" t="str">
        <f>IF(AD84="","0-0-0",CONCATENATE(AD84,"-",AE84,"-",AF84))</f>
        <v>7-2-1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200-000002000000}">
      <formula1>$AK$1:$AK$2</formula1>
    </dataValidation>
    <dataValidation type="list" allowBlank="1" showInputMessage="1" showErrorMessage="1" sqref="C2:C83" xr:uid="{00000000-0002-0000-C200-000001000000}">
      <formula1>$AL$1:$AL$2</formula1>
    </dataValidation>
    <dataValidation type="list" allowBlank="1" showInputMessage="1" showErrorMessage="1" sqref="D2:D83" xr:uid="{00000000-0002-0000-C200-000000000000}">
      <formula1>$AM$1:$AM$31</formula1>
    </dataValidation>
  </dataValidations>
  <hyperlinks>
    <hyperlink ref="AG1" location="Index!A1" display="Home" xr:uid="{04A73FC1-E2E6-4982-A60A-7C14F425CC43}"/>
  </hyperlink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96BB-5D37-45B2-8BDC-DC8F5DAF9E02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15</v>
      </c>
      <c r="E2" s="1">
        <v>1</v>
      </c>
      <c r="F2" s="1">
        <v>2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14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17</v>
      </c>
      <c r="E3" s="1">
        <v>7</v>
      </c>
      <c r="F3" s="1">
        <v>4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13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14</v>
      </c>
      <c r="E4" s="1">
        <v>2</v>
      </c>
      <c r="F4" s="1">
        <v>3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1</v>
      </c>
      <c r="W4" s="1">
        <f t="shared" si="16"/>
        <v>0</v>
      </c>
      <c r="X4" s="1">
        <f t="shared" si="17"/>
        <v>0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21</v>
      </c>
      <c r="AO4" s="1" t="s">
        <v>12</v>
      </c>
    </row>
    <row r="5" spans="1:41" x14ac:dyDescent="0.3">
      <c r="A5" s="42">
        <v>45946</v>
      </c>
      <c r="B5" s="1">
        <v>4</v>
      </c>
      <c r="C5" s="1" t="s">
        <v>66</v>
      </c>
      <c r="D5" s="1" t="s">
        <v>24</v>
      </c>
      <c r="E5" s="1">
        <v>1</v>
      </c>
      <c r="F5" s="1">
        <v>4</v>
      </c>
      <c r="G5" s="1" t="s">
        <v>83</v>
      </c>
      <c r="H5" s="1" t="s">
        <v>83</v>
      </c>
      <c r="I5" s="1">
        <f t="shared" si="2"/>
        <v>1</v>
      </c>
      <c r="J5" s="1">
        <f t="shared" si="3"/>
        <v>3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1</v>
      </c>
      <c r="W5" s="1">
        <f t="shared" si="16"/>
        <v>0</v>
      </c>
      <c r="X5" s="1">
        <f t="shared" si="17"/>
        <v>0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2</v>
      </c>
      <c r="AC5" s="1" t="str">
        <f t="shared" si="1"/>
        <v>L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26</v>
      </c>
      <c r="AN5" s="1" t="s">
        <v>19</v>
      </c>
      <c r="AO5" s="1" t="s">
        <v>10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5</v>
      </c>
      <c r="E6" s="1">
        <v>3</v>
      </c>
      <c r="F6" s="1">
        <v>2</v>
      </c>
      <c r="G6" s="1" t="s">
        <v>83</v>
      </c>
      <c r="H6" s="1" t="s">
        <v>83</v>
      </c>
      <c r="I6" s="1">
        <f t="shared" si="2"/>
        <v>2</v>
      </c>
      <c r="J6" s="1">
        <f t="shared" si="3"/>
        <v>3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0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16</v>
      </c>
      <c r="AO6" s="1" t="s">
        <v>9</v>
      </c>
    </row>
    <row r="7" spans="1:41" x14ac:dyDescent="0.3">
      <c r="A7" s="42">
        <v>45951</v>
      </c>
      <c r="B7" s="1">
        <v>6</v>
      </c>
      <c r="C7" s="1" t="s">
        <v>65</v>
      </c>
      <c r="D7" s="1" t="s">
        <v>22</v>
      </c>
      <c r="E7" s="1">
        <v>5</v>
      </c>
      <c r="F7" s="1">
        <v>1</v>
      </c>
      <c r="G7" s="1" t="s">
        <v>83</v>
      </c>
      <c r="H7" s="1" t="s">
        <v>83</v>
      </c>
      <c r="I7" s="1">
        <f t="shared" si="2"/>
        <v>3</v>
      </c>
      <c r="J7" s="1">
        <f t="shared" si="3"/>
        <v>3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0</v>
      </c>
      <c r="U7" s="1">
        <f t="shared" si="14"/>
        <v>0</v>
      </c>
      <c r="V7" s="1">
        <f t="shared" si="15"/>
        <v>1</v>
      </c>
      <c r="W7" s="1">
        <f t="shared" si="16"/>
        <v>0</v>
      </c>
      <c r="X7" s="1">
        <f t="shared" si="17"/>
        <v>1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14</v>
      </c>
      <c r="AO7" s="1" t="s">
        <v>1</v>
      </c>
    </row>
    <row r="8" spans="1:41" x14ac:dyDescent="0.3">
      <c r="A8" s="42">
        <v>45954</v>
      </c>
      <c r="B8" s="1">
        <v>7</v>
      </c>
      <c r="C8" s="1" t="s">
        <v>66</v>
      </c>
      <c r="D8" s="1" t="s">
        <v>1</v>
      </c>
      <c r="E8" s="1">
        <v>1</v>
      </c>
      <c r="F8" s="1">
        <v>5</v>
      </c>
      <c r="G8" s="1" t="s">
        <v>83</v>
      </c>
      <c r="H8" s="1" t="s">
        <v>83</v>
      </c>
      <c r="I8" s="1">
        <f t="shared" si="2"/>
        <v>3</v>
      </c>
      <c r="J8" s="1">
        <f t="shared" si="3"/>
        <v>4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3</v>
      </c>
      <c r="Q8" s="1">
        <f t="shared" si="10"/>
        <v>0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0</v>
      </c>
      <c r="V8" s="1">
        <f t="shared" si="15"/>
        <v>2</v>
      </c>
      <c r="W8" s="1">
        <f t="shared" si="16"/>
        <v>0</v>
      </c>
      <c r="X8" s="1">
        <f t="shared" si="17"/>
        <v>1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4</v>
      </c>
      <c r="AF8" s="1">
        <f t="shared" si="23"/>
        <v>0</v>
      </c>
      <c r="AG8" s="43"/>
      <c r="AM8" s="1" t="s">
        <v>22</v>
      </c>
      <c r="AN8" s="1" t="s">
        <v>13</v>
      </c>
    </row>
    <row r="9" spans="1:41" x14ac:dyDescent="0.3">
      <c r="A9" s="42">
        <v>45955</v>
      </c>
      <c r="B9" s="1">
        <v>8</v>
      </c>
      <c r="C9" s="1" t="s">
        <v>65</v>
      </c>
      <c r="D9" s="1" t="s">
        <v>9</v>
      </c>
      <c r="E9" s="1">
        <v>5</v>
      </c>
      <c r="F9" s="1">
        <v>4</v>
      </c>
      <c r="G9" s="1" t="s">
        <v>84</v>
      </c>
      <c r="H9" s="1" t="s">
        <v>84</v>
      </c>
      <c r="I9" s="1">
        <f t="shared" si="2"/>
        <v>4</v>
      </c>
      <c r="J9" s="1">
        <f t="shared" si="3"/>
        <v>4</v>
      </c>
      <c r="K9" s="1">
        <f t="shared" si="4"/>
        <v>1</v>
      </c>
      <c r="L9" s="1">
        <f t="shared" si="5"/>
        <v>0</v>
      </c>
      <c r="M9" s="1">
        <f t="shared" si="6"/>
        <v>1</v>
      </c>
      <c r="N9" s="1">
        <f t="shared" si="7"/>
        <v>0</v>
      </c>
      <c r="O9" s="1">
        <f t="shared" si="8"/>
        <v>1</v>
      </c>
      <c r="P9" s="1">
        <f t="shared" si="9"/>
        <v>3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1</v>
      </c>
      <c r="V9" s="1">
        <f t="shared" si="15"/>
        <v>2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4</v>
      </c>
      <c r="AF9" s="1">
        <f t="shared" si="23"/>
        <v>0</v>
      </c>
      <c r="AG9" s="43"/>
      <c r="AM9" s="1" t="s">
        <v>21</v>
      </c>
      <c r="AN9" s="1" t="s">
        <v>12</v>
      </c>
    </row>
    <row r="10" spans="1:41" x14ac:dyDescent="0.3">
      <c r="A10" s="42">
        <v>45958</v>
      </c>
      <c r="B10" s="1">
        <v>9</v>
      </c>
      <c r="C10" s="1" t="s">
        <v>65</v>
      </c>
      <c r="D10" s="1" t="s">
        <v>28</v>
      </c>
      <c r="E10" s="1">
        <v>4</v>
      </c>
      <c r="F10" s="1">
        <v>3</v>
      </c>
      <c r="G10" s="1" t="s">
        <v>84</v>
      </c>
      <c r="H10" s="1" t="s">
        <v>83</v>
      </c>
      <c r="I10" s="1">
        <f t="shared" si="2"/>
        <v>5</v>
      </c>
      <c r="J10" s="1">
        <f t="shared" si="3"/>
        <v>4</v>
      </c>
      <c r="K10" s="1">
        <f t="shared" si="4"/>
        <v>2</v>
      </c>
      <c r="L10" s="1">
        <f t="shared" si="5"/>
        <v>0</v>
      </c>
      <c r="M10" s="1">
        <f t="shared" si="6"/>
        <v>1</v>
      </c>
      <c r="N10" s="1">
        <f t="shared" si="7"/>
        <v>0</v>
      </c>
      <c r="O10" s="1">
        <f t="shared" si="8"/>
        <v>1</v>
      </c>
      <c r="P10" s="1">
        <f t="shared" si="9"/>
        <v>3</v>
      </c>
      <c r="Q10" s="1">
        <f t="shared" si="10"/>
        <v>0</v>
      </c>
      <c r="R10" s="1">
        <f t="shared" si="11"/>
        <v>4</v>
      </c>
      <c r="S10" s="1">
        <f t="shared" si="12"/>
        <v>1</v>
      </c>
      <c r="T10" s="1">
        <f t="shared" si="13"/>
        <v>0</v>
      </c>
      <c r="U10" s="1">
        <f t="shared" si="14"/>
        <v>1</v>
      </c>
      <c r="V10" s="1">
        <f t="shared" si="15"/>
        <v>2</v>
      </c>
      <c r="W10" s="1">
        <f t="shared" si="16"/>
        <v>0</v>
      </c>
      <c r="X10" s="1">
        <f t="shared" si="17"/>
        <v>3</v>
      </c>
      <c r="Y10" s="1">
        <f t="shared" si="18"/>
        <v>2</v>
      </c>
      <c r="Z10" s="1">
        <f t="shared" si="19"/>
        <v>0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5</v>
      </c>
      <c r="AE10" s="1">
        <f t="shared" si="22"/>
        <v>4</v>
      </c>
      <c r="AF10" s="1">
        <f t="shared" si="23"/>
        <v>0</v>
      </c>
      <c r="AG10" s="43"/>
      <c r="AM10" s="1" t="s">
        <v>20</v>
      </c>
      <c r="AN10" s="1" t="s">
        <v>11</v>
      </c>
    </row>
    <row r="11" spans="1:41" x14ac:dyDescent="0.3">
      <c r="A11" s="42">
        <v>45959</v>
      </c>
      <c r="B11" s="1">
        <v>10</v>
      </c>
      <c r="C11" s="1" t="s">
        <v>66</v>
      </c>
      <c r="D11" s="1" t="s">
        <v>4</v>
      </c>
      <c r="E11" s="1">
        <v>6</v>
      </c>
      <c r="F11" s="1">
        <v>3</v>
      </c>
      <c r="G11" s="1" t="s">
        <v>83</v>
      </c>
      <c r="H11" s="1" t="s">
        <v>83</v>
      </c>
      <c r="I11" s="1">
        <f t="shared" si="2"/>
        <v>6</v>
      </c>
      <c r="J11" s="1">
        <f t="shared" si="3"/>
        <v>4</v>
      </c>
      <c r="K11" s="1">
        <f t="shared" si="4"/>
        <v>2</v>
      </c>
      <c r="L11" s="1">
        <f t="shared" si="5"/>
        <v>0</v>
      </c>
      <c r="M11" s="1">
        <f t="shared" si="6"/>
        <v>1</v>
      </c>
      <c r="N11" s="1">
        <f t="shared" si="7"/>
        <v>0</v>
      </c>
      <c r="O11" s="1">
        <f t="shared" si="8"/>
        <v>2</v>
      </c>
      <c r="P11" s="1">
        <f t="shared" si="9"/>
        <v>3</v>
      </c>
      <c r="Q11" s="1">
        <f t="shared" si="10"/>
        <v>0</v>
      </c>
      <c r="R11" s="1">
        <f t="shared" si="11"/>
        <v>4</v>
      </c>
      <c r="S11" s="1">
        <f t="shared" si="12"/>
        <v>1</v>
      </c>
      <c r="T11" s="1">
        <f t="shared" si="13"/>
        <v>0</v>
      </c>
      <c r="U11" s="1">
        <f t="shared" si="14"/>
        <v>1</v>
      </c>
      <c r="V11" s="1">
        <f t="shared" si="15"/>
        <v>2</v>
      </c>
      <c r="W11" s="1">
        <f t="shared" si="16"/>
        <v>0</v>
      </c>
      <c r="X11" s="1">
        <f t="shared" si="17"/>
        <v>4</v>
      </c>
      <c r="Y11" s="1">
        <f t="shared" si="18"/>
        <v>2</v>
      </c>
      <c r="Z11" s="1">
        <f t="shared" si="19"/>
        <v>0</v>
      </c>
      <c r="AA11" s="1" t="str">
        <f t="shared" si="0"/>
        <v>W</v>
      </c>
      <c r="AB11" s="1">
        <f t="shared" si="20"/>
        <v>3</v>
      </c>
      <c r="AC11" s="1" t="str">
        <f t="shared" si="1"/>
        <v>W</v>
      </c>
      <c r="AD11" s="1">
        <f t="shared" si="21"/>
        <v>6</v>
      </c>
      <c r="AE11" s="1">
        <f t="shared" si="22"/>
        <v>4</v>
      </c>
      <c r="AF11" s="1">
        <f t="shared" si="23"/>
        <v>0</v>
      </c>
      <c r="AG11" s="43"/>
      <c r="AM11" s="1" t="s">
        <v>19</v>
      </c>
      <c r="AN11" s="1" t="s">
        <v>10</v>
      </c>
    </row>
    <row r="12" spans="1:41" x14ac:dyDescent="0.3">
      <c r="A12" s="42">
        <v>45962</v>
      </c>
      <c r="B12" s="1">
        <v>11</v>
      </c>
      <c r="C12" s="1" t="s">
        <v>66</v>
      </c>
      <c r="D12" s="1" t="s">
        <v>6</v>
      </c>
      <c r="E12" s="1">
        <v>3</v>
      </c>
      <c r="F12" s="1">
        <v>2</v>
      </c>
      <c r="G12" s="1" t="s">
        <v>83</v>
      </c>
      <c r="H12" s="1" t="s">
        <v>83</v>
      </c>
      <c r="I12" s="1">
        <f t="shared" si="2"/>
        <v>7</v>
      </c>
      <c r="J12" s="1">
        <f t="shared" si="3"/>
        <v>4</v>
      </c>
      <c r="K12" s="1">
        <f t="shared" si="4"/>
        <v>2</v>
      </c>
      <c r="L12" s="1">
        <f t="shared" si="5"/>
        <v>0</v>
      </c>
      <c r="M12" s="1">
        <f t="shared" si="6"/>
        <v>1</v>
      </c>
      <c r="N12" s="1">
        <f t="shared" si="7"/>
        <v>0</v>
      </c>
      <c r="O12" s="1">
        <f t="shared" si="8"/>
        <v>3</v>
      </c>
      <c r="P12" s="1">
        <f t="shared" si="9"/>
        <v>3</v>
      </c>
      <c r="Q12" s="1">
        <f t="shared" si="10"/>
        <v>0</v>
      </c>
      <c r="R12" s="1">
        <f t="shared" si="11"/>
        <v>4</v>
      </c>
      <c r="S12" s="1">
        <f t="shared" si="12"/>
        <v>1</v>
      </c>
      <c r="T12" s="1">
        <f t="shared" si="13"/>
        <v>0</v>
      </c>
      <c r="U12" s="1">
        <f t="shared" si="14"/>
        <v>1</v>
      </c>
      <c r="V12" s="1">
        <f t="shared" si="15"/>
        <v>2</v>
      </c>
      <c r="W12" s="1">
        <f t="shared" si="16"/>
        <v>0</v>
      </c>
      <c r="X12" s="1">
        <f t="shared" si="17"/>
        <v>4</v>
      </c>
      <c r="Y12" s="1">
        <f t="shared" si="18"/>
        <v>2</v>
      </c>
      <c r="Z12" s="1">
        <f t="shared" si="19"/>
        <v>0</v>
      </c>
      <c r="AA12" s="1" t="str">
        <f t="shared" si="0"/>
        <v>W</v>
      </c>
      <c r="AB12" s="1">
        <f t="shared" si="20"/>
        <v>4</v>
      </c>
      <c r="AC12" s="1" t="str">
        <f t="shared" si="1"/>
        <v>W</v>
      </c>
      <c r="AD12" s="1">
        <f t="shared" ref="AD12:AD43" si="24">IF(AC12="","",COUNTIFS(AC3:AC12,"W"))</f>
        <v>7</v>
      </c>
      <c r="AE12" s="1">
        <f t="shared" ref="AE12:AE43" si="25">IF(AC12="","",COUNTIFS(AC3:AC12,"L"))</f>
        <v>3</v>
      </c>
      <c r="AF12" s="1">
        <f t="shared" ref="AF12:AF43" si="26">IF(AC12="","",COUNTIFS(AC3:AC12,"OTL"))</f>
        <v>0</v>
      </c>
      <c r="AG12" s="43"/>
      <c r="AM12" s="1" t="s">
        <v>18</v>
      </c>
      <c r="AN12" s="1" t="s">
        <v>9</v>
      </c>
    </row>
    <row r="13" spans="1:41" x14ac:dyDescent="0.3">
      <c r="A13" s="42">
        <v>45963</v>
      </c>
      <c r="B13" s="1">
        <v>12</v>
      </c>
      <c r="C13" s="1" t="s">
        <v>65</v>
      </c>
      <c r="D13" s="1" t="s">
        <v>13</v>
      </c>
      <c r="E13" s="1">
        <v>2</v>
      </c>
      <c r="F13" s="1">
        <v>3</v>
      </c>
      <c r="G13" s="1" t="s">
        <v>83</v>
      </c>
      <c r="H13" s="1" t="s">
        <v>83</v>
      </c>
      <c r="I13" s="1">
        <f t="shared" si="2"/>
        <v>7</v>
      </c>
      <c r="J13" s="1">
        <f t="shared" si="3"/>
        <v>5</v>
      </c>
      <c r="K13" s="1">
        <f t="shared" si="4"/>
        <v>2</v>
      </c>
      <c r="L13" s="1">
        <f t="shared" si="5"/>
        <v>0</v>
      </c>
      <c r="M13" s="1">
        <f t="shared" si="6"/>
        <v>1</v>
      </c>
      <c r="N13" s="1">
        <f t="shared" si="7"/>
        <v>0</v>
      </c>
      <c r="O13" s="1">
        <f t="shared" si="8"/>
        <v>3</v>
      </c>
      <c r="P13" s="1">
        <f t="shared" si="9"/>
        <v>3</v>
      </c>
      <c r="Q13" s="1">
        <f t="shared" si="10"/>
        <v>0</v>
      </c>
      <c r="R13" s="1">
        <f t="shared" si="11"/>
        <v>4</v>
      </c>
      <c r="S13" s="1">
        <f t="shared" si="12"/>
        <v>2</v>
      </c>
      <c r="T13" s="1">
        <f t="shared" si="13"/>
        <v>0</v>
      </c>
      <c r="U13" s="1">
        <f t="shared" si="14"/>
        <v>1</v>
      </c>
      <c r="V13" s="1">
        <f t="shared" si="15"/>
        <v>3</v>
      </c>
      <c r="W13" s="1">
        <f t="shared" si="16"/>
        <v>0</v>
      </c>
      <c r="X13" s="1">
        <f t="shared" si="17"/>
        <v>4</v>
      </c>
      <c r="Y13" s="1">
        <f t="shared" si="18"/>
        <v>3</v>
      </c>
      <c r="Z13" s="1">
        <f t="shared" si="19"/>
        <v>0</v>
      </c>
      <c r="AA13" s="1" t="str">
        <f t="shared" si="0"/>
        <v>L</v>
      </c>
      <c r="AB13" s="1">
        <f t="shared" si="20"/>
        <v>1</v>
      </c>
      <c r="AC13" s="1" t="str">
        <f t="shared" si="1"/>
        <v>L</v>
      </c>
      <c r="AD13" s="1">
        <f t="shared" si="24"/>
        <v>6</v>
      </c>
      <c r="AE13" s="1">
        <f t="shared" si="25"/>
        <v>4</v>
      </c>
      <c r="AF13" s="1">
        <f t="shared" si="26"/>
        <v>0</v>
      </c>
      <c r="AG13" s="43"/>
      <c r="AM13" s="1" t="s">
        <v>17</v>
      </c>
      <c r="AN13" s="1" t="s">
        <v>5</v>
      </c>
    </row>
    <row r="14" spans="1:41" x14ac:dyDescent="0.3">
      <c r="A14" s="42">
        <v>45966</v>
      </c>
      <c r="B14" s="1">
        <v>13</v>
      </c>
      <c r="C14" s="1" t="s">
        <v>65</v>
      </c>
      <c r="D14" s="1" t="s">
        <v>27</v>
      </c>
      <c r="E14" s="1">
        <v>1</v>
      </c>
      <c r="F14" s="1">
        <v>5</v>
      </c>
      <c r="G14" s="1" t="s">
        <v>83</v>
      </c>
      <c r="H14" s="1" t="s">
        <v>83</v>
      </c>
      <c r="I14" s="1">
        <f t="shared" si="2"/>
        <v>7</v>
      </c>
      <c r="J14" s="1">
        <f t="shared" si="3"/>
        <v>6</v>
      </c>
      <c r="K14" s="1">
        <f t="shared" si="4"/>
        <v>2</v>
      </c>
      <c r="L14" s="1">
        <f t="shared" si="5"/>
        <v>0</v>
      </c>
      <c r="M14" s="1">
        <f t="shared" si="6"/>
        <v>1</v>
      </c>
      <c r="N14" s="1">
        <f t="shared" si="7"/>
        <v>0</v>
      </c>
      <c r="O14" s="1">
        <f t="shared" si="8"/>
        <v>3</v>
      </c>
      <c r="P14" s="1">
        <f t="shared" si="9"/>
        <v>3</v>
      </c>
      <c r="Q14" s="1">
        <f t="shared" si="10"/>
        <v>0</v>
      </c>
      <c r="R14" s="1">
        <f t="shared" si="11"/>
        <v>4</v>
      </c>
      <c r="S14" s="1">
        <f t="shared" si="12"/>
        <v>3</v>
      </c>
      <c r="T14" s="1">
        <f t="shared" si="13"/>
        <v>0</v>
      </c>
      <c r="U14" s="1">
        <f t="shared" si="14"/>
        <v>1</v>
      </c>
      <c r="V14" s="1">
        <f t="shared" si="15"/>
        <v>3</v>
      </c>
      <c r="W14" s="1">
        <f t="shared" si="16"/>
        <v>0</v>
      </c>
      <c r="X14" s="1">
        <f t="shared" si="17"/>
        <v>4</v>
      </c>
      <c r="Y14" s="1">
        <f t="shared" si="18"/>
        <v>3</v>
      </c>
      <c r="Z14" s="1">
        <f t="shared" si="19"/>
        <v>0</v>
      </c>
      <c r="AA14" s="1" t="str">
        <f t="shared" si="0"/>
        <v>L</v>
      </c>
      <c r="AB14" s="1">
        <f t="shared" si="20"/>
        <v>2</v>
      </c>
      <c r="AC14" s="1" t="str">
        <f t="shared" si="1"/>
        <v>L</v>
      </c>
      <c r="AD14" s="1">
        <f t="shared" si="24"/>
        <v>6</v>
      </c>
      <c r="AE14" s="1">
        <f t="shared" si="25"/>
        <v>4</v>
      </c>
      <c r="AF14" s="1">
        <f t="shared" si="26"/>
        <v>0</v>
      </c>
      <c r="AG14" s="43"/>
      <c r="AM14" s="1" t="s">
        <v>16</v>
      </c>
      <c r="AN14" s="1" t="s">
        <v>4</v>
      </c>
    </row>
    <row r="15" spans="1:41" x14ac:dyDescent="0.3">
      <c r="A15" s="42">
        <v>45969</v>
      </c>
      <c r="B15" s="1">
        <v>14</v>
      </c>
      <c r="C15" s="1" t="s">
        <v>65</v>
      </c>
      <c r="D15" s="1" t="s">
        <v>3</v>
      </c>
      <c r="E15" s="1">
        <v>3</v>
      </c>
      <c r="F15" s="1">
        <v>4</v>
      </c>
      <c r="G15" s="1" t="s">
        <v>83</v>
      </c>
      <c r="H15" s="1" t="s">
        <v>83</v>
      </c>
      <c r="I15" s="1">
        <f t="shared" si="2"/>
        <v>7</v>
      </c>
      <c r="J15" s="1">
        <f t="shared" si="3"/>
        <v>7</v>
      </c>
      <c r="K15" s="1">
        <f t="shared" si="4"/>
        <v>2</v>
      </c>
      <c r="L15" s="1">
        <f t="shared" si="5"/>
        <v>0</v>
      </c>
      <c r="M15" s="1">
        <f t="shared" si="6"/>
        <v>1</v>
      </c>
      <c r="N15" s="1">
        <f t="shared" si="7"/>
        <v>0</v>
      </c>
      <c r="O15" s="1">
        <f t="shared" si="8"/>
        <v>3</v>
      </c>
      <c r="P15" s="1">
        <f t="shared" si="9"/>
        <v>3</v>
      </c>
      <c r="Q15" s="1">
        <f t="shared" si="10"/>
        <v>0</v>
      </c>
      <c r="R15" s="1">
        <f t="shared" si="11"/>
        <v>4</v>
      </c>
      <c r="S15" s="1">
        <f t="shared" si="12"/>
        <v>4</v>
      </c>
      <c r="T15" s="1">
        <f t="shared" si="13"/>
        <v>0</v>
      </c>
      <c r="U15" s="1">
        <f t="shared" si="14"/>
        <v>1</v>
      </c>
      <c r="V15" s="1">
        <f t="shared" si="15"/>
        <v>3</v>
      </c>
      <c r="W15" s="1">
        <f t="shared" si="16"/>
        <v>0</v>
      </c>
      <c r="X15" s="1">
        <f t="shared" si="17"/>
        <v>4</v>
      </c>
      <c r="Y15" s="1">
        <f t="shared" si="18"/>
        <v>3</v>
      </c>
      <c r="Z15" s="1">
        <f t="shared" si="19"/>
        <v>0</v>
      </c>
      <c r="AA15" s="1" t="str">
        <f t="shared" si="0"/>
        <v>L</v>
      </c>
      <c r="AB15" s="1">
        <f t="shared" si="20"/>
        <v>3</v>
      </c>
      <c r="AC15" s="1" t="str">
        <f t="shared" si="1"/>
        <v>L</v>
      </c>
      <c r="AD15" s="1">
        <f t="shared" si="24"/>
        <v>6</v>
      </c>
      <c r="AE15" s="1">
        <f t="shared" si="25"/>
        <v>4</v>
      </c>
      <c r="AF15" s="1">
        <f t="shared" si="26"/>
        <v>0</v>
      </c>
      <c r="AG15" s="43"/>
      <c r="AM15" s="1" t="s">
        <v>15</v>
      </c>
      <c r="AN15" s="1" t="s">
        <v>1</v>
      </c>
    </row>
    <row r="16" spans="1:41" x14ac:dyDescent="0.3">
      <c r="A16" s="42">
        <v>45971</v>
      </c>
      <c r="B16" s="1">
        <v>15</v>
      </c>
      <c r="C16" s="1" t="s">
        <v>65</v>
      </c>
      <c r="D16" s="1" t="s">
        <v>20</v>
      </c>
      <c r="E16" s="1">
        <v>4</v>
      </c>
      <c r="F16" s="1">
        <v>5</v>
      </c>
      <c r="G16" s="1" t="s">
        <v>84</v>
      </c>
      <c r="H16" s="1" t="s">
        <v>83</v>
      </c>
      <c r="I16" s="1">
        <f t="shared" si="2"/>
        <v>7</v>
      </c>
      <c r="J16" s="1">
        <f t="shared" si="3"/>
        <v>7</v>
      </c>
      <c r="K16" s="1">
        <f t="shared" si="4"/>
        <v>2</v>
      </c>
      <c r="L16" s="1">
        <f t="shared" si="5"/>
        <v>1</v>
      </c>
      <c r="M16" s="1">
        <f t="shared" si="6"/>
        <v>1</v>
      </c>
      <c r="N16" s="1">
        <f t="shared" si="7"/>
        <v>0</v>
      </c>
      <c r="O16" s="1">
        <f t="shared" si="8"/>
        <v>3</v>
      </c>
      <c r="P16" s="1">
        <f t="shared" si="9"/>
        <v>3</v>
      </c>
      <c r="Q16" s="1">
        <f t="shared" si="10"/>
        <v>0</v>
      </c>
      <c r="R16" s="1">
        <f t="shared" si="11"/>
        <v>4</v>
      </c>
      <c r="S16" s="1">
        <f t="shared" si="12"/>
        <v>4</v>
      </c>
      <c r="T16" s="1">
        <f t="shared" si="13"/>
        <v>1</v>
      </c>
      <c r="U16" s="1">
        <f t="shared" si="14"/>
        <v>1</v>
      </c>
      <c r="V16" s="1">
        <f t="shared" si="15"/>
        <v>3</v>
      </c>
      <c r="W16" s="1">
        <f t="shared" si="16"/>
        <v>0</v>
      </c>
      <c r="X16" s="1">
        <f t="shared" si="17"/>
        <v>4</v>
      </c>
      <c r="Y16" s="1">
        <f t="shared" si="18"/>
        <v>3</v>
      </c>
      <c r="Z16" s="1">
        <f t="shared" si="19"/>
        <v>0</v>
      </c>
      <c r="AA16" s="1" t="str">
        <f t="shared" si="0"/>
        <v>L</v>
      </c>
      <c r="AB16" s="1">
        <f t="shared" si="20"/>
        <v>4</v>
      </c>
      <c r="AC16" s="1" t="str">
        <f t="shared" si="1"/>
        <v>OTL</v>
      </c>
      <c r="AD16" s="1">
        <f t="shared" si="24"/>
        <v>5</v>
      </c>
      <c r="AE16" s="1">
        <f t="shared" si="25"/>
        <v>4</v>
      </c>
      <c r="AF16" s="1">
        <f t="shared" si="26"/>
        <v>1</v>
      </c>
      <c r="AG16" s="43"/>
      <c r="AM16" s="1" t="s">
        <v>14</v>
      </c>
    </row>
    <row r="17" spans="1:39" x14ac:dyDescent="0.3">
      <c r="A17" s="42">
        <v>45972</v>
      </c>
      <c r="B17" s="1">
        <v>16</v>
      </c>
      <c r="C17" s="1" t="s">
        <v>65</v>
      </c>
      <c r="D17" s="1" t="s">
        <v>7</v>
      </c>
      <c r="E17" s="1">
        <v>2</v>
      </c>
      <c r="F17" s="1">
        <v>1</v>
      </c>
      <c r="G17" s="1" t="s">
        <v>84</v>
      </c>
      <c r="H17" s="1" t="s">
        <v>84</v>
      </c>
      <c r="I17" s="1">
        <f t="shared" si="2"/>
        <v>8</v>
      </c>
      <c r="J17" s="1">
        <f t="shared" si="3"/>
        <v>7</v>
      </c>
      <c r="K17" s="1">
        <f t="shared" si="4"/>
        <v>3</v>
      </c>
      <c r="L17" s="1">
        <f t="shared" si="5"/>
        <v>1</v>
      </c>
      <c r="M17" s="1">
        <f t="shared" si="6"/>
        <v>2</v>
      </c>
      <c r="N17" s="1">
        <f t="shared" si="7"/>
        <v>0</v>
      </c>
      <c r="O17" s="1">
        <f t="shared" si="8"/>
        <v>3</v>
      </c>
      <c r="P17" s="1">
        <f t="shared" si="9"/>
        <v>3</v>
      </c>
      <c r="Q17" s="1">
        <f t="shared" si="10"/>
        <v>0</v>
      </c>
      <c r="R17" s="1">
        <f t="shared" si="11"/>
        <v>5</v>
      </c>
      <c r="S17" s="1">
        <f t="shared" si="12"/>
        <v>4</v>
      </c>
      <c r="T17" s="1">
        <f t="shared" si="13"/>
        <v>1</v>
      </c>
      <c r="U17" s="1">
        <f t="shared" si="14"/>
        <v>1</v>
      </c>
      <c r="V17" s="1">
        <f t="shared" si="15"/>
        <v>3</v>
      </c>
      <c r="W17" s="1">
        <f t="shared" si="16"/>
        <v>0</v>
      </c>
      <c r="X17" s="1">
        <f t="shared" si="17"/>
        <v>4</v>
      </c>
      <c r="Y17" s="1">
        <f t="shared" si="18"/>
        <v>3</v>
      </c>
      <c r="Z17" s="1">
        <f t="shared" si="19"/>
        <v>0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5</v>
      </c>
      <c r="AE17" s="1">
        <f t="shared" si="25"/>
        <v>4</v>
      </c>
      <c r="AF17" s="1">
        <f t="shared" si="26"/>
        <v>1</v>
      </c>
      <c r="AG17" s="43"/>
      <c r="AM17" s="1" t="s">
        <v>13</v>
      </c>
    </row>
    <row r="18" spans="1:39" x14ac:dyDescent="0.3">
      <c r="A18" s="42">
        <v>45974</v>
      </c>
      <c r="B18" s="1">
        <v>17</v>
      </c>
      <c r="C18" s="1" t="s">
        <v>66</v>
      </c>
      <c r="D18" s="1" t="s">
        <v>20</v>
      </c>
      <c r="E18" s="1">
        <v>5</v>
      </c>
      <c r="F18" s="1">
        <v>4</v>
      </c>
      <c r="G18" s="1" t="s">
        <v>83</v>
      </c>
      <c r="H18" s="1" t="s">
        <v>83</v>
      </c>
      <c r="I18" s="1">
        <f t="shared" si="2"/>
        <v>9</v>
      </c>
      <c r="J18" s="1">
        <f t="shared" si="3"/>
        <v>7</v>
      </c>
      <c r="K18" s="1">
        <f t="shared" si="4"/>
        <v>3</v>
      </c>
      <c r="L18" s="1">
        <f t="shared" si="5"/>
        <v>1</v>
      </c>
      <c r="M18" s="1">
        <f t="shared" si="6"/>
        <v>2</v>
      </c>
      <c r="N18" s="1">
        <f t="shared" si="7"/>
        <v>0</v>
      </c>
      <c r="O18" s="1">
        <f t="shared" si="8"/>
        <v>4</v>
      </c>
      <c r="P18" s="1">
        <f t="shared" si="9"/>
        <v>3</v>
      </c>
      <c r="Q18" s="1">
        <f t="shared" si="10"/>
        <v>0</v>
      </c>
      <c r="R18" s="1">
        <f t="shared" si="11"/>
        <v>5</v>
      </c>
      <c r="S18" s="1">
        <f t="shared" si="12"/>
        <v>4</v>
      </c>
      <c r="T18" s="1">
        <f t="shared" si="13"/>
        <v>1</v>
      </c>
      <c r="U18" s="1">
        <f t="shared" si="14"/>
        <v>1</v>
      </c>
      <c r="V18" s="1">
        <f t="shared" si="15"/>
        <v>3</v>
      </c>
      <c r="W18" s="1">
        <f t="shared" si="16"/>
        <v>0</v>
      </c>
      <c r="X18" s="1">
        <f t="shared" si="17"/>
        <v>4</v>
      </c>
      <c r="Y18" s="1">
        <f t="shared" si="18"/>
        <v>3</v>
      </c>
      <c r="Z18" s="1">
        <f t="shared" si="19"/>
        <v>0</v>
      </c>
      <c r="AA18" s="1" t="str">
        <f t="shared" si="0"/>
        <v>W</v>
      </c>
      <c r="AB18" s="1">
        <f t="shared" si="20"/>
        <v>2</v>
      </c>
      <c r="AC18" s="1" t="str">
        <f t="shared" si="1"/>
        <v>W</v>
      </c>
      <c r="AD18" s="1">
        <f t="shared" si="24"/>
        <v>6</v>
      </c>
      <c r="AE18" s="1">
        <f t="shared" si="25"/>
        <v>3</v>
      </c>
      <c r="AF18" s="1">
        <f t="shared" si="26"/>
        <v>1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12</v>
      </c>
      <c r="E19" s="1">
        <v>1</v>
      </c>
      <c r="F19" s="1">
        <v>2</v>
      </c>
      <c r="G19" s="1" t="s">
        <v>84</v>
      </c>
      <c r="H19" s="1" t="s">
        <v>84</v>
      </c>
      <c r="I19" s="1">
        <f t="shared" si="2"/>
        <v>9</v>
      </c>
      <c r="J19" s="1">
        <f t="shared" si="3"/>
        <v>7</v>
      </c>
      <c r="K19" s="1">
        <f t="shared" si="4"/>
        <v>3</v>
      </c>
      <c r="L19" s="1">
        <f t="shared" si="5"/>
        <v>2</v>
      </c>
      <c r="M19" s="1">
        <f t="shared" si="6"/>
        <v>2</v>
      </c>
      <c r="N19" s="1">
        <f t="shared" si="7"/>
        <v>1</v>
      </c>
      <c r="O19" s="1">
        <f t="shared" si="8"/>
        <v>4</v>
      </c>
      <c r="P19" s="1">
        <f t="shared" si="9"/>
        <v>3</v>
      </c>
      <c r="Q19" s="1">
        <f t="shared" si="10"/>
        <v>1</v>
      </c>
      <c r="R19" s="1">
        <f t="shared" si="11"/>
        <v>5</v>
      </c>
      <c r="S19" s="1">
        <f t="shared" si="12"/>
        <v>4</v>
      </c>
      <c r="T19" s="1">
        <f t="shared" si="13"/>
        <v>1</v>
      </c>
      <c r="U19" s="1">
        <f t="shared" si="14"/>
        <v>1</v>
      </c>
      <c r="V19" s="1">
        <f t="shared" si="15"/>
        <v>3</v>
      </c>
      <c r="W19" s="1">
        <f t="shared" si="16"/>
        <v>1</v>
      </c>
      <c r="X19" s="1">
        <f t="shared" si="17"/>
        <v>4</v>
      </c>
      <c r="Y19" s="1">
        <f t="shared" si="18"/>
        <v>3</v>
      </c>
      <c r="Z19" s="1">
        <f t="shared" si="19"/>
        <v>1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5</v>
      </c>
      <c r="AE19" s="1">
        <f t="shared" si="25"/>
        <v>3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45978</v>
      </c>
      <c r="B20" s="1">
        <v>19</v>
      </c>
      <c r="C20" s="1" t="s">
        <v>66</v>
      </c>
      <c r="D20" s="1" t="s">
        <v>16</v>
      </c>
      <c r="E20" s="1">
        <v>4</v>
      </c>
      <c r="F20" s="1">
        <v>3</v>
      </c>
      <c r="G20" s="1" t="s">
        <v>84</v>
      </c>
      <c r="H20" s="1" t="s">
        <v>84</v>
      </c>
      <c r="I20" s="1">
        <f t="shared" si="2"/>
        <v>10</v>
      </c>
      <c r="J20" s="1">
        <f t="shared" si="3"/>
        <v>7</v>
      </c>
      <c r="K20" s="1">
        <f t="shared" si="4"/>
        <v>4</v>
      </c>
      <c r="L20" s="1">
        <f t="shared" si="5"/>
        <v>2</v>
      </c>
      <c r="M20" s="1">
        <f t="shared" si="6"/>
        <v>3</v>
      </c>
      <c r="N20" s="1">
        <f t="shared" si="7"/>
        <v>1</v>
      </c>
      <c r="O20" s="1">
        <f t="shared" si="8"/>
        <v>5</v>
      </c>
      <c r="P20" s="1">
        <f t="shared" si="9"/>
        <v>3</v>
      </c>
      <c r="Q20" s="1">
        <f t="shared" si="10"/>
        <v>1</v>
      </c>
      <c r="R20" s="1">
        <f t="shared" si="11"/>
        <v>5</v>
      </c>
      <c r="S20" s="1">
        <f t="shared" si="12"/>
        <v>4</v>
      </c>
      <c r="T20" s="1">
        <f t="shared" si="13"/>
        <v>1</v>
      </c>
      <c r="U20" s="1">
        <f t="shared" si="14"/>
        <v>1</v>
      </c>
      <c r="V20" s="1">
        <f t="shared" si="15"/>
        <v>3</v>
      </c>
      <c r="W20" s="1">
        <f t="shared" si="16"/>
        <v>1</v>
      </c>
      <c r="X20" s="1">
        <f t="shared" si="17"/>
        <v>5</v>
      </c>
      <c r="Y20" s="1">
        <f t="shared" si="18"/>
        <v>3</v>
      </c>
      <c r="Z20" s="1">
        <f t="shared" si="19"/>
        <v>1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5</v>
      </c>
      <c r="AE20" s="1">
        <f t="shared" si="25"/>
        <v>3</v>
      </c>
      <c r="AF20" s="1">
        <f t="shared" si="26"/>
        <v>2</v>
      </c>
      <c r="AG20" s="43"/>
      <c r="AM20" s="1" t="s">
        <v>10</v>
      </c>
    </row>
    <row r="21" spans="1:39" x14ac:dyDescent="0.3">
      <c r="A21" s="42">
        <v>45979</v>
      </c>
      <c r="B21" s="1">
        <v>20</v>
      </c>
      <c r="C21" s="1" t="s">
        <v>65</v>
      </c>
      <c r="D21" s="1" t="s">
        <v>0</v>
      </c>
      <c r="E21" s="1">
        <v>2</v>
      </c>
      <c r="F21" s="1">
        <v>5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8</v>
      </c>
      <c r="K21" s="1">
        <f t="shared" si="4"/>
        <v>4</v>
      </c>
      <c r="L21" s="1">
        <f t="shared" si="5"/>
        <v>2</v>
      </c>
      <c r="M21" s="1">
        <f t="shared" si="6"/>
        <v>3</v>
      </c>
      <c r="N21" s="1">
        <f t="shared" si="7"/>
        <v>1</v>
      </c>
      <c r="O21" s="1">
        <f t="shared" si="8"/>
        <v>5</v>
      </c>
      <c r="P21" s="1">
        <f t="shared" si="9"/>
        <v>3</v>
      </c>
      <c r="Q21" s="1">
        <f t="shared" si="10"/>
        <v>1</v>
      </c>
      <c r="R21" s="1">
        <f t="shared" si="11"/>
        <v>5</v>
      </c>
      <c r="S21" s="1">
        <f t="shared" si="12"/>
        <v>5</v>
      </c>
      <c r="T21" s="1">
        <f t="shared" si="13"/>
        <v>1</v>
      </c>
      <c r="U21" s="1">
        <f t="shared" si="14"/>
        <v>1</v>
      </c>
      <c r="V21" s="1">
        <f t="shared" si="15"/>
        <v>3</v>
      </c>
      <c r="W21" s="1">
        <f t="shared" si="16"/>
        <v>1</v>
      </c>
      <c r="X21" s="1">
        <f t="shared" si="17"/>
        <v>5</v>
      </c>
      <c r="Y21" s="1">
        <f t="shared" si="18"/>
        <v>3</v>
      </c>
      <c r="Z21" s="1">
        <f t="shared" si="19"/>
        <v>1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4</v>
      </c>
      <c r="AE21" s="1">
        <f t="shared" si="25"/>
        <v>4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45981</v>
      </c>
      <c r="B22" s="1">
        <v>21</v>
      </c>
      <c r="C22" s="1" t="s">
        <v>65</v>
      </c>
      <c r="D22" s="1" t="s">
        <v>4</v>
      </c>
      <c r="E22" s="1">
        <v>3</v>
      </c>
      <c r="F22" s="1">
        <v>2</v>
      </c>
      <c r="G22" s="1" t="s">
        <v>84</v>
      </c>
      <c r="H22" s="1" t="s">
        <v>83</v>
      </c>
      <c r="I22" s="1">
        <f t="shared" si="2"/>
        <v>11</v>
      </c>
      <c r="J22" s="1">
        <f t="shared" si="3"/>
        <v>8</v>
      </c>
      <c r="K22" s="1">
        <f t="shared" si="4"/>
        <v>5</v>
      </c>
      <c r="L22" s="1">
        <f t="shared" si="5"/>
        <v>2</v>
      </c>
      <c r="M22" s="1">
        <f t="shared" si="6"/>
        <v>3</v>
      </c>
      <c r="N22" s="1">
        <f t="shared" si="7"/>
        <v>1</v>
      </c>
      <c r="O22" s="1">
        <f t="shared" si="8"/>
        <v>5</v>
      </c>
      <c r="P22" s="1">
        <f t="shared" si="9"/>
        <v>3</v>
      </c>
      <c r="Q22" s="1">
        <f t="shared" si="10"/>
        <v>1</v>
      </c>
      <c r="R22" s="1">
        <f t="shared" si="11"/>
        <v>6</v>
      </c>
      <c r="S22" s="1">
        <f t="shared" si="12"/>
        <v>5</v>
      </c>
      <c r="T22" s="1">
        <f t="shared" si="13"/>
        <v>1</v>
      </c>
      <c r="U22" s="1">
        <f t="shared" si="14"/>
        <v>1</v>
      </c>
      <c r="V22" s="1">
        <f t="shared" si="15"/>
        <v>3</v>
      </c>
      <c r="W22" s="1">
        <f t="shared" si="16"/>
        <v>1</v>
      </c>
      <c r="X22" s="1">
        <f t="shared" si="17"/>
        <v>6</v>
      </c>
      <c r="Y22" s="1">
        <f t="shared" si="18"/>
        <v>3</v>
      </c>
      <c r="Z22" s="1">
        <f t="shared" si="19"/>
        <v>1</v>
      </c>
      <c r="AA22" s="1" t="str">
        <f t="shared" si="0"/>
        <v>W</v>
      </c>
      <c r="AB22" s="1">
        <f t="shared" si="20"/>
        <v>1</v>
      </c>
      <c r="AC22" s="1" t="str">
        <f t="shared" si="1"/>
        <v>W</v>
      </c>
      <c r="AD22" s="1">
        <f t="shared" si="24"/>
        <v>4</v>
      </c>
      <c r="AE22" s="1">
        <f t="shared" si="25"/>
        <v>4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45983</v>
      </c>
      <c r="B23" s="1">
        <v>22</v>
      </c>
      <c r="C23" s="1" t="s">
        <v>65</v>
      </c>
      <c r="D23" s="1" t="s">
        <v>21</v>
      </c>
      <c r="E23" s="1">
        <v>3</v>
      </c>
      <c r="F23" s="1">
        <v>4</v>
      </c>
      <c r="G23" s="1" t="s">
        <v>84</v>
      </c>
      <c r="H23" s="1" t="s">
        <v>83</v>
      </c>
      <c r="I23" s="1">
        <f t="shared" si="2"/>
        <v>11</v>
      </c>
      <c r="J23" s="1">
        <f t="shared" si="3"/>
        <v>8</v>
      </c>
      <c r="K23" s="1">
        <f t="shared" si="4"/>
        <v>5</v>
      </c>
      <c r="L23" s="1">
        <f t="shared" si="5"/>
        <v>3</v>
      </c>
      <c r="M23" s="1">
        <f t="shared" si="6"/>
        <v>3</v>
      </c>
      <c r="N23" s="1">
        <f t="shared" si="7"/>
        <v>1</v>
      </c>
      <c r="O23" s="1">
        <f t="shared" si="8"/>
        <v>5</v>
      </c>
      <c r="P23" s="1">
        <f t="shared" si="9"/>
        <v>3</v>
      </c>
      <c r="Q23" s="1">
        <f t="shared" si="10"/>
        <v>1</v>
      </c>
      <c r="R23" s="1">
        <f t="shared" si="11"/>
        <v>6</v>
      </c>
      <c r="S23" s="1">
        <f t="shared" si="12"/>
        <v>5</v>
      </c>
      <c r="T23" s="1">
        <f t="shared" si="13"/>
        <v>2</v>
      </c>
      <c r="U23" s="1">
        <f t="shared" si="14"/>
        <v>1</v>
      </c>
      <c r="V23" s="1">
        <f t="shared" si="15"/>
        <v>3</v>
      </c>
      <c r="W23" s="1">
        <f t="shared" si="16"/>
        <v>1</v>
      </c>
      <c r="X23" s="1">
        <f t="shared" si="17"/>
        <v>6</v>
      </c>
      <c r="Y23" s="1">
        <f t="shared" si="18"/>
        <v>3</v>
      </c>
      <c r="Z23" s="1">
        <f t="shared" si="19"/>
        <v>2</v>
      </c>
      <c r="AA23" s="1" t="str">
        <f t="shared" si="0"/>
        <v>L</v>
      </c>
      <c r="AB23" s="1">
        <f t="shared" si="20"/>
        <v>1</v>
      </c>
      <c r="AC23" s="1" t="str">
        <f t="shared" si="1"/>
        <v>OTL</v>
      </c>
      <c r="AD23" s="1">
        <f t="shared" si="24"/>
        <v>4</v>
      </c>
      <c r="AE23" s="1">
        <f t="shared" si="25"/>
        <v>3</v>
      </c>
      <c r="AF23" s="1">
        <f t="shared" si="26"/>
        <v>3</v>
      </c>
      <c r="AG23" s="43"/>
      <c r="AM23" s="1" t="s">
        <v>7</v>
      </c>
    </row>
    <row r="24" spans="1:39" x14ac:dyDescent="0.3">
      <c r="A24" s="42">
        <v>45985</v>
      </c>
      <c r="B24" s="1">
        <v>23</v>
      </c>
      <c r="C24" s="1" t="s">
        <v>65</v>
      </c>
      <c r="D24" s="1" t="s">
        <v>1</v>
      </c>
      <c r="E24" s="1">
        <v>1</v>
      </c>
      <c r="F24" s="1">
        <v>5</v>
      </c>
      <c r="G24" s="1" t="s">
        <v>83</v>
      </c>
      <c r="H24" s="1" t="s">
        <v>83</v>
      </c>
      <c r="I24" s="1">
        <f t="shared" si="2"/>
        <v>11</v>
      </c>
      <c r="J24" s="1">
        <f t="shared" si="3"/>
        <v>9</v>
      </c>
      <c r="K24" s="1">
        <f t="shared" si="4"/>
        <v>5</v>
      </c>
      <c r="L24" s="1">
        <f t="shared" si="5"/>
        <v>3</v>
      </c>
      <c r="M24" s="1">
        <f t="shared" si="6"/>
        <v>3</v>
      </c>
      <c r="N24" s="1">
        <f t="shared" si="7"/>
        <v>1</v>
      </c>
      <c r="O24" s="1">
        <f t="shared" si="8"/>
        <v>5</v>
      </c>
      <c r="P24" s="1">
        <f t="shared" si="9"/>
        <v>3</v>
      </c>
      <c r="Q24" s="1">
        <f t="shared" si="10"/>
        <v>1</v>
      </c>
      <c r="R24" s="1">
        <f t="shared" si="11"/>
        <v>6</v>
      </c>
      <c r="S24" s="1">
        <f t="shared" si="12"/>
        <v>6</v>
      </c>
      <c r="T24" s="1">
        <f t="shared" si="13"/>
        <v>2</v>
      </c>
      <c r="U24" s="1">
        <f t="shared" si="14"/>
        <v>1</v>
      </c>
      <c r="V24" s="1">
        <f t="shared" si="15"/>
        <v>4</v>
      </c>
      <c r="W24" s="1">
        <f t="shared" si="16"/>
        <v>1</v>
      </c>
      <c r="X24" s="1">
        <f t="shared" si="17"/>
        <v>6</v>
      </c>
      <c r="Y24" s="1">
        <f t="shared" si="18"/>
        <v>4</v>
      </c>
      <c r="Z24" s="1">
        <f t="shared" si="19"/>
        <v>2</v>
      </c>
      <c r="AA24" s="1" t="str">
        <f t="shared" si="0"/>
        <v>L</v>
      </c>
      <c r="AB24" s="1">
        <f t="shared" si="20"/>
        <v>2</v>
      </c>
      <c r="AC24" s="1" t="str">
        <f t="shared" si="1"/>
        <v>L</v>
      </c>
      <c r="AD24" s="1">
        <f t="shared" si="24"/>
        <v>4</v>
      </c>
      <c r="AE24" s="1">
        <f t="shared" si="25"/>
        <v>3</v>
      </c>
      <c r="AF24" s="1">
        <f t="shared" si="26"/>
        <v>3</v>
      </c>
      <c r="AG24" s="43"/>
      <c r="AM24" s="1" t="s">
        <v>6</v>
      </c>
    </row>
    <row r="25" spans="1:39" x14ac:dyDescent="0.3">
      <c r="A25" s="42">
        <v>45987</v>
      </c>
      <c r="B25" s="1">
        <v>24</v>
      </c>
      <c r="C25" s="1" t="s">
        <v>66</v>
      </c>
      <c r="D25" s="1" t="s">
        <v>4</v>
      </c>
      <c r="E25" s="1">
        <v>1</v>
      </c>
      <c r="F25" s="1">
        <v>2</v>
      </c>
      <c r="G25" s="1" t="s">
        <v>84</v>
      </c>
      <c r="H25" s="1" t="s">
        <v>83</v>
      </c>
      <c r="I25" s="1">
        <f t="shared" si="2"/>
        <v>11</v>
      </c>
      <c r="J25" s="1">
        <f t="shared" si="3"/>
        <v>9</v>
      </c>
      <c r="K25" s="1">
        <f t="shared" si="4"/>
        <v>5</v>
      </c>
      <c r="L25" s="1">
        <f t="shared" si="5"/>
        <v>4</v>
      </c>
      <c r="M25" s="1">
        <f t="shared" si="6"/>
        <v>3</v>
      </c>
      <c r="N25" s="1">
        <f t="shared" si="7"/>
        <v>1</v>
      </c>
      <c r="O25" s="1">
        <f t="shared" si="8"/>
        <v>5</v>
      </c>
      <c r="P25" s="1">
        <f t="shared" si="9"/>
        <v>3</v>
      </c>
      <c r="Q25" s="1">
        <f t="shared" si="10"/>
        <v>2</v>
      </c>
      <c r="R25" s="1">
        <f t="shared" si="11"/>
        <v>6</v>
      </c>
      <c r="S25" s="1">
        <f t="shared" si="12"/>
        <v>6</v>
      </c>
      <c r="T25" s="1">
        <f t="shared" si="13"/>
        <v>2</v>
      </c>
      <c r="U25" s="1">
        <f t="shared" si="14"/>
        <v>1</v>
      </c>
      <c r="V25" s="1">
        <f t="shared" si="15"/>
        <v>4</v>
      </c>
      <c r="W25" s="1">
        <f t="shared" si="16"/>
        <v>1</v>
      </c>
      <c r="X25" s="1">
        <f t="shared" si="17"/>
        <v>6</v>
      </c>
      <c r="Y25" s="1">
        <f t="shared" si="18"/>
        <v>4</v>
      </c>
      <c r="Z25" s="1">
        <f t="shared" si="19"/>
        <v>3</v>
      </c>
      <c r="AA25" s="1" t="str">
        <f t="shared" si="0"/>
        <v>L</v>
      </c>
      <c r="AB25" s="1">
        <f t="shared" si="20"/>
        <v>3</v>
      </c>
      <c r="AC25" s="1" t="str">
        <f t="shared" si="1"/>
        <v>OTL</v>
      </c>
      <c r="AD25" s="1">
        <f t="shared" si="24"/>
        <v>4</v>
      </c>
      <c r="AE25" s="1">
        <f t="shared" si="25"/>
        <v>2</v>
      </c>
      <c r="AF25" s="1">
        <f t="shared" si="26"/>
        <v>4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9</v>
      </c>
      <c r="E26" s="1">
        <v>3</v>
      </c>
      <c r="F26" s="1">
        <v>4</v>
      </c>
      <c r="G26" s="1" t="s">
        <v>84</v>
      </c>
      <c r="H26" s="1" t="s">
        <v>83</v>
      </c>
      <c r="I26" s="1">
        <f t="shared" si="2"/>
        <v>11</v>
      </c>
      <c r="J26" s="1">
        <f t="shared" si="3"/>
        <v>9</v>
      </c>
      <c r="K26" s="1">
        <f t="shared" si="4"/>
        <v>5</v>
      </c>
      <c r="L26" s="1">
        <f t="shared" si="5"/>
        <v>5</v>
      </c>
      <c r="M26" s="1">
        <f t="shared" si="6"/>
        <v>3</v>
      </c>
      <c r="N26" s="1">
        <f t="shared" si="7"/>
        <v>1</v>
      </c>
      <c r="O26" s="1">
        <f t="shared" si="8"/>
        <v>5</v>
      </c>
      <c r="P26" s="1">
        <f t="shared" si="9"/>
        <v>3</v>
      </c>
      <c r="Q26" s="1">
        <f t="shared" si="10"/>
        <v>3</v>
      </c>
      <c r="R26" s="1">
        <f t="shared" si="11"/>
        <v>6</v>
      </c>
      <c r="S26" s="1">
        <f t="shared" si="12"/>
        <v>6</v>
      </c>
      <c r="T26" s="1">
        <f t="shared" si="13"/>
        <v>2</v>
      </c>
      <c r="U26" s="1">
        <f t="shared" si="14"/>
        <v>1</v>
      </c>
      <c r="V26" s="1">
        <f t="shared" si="15"/>
        <v>4</v>
      </c>
      <c r="W26" s="1">
        <f t="shared" si="16"/>
        <v>2</v>
      </c>
      <c r="X26" s="1">
        <f t="shared" si="17"/>
        <v>6</v>
      </c>
      <c r="Y26" s="1">
        <f t="shared" si="18"/>
        <v>4</v>
      </c>
      <c r="Z26" s="1">
        <f t="shared" si="19"/>
        <v>4</v>
      </c>
      <c r="AA26" s="1" t="str">
        <f t="shared" si="0"/>
        <v>L</v>
      </c>
      <c r="AB26" s="1">
        <f t="shared" si="20"/>
        <v>4</v>
      </c>
      <c r="AC26" s="1" t="str">
        <f t="shared" si="1"/>
        <v>OTL</v>
      </c>
      <c r="AD26" s="1">
        <f t="shared" si="24"/>
        <v>4</v>
      </c>
      <c r="AE26" s="1">
        <f t="shared" si="25"/>
        <v>2</v>
      </c>
      <c r="AF26" s="1">
        <f t="shared" si="26"/>
        <v>4</v>
      </c>
      <c r="AG26" s="43"/>
      <c r="AM26" s="1" t="s">
        <v>4</v>
      </c>
    </row>
    <row r="27" spans="1:39" x14ac:dyDescent="0.3">
      <c r="A27" s="42">
        <v>45992</v>
      </c>
      <c r="B27" s="1">
        <v>26</v>
      </c>
      <c r="C27" s="1" t="s">
        <v>65</v>
      </c>
      <c r="D27" s="1" t="s">
        <v>14</v>
      </c>
      <c r="E27" s="1">
        <v>5</v>
      </c>
      <c r="F27" s="1">
        <v>3</v>
      </c>
      <c r="G27" s="1" t="s">
        <v>83</v>
      </c>
      <c r="H27" s="1" t="s">
        <v>83</v>
      </c>
      <c r="I27" s="1">
        <f t="shared" si="2"/>
        <v>12</v>
      </c>
      <c r="J27" s="1">
        <f t="shared" si="3"/>
        <v>9</v>
      </c>
      <c r="K27" s="1">
        <f t="shared" si="4"/>
        <v>5</v>
      </c>
      <c r="L27" s="1">
        <f t="shared" si="5"/>
        <v>5</v>
      </c>
      <c r="M27" s="1">
        <f t="shared" si="6"/>
        <v>3</v>
      </c>
      <c r="N27" s="1">
        <f t="shared" si="7"/>
        <v>1</v>
      </c>
      <c r="O27" s="1">
        <f t="shared" si="8"/>
        <v>5</v>
      </c>
      <c r="P27" s="1">
        <f t="shared" si="9"/>
        <v>3</v>
      </c>
      <c r="Q27" s="1">
        <f t="shared" si="10"/>
        <v>3</v>
      </c>
      <c r="R27" s="1">
        <f t="shared" si="11"/>
        <v>7</v>
      </c>
      <c r="S27" s="1">
        <f t="shared" si="12"/>
        <v>6</v>
      </c>
      <c r="T27" s="1">
        <f t="shared" si="13"/>
        <v>2</v>
      </c>
      <c r="U27" s="1">
        <f t="shared" si="14"/>
        <v>2</v>
      </c>
      <c r="V27" s="1">
        <f t="shared" si="15"/>
        <v>4</v>
      </c>
      <c r="W27" s="1">
        <f t="shared" si="16"/>
        <v>2</v>
      </c>
      <c r="X27" s="1">
        <f t="shared" si="17"/>
        <v>7</v>
      </c>
      <c r="Y27" s="1">
        <f t="shared" si="18"/>
        <v>4</v>
      </c>
      <c r="Z27" s="1">
        <f t="shared" si="19"/>
        <v>4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4</v>
      </c>
      <c r="AE27" s="1">
        <f t="shared" si="25"/>
        <v>2</v>
      </c>
      <c r="AF27" s="1">
        <f t="shared" si="26"/>
        <v>4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66</v>
      </c>
      <c r="D28" s="1" t="s">
        <v>21</v>
      </c>
      <c r="E28" s="1">
        <v>6</v>
      </c>
      <c r="F28" s="1">
        <v>5</v>
      </c>
      <c r="G28" s="1" t="s">
        <v>84</v>
      </c>
      <c r="H28" s="1" t="s">
        <v>84</v>
      </c>
      <c r="I28" s="1">
        <f t="shared" si="2"/>
        <v>13</v>
      </c>
      <c r="J28" s="1">
        <f t="shared" si="3"/>
        <v>9</v>
      </c>
      <c r="K28" s="1">
        <f t="shared" si="4"/>
        <v>6</v>
      </c>
      <c r="L28" s="1">
        <f t="shared" si="5"/>
        <v>5</v>
      </c>
      <c r="M28" s="1">
        <f t="shared" si="6"/>
        <v>4</v>
      </c>
      <c r="N28" s="1">
        <f t="shared" si="7"/>
        <v>1</v>
      </c>
      <c r="O28" s="1">
        <f t="shared" si="8"/>
        <v>6</v>
      </c>
      <c r="P28" s="1">
        <f t="shared" si="9"/>
        <v>3</v>
      </c>
      <c r="Q28" s="1">
        <f t="shared" si="10"/>
        <v>3</v>
      </c>
      <c r="R28" s="1">
        <f t="shared" si="11"/>
        <v>7</v>
      </c>
      <c r="S28" s="1">
        <f t="shared" si="12"/>
        <v>6</v>
      </c>
      <c r="T28" s="1">
        <f t="shared" si="13"/>
        <v>2</v>
      </c>
      <c r="U28" s="1">
        <f t="shared" si="14"/>
        <v>2</v>
      </c>
      <c r="V28" s="1">
        <f t="shared" si="15"/>
        <v>4</v>
      </c>
      <c r="W28" s="1">
        <f t="shared" si="16"/>
        <v>2</v>
      </c>
      <c r="X28" s="1">
        <f t="shared" si="17"/>
        <v>8</v>
      </c>
      <c r="Y28" s="1">
        <f t="shared" si="18"/>
        <v>4</v>
      </c>
      <c r="Z28" s="1">
        <f t="shared" si="19"/>
        <v>4</v>
      </c>
      <c r="AA28" s="1" t="str">
        <f t="shared" si="0"/>
        <v>W</v>
      </c>
      <c r="AB28" s="1">
        <f t="shared" si="20"/>
        <v>2</v>
      </c>
      <c r="AC28" s="1" t="str">
        <f t="shared" si="1"/>
        <v>W</v>
      </c>
      <c r="AD28" s="1">
        <f t="shared" si="24"/>
        <v>4</v>
      </c>
      <c r="AE28" s="1">
        <f t="shared" si="25"/>
        <v>2</v>
      </c>
      <c r="AF28" s="1">
        <f t="shared" si="26"/>
        <v>4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65</v>
      </c>
      <c r="D29" s="1" t="s">
        <v>19</v>
      </c>
      <c r="E29" s="1">
        <v>6</v>
      </c>
      <c r="F29" s="1">
        <v>7</v>
      </c>
      <c r="G29" s="1" t="s">
        <v>84</v>
      </c>
      <c r="H29" s="1" t="s">
        <v>83</v>
      </c>
      <c r="I29" s="1">
        <f t="shared" si="2"/>
        <v>13</v>
      </c>
      <c r="J29" s="1">
        <f t="shared" si="3"/>
        <v>9</v>
      </c>
      <c r="K29" s="1">
        <f t="shared" si="4"/>
        <v>6</v>
      </c>
      <c r="L29" s="1">
        <f t="shared" si="5"/>
        <v>6</v>
      </c>
      <c r="M29" s="1">
        <f t="shared" si="6"/>
        <v>4</v>
      </c>
      <c r="N29" s="1">
        <f t="shared" si="7"/>
        <v>1</v>
      </c>
      <c r="O29" s="1">
        <f t="shared" si="8"/>
        <v>6</v>
      </c>
      <c r="P29" s="1">
        <f t="shared" si="9"/>
        <v>3</v>
      </c>
      <c r="Q29" s="1">
        <f t="shared" si="10"/>
        <v>3</v>
      </c>
      <c r="R29" s="1">
        <f t="shared" si="11"/>
        <v>7</v>
      </c>
      <c r="S29" s="1">
        <f t="shared" si="12"/>
        <v>6</v>
      </c>
      <c r="T29" s="1">
        <f t="shared" si="13"/>
        <v>3</v>
      </c>
      <c r="U29" s="1">
        <f t="shared" si="14"/>
        <v>2</v>
      </c>
      <c r="V29" s="1">
        <f t="shared" si="15"/>
        <v>4</v>
      </c>
      <c r="W29" s="1">
        <f t="shared" si="16"/>
        <v>2</v>
      </c>
      <c r="X29" s="1">
        <f t="shared" si="17"/>
        <v>8</v>
      </c>
      <c r="Y29" s="1">
        <f t="shared" si="18"/>
        <v>4</v>
      </c>
      <c r="Z29" s="1">
        <f t="shared" si="19"/>
        <v>5</v>
      </c>
      <c r="AA29" s="1" t="str">
        <f t="shared" si="0"/>
        <v>L</v>
      </c>
      <c r="AB29" s="1">
        <f t="shared" si="20"/>
        <v>1</v>
      </c>
      <c r="AC29" s="1" t="str">
        <f t="shared" si="1"/>
        <v>OTL</v>
      </c>
      <c r="AD29" s="1">
        <f t="shared" si="24"/>
        <v>4</v>
      </c>
      <c r="AE29" s="1">
        <f t="shared" si="25"/>
        <v>2</v>
      </c>
      <c r="AF29" s="1">
        <f t="shared" si="26"/>
        <v>4</v>
      </c>
      <c r="AG29" s="43"/>
      <c r="AM29" s="1" t="s">
        <v>2</v>
      </c>
    </row>
    <row r="30" spans="1:39" x14ac:dyDescent="0.3">
      <c r="A30" s="42">
        <v>45998</v>
      </c>
      <c r="B30" s="1">
        <v>29</v>
      </c>
      <c r="C30" s="1" t="s">
        <v>65</v>
      </c>
      <c r="D30" s="1" t="s">
        <v>1</v>
      </c>
      <c r="E30" s="1">
        <v>0</v>
      </c>
      <c r="F30" s="1">
        <v>2</v>
      </c>
      <c r="G30" s="1" t="s">
        <v>83</v>
      </c>
      <c r="H30" s="1" t="s">
        <v>83</v>
      </c>
      <c r="I30" s="1">
        <f t="shared" si="2"/>
        <v>13</v>
      </c>
      <c r="J30" s="1">
        <f t="shared" si="3"/>
        <v>10</v>
      </c>
      <c r="K30" s="1">
        <f t="shared" si="4"/>
        <v>6</v>
      </c>
      <c r="L30" s="1">
        <f t="shared" si="5"/>
        <v>6</v>
      </c>
      <c r="M30" s="1">
        <f t="shared" si="6"/>
        <v>4</v>
      </c>
      <c r="N30" s="1">
        <f t="shared" si="7"/>
        <v>1</v>
      </c>
      <c r="O30" s="1">
        <f t="shared" si="8"/>
        <v>6</v>
      </c>
      <c r="P30" s="1">
        <f t="shared" si="9"/>
        <v>3</v>
      </c>
      <c r="Q30" s="1">
        <f t="shared" si="10"/>
        <v>3</v>
      </c>
      <c r="R30" s="1">
        <f t="shared" si="11"/>
        <v>7</v>
      </c>
      <c r="S30" s="1">
        <f t="shared" si="12"/>
        <v>7</v>
      </c>
      <c r="T30" s="1">
        <f t="shared" si="13"/>
        <v>3</v>
      </c>
      <c r="U30" s="1">
        <f t="shared" si="14"/>
        <v>2</v>
      </c>
      <c r="V30" s="1">
        <f t="shared" si="15"/>
        <v>5</v>
      </c>
      <c r="W30" s="1">
        <f t="shared" si="16"/>
        <v>2</v>
      </c>
      <c r="X30" s="1">
        <f t="shared" si="17"/>
        <v>8</v>
      </c>
      <c r="Y30" s="1">
        <f t="shared" si="18"/>
        <v>5</v>
      </c>
      <c r="Z30" s="1">
        <f t="shared" si="19"/>
        <v>5</v>
      </c>
      <c r="AA30" s="1" t="str">
        <f t="shared" si="0"/>
        <v>L</v>
      </c>
      <c r="AB30" s="1">
        <f t="shared" si="20"/>
        <v>2</v>
      </c>
      <c r="AC30" s="1" t="str">
        <f t="shared" si="1"/>
        <v>L</v>
      </c>
      <c r="AD30" s="1">
        <f t="shared" si="24"/>
        <v>3</v>
      </c>
      <c r="AE30" s="1">
        <f t="shared" si="25"/>
        <v>3</v>
      </c>
      <c r="AF30" s="1">
        <f t="shared" si="26"/>
        <v>4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65</v>
      </c>
      <c r="D31" s="1" t="s">
        <v>26</v>
      </c>
      <c r="E31" s="1">
        <v>1</v>
      </c>
      <c r="F31" s="1">
        <v>4</v>
      </c>
      <c r="G31" s="1" t="s">
        <v>83</v>
      </c>
      <c r="H31" s="1" t="s">
        <v>83</v>
      </c>
      <c r="I31" s="1">
        <f t="shared" si="2"/>
        <v>13</v>
      </c>
      <c r="J31" s="1">
        <f t="shared" si="3"/>
        <v>11</v>
      </c>
      <c r="K31" s="1">
        <f t="shared" si="4"/>
        <v>6</v>
      </c>
      <c r="L31" s="1">
        <f t="shared" si="5"/>
        <v>6</v>
      </c>
      <c r="M31" s="1">
        <f t="shared" si="6"/>
        <v>4</v>
      </c>
      <c r="N31" s="1">
        <f t="shared" si="7"/>
        <v>1</v>
      </c>
      <c r="O31" s="1">
        <f t="shared" si="8"/>
        <v>6</v>
      </c>
      <c r="P31" s="1">
        <f t="shared" si="9"/>
        <v>3</v>
      </c>
      <c r="Q31" s="1">
        <f t="shared" si="10"/>
        <v>3</v>
      </c>
      <c r="R31" s="1">
        <f t="shared" si="11"/>
        <v>7</v>
      </c>
      <c r="S31" s="1">
        <f t="shared" si="12"/>
        <v>8</v>
      </c>
      <c r="T31" s="1">
        <f t="shared" si="13"/>
        <v>3</v>
      </c>
      <c r="U31" s="1">
        <f t="shared" si="14"/>
        <v>2</v>
      </c>
      <c r="V31" s="1">
        <f t="shared" si="15"/>
        <v>6</v>
      </c>
      <c r="W31" s="1">
        <f t="shared" si="16"/>
        <v>2</v>
      </c>
      <c r="X31" s="1">
        <f t="shared" si="17"/>
        <v>8</v>
      </c>
      <c r="Y31" s="1">
        <f t="shared" si="18"/>
        <v>6</v>
      </c>
      <c r="Z31" s="1">
        <f t="shared" si="19"/>
        <v>5</v>
      </c>
      <c r="AA31" s="1" t="str">
        <f t="shared" si="0"/>
        <v>L</v>
      </c>
      <c r="AB31" s="1">
        <f t="shared" si="20"/>
        <v>3</v>
      </c>
      <c r="AC31" s="1" t="str">
        <f t="shared" si="1"/>
        <v>L</v>
      </c>
      <c r="AD31" s="1">
        <f t="shared" si="24"/>
        <v>3</v>
      </c>
      <c r="AE31" s="1">
        <f t="shared" si="25"/>
        <v>3</v>
      </c>
      <c r="AF31" s="1">
        <f t="shared" si="26"/>
        <v>4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11</v>
      </c>
      <c r="E32" s="1">
        <v>3</v>
      </c>
      <c r="F32" s="1">
        <v>6</v>
      </c>
      <c r="G32" s="1" t="s">
        <v>83</v>
      </c>
      <c r="H32" s="1" t="s">
        <v>83</v>
      </c>
      <c r="I32" s="1">
        <f t="shared" si="2"/>
        <v>13</v>
      </c>
      <c r="J32" s="1">
        <f t="shared" si="3"/>
        <v>12</v>
      </c>
      <c r="K32" s="1">
        <f t="shared" si="4"/>
        <v>6</v>
      </c>
      <c r="L32" s="1">
        <f t="shared" si="5"/>
        <v>6</v>
      </c>
      <c r="M32" s="1">
        <f t="shared" si="6"/>
        <v>4</v>
      </c>
      <c r="N32" s="1">
        <f t="shared" si="7"/>
        <v>1</v>
      </c>
      <c r="O32" s="1">
        <f t="shared" si="8"/>
        <v>6</v>
      </c>
      <c r="P32" s="1">
        <f t="shared" si="9"/>
        <v>4</v>
      </c>
      <c r="Q32" s="1">
        <f t="shared" si="10"/>
        <v>3</v>
      </c>
      <c r="R32" s="1">
        <f t="shared" si="11"/>
        <v>7</v>
      </c>
      <c r="S32" s="1">
        <f t="shared" si="12"/>
        <v>8</v>
      </c>
      <c r="T32" s="1">
        <f t="shared" si="13"/>
        <v>3</v>
      </c>
      <c r="U32" s="1">
        <f t="shared" si="14"/>
        <v>2</v>
      </c>
      <c r="V32" s="1">
        <f t="shared" si="15"/>
        <v>6</v>
      </c>
      <c r="W32" s="1">
        <f t="shared" si="16"/>
        <v>2</v>
      </c>
      <c r="X32" s="1">
        <f t="shared" si="17"/>
        <v>8</v>
      </c>
      <c r="Y32" s="1">
        <f t="shared" si="18"/>
        <v>7</v>
      </c>
      <c r="Z32" s="1">
        <f t="shared" si="19"/>
        <v>5</v>
      </c>
      <c r="AA32" s="1" t="str">
        <f t="shared" si="0"/>
        <v>L</v>
      </c>
      <c r="AB32" s="1">
        <f t="shared" si="20"/>
        <v>4</v>
      </c>
      <c r="AC32" s="1" t="str">
        <f t="shared" si="1"/>
        <v>L</v>
      </c>
      <c r="AD32" s="1">
        <f t="shared" si="24"/>
        <v>2</v>
      </c>
      <c r="AE32" s="1">
        <f t="shared" si="25"/>
        <v>4</v>
      </c>
      <c r="AF32" s="1">
        <f t="shared" si="26"/>
        <v>4</v>
      </c>
      <c r="AG32" s="43"/>
    </row>
    <row r="33" spans="1:33" x14ac:dyDescent="0.3">
      <c r="A33" s="42">
        <v>46004</v>
      </c>
      <c r="B33" s="1">
        <v>32</v>
      </c>
      <c r="C33" s="1" t="s">
        <v>66</v>
      </c>
      <c r="D33" s="1" t="s">
        <v>2</v>
      </c>
      <c r="E33" s="1">
        <v>2</v>
      </c>
      <c r="F33" s="1">
        <v>3</v>
      </c>
      <c r="G33" s="1" t="s">
        <v>83</v>
      </c>
      <c r="H33" s="1" t="s">
        <v>83</v>
      </c>
      <c r="I33" s="1">
        <f t="shared" si="2"/>
        <v>13</v>
      </c>
      <c r="J33" s="1">
        <f t="shared" si="3"/>
        <v>13</v>
      </c>
      <c r="K33" s="1">
        <f t="shared" si="4"/>
        <v>6</v>
      </c>
      <c r="L33" s="1">
        <f t="shared" si="5"/>
        <v>6</v>
      </c>
      <c r="M33" s="1">
        <f t="shared" si="6"/>
        <v>4</v>
      </c>
      <c r="N33" s="1">
        <f t="shared" si="7"/>
        <v>1</v>
      </c>
      <c r="O33" s="1">
        <f t="shared" si="8"/>
        <v>6</v>
      </c>
      <c r="P33" s="1">
        <f t="shared" si="9"/>
        <v>5</v>
      </c>
      <c r="Q33" s="1">
        <f t="shared" si="10"/>
        <v>3</v>
      </c>
      <c r="R33" s="1">
        <f t="shared" si="11"/>
        <v>7</v>
      </c>
      <c r="S33" s="1">
        <f t="shared" si="12"/>
        <v>8</v>
      </c>
      <c r="T33" s="1">
        <f t="shared" si="13"/>
        <v>3</v>
      </c>
      <c r="U33" s="1">
        <f t="shared" si="14"/>
        <v>2</v>
      </c>
      <c r="V33" s="1">
        <f t="shared" si="15"/>
        <v>6</v>
      </c>
      <c r="W33" s="1">
        <f t="shared" si="16"/>
        <v>2</v>
      </c>
      <c r="X33" s="1">
        <f t="shared" si="17"/>
        <v>8</v>
      </c>
      <c r="Y33" s="1">
        <f t="shared" si="18"/>
        <v>7</v>
      </c>
      <c r="Z33" s="1">
        <f t="shared" si="19"/>
        <v>5</v>
      </c>
      <c r="AA33" s="1" t="str">
        <f t="shared" si="0"/>
        <v>L</v>
      </c>
      <c r="AB33" s="1">
        <f t="shared" si="20"/>
        <v>5</v>
      </c>
      <c r="AC33" s="1" t="str">
        <f t="shared" si="1"/>
        <v>L</v>
      </c>
      <c r="AD33" s="1">
        <f t="shared" si="24"/>
        <v>2</v>
      </c>
      <c r="AE33" s="1">
        <f t="shared" si="25"/>
        <v>5</v>
      </c>
      <c r="AF33" s="1">
        <f t="shared" si="26"/>
        <v>3</v>
      </c>
      <c r="AG33" s="43"/>
    </row>
    <row r="34" spans="1:33" x14ac:dyDescent="0.3">
      <c r="A34" s="42">
        <v>46007</v>
      </c>
      <c r="B34" s="1">
        <v>33</v>
      </c>
      <c r="C34" s="1" t="s">
        <v>66</v>
      </c>
      <c r="D34" s="1" t="s">
        <v>31</v>
      </c>
      <c r="E34" s="1">
        <v>4</v>
      </c>
      <c r="F34" s="1">
        <v>3</v>
      </c>
      <c r="G34" s="1" t="s">
        <v>84</v>
      </c>
      <c r="H34" s="1" t="s">
        <v>83</v>
      </c>
      <c r="I34" s="1">
        <f t="shared" si="2"/>
        <v>14</v>
      </c>
      <c r="J34" s="1">
        <f t="shared" si="3"/>
        <v>13</v>
      </c>
      <c r="K34" s="1">
        <f t="shared" si="4"/>
        <v>7</v>
      </c>
      <c r="L34" s="1">
        <f t="shared" si="5"/>
        <v>6</v>
      </c>
      <c r="M34" s="1">
        <f t="shared" si="6"/>
        <v>4</v>
      </c>
      <c r="N34" s="1">
        <f t="shared" si="7"/>
        <v>1</v>
      </c>
      <c r="O34" s="1">
        <f t="shared" si="8"/>
        <v>7</v>
      </c>
      <c r="P34" s="1">
        <f t="shared" si="9"/>
        <v>5</v>
      </c>
      <c r="Q34" s="1">
        <f t="shared" si="10"/>
        <v>3</v>
      </c>
      <c r="R34" s="1">
        <f t="shared" si="11"/>
        <v>7</v>
      </c>
      <c r="S34" s="1">
        <f t="shared" si="12"/>
        <v>8</v>
      </c>
      <c r="T34" s="1">
        <f t="shared" si="13"/>
        <v>3</v>
      </c>
      <c r="U34" s="1">
        <f t="shared" si="14"/>
        <v>2</v>
      </c>
      <c r="V34" s="1">
        <f t="shared" si="15"/>
        <v>6</v>
      </c>
      <c r="W34" s="1">
        <f t="shared" si="16"/>
        <v>2</v>
      </c>
      <c r="X34" s="1">
        <f t="shared" si="17"/>
        <v>8</v>
      </c>
      <c r="Y34" s="1">
        <f t="shared" si="18"/>
        <v>7</v>
      </c>
      <c r="Z34" s="1">
        <f t="shared" si="19"/>
        <v>5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3</v>
      </c>
      <c r="AE34" s="1">
        <f t="shared" si="25"/>
        <v>4</v>
      </c>
      <c r="AF34" s="1">
        <f t="shared" si="26"/>
        <v>3</v>
      </c>
      <c r="AG34" s="43"/>
    </row>
    <row r="35" spans="1:33" x14ac:dyDescent="0.3">
      <c r="A35" s="42">
        <v>46009</v>
      </c>
      <c r="B35" s="1">
        <v>34</v>
      </c>
      <c r="C35" s="1" t="s">
        <v>66</v>
      </c>
      <c r="D35" s="1" t="s">
        <v>17</v>
      </c>
      <c r="E35" s="1">
        <v>2</v>
      </c>
      <c r="F35" s="1">
        <v>5</v>
      </c>
      <c r="G35" s="1" t="s">
        <v>83</v>
      </c>
      <c r="H35" s="1" t="s">
        <v>83</v>
      </c>
      <c r="I35" s="1">
        <f t="shared" ref="I35:I66" si="29">IF(E35="","",IF(E35&gt;F35,I34+1,I34))</f>
        <v>14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7</v>
      </c>
      <c r="L35" s="1">
        <f t="shared" ref="L35:L66" si="32">IF(E35="","",IF(AND(OR(G35=$AK$1,H35=$AK$1),E35&lt;F35),L34+1,L34))</f>
        <v>6</v>
      </c>
      <c r="M35" s="1">
        <f t="shared" ref="M35:M66" si="33">IF(E35="","",IF(AND(H35=$AK$1,E35&gt;F35),M34+1,M34))</f>
        <v>4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7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3</v>
      </c>
      <c r="R35" s="1">
        <f t="shared" ref="R35:R66" si="38">IF(E35="","",IF(AND(C35=$AL$2,E35&gt;F35),R34+1,R34))</f>
        <v>7</v>
      </c>
      <c r="S35" s="1">
        <f t="shared" ref="S35:S66" si="39">IF(E35="","",IF(AND(C35=$AL$2,F35&gt;E35,G35=$AK$2,H35=$AK$2),S34+1,S34))</f>
        <v>8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2</v>
      </c>
      <c r="V35" s="1">
        <f t="shared" ref="V35:V66" si="42">IF(E35="","",IF(AND(E35&lt;F35,G35=$AK$2,H35=$AK$2,COUNTIF($AO$1:$AO$7,D35)=1),V34+1,V34))</f>
        <v>6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8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5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L</v>
      </c>
      <c r="AD35" s="1">
        <f t="shared" si="24"/>
        <v>3</v>
      </c>
      <c r="AE35" s="1">
        <f t="shared" si="25"/>
        <v>5</v>
      </c>
      <c r="AF35" s="1">
        <f t="shared" si="26"/>
        <v>2</v>
      </c>
      <c r="AG35" s="43"/>
    </row>
    <row r="36" spans="1:33" x14ac:dyDescent="0.3">
      <c r="A36" s="42">
        <v>46011</v>
      </c>
      <c r="B36" s="1">
        <v>35</v>
      </c>
      <c r="C36" s="1" t="s">
        <v>65</v>
      </c>
      <c r="D36" s="1" t="s">
        <v>31</v>
      </c>
      <c r="E36" s="1">
        <v>3</v>
      </c>
      <c r="F36" s="1">
        <v>4</v>
      </c>
      <c r="G36" s="1" t="s">
        <v>83</v>
      </c>
      <c r="H36" s="1" t="s">
        <v>83</v>
      </c>
      <c r="I36" s="1">
        <f t="shared" si="29"/>
        <v>14</v>
      </c>
      <c r="J36" s="1">
        <f t="shared" si="30"/>
        <v>15</v>
      </c>
      <c r="K36" s="1">
        <f t="shared" si="31"/>
        <v>7</v>
      </c>
      <c r="L36" s="1">
        <f t="shared" si="32"/>
        <v>6</v>
      </c>
      <c r="M36" s="1">
        <f t="shared" si="33"/>
        <v>4</v>
      </c>
      <c r="N36" s="1">
        <f t="shared" si="34"/>
        <v>1</v>
      </c>
      <c r="O36" s="1">
        <f t="shared" si="35"/>
        <v>7</v>
      </c>
      <c r="P36" s="1">
        <f t="shared" si="36"/>
        <v>6</v>
      </c>
      <c r="Q36" s="1">
        <f t="shared" si="37"/>
        <v>3</v>
      </c>
      <c r="R36" s="1">
        <f t="shared" si="38"/>
        <v>7</v>
      </c>
      <c r="S36" s="1">
        <f t="shared" si="39"/>
        <v>9</v>
      </c>
      <c r="T36" s="1">
        <f t="shared" si="40"/>
        <v>3</v>
      </c>
      <c r="U36" s="1">
        <f t="shared" si="41"/>
        <v>2</v>
      </c>
      <c r="V36" s="1">
        <f t="shared" si="42"/>
        <v>6</v>
      </c>
      <c r="W36" s="1">
        <f t="shared" si="43"/>
        <v>2</v>
      </c>
      <c r="X36" s="1">
        <f t="shared" si="44"/>
        <v>8</v>
      </c>
      <c r="Y36" s="1">
        <f t="shared" si="45"/>
        <v>7</v>
      </c>
      <c r="Z36" s="1">
        <f t="shared" si="46"/>
        <v>5</v>
      </c>
      <c r="AA36" s="1" t="str">
        <f t="shared" si="27"/>
        <v>L</v>
      </c>
      <c r="AB36" s="1">
        <f t="shared" si="47"/>
        <v>2</v>
      </c>
      <c r="AC36" s="1" t="str">
        <f t="shared" si="28"/>
        <v>L</v>
      </c>
      <c r="AD36" s="1">
        <f t="shared" si="24"/>
        <v>3</v>
      </c>
      <c r="AE36" s="1">
        <f t="shared" si="25"/>
        <v>6</v>
      </c>
      <c r="AF36" s="1">
        <f t="shared" si="26"/>
        <v>1</v>
      </c>
      <c r="AG36" s="43"/>
    </row>
    <row r="37" spans="1:33" x14ac:dyDescent="0.3">
      <c r="A37" s="42">
        <v>46013</v>
      </c>
      <c r="B37" s="1">
        <v>36</v>
      </c>
      <c r="C37" s="1" t="s">
        <v>65</v>
      </c>
      <c r="D37" s="1" t="s">
        <v>18</v>
      </c>
      <c r="E37" s="1">
        <v>3</v>
      </c>
      <c r="F37" s="1">
        <v>1</v>
      </c>
      <c r="G37" s="1" t="s">
        <v>83</v>
      </c>
      <c r="H37" s="1" t="s">
        <v>83</v>
      </c>
      <c r="I37" s="1">
        <f t="shared" si="29"/>
        <v>15</v>
      </c>
      <c r="J37" s="1">
        <f t="shared" si="30"/>
        <v>15</v>
      </c>
      <c r="K37" s="1">
        <f t="shared" si="31"/>
        <v>7</v>
      </c>
      <c r="L37" s="1">
        <f t="shared" si="32"/>
        <v>6</v>
      </c>
      <c r="M37" s="1">
        <f t="shared" si="33"/>
        <v>4</v>
      </c>
      <c r="N37" s="1">
        <f t="shared" si="34"/>
        <v>1</v>
      </c>
      <c r="O37" s="1">
        <f t="shared" si="35"/>
        <v>7</v>
      </c>
      <c r="P37" s="1">
        <f t="shared" si="36"/>
        <v>6</v>
      </c>
      <c r="Q37" s="1">
        <f t="shared" si="37"/>
        <v>3</v>
      </c>
      <c r="R37" s="1">
        <f t="shared" si="38"/>
        <v>8</v>
      </c>
      <c r="S37" s="1">
        <f t="shared" si="39"/>
        <v>9</v>
      </c>
      <c r="T37" s="1">
        <f t="shared" si="40"/>
        <v>3</v>
      </c>
      <c r="U37" s="1">
        <f t="shared" si="41"/>
        <v>2</v>
      </c>
      <c r="V37" s="1">
        <f t="shared" si="42"/>
        <v>6</v>
      </c>
      <c r="W37" s="1">
        <f t="shared" si="43"/>
        <v>2</v>
      </c>
      <c r="X37" s="1">
        <f t="shared" si="44"/>
        <v>8</v>
      </c>
      <c r="Y37" s="1">
        <f t="shared" si="45"/>
        <v>7</v>
      </c>
      <c r="Z37" s="1">
        <f t="shared" si="46"/>
        <v>5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3</v>
      </c>
      <c r="AE37" s="1">
        <f t="shared" si="25"/>
        <v>6</v>
      </c>
      <c r="AF37" s="1">
        <f t="shared" si="26"/>
        <v>1</v>
      </c>
      <c r="AG37" s="43"/>
    </row>
    <row r="38" spans="1:33" x14ac:dyDescent="0.3">
      <c r="A38" s="42">
        <v>46019</v>
      </c>
      <c r="B38" s="1">
        <v>37</v>
      </c>
      <c r="C38" s="1" t="s">
        <v>66</v>
      </c>
      <c r="D38" s="1" t="s">
        <v>13</v>
      </c>
      <c r="E38" s="1">
        <v>4</v>
      </c>
      <c r="F38" s="1">
        <v>2</v>
      </c>
      <c r="G38" s="1" t="s">
        <v>83</v>
      </c>
      <c r="H38" s="1" t="s">
        <v>83</v>
      </c>
      <c r="I38" s="1">
        <f t="shared" si="29"/>
        <v>16</v>
      </c>
      <c r="J38" s="1">
        <f t="shared" si="30"/>
        <v>15</v>
      </c>
      <c r="K38" s="1">
        <f t="shared" si="31"/>
        <v>7</v>
      </c>
      <c r="L38" s="1">
        <f t="shared" si="32"/>
        <v>6</v>
      </c>
      <c r="M38" s="1">
        <f t="shared" si="33"/>
        <v>4</v>
      </c>
      <c r="N38" s="1">
        <f t="shared" si="34"/>
        <v>1</v>
      </c>
      <c r="O38" s="1">
        <f t="shared" si="35"/>
        <v>8</v>
      </c>
      <c r="P38" s="1">
        <f t="shared" si="36"/>
        <v>6</v>
      </c>
      <c r="Q38" s="1">
        <f t="shared" si="37"/>
        <v>3</v>
      </c>
      <c r="R38" s="1">
        <f t="shared" si="38"/>
        <v>8</v>
      </c>
      <c r="S38" s="1">
        <f t="shared" si="39"/>
        <v>9</v>
      </c>
      <c r="T38" s="1">
        <f t="shared" si="40"/>
        <v>3</v>
      </c>
      <c r="U38" s="1">
        <f t="shared" si="41"/>
        <v>3</v>
      </c>
      <c r="V38" s="1">
        <f t="shared" si="42"/>
        <v>6</v>
      </c>
      <c r="W38" s="1">
        <f t="shared" si="43"/>
        <v>2</v>
      </c>
      <c r="X38" s="1">
        <f t="shared" si="44"/>
        <v>9</v>
      </c>
      <c r="Y38" s="1">
        <f t="shared" si="45"/>
        <v>7</v>
      </c>
      <c r="Z38" s="1">
        <f t="shared" si="46"/>
        <v>5</v>
      </c>
      <c r="AA38" s="1" t="str">
        <f t="shared" si="27"/>
        <v>W</v>
      </c>
      <c r="AB38" s="1">
        <f t="shared" si="47"/>
        <v>2</v>
      </c>
      <c r="AC38" s="1" t="str">
        <f t="shared" si="28"/>
        <v>W</v>
      </c>
      <c r="AD38" s="1">
        <f t="shared" si="24"/>
        <v>3</v>
      </c>
      <c r="AE38" s="1">
        <f t="shared" si="25"/>
        <v>6</v>
      </c>
      <c r="AF38" s="1">
        <f t="shared" si="26"/>
        <v>1</v>
      </c>
      <c r="AG38" s="43"/>
    </row>
    <row r="39" spans="1:33" x14ac:dyDescent="0.3">
      <c r="A39" s="42">
        <v>46020</v>
      </c>
      <c r="B39" s="1">
        <v>38</v>
      </c>
      <c r="C39" s="1" t="s">
        <v>65</v>
      </c>
      <c r="D39" s="1" t="s">
        <v>11</v>
      </c>
      <c r="E39" s="1">
        <v>4</v>
      </c>
      <c r="F39" s="1">
        <v>1</v>
      </c>
      <c r="G39" s="1" t="s">
        <v>83</v>
      </c>
      <c r="H39" s="1" t="s">
        <v>83</v>
      </c>
      <c r="I39" s="1">
        <f t="shared" si="29"/>
        <v>17</v>
      </c>
      <c r="J39" s="1">
        <f t="shared" si="30"/>
        <v>15</v>
      </c>
      <c r="K39" s="1">
        <f t="shared" si="31"/>
        <v>7</v>
      </c>
      <c r="L39" s="1">
        <f t="shared" si="32"/>
        <v>6</v>
      </c>
      <c r="M39" s="1">
        <f t="shared" si="33"/>
        <v>4</v>
      </c>
      <c r="N39" s="1">
        <f t="shared" si="34"/>
        <v>1</v>
      </c>
      <c r="O39" s="1">
        <f t="shared" si="35"/>
        <v>8</v>
      </c>
      <c r="P39" s="1">
        <f t="shared" si="36"/>
        <v>6</v>
      </c>
      <c r="Q39" s="1">
        <f t="shared" si="37"/>
        <v>3</v>
      </c>
      <c r="R39" s="1">
        <f t="shared" si="38"/>
        <v>9</v>
      </c>
      <c r="S39" s="1">
        <f t="shared" si="39"/>
        <v>9</v>
      </c>
      <c r="T39" s="1">
        <f t="shared" si="40"/>
        <v>3</v>
      </c>
      <c r="U39" s="1">
        <f t="shared" si="41"/>
        <v>3</v>
      </c>
      <c r="V39" s="1">
        <f t="shared" si="42"/>
        <v>6</v>
      </c>
      <c r="W39" s="1">
        <f t="shared" si="43"/>
        <v>2</v>
      </c>
      <c r="X39" s="1">
        <f t="shared" si="44"/>
        <v>10</v>
      </c>
      <c r="Y39" s="1">
        <f t="shared" si="45"/>
        <v>7</v>
      </c>
      <c r="Z39" s="1">
        <f t="shared" si="46"/>
        <v>5</v>
      </c>
      <c r="AA39" s="1" t="str">
        <f t="shared" si="27"/>
        <v>W</v>
      </c>
      <c r="AB39" s="1">
        <f t="shared" si="47"/>
        <v>3</v>
      </c>
      <c r="AC39" s="1" t="str">
        <f t="shared" si="28"/>
        <v>W</v>
      </c>
      <c r="AD39" s="1">
        <f t="shared" si="24"/>
        <v>4</v>
      </c>
      <c r="AE39" s="1">
        <f t="shared" si="25"/>
        <v>6</v>
      </c>
      <c r="AF39" s="1">
        <f t="shared" si="26"/>
        <v>0</v>
      </c>
      <c r="AG39" s="43"/>
    </row>
    <row r="40" spans="1:33" x14ac:dyDescent="0.3">
      <c r="A40" s="42">
        <v>46022</v>
      </c>
      <c r="B40" s="1">
        <v>39</v>
      </c>
      <c r="C40" s="1" t="s">
        <v>66</v>
      </c>
      <c r="D40" s="1" t="s">
        <v>14</v>
      </c>
      <c r="E40" s="1">
        <v>2</v>
      </c>
      <c r="F40" s="1">
        <v>3</v>
      </c>
      <c r="G40" s="1" t="s">
        <v>83</v>
      </c>
      <c r="H40" s="1" t="s">
        <v>83</v>
      </c>
      <c r="I40" s="1">
        <f t="shared" si="29"/>
        <v>17</v>
      </c>
      <c r="J40" s="1">
        <f t="shared" si="30"/>
        <v>16</v>
      </c>
      <c r="K40" s="1">
        <f t="shared" si="31"/>
        <v>7</v>
      </c>
      <c r="L40" s="1">
        <f t="shared" si="32"/>
        <v>6</v>
      </c>
      <c r="M40" s="1">
        <f t="shared" si="33"/>
        <v>4</v>
      </c>
      <c r="N40" s="1">
        <f t="shared" si="34"/>
        <v>1</v>
      </c>
      <c r="O40" s="1">
        <f t="shared" si="35"/>
        <v>8</v>
      </c>
      <c r="P40" s="1">
        <f t="shared" si="36"/>
        <v>7</v>
      </c>
      <c r="Q40" s="1">
        <f t="shared" si="37"/>
        <v>3</v>
      </c>
      <c r="R40" s="1">
        <f t="shared" si="38"/>
        <v>9</v>
      </c>
      <c r="S40" s="1">
        <f t="shared" si="39"/>
        <v>9</v>
      </c>
      <c r="T40" s="1">
        <f t="shared" si="40"/>
        <v>3</v>
      </c>
      <c r="U40" s="1">
        <f t="shared" si="41"/>
        <v>3</v>
      </c>
      <c r="V40" s="1">
        <f t="shared" si="42"/>
        <v>7</v>
      </c>
      <c r="W40" s="1">
        <f t="shared" si="43"/>
        <v>2</v>
      </c>
      <c r="X40" s="1">
        <f t="shared" si="44"/>
        <v>10</v>
      </c>
      <c r="Y40" s="1">
        <f t="shared" si="45"/>
        <v>8</v>
      </c>
      <c r="Z40" s="1">
        <f t="shared" si="46"/>
        <v>5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4</v>
      </c>
      <c r="AE40" s="1">
        <f t="shared" si="25"/>
        <v>6</v>
      </c>
      <c r="AF40" s="1">
        <f t="shared" si="26"/>
        <v>0</v>
      </c>
      <c r="AG40" s="43"/>
    </row>
    <row r="41" spans="1:33" x14ac:dyDescent="0.3">
      <c r="A41" s="42">
        <v>46025</v>
      </c>
      <c r="B41" s="1">
        <v>40</v>
      </c>
      <c r="C41" s="1" t="s">
        <v>66</v>
      </c>
      <c r="D41" s="1" t="s">
        <v>28</v>
      </c>
      <c r="E41" s="1">
        <v>5</v>
      </c>
      <c r="F41" s="1">
        <v>1</v>
      </c>
      <c r="G41" s="1" t="s">
        <v>83</v>
      </c>
      <c r="H41" s="1" t="s">
        <v>83</v>
      </c>
      <c r="I41" s="1">
        <f t="shared" si="29"/>
        <v>18</v>
      </c>
      <c r="J41" s="1">
        <f t="shared" si="30"/>
        <v>16</v>
      </c>
      <c r="K41" s="1">
        <f t="shared" si="31"/>
        <v>7</v>
      </c>
      <c r="L41" s="1">
        <f t="shared" si="32"/>
        <v>6</v>
      </c>
      <c r="M41" s="1">
        <f t="shared" si="33"/>
        <v>4</v>
      </c>
      <c r="N41" s="1">
        <f t="shared" si="34"/>
        <v>1</v>
      </c>
      <c r="O41" s="1">
        <f t="shared" si="35"/>
        <v>9</v>
      </c>
      <c r="P41" s="1">
        <f t="shared" si="36"/>
        <v>7</v>
      </c>
      <c r="Q41" s="1">
        <f t="shared" si="37"/>
        <v>3</v>
      </c>
      <c r="R41" s="1">
        <f t="shared" si="38"/>
        <v>9</v>
      </c>
      <c r="S41" s="1">
        <f t="shared" si="39"/>
        <v>9</v>
      </c>
      <c r="T41" s="1">
        <f t="shared" si="40"/>
        <v>3</v>
      </c>
      <c r="U41" s="1">
        <f t="shared" si="41"/>
        <v>3</v>
      </c>
      <c r="V41" s="1">
        <f t="shared" si="42"/>
        <v>7</v>
      </c>
      <c r="W41" s="1">
        <f t="shared" si="43"/>
        <v>2</v>
      </c>
      <c r="X41" s="1">
        <f t="shared" si="44"/>
        <v>11</v>
      </c>
      <c r="Y41" s="1">
        <f t="shared" si="45"/>
        <v>8</v>
      </c>
      <c r="Z41" s="1">
        <f t="shared" si="46"/>
        <v>5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5</v>
      </c>
      <c r="AE41" s="1">
        <f t="shared" si="25"/>
        <v>5</v>
      </c>
      <c r="AF41" s="1">
        <f t="shared" si="26"/>
        <v>0</v>
      </c>
      <c r="AG41" s="43"/>
    </row>
    <row r="42" spans="1:33" x14ac:dyDescent="0.3">
      <c r="A42" s="42">
        <v>46026</v>
      </c>
      <c r="B42" s="1">
        <v>41</v>
      </c>
      <c r="C42" s="1" t="s">
        <v>66</v>
      </c>
      <c r="D42" s="1" t="s">
        <v>9</v>
      </c>
      <c r="E42" s="1">
        <v>4</v>
      </c>
      <c r="F42" s="1">
        <v>5</v>
      </c>
      <c r="G42" s="1" t="s">
        <v>84</v>
      </c>
      <c r="H42" s="1" t="s">
        <v>83</v>
      </c>
      <c r="I42" s="1">
        <f t="shared" si="29"/>
        <v>18</v>
      </c>
      <c r="J42" s="1">
        <f t="shared" si="30"/>
        <v>16</v>
      </c>
      <c r="K42" s="1">
        <f t="shared" si="31"/>
        <v>7</v>
      </c>
      <c r="L42" s="1">
        <f t="shared" si="32"/>
        <v>7</v>
      </c>
      <c r="M42" s="1">
        <f t="shared" si="33"/>
        <v>4</v>
      </c>
      <c r="N42" s="1">
        <f t="shared" si="34"/>
        <v>1</v>
      </c>
      <c r="O42" s="1">
        <f t="shared" si="35"/>
        <v>9</v>
      </c>
      <c r="P42" s="1">
        <f t="shared" si="36"/>
        <v>7</v>
      </c>
      <c r="Q42" s="1">
        <f t="shared" si="37"/>
        <v>4</v>
      </c>
      <c r="R42" s="1">
        <f t="shared" si="38"/>
        <v>9</v>
      </c>
      <c r="S42" s="1">
        <f t="shared" si="39"/>
        <v>9</v>
      </c>
      <c r="T42" s="1">
        <f t="shared" si="40"/>
        <v>3</v>
      </c>
      <c r="U42" s="1">
        <f t="shared" si="41"/>
        <v>3</v>
      </c>
      <c r="V42" s="1">
        <f t="shared" si="42"/>
        <v>7</v>
      </c>
      <c r="W42" s="1">
        <f t="shared" si="43"/>
        <v>3</v>
      </c>
      <c r="X42" s="1">
        <f t="shared" si="44"/>
        <v>11</v>
      </c>
      <c r="Y42" s="1">
        <f t="shared" si="45"/>
        <v>8</v>
      </c>
      <c r="Z42" s="1">
        <f t="shared" si="46"/>
        <v>6</v>
      </c>
      <c r="AA42" s="1" t="str">
        <f t="shared" si="27"/>
        <v>L</v>
      </c>
      <c r="AB42" s="1">
        <f t="shared" si="47"/>
        <v>1</v>
      </c>
      <c r="AC42" s="1" t="str">
        <f t="shared" si="28"/>
        <v>OTL</v>
      </c>
      <c r="AD42" s="1">
        <f t="shared" si="24"/>
        <v>5</v>
      </c>
      <c r="AE42" s="1">
        <f t="shared" si="25"/>
        <v>4</v>
      </c>
      <c r="AF42" s="1">
        <f t="shared" si="26"/>
        <v>1</v>
      </c>
      <c r="AG42" s="43"/>
    </row>
    <row r="43" spans="1:33" x14ac:dyDescent="0.3">
      <c r="A43" s="42">
        <v>46028</v>
      </c>
      <c r="B43" s="1">
        <v>42</v>
      </c>
      <c r="C43" s="1" t="s">
        <v>65</v>
      </c>
      <c r="D43" s="1" t="s">
        <v>8</v>
      </c>
      <c r="E43" s="1">
        <v>2</v>
      </c>
      <c r="F43" s="1">
        <v>5</v>
      </c>
      <c r="G43" s="1" t="s">
        <v>83</v>
      </c>
      <c r="H43" s="1" t="s">
        <v>83</v>
      </c>
      <c r="I43" s="1">
        <f t="shared" si="29"/>
        <v>18</v>
      </c>
      <c r="J43" s="1">
        <f t="shared" si="30"/>
        <v>17</v>
      </c>
      <c r="K43" s="1">
        <f t="shared" si="31"/>
        <v>7</v>
      </c>
      <c r="L43" s="1">
        <f t="shared" si="32"/>
        <v>7</v>
      </c>
      <c r="M43" s="1">
        <f t="shared" si="33"/>
        <v>4</v>
      </c>
      <c r="N43" s="1">
        <f t="shared" si="34"/>
        <v>1</v>
      </c>
      <c r="O43" s="1">
        <f t="shared" si="35"/>
        <v>9</v>
      </c>
      <c r="P43" s="1">
        <f t="shared" si="36"/>
        <v>7</v>
      </c>
      <c r="Q43" s="1">
        <f t="shared" si="37"/>
        <v>4</v>
      </c>
      <c r="R43" s="1">
        <f t="shared" si="38"/>
        <v>9</v>
      </c>
      <c r="S43" s="1">
        <f t="shared" si="39"/>
        <v>10</v>
      </c>
      <c r="T43" s="1">
        <f t="shared" si="40"/>
        <v>3</v>
      </c>
      <c r="U43" s="1">
        <f t="shared" si="41"/>
        <v>3</v>
      </c>
      <c r="V43" s="1">
        <f t="shared" si="42"/>
        <v>7</v>
      </c>
      <c r="W43" s="1">
        <f t="shared" si="43"/>
        <v>3</v>
      </c>
      <c r="X43" s="1">
        <f t="shared" si="44"/>
        <v>11</v>
      </c>
      <c r="Y43" s="1">
        <f t="shared" si="45"/>
        <v>8</v>
      </c>
      <c r="Z43" s="1">
        <f t="shared" si="46"/>
        <v>6</v>
      </c>
      <c r="AA43" s="1" t="str">
        <f t="shared" si="27"/>
        <v>L</v>
      </c>
      <c r="AB43" s="1">
        <f t="shared" si="47"/>
        <v>2</v>
      </c>
      <c r="AC43" s="1" t="str">
        <f t="shared" si="28"/>
        <v>L</v>
      </c>
      <c r="AD43" s="1">
        <f t="shared" si="24"/>
        <v>5</v>
      </c>
      <c r="AE43" s="1">
        <f t="shared" si="25"/>
        <v>4</v>
      </c>
      <c r="AF43" s="1">
        <f t="shared" si="26"/>
        <v>1</v>
      </c>
      <c r="AG43" s="43"/>
    </row>
    <row r="44" spans="1:33" x14ac:dyDescent="0.3">
      <c r="A44" s="42">
        <v>46030</v>
      </c>
      <c r="B44" s="1">
        <v>43</v>
      </c>
      <c r="C44" s="1" t="s">
        <v>65</v>
      </c>
      <c r="D44" s="1" t="s">
        <v>2</v>
      </c>
      <c r="E44" s="1">
        <v>3</v>
      </c>
      <c r="F44" s="1">
        <v>5</v>
      </c>
      <c r="G44" s="1" t="s">
        <v>83</v>
      </c>
      <c r="H44" s="1" t="s">
        <v>83</v>
      </c>
      <c r="I44" s="1">
        <f t="shared" si="29"/>
        <v>18</v>
      </c>
      <c r="J44" s="1">
        <f t="shared" si="30"/>
        <v>18</v>
      </c>
      <c r="K44" s="1">
        <f t="shared" si="31"/>
        <v>7</v>
      </c>
      <c r="L44" s="1">
        <f t="shared" si="32"/>
        <v>7</v>
      </c>
      <c r="M44" s="1">
        <f t="shared" si="33"/>
        <v>4</v>
      </c>
      <c r="N44" s="1">
        <f t="shared" si="34"/>
        <v>1</v>
      </c>
      <c r="O44" s="1">
        <f t="shared" si="35"/>
        <v>9</v>
      </c>
      <c r="P44" s="1">
        <f t="shared" si="36"/>
        <v>7</v>
      </c>
      <c r="Q44" s="1">
        <f t="shared" si="37"/>
        <v>4</v>
      </c>
      <c r="R44" s="1">
        <f t="shared" si="38"/>
        <v>9</v>
      </c>
      <c r="S44" s="1">
        <f t="shared" si="39"/>
        <v>11</v>
      </c>
      <c r="T44" s="1">
        <f t="shared" si="40"/>
        <v>3</v>
      </c>
      <c r="U44" s="1">
        <f t="shared" si="41"/>
        <v>3</v>
      </c>
      <c r="V44" s="1">
        <f t="shared" si="42"/>
        <v>7</v>
      </c>
      <c r="W44" s="1">
        <f t="shared" si="43"/>
        <v>3</v>
      </c>
      <c r="X44" s="1">
        <f t="shared" si="44"/>
        <v>11</v>
      </c>
      <c r="Y44" s="1">
        <f t="shared" si="45"/>
        <v>8</v>
      </c>
      <c r="Z44" s="1">
        <f t="shared" si="46"/>
        <v>6</v>
      </c>
      <c r="AA44" s="1" t="str">
        <f t="shared" si="27"/>
        <v>L</v>
      </c>
      <c r="AB44" s="1">
        <f t="shared" si="47"/>
        <v>3</v>
      </c>
      <c r="AC44" s="1" t="str">
        <f t="shared" si="28"/>
        <v>L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46032</v>
      </c>
      <c r="B45" s="1">
        <v>44</v>
      </c>
      <c r="C45" s="1" t="s">
        <v>65</v>
      </c>
      <c r="D45" s="1" t="s">
        <v>24</v>
      </c>
      <c r="E45" s="1">
        <v>0</v>
      </c>
      <c r="F45" s="1">
        <v>4</v>
      </c>
      <c r="G45" s="1" t="s">
        <v>83</v>
      </c>
      <c r="H45" s="1" t="s">
        <v>83</v>
      </c>
      <c r="I45" s="1">
        <f t="shared" si="29"/>
        <v>18</v>
      </c>
      <c r="J45" s="1">
        <f t="shared" si="30"/>
        <v>19</v>
      </c>
      <c r="K45" s="1">
        <f t="shared" si="31"/>
        <v>7</v>
      </c>
      <c r="L45" s="1">
        <f t="shared" si="32"/>
        <v>7</v>
      </c>
      <c r="M45" s="1">
        <f t="shared" si="33"/>
        <v>4</v>
      </c>
      <c r="N45" s="1">
        <f t="shared" si="34"/>
        <v>1</v>
      </c>
      <c r="O45" s="1">
        <f t="shared" si="35"/>
        <v>9</v>
      </c>
      <c r="P45" s="1">
        <f t="shared" si="36"/>
        <v>7</v>
      </c>
      <c r="Q45" s="1">
        <f t="shared" si="37"/>
        <v>4</v>
      </c>
      <c r="R45" s="1">
        <f t="shared" si="38"/>
        <v>9</v>
      </c>
      <c r="S45" s="1">
        <f t="shared" si="39"/>
        <v>12</v>
      </c>
      <c r="T45" s="1">
        <f t="shared" si="40"/>
        <v>3</v>
      </c>
      <c r="U45" s="1">
        <f t="shared" si="41"/>
        <v>3</v>
      </c>
      <c r="V45" s="1">
        <f t="shared" si="42"/>
        <v>7</v>
      </c>
      <c r="W45" s="1">
        <f t="shared" si="43"/>
        <v>3</v>
      </c>
      <c r="X45" s="1">
        <f t="shared" si="44"/>
        <v>11</v>
      </c>
      <c r="Y45" s="1">
        <f t="shared" si="45"/>
        <v>8</v>
      </c>
      <c r="Z45" s="1">
        <f t="shared" si="46"/>
        <v>6</v>
      </c>
      <c r="AA45" s="1" t="str">
        <f t="shared" si="27"/>
        <v>L</v>
      </c>
      <c r="AB45" s="1">
        <f t="shared" si="47"/>
        <v>4</v>
      </c>
      <c r="AC45" s="1" t="str">
        <f t="shared" si="28"/>
        <v>L</v>
      </c>
      <c r="AD45" s="1">
        <f t="shared" si="48"/>
        <v>4</v>
      </c>
      <c r="AE45" s="1">
        <f t="shared" si="49"/>
        <v>5</v>
      </c>
      <c r="AF45" s="1">
        <f t="shared" si="50"/>
        <v>1</v>
      </c>
      <c r="AG45" s="43"/>
    </row>
    <row r="46" spans="1:33" x14ac:dyDescent="0.3">
      <c r="A46" s="42">
        <v>46033</v>
      </c>
      <c r="B46" s="1">
        <v>45</v>
      </c>
      <c r="C46" s="1" t="s">
        <v>65</v>
      </c>
      <c r="D46" s="1" t="s">
        <v>95</v>
      </c>
      <c r="E46" s="1">
        <v>3</v>
      </c>
      <c r="F46" s="1">
        <v>2</v>
      </c>
      <c r="G46" s="1" t="s">
        <v>84</v>
      </c>
      <c r="H46" s="1" t="s">
        <v>83</v>
      </c>
      <c r="I46" s="1">
        <f t="shared" si="29"/>
        <v>19</v>
      </c>
      <c r="J46" s="1">
        <f t="shared" si="30"/>
        <v>19</v>
      </c>
      <c r="K46" s="1">
        <f t="shared" si="31"/>
        <v>8</v>
      </c>
      <c r="L46" s="1">
        <f t="shared" si="32"/>
        <v>7</v>
      </c>
      <c r="M46" s="1">
        <f t="shared" si="33"/>
        <v>4</v>
      </c>
      <c r="N46" s="1">
        <f t="shared" si="34"/>
        <v>1</v>
      </c>
      <c r="O46" s="1">
        <f t="shared" si="35"/>
        <v>9</v>
      </c>
      <c r="P46" s="1">
        <f t="shared" si="36"/>
        <v>7</v>
      </c>
      <c r="Q46" s="1">
        <f t="shared" si="37"/>
        <v>4</v>
      </c>
      <c r="R46" s="1">
        <f t="shared" si="38"/>
        <v>10</v>
      </c>
      <c r="S46" s="1">
        <f t="shared" si="39"/>
        <v>12</v>
      </c>
      <c r="T46" s="1">
        <f t="shared" si="40"/>
        <v>3</v>
      </c>
      <c r="U46" s="1">
        <f t="shared" si="41"/>
        <v>3</v>
      </c>
      <c r="V46" s="1">
        <f t="shared" si="42"/>
        <v>7</v>
      </c>
      <c r="W46" s="1">
        <f t="shared" si="43"/>
        <v>3</v>
      </c>
      <c r="X46" s="1">
        <f t="shared" si="44"/>
        <v>11</v>
      </c>
      <c r="Y46" s="1">
        <f t="shared" si="45"/>
        <v>8</v>
      </c>
      <c r="Z46" s="1">
        <f t="shared" si="46"/>
        <v>6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5</v>
      </c>
      <c r="AE46" s="1">
        <f t="shared" si="49"/>
        <v>4</v>
      </c>
      <c r="AF46" s="1">
        <f t="shared" si="50"/>
        <v>1</v>
      </c>
      <c r="AG46" s="43"/>
    </row>
    <row r="47" spans="1:33" x14ac:dyDescent="0.3">
      <c r="A47" s="42">
        <v>46035</v>
      </c>
      <c r="B47" s="1">
        <v>46</v>
      </c>
      <c r="C47" s="1" t="s">
        <v>66</v>
      </c>
      <c r="D47" s="1" t="s">
        <v>27</v>
      </c>
      <c r="E47" s="1">
        <v>5</v>
      </c>
      <c r="F47" s="1">
        <v>3</v>
      </c>
      <c r="G47" s="1" t="s">
        <v>83</v>
      </c>
      <c r="H47" s="1" t="s">
        <v>83</v>
      </c>
      <c r="I47" s="1">
        <f t="shared" si="29"/>
        <v>20</v>
      </c>
      <c r="J47" s="1">
        <f t="shared" si="30"/>
        <v>19</v>
      </c>
      <c r="K47" s="1">
        <f t="shared" si="31"/>
        <v>8</v>
      </c>
      <c r="L47" s="1">
        <f t="shared" si="32"/>
        <v>7</v>
      </c>
      <c r="M47" s="1">
        <f t="shared" si="33"/>
        <v>4</v>
      </c>
      <c r="N47" s="1">
        <f t="shared" si="34"/>
        <v>1</v>
      </c>
      <c r="O47" s="1">
        <f t="shared" si="35"/>
        <v>10</v>
      </c>
      <c r="P47" s="1">
        <f t="shared" si="36"/>
        <v>7</v>
      </c>
      <c r="Q47" s="1">
        <f t="shared" si="37"/>
        <v>4</v>
      </c>
      <c r="R47" s="1">
        <f t="shared" si="38"/>
        <v>10</v>
      </c>
      <c r="S47" s="1">
        <f t="shared" si="39"/>
        <v>12</v>
      </c>
      <c r="T47" s="1">
        <f t="shared" si="40"/>
        <v>3</v>
      </c>
      <c r="U47" s="1">
        <f t="shared" si="41"/>
        <v>3</v>
      </c>
      <c r="V47" s="1">
        <f t="shared" si="42"/>
        <v>7</v>
      </c>
      <c r="W47" s="1">
        <f t="shared" si="43"/>
        <v>3</v>
      </c>
      <c r="X47" s="1">
        <f t="shared" si="44"/>
        <v>11</v>
      </c>
      <c r="Y47" s="1">
        <f t="shared" si="45"/>
        <v>8</v>
      </c>
      <c r="Z47" s="1">
        <f t="shared" si="46"/>
        <v>6</v>
      </c>
      <c r="AA47" s="1" t="str">
        <f t="shared" si="27"/>
        <v>W</v>
      </c>
      <c r="AB47" s="1">
        <f t="shared" si="47"/>
        <v>2</v>
      </c>
      <c r="AC47" s="1" t="str">
        <f t="shared" si="28"/>
        <v>W</v>
      </c>
      <c r="AD47" s="1">
        <f t="shared" si="48"/>
        <v>5</v>
      </c>
      <c r="AE47" s="1">
        <f t="shared" si="49"/>
        <v>4</v>
      </c>
      <c r="AF47" s="1">
        <f t="shared" si="50"/>
        <v>1</v>
      </c>
      <c r="AG47" s="43"/>
    </row>
    <row r="48" spans="1:33" x14ac:dyDescent="0.3">
      <c r="A48" s="42">
        <v>46037</v>
      </c>
      <c r="B48" s="1">
        <v>47</v>
      </c>
      <c r="C48" s="1" t="s">
        <v>66</v>
      </c>
      <c r="D48" s="1" t="s">
        <v>3</v>
      </c>
      <c r="E48" s="1">
        <v>4</v>
      </c>
      <c r="F48" s="1">
        <v>1</v>
      </c>
      <c r="G48" s="1" t="s">
        <v>83</v>
      </c>
      <c r="H48" s="1" t="s">
        <v>83</v>
      </c>
      <c r="I48" s="1">
        <f t="shared" si="29"/>
        <v>21</v>
      </c>
      <c r="J48" s="1">
        <f t="shared" si="30"/>
        <v>19</v>
      </c>
      <c r="K48" s="1">
        <f t="shared" si="31"/>
        <v>8</v>
      </c>
      <c r="L48" s="1">
        <f t="shared" si="32"/>
        <v>7</v>
      </c>
      <c r="M48" s="1">
        <f t="shared" si="33"/>
        <v>4</v>
      </c>
      <c r="N48" s="1">
        <f t="shared" si="34"/>
        <v>1</v>
      </c>
      <c r="O48" s="1">
        <f t="shared" si="35"/>
        <v>11</v>
      </c>
      <c r="P48" s="1">
        <f t="shared" si="36"/>
        <v>7</v>
      </c>
      <c r="Q48" s="1">
        <f t="shared" si="37"/>
        <v>4</v>
      </c>
      <c r="R48" s="1">
        <f t="shared" si="38"/>
        <v>10</v>
      </c>
      <c r="S48" s="1">
        <f t="shared" si="39"/>
        <v>12</v>
      </c>
      <c r="T48" s="1">
        <f t="shared" si="40"/>
        <v>3</v>
      </c>
      <c r="U48" s="1">
        <f t="shared" si="41"/>
        <v>3</v>
      </c>
      <c r="V48" s="1">
        <f t="shared" si="42"/>
        <v>7</v>
      </c>
      <c r="W48" s="1">
        <f t="shared" si="43"/>
        <v>3</v>
      </c>
      <c r="X48" s="1">
        <f t="shared" si="44"/>
        <v>11</v>
      </c>
      <c r="Y48" s="1">
        <f t="shared" si="45"/>
        <v>8</v>
      </c>
      <c r="Z48" s="1">
        <f t="shared" si="46"/>
        <v>6</v>
      </c>
      <c r="AA48" s="1" t="str">
        <f t="shared" si="27"/>
        <v>W</v>
      </c>
      <c r="AB48" s="1">
        <f t="shared" si="47"/>
        <v>3</v>
      </c>
      <c r="AC48" s="1" t="str">
        <f t="shared" si="28"/>
        <v>W</v>
      </c>
      <c r="AD48" s="1">
        <f t="shared" si="48"/>
        <v>5</v>
      </c>
      <c r="AE48" s="1">
        <f t="shared" si="49"/>
        <v>4</v>
      </c>
      <c r="AF48" s="1">
        <f t="shared" si="50"/>
        <v>1</v>
      </c>
      <c r="AG48" s="43"/>
    </row>
    <row r="49" spans="1:33" x14ac:dyDescent="0.3">
      <c r="A49" s="42">
        <v>46039</v>
      </c>
      <c r="B49" s="1">
        <v>48</v>
      </c>
      <c r="C49" s="1" t="s">
        <v>65</v>
      </c>
      <c r="D49" s="1" t="s">
        <v>9</v>
      </c>
      <c r="E49" s="1">
        <v>4</v>
      </c>
      <c r="F49" s="1">
        <v>3</v>
      </c>
      <c r="G49" s="1" t="s">
        <v>84</v>
      </c>
      <c r="H49" s="1" t="s">
        <v>84</v>
      </c>
      <c r="I49" s="1">
        <f t="shared" si="29"/>
        <v>22</v>
      </c>
      <c r="J49" s="1">
        <f t="shared" si="30"/>
        <v>19</v>
      </c>
      <c r="K49" s="1">
        <f t="shared" si="31"/>
        <v>9</v>
      </c>
      <c r="L49" s="1">
        <f t="shared" si="32"/>
        <v>7</v>
      </c>
      <c r="M49" s="1">
        <f t="shared" si="33"/>
        <v>5</v>
      </c>
      <c r="N49" s="1">
        <f t="shared" si="34"/>
        <v>1</v>
      </c>
      <c r="O49" s="1">
        <f t="shared" si="35"/>
        <v>11</v>
      </c>
      <c r="P49" s="1">
        <f t="shared" si="36"/>
        <v>7</v>
      </c>
      <c r="Q49" s="1">
        <f t="shared" si="37"/>
        <v>4</v>
      </c>
      <c r="R49" s="1">
        <f t="shared" si="38"/>
        <v>11</v>
      </c>
      <c r="S49" s="1">
        <f t="shared" si="39"/>
        <v>12</v>
      </c>
      <c r="T49" s="1">
        <f t="shared" si="40"/>
        <v>3</v>
      </c>
      <c r="U49" s="1">
        <f t="shared" si="41"/>
        <v>4</v>
      </c>
      <c r="V49" s="1">
        <f t="shared" si="42"/>
        <v>7</v>
      </c>
      <c r="W49" s="1">
        <f t="shared" si="43"/>
        <v>3</v>
      </c>
      <c r="X49" s="1">
        <f t="shared" si="44"/>
        <v>12</v>
      </c>
      <c r="Y49" s="1">
        <f t="shared" si="45"/>
        <v>8</v>
      </c>
      <c r="Z49" s="1">
        <f t="shared" si="46"/>
        <v>6</v>
      </c>
      <c r="AA49" s="1" t="str">
        <f t="shared" si="27"/>
        <v>W</v>
      </c>
      <c r="AB49" s="1">
        <f t="shared" si="47"/>
        <v>4</v>
      </c>
      <c r="AC49" s="1" t="str">
        <f t="shared" si="28"/>
        <v>W</v>
      </c>
      <c r="AD49" s="1">
        <f t="shared" si="48"/>
        <v>5</v>
      </c>
      <c r="AE49" s="1">
        <f t="shared" si="49"/>
        <v>4</v>
      </c>
      <c r="AF49" s="1">
        <f t="shared" si="50"/>
        <v>1</v>
      </c>
      <c r="AG49" s="43"/>
    </row>
    <row r="50" spans="1:33" x14ac:dyDescent="0.3">
      <c r="A50" s="42">
        <v>46042</v>
      </c>
      <c r="B50" s="1">
        <v>49</v>
      </c>
      <c r="C50" s="1" t="s">
        <v>66</v>
      </c>
      <c r="D50" s="1" t="s">
        <v>11</v>
      </c>
      <c r="E50" s="1">
        <v>1</v>
      </c>
      <c r="F50" s="1">
        <v>4</v>
      </c>
      <c r="G50" s="1" t="s">
        <v>83</v>
      </c>
      <c r="H50" s="1" t="s">
        <v>83</v>
      </c>
      <c r="I50" s="1">
        <f t="shared" si="29"/>
        <v>22</v>
      </c>
      <c r="J50" s="1">
        <f t="shared" si="30"/>
        <v>20</v>
      </c>
      <c r="K50" s="1">
        <f t="shared" si="31"/>
        <v>9</v>
      </c>
      <c r="L50" s="1">
        <f t="shared" si="32"/>
        <v>7</v>
      </c>
      <c r="M50" s="1">
        <f t="shared" si="33"/>
        <v>5</v>
      </c>
      <c r="N50" s="1">
        <f t="shared" si="34"/>
        <v>1</v>
      </c>
      <c r="O50" s="1">
        <f t="shared" si="35"/>
        <v>11</v>
      </c>
      <c r="P50" s="1">
        <f t="shared" si="36"/>
        <v>8</v>
      </c>
      <c r="Q50" s="1">
        <f t="shared" si="37"/>
        <v>4</v>
      </c>
      <c r="R50" s="1">
        <f t="shared" si="38"/>
        <v>11</v>
      </c>
      <c r="S50" s="1">
        <f t="shared" si="39"/>
        <v>12</v>
      </c>
      <c r="T50" s="1">
        <f t="shared" si="40"/>
        <v>3</v>
      </c>
      <c r="U50" s="1">
        <f t="shared" si="41"/>
        <v>4</v>
      </c>
      <c r="V50" s="1">
        <f t="shared" si="42"/>
        <v>7</v>
      </c>
      <c r="W50" s="1">
        <f t="shared" si="43"/>
        <v>3</v>
      </c>
      <c r="X50" s="1">
        <f t="shared" si="44"/>
        <v>12</v>
      </c>
      <c r="Y50" s="1">
        <f t="shared" si="45"/>
        <v>9</v>
      </c>
      <c r="Z50" s="1">
        <f t="shared" si="46"/>
        <v>6</v>
      </c>
      <c r="AA50" s="1" t="str">
        <f t="shared" si="27"/>
        <v>L</v>
      </c>
      <c r="AB50" s="1">
        <f t="shared" si="47"/>
        <v>1</v>
      </c>
      <c r="AC50" s="1" t="str">
        <f t="shared" si="28"/>
        <v>L</v>
      </c>
      <c r="AD50" s="1">
        <f t="shared" si="48"/>
        <v>5</v>
      </c>
      <c r="AE50" s="1">
        <f t="shared" si="49"/>
        <v>4</v>
      </c>
      <c r="AF50" s="1">
        <f t="shared" si="50"/>
        <v>1</v>
      </c>
      <c r="AG50" s="43"/>
    </row>
    <row r="51" spans="1:33" x14ac:dyDescent="0.3">
      <c r="A51" s="42">
        <v>46044</v>
      </c>
      <c r="B51" s="1">
        <v>50</v>
      </c>
      <c r="C51" s="1" t="s">
        <v>66</v>
      </c>
      <c r="D51" s="1" t="s">
        <v>22</v>
      </c>
      <c r="E51" s="1">
        <v>1</v>
      </c>
      <c r="F51" s="1">
        <v>0</v>
      </c>
      <c r="G51" s="1" t="s">
        <v>83</v>
      </c>
      <c r="H51" s="1" t="s">
        <v>83</v>
      </c>
      <c r="I51" s="1">
        <f t="shared" si="29"/>
        <v>23</v>
      </c>
      <c r="J51" s="1">
        <f t="shared" si="30"/>
        <v>20</v>
      </c>
      <c r="K51" s="1">
        <f t="shared" si="31"/>
        <v>9</v>
      </c>
      <c r="L51" s="1">
        <f t="shared" si="32"/>
        <v>7</v>
      </c>
      <c r="M51" s="1">
        <f t="shared" si="33"/>
        <v>5</v>
      </c>
      <c r="N51" s="1">
        <f t="shared" si="34"/>
        <v>1</v>
      </c>
      <c r="O51" s="1">
        <f t="shared" si="35"/>
        <v>12</v>
      </c>
      <c r="P51" s="1">
        <f t="shared" si="36"/>
        <v>8</v>
      </c>
      <c r="Q51" s="1">
        <f t="shared" si="37"/>
        <v>4</v>
      </c>
      <c r="R51" s="1">
        <f t="shared" si="38"/>
        <v>11</v>
      </c>
      <c r="S51" s="1">
        <f t="shared" si="39"/>
        <v>12</v>
      </c>
      <c r="T51" s="1">
        <f t="shared" si="40"/>
        <v>3</v>
      </c>
      <c r="U51" s="1">
        <f t="shared" si="41"/>
        <v>4</v>
      </c>
      <c r="V51" s="1">
        <f t="shared" si="42"/>
        <v>7</v>
      </c>
      <c r="W51" s="1">
        <f t="shared" si="43"/>
        <v>3</v>
      </c>
      <c r="X51" s="1">
        <f t="shared" si="44"/>
        <v>12</v>
      </c>
      <c r="Y51" s="1">
        <f t="shared" si="45"/>
        <v>9</v>
      </c>
      <c r="Z51" s="1">
        <f t="shared" si="46"/>
        <v>6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5</v>
      </c>
      <c r="AE51" s="1">
        <f t="shared" si="49"/>
        <v>4</v>
      </c>
      <c r="AF51" s="1">
        <f t="shared" si="50"/>
        <v>1</v>
      </c>
      <c r="AG51" s="43"/>
    </row>
    <row r="52" spans="1:33" x14ac:dyDescent="0.3">
      <c r="A52" s="42">
        <v>46046</v>
      </c>
      <c r="B52" s="1">
        <v>51</v>
      </c>
      <c r="C52" s="1" t="s">
        <v>66</v>
      </c>
      <c r="D52" s="1" t="s">
        <v>5</v>
      </c>
      <c r="E52" s="1">
        <v>8</v>
      </c>
      <c r="F52" s="1">
        <v>5</v>
      </c>
      <c r="G52" s="1" t="s">
        <v>83</v>
      </c>
      <c r="H52" s="1" t="s">
        <v>83</v>
      </c>
      <c r="I52" s="1">
        <f t="shared" si="29"/>
        <v>24</v>
      </c>
      <c r="J52" s="1">
        <f t="shared" si="30"/>
        <v>20</v>
      </c>
      <c r="K52" s="1">
        <f t="shared" si="31"/>
        <v>9</v>
      </c>
      <c r="L52" s="1">
        <f t="shared" si="32"/>
        <v>7</v>
      </c>
      <c r="M52" s="1">
        <f t="shared" si="33"/>
        <v>5</v>
      </c>
      <c r="N52" s="1">
        <f t="shared" si="34"/>
        <v>1</v>
      </c>
      <c r="O52" s="1">
        <f t="shared" si="35"/>
        <v>13</v>
      </c>
      <c r="P52" s="1">
        <f t="shared" si="36"/>
        <v>8</v>
      </c>
      <c r="Q52" s="1">
        <f t="shared" si="37"/>
        <v>4</v>
      </c>
      <c r="R52" s="1">
        <f t="shared" si="38"/>
        <v>11</v>
      </c>
      <c r="S52" s="1">
        <f t="shared" si="39"/>
        <v>12</v>
      </c>
      <c r="T52" s="1">
        <f t="shared" si="40"/>
        <v>3</v>
      </c>
      <c r="U52" s="1">
        <f t="shared" si="41"/>
        <v>4</v>
      </c>
      <c r="V52" s="1">
        <f t="shared" si="42"/>
        <v>7</v>
      </c>
      <c r="W52" s="1">
        <f t="shared" si="43"/>
        <v>3</v>
      </c>
      <c r="X52" s="1">
        <f t="shared" si="44"/>
        <v>13</v>
      </c>
      <c r="Y52" s="1">
        <f t="shared" si="45"/>
        <v>9</v>
      </c>
      <c r="Z52" s="1">
        <f t="shared" si="46"/>
        <v>6</v>
      </c>
      <c r="AA52" s="1" t="str">
        <f t="shared" si="27"/>
        <v>W</v>
      </c>
      <c r="AB52" s="1">
        <f t="shared" si="47"/>
        <v>2</v>
      </c>
      <c r="AC52" s="1" t="str">
        <f t="shared" si="28"/>
        <v>W</v>
      </c>
      <c r="AD52" s="1">
        <f t="shared" si="48"/>
        <v>6</v>
      </c>
      <c r="AE52" s="1">
        <f t="shared" si="49"/>
        <v>4</v>
      </c>
      <c r="AF52" s="1">
        <f t="shared" si="50"/>
        <v>0</v>
      </c>
      <c r="AG52" s="43"/>
    </row>
    <row r="53" spans="1:33" x14ac:dyDescent="0.3">
      <c r="A53" s="42">
        <v>46050</v>
      </c>
      <c r="B53" s="1">
        <v>52</v>
      </c>
      <c r="C53" s="1" t="s">
        <v>66</v>
      </c>
      <c r="D53" s="1" t="s">
        <v>10</v>
      </c>
      <c r="E53" s="1">
        <v>5</v>
      </c>
      <c r="F53" s="1">
        <v>3</v>
      </c>
      <c r="G53" s="1" t="s">
        <v>83</v>
      </c>
      <c r="H53" s="1" t="s">
        <v>83</v>
      </c>
      <c r="I53" s="1">
        <f t="shared" si="29"/>
        <v>25</v>
      </c>
      <c r="J53" s="1">
        <f t="shared" si="30"/>
        <v>20</v>
      </c>
      <c r="K53" s="1">
        <f t="shared" si="31"/>
        <v>9</v>
      </c>
      <c r="L53" s="1">
        <f t="shared" si="32"/>
        <v>7</v>
      </c>
      <c r="M53" s="1">
        <f t="shared" si="33"/>
        <v>5</v>
      </c>
      <c r="N53" s="1">
        <f t="shared" si="34"/>
        <v>1</v>
      </c>
      <c r="O53" s="1">
        <f t="shared" si="35"/>
        <v>14</v>
      </c>
      <c r="P53" s="1">
        <f t="shared" si="36"/>
        <v>8</v>
      </c>
      <c r="Q53" s="1">
        <f t="shared" si="37"/>
        <v>4</v>
      </c>
      <c r="R53" s="1">
        <f t="shared" si="38"/>
        <v>11</v>
      </c>
      <c r="S53" s="1">
        <f t="shared" si="39"/>
        <v>12</v>
      </c>
      <c r="T53" s="1">
        <f t="shared" si="40"/>
        <v>3</v>
      </c>
      <c r="U53" s="1">
        <f t="shared" si="41"/>
        <v>5</v>
      </c>
      <c r="V53" s="1">
        <f t="shared" si="42"/>
        <v>7</v>
      </c>
      <c r="W53" s="1">
        <f t="shared" si="43"/>
        <v>3</v>
      </c>
      <c r="X53" s="1">
        <f t="shared" si="44"/>
        <v>14</v>
      </c>
      <c r="Y53" s="1">
        <f t="shared" si="45"/>
        <v>9</v>
      </c>
      <c r="Z53" s="1">
        <f t="shared" si="46"/>
        <v>6</v>
      </c>
      <c r="AA53" s="1" t="str">
        <f t="shared" si="27"/>
        <v>W</v>
      </c>
      <c r="AB53" s="1">
        <f t="shared" si="47"/>
        <v>3</v>
      </c>
      <c r="AC53" s="1" t="str">
        <f t="shared" si="28"/>
        <v>W</v>
      </c>
      <c r="AD53" s="1">
        <f t="shared" si="48"/>
        <v>7</v>
      </c>
      <c r="AE53" s="1">
        <f t="shared" si="49"/>
        <v>3</v>
      </c>
      <c r="AF53" s="1">
        <f t="shared" si="50"/>
        <v>0</v>
      </c>
      <c r="AG53" s="43"/>
    </row>
    <row r="54" spans="1:33" x14ac:dyDescent="0.3">
      <c r="A54" s="42">
        <v>46052</v>
      </c>
      <c r="B54" s="1">
        <v>53</v>
      </c>
      <c r="C54" s="1" t="s">
        <v>65</v>
      </c>
      <c r="D54" s="1" t="s">
        <v>25</v>
      </c>
      <c r="E54" s="1">
        <v>4</v>
      </c>
      <c r="F54" s="1">
        <v>2</v>
      </c>
      <c r="G54" s="1" t="s">
        <v>83</v>
      </c>
      <c r="H54" s="1" t="s">
        <v>83</v>
      </c>
      <c r="I54" s="1">
        <f t="shared" si="29"/>
        <v>26</v>
      </c>
      <c r="J54" s="1">
        <f t="shared" si="30"/>
        <v>20</v>
      </c>
      <c r="K54" s="1">
        <f t="shared" si="31"/>
        <v>9</v>
      </c>
      <c r="L54" s="1">
        <f t="shared" si="32"/>
        <v>7</v>
      </c>
      <c r="M54" s="1">
        <f t="shared" si="33"/>
        <v>5</v>
      </c>
      <c r="N54" s="1">
        <f t="shared" si="34"/>
        <v>1</v>
      </c>
      <c r="O54" s="1">
        <f t="shared" si="35"/>
        <v>14</v>
      </c>
      <c r="P54" s="1">
        <f t="shared" si="36"/>
        <v>8</v>
      </c>
      <c r="Q54" s="1">
        <f t="shared" si="37"/>
        <v>4</v>
      </c>
      <c r="R54" s="1">
        <f t="shared" si="38"/>
        <v>12</v>
      </c>
      <c r="S54" s="1">
        <f t="shared" si="39"/>
        <v>12</v>
      </c>
      <c r="T54" s="1">
        <f t="shared" si="40"/>
        <v>3</v>
      </c>
      <c r="U54" s="1">
        <f t="shared" si="41"/>
        <v>5</v>
      </c>
      <c r="V54" s="1">
        <f t="shared" si="42"/>
        <v>7</v>
      </c>
      <c r="W54" s="1">
        <f t="shared" si="43"/>
        <v>3</v>
      </c>
      <c r="X54" s="1">
        <f t="shared" si="44"/>
        <v>14</v>
      </c>
      <c r="Y54" s="1">
        <f t="shared" si="45"/>
        <v>9</v>
      </c>
      <c r="Z54" s="1">
        <f t="shared" si="46"/>
        <v>6</v>
      </c>
      <c r="AA54" s="1" t="str">
        <f t="shared" si="27"/>
        <v>W</v>
      </c>
      <c r="AB54" s="1">
        <f t="shared" si="47"/>
        <v>4</v>
      </c>
      <c r="AC54" s="1" t="str">
        <f t="shared" si="28"/>
        <v>W</v>
      </c>
      <c r="AD54" s="1">
        <f t="shared" si="48"/>
        <v>8</v>
      </c>
      <c r="AE54" s="1">
        <f t="shared" si="49"/>
        <v>2</v>
      </c>
      <c r="AF54" s="1">
        <f t="shared" si="50"/>
        <v>0</v>
      </c>
      <c r="AG54" s="43"/>
    </row>
    <row r="55" spans="1:33" x14ac:dyDescent="0.3">
      <c r="A55" s="42">
        <v>46053</v>
      </c>
      <c r="B55" s="1">
        <v>54</v>
      </c>
      <c r="C55" s="1" t="s">
        <v>65</v>
      </c>
      <c r="D55" s="1" t="s">
        <v>6</v>
      </c>
      <c r="E55" s="1">
        <v>5</v>
      </c>
      <c r="F55" s="1">
        <v>3</v>
      </c>
      <c r="G55" s="1" t="s">
        <v>83</v>
      </c>
      <c r="H55" s="1" t="s">
        <v>83</v>
      </c>
      <c r="I55" s="1">
        <f t="shared" si="29"/>
        <v>27</v>
      </c>
      <c r="J55" s="1">
        <f t="shared" si="30"/>
        <v>20</v>
      </c>
      <c r="K55" s="1">
        <f t="shared" si="31"/>
        <v>9</v>
      </c>
      <c r="L55" s="1">
        <f t="shared" si="32"/>
        <v>7</v>
      </c>
      <c r="M55" s="1">
        <f t="shared" si="33"/>
        <v>5</v>
      </c>
      <c r="N55" s="1">
        <f t="shared" si="34"/>
        <v>1</v>
      </c>
      <c r="O55" s="1">
        <f t="shared" si="35"/>
        <v>14</v>
      </c>
      <c r="P55" s="1">
        <f t="shared" si="36"/>
        <v>8</v>
      </c>
      <c r="Q55" s="1">
        <f t="shared" si="37"/>
        <v>4</v>
      </c>
      <c r="R55" s="1">
        <f t="shared" si="38"/>
        <v>13</v>
      </c>
      <c r="S55" s="1">
        <f t="shared" si="39"/>
        <v>12</v>
      </c>
      <c r="T55" s="1">
        <f t="shared" si="40"/>
        <v>3</v>
      </c>
      <c r="U55" s="1">
        <f t="shared" si="41"/>
        <v>5</v>
      </c>
      <c r="V55" s="1">
        <f t="shared" si="42"/>
        <v>7</v>
      </c>
      <c r="W55" s="1">
        <f t="shared" si="43"/>
        <v>3</v>
      </c>
      <c r="X55" s="1">
        <f t="shared" si="44"/>
        <v>14</v>
      </c>
      <c r="Y55" s="1">
        <f t="shared" si="45"/>
        <v>9</v>
      </c>
      <c r="Z55" s="1">
        <f t="shared" si="46"/>
        <v>6</v>
      </c>
      <c r="AA55" s="1" t="str">
        <f t="shared" si="27"/>
        <v>W</v>
      </c>
      <c r="AB55" s="1">
        <f t="shared" si="47"/>
        <v>5</v>
      </c>
      <c r="AC55" s="1" t="str">
        <f t="shared" si="28"/>
        <v>W</v>
      </c>
      <c r="AD55" s="1">
        <f t="shared" si="48"/>
        <v>9</v>
      </c>
      <c r="AE55" s="1">
        <f t="shared" si="49"/>
        <v>1</v>
      </c>
      <c r="AF55" s="1">
        <f t="shared" si="50"/>
        <v>0</v>
      </c>
      <c r="AG55" s="43"/>
    </row>
    <row r="56" spans="1:33" x14ac:dyDescent="0.3">
      <c r="A56" s="42">
        <v>46056</v>
      </c>
      <c r="B56" s="1">
        <v>55</v>
      </c>
      <c r="C56" s="1" t="s">
        <v>65</v>
      </c>
      <c r="D56" s="1" t="s">
        <v>14</v>
      </c>
      <c r="E56" s="1">
        <v>3</v>
      </c>
      <c r="F56" s="1">
        <v>0</v>
      </c>
      <c r="G56" s="1" t="s">
        <v>83</v>
      </c>
      <c r="H56" s="1" t="s">
        <v>83</v>
      </c>
      <c r="I56" s="1">
        <f t="shared" si="29"/>
        <v>28</v>
      </c>
      <c r="J56" s="1">
        <f t="shared" si="30"/>
        <v>20</v>
      </c>
      <c r="K56" s="1">
        <f t="shared" si="31"/>
        <v>9</v>
      </c>
      <c r="L56" s="1">
        <f t="shared" si="32"/>
        <v>7</v>
      </c>
      <c r="M56" s="1">
        <f t="shared" si="33"/>
        <v>5</v>
      </c>
      <c r="N56" s="1">
        <f t="shared" si="34"/>
        <v>1</v>
      </c>
      <c r="O56" s="1">
        <f t="shared" si="35"/>
        <v>14</v>
      </c>
      <c r="P56" s="1">
        <f t="shared" si="36"/>
        <v>8</v>
      </c>
      <c r="Q56" s="1">
        <f t="shared" si="37"/>
        <v>4</v>
      </c>
      <c r="R56" s="1">
        <f t="shared" si="38"/>
        <v>14</v>
      </c>
      <c r="S56" s="1">
        <f t="shared" si="39"/>
        <v>12</v>
      </c>
      <c r="T56" s="1">
        <f t="shared" si="40"/>
        <v>3</v>
      </c>
      <c r="U56" s="1">
        <f t="shared" si="41"/>
        <v>6</v>
      </c>
      <c r="V56" s="1">
        <f t="shared" si="42"/>
        <v>7</v>
      </c>
      <c r="W56" s="1">
        <f t="shared" si="43"/>
        <v>3</v>
      </c>
      <c r="X56" s="1">
        <f t="shared" si="44"/>
        <v>15</v>
      </c>
      <c r="Y56" s="1">
        <f t="shared" si="45"/>
        <v>9</v>
      </c>
      <c r="Z56" s="1">
        <f t="shared" si="46"/>
        <v>6</v>
      </c>
      <c r="AA56" s="1" t="str">
        <f t="shared" si="27"/>
        <v>W</v>
      </c>
      <c r="AB56" s="1">
        <f t="shared" si="47"/>
        <v>6</v>
      </c>
      <c r="AC56" s="1" t="str">
        <f t="shared" si="28"/>
        <v>W</v>
      </c>
      <c r="AD56" s="1">
        <f t="shared" si="48"/>
        <v>9</v>
      </c>
      <c r="AE56" s="1">
        <f t="shared" si="49"/>
        <v>1</v>
      </c>
      <c r="AF56" s="1">
        <f t="shared" si="50"/>
        <v>0</v>
      </c>
      <c r="AG56" s="43"/>
    </row>
    <row r="57" spans="1:33" x14ac:dyDescent="0.3">
      <c r="A57" s="42">
        <v>46057</v>
      </c>
      <c r="B57" s="1">
        <v>56</v>
      </c>
      <c r="C57" s="1" t="s">
        <v>66</v>
      </c>
      <c r="D57" s="1" t="s">
        <v>25</v>
      </c>
      <c r="E57" s="1">
        <v>4</v>
      </c>
      <c r="F57" s="1">
        <v>0</v>
      </c>
      <c r="G57" s="1" t="s">
        <v>83</v>
      </c>
      <c r="H57" s="1" t="s">
        <v>83</v>
      </c>
      <c r="I57" s="1">
        <f t="shared" si="29"/>
        <v>29</v>
      </c>
      <c r="J57" s="1">
        <f t="shared" si="30"/>
        <v>20</v>
      </c>
      <c r="K57" s="1">
        <f t="shared" si="31"/>
        <v>9</v>
      </c>
      <c r="L57" s="1">
        <f t="shared" si="32"/>
        <v>7</v>
      </c>
      <c r="M57" s="1">
        <f t="shared" si="33"/>
        <v>5</v>
      </c>
      <c r="N57" s="1">
        <f t="shared" si="34"/>
        <v>1</v>
      </c>
      <c r="O57" s="1">
        <f t="shared" si="35"/>
        <v>15</v>
      </c>
      <c r="P57" s="1">
        <f t="shared" si="36"/>
        <v>8</v>
      </c>
      <c r="Q57" s="1">
        <f t="shared" si="37"/>
        <v>4</v>
      </c>
      <c r="R57" s="1">
        <f t="shared" si="38"/>
        <v>14</v>
      </c>
      <c r="S57" s="1">
        <f t="shared" si="39"/>
        <v>12</v>
      </c>
      <c r="T57" s="1">
        <f t="shared" si="40"/>
        <v>3</v>
      </c>
      <c r="U57" s="1">
        <f t="shared" si="41"/>
        <v>6</v>
      </c>
      <c r="V57" s="1">
        <f t="shared" si="42"/>
        <v>7</v>
      </c>
      <c r="W57" s="1">
        <f t="shared" si="43"/>
        <v>3</v>
      </c>
      <c r="X57" s="1">
        <f t="shared" si="44"/>
        <v>15</v>
      </c>
      <c r="Y57" s="1">
        <f t="shared" si="45"/>
        <v>9</v>
      </c>
      <c r="Z57" s="1">
        <f t="shared" si="46"/>
        <v>6</v>
      </c>
      <c r="AA57" s="1" t="str">
        <f t="shared" si="27"/>
        <v>W</v>
      </c>
      <c r="AB57" s="1">
        <f t="shared" si="47"/>
        <v>7</v>
      </c>
      <c r="AC57" s="1" t="str">
        <f t="shared" si="28"/>
        <v>W</v>
      </c>
      <c r="AD57" s="1">
        <f t="shared" si="48"/>
        <v>9</v>
      </c>
      <c r="AE57" s="1">
        <f t="shared" si="49"/>
        <v>1</v>
      </c>
      <c r="AF57" s="1">
        <f t="shared" si="50"/>
        <v>0</v>
      </c>
      <c r="AG57" s="43"/>
    </row>
    <row r="58" spans="1:33" x14ac:dyDescent="0.3">
      <c r="A58" s="42">
        <v>46079</v>
      </c>
      <c r="B58" s="1">
        <v>57</v>
      </c>
      <c r="C58" s="1" t="s">
        <v>65</v>
      </c>
      <c r="D58" s="1" t="s">
        <v>29</v>
      </c>
      <c r="E58" s="1">
        <v>2</v>
      </c>
      <c r="F58" s="1">
        <v>4</v>
      </c>
      <c r="G58" s="1" t="s">
        <v>83</v>
      </c>
      <c r="H58" s="1" t="s">
        <v>83</v>
      </c>
      <c r="I58" s="1">
        <f t="shared" si="29"/>
        <v>29</v>
      </c>
      <c r="J58" s="1">
        <f t="shared" si="30"/>
        <v>21</v>
      </c>
      <c r="K58" s="1">
        <f t="shared" si="31"/>
        <v>9</v>
      </c>
      <c r="L58" s="1">
        <f t="shared" si="32"/>
        <v>7</v>
      </c>
      <c r="M58" s="1">
        <f t="shared" si="33"/>
        <v>5</v>
      </c>
      <c r="N58" s="1">
        <f t="shared" si="34"/>
        <v>1</v>
      </c>
      <c r="O58" s="1">
        <f t="shared" si="35"/>
        <v>15</v>
      </c>
      <c r="P58" s="1">
        <f t="shared" si="36"/>
        <v>8</v>
      </c>
      <c r="Q58" s="1">
        <f t="shared" si="37"/>
        <v>4</v>
      </c>
      <c r="R58" s="1">
        <f t="shared" si="38"/>
        <v>14</v>
      </c>
      <c r="S58" s="1">
        <f t="shared" si="39"/>
        <v>13</v>
      </c>
      <c r="T58" s="1">
        <f t="shared" si="40"/>
        <v>3</v>
      </c>
      <c r="U58" s="1">
        <f t="shared" si="41"/>
        <v>6</v>
      </c>
      <c r="V58" s="1">
        <f t="shared" si="42"/>
        <v>7</v>
      </c>
      <c r="W58" s="1">
        <f t="shared" si="43"/>
        <v>3</v>
      </c>
      <c r="X58" s="1">
        <f t="shared" si="44"/>
        <v>15</v>
      </c>
      <c r="Y58" s="1">
        <f t="shared" si="45"/>
        <v>10</v>
      </c>
      <c r="Z58" s="1">
        <f t="shared" si="46"/>
        <v>6</v>
      </c>
      <c r="AA58" s="1" t="str">
        <f t="shared" si="27"/>
        <v>L</v>
      </c>
      <c r="AB58" s="1">
        <f t="shared" si="47"/>
        <v>1</v>
      </c>
      <c r="AC58" s="1" t="str">
        <f t="shared" si="28"/>
        <v>L</v>
      </c>
      <c r="AD58" s="1">
        <f t="shared" si="48"/>
        <v>8</v>
      </c>
      <c r="AE58" s="1">
        <f t="shared" si="49"/>
        <v>2</v>
      </c>
      <c r="AF58" s="1">
        <f t="shared" si="50"/>
        <v>0</v>
      </c>
      <c r="AG58" s="43"/>
    </row>
    <row r="59" spans="1:33" x14ac:dyDescent="0.3">
      <c r="A59" s="42">
        <v>46081</v>
      </c>
      <c r="B59" s="1">
        <v>58</v>
      </c>
      <c r="C59" s="1" t="s">
        <v>66</v>
      </c>
      <c r="D59" s="1" t="s">
        <v>13</v>
      </c>
      <c r="E59" s="1">
        <v>3</v>
      </c>
      <c r="F59" s="1">
        <v>4</v>
      </c>
      <c r="G59" s="1" t="s">
        <v>84</v>
      </c>
      <c r="H59" s="1" t="s">
        <v>83</v>
      </c>
      <c r="I59" s="1">
        <f t="shared" si="29"/>
        <v>29</v>
      </c>
      <c r="J59" s="1">
        <f t="shared" si="30"/>
        <v>21</v>
      </c>
      <c r="K59" s="1">
        <f t="shared" si="31"/>
        <v>9</v>
      </c>
      <c r="L59" s="1">
        <f t="shared" si="32"/>
        <v>8</v>
      </c>
      <c r="M59" s="1">
        <f t="shared" si="33"/>
        <v>5</v>
      </c>
      <c r="N59" s="1">
        <f t="shared" si="34"/>
        <v>1</v>
      </c>
      <c r="O59" s="1">
        <f t="shared" si="35"/>
        <v>15</v>
      </c>
      <c r="P59" s="1">
        <f t="shared" si="36"/>
        <v>8</v>
      </c>
      <c r="Q59" s="1">
        <f t="shared" si="37"/>
        <v>5</v>
      </c>
      <c r="R59" s="1">
        <f t="shared" si="38"/>
        <v>14</v>
      </c>
      <c r="S59" s="1">
        <f t="shared" si="39"/>
        <v>13</v>
      </c>
      <c r="T59" s="1">
        <f t="shared" si="40"/>
        <v>3</v>
      </c>
      <c r="U59" s="1">
        <f t="shared" si="41"/>
        <v>6</v>
      </c>
      <c r="V59" s="1">
        <f t="shared" si="42"/>
        <v>7</v>
      </c>
      <c r="W59" s="1">
        <f t="shared" si="43"/>
        <v>4</v>
      </c>
      <c r="X59" s="1">
        <f t="shared" si="44"/>
        <v>15</v>
      </c>
      <c r="Y59" s="1">
        <f t="shared" si="45"/>
        <v>10</v>
      </c>
      <c r="Z59" s="1">
        <f t="shared" si="46"/>
        <v>7</v>
      </c>
      <c r="AA59" s="1" t="str">
        <f t="shared" si="27"/>
        <v>L</v>
      </c>
      <c r="AB59" s="1">
        <f t="shared" si="47"/>
        <v>2</v>
      </c>
      <c r="AC59" s="1" t="str">
        <f t="shared" si="28"/>
        <v>OTL</v>
      </c>
      <c r="AD59" s="1">
        <f t="shared" si="48"/>
        <v>7</v>
      </c>
      <c r="AE59" s="1">
        <f t="shared" si="49"/>
        <v>2</v>
      </c>
      <c r="AF59" s="1">
        <f t="shared" si="50"/>
        <v>1</v>
      </c>
      <c r="AG59" s="43"/>
    </row>
    <row r="60" spans="1:33" x14ac:dyDescent="0.3">
      <c r="A60" s="42">
        <v>46083</v>
      </c>
      <c r="B60" s="1">
        <v>59</v>
      </c>
      <c r="C60" s="1" t="s">
        <v>65</v>
      </c>
      <c r="D60" s="1" t="s">
        <v>12</v>
      </c>
      <c r="E60" s="1">
        <v>5</v>
      </c>
      <c r="F60" s="1">
        <v>4</v>
      </c>
      <c r="G60" s="1" t="s">
        <v>84</v>
      </c>
      <c r="H60" s="1" t="s">
        <v>83</v>
      </c>
      <c r="I60" s="1">
        <f t="shared" si="29"/>
        <v>30</v>
      </c>
      <c r="J60" s="1">
        <f t="shared" si="30"/>
        <v>21</v>
      </c>
      <c r="K60" s="1">
        <f t="shared" si="31"/>
        <v>10</v>
      </c>
      <c r="L60" s="1">
        <f t="shared" si="32"/>
        <v>8</v>
      </c>
      <c r="M60" s="1">
        <f t="shared" si="33"/>
        <v>5</v>
      </c>
      <c r="N60" s="1">
        <f t="shared" si="34"/>
        <v>1</v>
      </c>
      <c r="O60" s="1">
        <f t="shared" si="35"/>
        <v>15</v>
      </c>
      <c r="P60" s="1">
        <f t="shared" si="36"/>
        <v>8</v>
      </c>
      <c r="Q60" s="1">
        <f t="shared" si="37"/>
        <v>5</v>
      </c>
      <c r="R60" s="1">
        <f t="shared" si="38"/>
        <v>15</v>
      </c>
      <c r="S60" s="1">
        <f t="shared" si="39"/>
        <v>13</v>
      </c>
      <c r="T60" s="1">
        <f t="shared" si="40"/>
        <v>3</v>
      </c>
      <c r="U60" s="1">
        <f t="shared" si="41"/>
        <v>7</v>
      </c>
      <c r="V60" s="1">
        <f t="shared" si="42"/>
        <v>7</v>
      </c>
      <c r="W60" s="1">
        <f t="shared" si="43"/>
        <v>4</v>
      </c>
      <c r="X60" s="1">
        <f t="shared" si="44"/>
        <v>16</v>
      </c>
      <c r="Y60" s="1">
        <f t="shared" si="45"/>
        <v>10</v>
      </c>
      <c r="Z60" s="1">
        <f t="shared" si="46"/>
        <v>7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8</v>
      </c>
      <c r="AE60" s="1">
        <f t="shared" si="49"/>
        <v>1</v>
      </c>
      <c r="AF60" s="1">
        <f t="shared" si="50"/>
        <v>1</v>
      </c>
      <c r="AG60" s="43"/>
    </row>
    <row r="61" spans="1:33" x14ac:dyDescent="0.3">
      <c r="A61" s="42">
        <v>46084</v>
      </c>
      <c r="B61" s="1">
        <v>60</v>
      </c>
      <c r="C61" s="1" t="s">
        <v>66</v>
      </c>
      <c r="D61" s="1" t="s">
        <v>15</v>
      </c>
      <c r="E61" s="1">
        <v>3</v>
      </c>
      <c r="F61" s="1">
        <v>2</v>
      </c>
      <c r="G61" s="1" t="s">
        <v>83</v>
      </c>
      <c r="H61" s="1" t="s">
        <v>83</v>
      </c>
      <c r="I61" s="1">
        <f t="shared" si="29"/>
        <v>31</v>
      </c>
      <c r="J61" s="1">
        <f t="shared" si="30"/>
        <v>21</v>
      </c>
      <c r="K61" s="1">
        <f t="shared" si="31"/>
        <v>10</v>
      </c>
      <c r="L61" s="1">
        <f t="shared" si="32"/>
        <v>8</v>
      </c>
      <c r="M61" s="1">
        <f t="shared" si="33"/>
        <v>5</v>
      </c>
      <c r="N61" s="1">
        <f t="shared" si="34"/>
        <v>1</v>
      </c>
      <c r="O61" s="1">
        <f t="shared" si="35"/>
        <v>16</v>
      </c>
      <c r="P61" s="1">
        <f t="shared" si="36"/>
        <v>8</v>
      </c>
      <c r="Q61" s="1">
        <f t="shared" si="37"/>
        <v>5</v>
      </c>
      <c r="R61" s="1">
        <f t="shared" si="38"/>
        <v>15</v>
      </c>
      <c r="S61" s="1">
        <f t="shared" si="39"/>
        <v>13</v>
      </c>
      <c r="T61" s="1">
        <f t="shared" si="40"/>
        <v>3</v>
      </c>
      <c r="U61" s="1">
        <f t="shared" si="41"/>
        <v>7</v>
      </c>
      <c r="V61" s="1">
        <f t="shared" si="42"/>
        <v>7</v>
      </c>
      <c r="W61" s="1">
        <f t="shared" si="43"/>
        <v>4</v>
      </c>
      <c r="X61" s="1">
        <f t="shared" si="44"/>
        <v>16</v>
      </c>
      <c r="Y61" s="1">
        <f t="shared" si="45"/>
        <v>10</v>
      </c>
      <c r="Z61" s="1">
        <f t="shared" si="46"/>
        <v>7</v>
      </c>
      <c r="AA61" s="1" t="str">
        <f t="shared" si="27"/>
        <v>W</v>
      </c>
      <c r="AB61" s="1">
        <f t="shared" si="47"/>
        <v>2</v>
      </c>
      <c r="AC61" s="1" t="str">
        <f t="shared" si="28"/>
        <v>W</v>
      </c>
      <c r="AD61" s="1">
        <f t="shared" si="48"/>
        <v>8</v>
      </c>
      <c r="AE61" s="1">
        <f t="shared" si="49"/>
        <v>1</v>
      </c>
      <c r="AF61" s="1">
        <f t="shared" si="50"/>
        <v>1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19</v>
      </c>
      <c r="E62" s="1">
        <v>4</v>
      </c>
      <c r="F62" s="1">
        <v>2</v>
      </c>
      <c r="G62" s="1" t="s">
        <v>83</v>
      </c>
      <c r="H62" s="1" t="s">
        <v>83</v>
      </c>
      <c r="I62" s="1">
        <f t="shared" si="29"/>
        <v>32</v>
      </c>
      <c r="J62" s="1">
        <f t="shared" si="30"/>
        <v>21</v>
      </c>
      <c r="K62" s="1">
        <f t="shared" si="31"/>
        <v>10</v>
      </c>
      <c r="L62" s="1">
        <f t="shared" si="32"/>
        <v>8</v>
      </c>
      <c r="M62" s="1">
        <f t="shared" si="33"/>
        <v>5</v>
      </c>
      <c r="N62" s="1">
        <f t="shared" si="34"/>
        <v>1</v>
      </c>
      <c r="O62" s="1">
        <f t="shared" si="35"/>
        <v>17</v>
      </c>
      <c r="P62" s="1">
        <f t="shared" si="36"/>
        <v>8</v>
      </c>
      <c r="Q62" s="1">
        <f t="shared" si="37"/>
        <v>5</v>
      </c>
      <c r="R62" s="1">
        <f t="shared" si="38"/>
        <v>15</v>
      </c>
      <c r="S62" s="1">
        <f t="shared" si="39"/>
        <v>13</v>
      </c>
      <c r="T62" s="1">
        <f t="shared" si="40"/>
        <v>3</v>
      </c>
      <c r="U62" s="1">
        <f t="shared" si="41"/>
        <v>7</v>
      </c>
      <c r="V62" s="1">
        <f t="shared" si="42"/>
        <v>7</v>
      </c>
      <c r="W62" s="1">
        <f t="shared" si="43"/>
        <v>4</v>
      </c>
      <c r="X62" s="1">
        <f t="shared" si="44"/>
        <v>17</v>
      </c>
      <c r="Y62" s="1">
        <f t="shared" si="45"/>
        <v>10</v>
      </c>
      <c r="Z62" s="1">
        <f t="shared" si="46"/>
        <v>7</v>
      </c>
      <c r="AA62" s="1" t="str">
        <f t="shared" si="27"/>
        <v>W</v>
      </c>
      <c r="AB62" s="1">
        <f t="shared" si="47"/>
        <v>3</v>
      </c>
      <c r="AC62" s="1" t="str">
        <f t="shared" si="28"/>
        <v>W</v>
      </c>
      <c r="AD62" s="1">
        <f t="shared" si="48"/>
        <v>8</v>
      </c>
      <c r="AE62" s="1">
        <f t="shared" si="49"/>
        <v>1</v>
      </c>
      <c r="AF62" s="1">
        <f t="shared" si="50"/>
        <v>1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95</v>
      </c>
      <c r="E63" s="1">
        <v>4</v>
      </c>
      <c r="F63" s="1">
        <v>5</v>
      </c>
      <c r="G63" s="1" t="s">
        <v>84</v>
      </c>
      <c r="H63" s="1" t="s">
        <v>83</v>
      </c>
      <c r="I63" s="1">
        <f t="shared" si="29"/>
        <v>32</v>
      </c>
      <c r="J63" s="1">
        <f t="shared" si="30"/>
        <v>21</v>
      </c>
      <c r="K63" s="1">
        <f t="shared" si="31"/>
        <v>10</v>
      </c>
      <c r="L63" s="1">
        <f t="shared" si="32"/>
        <v>9</v>
      </c>
      <c r="M63" s="1">
        <f t="shared" si="33"/>
        <v>5</v>
      </c>
      <c r="N63" s="1">
        <f t="shared" si="34"/>
        <v>1</v>
      </c>
      <c r="O63" s="1">
        <f t="shared" si="35"/>
        <v>17</v>
      </c>
      <c r="P63" s="1">
        <f t="shared" si="36"/>
        <v>8</v>
      </c>
      <c r="Q63" s="1">
        <f t="shared" si="37"/>
        <v>6</v>
      </c>
      <c r="R63" s="1">
        <f t="shared" si="38"/>
        <v>15</v>
      </c>
      <c r="S63" s="1">
        <f t="shared" si="39"/>
        <v>13</v>
      </c>
      <c r="T63" s="1">
        <f t="shared" si="40"/>
        <v>3</v>
      </c>
      <c r="U63" s="1">
        <f t="shared" si="41"/>
        <v>7</v>
      </c>
      <c r="V63" s="1">
        <f t="shared" si="42"/>
        <v>7</v>
      </c>
      <c r="W63" s="1">
        <f t="shared" si="43"/>
        <v>4</v>
      </c>
      <c r="X63" s="1">
        <f t="shared" si="44"/>
        <v>17</v>
      </c>
      <c r="Y63" s="1">
        <f t="shared" si="45"/>
        <v>10</v>
      </c>
      <c r="Z63" s="1">
        <f t="shared" si="46"/>
        <v>7</v>
      </c>
      <c r="AA63" s="1" t="str">
        <f t="shared" si="27"/>
        <v>L</v>
      </c>
      <c r="AB63" s="1">
        <f t="shared" si="47"/>
        <v>1</v>
      </c>
      <c r="AC63" s="1" t="str">
        <f t="shared" si="28"/>
        <v>OTL</v>
      </c>
      <c r="AD63" s="1">
        <f t="shared" si="48"/>
        <v>7</v>
      </c>
      <c r="AE63" s="1">
        <f t="shared" si="49"/>
        <v>1</v>
      </c>
      <c r="AF63" s="1">
        <f t="shared" si="50"/>
        <v>2</v>
      </c>
      <c r="AG63" s="43"/>
    </row>
    <row r="64" spans="1:33" x14ac:dyDescent="0.3">
      <c r="A64" s="42">
        <v>46090</v>
      </c>
      <c r="B64" s="1">
        <v>63</v>
      </c>
      <c r="C64" s="1" t="s">
        <v>66</v>
      </c>
      <c r="D64" s="1" t="s">
        <v>18</v>
      </c>
      <c r="E64" s="1">
        <v>4</v>
      </c>
      <c r="F64" s="1">
        <v>5</v>
      </c>
      <c r="G64" s="1" t="s">
        <v>84</v>
      </c>
      <c r="H64" s="1" t="s">
        <v>83</v>
      </c>
      <c r="I64" s="1">
        <f t="shared" si="29"/>
        <v>32</v>
      </c>
      <c r="J64" s="1">
        <f t="shared" si="30"/>
        <v>21</v>
      </c>
      <c r="K64" s="1">
        <f t="shared" si="31"/>
        <v>10</v>
      </c>
      <c r="L64" s="1">
        <f t="shared" si="32"/>
        <v>10</v>
      </c>
      <c r="M64" s="1">
        <f t="shared" si="33"/>
        <v>5</v>
      </c>
      <c r="N64" s="1">
        <f t="shared" si="34"/>
        <v>1</v>
      </c>
      <c r="O64" s="1">
        <f t="shared" si="35"/>
        <v>17</v>
      </c>
      <c r="P64" s="1">
        <f t="shared" si="36"/>
        <v>8</v>
      </c>
      <c r="Q64" s="1">
        <f t="shared" si="37"/>
        <v>7</v>
      </c>
      <c r="R64" s="1">
        <f t="shared" si="38"/>
        <v>15</v>
      </c>
      <c r="S64" s="1">
        <f t="shared" si="39"/>
        <v>13</v>
      </c>
      <c r="T64" s="1">
        <f t="shared" si="40"/>
        <v>3</v>
      </c>
      <c r="U64" s="1">
        <f t="shared" si="41"/>
        <v>7</v>
      </c>
      <c r="V64" s="1">
        <f t="shared" si="42"/>
        <v>7</v>
      </c>
      <c r="W64" s="1">
        <f t="shared" si="43"/>
        <v>4</v>
      </c>
      <c r="X64" s="1">
        <f t="shared" si="44"/>
        <v>17</v>
      </c>
      <c r="Y64" s="1">
        <f t="shared" si="45"/>
        <v>10</v>
      </c>
      <c r="Z64" s="1">
        <f t="shared" si="46"/>
        <v>7</v>
      </c>
      <c r="AA64" s="1" t="str">
        <f t="shared" si="27"/>
        <v>L</v>
      </c>
      <c r="AB64" s="1">
        <f t="shared" si="47"/>
        <v>2</v>
      </c>
      <c r="AC64" s="1" t="str">
        <f t="shared" si="28"/>
        <v>OTL</v>
      </c>
      <c r="AD64" s="1">
        <f t="shared" si="48"/>
        <v>6</v>
      </c>
      <c r="AE64" s="1">
        <f t="shared" si="49"/>
        <v>1</v>
      </c>
      <c r="AF64" s="1">
        <f t="shared" si="50"/>
        <v>3</v>
      </c>
      <c r="AG64" s="43"/>
    </row>
    <row r="65" spans="1:33" x14ac:dyDescent="0.3">
      <c r="A65" s="42">
        <v>46091</v>
      </c>
      <c r="B65" s="1">
        <v>64</v>
      </c>
      <c r="C65" s="1" t="s">
        <v>65</v>
      </c>
      <c r="D65" s="1" t="s">
        <v>5</v>
      </c>
      <c r="E65" s="1">
        <v>5</v>
      </c>
      <c r="F65" s="1">
        <v>2</v>
      </c>
      <c r="G65" s="1" t="s">
        <v>83</v>
      </c>
      <c r="H65" s="1" t="s">
        <v>83</v>
      </c>
      <c r="I65" s="1">
        <f t="shared" si="29"/>
        <v>33</v>
      </c>
      <c r="J65" s="1">
        <f t="shared" si="30"/>
        <v>21</v>
      </c>
      <c r="K65" s="1">
        <f t="shared" si="31"/>
        <v>10</v>
      </c>
      <c r="L65" s="1">
        <f t="shared" si="32"/>
        <v>10</v>
      </c>
      <c r="M65" s="1">
        <f t="shared" si="33"/>
        <v>5</v>
      </c>
      <c r="N65" s="1">
        <f t="shared" si="34"/>
        <v>1</v>
      </c>
      <c r="O65" s="1">
        <f t="shared" si="35"/>
        <v>17</v>
      </c>
      <c r="P65" s="1">
        <f t="shared" si="36"/>
        <v>8</v>
      </c>
      <c r="Q65" s="1">
        <f t="shared" si="37"/>
        <v>7</v>
      </c>
      <c r="R65" s="1">
        <f t="shared" si="38"/>
        <v>16</v>
      </c>
      <c r="S65" s="1">
        <f t="shared" si="39"/>
        <v>13</v>
      </c>
      <c r="T65" s="1">
        <f t="shared" si="40"/>
        <v>3</v>
      </c>
      <c r="U65" s="1">
        <f t="shared" si="41"/>
        <v>7</v>
      </c>
      <c r="V65" s="1">
        <f t="shared" si="42"/>
        <v>7</v>
      </c>
      <c r="W65" s="1">
        <f t="shared" si="43"/>
        <v>4</v>
      </c>
      <c r="X65" s="1">
        <f t="shared" si="44"/>
        <v>18</v>
      </c>
      <c r="Y65" s="1">
        <f t="shared" si="45"/>
        <v>10</v>
      </c>
      <c r="Z65" s="1">
        <f t="shared" si="46"/>
        <v>7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6</v>
      </c>
      <c r="AE65" s="1">
        <f t="shared" si="49"/>
        <v>1</v>
      </c>
      <c r="AF65" s="1">
        <f t="shared" si="50"/>
        <v>3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19</v>
      </c>
      <c r="E66" s="1">
        <v>1</v>
      </c>
      <c r="F66" s="1">
        <v>2</v>
      </c>
      <c r="G66" s="1" t="s">
        <v>84</v>
      </c>
      <c r="H66" s="1" t="s">
        <v>83</v>
      </c>
      <c r="I66" s="1">
        <f t="shared" si="29"/>
        <v>33</v>
      </c>
      <c r="J66" s="1">
        <f t="shared" si="30"/>
        <v>21</v>
      </c>
      <c r="K66" s="1">
        <f t="shared" si="31"/>
        <v>10</v>
      </c>
      <c r="L66" s="1">
        <f t="shared" si="32"/>
        <v>11</v>
      </c>
      <c r="M66" s="1">
        <f t="shared" si="33"/>
        <v>5</v>
      </c>
      <c r="N66" s="1">
        <f t="shared" si="34"/>
        <v>1</v>
      </c>
      <c r="O66" s="1">
        <f t="shared" si="35"/>
        <v>17</v>
      </c>
      <c r="P66" s="1">
        <f t="shared" si="36"/>
        <v>8</v>
      </c>
      <c r="Q66" s="1">
        <f t="shared" si="37"/>
        <v>7</v>
      </c>
      <c r="R66" s="1">
        <f t="shared" si="38"/>
        <v>16</v>
      </c>
      <c r="S66" s="1">
        <f t="shared" si="39"/>
        <v>13</v>
      </c>
      <c r="T66" s="1">
        <f t="shared" si="40"/>
        <v>4</v>
      </c>
      <c r="U66" s="1">
        <f t="shared" si="41"/>
        <v>7</v>
      </c>
      <c r="V66" s="1">
        <f t="shared" si="42"/>
        <v>7</v>
      </c>
      <c r="W66" s="1">
        <f t="shared" si="43"/>
        <v>4</v>
      </c>
      <c r="X66" s="1">
        <f t="shared" si="44"/>
        <v>18</v>
      </c>
      <c r="Y66" s="1">
        <f t="shared" si="45"/>
        <v>10</v>
      </c>
      <c r="Z66" s="1">
        <f t="shared" si="46"/>
        <v>8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OTL</v>
      </c>
      <c r="AD66" s="1">
        <f t="shared" si="48"/>
        <v>5</v>
      </c>
      <c r="AE66" s="1">
        <f t="shared" si="49"/>
        <v>1</v>
      </c>
      <c r="AF66" s="1">
        <f t="shared" si="50"/>
        <v>4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10</v>
      </c>
      <c r="E67" s="1">
        <v>2</v>
      </c>
      <c r="F67" s="1">
        <v>1</v>
      </c>
      <c r="G67" s="1" t="s">
        <v>84</v>
      </c>
      <c r="H67" s="1" t="s">
        <v>84</v>
      </c>
      <c r="I67" s="1">
        <f t="shared" ref="I67:I83" si="53">IF(E67="","",IF(E67&gt;F67,I66+1,I66))</f>
        <v>34</v>
      </c>
      <c r="J67" s="1">
        <f t="shared" ref="J67:J83" si="54">IF(E67="","",IF(AND(F67&gt;E67,G67=$AK$2,H67=$AK$2),J66+1,J66))</f>
        <v>21</v>
      </c>
      <c r="K67" s="1">
        <f t="shared" ref="K67:K83" si="55">IF(E67="","",IF(AND(G67=$AK$1,E67&gt;F67),K66+1,K66))</f>
        <v>11</v>
      </c>
      <c r="L67" s="1">
        <f t="shared" ref="L67:L83" si="56">IF(E67="","",IF(AND(OR(G67=$AK$1,H67=$AK$1),E67&lt;F67),L66+1,L66))</f>
        <v>11</v>
      </c>
      <c r="M67" s="1">
        <f t="shared" ref="M67:M83" si="57">IF(E67="","",IF(AND(H67=$AK$1,E67&gt;F67),M66+1,M66))</f>
        <v>6</v>
      </c>
      <c r="N67" s="1">
        <f t="shared" ref="N67:N83" si="58">IF(E67="","",IF(AND(H67=$AK$1,E67&lt;F67),N66+1,N66))</f>
        <v>1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8</v>
      </c>
      <c r="Q67" s="1">
        <f t="shared" ref="Q67:Q83" si="61">IF(E67="","",IF(AND(C67=$AL$1,F67&gt;E67,OR(G67=$AK$1,H67=$AK$1)),Q66+1, Q66))</f>
        <v>7</v>
      </c>
      <c r="R67" s="1">
        <f t="shared" ref="R67:R83" si="62">IF(E67="","",IF(AND(C67=$AL$2,E67&gt;F67),R66+1,R66))</f>
        <v>17</v>
      </c>
      <c r="S67" s="1">
        <f t="shared" ref="S67:S83" si="63">IF(E67="","",IF(AND(C67=$AL$2,F67&gt;E67,G67=$AK$2,H67=$AK$2),S66+1,S66))</f>
        <v>13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8</v>
      </c>
      <c r="V67" s="1">
        <f t="shared" ref="V67:V83" si="66">IF(E67="","",IF(AND(E67&lt;F67,G67=$AK$2,H67=$AK$2,COUNTIF($AO$1:$AO$7,D67)=1),V66+1,V66))</f>
        <v>7</v>
      </c>
      <c r="W67" s="1">
        <f t="shared" ref="W67:W83" si="67">IF(E67="","",IF(AND(E67&lt;F67,COUNTIF($AO$1:$AO$7,D67)=1,OR(G67=$AK$1,H67=$AK$1)), W66+1, W66))</f>
        <v>4</v>
      </c>
      <c r="X67" s="1">
        <f t="shared" ref="X67:X83" si="68">IF(E67="","",IF(AND(E67&gt;F67,COUNTIF($AN$1:$AN$15,D67)=1),X66+1,X66))</f>
        <v>19</v>
      </c>
      <c r="Y67" s="1">
        <f t="shared" ref="Y67:Y83" si="69">IF(E67="","",IF(AND(E67&lt;F67,G67=$AK$2,H67=$AK$2,COUNTIF($AN$1:$AN$15,D67)=1),Y66+1,Y66))</f>
        <v>10</v>
      </c>
      <c r="Z67" s="1">
        <f t="shared" ref="Z67:Z83" si="70">IF(E67="","",IF(AND(E67&lt;F67,COUNTIF($AN$1:$AN$15,D67)=1,OR(G67=$AK$1,H67=$AK$1)), Z66+1, Z66))</f>
        <v>8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5</v>
      </c>
      <c r="AE67" s="1">
        <f t="shared" si="49"/>
        <v>1</v>
      </c>
      <c r="AF67" s="1">
        <f t="shared" si="50"/>
        <v>4</v>
      </c>
      <c r="AG67" s="43"/>
    </row>
    <row r="68" spans="1:33" x14ac:dyDescent="0.3">
      <c r="A68" s="42">
        <v>46098</v>
      </c>
      <c r="B68" s="1">
        <v>67</v>
      </c>
      <c r="C68" s="1" t="s">
        <v>66</v>
      </c>
      <c r="D68" s="1" t="s">
        <v>26</v>
      </c>
      <c r="E68" s="1">
        <v>5</v>
      </c>
      <c r="F68" s="1">
        <v>1</v>
      </c>
      <c r="G68" s="1" t="s">
        <v>83</v>
      </c>
      <c r="H68" s="1" t="s">
        <v>83</v>
      </c>
      <c r="I68" s="1">
        <f t="shared" si="53"/>
        <v>35</v>
      </c>
      <c r="J68" s="1">
        <f t="shared" si="54"/>
        <v>21</v>
      </c>
      <c r="K68" s="1">
        <f t="shared" si="55"/>
        <v>11</v>
      </c>
      <c r="L68" s="1">
        <f t="shared" si="56"/>
        <v>11</v>
      </c>
      <c r="M68" s="1">
        <f t="shared" si="57"/>
        <v>6</v>
      </c>
      <c r="N68" s="1">
        <f t="shared" si="58"/>
        <v>1</v>
      </c>
      <c r="O68" s="1">
        <f t="shared" si="59"/>
        <v>18</v>
      </c>
      <c r="P68" s="1">
        <f t="shared" si="60"/>
        <v>8</v>
      </c>
      <c r="Q68" s="1">
        <f t="shared" si="61"/>
        <v>7</v>
      </c>
      <c r="R68" s="1">
        <f t="shared" si="62"/>
        <v>17</v>
      </c>
      <c r="S68" s="1">
        <f t="shared" si="63"/>
        <v>13</v>
      </c>
      <c r="T68" s="1">
        <f t="shared" si="64"/>
        <v>4</v>
      </c>
      <c r="U68" s="1">
        <f t="shared" si="65"/>
        <v>9</v>
      </c>
      <c r="V68" s="1">
        <f t="shared" si="66"/>
        <v>7</v>
      </c>
      <c r="W68" s="1">
        <f t="shared" si="67"/>
        <v>4</v>
      </c>
      <c r="X68" s="1">
        <f t="shared" si="68"/>
        <v>20</v>
      </c>
      <c r="Y68" s="1">
        <f t="shared" si="69"/>
        <v>10</v>
      </c>
      <c r="Z68" s="1">
        <f t="shared" si="70"/>
        <v>8</v>
      </c>
      <c r="AA68" s="1" t="str">
        <f t="shared" si="51"/>
        <v>W</v>
      </c>
      <c r="AB68" s="1">
        <f t="shared" si="71"/>
        <v>2</v>
      </c>
      <c r="AC68" s="1" t="str">
        <f t="shared" si="52"/>
        <v>W</v>
      </c>
      <c r="AD68" s="1">
        <f t="shared" si="48"/>
        <v>6</v>
      </c>
      <c r="AE68" s="1">
        <f t="shared" si="49"/>
        <v>0</v>
      </c>
      <c r="AF68" s="1">
        <f t="shared" si="50"/>
        <v>4</v>
      </c>
      <c r="AG68" s="43"/>
    </row>
    <row r="69" spans="1:33" x14ac:dyDescent="0.3">
      <c r="A69" s="42">
        <v>46100</v>
      </c>
      <c r="B69" s="1">
        <v>68</v>
      </c>
      <c r="C69" s="1" t="s">
        <v>66</v>
      </c>
      <c r="D69" s="1" t="s">
        <v>12</v>
      </c>
      <c r="E69" s="1">
        <v>6</v>
      </c>
      <c r="F69" s="1">
        <v>3</v>
      </c>
      <c r="G69" s="1" t="s">
        <v>83</v>
      </c>
      <c r="H69" s="1" t="s">
        <v>83</v>
      </c>
      <c r="I69" s="1">
        <f t="shared" si="53"/>
        <v>36</v>
      </c>
      <c r="J69" s="1">
        <f t="shared" si="54"/>
        <v>21</v>
      </c>
      <c r="K69" s="1">
        <f t="shared" si="55"/>
        <v>11</v>
      </c>
      <c r="L69" s="1">
        <f t="shared" si="56"/>
        <v>11</v>
      </c>
      <c r="M69" s="1">
        <f t="shared" si="57"/>
        <v>6</v>
      </c>
      <c r="N69" s="1">
        <f t="shared" si="58"/>
        <v>1</v>
      </c>
      <c r="O69" s="1">
        <f t="shared" si="59"/>
        <v>19</v>
      </c>
      <c r="P69" s="1">
        <f t="shared" si="60"/>
        <v>8</v>
      </c>
      <c r="Q69" s="1">
        <f t="shared" si="61"/>
        <v>7</v>
      </c>
      <c r="R69" s="1">
        <f t="shared" si="62"/>
        <v>17</v>
      </c>
      <c r="S69" s="1">
        <f t="shared" si="63"/>
        <v>13</v>
      </c>
      <c r="T69" s="1">
        <f t="shared" si="64"/>
        <v>4</v>
      </c>
      <c r="U69" s="1">
        <f t="shared" si="65"/>
        <v>10</v>
      </c>
      <c r="V69" s="1">
        <f t="shared" si="66"/>
        <v>7</v>
      </c>
      <c r="W69" s="1">
        <f t="shared" si="67"/>
        <v>4</v>
      </c>
      <c r="X69" s="1">
        <f t="shared" si="68"/>
        <v>21</v>
      </c>
      <c r="Y69" s="1">
        <f t="shared" si="69"/>
        <v>10</v>
      </c>
      <c r="Z69" s="1">
        <f t="shared" si="70"/>
        <v>8</v>
      </c>
      <c r="AA69" s="1" t="str">
        <f t="shared" si="51"/>
        <v>W</v>
      </c>
      <c r="AB69" s="1">
        <f t="shared" si="71"/>
        <v>3</v>
      </c>
      <c r="AC69" s="1" t="str">
        <f t="shared" si="52"/>
        <v>W</v>
      </c>
      <c r="AD69" s="1">
        <f t="shared" si="48"/>
        <v>7</v>
      </c>
      <c r="AE69" s="1">
        <f t="shared" si="49"/>
        <v>0</v>
      </c>
      <c r="AF69" s="1">
        <f t="shared" si="50"/>
        <v>3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7</v>
      </c>
      <c r="E70" s="1">
        <v>5</v>
      </c>
      <c r="F70" s="1">
        <v>2</v>
      </c>
      <c r="G70" s="1" t="s">
        <v>83</v>
      </c>
      <c r="H70" s="1" t="s">
        <v>83</v>
      </c>
      <c r="I70" s="1">
        <f t="shared" si="53"/>
        <v>37</v>
      </c>
      <c r="J70" s="1">
        <f t="shared" si="54"/>
        <v>21</v>
      </c>
      <c r="K70" s="1">
        <f t="shared" si="55"/>
        <v>11</v>
      </c>
      <c r="L70" s="1">
        <f t="shared" si="56"/>
        <v>11</v>
      </c>
      <c r="M70" s="1">
        <f t="shared" si="57"/>
        <v>6</v>
      </c>
      <c r="N70" s="1">
        <f t="shared" si="58"/>
        <v>1</v>
      </c>
      <c r="O70" s="1">
        <f t="shared" si="59"/>
        <v>20</v>
      </c>
      <c r="P70" s="1">
        <f t="shared" si="60"/>
        <v>8</v>
      </c>
      <c r="Q70" s="1">
        <f t="shared" si="61"/>
        <v>7</v>
      </c>
      <c r="R70" s="1">
        <f t="shared" si="62"/>
        <v>17</v>
      </c>
      <c r="S70" s="1">
        <f t="shared" si="63"/>
        <v>13</v>
      </c>
      <c r="T70" s="1">
        <f t="shared" si="64"/>
        <v>4</v>
      </c>
      <c r="U70" s="1">
        <f t="shared" si="65"/>
        <v>10</v>
      </c>
      <c r="V70" s="1">
        <f t="shared" si="66"/>
        <v>7</v>
      </c>
      <c r="W70" s="1">
        <f t="shared" si="67"/>
        <v>4</v>
      </c>
      <c r="X70" s="1">
        <f t="shared" si="68"/>
        <v>21</v>
      </c>
      <c r="Y70" s="1">
        <f t="shared" si="69"/>
        <v>10</v>
      </c>
      <c r="Z70" s="1">
        <f t="shared" si="70"/>
        <v>8</v>
      </c>
      <c r="AA70" s="1" t="str">
        <f t="shared" si="51"/>
        <v>W</v>
      </c>
      <c r="AB70" s="1">
        <f t="shared" si="71"/>
        <v>4</v>
      </c>
      <c r="AC70" s="1" t="str">
        <f t="shared" si="52"/>
        <v>W</v>
      </c>
      <c r="AD70" s="1">
        <f t="shared" si="48"/>
        <v>7</v>
      </c>
      <c r="AE70" s="1">
        <f t="shared" si="49"/>
        <v>0</v>
      </c>
      <c r="AF70" s="1">
        <f t="shared" si="50"/>
        <v>3</v>
      </c>
      <c r="AG70" s="43"/>
    </row>
    <row r="71" spans="1:33" x14ac:dyDescent="0.3">
      <c r="A71" s="42">
        <v>46103</v>
      </c>
      <c r="B71" s="1">
        <v>70</v>
      </c>
      <c r="C71" s="1" t="s">
        <v>65</v>
      </c>
      <c r="D71" s="1" t="s">
        <v>13</v>
      </c>
      <c r="E71" s="1">
        <v>0</v>
      </c>
      <c r="F71" s="1">
        <v>1</v>
      </c>
      <c r="G71" s="1" t="s">
        <v>83</v>
      </c>
      <c r="H71" s="1" t="s">
        <v>83</v>
      </c>
      <c r="I71" s="1">
        <f t="shared" si="53"/>
        <v>37</v>
      </c>
      <c r="J71" s="1">
        <f t="shared" si="54"/>
        <v>22</v>
      </c>
      <c r="K71" s="1">
        <f t="shared" si="55"/>
        <v>11</v>
      </c>
      <c r="L71" s="1">
        <f t="shared" si="56"/>
        <v>11</v>
      </c>
      <c r="M71" s="1">
        <f t="shared" si="57"/>
        <v>6</v>
      </c>
      <c r="N71" s="1">
        <f t="shared" si="58"/>
        <v>1</v>
      </c>
      <c r="O71" s="1">
        <f t="shared" si="59"/>
        <v>20</v>
      </c>
      <c r="P71" s="1">
        <f t="shared" si="60"/>
        <v>8</v>
      </c>
      <c r="Q71" s="1">
        <f t="shared" si="61"/>
        <v>7</v>
      </c>
      <c r="R71" s="1">
        <f t="shared" si="62"/>
        <v>17</v>
      </c>
      <c r="S71" s="1">
        <f t="shared" si="63"/>
        <v>14</v>
      </c>
      <c r="T71" s="1">
        <f t="shared" si="64"/>
        <v>4</v>
      </c>
      <c r="U71" s="1">
        <f t="shared" si="65"/>
        <v>10</v>
      </c>
      <c r="V71" s="1">
        <f t="shared" si="66"/>
        <v>8</v>
      </c>
      <c r="W71" s="1">
        <f t="shared" si="67"/>
        <v>4</v>
      </c>
      <c r="X71" s="1">
        <f t="shared" si="68"/>
        <v>21</v>
      </c>
      <c r="Y71" s="1">
        <f t="shared" si="69"/>
        <v>11</v>
      </c>
      <c r="Z71" s="1">
        <f t="shared" si="70"/>
        <v>8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6</v>
      </c>
      <c r="AE71" s="1">
        <f t="shared" si="49"/>
        <v>1</v>
      </c>
      <c r="AF71" s="1">
        <f t="shared" si="50"/>
        <v>3</v>
      </c>
      <c r="AG71" s="43"/>
    </row>
    <row r="72" spans="1:33" x14ac:dyDescent="0.3">
      <c r="A72" s="42">
        <v>46105</v>
      </c>
      <c r="B72" s="1">
        <v>71</v>
      </c>
      <c r="C72" s="1" t="s">
        <v>65</v>
      </c>
      <c r="D72" s="1" t="s">
        <v>10</v>
      </c>
      <c r="E72" s="1">
        <v>3</v>
      </c>
      <c r="F72" s="1">
        <v>2</v>
      </c>
      <c r="G72" s="1" t="s">
        <v>83</v>
      </c>
      <c r="H72" s="1" t="s">
        <v>83</v>
      </c>
      <c r="I72" s="1">
        <f t="shared" si="53"/>
        <v>38</v>
      </c>
      <c r="J72" s="1">
        <f t="shared" si="54"/>
        <v>22</v>
      </c>
      <c r="K72" s="1">
        <f t="shared" si="55"/>
        <v>11</v>
      </c>
      <c r="L72" s="1">
        <f t="shared" si="56"/>
        <v>11</v>
      </c>
      <c r="M72" s="1">
        <f t="shared" si="57"/>
        <v>6</v>
      </c>
      <c r="N72" s="1">
        <f t="shared" si="58"/>
        <v>1</v>
      </c>
      <c r="O72" s="1">
        <f t="shared" si="59"/>
        <v>20</v>
      </c>
      <c r="P72" s="1">
        <f t="shared" si="60"/>
        <v>8</v>
      </c>
      <c r="Q72" s="1">
        <f t="shared" si="61"/>
        <v>7</v>
      </c>
      <c r="R72" s="1">
        <f t="shared" si="62"/>
        <v>18</v>
      </c>
      <c r="S72" s="1">
        <f t="shared" si="63"/>
        <v>14</v>
      </c>
      <c r="T72" s="1">
        <f t="shared" si="64"/>
        <v>4</v>
      </c>
      <c r="U72" s="1">
        <f t="shared" si="65"/>
        <v>11</v>
      </c>
      <c r="V72" s="1">
        <f t="shared" si="66"/>
        <v>8</v>
      </c>
      <c r="W72" s="1">
        <f t="shared" si="67"/>
        <v>4</v>
      </c>
      <c r="X72" s="1">
        <f t="shared" si="68"/>
        <v>22</v>
      </c>
      <c r="Y72" s="1">
        <f t="shared" si="69"/>
        <v>11</v>
      </c>
      <c r="Z72" s="1">
        <f t="shared" si="70"/>
        <v>8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6</v>
      </c>
      <c r="AE72" s="1">
        <f t="shared" si="49"/>
        <v>1</v>
      </c>
      <c r="AF72" s="1">
        <f t="shared" si="50"/>
        <v>3</v>
      </c>
      <c r="AG72" s="43"/>
    </row>
    <row r="73" spans="1:33" x14ac:dyDescent="0.3">
      <c r="A73" s="42">
        <v>46107</v>
      </c>
      <c r="B73" s="1">
        <v>72</v>
      </c>
      <c r="C73" s="1" t="s">
        <v>65</v>
      </c>
      <c r="D73" s="1" t="s">
        <v>16</v>
      </c>
      <c r="E73" s="1">
        <v>1</v>
      </c>
      <c r="F73" s="1">
        <v>2</v>
      </c>
      <c r="G73" s="1" t="s">
        <v>83</v>
      </c>
      <c r="H73" s="1" t="s">
        <v>83</v>
      </c>
      <c r="I73" s="1">
        <f t="shared" si="53"/>
        <v>38</v>
      </c>
      <c r="J73" s="1">
        <f t="shared" si="54"/>
        <v>23</v>
      </c>
      <c r="K73" s="1">
        <f t="shared" si="55"/>
        <v>11</v>
      </c>
      <c r="L73" s="1">
        <f t="shared" si="56"/>
        <v>11</v>
      </c>
      <c r="M73" s="1">
        <f t="shared" si="57"/>
        <v>6</v>
      </c>
      <c r="N73" s="1">
        <f t="shared" si="58"/>
        <v>1</v>
      </c>
      <c r="O73" s="1">
        <f t="shared" si="59"/>
        <v>20</v>
      </c>
      <c r="P73" s="1">
        <f t="shared" si="60"/>
        <v>8</v>
      </c>
      <c r="Q73" s="1">
        <f t="shared" si="61"/>
        <v>7</v>
      </c>
      <c r="R73" s="1">
        <f t="shared" si="62"/>
        <v>18</v>
      </c>
      <c r="S73" s="1">
        <f t="shared" si="63"/>
        <v>15</v>
      </c>
      <c r="T73" s="1">
        <f t="shared" si="64"/>
        <v>4</v>
      </c>
      <c r="U73" s="1">
        <f t="shared" si="65"/>
        <v>11</v>
      </c>
      <c r="V73" s="1">
        <f t="shared" si="66"/>
        <v>8</v>
      </c>
      <c r="W73" s="1">
        <f t="shared" si="67"/>
        <v>4</v>
      </c>
      <c r="X73" s="1">
        <f t="shared" si="68"/>
        <v>22</v>
      </c>
      <c r="Y73" s="1">
        <f t="shared" si="69"/>
        <v>12</v>
      </c>
      <c r="Z73" s="1">
        <f t="shared" si="70"/>
        <v>8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6</v>
      </c>
      <c r="AE73" s="1">
        <f t="shared" si="49"/>
        <v>2</v>
      </c>
      <c r="AF73" s="1">
        <f t="shared" si="50"/>
        <v>2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8</v>
      </c>
      <c r="E74" s="1">
        <v>2</v>
      </c>
      <c r="F74" s="1">
        <v>3</v>
      </c>
      <c r="G74" s="1" t="s">
        <v>83</v>
      </c>
      <c r="H74" s="1" t="s">
        <v>83</v>
      </c>
      <c r="I74" s="1">
        <f t="shared" si="53"/>
        <v>38</v>
      </c>
      <c r="J74" s="1">
        <f t="shared" si="54"/>
        <v>24</v>
      </c>
      <c r="K74" s="1">
        <f t="shared" si="55"/>
        <v>11</v>
      </c>
      <c r="L74" s="1">
        <f t="shared" si="56"/>
        <v>11</v>
      </c>
      <c r="M74" s="1">
        <f t="shared" si="57"/>
        <v>6</v>
      </c>
      <c r="N74" s="1">
        <f t="shared" si="58"/>
        <v>1</v>
      </c>
      <c r="O74" s="1">
        <f t="shared" si="59"/>
        <v>20</v>
      </c>
      <c r="P74" s="1">
        <f t="shared" si="60"/>
        <v>9</v>
      </c>
      <c r="Q74" s="1">
        <f t="shared" si="61"/>
        <v>7</v>
      </c>
      <c r="R74" s="1">
        <f t="shared" si="62"/>
        <v>18</v>
      </c>
      <c r="S74" s="1">
        <f t="shared" si="63"/>
        <v>15</v>
      </c>
      <c r="T74" s="1">
        <f t="shared" si="64"/>
        <v>4</v>
      </c>
      <c r="U74" s="1">
        <f t="shared" si="65"/>
        <v>11</v>
      </c>
      <c r="V74" s="1">
        <f t="shared" si="66"/>
        <v>8</v>
      </c>
      <c r="W74" s="1">
        <f t="shared" si="67"/>
        <v>4</v>
      </c>
      <c r="X74" s="1">
        <f t="shared" si="68"/>
        <v>22</v>
      </c>
      <c r="Y74" s="1">
        <f t="shared" si="69"/>
        <v>12</v>
      </c>
      <c r="Z74" s="1">
        <f t="shared" si="70"/>
        <v>8</v>
      </c>
      <c r="AA74" s="1" t="str">
        <f t="shared" si="51"/>
        <v>L</v>
      </c>
      <c r="AB74" s="1">
        <f t="shared" si="71"/>
        <v>2</v>
      </c>
      <c r="AC74" s="1" t="str">
        <f t="shared" si="52"/>
        <v>L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46110</v>
      </c>
      <c r="B75" s="1">
        <v>74</v>
      </c>
      <c r="C75" s="1" t="s">
        <v>66</v>
      </c>
      <c r="D75" s="1" t="s">
        <v>29</v>
      </c>
      <c r="E75" s="1">
        <v>3</v>
      </c>
      <c r="F75" s="1">
        <v>4</v>
      </c>
      <c r="G75" s="1" t="s">
        <v>84</v>
      </c>
      <c r="H75" s="1" t="s">
        <v>84</v>
      </c>
      <c r="I75" s="1">
        <f t="shared" si="53"/>
        <v>38</v>
      </c>
      <c r="J75" s="1">
        <f t="shared" si="54"/>
        <v>24</v>
      </c>
      <c r="K75" s="1">
        <f t="shared" si="55"/>
        <v>11</v>
      </c>
      <c r="L75" s="1">
        <f t="shared" si="56"/>
        <v>12</v>
      </c>
      <c r="M75" s="1">
        <f t="shared" si="57"/>
        <v>6</v>
      </c>
      <c r="N75" s="1">
        <f t="shared" si="58"/>
        <v>2</v>
      </c>
      <c r="O75" s="1">
        <f t="shared" si="59"/>
        <v>20</v>
      </c>
      <c r="P75" s="1">
        <f t="shared" si="60"/>
        <v>9</v>
      </c>
      <c r="Q75" s="1">
        <f t="shared" si="61"/>
        <v>8</v>
      </c>
      <c r="R75" s="1">
        <f t="shared" si="62"/>
        <v>18</v>
      </c>
      <c r="S75" s="1">
        <f t="shared" si="63"/>
        <v>15</v>
      </c>
      <c r="T75" s="1">
        <f t="shared" si="64"/>
        <v>4</v>
      </c>
      <c r="U75" s="1">
        <f t="shared" si="65"/>
        <v>11</v>
      </c>
      <c r="V75" s="1">
        <f t="shared" si="66"/>
        <v>8</v>
      </c>
      <c r="W75" s="1">
        <f t="shared" si="67"/>
        <v>4</v>
      </c>
      <c r="X75" s="1">
        <f t="shared" si="68"/>
        <v>22</v>
      </c>
      <c r="Y75" s="1">
        <f t="shared" si="69"/>
        <v>12</v>
      </c>
      <c r="Z75" s="1">
        <f t="shared" si="70"/>
        <v>9</v>
      </c>
      <c r="AA75" s="1" t="str">
        <f t="shared" si="51"/>
        <v>L</v>
      </c>
      <c r="AB75" s="1">
        <f t="shared" si="71"/>
        <v>3</v>
      </c>
      <c r="AC75" s="1" t="str">
        <f t="shared" si="52"/>
        <v>OTL</v>
      </c>
      <c r="AD75" s="1">
        <f t="shared" si="48"/>
        <v>5</v>
      </c>
      <c r="AE75" s="1">
        <f t="shared" si="49"/>
        <v>3</v>
      </c>
      <c r="AF75" s="1">
        <f t="shared" si="50"/>
        <v>2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26</v>
      </c>
      <c r="E76" s="1">
        <v>2</v>
      </c>
      <c r="F76" s="1">
        <v>5</v>
      </c>
      <c r="G76" s="1" t="s">
        <v>83</v>
      </c>
      <c r="H76" s="1" t="s">
        <v>83</v>
      </c>
      <c r="I76" s="1">
        <f t="shared" si="53"/>
        <v>38</v>
      </c>
      <c r="J76" s="1">
        <f t="shared" si="54"/>
        <v>25</v>
      </c>
      <c r="K76" s="1">
        <f t="shared" si="55"/>
        <v>11</v>
      </c>
      <c r="L76" s="1">
        <f t="shared" si="56"/>
        <v>12</v>
      </c>
      <c r="M76" s="1">
        <f t="shared" si="57"/>
        <v>6</v>
      </c>
      <c r="N76" s="1">
        <f t="shared" si="58"/>
        <v>2</v>
      </c>
      <c r="O76" s="1">
        <f t="shared" si="59"/>
        <v>20</v>
      </c>
      <c r="P76" s="1">
        <f t="shared" si="60"/>
        <v>10</v>
      </c>
      <c r="Q76" s="1">
        <f t="shared" si="61"/>
        <v>8</v>
      </c>
      <c r="R76" s="1">
        <f t="shared" si="62"/>
        <v>18</v>
      </c>
      <c r="S76" s="1">
        <f t="shared" si="63"/>
        <v>15</v>
      </c>
      <c r="T76" s="1">
        <f t="shared" si="64"/>
        <v>4</v>
      </c>
      <c r="U76" s="1">
        <f t="shared" si="65"/>
        <v>11</v>
      </c>
      <c r="V76" s="1">
        <f t="shared" si="66"/>
        <v>9</v>
      </c>
      <c r="W76" s="1">
        <f t="shared" si="67"/>
        <v>4</v>
      </c>
      <c r="X76" s="1">
        <f t="shared" si="68"/>
        <v>22</v>
      </c>
      <c r="Y76" s="1">
        <f t="shared" si="69"/>
        <v>13</v>
      </c>
      <c r="Z76" s="1">
        <f t="shared" si="70"/>
        <v>9</v>
      </c>
      <c r="AA76" s="1" t="str">
        <f t="shared" si="51"/>
        <v>L</v>
      </c>
      <c r="AB76" s="1">
        <f t="shared" si="71"/>
        <v>4</v>
      </c>
      <c r="AC76" s="1" t="str">
        <f t="shared" si="52"/>
        <v>L</v>
      </c>
      <c r="AD76" s="1">
        <f t="shared" ref="AD76:AD83" si="72">IF(AC76="","",COUNTIFS(AC67:AC76,"W"))</f>
        <v>5</v>
      </c>
      <c r="AE76" s="1">
        <f t="shared" ref="AE76:AE83" si="73">IF(AC76="","",COUNTIFS(AC67:AC76,"L"))</f>
        <v>4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46114</v>
      </c>
      <c r="B77" s="1">
        <v>76</v>
      </c>
      <c r="C77" s="1" t="s">
        <v>65</v>
      </c>
      <c r="D77" s="1" t="s">
        <v>26</v>
      </c>
      <c r="E77" s="1">
        <v>1</v>
      </c>
      <c r="F77" s="1">
        <v>5</v>
      </c>
      <c r="G77" s="1" t="s">
        <v>83</v>
      </c>
      <c r="H77" s="1" t="s">
        <v>83</v>
      </c>
      <c r="I77" s="1">
        <f t="shared" si="53"/>
        <v>38</v>
      </c>
      <c r="J77" s="1">
        <f t="shared" si="54"/>
        <v>26</v>
      </c>
      <c r="K77" s="1">
        <f t="shared" si="55"/>
        <v>11</v>
      </c>
      <c r="L77" s="1">
        <f t="shared" si="56"/>
        <v>12</v>
      </c>
      <c r="M77" s="1">
        <f t="shared" si="57"/>
        <v>6</v>
      </c>
      <c r="N77" s="1">
        <f t="shared" si="58"/>
        <v>2</v>
      </c>
      <c r="O77" s="1">
        <f t="shared" si="59"/>
        <v>20</v>
      </c>
      <c r="P77" s="1">
        <f t="shared" si="60"/>
        <v>10</v>
      </c>
      <c r="Q77" s="1">
        <f t="shared" si="61"/>
        <v>8</v>
      </c>
      <c r="R77" s="1">
        <f t="shared" si="62"/>
        <v>18</v>
      </c>
      <c r="S77" s="1">
        <f t="shared" si="63"/>
        <v>16</v>
      </c>
      <c r="T77" s="1">
        <f t="shared" si="64"/>
        <v>4</v>
      </c>
      <c r="U77" s="1">
        <f t="shared" si="65"/>
        <v>11</v>
      </c>
      <c r="V77" s="1">
        <f t="shared" si="66"/>
        <v>10</v>
      </c>
      <c r="W77" s="1">
        <f t="shared" si="67"/>
        <v>4</v>
      </c>
      <c r="X77" s="1">
        <f t="shared" si="68"/>
        <v>22</v>
      </c>
      <c r="Y77" s="1">
        <f t="shared" si="69"/>
        <v>14</v>
      </c>
      <c r="Z77" s="1">
        <f t="shared" si="70"/>
        <v>9</v>
      </c>
      <c r="AA77" s="1" t="str">
        <f t="shared" si="51"/>
        <v>L</v>
      </c>
      <c r="AB77" s="1">
        <f t="shared" si="71"/>
        <v>5</v>
      </c>
      <c r="AC77" s="1" t="str">
        <f t="shared" si="52"/>
        <v>L</v>
      </c>
      <c r="AD77" s="1">
        <f t="shared" si="72"/>
        <v>4</v>
      </c>
      <c r="AE77" s="1">
        <f t="shared" si="73"/>
        <v>5</v>
      </c>
      <c r="AF77" s="1">
        <f t="shared" si="74"/>
        <v>1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0</v>
      </c>
      <c r="E78" s="1">
        <v>1</v>
      </c>
      <c r="F78" s="1">
        <v>2</v>
      </c>
      <c r="G78" s="1" t="s">
        <v>83</v>
      </c>
      <c r="H78" s="1" t="s">
        <v>83</v>
      </c>
      <c r="I78" s="1">
        <f t="shared" si="53"/>
        <v>38</v>
      </c>
      <c r="J78" s="1">
        <f t="shared" si="54"/>
        <v>27</v>
      </c>
      <c r="K78" s="1">
        <f t="shared" si="55"/>
        <v>11</v>
      </c>
      <c r="L78" s="1">
        <f t="shared" si="56"/>
        <v>12</v>
      </c>
      <c r="M78" s="1">
        <f t="shared" si="57"/>
        <v>6</v>
      </c>
      <c r="N78" s="1">
        <f t="shared" si="58"/>
        <v>2</v>
      </c>
      <c r="O78" s="1">
        <f t="shared" si="59"/>
        <v>20</v>
      </c>
      <c r="P78" s="1">
        <f t="shared" si="60"/>
        <v>11</v>
      </c>
      <c r="Q78" s="1">
        <f t="shared" si="61"/>
        <v>8</v>
      </c>
      <c r="R78" s="1">
        <f t="shared" si="62"/>
        <v>18</v>
      </c>
      <c r="S78" s="1">
        <f t="shared" si="63"/>
        <v>16</v>
      </c>
      <c r="T78" s="1">
        <f t="shared" si="64"/>
        <v>4</v>
      </c>
      <c r="U78" s="1">
        <f t="shared" si="65"/>
        <v>11</v>
      </c>
      <c r="V78" s="1">
        <f t="shared" si="66"/>
        <v>10</v>
      </c>
      <c r="W78" s="1">
        <f t="shared" si="67"/>
        <v>4</v>
      </c>
      <c r="X78" s="1">
        <f t="shared" si="68"/>
        <v>22</v>
      </c>
      <c r="Y78" s="1">
        <f t="shared" si="69"/>
        <v>14</v>
      </c>
      <c r="Z78" s="1">
        <f t="shared" si="70"/>
        <v>9</v>
      </c>
      <c r="AA78" s="1" t="str">
        <f t="shared" si="51"/>
        <v>L</v>
      </c>
      <c r="AB78" s="1">
        <f t="shared" si="71"/>
        <v>6</v>
      </c>
      <c r="AC78" s="1" t="str">
        <f t="shared" si="52"/>
        <v>L</v>
      </c>
      <c r="AD78" s="1">
        <f t="shared" si="72"/>
        <v>3</v>
      </c>
      <c r="AE78" s="1">
        <f t="shared" si="73"/>
        <v>6</v>
      </c>
      <c r="AF78" s="1">
        <f t="shared" si="74"/>
        <v>1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21</v>
      </c>
      <c r="E79" s="1">
        <v>4</v>
      </c>
      <c r="F79" s="1">
        <v>3</v>
      </c>
      <c r="G79" s="1" t="s">
        <v>84</v>
      </c>
      <c r="H79" s="1" t="s">
        <v>84</v>
      </c>
      <c r="I79" s="1">
        <f t="shared" si="53"/>
        <v>39</v>
      </c>
      <c r="J79" s="1">
        <f t="shared" si="54"/>
        <v>27</v>
      </c>
      <c r="K79" s="1">
        <f t="shared" si="55"/>
        <v>12</v>
      </c>
      <c r="L79" s="1">
        <f t="shared" si="56"/>
        <v>12</v>
      </c>
      <c r="M79" s="1">
        <f t="shared" si="57"/>
        <v>7</v>
      </c>
      <c r="N79" s="1">
        <f t="shared" si="58"/>
        <v>2</v>
      </c>
      <c r="O79" s="1">
        <f t="shared" si="59"/>
        <v>20</v>
      </c>
      <c r="P79" s="1">
        <f t="shared" si="60"/>
        <v>11</v>
      </c>
      <c r="Q79" s="1">
        <f t="shared" si="61"/>
        <v>8</v>
      </c>
      <c r="R79" s="1">
        <f t="shared" si="62"/>
        <v>19</v>
      </c>
      <c r="S79" s="1">
        <f t="shared" si="63"/>
        <v>16</v>
      </c>
      <c r="T79" s="1">
        <f t="shared" si="64"/>
        <v>4</v>
      </c>
      <c r="U79" s="1">
        <f t="shared" si="65"/>
        <v>11</v>
      </c>
      <c r="V79" s="1">
        <f t="shared" si="66"/>
        <v>10</v>
      </c>
      <c r="W79" s="1">
        <f t="shared" si="67"/>
        <v>4</v>
      </c>
      <c r="X79" s="1">
        <f t="shared" si="68"/>
        <v>23</v>
      </c>
      <c r="Y79" s="1">
        <f t="shared" si="69"/>
        <v>14</v>
      </c>
      <c r="Z79" s="1">
        <f t="shared" si="70"/>
        <v>9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3</v>
      </c>
      <c r="AE79" s="1">
        <f t="shared" si="73"/>
        <v>6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28</v>
      </c>
      <c r="E80" s="1">
        <v>0</v>
      </c>
      <c r="F80" s="1">
        <v>5</v>
      </c>
      <c r="G80" s="1" t="s">
        <v>83</v>
      </c>
      <c r="H80" s="1" t="s">
        <v>83</v>
      </c>
      <c r="I80" s="1">
        <f t="shared" si="53"/>
        <v>39</v>
      </c>
      <c r="J80" s="1">
        <f t="shared" si="54"/>
        <v>28</v>
      </c>
      <c r="K80" s="1">
        <f t="shared" si="55"/>
        <v>12</v>
      </c>
      <c r="L80" s="1">
        <f t="shared" si="56"/>
        <v>12</v>
      </c>
      <c r="M80" s="1">
        <f t="shared" si="57"/>
        <v>7</v>
      </c>
      <c r="N80" s="1">
        <f t="shared" si="58"/>
        <v>2</v>
      </c>
      <c r="O80" s="1">
        <f t="shared" si="59"/>
        <v>20</v>
      </c>
      <c r="P80" s="1">
        <f t="shared" si="60"/>
        <v>11</v>
      </c>
      <c r="Q80" s="1">
        <f t="shared" si="61"/>
        <v>8</v>
      </c>
      <c r="R80" s="1">
        <f t="shared" si="62"/>
        <v>19</v>
      </c>
      <c r="S80" s="1">
        <f t="shared" si="63"/>
        <v>17</v>
      </c>
      <c r="T80" s="1">
        <f t="shared" si="64"/>
        <v>4</v>
      </c>
      <c r="U80" s="1">
        <f t="shared" si="65"/>
        <v>11</v>
      </c>
      <c r="V80" s="1">
        <f t="shared" si="66"/>
        <v>10</v>
      </c>
      <c r="W80" s="1">
        <f t="shared" si="67"/>
        <v>4</v>
      </c>
      <c r="X80" s="1">
        <f t="shared" si="68"/>
        <v>23</v>
      </c>
      <c r="Y80" s="1">
        <f t="shared" si="69"/>
        <v>15</v>
      </c>
      <c r="Z80" s="1">
        <f t="shared" si="70"/>
        <v>9</v>
      </c>
      <c r="AA80" s="1" t="str">
        <f t="shared" si="51"/>
        <v>L</v>
      </c>
      <c r="AB80" s="1">
        <f t="shared" si="71"/>
        <v>1</v>
      </c>
      <c r="AC80" s="1" t="str">
        <f t="shared" si="52"/>
        <v>L</v>
      </c>
      <c r="AD80" s="1">
        <f t="shared" si="72"/>
        <v>2</v>
      </c>
      <c r="AE80" s="1">
        <f t="shared" si="73"/>
        <v>7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16</v>
      </c>
      <c r="E81" s="1">
        <v>5</v>
      </c>
      <c r="F81" s="1">
        <v>2</v>
      </c>
      <c r="G81" s="1" t="s">
        <v>83</v>
      </c>
      <c r="H81" s="1" t="s">
        <v>83</v>
      </c>
      <c r="I81" s="1">
        <f t="shared" si="53"/>
        <v>40</v>
      </c>
      <c r="J81" s="1">
        <f t="shared" si="54"/>
        <v>28</v>
      </c>
      <c r="K81" s="1">
        <f t="shared" si="55"/>
        <v>12</v>
      </c>
      <c r="L81" s="1">
        <f t="shared" si="56"/>
        <v>12</v>
      </c>
      <c r="M81" s="1">
        <f t="shared" si="57"/>
        <v>7</v>
      </c>
      <c r="N81" s="1">
        <f t="shared" si="58"/>
        <v>2</v>
      </c>
      <c r="O81" s="1">
        <f t="shared" si="59"/>
        <v>20</v>
      </c>
      <c r="P81" s="1">
        <f t="shared" si="60"/>
        <v>11</v>
      </c>
      <c r="Q81" s="1">
        <f t="shared" si="61"/>
        <v>8</v>
      </c>
      <c r="R81" s="1">
        <f t="shared" si="62"/>
        <v>20</v>
      </c>
      <c r="S81" s="1">
        <f t="shared" si="63"/>
        <v>17</v>
      </c>
      <c r="T81" s="1">
        <f t="shared" si="64"/>
        <v>4</v>
      </c>
      <c r="U81" s="1">
        <f t="shared" si="65"/>
        <v>11</v>
      </c>
      <c r="V81" s="1">
        <f t="shared" si="66"/>
        <v>10</v>
      </c>
      <c r="W81" s="1">
        <f t="shared" si="67"/>
        <v>4</v>
      </c>
      <c r="X81" s="1">
        <f t="shared" si="68"/>
        <v>24</v>
      </c>
      <c r="Y81" s="1">
        <f t="shared" si="69"/>
        <v>15</v>
      </c>
      <c r="Z81" s="1">
        <f t="shared" si="70"/>
        <v>9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3</v>
      </c>
      <c r="AE81" s="1">
        <f t="shared" si="73"/>
        <v>6</v>
      </c>
      <c r="AF81" s="1">
        <f t="shared" si="74"/>
        <v>1</v>
      </c>
      <c r="AG81" s="43"/>
    </row>
    <row r="82" spans="1:33" x14ac:dyDescent="0.3">
      <c r="A82" s="42">
        <v>46124</v>
      </c>
      <c r="B82" s="1">
        <v>81</v>
      </c>
      <c r="C82" s="1" t="s">
        <v>66</v>
      </c>
      <c r="D82" s="1" t="s">
        <v>29</v>
      </c>
      <c r="E82" s="1">
        <v>2</v>
      </c>
      <c r="F82" s="1">
        <v>3</v>
      </c>
      <c r="G82" s="1" t="s">
        <v>83</v>
      </c>
      <c r="H82" s="1" t="s">
        <v>83</v>
      </c>
      <c r="I82" s="1">
        <f t="shared" si="53"/>
        <v>40</v>
      </c>
      <c r="J82" s="1">
        <f t="shared" si="54"/>
        <v>29</v>
      </c>
      <c r="K82" s="1">
        <f t="shared" si="55"/>
        <v>12</v>
      </c>
      <c r="L82" s="1">
        <f t="shared" si="56"/>
        <v>12</v>
      </c>
      <c r="M82" s="1">
        <f t="shared" si="57"/>
        <v>7</v>
      </c>
      <c r="N82" s="1">
        <f t="shared" si="58"/>
        <v>2</v>
      </c>
      <c r="O82" s="1">
        <f t="shared" si="59"/>
        <v>20</v>
      </c>
      <c r="P82" s="1">
        <f t="shared" si="60"/>
        <v>12</v>
      </c>
      <c r="Q82" s="1">
        <f t="shared" si="61"/>
        <v>8</v>
      </c>
      <c r="R82" s="1">
        <f t="shared" si="62"/>
        <v>20</v>
      </c>
      <c r="S82" s="1">
        <f t="shared" si="63"/>
        <v>17</v>
      </c>
      <c r="T82" s="1">
        <f t="shared" si="64"/>
        <v>4</v>
      </c>
      <c r="U82" s="1">
        <f t="shared" si="65"/>
        <v>11</v>
      </c>
      <c r="V82" s="1">
        <f t="shared" si="66"/>
        <v>10</v>
      </c>
      <c r="W82" s="1">
        <f t="shared" si="67"/>
        <v>4</v>
      </c>
      <c r="X82" s="1">
        <f t="shared" si="68"/>
        <v>24</v>
      </c>
      <c r="Y82" s="1">
        <f t="shared" si="69"/>
        <v>16</v>
      </c>
      <c r="Z82" s="1">
        <f t="shared" si="70"/>
        <v>9</v>
      </c>
      <c r="AA82" s="1" t="str">
        <f t="shared" si="51"/>
        <v>L</v>
      </c>
      <c r="AB82" s="1">
        <f t="shared" si="71"/>
        <v>1</v>
      </c>
      <c r="AC82" s="1" t="str">
        <f t="shared" si="52"/>
        <v>L</v>
      </c>
      <c r="AD82" s="1">
        <f t="shared" si="72"/>
        <v>2</v>
      </c>
      <c r="AE82" s="1">
        <f t="shared" si="73"/>
        <v>7</v>
      </c>
      <c r="AF82" s="1">
        <f t="shared" si="74"/>
        <v>1</v>
      </c>
      <c r="AG82" s="43"/>
    </row>
    <row r="83" spans="1:33" x14ac:dyDescent="0.3">
      <c r="A83" s="42">
        <v>46126</v>
      </c>
      <c r="B83" s="1">
        <v>82</v>
      </c>
      <c r="C83" s="1" t="s">
        <v>66</v>
      </c>
      <c r="D83" s="1" t="s">
        <v>1</v>
      </c>
      <c r="E83" s="1">
        <v>1</v>
      </c>
      <c r="F83" s="1">
        <v>2</v>
      </c>
      <c r="G83" s="1" t="s">
        <v>83</v>
      </c>
      <c r="H83" s="1" t="s">
        <v>83</v>
      </c>
      <c r="I83" s="1">
        <f t="shared" si="53"/>
        <v>40</v>
      </c>
      <c r="J83" s="1">
        <f t="shared" si="54"/>
        <v>30</v>
      </c>
      <c r="K83" s="1">
        <f t="shared" si="55"/>
        <v>12</v>
      </c>
      <c r="L83" s="1">
        <f t="shared" si="56"/>
        <v>12</v>
      </c>
      <c r="M83" s="1">
        <f t="shared" si="57"/>
        <v>7</v>
      </c>
      <c r="N83" s="1">
        <f t="shared" si="58"/>
        <v>2</v>
      </c>
      <c r="O83" s="1">
        <f t="shared" si="59"/>
        <v>20</v>
      </c>
      <c r="P83" s="1">
        <f t="shared" si="60"/>
        <v>13</v>
      </c>
      <c r="Q83" s="1">
        <f t="shared" si="61"/>
        <v>8</v>
      </c>
      <c r="R83" s="1">
        <f t="shared" si="62"/>
        <v>20</v>
      </c>
      <c r="S83" s="1">
        <f t="shared" si="63"/>
        <v>17</v>
      </c>
      <c r="T83" s="1">
        <f t="shared" si="64"/>
        <v>4</v>
      </c>
      <c r="U83" s="1">
        <f t="shared" si="65"/>
        <v>11</v>
      </c>
      <c r="V83" s="1">
        <f t="shared" si="66"/>
        <v>11</v>
      </c>
      <c r="W83" s="1">
        <f t="shared" si="67"/>
        <v>4</v>
      </c>
      <c r="X83" s="1">
        <f t="shared" si="68"/>
        <v>24</v>
      </c>
      <c r="Y83" s="1">
        <f t="shared" si="69"/>
        <v>17</v>
      </c>
      <c r="Z83" s="1">
        <f t="shared" si="70"/>
        <v>9</v>
      </c>
      <c r="AA83" s="1" t="str">
        <f t="shared" si="51"/>
        <v>L</v>
      </c>
      <c r="AB83" s="1">
        <f t="shared" si="71"/>
        <v>2</v>
      </c>
      <c r="AC83" s="1" t="str">
        <f t="shared" si="52"/>
        <v>L</v>
      </c>
      <c r="AD83" s="1">
        <f t="shared" si="72"/>
        <v>2</v>
      </c>
      <c r="AE83" s="1">
        <f t="shared" si="73"/>
        <v>7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40</v>
      </c>
      <c r="J84" s="1">
        <f t="shared" si="75"/>
        <v>30</v>
      </c>
      <c r="K84" s="1">
        <f t="shared" si="75"/>
        <v>12</v>
      </c>
      <c r="L84" s="1">
        <f t="shared" si="75"/>
        <v>12</v>
      </c>
      <c r="M84" s="1">
        <f t="shared" si="75"/>
        <v>7</v>
      </c>
      <c r="N84" s="1">
        <f t="shared" si="75"/>
        <v>2</v>
      </c>
      <c r="O84" s="1">
        <f t="shared" ref="O84:Z84" si="76">IF(O2="","",MAX(O2:O83))</f>
        <v>20</v>
      </c>
      <c r="P84" s="1">
        <f t="shared" si="76"/>
        <v>13</v>
      </c>
      <c r="Q84" s="1">
        <f t="shared" si="76"/>
        <v>8</v>
      </c>
      <c r="R84" s="1">
        <f t="shared" si="76"/>
        <v>20</v>
      </c>
      <c r="S84" s="1">
        <f t="shared" si="76"/>
        <v>17</v>
      </c>
      <c r="T84" s="1">
        <f t="shared" si="76"/>
        <v>4</v>
      </c>
      <c r="U84" s="1">
        <f t="shared" si="76"/>
        <v>11</v>
      </c>
      <c r="V84" s="1">
        <f t="shared" si="76"/>
        <v>11</v>
      </c>
      <c r="W84" s="1">
        <f t="shared" si="76"/>
        <v>4</v>
      </c>
      <c r="X84" s="1">
        <f t="shared" si="76"/>
        <v>24</v>
      </c>
      <c r="Y84" s="1">
        <f t="shared" si="76"/>
        <v>17</v>
      </c>
      <c r="Z84" s="1">
        <f t="shared" si="76"/>
        <v>9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2</v>
      </c>
      <c r="AD84" s="1">
        <f>IF(LOOKUP(2,1 / (AD1:AD83 &lt;&gt; ""),AD1:AD83)="L10 W","",LOOKUP(2,1 / (AD1:AD83 &lt;&gt; ""),AD1:AD83))</f>
        <v>2</v>
      </c>
      <c r="AE84" s="1">
        <f>IF(LOOKUP(2,1 / (AE1:AE83 &lt;&gt; ""),AE1:AE83)="L10 L","",LOOKUP(2,1 / (AE1:AE83 &lt;&gt; ""),AE1:AE83))</f>
        <v>7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253</v>
      </c>
      <c r="F85" s="1">
        <f>SUM(F2:F83)</f>
        <v>253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20-13-8</v>
      </c>
      <c r="R85" s="1" t="str">
        <f>IF(R84="","0-0-0",CONCATENATE(R84,"-",S84,"-",T84))</f>
        <v>20-17-4</v>
      </c>
      <c r="U85" s="1" t="str">
        <f>IF(U84="","0-0-0",CONCATENATE(U84,"-",V84,"-",W84))</f>
        <v>11-11-4</v>
      </c>
      <c r="X85" s="1" t="str">
        <f>IF(X84="","0-0-0",CONCATENATE(X84,"-",Y84,"-",Z84))</f>
        <v>24-17-9</v>
      </c>
      <c r="AA85" s="1" t="str">
        <f>IF(AA84="","0-0",CONCATENATE(AA84,AB84))</f>
        <v>L2</v>
      </c>
      <c r="AD85" s="1" t="str">
        <f>IF(AD84="","0-0-0",CONCATENATE(AD84,"-",AE84,"-",AF84))</f>
        <v>2-7-1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300-000002000000}">
      <formula1>$AK$1:$AK$2</formula1>
    </dataValidation>
    <dataValidation type="list" allowBlank="1" showInputMessage="1" showErrorMessage="1" sqref="C2:C83" xr:uid="{00000000-0002-0000-C300-000000000000}">
      <formula1>$AL$1:$AL$2</formula1>
    </dataValidation>
    <dataValidation type="list" allowBlank="1" showInputMessage="1" showErrorMessage="1" sqref="D2:D83" xr:uid="{00000000-0002-0000-C300-000001000000}">
      <formula1>$AM$1:$AM$31</formula1>
    </dataValidation>
  </dataValidations>
  <hyperlinks>
    <hyperlink ref="AG1" location="Index!A1" display="Home" xr:uid="{F9E337BF-2BC2-4800-88BE-02B34D3EBC7D}"/>
  </hyperlink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F1F7-7D27-4FF7-91B0-4941D530EDB3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0</v>
      </c>
      <c r="E2" s="1">
        <v>5</v>
      </c>
      <c r="F2" s="1">
        <v>4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24</v>
      </c>
      <c r="E3" s="1">
        <v>5</v>
      </c>
      <c r="F3" s="1">
        <v>4</v>
      </c>
      <c r="G3" s="1" t="s">
        <v>84</v>
      </c>
      <c r="H3" s="1" t="s">
        <v>84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1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2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2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17</v>
      </c>
    </row>
    <row r="4" spans="1:41" x14ac:dyDescent="0.3">
      <c r="A4" s="42">
        <v>45944</v>
      </c>
      <c r="B4" s="1">
        <v>3</v>
      </c>
      <c r="C4" s="1" t="s">
        <v>66</v>
      </c>
      <c r="D4" s="1" t="s">
        <v>17</v>
      </c>
      <c r="E4" s="1">
        <v>5</v>
      </c>
      <c r="F4" s="1">
        <v>2</v>
      </c>
      <c r="G4" s="1" t="s">
        <v>83</v>
      </c>
      <c r="H4" s="1" t="s">
        <v>83</v>
      </c>
      <c r="I4" s="1">
        <f t="shared" si="2"/>
        <v>3</v>
      </c>
      <c r="J4" s="1">
        <f t="shared" si="3"/>
        <v>0</v>
      </c>
      <c r="K4" s="1">
        <f t="shared" si="4"/>
        <v>1</v>
      </c>
      <c r="L4" s="1">
        <f t="shared" si="5"/>
        <v>0</v>
      </c>
      <c r="M4" s="1">
        <f t="shared" si="6"/>
        <v>1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2</v>
      </c>
      <c r="S4" s="1">
        <f t="shared" si="12"/>
        <v>0</v>
      </c>
      <c r="T4" s="1">
        <f t="shared" si="13"/>
        <v>0</v>
      </c>
      <c r="U4" s="1">
        <f t="shared" si="14"/>
        <v>3</v>
      </c>
      <c r="V4" s="1">
        <f t="shared" si="15"/>
        <v>0</v>
      </c>
      <c r="W4" s="1">
        <f t="shared" si="16"/>
        <v>0</v>
      </c>
      <c r="X4" s="1">
        <f t="shared" si="17"/>
        <v>3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3</v>
      </c>
      <c r="AC4" s="1" t="str">
        <f t="shared" si="1"/>
        <v>W</v>
      </c>
      <c r="AD4" s="1">
        <f t="shared" si="21"/>
        <v>3</v>
      </c>
      <c r="AE4" s="1">
        <f t="shared" si="22"/>
        <v>0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15</v>
      </c>
    </row>
    <row r="5" spans="1:41" x14ac:dyDescent="0.3">
      <c r="A5" s="42">
        <v>45946</v>
      </c>
      <c r="B5" s="1">
        <v>4</v>
      </c>
      <c r="C5" s="1" t="s">
        <v>66</v>
      </c>
      <c r="D5" s="1" t="s">
        <v>3</v>
      </c>
      <c r="E5" s="1">
        <v>3</v>
      </c>
      <c r="F5" s="1">
        <v>5</v>
      </c>
      <c r="G5" s="1" t="s">
        <v>83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1</v>
      </c>
      <c r="L5" s="1">
        <f t="shared" si="5"/>
        <v>0</v>
      </c>
      <c r="M5" s="1">
        <f t="shared" si="6"/>
        <v>1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3</v>
      </c>
      <c r="V5" s="1">
        <f t="shared" si="15"/>
        <v>0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A6" s="42">
        <v>45948</v>
      </c>
      <c r="B6" s="1">
        <v>5</v>
      </c>
      <c r="C6" s="1" t="s">
        <v>65</v>
      </c>
      <c r="D6" s="1" t="s">
        <v>6</v>
      </c>
      <c r="E6" s="1">
        <v>1</v>
      </c>
      <c r="F6" s="1">
        <v>3</v>
      </c>
      <c r="G6" s="1" t="s">
        <v>83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3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18</v>
      </c>
      <c r="AO6" s="1" t="s">
        <v>95</v>
      </c>
    </row>
    <row r="7" spans="1:41" x14ac:dyDescent="0.3">
      <c r="A7" s="42">
        <v>45951</v>
      </c>
      <c r="B7" s="1">
        <v>6</v>
      </c>
      <c r="C7" s="1" t="s">
        <v>66</v>
      </c>
      <c r="D7" s="1" t="s">
        <v>23</v>
      </c>
      <c r="E7" s="1">
        <v>1</v>
      </c>
      <c r="F7" s="1">
        <v>5</v>
      </c>
      <c r="G7" s="1" t="s">
        <v>83</v>
      </c>
      <c r="H7" s="1" t="s">
        <v>83</v>
      </c>
      <c r="I7" s="1">
        <f t="shared" si="2"/>
        <v>3</v>
      </c>
      <c r="J7" s="1">
        <f t="shared" si="3"/>
        <v>3</v>
      </c>
      <c r="K7" s="1">
        <f t="shared" si="4"/>
        <v>1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0</v>
      </c>
      <c r="U7" s="1">
        <f t="shared" si="14"/>
        <v>3</v>
      </c>
      <c r="V7" s="1">
        <f t="shared" si="15"/>
        <v>1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17</v>
      </c>
      <c r="AO7" s="1" t="s">
        <v>0</v>
      </c>
    </row>
    <row r="8" spans="1:41" x14ac:dyDescent="0.3">
      <c r="A8" s="42">
        <v>45953</v>
      </c>
      <c r="B8" s="1">
        <v>7</v>
      </c>
      <c r="C8" s="1" t="s">
        <v>66</v>
      </c>
      <c r="D8" s="1" t="s">
        <v>18</v>
      </c>
      <c r="E8" s="1">
        <v>2</v>
      </c>
      <c r="F8" s="1">
        <v>3</v>
      </c>
      <c r="G8" s="1" t="s">
        <v>84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1</v>
      </c>
      <c r="N8" s="1">
        <f t="shared" si="7"/>
        <v>0</v>
      </c>
      <c r="O8" s="1">
        <f t="shared" si="8"/>
        <v>1</v>
      </c>
      <c r="P8" s="1">
        <f t="shared" si="9"/>
        <v>2</v>
      </c>
      <c r="Q8" s="1">
        <f t="shared" si="10"/>
        <v>1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3</v>
      </c>
      <c r="V8" s="1">
        <f t="shared" si="15"/>
        <v>1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1</v>
      </c>
      <c r="AA8" s="1" t="str">
        <f t="shared" si="0"/>
        <v>L</v>
      </c>
      <c r="AB8" s="1">
        <f t="shared" si="20"/>
        <v>4</v>
      </c>
      <c r="AC8" s="1" t="str">
        <f t="shared" si="1"/>
        <v>OTL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15</v>
      </c>
    </row>
    <row r="9" spans="1:41" x14ac:dyDescent="0.3">
      <c r="A9" s="42">
        <v>45955</v>
      </c>
      <c r="B9" s="1">
        <v>8</v>
      </c>
      <c r="C9" s="1" t="s">
        <v>66</v>
      </c>
      <c r="D9" s="1" t="s">
        <v>26</v>
      </c>
      <c r="E9" s="1">
        <v>3</v>
      </c>
      <c r="F9" s="1">
        <v>2</v>
      </c>
      <c r="G9" s="1" t="s">
        <v>83</v>
      </c>
      <c r="H9" s="1" t="s">
        <v>83</v>
      </c>
      <c r="I9" s="1">
        <f t="shared" si="2"/>
        <v>4</v>
      </c>
      <c r="J9" s="1">
        <f t="shared" si="3"/>
        <v>3</v>
      </c>
      <c r="K9" s="1">
        <f t="shared" si="4"/>
        <v>1</v>
      </c>
      <c r="L9" s="1">
        <f t="shared" si="5"/>
        <v>1</v>
      </c>
      <c r="M9" s="1">
        <f t="shared" si="6"/>
        <v>1</v>
      </c>
      <c r="N9" s="1">
        <f t="shared" si="7"/>
        <v>0</v>
      </c>
      <c r="O9" s="1">
        <f t="shared" si="8"/>
        <v>2</v>
      </c>
      <c r="P9" s="1">
        <f t="shared" si="9"/>
        <v>2</v>
      </c>
      <c r="Q9" s="1">
        <f t="shared" si="10"/>
        <v>1</v>
      </c>
      <c r="R9" s="1">
        <f t="shared" si="11"/>
        <v>2</v>
      </c>
      <c r="S9" s="1">
        <f t="shared" si="12"/>
        <v>1</v>
      </c>
      <c r="T9" s="1">
        <f t="shared" si="13"/>
        <v>0</v>
      </c>
      <c r="U9" s="1">
        <f t="shared" si="14"/>
        <v>3</v>
      </c>
      <c r="V9" s="1">
        <f t="shared" si="15"/>
        <v>1</v>
      </c>
      <c r="W9" s="1">
        <f t="shared" si="16"/>
        <v>0</v>
      </c>
      <c r="X9" s="1">
        <f t="shared" si="17"/>
        <v>3</v>
      </c>
      <c r="Y9" s="1">
        <f t="shared" si="18"/>
        <v>2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21</v>
      </c>
      <c r="AN9" s="1" t="s">
        <v>8</v>
      </c>
    </row>
    <row r="10" spans="1:41" x14ac:dyDescent="0.3">
      <c r="A10" s="42">
        <v>45956</v>
      </c>
      <c r="B10" s="1">
        <v>9</v>
      </c>
      <c r="C10" s="1" t="s">
        <v>65</v>
      </c>
      <c r="D10" s="1" t="s">
        <v>15</v>
      </c>
      <c r="E10" s="1">
        <v>3</v>
      </c>
      <c r="F10" s="1">
        <v>2</v>
      </c>
      <c r="G10" s="1" t="s">
        <v>83</v>
      </c>
      <c r="H10" s="1" t="s">
        <v>83</v>
      </c>
      <c r="I10" s="1">
        <f t="shared" si="2"/>
        <v>5</v>
      </c>
      <c r="J10" s="1">
        <f t="shared" si="3"/>
        <v>3</v>
      </c>
      <c r="K10" s="1">
        <f t="shared" si="4"/>
        <v>1</v>
      </c>
      <c r="L10" s="1">
        <f t="shared" si="5"/>
        <v>1</v>
      </c>
      <c r="M10" s="1">
        <f t="shared" si="6"/>
        <v>1</v>
      </c>
      <c r="N10" s="1">
        <f t="shared" si="7"/>
        <v>0</v>
      </c>
      <c r="O10" s="1">
        <f t="shared" si="8"/>
        <v>2</v>
      </c>
      <c r="P10" s="1">
        <f t="shared" si="9"/>
        <v>2</v>
      </c>
      <c r="Q10" s="1">
        <f t="shared" si="10"/>
        <v>1</v>
      </c>
      <c r="R10" s="1">
        <f t="shared" si="11"/>
        <v>3</v>
      </c>
      <c r="S10" s="1">
        <f t="shared" si="12"/>
        <v>1</v>
      </c>
      <c r="T10" s="1">
        <f t="shared" si="13"/>
        <v>0</v>
      </c>
      <c r="U10" s="1">
        <f t="shared" si="14"/>
        <v>4</v>
      </c>
      <c r="V10" s="1">
        <f t="shared" si="15"/>
        <v>1</v>
      </c>
      <c r="W10" s="1">
        <f t="shared" si="16"/>
        <v>0</v>
      </c>
      <c r="X10" s="1">
        <f t="shared" si="17"/>
        <v>4</v>
      </c>
      <c r="Y10" s="1">
        <f t="shared" si="18"/>
        <v>2</v>
      </c>
      <c r="Z10" s="1">
        <f t="shared" si="19"/>
        <v>1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5</v>
      </c>
      <c r="AE10" s="1">
        <f t="shared" si="22"/>
        <v>3</v>
      </c>
      <c r="AF10" s="1">
        <f t="shared" si="23"/>
        <v>1</v>
      </c>
      <c r="AG10" s="43"/>
      <c r="AM10" s="1" t="s">
        <v>20</v>
      </c>
      <c r="AN10" s="1" t="s">
        <v>7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1</v>
      </c>
      <c r="E11" s="1">
        <v>1</v>
      </c>
      <c r="F11" s="1">
        <v>0</v>
      </c>
      <c r="G11" s="1" t="s">
        <v>83</v>
      </c>
      <c r="H11" s="1" t="s">
        <v>83</v>
      </c>
      <c r="I11" s="1">
        <f t="shared" si="2"/>
        <v>6</v>
      </c>
      <c r="J11" s="1">
        <f t="shared" si="3"/>
        <v>3</v>
      </c>
      <c r="K11" s="1">
        <f t="shared" si="4"/>
        <v>1</v>
      </c>
      <c r="L11" s="1">
        <f t="shared" si="5"/>
        <v>1</v>
      </c>
      <c r="M11" s="1">
        <f t="shared" si="6"/>
        <v>1</v>
      </c>
      <c r="N11" s="1">
        <f t="shared" si="7"/>
        <v>0</v>
      </c>
      <c r="O11" s="1">
        <f t="shared" si="8"/>
        <v>3</v>
      </c>
      <c r="P11" s="1">
        <f t="shared" si="9"/>
        <v>2</v>
      </c>
      <c r="Q11" s="1">
        <f t="shared" si="10"/>
        <v>1</v>
      </c>
      <c r="R11" s="1">
        <f t="shared" si="11"/>
        <v>3</v>
      </c>
      <c r="S11" s="1">
        <f t="shared" si="12"/>
        <v>1</v>
      </c>
      <c r="T11" s="1">
        <f t="shared" si="13"/>
        <v>0</v>
      </c>
      <c r="U11" s="1">
        <f t="shared" si="14"/>
        <v>4</v>
      </c>
      <c r="V11" s="1">
        <f t="shared" si="15"/>
        <v>1</v>
      </c>
      <c r="W11" s="1">
        <f t="shared" si="16"/>
        <v>0</v>
      </c>
      <c r="X11" s="1">
        <f t="shared" si="17"/>
        <v>4</v>
      </c>
      <c r="Y11" s="1">
        <f t="shared" si="18"/>
        <v>2</v>
      </c>
      <c r="Z11" s="1">
        <f t="shared" si="19"/>
        <v>1</v>
      </c>
      <c r="AA11" s="1" t="str">
        <f t="shared" si="0"/>
        <v>W</v>
      </c>
      <c r="AB11" s="1">
        <f t="shared" si="20"/>
        <v>3</v>
      </c>
      <c r="AC11" s="1" t="str">
        <f t="shared" si="1"/>
        <v>W</v>
      </c>
      <c r="AD11" s="1">
        <f t="shared" si="21"/>
        <v>6</v>
      </c>
      <c r="AE11" s="1">
        <f t="shared" si="22"/>
        <v>3</v>
      </c>
      <c r="AF11" s="1">
        <f t="shared" si="23"/>
        <v>1</v>
      </c>
      <c r="AG11" s="43"/>
      <c r="AM11" s="1" t="s">
        <v>19</v>
      </c>
      <c r="AN11" s="1" t="s">
        <v>6</v>
      </c>
    </row>
    <row r="12" spans="1:41" x14ac:dyDescent="0.3">
      <c r="A12" s="42">
        <v>45960</v>
      </c>
      <c r="B12" s="1">
        <v>11</v>
      </c>
      <c r="C12" s="1" t="s">
        <v>65</v>
      </c>
      <c r="D12" s="1" t="s">
        <v>5</v>
      </c>
      <c r="E12" s="1">
        <v>1</v>
      </c>
      <c r="F12" s="1">
        <v>2</v>
      </c>
      <c r="G12" s="1" t="s">
        <v>84</v>
      </c>
      <c r="H12" s="1" t="s">
        <v>83</v>
      </c>
      <c r="I12" s="1">
        <f t="shared" si="2"/>
        <v>6</v>
      </c>
      <c r="J12" s="1">
        <f t="shared" si="3"/>
        <v>3</v>
      </c>
      <c r="K12" s="1">
        <f t="shared" si="4"/>
        <v>1</v>
      </c>
      <c r="L12" s="1">
        <f t="shared" si="5"/>
        <v>2</v>
      </c>
      <c r="M12" s="1">
        <f t="shared" si="6"/>
        <v>1</v>
      </c>
      <c r="N12" s="1">
        <f t="shared" si="7"/>
        <v>0</v>
      </c>
      <c r="O12" s="1">
        <f t="shared" si="8"/>
        <v>3</v>
      </c>
      <c r="P12" s="1">
        <f t="shared" si="9"/>
        <v>2</v>
      </c>
      <c r="Q12" s="1">
        <f t="shared" si="10"/>
        <v>1</v>
      </c>
      <c r="R12" s="1">
        <f t="shared" si="11"/>
        <v>3</v>
      </c>
      <c r="S12" s="1">
        <f t="shared" si="12"/>
        <v>1</v>
      </c>
      <c r="T12" s="1">
        <f t="shared" si="13"/>
        <v>1</v>
      </c>
      <c r="U12" s="1">
        <f t="shared" si="14"/>
        <v>4</v>
      </c>
      <c r="V12" s="1">
        <f t="shared" si="15"/>
        <v>1</v>
      </c>
      <c r="W12" s="1">
        <f t="shared" si="16"/>
        <v>0</v>
      </c>
      <c r="X12" s="1">
        <f t="shared" si="17"/>
        <v>4</v>
      </c>
      <c r="Y12" s="1">
        <f t="shared" si="18"/>
        <v>2</v>
      </c>
      <c r="Z12" s="1">
        <f t="shared" si="19"/>
        <v>1</v>
      </c>
      <c r="AA12" s="1" t="str">
        <f t="shared" si="0"/>
        <v>L</v>
      </c>
      <c r="AB12" s="1">
        <f t="shared" si="20"/>
        <v>1</v>
      </c>
      <c r="AC12" s="1" t="str">
        <f t="shared" si="1"/>
        <v>OTL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3</v>
      </c>
      <c r="AF12" s="1">
        <f t="shared" ref="AF12:AF43" si="26">IF(AC12="","",COUNTIFS(AC3:AC12,"OTL"))</f>
        <v>2</v>
      </c>
      <c r="AG12" s="43"/>
      <c r="AM12" s="1" t="s">
        <v>18</v>
      </c>
      <c r="AN12" s="1" t="s">
        <v>95</v>
      </c>
    </row>
    <row r="13" spans="1:41" x14ac:dyDescent="0.3">
      <c r="A13" s="42">
        <v>45962</v>
      </c>
      <c r="B13" s="1">
        <v>12</v>
      </c>
      <c r="C13" s="1" t="s">
        <v>65</v>
      </c>
      <c r="D13" s="1" t="s">
        <v>19</v>
      </c>
      <c r="E13" s="1">
        <v>3</v>
      </c>
      <c r="F13" s="1">
        <v>4</v>
      </c>
      <c r="G13" s="1" t="s">
        <v>84</v>
      </c>
      <c r="H13" s="1" t="s">
        <v>84</v>
      </c>
      <c r="I13" s="1">
        <f t="shared" si="2"/>
        <v>6</v>
      </c>
      <c r="J13" s="1">
        <f t="shared" si="3"/>
        <v>3</v>
      </c>
      <c r="K13" s="1">
        <f t="shared" si="4"/>
        <v>1</v>
      </c>
      <c r="L13" s="1">
        <f t="shared" si="5"/>
        <v>3</v>
      </c>
      <c r="M13" s="1">
        <f t="shared" si="6"/>
        <v>1</v>
      </c>
      <c r="N13" s="1">
        <f t="shared" si="7"/>
        <v>1</v>
      </c>
      <c r="O13" s="1">
        <f t="shared" si="8"/>
        <v>3</v>
      </c>
      <c r="P13" s="1">
        <f t="shared" si="9"/>
        <v>2</v>
      </c>
      <c r="Q13" s="1">
        <f t="shared" si="10"/>
        <v>1</v>
      </c>
      <c r="R13" s="1">
        <f t="shared" si="11"/>
        <v>3</v>
      </c>
      <c r="S13" s="1">
        <f t="shared" si="12"/>
        <v>1</v>
      </c>
      <c r="T13" s="1">
        <f t="shared" si="13"/>
        <v>2</v>
      </c>
      <c r="U13" s="1">
        <f t="shared" si="14"/>
        <v>4</v>
      </c>
      <c r="V13" s="1">
        <f t="shared" si="15"/>
        <v>1</v>
      </c>
      <c r="W13" s="1">
        <f t="shared" si="16"/>
        <v>0</v>
      </c>
      <c r="X13" s="1">
        <f t="shared" si="17"/>
        <v>4</v>
      </c>
      <c r="Y13" s="1">
        <f t="shared" si="18"/>
        <v>2</v>
      </c>
      <c r="Z13" s="1">
        <f t="shared" si="19"/>
        <v>1</v>
      </c>
      <c r="AA13" s="1" t="str">
        <f t="shared" si="0"/>
        <v>L</v>
      </c>
      <c r="AB13" s="1">
        <f t="shared" si="20"/>
        <v>2</v>
      </c>
      <c r="AC13" s="1" t="str">
        <f t="shared" si="1"/>
        <v>OTL</v>
      </c>
      <c r="AD13" s="1">
        <f t="shared" si="24"/>
        <v>4</v>
      </c>
      <c r="AE13" s="1">
        <f t="shared" si="25"/>
        <v>3</v>
      </c>
      <c r="AF13" s="1">
        <f t="shared" si="26"/>
        <v>3</v>
      </c>
      <c r="AG13" s="43"/>
      <c r="AM13" s="1" t="s">
        <v>17</v>
      </c>
      <c r="AN13" s="1" t="s">
        <v>3</v>
      </c>
    </row>
    <row r="14" spans="1:41" x14ac:dyDescent="0.3">
      <c r="A14" s="42">
        <v>45965</v>
      </c>
      <c r="B14" s="1">
        <v>13</v>
      </c>
      <c r="C14" s="1" t="s">
        <v>66</v>
      </c>
      <c r="D14" s="1" t="s">
        <v>20</v>
      </c>
      <c r="E14" s="1">
        <v>4</v>
      </c>
      <c r="F14" s="1">
        <v>3</v>
      </c>
      <c r="G14" s="1" t="s">
        <v>84</v>
      </c>
      <c r="H14" s="1" t="s">
        <v>84</v>
      </c>
      <c r="I14" s="1">
        <f t="shared" si="2"/>
        <v>7</v>
      </c>
      <c r="J14" s="1">
        <f t="shared" si="3"/>
        <v>3</v>
      </c>
      <c r="K14" s="1">
        <f t="shared" si="4"/>
        <v>2</v>
      </c>
      <c r="L14" s="1">
        <f t="shared" si="5"/>
        <v>3</v>
      </c>
      <c r="M14" s="1">
        <f t="shared" si="6"/>
        <v>2</v>
      </c>
      <c r="N14" s="1">
        <f t="shared" si="7"/>
        <v>1</v>
      </c>
      <c r="O14" s="1">
        <f t="shared" si="8"/>
        <v>4</v>
      </c>
      <c r="P14" s="1">
        <f t="shared" si="9"/>
        <v>2</v>
      </c>
      <c r="Q14" s="1">
        <f t="shared" si="10"/>
        <v>1</v>
      </c>
      <c r="R14" s="1">
        <f t="shared" si="11"/>
        <v>3</v>
      </c>
      <c r="S14" s="1">
        <f t="shared" si="12"/>
        <v>1</v>
      </c>
      <c r="T14" s="1">
        <f t="shared" si="13"/>
        <v>2</v>
      </c>
      <c r="U14" s="1">
        <f t="shared" si="14"/>
        <v>4</v>
      </c>
      <c r="V14" s="1">
        <f t="shared" si="15"/>
        <v>1</v>
      </c>
      <c r="W14" s="1">
        <f t="shared" si="16"/>
        <v>0</v>
      </c>
      <c r="X14" s="1">
        <f t="shared" si="17"/>
        <v>5</v>
      </c>
      <c r="Y14" s="1">
        <f t="shared" si="18"/>
        <v>2</v>
      </c>
      <c r="Z14" s="1">
        <f t="shared" si="19"/>
        <v>1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4</v>
      </c>
      <c r="AE14" s="1">
        <f t="shared" si="25"/>
        <v>3</v>
      </c>
      <c r="AF14" s="1">
        <f t="shared" si="26"/>
        <v>3</v>
      </c>
      <c r="AG14" s="43"/>
      <c r="AM14" s="1" t="s">
        <v>16</v>
      </c>
      <c r="AN14" s="1" t="s">
        <v>2</v>
      </c>
    </row>
    <row r="15" spans="1:41" x14ac:dyDescent="0.3">
      <c r="A15" s="42">
        <v>45967</v>
      </c>
      <c r="B15" s="1">
        <v>14</v>
      </c>
      <c r="C15" s="1" t="s">
        <v>66</v>
      </c>
      <c r="D15" s="1" t="s">
        <v>31</v>
      </c>
      <c r="E15" s="1">
        <v>5</v>
      </c>
      <c r="F15" s="1">
        <v>7</v>
      </c>
      <c r="G15" s="1" t="s">
        <v>83</v>
      </c>
      <c r="H15" s="1" t="s">
        <v>83</v>
      </c>
      <c r="I15" s="1">
        <f t="shared" si="2"/>
        <v>7</v>
      </c>
      <c r="J15" s="1">
        <f t="shared" si="3"/>
        <v>4</v>
      </c>
      <c r="K15" s="1">
        <f t="shared" si="4"/>
        <v>2</v>
      </c>
      <c r="L15" s="1">
        <f t="shared" si="5"/>
        <v>3</v>
      </c>
      <c r="M15" s="1">
        <f t="shared" si="6"/>
        <v>2</v>
      </c>
      <c r="N15" s="1">
        <f t="shared" si="7"/>
        <v>1</v>
      </c>
      <c r="O15" s="1">
        <f t="shared" si="8"/>
        <v>4</v>
      </c>
      <c r="P15" s="1">
        <f t="shared" si="9"/>
        <v>3</v>
      </c>
      <c r="Q15" s="1">
        <f t="shared" si="10"/>
        <v>1</v>
      </c>
      <c r="R15" s="1">
        <f t="shared" si="11"/>
        <v>3</v>
      </c>
      <c r="S15" s="1">
        <f t="shared" si="12"/>
        <v>1</v>
      </c>
      <c r="T15" s="1">
        <f t="shared" si="13"/>
        <v>2</v>
      </c>
      <c r="U15" s="1">
        <f t="shared" si="14"/>
        <v>4</v>
      </c>
      <c r="V15" s="1">
        <f t="shared" si="15"/>
        <v>1</v>
      </c>
      <c r="W15" s="1">
        <f t="shared" si="16"/>
        <v>0</v>
      </c>
      <c r="X15" s="1">
        <f t="shared" si="17"/>
        <v>5</v>
      </c>
      <c r="Y15" s="1">
        <f t="shared" si="18"/>
        <v>3</v>
      </c>
      <c r="Z15" s="1">
        <f t="shared" si="19"/>
        <v>1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4</v>
      </c>
      <c r="AE15" s="1">
        <f t="shared" si="25"/>
        <v>3</v>
      </c>
      <c r="AF15" s="1">
        <f t="shared" si="26"/>
        <v>3</v>
      </c>
      <c r="AG15" s="43"/>
      <c r="AM15" s="1" t="s">
        <v>15</v>
      </c>
      <c r="AN15" s="1" t="s">
        <v>0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15</v>
      </c>
      <c r="E16" s="1">
        <v>5</v>
      </c>
      <c r="F16" s="1">
        <v>4</v>
      </c>
      <c r="G16" s="1" t="s">
        <v>83</v>
      </c>
      <c r="H16" s="1" t="s">
        <v>83</v>
      </c>
      <c r="I16" s="1">
        <f t="shared" si="2"/>
        <v>8</v>
      </c>
      <c r="J16" s="1">
        <f t="shared" si="3"/>
        <v>4</v>
      </c>
      <c r="K16" s="1">
        <f t="shared" si="4"/>
        <v>2</v>
      </c>
      <c r="L16" s="1">
        <f t="shared" si="5"/>
        <v>3</v>
      </c>
      <c r="M16" s="1">
        <f t="shared" si="6"/>
        <v>2</v>
      </c>
      <c r="N16" s="1">
        <f t="shared" si="7"/>
        <v>1</v>
      </c>
      <c r="O16" s="1">
        <f t="shared" si="8"/>
        <v>4</v>
      </c>
      <c r="P16" s="1">
        <f t="shared" si="9"/>
        <v>3</v>
      </c>
      <c r="Q16" s="1">
        <f t="shared" si="10"/>
        <v>1</v>
      </c>
      <c r="R16" s="1">
        <f t="shared" si="11"/>
        <v>4</v>
      </c>
      <c r="S16" s="1">
        <f t="shared" si="12"/>
        <v>1</v>
      </c>
      <c r="T16" s="1">
        <f t="shared" si="13"/>
        <v>2</v>
      </c>
      <c r="U16" s="1">
        <f t="shared" si="14"/>
        <v>5</v>
      </c>
      <c r="V16" s="1">
        <f t="shared" si="15"/>
        <v>1</v>
      </c>
      <c r="W16" s="1">
        <f t="shared" si="16"/>
        <v>0</v>
      </c>
      <c r="X16" s="1">
        <f t="shared" si="17"/>
        <v>6</v>
      </c>
      <c r="Y16" s="1">
        <f t="shared" si="18"/>
        <v>3</v>
      </c>
      <c r="Z16" s="1">
        <f t="shared" si="19"/>
        <v>1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5</v>
      </c>
      <c r="AE16" s="1">
        <f t="shared" si="25"/>
        <v>2</v>
      </c>
      <c r="AF16" s="1">
        <f t="shared" si="26"/>
        <v>3</v>
      </c>
      <c r="AG16" s="43"/>
      <c r="AM16" s="1" t="s">
        <v>14</v>
      </c>
    </row>
    <row r="17" spans="1:39" x14ac:dyDescent="0.3">
      <c r="A17" s="42">
        <v>45970</v>
      </c>
      <c r="B17" s="1">
        <v>16</v>
      </c>
      <c r="C17" s="1" t="s">
        <v>66</v>
      </c>
      <c r="D17" s="1" t="s">
        <v>7</v>
      </c>
      <c r="E17" s="1">
        <v>2</v>
      </c>
      <c r="F17" s="1">
        <v>1</v>
      </c>
      <c r="G17" s="1" t="s">
        <v>83</v>
      </c>
      <c r="H17" s="1" t="s">
        <v>83</v>
      </c>
      <c r="I17" s="1">
        <f t="shared" si="2"/>
        <v>9</v>
      </c>
      <c r="J17" s="1">
        <f t="shared" si="3"/>
        <v>4</v>
      </c>
      <c r="K17" s="1">
        <f t="shared" si="4"/>
        <v>2</v>
      </c>
      <c r="L17" s="1">
        <f t="shared" si="5"/>
        <v>3</v>
      </c>
      <c r="M17" s="1">
        <f t="shared" si="6"/>
        <v>2</v>
      </c>
      <c r="N17" s="1">
        <f t="shared" si="7"/>
        <v>1</v>
      </c>
      <c r="O17" s="1">
        <f t="shared" si="8"/>
        <v>5</v>
      </c>
      <c r="P17" s="1">
        <f t="shared" si="9"/>
        <v>3</v>
      </c>
      <c r="Q17" s="1">
        <f t="shared" si="10"/>
        <v>1</v>
      </c>
      <c r="R17" s="1">
        <f t="shared" si="11"/>
        <v>4</v>
      </c>
      <c r="S17" s="1">
        <f t="shared" si="12"/>
        <v>1</v>
      </c>
      <c r="T17" s="1">
        <f t="shared" si="13"/>
        <v>2</v>
      </c>
      <c r="U17" s="1">
        <f t="shared" si="14"/>
        <v>5</v>
      </c>
      <c r="V17" s="1">
        <f t="shared" si="15"/>
        <v>1</v>
      </c>
      <c r="W17" s="1">
        <f t="shared" si="16"/>
        <v>0</v>
      </c>
      <c r="X17" s="1">
        <f t="shared" si="17"/>
        <v>7</v>
      </c>
      <c r="Y17" s="1">
        <f t="shared" si="18"/>
        <v>3</v>
      </c>
      <c r="Z17" s="1">
        <f t="shared" si="19"/>
        <v>1</v>
      </c>
      <c r="AA17" s="1" t="str">
        <f t="shared" si="0"/>
        <v>W</v>
      </c>
      <c r="AB17" s="1">
        <f t="shared" si="20"/>
        <v>2</v>
      </c>
      <c r="AC17" s="1" t="str">
        <f t="shared" si="1"/>
        <v>W</v>
      </c>
      <c r="AD17" s="1">
        <f t="shared" si="24"/>
        <v>6</v>
      </c>
      <c r="AE17" s="1">
        <f t="shared" si="25"/>
        <v>1</v>
      </c>
      <c r="AF17" s="1">
        <f t="shared" si="26"/>
        <v>3</v>
      </c>
      <c r="AG17" s="43"/>
      <c r="AM17" s="1" t="s">
        <v>13</v>
      </c>
    </row>
    <row r="18" spans="1:39" x14ac:dyDescent="0.3">
      <c r="A18" s="42">
        <v>45972</v>
      </c>
      <c r="B18" s="1">
        <v>17</v>
      </c>
      <c r="C18" s="1" t="s">
        <v>65</v>
      </c>
      <c r="D18" s="1" t="s">
        <v>11</v>
      </c>
      <c r="E18" s="1">
        <v>3</v>
      </c>
      <c r="F18" s="1">
        <v>2</v>
      </c>
      <c r="G18" s="1" t="s">
        <v>84</v>
      </c>
      <c r="H18" s="1" t="s">
        <v>83</v>
      </c>
      <c r="I18" s="1">
        <f t="shared" si="2"/>
        <v>10</v>
      </c>
      <c r="J18" s="1">
        <f t="shared" si="3"/>
        <v>4</v>
      </c>
      <c r="K18" s="1">
        <f t="shared" si="4"/>
        <v>3</v>
      </c>
      <c r="L18" s="1">
        <f t="shared" si="5"/>
        <v>3</v>
      </c>
      <c r="M18" s="1">
        <f t="shared" si="6"/>
        <v>2</v>
      </c>
      <c r="N18" s="1">
        <f t="shared" si="7"/>
        <v>1</v>
      </c>
      <c r="O18" s="1">
        <f t="shared" si="8"/>
        <v>5</v>
      </c>
      <c r="P18" s="1">
        <f t="shared" si="9"/>
        <v>3</v>
      </c>
      <c r="Q18" s="1">
        <f t="shared" si="10"/>
        <v>1</v>
      </c>
      <c r="R18" s="1">
        <f t="shared" si="11"/>
        <v>5</v>
      </c>
      <c r="S18" s="1">
        <f t="shared" si="12"/>
        <v>1</v>
      </c>
      <c r="T18" s="1">
        <f t="shared" si="13"/>
        <v>2</v>
      </c>
      <c r="U18" s="1">
        <f t="shared" si="14"/>
        <v>5</v>
      </c>
      <c r="V18" s="1">
        <f t="shared" si="15"/>
        <v>1</v>
      </c>
      <c r="W18" s="1">
        <f t="shared" si="16"/>
        <v>0</v>
      </c>
      <c r="X18" s="1">
        <f t="shared" si="17"/>
        <v>7</v>
      </c>
      <c r="Y18" s="1">
        <f t="shared" si="18"/>
        <v>3</v>
      </c>
      <c r="Z18" s="1">
        <f t="shared" si="19"/>
        <v>1</v>
      </c>
      <c r="AA18" s="1" t="str">
        <f t="shared" si="0"/>
        <v>W</v>
      </c>
      <c r="AB18" s="1">
        <f t="shared" si="20"/>
        <v>3</v>
      </c>
      <c r="AC18" s="1" t="str">
        <f t="shared" si="1"/>
        <v>W</v>
      </c>
      <c r="AD18" s="1">
        <f t="shared" si="24"/>
        <v>7</v>
      </c>
      <c r="AE18" s="1">
        <f t="shared" si="25"/>
        <v>1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45974</v>
      </c>
      <c r="B19" s="1">
        <v>18</v>
      </c>
      <c r="C19" s="1" t="s">
        <v>65</v>
      </c>
      <c r="D19" s="1" t="s">
        <v>16</v>
      </c>
      <c r="E19" s="1">
        <v>7</v>
      </c>
      <c r="F19" s="1">
        <v>0</v>
      </c>
      <c r="G19" s="1" t="s">
        <v>83</v>
      </c>
      <c r="H19" s="1" t="s">
        <v>83</v>
      </c>
      <c r="I19" s="1">
        <f t="shared" si="2"/>
        <v>11</v>
      </c>
      <c r="J19" s="1">
        <f t="shared" si="3"/>
        <v>4</v>
      </c>
      <c r="K19" s="1">
        <f t="shared" si="4"/>
        <v>3</v>
      </c>
      <c r="L19" s="1">
        <f t="shared" si="5"/>
        <v>3</v>
      </c>
      <c r="M19" s="1">
        <f t="shared" si="6"/>
        <v>2</v>
      </c>
      <c r="N19" s="1">
        <f t="shared" si="7"/>
        <v>1</v>
      </c>
      <c r="O19" s="1">
        <f t="shared" si="8"/>
        <v>5</v>
      </c>
      <c r="P19" s="1">
        <f t="shared" si="9"/>
        <v>3</v>
      </c>
      <c r="Q19" s="1">
        <f t="shared" si="10"/>
        <v>1</v>
      </c>
      <c r="R19" s="1">
        <f t="shared" si="11"/>
        <v>6</v>
      </c>
      <c r="S19" s="1">
        <f t="shared" si="12"/>
        <v>1</v>
      </c>
      <c r="T19" s="1">
        <f t="shared" si="13"/>
        <v>2</v>
      </c>
      <c r="U19" s="1">
        <f t="shared" si="14"/>
        <v>5</v>
      </c>
      <c r="V19" s="1">
        <f t="shared" si="15"/>
        <v>1</v>
      </c>
      <c r="W19" s="1">
        <f t="shared" si="16"/>
        <v>0</v>
      </c>
      <c r="X19" s="1">
        <f t="shared" si="17"/>
        <v>7</v>
      </c>
      <c r="Y19" s="1">
        <f t="shared" si="18"/>
        <v>3</v>
      </c>
      <c r="Z19" s="1">
        <f t="shared" si="19"/>
        <v>1</v>
      </c>
      <c r="AA19" s="1" t="str">
        <f t="shared" si="0"/>
        <v>W</v>
      </c>
      <c r="AB19" s="1">
        <f t="shared" si="20"/>
        <v>4</v>
      </c>
      <c r="AC19" s="1" t="str">
        <f t="shared" si="1"/>
        <v>W</v>
      </c>
      <c r="AD19" s="1">
        <f t="shared" si="24"/>
        <v>7</v>
      </c>
      <c r="AE19" s="1">
        <f t="shared" si="25"/>
        <v>1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45976</v>
      </c>
      <c r="B20" s="1">
        <v>19</v>
      </c>
      <c r="C20" s="1" t="s">
        <v>66</v>
      </c>
      <c r="D20" s="1" t="s">
        <v>10</v>
      </c>
      <c r="E20" s="1">
        <v>5</v>
      </c>
      <c r="F20" s="1">
        <v>1</v>
      </c>
      <c r="G20" s="1" t="s">
        <v>83</v>
      </c>
      <c r="H20" s="1" t="s">
        <v>83</v>
      </c>
      <c r="I20" s="1">
        <f t="shared" si="2"/>
        <v>12</v>
      </c>
      <c r="J20" s="1">
        <f t="shared" si="3"/>
        <v>4</v>
      </c>
      <c r="K20" s="1">
        <f t="shared" si="4"/>
        <v>3</v>
      </c>
      <c r="L20" s="1">
        <f t="shared" si="5"/>
        <v>3</v>
      </c>
      <c r="M20" s="1">
        <f t="shared" si="6"/>
        <v>2</v>
      </c>
      <c r="N20" s="1">
        <f t="shared" si="7"/>
        <v>1</v>
      </c>
      <c r="O20" s="1">
        <f t="shared" si="8"/>
        <v>6</v>
      </c>
      <c r="P20" s="1">
        <f t="shared" si="9"/>
        <v>3</v>
      </c>
      <c r="Q20" s="1">
        <f t="shared" si="10"/>
        <v>1</v>
      </c>
      <c r="R20" s="1">
        <f t="shared" si="11"/>
        <v>6</v>
      </c>
      <c r="S20" s="1">
        <f t="shared" si="12"/>
        <v>1</v>
      </c>
      <c r="T20" s="1">
        <f t="shared" si="13"/>
        <v>2</v>
      </c>
      <c r="U20" s="1">
        <f t="shared" si="14"/>
        <v>5</v>
      </c>
      <c r="V20" s="1">
        <f t="shared" si="15"/>
        <v>1</v>
      </c>
      <c r="W20" s="1">
        <f t="shared" si="16"/>
        <v>0</v>
      </c>
      <c r="X20" s="1">
        <f t="shared" si="17"/>
        <v>7</v>
      </c>
      <c r="Y20" s="1">
        <f t="shared" si="18"/>
        <v>3</v>
      </c>
      <c r="Z20" s="1">
        <f t="shared" si="19"/>
        <v>1</v>
      </c>
      <c r="AA20" s="1" t="str">
        <f t="shared" si="0"/>
        <v>W</v>
      </c>
      <c r="AB20" s="1">
        <f t="shared" si="20"/>
        <v>5</v>
      </c>
      <c r="AC20" s="1" t="str">
        <f t="shared" si="1"/>
        <v>W</v>
      </c>
      <c r="AD20" s="1">
        <f t="shared" si="24"/>
        <v>7</v>
      </c>
      <c r="AE20" s="1">
        <f t="shared" si="25"/>
        <v>1</v>
      </c>
      <c r="AF20" s="1">
        <f t="shared" si="26"/>
        <v>2</v>
      </c>
      <c r="AG20" s="43"/>
      <c r="AM20" s="1" t="s">
        <v>10</v>
      </c>
    </row>
    <row r="21" spans="1:39" x14ac:dyDescent="0.3">
      <c r="A21" s="42">
        <v>45979</v>
      </c>
      <c r="B21" s="1">
        <v>20</v>
      </c>
      <c r="C21" s="1" t="s">
        <v>66</v>
      </c>
      <c r="D21" s="1" t="s">
        <v>13</v>
      </c>
      <c r="E21" s="1">
        <v>2</v>
      </c>
      <c r="F21" s="1">
        <v>3</v>
      </c>
      <c r="G21" s="1" t="s">
        <v>83</v>
      </c>
      <c r="H21" s="1" t="s">
        <v>83</v>
      </c>
      <c r="I21" s="1">
        <f t="shared" si="2"/>
        <v>12</v>
      </c>
      <c r="J21" s="1">
        <f t="shared" si="3"/>
        <v>5</v>
      </c>
      <c r="K21" s="1">
        <f t="shared" si="4"/>
        <v>3</v>
      </c>
      <c r="L21" s="1">
        <f t="shared" si="5"/>
        <v>3</v>
      </c>
      <c r="M21" s="1">
        <f t="shared" si="6"/>
        <v>2</v>
      </c>
      <c r="N21" s="1">
        <f t="shared" si="7"/>
        <v>1</v>
      </c>
      <c r="O21" s="1">
        <f t="shared" si="8"/>
        <v>6</v>
      </c>
      <c r="P21" s="1">
        <f t="shared" si="9"/>
        <v>4</v>
      </c>
      <c r="Q21" s="1">
        <f t="shared" si="10"/>
        <v>1</v>
      </c>
      <c r="R21" s="1">
        <f t="shared" si="11"/>
        <v>6</v>
      </c>
      <c r="S21" s="1">
        <f t="shared" si="12"/>
        <v>1</v>
      </c>
      <c r="T21" s="1">
        <f t="shared" si="13"/>
        <v>2</v>
      </c>
      <c r="U21" s="1">
        <f t="shared" si="14"/>
        <v>5</v>
      </c>
      <c r="V21" s="1">
        <f t="shared" si="15"/>
        <v>1</v>
      </c>
      <c r="W21" s="1">
        <f t="shared" si="16"/>
        <v>0</v>
      </c>
      <c r="X21" s="1">
        <f t="shared" si="17"/>
        <v>7</v>
      </c>
      <c r="Y21" s="1">
        <f t="shared" si="18"/>
        <v>3</v>
      </c>
      <c r="Z21" s="1">
        <f t="shared" si="19"/>
        <v>1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6</v>
      </c>
      <c r="AE21" s="1">
        <f t="shared" si="25"/>
        <v>2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45981</v>
      </c>
      <c r="B22" s="1">
        <v>21</v>
      </c>
      <c r="C22" s="1" t="s">
        <v>65</v>
      </c>
      <c r="D22" s="1" t="s">
        <v>3</v>
      </c>
      <c r="E22" s="1">
        <v>4</v>
      </c>
      <c r="F22" s="1">
        <v>2</v>
      </c>
      <c r="G22" s="1" t="s">
        <v>83</v>
      </c>
      <c r="H22" s="1" t="s">
        <v>83</v>
      </c>
      <c r="I22" s="1">
        <f t="shared" si="2"/>
        <v>13</v>
      </c>
      <c r="J22" s="1">
        <f t="shared" si="3"/>
        <v>5</v>
      </c>
      <c r="K22" s="1">
        <f t="shared" si="4"/>
        <v>3</v>
      </c>
      <c r="L22" s="1">
        <f t="shared" si="5"/>
        <v>3</v>
      </c>
      <c r="M22" s="1">
        <f t="shared" si="6"/>
        <v>2</v>
      </c>
      <c r="N22" s="1">
        <f t="shared" si="7"/>
        <v>1</v>
      </c>
      <c r="O22" s="1">
        <f t="shared" si="8"/>
        <v>6</v>
      </c>
      <c r="P22" s="1">
        <f t="shared" si="9"/>
        <v>4</v>
      </c>
      <c r="Q22" s="1">
        <f t="shared" si="10"/>
        <v>1</v>
      </c>
      <c r="R22" s="1">
        <f t="shared" si="11"/>
        <v>7</v>
      </c>
      <c r="S22" s="1">
        <f t="shared" si="12"/>
        <v>1</v>
      </c>
      <c r="T22" s="1">
        <f t="shared" si="13"/>
        <v>2</v>
      </c>
      <c r="U22" s="1">
        <f t="shared" si="14"/>
        <v>5</v>
      </c>
      <c r="V22" s="1">
        <f t="shared" si="15"/>
        <v>1</v>
      </c>
      <c r="W22" s="1">
        <f t="shared" si="16"/>
        <v>0</v>
      </c>
      <c r="X22" s="1">
        <f t="shared" si="17"/>
        <v>8</v>
      </c>
      <c r="Y22" s="1">
        <f t="shared" si="18"/>
        <v>3</v>
      </c>
      <c r="Z22" s="1">
        <f t="shared" si="19"/>
        <v>1</v>
      </c>
      <c r="AA22" s="1" t="str">
        <f t="shared" si="0"/>
        <v>W</v>
      </c>
      <c r="AB22" s="1">
        <f t="shared" si="20"/>
        <v>1</v>
      </c>
      <c r="AC22" s="1" t="str">
        <f t="shared" si="1"/>
        <v>W</v>
      </c>
      <c r="AD22" s="1">
        <f t="shared" si="24"/>
        <v>7</v>
      </c>
      <c r="AE22" s="1">
        <f t="shared" si="25"/>
        <v>2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45983</v>
      </c>
      <c r="B23" s="1">
        <v>22</v>
      </c>
      <c r="C23" s="1" t="s">
        <v>65</v>
      </c>
      <c r="D23" s="1" t="s">
        <v>27</v>
      </c>
      <c r="E23" s="1">
        <v>2</v>
      </c>
      <c r="F23" s="1">
        <v>3</v>
      </c>
      <c r="G23" s="1" t="s">
        <v>84</v>
      </c>
      <c r="H23" s="1" t="s">
        <v>84</v>
      </c>
      <c r="I23" s="1">
        <f t="shared" si="2"/>
        <v>13</v>
      </c>
      <c r="J23" s="1">
        <f t="shared" si="3"/>
        <v>5</v>
      </c>
      <c r="K23" s="1">
        <f t="shared" si="4"/>
        <v>3</v>
      </c>
      <c r="L23" s="1">
        <f t="shared" si="5"/>
        <v>4</v>
      </c>
      <c r="M23" s="1">
        <f t="shared" si="6"/>
        <v>2</v>
      </c>
      <c r="N23" s="1">
        <f t="shared" si="7"/>
        <v>2</v>
      </c>
      <c r="O23" s="1">
        <f t="shared" si="8"/>
        <v>6</v>
      </c>
      <c r="P23" s="1">
        <f t="shared" si="9"/>
        <v>4</v>
      </c>
      <c r="Q23" s="1">
        <f t="shared" si="10"/>
        <v>1</v>
      </c>
      <c r="R23" s="1">
        <f t="shared" si="11"/>
        <v>7</v>
      </c>
      <c r="S23" s="1">
        <f t="shared" si="12"/>
        <v>1</v>
      </c>
      <c r="T23" s="1">
        <f t="shared" si="13"/>
        <v>3</v>
      </c>
      <c r="U23" s="1">
        <f t="shared" si="14"/>
        <v>5</v>
      </c>
      <c r="V23" s="1">
        <f t="shared" si="15"/>
        <v>1</v>
      </c>
      <c r="W23" s="1">
        <f t="shared" si="16"/>
        <v>0</v>
      </c>
      <c r="X23" s="1">
        <f t="shared" si="17"/>
        <v>8</v>
      </c>
      <c r="Y23" s="1">
        <f t="shared" si="18"/>
        <v>3</v>
      </c>
      <c r="Z23" s="1">
        <f t="shared" si="19"/>
        <v>2</v>
      </c>
      <c r="AA23" s="1" t="str">
        <f t="shared" si="0"/>
        <v>L</v>
      </c>
      <c r="AB23" s="1">
        <f t="shared" si="20"/>
        <v>1</v>
      </c>
      <c r="AC23" s="1" t="str">
        <f t="shared" si="1"/>
        <v>OTL</v>
      </c>
      <c r="AD23" s="1">
        <f t="shared" si="24"/>
        <v>7</v>
      </c>
      <c r="AE23" s="1">
        <f t="shared" si="25"/>
        <v>2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45986</v>
      </c>
      <c r="B24" s="1">
        <v>23</v>
      </c>
      <c r="C24" s="1" t="s">
        <v>65</v>
      </c>
      <c r="D24" s="1" t="s">
        <v>20</v>
      </c>
      <c r="E24" s="1">
        <v>8</v>
      </c>
      <c r="F24" s="1">
        <v>3</v>
      </c>
      <c r="G24" s="1" t="s">
        <v>83</v>
      </c>
      <c r="H24" s="1" t="s">
        <v>83</v>
      </c>
      <c r="I24" s="1">
        <f t="shared" si="2"/>
        <v>14</v>
      </c>
      <c r="J24" s="1">
        <f t="shared" si="3"/>
        <v>5</v>
      </c>
      <c r="K24" s="1">
        <f t="shared" si="4"/>
        <v>3</v>
      </c>
      <c r="L24" s="1">
        <f t="shared" si="5"/>
        <v>4</v>
      </c>
      <c r="M24" s="1">
        <f t="shared" si="6"/>
        <v>2</v>
      </c>
      <c r="N24" s="1">
        <f t="shared" si="7"/>
        <v>2</v>
      </c>
      <c r="O24" s="1">
        <f t="shared" si="8"/>
        <v>6</v>
      </c>
      <c r="P24" s="1">
        <f t="shared" si="9"/>
        <v>4</v>
      </c>
      <c r="Q24" s="1">
        <f t="shared" si="10"/>
        <v>1</v>
      </c>
      <c r="R24" s="1">
        <f t="shared" si="11"/>
        <v>8</v>
      </c>
      <c r="S24" s="1">
        <f t="shared" si="12"/>
        <v>1</v>
      </c>
      <c r="T24" s="1">
        <f t="shared" si="13"/>
        <v>3</v>
      </c>
      <c r="U24" s="1">
        <f t="shared" si="14"/>
        <v>5</v>
      </c>
      <c r="V24" s="1">
        <f t="shared" si="15"/>
        <v>1</v>
      </c>
      <c r="W24" s="1">
        <f t="shared" si="16"/>
        <v>0</v>
      </c>
      <c r="X24" s="1">
        <f t="shared" si="17"/>
        <v>9</v>
      </c>
      <c r="Y24" s="1">
        <f t="shared" si="18"/>
        <v>3</v>
      </c>
      <c r="Z24" s="1">
        <f t="shared" si="19"/>
        <v>2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7</v>
      </c>
      <c r="AE24" s="1">
        <f t="shared" si="25"/>
        <v>2</v>
      </c>
      <c r="AF24" s="1">
        <f t="shared" si="26"/>
        <v>1</v>
      </c>
      <c r="AG24" s="43"/>
      <c r="AM24" s="1" t="s">
        <v>6</v>
      </c>
    </row>
    <row r="25" spans="1:39" x14ac:dyDescent="0.3">
      <c r="A25" s="42">
        <v>45987</v>
      </c>
      <c r="B25" s="1">
        <v>24</v>
      </c>
      <c r="C25" s="1" t="s">
        <v>65</v>
      </c>
      <c r="D25" s="1" t="s">
        <v>7</v>
      </c>
      <c r="E25" s="1">
        <v>3</v>
      </c>
      <c r="F25" s="1">
        <v>2</v>
      </c>
      <c r="G25" s="1" t="s">
        <v>83</v>
      </c>
      <c r="H25" s="1" t="s">
        <v>83</v>
      </c>
      <c r="I25" s="1">
        <f t="shared" si="2"/>
        <v>15</v>
      </c>
      <c r="J25" s="1">
        <f t="shared" si="3"/>
        <v>5</v>
      </c>
      <c r="K25" s="1">
        <f t="shared" si="4"/>
        <v>3</v>
      </c>
      <c r="L25" s="1">
        <f t="shared" si="5"/>
        <v>4</v>
      </c>
      <c r="M25" s="1">
        <f t="shared" si="6"/>
        <v>2</v>
      </c>
      <c r="N25" s="1">
        <f t="shared" si="7"/>
        <v>2</v>
      </c>
      <c r="O25" s="1">
        <f t="shared" si="8"/>
        <v>6</v>
      </c>
      <c r="P25" s="1">
        <f t="shared" si="9"/>
        <v>4</v>
      </c>
      <c r="Q25" s="1">
        <f t="shared" si="10"/>
        <v>1</v>
      </c>
      <c r="R25" s="1">
        <f t="shared" si="11"/>
        <v>9</v>
      </c>
      <c r="S25" s="1">
        <f t="shared" si="12"/>
        <v>1</v>
      </c>
      <c r="T25" s="1">
        <f t="shared" si="13"/>
        <v>3</v>
      </c>
      <c r="U25" s="1">
        <f t="shared" si="14"/>
        <v>5</v>
      </c>
      <c r="V25" s="1">
        <f t="shared" si="15"/>
        <v>1</v>
      </c>
      <c r="W25" s="1">
        <f t="shared" si="16"/>
        <v>0</v>
      </c>
      <c r="X25" s="1">
        <f t="shared" si="17"/>
        <v>10</v>
      </c>
      <c r="Y25" s="1">
        <f t="shared" si="18"/>
        <v>3</v>
      </c>
      <c r="Z25" s="1">
        <f t="shared" si="19"/>
        <v>2</v>
      </c>
      <c r="AA25" s="1" t="str">
        <f t="shared" si="0"/>
        <v>W</v>
      </c>
      <c r="AB25" s="1">
        <f t="shared" si="20"/>
        <v>2</v>
      </c>
      <c r="AC25" s="1" t="str">
        <f t="shared" si="1"/>
        <v>W</v>
      </c>
      <c r="AD25" s="1">
        <f t="shared" si="24"/>
        <v>8</v>
      </c>
      <c r="AE25" s="1">
        <f t="shared" si="25"/>
        <v>1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95</v>
      </c>
      <c r="E26" s="1">
        <v>4</v>
      </c>
      <c r="F26" s="1">
        <v>3</v>
      </c>
      <c r="G26" s="1" t="s">
        <v>83</v>
      </c>
      <c r="H26" s="1" t="s">
        <v>83</v>
      </c>
      <c r="I26" s="1">
        <f t="shared" si="2"/>
        <v>16</v>
      </c>
      <c r="J26" s="1">
        <f t="shared" si="3"/>
        <v>5</v>
      </c>
      <c r="K26" s="1">
        <f t="shared" si="4"/>
        <v>3</v>
      </c>
      <c r="L26" s="1">
        <f t="shared" si="5"/>
        <v>4</v>
      </c>
      <c r="M26" s="1">
        <f t="shared" si="6"/>
        <v>2</v>
      </c>
      <c r="N26" s="1">
        <f t="shared" si="7"/>
        <v>2</v>
      </c>
      <c r="O26" s="1">
        <f t="shared" si="8"/>
        <v>7</v>
      </c>
      <c r="P26" s="1">
        <f t="shared" si="9"/>
        <v>4</v>
      </c>
      <c r="Q26" s="1">
        <f t="shared" si="10"/>
        <v>1</v>
      </c>
      <c r="R26" s="1">
        <f t="shared" si="11"/>
        <v>9</v>
      </c>
      <c r="S26" s="1">
        <f t="shared" si="12"/>
        <v>1</v>
      </c>
      <c r="T26" s="1">
        <f t="shared" si="13"/>
        <v>3</v>
      </c>
      <c r="U26" s="1">
        <f t="shared" si="14"/>
        <v>6</v>
      </c>
      <c r="V26" s="1">
        <f t="shared" si="15"/>
        <v>1</v>
      </c>
      <c r="W26" s="1">
        <f t="shared" si="16"/>
        <v>0</v>
      </c>
      <c r="X26" s="1">
        <f t="shared" si="17"/>
        <v>11</v>
      </c>
      <c r="Y26" s="1">
        <f t="shared" si="18"/>
        <v>3</v>
      </c>
      <c r="Z26" s="1">
        <f t="shared" si="19"/>
        <v>2</v>
      </c>
      <c r="AA26" s="1" t="str">
        <f t="shared" si="0"/>
        <v>W</v>
      </c>
      <c r="AB26" s="1">
        <f t="shared" si="20"/>
        <v>3</v>
      </c>
      <c r="AC26" s="1" t="str">
        <f t="shared" si="1"/>
        <v>W</v>
      </c>
      <c r="AD26" s="1">
        <f t="shared" si="24"/>
        <v>8</v>
      </c>
      <c r="AE26" s="1">
        <f t="shared" si="25"/>
        <v>1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45991</v>
      </c>
      <c r="B27" s="1">
        <v>26</v>
      </c>
      <c r="C27" s="1" t="s">
        <v>66</v>
      </c>
      <c r="D27" s="1" t="s">
        <v>11</v>
      </c>
      <c r="E27" s="1">
        <v>6</v>
      </c>
      <c r="F27" s="1">
        <v>1</v>
      </c>
      <c r="G27" s="1" t="s">
        <v>83</v>
      </c>
      <c r="H27" s="1" t="s">
        <v>83</v>
      </c>
      <c r="I27" s="1">
        <f t="shared" si="2"/>
        <v>17</v>
      </c>
      <c r="J27" s="1">
        <f t="shared" si="3"/>
        <v>5</v>
      </c>
      <c r="K27" s="1">
        <f t="shared" si="4"/>
        <v>3</v>
      </c>
      <c r="L27" s="1">
        <f t="shared" si="5"/>
        <v>4</v>
      </c>
      <c r="M27" s="1">
        <f t="shared" si="6"/>
        <v>2</v>
      </c>
      <c r="N27" s="1">
        <f t="shared" si="7"/>
        <v>2</v>
      </c>
      <c r="O27" s="1">
        <f t="shared" si="8"/>
        <v>8</v>
      </c>
      <c r="P27" s="1">
        <f t="shared" si="9"/>
        <v>4</v>
      </c>
      <c r="Q27" s="1">
        <f t="shared" si="10"/>
        <v>1</v>
      </c>
      <c r="R27" s="1">
        <f t="shared" si="11"/>
        <v>9</v>
      </c>
      <c r="S27" s="1">
        <f t="shared" si="12"/>
        <v>1</v>
      </c>
      <c r="T27" s="1">
        <f t="shared" si="13"/>
        <v>3</v>
      </c>
      <c r="U27" s="1">
        <f t="shared" si="14"/>
        <v>6</v>
      </c>
      <c r="V27" s="1">
        <f t="shared" si="15"/>
        <v>1</v>
      </c>
      <c r="W27" s="1">
        <f t="shared" si="16"/>
        <v>0</v>
      </c>
      <c r="X27" s="1">
        <f t="shared" si="17"/>
        <v>11</v>
      </c>
      <c r="Y27" s="1">
        <f t="shared" si="18"/>
        <v>3</v>
      </c>
      <c r="Z27" s="1">
        <f t="shared" si="19"/>
        <v>2</v>
      </c>
      <c r="AA27" s="1" t="str">
        <f t="shared" si="0"/>
        <v>W</v>
      </c>
      <c r="AB27" s="1">
        <f t="shared" si="20"/>
        <v>4</v>
      </c>
      <c r="AC27" s="1" t="str">
        <f t="shared" si="1"/>
        <v>W</v>
      </c>
      <c r="AD27" s="1">
        <f t="shared" si="24"/>
        <v>8</v>
      </c>
      <c r="AE27" s="1">
        <f t="shared" si="25"/>
        <v>1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45993</v>
      </c>
      <c r="B28" s="1">
        <v>27</v>
      </c>
      <c r="C28" s="1" t="s">
        <v>65</v>
      </c>
      <c r="D28" s="1" t="s">
        <v>12</v>
      </c>
      <c r="E28" s="1">
        <v>2</v>
      </c>
      <c r="F28" s="1">
        <v>3</v>
      </c>
      <c r="G28" s="1" t="s">
        <v>84</v>
      </c>
      <c r="H28" s="1" t="s">
        <v>83</v>
      </c>
      <c r="I28" s="1">
        <f t="shared" si="2"/>
        <v>17</v>
      </c>
      <c r="J28" s="1">
        <f t="shared" si="3"/>
        <v>5</v>
      </c>
      <c r="K28" s="1">
        <f t="shared" si="4"/>
        <v>3</v>
      </c>
      <c r="L28" s="1">
        <f t="shared" si="5"/>
        <v>5</v>
      </c>
      <c r="M28" s="1">
        <f t="shared" si="6"/>
        <v>2</v>
      </c>
      <c r="N28" s="1">
        <f t="shared" si="7"/>
        <v>2</v>
      </c>
      <c r="O28" s="1">
        <f t="shared" si="8"/>
        <v>8</v>
      </c>
      <c r="P28" s="1">
        <f t="shared" si="9"/>
        <v>4</v>
      </c>
      <c r="Q28" s="1">
        <f t="shared" si="10"/>
        <v>1</v>
      </c>
      <c r="R28" s="1">
        <f t="shared" si="11"/>
        <v>9</v>
      </c>
      <c r="S28" s="1">
        <f t="shared" si="12"/>
        <v>1</v>
      </c>
      <c r="T28" s="1">
        <f t="shared" si="13"/>
        <v>4</v>
      </c>
      <c r="U28" s="1">
        <f t="shared" si="14"/>
        <v>6</v>
      </c>
      <c r="V28" s="1">
        <f t="shared" si="15"/>
        <v>1</v>
      </c>
      <c r="W28" s="1">
        <f t="shared" si="16"/>
        <v>0</v>
      </c>
      <c r="X28" s="1">
        <f t="shared" si="17"/>
        <v>11</v>
      </c>
      <c r="Y28" s="1">
        <f t="shared" si="18"/>
        <v>3</v>
      </c>
      <c r="Z28" s="1">
        <f t="shared" si="19"/>
        <v>2</v>
      </c>
      <c r="AA28" s="1" t="str">
        <f t="shared" si="0"/>
        <v>L</v>
      </c>
      <c r="AB28" s="1">
        <f t="shared" si="20"/>
        <v>1</v>
      </c>
      <c r="AC28" s="1" t="str">
        <f t="shared" si="1"/>
        <v>OTL</v>
      </c>
      <c r="AD28" s="1">
        <f t="shared" si="24"/>
        <v>7</v>
      </c>
      <c r="AE28" s="1">
        <f t="shared" si="25"/>
        <v>1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45994</v>
      </c>
      <c r="B29" s="1">
        <v>28</v>
      </c>
      <c r="C29" s="1" t="s">
        <v>65</v>
      </c>
      <c r="D29" s="1" t="s">
        <v>14</v>
      </c>
      <c r="E29" s="1">
        <v>3</v>
      </c>
      <c r="F29" s="1">
        <v>0</v>
      </c>
      <c r="G29" s="1" t="s">
        <v>83</v>
      </c>
      <c r="H29" s="1" t="s">
        <v>83</v>
      </c>
      <c r="I29" s="1">
        <f t="shared" si="2"/>
        <v>18</v>
      </c>
      <c r="J29" s="1">
        <f t="shared" si="3"/>
        <v>5</v>
      </c>
      <c r="K29" s="1">
        <f t="shared" si="4"/>
        <v>3</v>
      </c>
      <c r="L29" s="1">
        <f t="shared" si="5"/>
        <v>5</v>
      </c>
      <c r="M29" s="1">
        <f t="shared" si="6"/>
        <v>2</v>
      </c>
      <c r="N29" s="1">
        <f t="shared" si="7"/>
        <v>2</v>
      </c>
      <c r="O29" s="1">
        <f t="shared" si="8"/>
        <v>8</v>
      </c>
      <c r="P29" s="1">
        <f t="shared" si="9"/>
        <v>4</v>
      </c>
      <c r="Q29" s="1">
        <f t="shared" si="10"/>
        <v>1</v>
      </c>
      <c r="R29" s="1">
        <f t="shared" si="11"/>
        <v>10</v>
      </c>
      <c r="S29" s="1">
        <f t="shared" si="12"/>
        <v>1</v>
      </c>
      <c r="T29" s="1">
        <f t="shared" si="13"/>
        <v>4</v>
      </c>
      <c r="U29" s="1">
        <f t="shared" si="14"/>
        <v>6</v>
      </c>
      <c r="V29" s="1">
        <f t="shared" si="15"/>
        <v>1</v>
      </c>
      <c r="W29" s="1">
        <f t="shared" si="16"/>
        <v>0</v>
      </c>
      <c r="X29" s="1">
        <f t="shared" si="17"/>
        <v>11</v>
      </c>
      <c r="Y29" s="1">
        <f t="shared" si="18"/>
        <v>3</v>
      </c>
      <c r="Z29" s="1">
        <f t="shared" si="19"/>
        <v>2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7</v>
      </c>
      <c r="AE29" s="1">
        <f t="shared" si="25"/>
        <v>1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45996</v>
      </c>
      <c r="B30" s="1">
        <v>29</v>
      </c>
      <c r="C30" s="1" t="s">
        <v>66</v>
      </c>
      <c r="D30" s="1" t="s">
        <v>8</v>
      </c>
      <c r="E30" s="1">
        <v>4</v>
      </c>
      <c r="F30" s="1">
        <v>1</v>
      </c>
      <c r="G30" s="1" t="s">
        <v>83</v>
      </c>
      <c r="H30" s="1" t="s">
        <v>83</v>
      </c>
      <c r="I30" s="1">
        <f t="shared" si="2"/>
        <v>19</v>
      </c>
      <c r="J30" s="1">
        <f t="shared" si="3"/>
        <v>5</v>
      </c>
      <c r="K30" s="1">
        <f t="shared" si="4"/>
        <v>3</v>
      </c>
      <c r="L30" s="1">
        <f t="shared" si="5"/>
        <v>5</v>
      </c>
      <c r="M30" s="1">
        <f t="shared" si="6"/>
        <v>2</v>
      </c>
      <c r="N30" s="1">
        <f t="shared" si="7"/>
        <v>2</v>
      </c>
      <c r="O30" s="1">
        <f t="shared" si="8"/>
        <v>9</v>
      </c>
      <c r="P30" s="1">
        <f t="shared" si="9"/>
        <v>4</v>
      </c>
      <c r="Q30" s="1">
        <f t="shared" si="10"/>
        <v>1</v>
      </c>
      <c r="R30" s="1">
        <f t="shared" si="11"/>
        <v>10</v>
      </c>
      <c r="S30" s="1">
        <f t="shared" si="12"/>
        <v>1</v>
      </c>
      <c r="T30" s="1">
        <f t="shared" si="13"/>
        <v>4</v>
      </c>
      <c r="U30" s="1">
        <f t="shared" si="14"/>
        <v>6</v>
      </c>
      <c r="V30" s="1">
        <f t="shared" si="15"/>
        <v>1</v>
      </c>
      <c r="W30" s="1">
        <f t="shared" si="16"/>
        <v>0</v>
      </c>
      <c r="X30" s="1">
        <f t="shared" si="17"/>
        <v>12</v>
      </c>
      <c r="Y30" s="1">
        <f t="shared" si="18"/>
        <v>3</v>
      </c>
      <c r="Z30" s="1">
        <f t="shared" si="19"/>
        <v>2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7</v>
      </c>
      <c r="AE30" s="1">
        <f t="shared" si="25"/>
        <v>1</v>
      </c>
      <c r="AF30" s="1">
        <f t="shared" si="26"/>
        <v>2</v>
      </c>
      <c r="AG30" s="43"/>
      <c r="AM30" s="1" t="s">
        <v>1</v>
      </c>
    </row>
    <row r="31" spans="1:39" x14ac:dyDescent="0.3">
      <c r="A31" s="42">
        <v>45998</v>
      </c>
      <c r="B31" s="1">
        <v>30</v>
      </c>
      <c r="C31" s="1" t="s">
        <v>66</v>
      </c>
      <c r="D31" s="1" t="s">
        <v>9</v>
      </c>
      <c r="E31" s="1">
        <v>3</v>
      </c>
      <c r="F31" s="1">
        <v>2</v>
      </c>
      <c r="G31" s="1" t="s">
        <v>84</v>
      </c>
      <c r="H31" s="1" t="s">
        <v>84</v>
      </c>
      <c r="I31" s="1">
        <f t="shared" si="2"/>
        <v>20</v>
      </c>
      <c r="J31" s="1">
        <f t="shared" si="3"/>
        <v>5</v>
      </c>
      <c r="K31" s="1">
        <f t="shared" si="4"/>
        <v>4</v>
      </c>
      <c r="L31" s="1">
        <f t="shared" si="5"/>
        <v>5</v>
      </c>
      <c r="M31" s="1">
        <f t="shared" si="6"/>
        <v>3</v>
      </c>
      <c r="N31" s="1">
        <f t="shared" si="7"/>
        <v>2</v>
      </c>
      <c r="O31" s="1">
        <f t="shared" si="8"/>
        <v>10</v>
      </c>
      <c r="P31" s="1">
        <f t="shared" si="9"/>
        <v>4</v>
      </c>
      <c r="Q31" s="1">
        <f t="shared" si="10"/>
        <v>1</v>
      </c>
      <c r="R31" s="1">
        <f t="shared" si="11"/>
        <v>10</v>
      </c>
      <c r="S31" s="1">
        <f t="shared" si="12"/>
        <v>1</v>
      </c>
      <c r="T31" s="1">
        <f t="shared" si="13"/>
        <v>4</v>
      </c>
      <c r="U31" s="1">
        <f t="shared" si="14"/>
        <v>6</v>
      </c>
      <c r="V31" s="1">
        <f t="shared" si="15"/>
        <v>1</v>
      </c>
      <c r="W31" s="1">
        <f t="shared" si="16"/>
        <v>0</v>
      </c>
      <c r="X31" s="1">
        <f t="shared" si="17"/>
        <v>12</v>
      </c>
      <c r="Y31" s="1">
        <f t="shared" si="18"/>
        <v>3</v>
      </c>
      <c r="Z31" s="1">
        <f t="shared" si="19"/>
        <v>2</v>
      </c>
      <c r="AA31" s="1" t="str">
        <f t="shared" si="0"/>
        <v>W</v>
      </c>
      <c r="AB31" s="1">
        <f t="shared" si="20"/>
        <v>3</v>
      </c>
      <c r="AC31" s="1" t="str">
        <f t="shared" si="1"/>
        <v>W</v>
      </c>
      <c r="AD31" s="1">
        <f t="shared" si="24"/>
        <v>8</v>
      </c>
      <c r="AE31" s="1">
        <f t="shared" si="25"/>
        <v>0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46000</v>
      </c>
      <c r="B32" s="1">
        <v>31</v>
      </c>
      <c r="C32" s="1" t="s">
        <v>65</v>
      </c>
      <c r="D32" s="1" t="s">
        <v>0</v>
      </c>
      <c r="E32" s="1">
        <v>4</v>
      </c>
      <c r="F32" s="1">
        <v>3</v>
      </c>
      <c r="G32" s="1" t="s">
        <v>83</v>
      </c>
      <c r="H32" s="1" t="s">
        <v>83</v>
      </c>
      <c r="I32" s="1">
        <f t="shared" si="2"/>
        <v>21</v>
      </c>
      <c r="J32" s="1">
        <f t="shared" si="3"/>
        <v>5</v>
      </c>
      <c r="K32" s="1">
        <f t="shared" si="4"/>
        <v>4</v>
      </c>
      <c r="L32" s="1">
        <f t="shared" si="5"/>
        <v>5</v>
      </c>
      <c r="M32" s="1">
        <f t="shared" si="6"/>
        <v>3</v>
      </c>
      <c r="N32" s="1">
        <f t="shared" si="7"/>
        <v>2</v>
      </c>
      <c r="O32" s="1">
        <f t="shared" si="8"/>
        <v>10</v>
      </c>
      <c r="P32" s="1">
        <f t="shared" si="9"/>
        <v>4</v>
      </c>
      <c r="Q32" s="1">
        <f t="shared" si="10"/>
        <v>1</v>
      </c>
      <c r="R32" s="1">
        <f t="shared" si="11"/>
        <v>11</v>
      </c>
      <c r="S32" s="1">
        <f t="shared" si="12"/>
        <v>1</v>
      </c>
      <c r="T32" s="1">
        <f t="shared" si="13"/>
        <v>4</v>
      </c>
      <c r="U32" s="1">
        <f t="shared" si="14"/>
        <v>7</v>
      </c>
      <c r="V32" s="1">
        <f t="shared" si="15"/>
        <v>1</v>
      </c>
      <c r="W32" s="1">
        <f t="shared" si="16"/>
        <v>0</v>
      </c>
      <c r="X32" s="1">
        <f t="shared" si="17"/>
        <v>13</v>
      </c>
      <c r="Y32" s="1">
        <f t="shared" si="18"/>
        <v>3</v>
      </c>
      <c r="Z32" s="1">
        <f t="shared" si="19"/>
        <v>2</v>
      </c>
      <c r="AA32" s="1" t="str">
        <f t="shared" si="0"/>
        <v>W</v>
      </c>
      <c r="AB32" s="1">
        <f t="shared" si="20"/>
        <v>4</v>
      </c>
      <c r="AC32" s="1" t="str">
        <f t="shared" si="1"/>
        <v>W</v>
      </c>
      <c r="AD32" s="1">
        <f t="shared" si="24"/>
        <v>8</v>
      </c>
      <c r="AE32" s="1">
        <f t="shared" si="25"/>
        <v>0</v>
      </c>
      <c r="AF32" s="1">
        <f t="shared" si="26"/>
        <v>2</v>
      </c>
      <c r="AG32" s="43"/>
    </row>
    <row r="33" spans="1:33" x14ac:dyDescent="0.3">
      <c r="A33" s="42">
        <v>46002</v>
      </c>
      <c r="B33" s="1">
        <v>32</v>
      </c>
      <c r="C33" s="1" t="s">
        <v>65</v>
      </c>
      <c r="D33" s="1" t="s">
        <v>17</v>
      </c>
      <c r="E33" s="1">
        <v>2</v>
      </c>
      <c r="F33" s="1">
        <v>5</v>
      </c>
      <c r="G33" s="1" t="s">
        <v>83</v>
      </c>
      <c r="H33" s="1" t="s">
        <v>83</v>
      </c>
      <c r="I33" s="1">
        <f t="shared" si="2"/>
        <v>21</v>
      </c>
      <c r="J33" s="1">
        <f t="shared" si="3"/>
        <v>6</v>
      </c>
      <c r="K33" s="1">
        <f t="shared" si="4"/>
        <v>4</v>
      </c>
      <c r="L33" s="1">
        <f t="shared" si="5"/>
        <v>5</v>
      </c>
      <c r="M33" s="1">
        <f t="shared" si="6"/>
        <v>3</v>
      </c>
      <c r="N33" s="1">
        <f t="shared" si="7"/>
        <v>2</v>
      </c>
      <c r="O33" s="1">
        <f t="shared" si="8"/>
        <v>10</v>
      </c>
      <c r="P33" s="1">
        <f t="shared" si="9"/>
        <v>4</v>
      </c>
      <c r="Q33" s="1">
        <f t="shared" si="10"/>
        <v>1</v>
      </c>
      <c r="R33" s="1">
        <f t="shared" si="11"/>
        <v>11</v>
      </c>
      <c r="S33" s="1">
        <f t="shared" si="12"/>
        <v>2</v>
      </c>
      <c r="T33" s="1">
        <f t="shared" si="13"/>
        <v>4</v>
      </c>
      <c r="U33" s="1">
        <f t="shared" si="14"/>
        <v>7</v>
      </c>
      <c r="V33" s="1">
        <f t="shared" si="15"/>
        <v>2</v>
      </c>
      <c r="W33" s="1">
        <f t="shared" si="16"/>
        <v>0</v>
      </c>
      <c r="X33" s="1">
        <f t="shared" si="17"/>
        <v>13</v>
      </c>
      <c r="Y33" s="1">
        <f t="shared" si="18"/>
        <v>4</v>
      </c>
      <c r="Z33" s="1">
        <f t="shared" si="19"/>
        <v>2</v>
      </c>
      <c r="AA33" s="1" t="str">
        <f t="shared" si="0"/>
        <v>L</v>
      </c>
      <c r="AB33" s="1">
        <f t="shared" si="20"/>
        <v>1</v>
      </c>
      <c r="AC33" s="1" t="str">
        <f t="shared" si="1"/>
        <v>L</v>
      </c>
      <c r="AD33" s="1">
        <f t="shared" si="24"/>
        <v>8</v>
      </c>
      <c r="AE33" s="1">
        <f t="shared" si="25"/>
        <v>1</v>
      </c>
      <c r="AF33" s="1">
        <f t="shared" si="26"/>
        <v>1</v>
      </c>
      <c r="AG33" s="43"/>
    </row>
    <row r="34" spans="1:33" x14ac:dyDescent="0.3">
      <c r="A34" s="42">
        <v>46004</v>
      </c>
      <c r="B34" s="1">
        <v>33</v>
      </c>
      <c r="C34" s="1" t="s">
        <v>66</v>
      </c>
      <c r="D34" s="1" t="s">
        <v>19</v>
      </c>
      <c r="E34" s="1">
        <v>0</v>
      </c>
      <c r="F34" s="1">
        <v>4</v>
      </c>
      <c r="G34" s="1" t="s">
        <v>83</v>
      </c>
      <c r="H34" s="1" t="s">
        <v>83</v>
      </c>
      <c r="I34" s="1">
        <f t="shared" si="2"/>
        <v>21</v>
      </c>
      <c r="J34" s="1">
        <f t="shared" si="3"/>
        <v>7</v>
      </c>
      <c r="K34" s="1">
        <f t="shared" si="4"/>
        <v>4</v>
      </c>
      <c r="L34" s="1">
        <f t="shared" si="5"/>
        <v>5</v>
      </c>
      <c r="M34" s="1">
        <f t="shared" si="6"/>
        <v>3</v>
      </c>
      <c r="N34" s="1">
        <f t="shared" si="7"/>
        <v>2</v>
      </c>
      <c r="O34" s="1">
        <f t="shared" si="8"/>
        <v>10</v>
      </c>
      <c r="P34" s="1">
        <f t="shared" si="9"/>
        <v>5</v>
      </c>
      <c r="Q34" s="1">
        <f t="shared" si="10"/>
        <v>1</v>
      </c>
      <c r="R34" s="1">
        <f t="shared" si="11"/>
        <v>11</v>
      </c>
      <c r="S34" s="1">
        <f t="shared" si="12"/>
        <v>2</v>
      </c>
      <c r="T34" s="1">
        <f t="shared" si="13"/>
        <v>4</v>
      </c>
      <c r="U34" s="1">
        <f t="shared" si="14"/>
        <v>7</v>
      </c>
      <c r="V34" s="1">
        <f t="shared" si="15"/>
        <v>2</v>
      </c>
      <c r="W34" s="1">
        <f t="shared" si="16"/>
        <v>0</v>
      </c>
      <c r="X34" s="1">
        <f t="shared" si="17"/>
        <v>13</v>
      </c>
      <c r="Y34" s="1">
        <f t="shared" si="18"/>
        <v>4</v>
      </c>
      <c r="Z34" s="1">
        <f t="shared" si="19"/>
        <v>2</v>
      </c>
      <c r="AA34" s="1" t="str">
        <f t="shared" ref="AA34:AA65" si="27">IF(E34="","",IF(E34&gt;F34,"W","L"))</f>
        <v>L</v>
      </c>
      <c r="AB34" s="1">
        <f t="shared" si="20"/>
        <v>2</v>
      </c>
      <c r="AC34" s="1" t="str">
        <f t="shared" ref="AC34:AC65" si="28">IF(E34="","",IF(E34&gt;F34,"W",IF(AND(E34&lt;F34,G34=$AK$2,H34=$AK$2),"L","OTL")))</f>
        <v>L</v>
      </c>
      <c r="AD34" s="1">
        <f t="shared" si="24"/>
        <v>7</v>
      </c>
      <c r="AE34" s="1">
        <f t="shared" si="25"/>
        <v>2</v>
      </c>
      <c r="AF34" s="1">
        <f t="shared" si="26"/>
        <v>1</v>
      </c>
      <c r="AG34" s="43"/>
    </row>
    <row r="35" spans="1:33" x14ac:dyDescent="0.3">
      <c r="A35" s="42">
        <v>46006</v>
      </c>
      <c r="B35" s="1">
        <v>34</v>
      </c>
      <c r="C35" s="1" t="s">
        <v>66</v>
      </c>
      <c r="D35" s="1" t="s">
        <v>18</v>
      </c>
      <c r="E35" s="1">
        <v>4</v>
      </c>
      <c r="F35" s="1">
        <v>1</v>
      </c>
      <c r="G35" s="1" t="s">
        <v>83</v>
      </c>
      <c r="H35" s="1" t="s">
        <v>83</v>
      </c>
      <c r="I35" s="1">
        <f t="shared" ref="I35:I66" si="29">IF(E35="","",IF(E35&gt;F35,I34+1,I34))</f>
        <v>22</v>
      </c>
      <c r="J35" s="1">
        <f t="shared" ref="J35:J66" si="30">IF(E35="","",IF(AND(F35&gt;E35,G35=$AK$2,H35=$AK$2),J34+1,J34))</f>
        <v>7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5</v>
      </c>
      <c r="M35" s="1">
        <f t="shared" ref="M35:M66" si="33">IF(E35="","",IF(AND(H35=$AK$1,E35&gt;F35),M34+1,M34))</f>
        <v>3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11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11</v>
      </c>
      <c r="S35" s="1">
        <f t="shared" ref="S35:S66" si="39">IF(E35="","",IF(AND(C35=$AL$2,F35&gt;E35,G35=$AK$2,H35=$AK$2),S34+1,S34))</f>
        <v>2</v>
      </c>
      <c r="T35" s="1">
        <f t="shared" ref="T35:T66" si="40">IF(E35="","",IF(AND(C35=$AL$2,F35&gt;E35,OR(G35=$AK$1,H35=$AK$1)), T34+1, T34))</f>
        <v>4</v>
      </c>
      <c r="U35" s="1">
        <f t="shared" ref="U35:U66" si="41">IF(E35="","",IF(AND(E35&gt;F35,COUNTIF($AO$1:$AO$7,D35)=1),U34+1,U34))</f>
        <v>7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14</v>
      </c>
      <c r="Y35" s="1">
        <f t="shared" ref="Y35:Y66" si="45">IF(E35="","",IF(AND(E35&lt;F35,G35=$AK$2,H35=$AK$2,COUNTIF($AN$1:$AN$15,D35)=1),Y34+1,Y34))</f>
        <v>4</v>
      </c>
      <c r="Z35" s="1">
        <f t="shared" ref="Z35:Z66" si="46">IF(E35="","",IF(AND(E35&lt;F35,COUNTIF($AN$1:$AN$15,D35)=1,OR(G35=$AK$1,H35=$AK$1)), Z34+1, Z34))</f>
        <v>2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7</v>
      </c>
      <c r="AE35" s="1">
        <f t="shared" si="25"/>
        <v>2</v>
      </c>
      <c r="AF35" s="1">
        <f t="shared" si="26"/>
        <v>1</v>
      </c>
      <c r="AG35" s="43"/>
    </row>
    <row r="36" spans="1:33" x14ac:dyDescent="0.3">
      <c r="A36" s="42">
        <v>46009</v>
      </c>
      <c r="B36" s="1">
        <v>35</v>
      </c>
      <c r="C36" s="1" t="s">
        <v>65</v>
      </c>
      <c r="D36" s="1" t="s">
        <v>8</v>
      </c>
      <c r="E36" s="1">
        <v>5</v>
      </c>
      <c r="F36" s="1">
        <v>3</v>
      </c>
      <c r="G36" s="1" t="s">
        <v>83</v>
      </c>
      <c r="H36" s="1" t="s">
        <v>83</v>
      </c>
      <c r="I36" s="1">
        <f t="shared" si="29"/>
        <v>23</v>
      </c>
      <c r="J36" s="1">
        <f t="shared" si="30"/>
        <v>7</v>
      </c>
      <c r="K36" s="1">
        <f t="shared" si="31"/>
        <v>4</v>
      </c>
      <c r="L36" s="1">
        <f t="shared" si="32"/>
        <v>5</v>
      </c>
      <c r="M36" s="1">
        <f t="shared" si="33"/>
        <v>3</v>
      </c>
      <c r="N36" s="1">
        <f t="shared" si="34"/>
        <v>2</v>
      </c>
      <c r="O36" s="1">
        <f t="shared" si="35"/>
        <v>11</v>
      </c>
      <c r="P36" s="1">
        <f t="shared" si="36"/>
        <v>5</v>
      </c>
      <c r="Q36" s="1">
        <f t="shared" si="37"/>
        <v>1</v>
      </c>
      <c r="R36" s="1">
        <f t="shared" si="38"/>
        <v>12</v>
      </c>
      <c r="S36" s="1">
        <f t="shared" si="39"/>
        <v>2</v>
      </c>
      <c r="T36" s="1">
        <f t="shared" si="40"/>
        <v>4</v>
      </c>
      <c r="U36" s="1">
        <f t="shared" si="41"/>
        <v>7</v>
      </c>
      <c r="V36" s="1">
        <f t="shared" si="42"/>
        <v>2</v>
      </c>
      <c r="W36" s="1">
        <f t="shared" si="43"/>
        <v>0</v>
      </c>
      <c r="X36" s="1">
        <f t="shared" si="44"/>
        <v>15</v>
      </c>
      <c r="Y36" s="1">
        <f t="shared" si="45"/>
        <v>4</v>
      </c>
      <c r="Z36" s="1">
        <f t="shared" si="46"/>
        <v>2</v>
      </c>
      <c r="AA36" s="1" t="str">
        <f t="shared" si="27"/>
        <v>W</v>
      </c>
      <c r="AB36" s="1">
        <f t="shared" si="47"/>
        <v>2</v>
      </c>
      <c r="AC36" s="1" t="str">
        <f t="shared" si="28"/>
        <v>W</v>
      </c>
      <c r="AD36" s="1">
        <f t="shared" si="24"/>
        <v>7</v>
      </c>
      <c r="AE36" s="1">
        <f t="shared" si="25"/>
        <v>2</v>
      </c>
      <c r="AF36" s="1">
        <f t="shared" si="26"/>
        <v>1</v>
      </c>
      <c r="AG36" s="43"/>
    </row>
    <row r="37" spans="1:33" x14ac:dyDescent="0.3">
      <c r="A37" s="42">
        <v>46010</v>
      </c>
      <c r="B37" s="1">
        <v>36</v>
      </c>
      <c r="C37" s="1" t="s">
        <v>65</v>
      </c>
      <c r="D37" s="1" t="s">
        <v>31</v>
      </c>
      <c r="E37" s="1">
        <v>8</v>
      </c>
      <c r="F37" s="1">
        <v>3</v>
      </c>
      <c r="G37" s="1" t="s">
        <v>83</v>
      </c>
      <c r="H37" s="1" t="s">
        <v>83</v>
      </c>
      <c r="I37" s="1">
        <f t="shared" si="29"/>
        <v>24</v>
      </c>
      <c r="J37" s="1">
        <f t="shared" si="30"/>
        <v>7</v>
      </c>
      <c r="K37" s="1">
        <f t="shared" si="31"/>
        <v>4</v>
      </c>
      <c r="L37" s="1">
        <f t="shared" si="32"/>
        <v>5</v>
      </c>
      <c r="M37" s="1">
        <f t="shared" si="33"/>
        <v>3</v>
      </c>
      <c r="N37" s="1">
        <f t="shared" si="34"/>
        <v>2</v>
      </c>
      <c r="O37" s="1">
        <f t="shared" si="35"/>
        <v>11</v>
      </c>
      <c r="P37" s="1">
        <f t="shared" si="36"/>
        <v>5</v>
      </c>
      <c r="Q37" s="1">
        <f t="shared" si="37"/>
        <v>1</v>
      </c>
      <c r="R37" s="1">
        <f t="shared" si="38"/>
        <v>13</v>
      </c>
      <c r="S37" s="1">
        <f t="shared" si="39"/>
        <v>2</v>
      </c>
      <c r="T37" s="1">
        <f t="shared" si="40"/>
        <v>4</v>
      </c>
      <c r="U37" s="1">
        <f t="shared" si="41"/>
        <v>7</v>
      </c>
      <c r="V37" s="1">
        <f t="shared" si="42"/>
        <v>2</v>
      </c>
      <c r="W37" s="1">
        <f t="shared" si="43"/>
        <v>0</v>
      </c>
      <c r="X37" s="1">
        <f t="shared" si="44"/>
        <v>16</v>
      </c>
      <c r="Y37" s="1">
        <f t="shared" si="45"/>
        <v>4</v>
      </c>
      <c r="Z37" s="1">
        <f t="shared" si="46"/>
        <v>2</v>
      </c>
      <c r="AA37" s="1" t="str">
        <f t="shared" si="27"/>
        <v>W</v>
      </c>
      <c r="AB37" s="1">
        <f t="shared" si="47"/>
        <v>3</v>
      </c>
      <c r="AC37" s="1" t="str">
        <f t="shared" si="28"/>
        <v>W</v>
      </c>
      <c r="AD37" s="1">
        <f t="shared" si="24"/>
        <v>7</v>
      </c>
      <c r="AE37" s="1">
        <f t="shared" si="25"/>
        <v>2</v>
      </c>
      <c r="AF37" s="1">
        <f t="shared" si="26"/>
        <v>1</v>
      </c>
      <c r="AG37" s="43"/>
    </row>
    <row r="38" spans="1:33" x14ac:dyDescent="0.3">
      <c r="A38" s="42">
        <v>46012</v>
      </c>
      <c r="B38" s="1">
        <v>37</v>
      </c>
      <c r="C38" s="1" t="s">
        <v>66</v>
      </c>
      <c r="D38" s="1" t="s">
        <v>4</v>
      </c>
      <c r="E38" s="1">
        <v>5</v>
      </c>
      <c r="F38" s="1">
        <v>1</v>
      </c>
      <c r="G38" s="1" t="s">
        <v>83</v>
      </c>
      <c r="H38" s="1" t="s">
        <v>83</v>
      </c>
      <c r="I38" s="1">
        <f t="shared" si="29"/>
        <v>25</v>
      </c>
      <c r="J38" s="1">
        <f t="shared" si="30"/>
        <v>7</v>
      </c>
      <c r="K38" s="1">
        <f t="shared" si="31"/>
        <v>4</v>
      </c>
      <c r="L38" s="1">
        <f t="shared" si="32"/>
        <v>5</v>
      </c>
      <c r="M38" s="1">
        <f t="shared" si="33"/>
        <v>3</v>
      </c>
      <c r="N38" s="1">
        <f t="shared" si="34"/>
        <v>2</v>
      </c>
      <c r="O38" s="1">
        <f t="shared" si="35"/>
        <v>12</v>
      </c>
      <c r="P38" s="1">
        <f t="shared" si="36"/>
        <v>5</v>
      </c>
      <c r="Q38" s="1">
        <f t="shared" si="37"/>
        <v>1</v>
      </c>
      <c r="R38" s="1">
        <f t="shared" si="38"/>
        <v>13</v>
      </c>
      <c r="S38" s="1">
        <f t="shared" si="39"/>
        <v>2</v>
      </c>
      <c r="T38" s="1">
        <f t="shared" si="40"/>
        <v>4</v>
      </c>
      <c r="U38" s="1">
        <f t="shared" si="41"/>
        <v>7</v>
      </c>
      <c r="V38" s="1">
        <f t="shared" si="42"/>
        <v>2</v>
      </c>
      <c r="W38" s="1">
        <f t="shared" si="43"/>
        <v>0</v>
      </c>
      <c r="X38" s="1">
        <f t="shared" si="44"/>
        <v>16</v>
      </c>
      <c r="Y38" s="1">
        <f t="shared" si="45"/>
        <v>4</v>
      </c>
      <c r="Z38" s="1">
        <f t="shared" si="46"/>
        <v>2</v>
      </c>
      <c r="AA38" s="1" t="str">
        <f t="shared" si="27"/>
        <v>W</v>
      </c>
      <c r="AB38" s="1">
        <f t="shared" si="47"/>
        <v>4</v>
      </c>
      <c r="AC38" s="1" t="str">
        <f t="shared" si="28"/>
        <v>W</v>
      </c>
      <c r="AD38" s="1">
        <f t="shared" si="24"/>
        <v>8</v>
      </c>
      <c r="AE38" s="1">
        <f t="shared" si="25"/>
        <v>2</v>
      </c>
      <c r="AF38" s="1">
        <f t="shared" si="26"/>
        <v>0</v>
      </c>
      <c r="AG38" s="43"/>
    </row>
    <row r="39" spans="1:33" x14ac:dyDescent="0.3">
      <c r="A39" s="42">
        <v>46014</v>
      </c>
      <c r="B39" s="1">
        <v>38</v>
      </c>
      <c r="C39" s="1" t="s">
        <v>65</v>
      </c>
      <c r="D39" s="1" t="s">
        <v>21</v>
      </c>
      <c r="E39" s="1">
        <v>3</v>
      </c>
      <c r="F39" s="1">
        <v>4</v>
      </c>
      <c r="G39" s="1" t="s">
        <v>84</v>
      </c>
      <c r="H39" s="1" t="s">
        <v>83</v>
      </c>
      <c r="I39" s="1">
        <f t="shared" si="29"/>
        <v>25</v>
      </c>
      <c r="J39" s="1">
        <f t="shared" si="30"/>
        <v>7</v>
      </c>
      <c r="K39" s="1">
        <f t="shared" si="31"/>
        <v>4</v>
      </c>
      <c r="L39" s="1">
        <f t="shared" si="32"/>
        <v>6</v>
      </c>
      <c r="M39" s="1">
        <f t="shared" si="33"/>
        <v>3</v>
      </c>
      <c r="N39" s="1">
        <f t="shared" si="34"/>
        <v>2</v>
      </c>
      <c r="O39" s="1">
        <f t="shared" si="35"/>
        <v>12</v>
      </c>
      <c r="P39" s="1">
        <f t="shared" si="36"/>
        <v>5</v>
      </c>
      <c r="Q39" s="1">
        <f t="shared" si="37"/>
        <v>1</v>
      </c>
      <c r="R39" s="1">
        <f t="shared" si="38"/>
        <v>13</v>
      </c>
      <c r="S39" s="1">
        <f t="shared" si="39"/>
        <v>2</v>
      </c>
      <c r="T39" s="1">
        <f t="shared" si="40"/>
        <v>5</v>
      </c>
      <c r="U39" s="1">
        <f t="shared" si="41"/>
        <v>7</v>
      </c>
      <c r="V39" s="1">
        <f t="shared" si="42"/>
        <v>2</v>
      </c>
      <c r="W39" s="1">
        <f t="shared" si="43"/>
        <v>0</v>
      </c>
      <c r="X39" s="1">
        <f t="shared" si="44"/>
        <v>16</v>
      </c>
      <c r="Y39" s="1">
        <f t="shared" si="45"/>
        <v>4</v>
      </c>
      <c r="Z39" s="1">
        <f t="shared" si="46"/>
        <v>2</v>
      </c>
      <c r="AA39" s="1" t="str">
        <f t="shared" si="27"/>
        <v>L</v>
      </c>
      <c r="AB39" s="1">
        <f t="shared" si="47"/>
        <v>1</v>
      </c>
      <c r="AC39" s="1" t="str">
        <f t="shared" si="28"/>
        <v>OTL</v>
      </c>
      <c r="AD39" s="1">
        <f t="shared" si="24"/>
        <v>7</v>
      </c>
      <c r="AE39" s="1">
        <f t="shared" si="25"/>
        <v>2</v>
      </c>
      <c r="AF39" s="1">
        <f t="shared" si="26"/>
        <v>1</v>
      </c>
      <c r="AG39" s="43"/>
    </row>
    <row r="40" spans="1:33" x14ac:dyDescent="0.3">
      <c r="A40" s="42">
        <v>46018</v>
      </c>
      <c r="B40" s="1">
        <v>39</v>
      </c>
      <c r="C40" s="1" t="s">
        <v>66</v>
      </c>
      <c r="D40" s="1" t="s">
        <v>25</v>
      </c>
      <c r="E40" s="1">
        <v>3</v>
      </c>
      <c r="F40" s="1">
        <v>4</v>
      </c>
      <c r="G40" s="1" t="s">
        <v>84</v>
      </c>
      <c r="H40" s="1" t="s">
        <v>84</v>
      </c>
      <c r="I40" s="1">
        <f t="shared" si="29"/>
        <v>25</v>
      </c>
      <c r="J40" s="1">
        <f t="shared" si="30"/>
        <v>7</v>
      </c>
      <c r="K40" s="1">
        <f t="shared" si="31"/>
        <v>4</v>
      </c>
      <c r="L40" s="1">
        <f t="shared" si="32"/>
        <v>7</v>
      </c>
      <c r="M40" s="1">
        <f t="shared" si="33"/>
        <v>3</v>
      </c>
      <c r="N40" s="1">
        <f t="shared" si="34"/>
        <v>3</v>
      </c>
      <c r="O40" s="1">
        <f t="shared" si="35"/>
        <v>12</v>
      </c>
      <c r="P40" s="1">
        <f t="shared" si="36"/>
        <v>5</v>
      </c>
      <c r="Q40" s="1">
        <f t="shared" si="37"/>
        <v>2</v>
      </c>
      <c r="R40" s="1">
        <f t="shared" si="38"/>
        <v>13</v>
      </c>
      <c r="S40" s="1">
        <f t="shared" si="39"/>
        <v>2</v>
      </c>
      <c r="T40" s="1">
        <f t="shared" si="40"/>
        <v>5</v>
      </c>
      <c r="U40" s="1">
        <f t="shared" si="41"/>
        <v>7</v>
      </c>
      <c r="V40" s="1">
        <f t="shared" si="42"/>
        <v>2</v>
      </c>
      <c r="W40" s="1">
        <f t="shared" si="43"/>
        <v>1</v>
      </c>
      <c r="X40" s="1">
        <f t="shared" si="44"/>
        <v>16</v>
      </c>
      <c r="Y40" s="1">
        <f t="shared" si="45"/>
        <v>4</v>
      </c>
      <c r="Z40" s="1">
        <f t="shared" si="46"/>
        <v>3</v>
      </c>
      <c r="AA40" s="1" t="str">
        <f t="shared" si="27"/>
        <v>L</v>
      </c>
      <c r="AB40" s="1">
        <f t="shared" si="47"/>
        <v>2</v>
      </c>
      <c r="AC40" s="1" t="str">
        <f t="shared" si="28"/>
        <v>OTL</v>
      </c>
      <c r="AD40" s="1">
        <f t="shared" si="24"/>
        <v>6</v>
      </c>
      <c r="AE40" s="1">
        <f t="shared" si="25"/>
        <v>2</v>
      </c>
      <c r="AF40" s="1">
        <f t="shared" si="26"/>
        <v>2</v>
      </c>
      <c r="AG40" s="43"/>
    </row>
    <row r="41" spans="1:33" x14ac:dyDescent="0.3">
      <c r="A41" s="42">
        <v>46022</v>
      </c>
      <c r="B41" s="1">
        <v>40</v>
      </c>
      <c r="C41" s="1" t="s">
        <v>66</v>
      </c>
      <c r="D41" s="1" t="s">
        <v>28</v>
      </c>
      <c r="E41" s="1">
        <v>1</v>
      </c>
      <c r="F41" s="1">
        <v>4</v>
      </c>
      <c r="G41" s="1" t="s">
        <v>83</v>
      </c>
      <c r="H41" s="1" t="s">
        <v>83</v>
      </c>
      <c r="I41" s="1">
        <f t="shared" si="29"/>
        <v>25</v>
      </c>
      <c r="J41" s="1">
        <f t="shared" si="30"/>
        <v>8</v>
      </c>
      <c r="K41" s="1">
        <f t="shared" si="31"/>
        <v>4</v>
      </c>
      <c r="L41" s="1">
        <f t="shared" si="32"/>
        <v>7</v>
      </c>
      <c r="M41" s="1">
        <f t="shared" si="33"/>
        <v>3</v>
      </c>
      <c r="N41" s="1">
        <f t="shared" si="34"/>
        <v>3</v>
      </c>
      <c r="O41" s="1">
        <f t="shared" si="35"/>
        <v>12</v>
      </c>
      <c r="P41" s="1">
        <f t="shared" si="36"/>
        <v>6</v>
      </c>
      <c r="Q41" s="1">
        <f t="shared" si="37"/>
        <v>2</v>
      </c>
      <c r="R41" s="1">
        <f t="shared" si="38"/>
        <v>13</v>
      </c>
      <c r="S41" s="1">
        <f t="shared" si="39"/>
        <v>2</v>
      </c>
      <c r="T41" s="1">
        <f t="shared" si="40"/>
        <v>5</v>
      </c>
      <c r="U41" s="1">
        <f t="shared" si="41"/>
        <v>7</v>
      </c>
      <c r="V41" s="1">
        <f t="shared" si="42"/>
        <v>2</v>
      </c>
      <c r="W41" s="1">
        <f t="shared" si="43"/>
        <v>1</v>
      </c>
      <c r="X41" s="1">
        <f t="shared" si="44"/>
        <v>16</v>
      </c>
      <c r="Y41" s="1">
        <f t="shared" si="45"/>
        <v>4</v>
      </c>
      <c r="Z41" s="1">
        <f t="shared" si="46"/>
        <v>3</v>
      </c>
      <c r="AA41" s="1" t="str">
        <f t="shared" si="27"/>
        <v>L</v>
      </c>
      <c r="AB41" s="1">
        <f t="shared" si="47"/>
        <v>3</v>
      </c>
      <c r="AC41" s="1" t="str">
        <f t="shared" si="28"/>
        <v>L</v>
      </c>
      <c r="AD41" s="1">
        <f t="shared" si="24"/>
        <v>5</v>
      </c>
      <c r="AE41" s="1">
        <f t="shared" si="25"/>
        <v>3</v>
      </c>
      <c r="AF41" s="1">
        <f t="shared" si="26"/>
        <v>2</v>
      </c>
      <c r="AG41" s="43"/>
    </row>
    <row r="42" spans="1:33" x14ac:dyDescent="0.3">
      <c r="A42" s="42">
        <v>46023</v>
      </c>
      <c r="B42" s="1">
        <v>41</v>
      </c>
      <c r="C42" s="1" t="s">
        <v>65</v>
      </c>
      <c r="D42" s="1" t="s">
        <v>25</v>
      </c>
      <c r="E42" s="1">
        <v>3</v>
      </c>
      <c r="F42" s="1">
        <v>4</v>
      </c>
      <c r="G42" s="1" t="s">
        <v>83</v>
      </c>
      <c r="H42" s="1" t="s">
        <v>83</v>
      </c>
      <c r="I42" s="1">
        <f t="shared" si="29"/>
        <v>25</v>
      </c>
      <c r="J42" s="1">
        <f t="shared" si="30"/>
        <v>9</v>
      </c>
      <c r="K42" s="1">
        <f t="shared" si="31"/>
        <v>4</v>
      </c>
      <c r="L42" s="1">
        <f t="shared" si="32"/>
        <v>7</v>
      </c>
      <c r="M42" s="1">
        <f t="shared" si="33"/>
        <v>3</v>
      </c>
      <c r="N42" s="1">
        <f t="shared" si="34"/>
        <v>3</v>
      </c>
      <c r="O42" s="1">
        <f t="shared" si="35"/>
        <v>12</v>
      </c>
      <c r="P42" s="1">
        <f t="shared" si="36"/>
        <v>6</v>
      </c>
      <c r="Q42" s="1">
        <f t="shared" si="37"/>
        <v>2</v>
      </c>
      <c r="R42" s="1">
        <f t="shared" si="38"/>
        <v>13</v>
      </c>
      <c r="S42" s="1">
        <f t="shared" si="39"/>
        <v>3</v>
      </c>
      <c r="T42" s="1">
        <f t="shared" si="40"/>
        <v>5</v>
      </c>
      <c r="U42" s="1">
        <f t="shared" si="41"/>
        <v>7</v>
      </c>
      <c r="V42" s="1">
        <f t="shared" si="42"/>
        <v>3</v>
      </c>
      <c r="W42" s="1">
        <f t="shared" si="43"/>
        <v>1</v>
      </c>
      <c r="X42" s="1">
        <f t="shared" si="44"/>
        <v>16</v>
      </c>
      <c r="Y42" s="1">
        <f t="shared" si="45"/>
        <v>5</v>
      </c>
      <c r="Z42" s="1">
        <f t="shared" si="46"/>
        <v>3</v>
      </c>
      <c r="AA42" s="1" t="str">
        <f t="shared" si="27"/>
        <v>L</v>
      </c>
      <c r="AB42" s="1">
        <f t="shared" si="47"/>
        <v>4</v>
      </c>
      <c r="AC42" s="1" t="str">
        <f t="shared" si="28"/>
        <v>L</v>
      </c>
      <c r="AD42" s="1">
        <f t="shared" si="24"/>
        <v>4</v>
      </c>
      <c r="AE42" s="1">
        <f t="shared" si="25"/>
        <v>4</v>
      </c>
      <c r="AF42" s="1">
        <f t="shared" si="26"/>
        <v>2</v>
      </c>
      <c r="AG42" s="43"/>
    </row>
    <row r="43" spans="1:33" x14ac:dyDescent="0.3">
      <c r="A43" s="42">
        <v>46026</v>
      </c>
      <c r="B43" s="1">
        <v>42</v>
      </c>
      <c r="C43" s="1" t="s">
        <v>66</v>
      </c>
      <c r="D43" s="1" t="s">
        <v>16</v>
      </c>
      <c r="E43" s="1">
        <v>3</v>
      </c>
      <c r="F43" s="1">
        <v>4</v>
      </c>
      <c r="G43" s="1" t="s">
        <v>84</v>
      </c>
      <c r="H43" s="1" t="s">
        <v>83</v>
      </c>
      <c r="I43" s="1">
        <f t="shared" si="29"/>
        <v>25</v>
      </c>
      <c r="J43" s="1">
        <f t="shared" si="30"/>
        <v>9</v>
      </c>
      <c r="K43" s="1">
        <f t="shared" si="31"/>
        <v>4</v>
      </c>
      <c r="L43" s="1">
        <f t="shared" si="32"/>
        <v>8</v>
      </c>
      <c r="M43" s="1">
        <f t="shared" si="33"/>
        <v>3</v>
      </c>
      <c r="N43" s="1">
        <f t="shared" si="34"/>
        <v>3</v>
      </c>
      <c r="O43" s="1">
        <f t="shared" si="35"/>
        <v>12</v>
      </c>
      <c r="P43" s="1">
        <f t="shared" si="36"/>
        <v>6</v>
      </c>
      <c r="Q43" s="1">
        <f t="shared" si="37"/>
        <v>3</v>
      </c>
      <c r="R43" s="1">
        <f t="shared" si="38"/>
        <v>13</v>
      </c>
      <c r="S43" s="1">
        <f t="shared" si="39"/>
        <v>3</v>
      </c>
      <c r="T43" s="1">
        <f t="shared" si="40"/>
        <v>5</v>
      </c>
      <c r="U43" s="1">
        <f t="shared" si="41"/>
        <v>7</v>
      </c>
      <c r="V43" s="1">
        <f t="shared" si="42"/>
        <v>3</v>
      </c>
      <c r="W43" s="1">
        <f t="shared" si="43"/>
        <v>1</v>
      </c>
      <c r="X43" s="1">
        <f t="shared" si="44"/>
        <v>16</v>
      </c>
      <c r="Y43" s="1">
        <f t="shared" si="45"/>
        <v>5</v>
      </c>
      <c r="Z43" s="1">
        <f t="shared" si="46"/>
        <v>3</v>
      </c>
      <c r="AA43" s="1" t="str">
        <f t="shared" si="27"/>
        <v>L</v>
      </c>
      <c r="AB43" s="1">
        <f t="shared" si="47"/>
        <v>5</v>
      </c>
      <c r="AC43" s="1" t="str">
        <f t="shared" si="28"/>
        <v>OTL</v>
      </c>
      <c r="AD43" s="1">
        <f t="shared" si="24"/>
        <v>4</v>
      </c>
      <c r="AE43" s="1">
        <f t="shared" si="25"/>
        <v>3</v>
      </c>
      <c r="AF43" s="1">
        <f t="shared" si="26"/>
        <v>3</v>
      </c>
      <c r="AG43" s="43"/>
    </row>
    <row r="44" spans="1:33" x14ac:dyDescent="0.3">
      <c r="A44" s="42">
        <v>46028</v>
      </c>
      <c r="B44" s="1">
        <v>43</v>
      </c>
      <c r="C44" s="1" t="s">
        <v>65</v>
      </c>
      <c r="D44" s="1" t="s">
        <v>26</v>
      </c>
      <c r="E44" s="1">
        <v>3</v>
      </c>
      <c r="F44" s="1">
        <v>6</v>
      </c>
      <c r="G44" s="1" t="s">
        <v>83</v>
      </c>
      <c r="H44" s="1" t="s">
        <v>83</v>
      </c>
      <c r="I44" s="1">
        <f t="shared" si="29"/>
        <v>25</v>
      </c>
      <c r="J44" s="1">
        <f t="shared" si="30"/>
        <v>10</v>
      </c>
      <c r="K44" s="1">
        <f t="shared" si="31"/>
        <v>4</v>
      </c>
      <c r="L44" s="1">
        <f t="shared" si="32"/>
        <v>8</v>
      </c>
      <c r="M44" s="1">
        <f t="shared" si="33"/>
        <v>3</v>
      </c>
      <c r="N44" s="1">
        <f t="shared" si="34"/>
        <v>3</v>
      </c>
      <c r="O44" s="1">
        <f t="shared" si="35"/>
        <v>12</v>
      </c>
      <c r="P44" s="1">
        <f t="shared" si="36"/>
        <v>6</v>
      </c>
      <c r="Q44" s="1">
        <f t="shared" si="37"/>
        <v>3</v>
      </c>
      <c r="R44" s="1">
        <f t="shared" si="38"/>
        <v>13</v>
      </c>
      <c r="S44" s="1">
        <f t="shared" si="39"/>
        <v>4</v>
      </c>
      <c r="T44" s="1">
        <f t="shared" si="40"/>
        <v>5</v>
      </c>
      <c r="U44" s="1">
        <f t="shared" si="41"/>
        <v>7</v>
      </c>
      <c r="V44" s="1">
        <f t="shared" si="42"/>
        <v>3</v>
      </c>
      <c r="W44" s="1">
        <f t="shared" si="43"/>
        <v>1</v>
      </c>
      <c r="X44" s="1">
        <f t="shared" si="44"/>
        <v>16</v>
      </c>
      <c r="Y44" s="1">
        <f t="shared" si="45"/>
        <v>5</v>
      </c>
      <c r="Z44" s="1">
        <f t="shared" si="46"/>
        <v>3</v>
      </c>
      <c r="AA44" s="1" t="str">
        <f t="shared" si="27"/>
        <v>L</v>
      </c>
      <c r="AB44" s="1">
        <f t="shared" si="47"/>
        <v>6</v>
      </c>
      <c r="AC44" s="1" t="str">
        <f t="shared" si="28"/>
        <v>L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3</v>
      </c>
      <c r="AF44" s="1">
        <f t="shared" ref="AF44:AF75" si="50">IF(AC44="","",COUNTIFS(AC35:AC44,"OTL"))</f>
        <v>3</v>
      </c>
      <c r="AG44" s="43"/>
    </row>
    <row r="45" spans="1:33" x14ac:dyDescent="0.3">
      <c r="A45" s="42">
        <v>46029</v>
      </c>
      <c r="B45" s="1">
        <v>44</v>
      </c>
      <c r="C45" s="1" t="s">
        <v>65</v>
      </c>
      <c r="D45" s="1" t="s">
        <v>1</v>
      </c>
      <c r="E45" s="1">
        <v>4</v>
      </c>
      <c r="F45" s="1">
        <v>1</v>
      </c>
      <c r="G45" s="1" t="s">
        <v>83</v>
      </c>
      <c r="H45" s="1" t="s">
        <v>83</v>
      </c>
      <c r="I45" s="1">
        <f t="shared" si="29"/>
        <v>26</v>
      </c>
      <c r="J45" s="1">
        <f t="shared" si="30"/>
        <v>10</v>
      </c>
      <c r="K45" s="1">
        <f t="shared" si="31"/>
        <v>4</v>
      </c>
      <c r="L45" s="1">
        <f t="shared" si="32"/>
        <v>8</v>
      </c>
      <c r="M45" s="1">
        <f t="shared" si="33"/>
        <v>3</v>
      </c>
      <c r="N45" s="1">
        <f t="shared" si="34"/>
        <v>3</v>
      </c>
      <c r="O45" s="1">
        <f t="shared" si="35"/>
        <v>12</v>
      </c>
      <c r="P45" s="1">
        <f t="shared" si="36"/>
        <v>6</v>
      </c>
      <c r="Q45" s="1">
        <f t="shared" si="37"/>
        <v>3</v>
      </c>
      <c r="R45" s="1">
        <f t="shared" si="38"/>
        <v>14</v>
      </c>
      <c r="S45" s="1">
        <f t="shared" si="39"/>
        <v>4</v>
      </c>
      <c r="T45" s="1">
        <f t="shared" si="40"/>
        <v>5</v>
      </c>
      <c r="U45" s="1">
        <f t="shared" si="41"/>
        <v>7</v>
      </c>
      <c r="V45" s="1">
        <f t="shared" si="42"/>
        <v>3</v>
      </c>
      <c r="W45" s="1">
        <f t="shared" si="43"/>
        <v>1</v>
      </c>
      <c r="X45" s="1">
        <f t="shared" si="44"/>
        <v>16</v>
      </c>
      <c r="Y45" s="1">
        <f t="shared" si="45"/>
        <v>5</v>
      </c>
      <c r="Z45" s="1">
        <f t="shared" si="46"/>
        <v>3</v>
      </c>
      <c r="AA45" s="1" t="str">
        <f t="shared" si="27"/>
        <v>W</v>
      </c>
      <c r="AB45" s="1">
        <f t="shared" si="47"/>
        <v>1</v>
      </c>
      <c r="AC45" s="1" t="str">
        <f t="shared" si="28"/>
        <v>W</v>
      </c>
      <c r="AD45" s="1">
        <f t="shared" si="48"/>
        <v>4</v>
      </c>
      <c r="AE45" s="1">
        <f t="shared" si="49"/>
        <v>3</v>
      </c>
      <c r="AF45" s="1">
        <f t="shared" si="50"/>
        <v>3</v>
      </c>
      <c r="AG45" s="43"/>
    </row>
    <row r="46" spans="1:33" x14ac:dyDescent="0.3">
      <c r="A46" s="42">
        <v>46032</v>
      </c>
      <c r="B46" s="1">
        <v>45</v>
      </c>
      <c r="C46" s="1" t="s">
        <v>65</v>
      </c>
      <c r="D46" s="1" t="s">
        <v>8</v>
      </c>
      <c r="E46" s="1">
        <v>4</v>
      </c>
      <c r="F46" s="1">
        <v>5</v>
      </c>
      <c r="G46" s="1" t="s">
        <v>84</v>
      </c>
      <c r="H46" s="1" t="s">
        <v>83</v>
      </c>
      <c r="I46" s="1">
        <f t="shared" si="29"/>
        <v>26</v>
      </c>
      <c r="J46" s="1">
        <f t="shared" si="30"/>
        <v>10</v>
      </c>
      <c r="K46" s="1">
        <f t="shared" si="31"/>
        <v>4</v>
      </c>
      <c r="L46" s="1">
        <f t="shared" si="32"/>
        <v>9</v>
      </c>
      <c r="M46" s="1">
        <f t="shared" si="33"/>
        <v>3</v>
      </c>
      <c r="N46" s="1">
        <f t="shared" si="34"/>
        <v>3</v>
      </c>
      <c r="O46" s="1">
        <f t="shared" si="35"/>
        <v>12</v>
      </c>
      <c r="P46" s="1">
        <f t="shared" si="36"/>
        <v>6</v>
      </c>
      <c r="Q46" s="1">
        <f t="shared" si="37"/>
        <v>3</v>
      </c>
      <c r="R46" s="1">
        <f t="shared" si="38"/>
        <v>14</v>
      </c>
      <c r="S46" s="1">
        <f t="shared" si="39"/>
        <v>4</v>
      </c>
      <c r="T46" s="1">
        <f t="shared" si="40"/>
        <v>6</v>
      </c>
      <c r="U46" s="1">
        <f t="shared" si="41"/>
        <v>7</v>
      </c>
      <c r="V46" s="1">
        <f t="shared" si="42"/>
        <v>3</v>
      </c>
      <c r="W46" s="1">
        <f t="shared" si="43"/>
        <v>1</v>
      </c>
      <c r="X46" s="1">
        <f t="shared" si="44"/>
        <v>16</v>
      </c>
      <c r="Y46" s="1">
        <f t="shared" si="45"/>
        <v>5</v>
      </c>
      <c r="Z46" s="1">
        <f t="shared" si="46"/>
        <v>4</v>
      </c>
      <c r="AA46" s="1" t="str">
        <f t="shared" si="27"/>
        <v>L</v>
      </c>
      <c r="AB46" s="1">
        <f t="shared" si="47"/>
        <v>1</v>
      </c>
      <c r="AC46" s="1" t="str">
        <f t="shared" si="28"/>
        <v>OTL</v>
      </c>
      <c r="AD46" s="1">
        <f t="shared" si="48"/>
        <v>3</v>
      </c>
      <c r="AE46" s="1">
        <f t="shared" si="49"/>
        <v>3</v>
      </c>
      <c r="AF46" s="1">
        <f t="shared" si="50"/>
        <v>4</v>
      </c>
      <c r="AG46" s="43"/>
    </row>
    <row r="47" spans="1:33" x14ac:dyDescent="0.3">
      <c r="A47" s="42">
        <v>46034</v>
      </c>
      <c r="B47" s="1">
        <v>46</v>
      </c>
      <c r="C47" s="1" t="s">
        <v>65</v>
      </c>
      <c r="D47" s="1" t="s">
        <v>18</v>
      </c>
      <c r="E47" s="1">
        <v>3</v>
      </c>
      <c r="F47" s="1">
        <v>1</v>
      </c>
      <c r="G47" s="1" t="s">
        <v>83</v>
      </c>
      <c r="H47" s="1" t="s">
        <v>83</v>
      </c>
      <c r="I47" s="1">
        <f t="shared" si="29"/>
        <v>27</v>
      </c>
      <c r="J47" s="1">
        <f t="shared" si="30"/>
        <v>10</v>
      </c>
      <c r="K47" s="1">
        <f t="shared" si="31"/>
        <v>4</v>
      </c>
      <c r="L47" s="1">
        <f t="shared" si="32"/>
        <v>9</v>
      </c>
      <c r="M47" s="1">
        <f t="shared" si="33"/>
        <v>3</v>
      </c>
      <c r="N47" s="1">
        <f t="shared" si="34"/>
        <v>3</v>
      </c>
      <c r="O47" s="1">
        <f t="shared" si="35"/>
        <v>12</v>
      </c>
      <c r="P47" s="1">
        <f t="shared" si="36"/>
        <v>6</v>
      </c>
      <c r="Q47" s="1">
        <f t="shared" si="37"/>
        <v>3</v>
      </c>
      <c r="R47" s="1">
        <f t="shared" si="38"/>
        <v>15</v>
      </c>
      <c r="S47" s="1">
        <f t="shared" si="39"/>
        <v>4</v>
      </c>
      <c r="T47" s="1">
        <f t="shared" si="40"/>
        <v>6</v>
      </c>
      <c r="U47" s="1">
        <f t="shared" si="41"/>
        <v>7</v>
      </c>
      <c r="V47" s="1">
        <f t="shared" si="42"/>
        <v>3</v>
      </c>
      <c r="W47" s="1">
        <f t="shared" si="43"/>
        <v>1</v>
      </c>
      <c r="X47" s="1">
        <f t="shared" si="44"/>
        <v>17</v>
      </c>
      <c r="Y47" s="1">
        <f t="shared" si="45"/>
        <v>5</v>
      </c>
      <c r="Z47" s="1">
        <f t="shared" si="46"/>
        <v>4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3</v>
      </c>
      <c r="AE47" s="1">
        <f t="shared" si="49"/>
        <v>3</v>
      </c>
      <c r="AF47" s="1">
        <f t="shared" si="50"/>
        <v>4</v>
      </c>
      <c r="AG47" s="43"/>
    </row>
    <row r="48" spans="1:33" x14ac:dyDescent="0.3">
      <c r="A48" s="42">
        <v>46035</v>
      </c>
      <c r="B48" s="1">
        <v>47</v>
      </c>
      <c r="C48" s="1" t="s">
        <v>65</v>
      </c>
      <c r="D48" s="1" t="s">
        <v>31</v>
      </c>
      <c r="E48" s="1">
        <v>1</v>
      </c>
      <c r="F48" s="1">
        <v>3</v>
      </c>
      <c r="G48" s="1" t="s">
        <v>83</v>
      </c>
      <c r="H48" s="1" t="s">
        <v>83</v>
      </c>
      <c r="I48" s="1">
        <f t="shared" si="29"/>
        <v>27</v>
      </c>
      <c r="J48" s="1">
        <f t="shared" si="30"/>
        <v>11</v>
      </c>
      <c r="K48" s="1">
        <f t="shared" si="31"/>
        <v>4</v>
      </c>
      <c r="L48" s="1">
        <f t="shared" si="32"/>
        <v>9</v>
      </c>
      <c r="M48" s="1">
        <f t="shared" si="33"/>
        <v>3</v>
      </c>
      <c r="N48" s="1">
        <f t="shared" si="34"/>
        <v>3</v>
      </c>
      <c r="O48" s="1">
        <f t="shared" si="35"/>
        <v>12</v>
      </c>
      <c r="P48" s="1">
        <f t="shared" si="36"/>
        <v>6</v>
      </c>
      <c r="Q48" s="1">
        <f t="shared" si="37"/>
        <v>3</v>
      </c>
      <c r="R48" s="1">
        <f t="shared" si="38"/>
        <v>15</v>
      </c>
      <c r="S48" s="1">
        <f t="shared" si="39"/>
        <v>5</v>
      </c>
      <c r="T48" s="1">
        <f t="shared" si="40"/>
        <v>6</v>
      </c>
      <c r="U48" s="1">
        <f t="shared" si="41"/>
        <v>7</v>
      </c>
      <c r="V48" s="1">
        <f t="shared" si="42"/>
        <v>3</v>
      </c>
      <c r="W48" s="1">
        <f t="shared" si="43"/>
        <v>1</v>
      </c>
      <c r="X48" s="1">
        <f t="shared" si="44"/>
        <v>17</v>
      </c>
      <c r="Y48" s="1">
        <f t="shared" si="45"/>
        <v>6</v>
      </c>
      <c r="Z48" s="1">
        <f t="shared" si="46"/>
        <v>4</v>
      </c>
      <c r="AA48" s="1" t="str">
        <f t="shared" si="27"/>
        <v>L</v>
      </c>
      <c r="AB48" s="1">
        <f t="shared" si="47"/>
        <v>1</v>
      </c>
      <c r="AC48" s="1" t="str">
        <f t="shared" si="28"/>
        <v>L</v>
      </c>
      <c r="AD48" s="1">
        <f t="shared" si="48"/>
        <v>2</v>
      </c>
      <c r="AE48" s="1">
        <f t="shared" si="49"/>
        <v>4</v>
      </c>
      <c r="AF48" s="1">
        <f t="shared" si="50"/>
        <v>4</v>
      </c>
      <c r="AG48" s="43"/>
    </row>
    <row r="49" spans="1:33" x14ac:dyDescent="0.3">
      <c r="A49" s="42">
        <v>46037</v>
      </c>
      <c r="B49" s="1">
        <v>48</v>
      </c>
      <c r="C49" s="1" t="s">
        <v>65</v>
      </c>
      <c r="D49" s="1" t="s">
        <v>95</v>
      </c>
      <c r="E49" s="1">
        <v>1</v>
      </c>
      <c r="F49" s="1">
        <v>2</v>
      </c>
      <c r="G49" s="1" t="s">
        <v>83</v>
      </c>
      <c r="H49" s="1" t="s">
        <v>83</v>
      </c>
      <c r="I49" s="1">
        <f t="shared" si="29"/>
        <v>27</v>
      </c>
      <c r="J49" s="1">
        <f t="shared" si="30"/>
        <v>12</v>
      </c>
      <c r="K49" s="1">
        <f t="shared" si="31"/>
        <v>4</v>
      </c>
      <c r="L49" s="1">
        <f t="shared" si="32"/>
        <v>9</v>
      </c>
      <c r="M49" s="1">
        <f t="shared" si="33"/>
        <v>3</v>
      </c>
      <c r="N49" s="1">
        <f t="shared" si="34"/>
        <v>3</v>
      </c>
      <c r="O49" s="1">
        <f t="shared" si="35"/>
        <v>12</v>
      </c>
      <c r="P49" s="1">
        <f t="shared" si="36"/>
        <v>6</v>
      </c>
      <c r="Q49" s="1">
        <f t="shared" si="37"/>
        <v>3</v>
      </c>
      <c r="R49" s="1">
        <f t="shared" si="38"/>
        <v>15</v>
      </c>
      <c r="S49" s="1">
        <f t="shared" si="39"/>
        <v>6</v>
      </c>
      <c r="T49" s="1">
        <f t="shared" si="40"/>
        <v>6</v>
      </c>
      <c r="U49" s="1">
        <f t="shared" si="41"/>
        <v>7</v>
      </c>
      <c r="V49" s="1">
        <f t="shared" si="42"/>
        <v>4</v>
      </c>
      <c r="W49" s="1">
        <f t="shared" si="43"/>
        <v>1</v>
      </c>
      <c r="X49" s="1">
        <f t="shared" si="44"/>
        <v>17</v>
      </c>
      <c r="Y49" s="1">
        <f t="shared" si="45"/>
        <v>7</v>
      </c>
      <c r="Z49" s="1">
        <f t="shared" si="46"/>
        <v>4</v>
      </c>
      <c r="AA49" s="1" t="str">
        <f t="shared" si="27"/>
        <v>L</v>
      </c>
      <c r="AB49" s="1">
        <f t="shared" si="47"/>
        <v>2</v>
      </c>
      <c r="AC49" s="1" t="str">
        <f t="shared" si="28"/>
        <v>L</v>
      </c>
      <c r="AD49" s="1">
        <f t="shared" si="48"/>
        <v>2</v>
      </c>
      <c r="AE49" s="1">
        <f t="shared" si="49"/>
        <v>5</v>
      </c>
      <c r="AF49" s="1">
        <f t="shared" si="50"/>
        <v>3</v>
      </c>
      <c r="AG49" s="43"/>
    </row>
    <row r="50" spans="1:33" x14ac:dyDescent="0.3">
      <c r="A50" s="42">
        <v>46040</v>
      </c>
      <c r="B50" s="1">
        <v>49</v>
      </c>
      <c r="C50" s="1" t="s">
        <v>66</v>
      </c>
      <c r="D50" s="1" t="s">
        <v>5</v>
      </c>
      <c r="E50" s="1">
        <v>1</v>
      </c>
      <c r="F50" s="1">
        <v>4</v>
      </c>
      <c r="G50" s="1" t="s">
        <v>83</v>
      </c>
      <c r="H50" s="1" t="s">
        <v>83</v>
      </c>
      <c r="I50" s="1">
        <f t="shared" si="29"/>
        <v>27</v>
      </c>
      <c r="J50" s="1">
        <f t="shared" si="30"/>
        <v>13</v>
      </c>
      <c r="K50" s="1">
        <f t="shared" si="31"/>
        <v>4</v>
      </c>
      <c r="L50" s="1">
        <f t="shared" si="32"/>
        <v>9</v>
      </c>
      <c r="M50" s="1">
        <f t="shared" si="33"/>
        <v>3</v>
      </c>
      <c r="N50" s="1">
        <f t="shared" si="34"/>
        <v>3</v>
      </c>
      <c r="O50" s="1">
        <f t="shared" si="35"/>
        <v>12</v>
      </c>
      <c r="P50" s="1">
        <f t="shared" si="36"/>
        <v>7</v>
      </c>
      <c r="Q50" s="1">
        <f t="shared" si="37"/>
        <v>3</v>
      </c>
      <c r="R50" s="1">
        <f t="shared" si="38"/>
        <v>15</v>
      </c>
      <c r="S50" s="1">
        <f t="shared" si="39"/>
        <v>6</v>
      </c>
      <c r="T50" s="1">
        <f t="shared" si="40"/>
        <v>6</v>
      </c>
      <c r="U50" s="1">
        <f t="shared" si="41"/>
        <v>7</v>
      </c>
      <c r="V50" s="1">
        <f t="shared" si="42"/>
        <v>4</v>
      </c>
      <c r="W50" s="1">
        <f t="shared" si="43"/>
        <v>1</v>
      </c>
      <c r="X50" s="1">
        <f t="shared" si="44"/>
        <v>17</v>
      </c>
      <c r="Y50" s="1">
        <f t="shared" si="45"/>
        <v>7</v>
      </c>
      <c r="Z50" s="1">
        <f t="shared" si="46"/>
        <v>4</v>
      </c>
      <c r="AA50" s="1" t="str">
        <f t="shared" si="27"/>
        <v>L</v>
      </c>
      <c r="AB50" s="1">
        <f t="shared" si="47"/>
        <v>3</v>
      </c>
      <c r="AC50" s="1" t="str">
        <f t="shared" si="28"/>
        <v>L</v>
      </c>
      <c r="AD50" s="1">
        <f t="shared" si="48"/>
        <v>2</v>
      </c>
      <c r="AE50" s="1">
        <f t="shared" si="49"/>
        <v>6</v>
      </c>
      <c r="AF50" s="1">
        <f t="shared" si="50"/>
        <v>2</v>
      </c>
      <c r="AG50" s="43"/>
    </row>
    <row r="51" spans="1:33" x14ac:dyDescent="0.3">
      <c r="A51" s="42">
        <v>46042</v>
      </c>
      <c r="B51" s="1">
        <v>50</v>
      </c>
      <c r="C51" s="1" t="s">
        <v>66</v>
      </c>
      <c r="D51" s="1" t="s">
        <v>29</v>
      </c>
      <c r="E51" s="1">
        <v>6</v>
      </c>
      <c r="F51" s="1">
        <v>2</v>
      </c>
      <c r="G51" s="1" t="s">
        <v>83</v>
      </c>
      <c r="H51" s="1" t="s">
        <v>83</v>
      </c>
      <c r="I51" s="1">
        <f t="shared" si="29"/>
        <v>28</v>
      </c>
      <c r="J51" s="1">
        <f t="shared" si="30"/>
        <v>13</v>
      </c>
      <c r="K51" s="1">
        <f t="shared" si="31"/>
        <v>4</v>
      </c>
      <c r="L51" s="1">
        <f t="shared" si="32"/>
        <v>9</v>
      </c>
      <c r="M51" s="1">
        <f t="shared" si="33"/>
        <v>3</v>
      </c>
      <c r="N51" s="1">
        <f t="shared" si="34"/>
        <v>3</v>
      </c>
      <c r="O51" s="1">
        <f t="shared" si="35"/>
        <v>13</v>
      </c>
      <c r="P51" s="1">
        <f t="shared" si="36"/>
        <v>7</v>
      </c>
      <c r="Q51" s="1">
        <f t="shared" si="37"/>
        <v>3</v>
      </c>
      <c r="R51" s="1">
        <f t="shared" si="38"/>
        <v>15</v>
      </c>
      <c r="S51" s="1">
        <f t="shared" si="39"/>
        <v>6</v>
      </c>
      <c r="T51" s="1">
        <f t="shared" si="40"/>
        <v>6</v>
      </c>
      <c r="U51" s="1">
        <f t="shared" si="41"/>
        <v>7</v>
      </c>
      <c r="V51" s="1">
        <f t="shared" si="42"/>
        <v>4</v>
      </c>
      <c r="W51" s="1">
        <f t="shared" si="43"/>
        <v>1</v>
      </c>
      <c r="X51" s="1">
        <f t="shared" si="44"/>
        <v>17</v>
      </c>
      <c r="Y51" s="1">
        <f t="shared" si="45"/>
        <v>7</v>
      </c>
      <c r="Z51" s="1">
        <f t="shared" si="46"/>
        <v>4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3</v>
      </c>
      <c r="AE51" s="1">
        <f t="shared" si="49"/>
        <v>5</v>
      </c>
      <c r="AF51" s="1">
        <f t="shared" si="50"/>
        <v>2</v>
      </c>
      <c r="AG51" s="43"/>
    </row>
    <row r="52" spans="1:33" x14ac:dyDescent="0.3">
      <c r="A52" s="42">
        <v>46044</v>
      </c>
      <c r="B52" s="1">
        <v>51</v>
      </c>
      <c r="C52" s="1" t="s">
        <v>65</v>
      </c>
      <c r="D52" s="1" t="s">
        <v>23</v>
      </c>
      <c r="E52" s="1">
        <v>0</v>
      </c>
      <c r="F52" s="1">
        <v>1</v>
      </c>
      <c r="G52" s="1" t="s">
        <v>83</v>
      </c>
      <c r="H52" s="1" t="s">
        <v>83</v>
      </c>
      <c r="I52" s="1">
        <f t="shared" si="29"/>
        <v>28</v>
      </c>
      <c r="J52" s="1">
        <f t="shared" si="30"/>
        <v>14</v>
      </c>
      <c r="K52" s="1">
        <f t="shared" si="31"/>
        <v>4</v>
      </c>
      <c r="L52" s="1">
        <f t="shared" si="32"/>
        <v>9</v>
      </c>
      <c r="M52" s="1">
        <f t="shared" si="33"/>
        <v>3</v>
      </c>
      <c r="N52" s="1">
        <f t="shared" si="34"/>
        <v>3</v>
      </c>
      <c r="O52" s="1">
        <f t="shared" si="35"/>
        <v>13</v>
      </c>
      <c r="P52" s="1">
        <f t="shared" si="36"/>
        <v>7</v>
      </c>
      <c r="Q52" s="1">
        <f t="shared" si="37"/>
        <v>3</v>
      </c>
      <c r="R52" s="1">
        <f t="shared" si="38"/>
        <v>15</v>
      </c>
      <c r="S52" s="1">
        <f t="shared" si="39"/>
        <v>7</v>
      </c>
      <c r="T52" s="1">
        <f t="shared" si="40"/>
        <v>6</v>
      </c>
      <c r="U52" s="1">
        <f t="shared" si="41"/>
        <v>7</v>
      </c>
      <c r="V52" s="1">
        <f t="shared" si="42"/>
        <v>4</v>
      </c>
      <c r="W52" s="1">
        <f t="shared" si="43"/>
        <v>1</v>
      </c>
      <c r="X52" s="1">
        <f t="shared" si="44"/>
        <v>17</v>
      </c>
      <c r="Y52" s="1">
        <f t="shared" si="45"/>
        <v>7</v>
      </c>
      <c r="Z52" s="1">
        <f t="shared" si="46"/>
        <v>4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3</v>
      </c>
      <c r="AE52" s="1">
        <f t="shared" si="49"/>
        <v>5</v>
      </c>
      <c r="AF52" s="1">
        <f t="shared" si="50"/>
        <v>2</v>
      </c>
      <c r="AG52" s="43"/>
    </row>
    <row r="53" spans="1:33" x14ac:dyDescent="0.3">
      <c r="A53" s="42">
        <v>46045</v>
      </c>
      <c r="B53" s="1">
        <v>52</v>
      </c>
      <c r="C53" s="1" t="s">
        <v>66</v>
      </c>
      <c r="D53" s="1" t="s">
        <v>6</v>
      </c>
      <c r="E53" s="1">
        <v>3</v>
      </c>
      <c r="F53" s="1">
        <v>2</v>
      </c>
      <c r="G53" s="1" t="s">
        <v>83</v>
      </c>
      <c r="H53" s="1" t="s">
        <v>83</v>
      </c>
      <c r="I53" s="1">
        <f t="shared" si="29"/>
        <v>29</v>
      </c>
      <c r="J53" s="1">
        <f t="shared" si="30"/>
        <v>14</v>
      </c>
      <c r="K53" s="1">
        <f t="shared" si="31"/>
        <v>4</v>
      </c>
      <c r="L53" s="1">
        <f t="shared" si="32"/>
        <v>9</v>
      </c>
      <c r="M53" s="1">
        <f t="shared" si="33"/>
        <v>3</v>
      </c>
      <c r="N53" s="1">
        <f t="shared" si="34"/>
        <v>3</v>
      </c>
      <c r="O53" s="1">
        <f t="shared" si="35"/>
        <v>14</v>
      </c>
      <c r="P53" s="1">
        <f t="shared" si="36"/>
        <v>7</v>
      </c>
      <c r="Q53" s="1">
        <f t="shared" si="37"/>
        <v>3</v>
      </c>
      <c r="R53" s="1">
        <f t="shared" si="38"/>
        <v>15</v>
      </c>
      <c r="S53" s="1">
        <f t="shared" si="39"/>
        <v>7</v>
      </c>
      <c r="T53" s="1">
        <f t="shared" si="40"/>
        <v>6</v>
      </c>
      <c r="U53" s="1">
        <f t="shared" si="41"/>
        <v>8</v>
      </c>
      <c r="V53" s="1">
        <f t="shared" si="42"/>
        <v>4</v>
      </c>
      <c r="W53" s="1">
        <f t="shared" si="43"/>
        <v>1</v>
      </c>
      <c r="X53" s="1">
        <f t="shared" si="44"/>
        <v>18</v>
      </c>
      <c r="Y53" s="1">
        <f t="shared" si="45"/>
        <v>7</v>
      </c>
      <c r="Z53" s="1">
        <f t="shared" si="46"/>
        <v>4</v>
      </c>
      <c r="AA53" s="1" t="str">
        <f t="shared" si="27"/>
        <v>W</v>
      </c>
      <c r="AB53" s="1">
        <f t="shared" si="47"/>
        <v>1</v>
      </c>
      <c r="AC53" s="1" t="str">
        <f t="shared" si="28"/>
        <v>W</v>
      </c>
      <c r="AD53" s="1">
        <f t="shared" si="48"/>
        <v>4</v>
      </c>
      <c r="AE53" s="1">
        <f t="shared" si="49"/>
        <v>5</v>
      </c>
      <c r="AF53" s="1">
        <f t="shared" si="50"/>
        <v>1</v>
      </c>
      <c r="AG53" s="43"/>
    </row>
    <row r="54" spans="1:33" x14ac:dyDescent="0.3">
      <c r="A54" s="42">
        <v>46049</v>
      </c>
      <c r="B54" s="1">
        <v>53</v>
      </c>
      <c r="C54" s="1" t="s">
        <v>65</v>
      </c>
      <c r="D54" s="1" t="s">
        <v>6</v>
      </c>
      <c r="E54" s="1">
        <v>4</v>
      </c>
      <c r="F54" s="1">
        <v>3</v>
      </c>
      <c r="G54" s="1" t="s">
        <v>83</v>
      </c>
      <c r="H54" s="1" t="s">
        <v>83</v>
      </c>
      <c r="I54" s="1">
        <f t="shared" si="29"/>
        <v>30</v>
      </c>
      <c r="J54" s="1">
        <f t="shared" si="30"/>
        <v>14</v>
      </c>
      <c r="K54" s="1">
        <f t="shared" si="31"/>
        <v>4</v>
      </c>
      <c r="L54" s="1">
        <f t="shared" si="32"/>
        <v>9</v>
      </c>
      <c r="M54" s="1">
        <f t="shared" si="33"/>
        <v>3</v>
      </c>
      <c r="N54" s="1">
        <f t="shared" si="34"/>
        <v>3</v>
      </c>
      <c r="O54" s="1">
        <f t="shared" si="35"/>
        <v>14</v>
      </c>
      <c r="P54" s="1">
        <f t="shared" si="36"/>
        <v>7</v>
      </c>
      <c r="Q54" s="1">
        <f t="shared" si="37"/>
        <v>3</v>
      </c>
      <c r="R54" s="1">
        <f t="shared" si="38"/>
        <v>16</v>
      </c>
      <c r="S54" s="1">
        <f t="shared" si="39"/>
        <v>7</v>
      </c>
      <c r="T54" s="1">
        <f t="shared" si="40"/>
        <v>6</v>
      </c>
      <c r="U54" s="1">
        <f t="shared" si="41"/>
        <v>9</v>
      </c>
      <c r="V54" s="1">
        <f t="shared" si="42"/>
        <v>4</v>
      </c>
      <c r="W54" s="1">
        <f t="shared" si="43"/>
        <v>1</v>
      </c>
      <c r="X54" s="1">
        <f t="shared" si="44"/>
        <v>19</v>
      </c>
      <c r="Y54" s="1">
        <f t="shared" si="45"/>
        <v>7</v>
      </c>
      <c r="Z54" s="1">
        <f t="shared" si="46"/>
        <v>4</v>
      </c>
      <c r="AA54" s="1" t="str">
        <f t="shared" si="27"/>
        <v>W</v>
      </c>
      <c r="AB54" s="1">
        <f t="shared" si="47"/>
        <v>2</v>
      </c>
      <c r="AC54" s="1" t="str">
        <f t="shared" si="28"/>
        <v>W</v>
      </c>
      <c r="AD54" s="1">
        <f t="shared" si="48"/>
        <v>5</v>
      </c>
      <c r="AE54" s="1">
        <f t="shared" si="49"/>
        <v>4</v>
      </c>
      <c r="AF54" s="1">
        <f t="shared" si="50"/>
        <v>1</v>
      </c>
      <c r="AG54" s="43"/>
    </row>
    <row r="55" spans="1:33" x14ac:dyDescent="0.3">
      <c r="A55" s="42">
        <v>46051</v>
      </c>
      <c r="B55" s="1">
        <v>54</v>
      </c>
      <c r="C55" s="1" t="s">
        <v>65</v>
      </c>
      <c r="D55" s="1" t="s">
        <v>2</v>
      </c>
      <c r="E55" s="1">
        <v>5</v>
      </c>
      <c r="F55" s="1">
        <v>4</v>
      </c>
      <c r="G55" s="1" t="s">
        <v>84</v>
      </c>
      <c r="H55" s="1" t="s">
        <v>84</v>
      </c>
      <c r="I55" s="1">
        <f t="shared" si="29"/>
        <v>31</v>
      </c>
      <c r="J55" s="1">
        <f t="shared" si="30"/>
        <v>14</v>
      </c>
      <c r="K55" s="1">
        <f t="shared" si="31"/>
        <v>5</v>
      </c>
      <c r="L55" s="1">
        <f t="shared" si="32"/>
        <v>9</v>
      </c>
      <c r="M55" s="1">
        <f t="shared" si="33"/>
        <v>4</v>
      </c>
      <c r="N55" s="1">
        <f t="shared" si="34"/>
        <v>3</v>
      </c>
      <c r="O55" s="1">
        <f t="shared" si="35"/>
        <v>14</v>
      </c>
      <c r="P55" s="1">
        <f t="shared" si="36"/>
        <v>7</v>
      </c>
      <c r="Q55" s="1">
        <f t="shared" si="37"/>
        <v>3</v>
      </c>
      <c r="R55" s="1">
        <f t="shared" si="38"/>
        <v>17</v>
      </c>
      <c r="S55" s="1">
        <f t="shared" si="39"/>
        <v>7</v>
      </c>
      <c r="T55" s="1">
        <f t="shared" si="40"/>
        <v>6</v>
      </c>
      <c r="U55" s="1">
        <f t="shared" si="41"/>
        <v>9</v>
      </c>
      <c r="V55" s="1">
        <f t="shared" si="42"/>
        <v>4</v>
      </c>
      <c r="W55" s="1">
        <f t="shared" si="43"/>
        <v>1</v>
      </c>
      <c r="X55" s="1">
        <f t="shared" si="44"/>
        <v>20</v>
      </c>
      <c r="Y55" s="1">
        <f t="shared" si="45"/>
        <v>7</v>
      </c>
      <c r="Z55" s="1">
        <f t="shared" si="46"/>
        <v>4</v>
      </c>
      <c r="AA55" s="1" t="str">
        <f t="shared" si="27"/>
        <v>W</v>
      </c>
      <c r="AB55" s="1">
        <f t="shared" si="47"/>
        <v>3</v>
      </c>
      <c r="AC55" s="1" t="str">
        <f t="shared" si="28"/>
        <v>W</v>
      </c>
      <c r="AD55" s="1">
        <f t="shared" si="48"/>
        <v>5</v>
      </c>
      <c r="AE55" s="1">
        <f t="shared" si="49"/>
        <v>4</v>
      </c>
      <c r="AF55" s="1">
        <f t="shared" si="50"/>
        <v>1</v>
      </c>
      <c r="AG55" s="43"/>
    </row>
    <row r="56" spans="1:33" x14ac:dyDescent="0.3">
      <c r="A56" s="42">
        <v>46053</v>
      </c>
      <c r="B56" s="1">
        <v>55</v>
      </c>
      <c r="C56" s="1" t="s">
        <v>65</v>
      </c>
      <c r="D56" s="1" t="s">
        <v>95</v>
      </c>
      <c r="E56" s="1">
        <v>3</v>
      </c>
      <c r="F56" s="1">
        <v>2</v>
      </c>
      <c r="G56" s="1" t="s">
        <v>83</v>
      </c>
      <c r="H56" s="1" t="s">
        <v>83</v>
      </c>
      <c r="I56" s="1">
        <f t="shared" si="29"/>
        <v>32</v>
      </c>
      <c r="J56" s="1">
        <f t="shared" si="30"/>
        <v>14</v>
      </c>
      <c r="K56" s="1">
        <f t="shared" si="31"/>
        <v>5</v>
      </c>
      <c r="L56" s="1">
        <f t="shared" si="32"/>
        <v>9</v>
      </c>
      <c r="M56" s="1">
        <f t="shared" si="33"/>
        <v>4</v>
      </c>
      <c r="N56" s="1">
        <f t="shared" si="34"/>
        <v>3</v>
      </c>
      <c r="O56" s="1">
        <f t="shared" si="35"/>
        <v>14</v>
      </c>
      <c r="P56" s="1">
        <f t="shared" si="36"/>
        <v>7</v>
      </c>
      <c r="Q56" s="1">
        <f t="shared" si="37"/>
        <v>3</v>
      </c>
      <c r="R56" s="1">
        <f t="shared" si="38"/>
        <v>18</v>
      </c>
      <c r="S56" s="1">
        <f t="shared" si="39"/>
        <v>7</v>
      </c>
      <c r="T56" s="1">
        <f t="shared" si="40"/>
        <v>6</v>
      </c>
      <c r="U56" s="1">
        <f t="shared" si="41"/>
        <v>10</v>
      </c>
      <c r="V56" s="1">
        <f t="shared" si="42"/>
        <v>4</v>
      </c>
      <c r="W56" s="1">
        <f t="shared" si="43"/>
        <v>1</v>
      </c>
      <c r="X56" s="1">
        <f t="shared" si="44"/>
        <v>21</v>
      </c>
      <c r="Y56" s="1">
        <f t="shared" si="45"/>
        <v>7</v>
      </c>
      <c r="Z56" s="1">
        <f t="shared" si="46"/>
        <v>4</v>
      </c>
      <c r="AA56" s="1" t="str">
        <f t="shared" si="27"/>
        <v>W</v>
      </c>
      <c r="AB56" s="1">
        <f t="shared" si="47"/>
        <v>4</v>
      </c>
      <c r="AC56" s="1" t="str">
        <f t="shared" si="28"/>
        <v>W</v>
      </c>
      <c r="AD56" s="1">
        <f t="shared" si="48"/>
        <v>6</v>
      </c>
      <c r="AE56" s="1">
        <f t="shared" si="49"/>
        <v>4</v>
      </c>
      <c r="AF56" s="1">
        <f t="shared" si="50"/>
        <v>0</v>
      </c>
      <c r="AG56" s="43"/>
    </row>
    <row r="57" spans="1:33" x14ac:dyDescent="0.3">
      <c r="A57" s="42">
        <v>46055</v>
      </c>
      <c r="B57" s="1">
        <v>56</v>
      </c>
      <c r="C57" s="1" t="s">
        <v>66</v>
      </c>
      <c r="D57" s="1" t="s">
        <v>0</v>
      </c>
      <c r="E57" s="1">
        <v>4</v>
      </c>
      <c r="F57" s="1">
        <v>3</v>
      </c>
      <c r="G57" s="1" t="s">
        <v>84</v>
      </c>
      <c r="H57" s="1" t="s">
        <v>83</v>
      </c>
      <c r="I57" s="1">
        <f t="shared" si="29"/>
        <v>33</v>
      </c>
      <c r="J57" s="1">
        <f t="shared" si="30"/>
        <v>14</v>
      </c>
      <c r="K57" s="1">
        <f t="shared" si="31"/>
        <v>6</v>
      </c>
      <c r="L57" s="1">
        <f t="shared" si="32"/>
        <v>9</v>
      </c>
      <c r="M57" s="1">
        <f t="shared" si="33"/>
        <v>4</v>
      </c>
      <c r="N57" s="1">
        <f t="shared" si="34"/>
        <v>3</v>
      </c>
      <c r="O57" s="1">
        <f t="shared" si="35"/>
        <v>15</v>
      </c>
      <c r="P57" s="1">
        <f t="shared" si="36"/>
        <v>7</v>
      </c>
      <c r="Q57" s="1">
        <f t="shared" si="37"/>
        <v>3</v>
      </c>
      <c r="R57" s="1">
        <f t="shared" si="38"/>
        <v>18</v>
      </c>
      <c r="S57" s="1">
        <f t="shared" si="39"/>
        <v>7</v>
      </c>
      <c r="T57" s="1">
        <f t="shared" si="40"/>
        <v>6</v>
      </c>
      <c r="U57" s="1">
        <f t="shared" si="41"/>
        <v>11</v>
      </c>
      <c r="V57" s="1">
        <f t="shared" si="42"/>
        <v>4</v>
      </c>
      <c r="W57" s="1">
        <f t="shared" si="43"/>
        <v>1</v>
      </c>
      <c r="X57" s="1">
        <f t="shared" si="44"/>
        <v>22</v>
      </c>
      <c r="Y57" s="1">
        <f t="shared" si="45"/>
        <v>7</v>
      </c>
      <c r="Z57" s="1">
        <f t="shared" si="46"/>
        <v>4</v>
      </c>
      <c r="AA57" s="1" t="str">
        <f t="shared" si="27"/>
        <v>W</v>
      </c>
      <c r="AB57" s="1">
        <f t="shared" si="47"/>
        <v>5</v>
      </c>
      <c r="AC57" s="1" t="str">
        <f t="shared" si="28"/>
        <v>W</v>
      </c>
      <c r="AD57" s="1">
        <f t="shared" si="48"/>
        <v>6</v>
      </c>
      <c r="AE57" s="1">
        <f t="shared" si="49"/>
        <v>4</v>
      </c>
      <c r="AF57" s="1">
        <f t="shared" si="50"/>
        <v>0</v>
      </c>
      <c r="AG57" s="43"/>
    </row>
    <row r="58" spans="1:33" x14ac:dyDescent="0.3">
      <c r="A58" s="42">
        <v>46057</v>
      </c>
      <c r="B58" s="1">
        <v>57</v>
      </c>
      <c r="C58" s="1" t="s">
        <v>66</v>
      </c>
      <c r="D58" s="1" t="s">
        <v>6</v>
      </c>
      <c r="E58" s="1">
        <v>5</v>
      </c>
      <c r="F58" s="1">
        <v>4</v>
      </c>
      <c r="G58" s="1" t="s">
        <v>83</v>
      </c>
      <c r="H58" s="1" t="s">
        <v>83</v>
      </c>
      <c r="I58" s="1">
        <f t="shared" si="29"/>
        <v>34</v>
      </c>
      <c r="J58" s="1">
        <f t="shared" si="30"/>
        <v>14</v>
      </c>
      <c r="K58" s="1">
        <f t="shared" si="31"/>
        <v>6</v>
      </c>
      <c r="L58" s="1">
        <f t="shared" si="32"/>
        <v>9</v>
      </c>
      <c r="M58" s="1">
        <f t="shared" si="33"/>
        <v>4</v>
      </c>
      <c r="N58" s="1">
        <f t="shared" si="34"/>
        <v>3</v>
      </c>
      <c r="O58" s="1">
        <f t="shared" si="35"/>
        <v>16</v>
      </c>
      <c r="P58" s="1">
        <f t="shared" si="36"/>
        <v>7</v>
      </c>
      <c r="Q58" s="1">
        <f t="shared" si="37"/>
        <v>3</v>
      </c>
      <c r="R58" s="1">
        <f t="shared" si="38"/>
        <v>18</v>
      </c>
      <c r="S58" s="1">
        <f t="shared" si="39"/>
        <v>7</v>
      </c>
      <c r="T58" s="1">
        <f t="shared" si="40"/>
        <v>6</v>
      </c>
      <c r="U58" s="1">
        <f t="shared" si="41"/>
        <v>12</v>
      </c>
      <c r="V58" s="1">
        <f t="shared" si="42"/>
        <v>4</v>
      </c>
      <c r="W58" s="1">
        <f t="shared" si="43"/>
        <v>1</v>
      </c>
      <c r="X58" s="1">
        <f t="shared" si="44"/>
        <v>23</v>
      </c>
      <c r="Y58" s="1">
        <f t="shared" si="45"/>
        <v>7</v>
      </c>
      <c r="Z58" s="1">
        <f t="shared" si="46"/>
        <v>4</v>
      </c>
      <c r="AA58" s="1" t="str">
        <f t="shared" si="27"/>
        <v>W</v>
      </c>
      <c r="AB58" s="1">
        <f t="shared" si="47"/>
        <v>6</v>
      </c>
      <c r="AC58" s="1" t="str">
        <f t="shared" si="28"/>
        <v>W</v>
      </c>
      <c r="AD58" s="1">
        <f t="shared" si="48"/>
        <v>7</v>
      </c>
      <c r="AE58" s="1">
        <f t="shared" si="49"/>
        <v>3</v>
      </c>
      <c r="AF58" s="1">
        <f t="shared" si="50"/>
        <v>0</v>
      </c>
      <c r="AG58" s="43"/>
    </row>
    <row r="59" spans="1:33" x14ac:dyDescent="0.3">
      <c r="A59" s="42">
        <v>46078</v>
      </c>
      <c r="B59" s="1">
        <v>58</v>
      </c>
      <c r="C59" s="1" t="s">
        <v>66</v>
      </c>
      <c r="D59" s="1" t="s">
        <v>7</v>
      </c>
      <c r="E59" s="1">
        <v>4</v>
      </c>
      <c r="F59" s="1">
        <v>1</v>
      </c>
      <c r="G59" s="1" t="s">
        <v>83</v>
      </c>
      <c r="H59" s="1" t="s">
        <v>83</v>
      </c>
      <c r="I59" s="1">
        <f t="shared" si="29"/>
        <v>35</v>
      </c>
      <c r="J59" s="1">
        <f t="shared" si="30"/>
        <v>14</v>
      </c>
      <c r="K59" s="1">
        <f t="shared" si="31"/>
        <v>6</v>
      </c>
      <c r="L59" s="1">
        <f t="shared" si="32"/>
        <v>9</v>
      </c>
      <c r="M59" s="1">
        <f t="shared" si="33"/>
        <v>4</v>
      </c>
      <c r="N59" s="1">
        <f t="shared" si="34"/>
        <v>3</v>
      </c>
      <c r="O59" s="1">
        <f t="shared" si="35"/>
        <v>17</v>
      </c>
      <c r="P59" s="1">
        <f t="shared" si="36"/>
        <v>7</v>
      </c>
      <c r="Q59" s="1">
        <f t="shared" si="37"/>
        <v>3</v>
      </c>
      <c r="R59" s="1">
        <f t="shared" si="38"/>
        <v>18</v>
      </c>
      <c r="S59" s="1">
        <f t="shared" si="39"/>
        <v>7</v>
      </c>
      <c r="T59" s="1">
        <f t="shared" si="40"/>
        <v>6</v>
      </c>
      <c r="U59" s="1">
        <f t="shared" si="41"/>
        <v>12</v>
      </c>
      <c r="V59" s="1">
        <f t="shared" si="42"/>
        <v>4</v>
      </c>
      <c r="W59" s="1">
        <f t="shared" si="43"/>
        <v>1</v>
      </c>
      <c r="X59" s="1">
        <f t="shared" si="44"/>
        <v>24</v>
      </c>
      <c r="Y59" s="1">
        <f t="shared" si="45"/>
        <v>7</v>
      </c>
      <c r="Z59" s="1">
        <f t="shared" si="46"/>
        <v>4</v>
      </c>
      <c r="AA59" s="1" t="str">
        <f t="shared" si="27"/>
        <v>W</v>
      </c>
      <c r="AB59" s="1">
        <f t="shared" si="47"/>
        <v>7</v>
      </c>
      <c r="AC59" s="1" t="str">
        <f t="shared" si="28"/>
        <v>W</v>
      </c>
      <c r="AD59" s="1">
        <f t="shared" si="48"/>
        <v>8</v>
      </c>
      <c r="AE59" s="1">
        <f t="shared" si="49"/>
        <v>2</v>
      </c>
      <c r="AF59" s="1">
        <f t="shared" si="50"/>
        <v>0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15</v>
      </c>
      <c r="E60" s="1">
        <v>3</v>
      </c>
      <c r="F60" s="1">
        <v>2</v>
      </c>
      <c r="G60" s="1" t="s">
        <v>84</v>
      </c>
      <c r="H60" s="1" t="s">
        <v>83</v>
      </c>
      <c r="I60" s="1">
        <f t="shared" si="29"/>
        <v>36</v>
      </c>
      <c r="J60" s="1">
        <f t="shared" si="30"/>
        <v>14</v>
      </c>
      <c r="K60" s="1">
        <f t="shared" si="31"/>
        <v>7</v>
      </c>
      <c r="L60" s="1">
        <f t="shared" si="32"/>
        <v>9</v>
      </c>
      <c r="M60" s="1">
        <f t="shared" si="33"/>
        <v>4</v>
      </c>
      <c r="N60" s="1">
        <f t="shared" si="34"/>
        <v>3</v>
      </c>
      <c r="O60" s="1">
        <f t="shared" si="35"/>
        <v>18</v>
      </c>
      <c r="P60" s="1">
        <f t="shared" si="36"/>
        <v>7</v>
      </c>
      <c r="Q60" s="1">
        <f t="shared" si="37"/>
        <v>3</v>
      </c>
      <c r="R60" s="1">
        <f t="shared" si="38"/>
        <v>18</v>
      </c>
      <c r="S60" s="1">
        <f t="shared" si="39"/>
        <v>7</v>
      </c>
      <c r="T60" s="1">
        <f t="shared" si="40"/>
        <v>6</v>
      </c>
      <c r="U60" s="1">
        <f t="shared" si="41"/>
        <v>13</v>
      </c>
      <c r="V60" s="1">
        <f t="shared" si="42"/>
        <v>4</v>
      </c>
      <c r="W60" s="1">
        <f t="shared" si="43"/>
        <v>1</v>
      </c>
      <c r="X60" s="1">
        <f t="shared" si="44"/>
        <v>25</v>
      </c>
      <c r="Y60" s="1">
        <f t="shared" si="45"/>
        <v>7</v>
      </c>
      <c r="Z60" s="1">
        <f t="shared" si="46"/>
        <v>4</v>
      </c>
      <c r="AA60" s="1" t="str">
        <f t="shared" si="27"/>
        <v>W</v>
      </c>
      <c r="AB60" s="1">
        <f t="shared" si="47"/>
        <v>8</v>
      </c>
      <c r="AC60" s="1" t="str">
        <f t="shared" si="28"/>
        <v>W</v>
      </c>
      <c r="AD60" s="1">
        <f t="shared" si="48"/>
        <v>9</v>
      </c>
      <c r="AE60" s="1">
        <f t="shared" si="49"/>
        <v>1</v>
      </c>
      <c r="AF60" s="1">
        <f t="shared" si="50"/>
        <v>0</v>
      </c>
      <c r="AG60" s="43"/>
    </row>
    <row r="61" spans="1:33" x14ac:dyDescent="0.3">
      <c r="A61" s="42">
        <v>46083</v>
      </c>
      <c r="B61" s="1">
        <v>60</v>
      </c>
      <c r="C61" s="1" t="s">
        <v>65</v>
      </c>
      <c r="D61" s="1" t="s">
        <v>3</v>
      </c>
      <c r="E61" s="1">
        <v>6</v>
      </c>
      <c r="F61" s="1">
        <v>1</v>
      </c>
      <c r="G61" s="1" t="s">
        <v>83</v>
      </c>
      <c r="H61" s="1" t="s">
        <v>83</v>
      </c>
      <c r="I61" s="1">
        <f t="shared" si="29"/>
        <v>37</v>
      </c>
      <c r="J61" s="1">
        <f t="shared" si="30"/>
        <v>14</v>
      </c>
      <c r="K61" s="1">
        <f t="shared" si="31"/>
        <v>7</v>
      </c>
      <c r="L61" s="1">
        <f t="shared" si="32"/>
        <v>9</v>
      </c>
      <c r="M61" s="1">
        <f t="shared" si="33"/>
        <v>4</v>
      </c>
      <c r="N61" s="1">
        <f t="shared" si="34"/>
        <v>3</v>
      </c>
      <c r="O61" s="1">
        <f t="shared" si="35"/>
        <v>18</v>
      </c>
      <c r="P61" s="1">
        <f t="shared" si="36"/>
        <v>7</v>
      </c>
      <c r="Q61" s="1">
        <f t="shared" si="37"/>
        <v>3</v>
      </c>
      <c r="R61" s="1">
        <f t="shared" si="38"/>
        <v>19</v>
      </c>
      <c r="S61" s="1">
        <f t="shared" si="39"/>
        <v>7</v>
      </c>
      <c r="T61" s="1">
        <f t="shared" si="40"/>
        <v>6</v>
      </c>
      <c r="U61" s="1">
        <f t="shared" si="41"/>
        <v>13</v>
      </c>
      <c r="V61" s="1">
        <f t="shared" si="42"/>
        <v>4</v>
      </c>
      <c r="W61" s="1">
        <f t="shared" si="43"/>
        <v>1</v>
      </c>
      <c r="X61" s="1">
        <f t="shared" si="44"/>
        <v>26</v>
      </c>
      <c r="Y61" s="1">
        <f t="shared" si="45"/>
        <v>7</v>
      </c>
      <c r="Z61" s="1">
        <f t="shared" si="46"/>
        <v>4</v>
      </c>
      <c r="AA61" s="1" t="str">
        <f t="shared" si="27"/>
        <v>W</v>
      </c>
      <c r="AB61" s="1">
        <f t="shared" si="47"/>
        <v>9</v>
      </c>
      <c r="AC61" s="1" t="str">
        <f t="shared" si="28"/>
        <v>W</v>
      </c>
      <c r="AD61" s="1">
        <f t="shared" si="48"/>
        <v>9</v>
      </c>
      <c r="AE61" s="1">
        <f t="shared" si="49"/>
        <v>1</v>
      </c>
      <c r="AF61" s="1">
        <f t="shared" si="50"/>
        <v>0</v>
      </c>
      <c r="AG61" s="43"/>
    </row>
    <row r="62" spans="1:33" x14ac:dyDescent="0.3">
      <c r="A62" s="42">
        <v>46084</v>
      </c>
      <c r="B62" s="1">
        <v>61</v>
      </c>
      <c r="C62" s="1" t="s">
        <v>65</v>
      </c>
      <c r="D62" s="1" t="s">
        <v>27</v>
      </c>
      <c r="E62" s="1">
        <v>6</v>
      </c>
      <c r="F62" s="1">
        <v>1</v>
      </c>
      <c r="G62" s="1" t="s">
        <v>83</v>
      </c>
      <c r="H62" s="1" t="s">
        <v>83</v>
      </c>
      <c r="I62" s="1">
        <f t="shared" si="29"/>
        <v>38</v>
      </c>
      <c r="J62" s="1">
        <f t="shared" si="30"/>
        <v>14</v>
      </c>
      <c r="K62" s="1">
        <f t="shared" si="31"/>
        <v>7</v>
      </c>
      <c r="L62" s="1">
        <f t="shared" si="32"/>
        <v>9</v>
      </c>
      <c r="M62" s="1">
        <f t="shared" si="33"/>
        <v>4</v>
      </c>
      <c r="N62" s="1">
        <f t="shared" si="34"/>
        <v>3</v>
      </c>
      <c r="O62" s="1">
        <f t="shared" si="35"/>
        <v>18</v>
      </c>
      <c r="P62" s="1">
        <f t="shared" si="36"/>
        <v>7</v>
      </c>
      <c r="Q62" s="1">
        <f t="shared" si="37"/>
        <v>3</v>
      </c>
      <c r="R62" s="1">
        <f t="shared" si="38"/>
        <v>20</v>
      </c>
      <c r="S62" s="1">
        <f t="shared" si="39"/>
        <v>7</v>
      </c>
      <c r="T62" s="1">
        <f t="shared" si="40"/>
        <v>6</v>
      </c>
      <c r="U62" s="1">
        <f t="shared" si="41"/>
        <v>13</v>
      </c>
      <c r="V62" s="1">
        <f t="shared" si="42"/>
        <v>4</v>
      </c>
      <c r="W62" s="1">
        <f t="shared" si="43"/>
        <v>1</v>
      </c>
      <c r="X62" s="1">
        <f t="shared" si="44"/>
        <v>27</v>
      </c>
      <c r="Y62" s="1">
        <f t="shared" si="45"/>
        <v>7</v>
      </c>
      <c r="Z62" s="1">
        <f t="shared" si="46"/>
        <v>4</v>
      </c>
      <c r="AA62" s="1" t="str">
        <f t="shared" si="27"/>
        <v>W</v>
      </c>
      <c r="AB62" s="1">
        <f t="shared" si="47"/>
        <v>10</v>
      </c>
      <c r="AC62" s="1" t="str">
        <f t="shared" si="28"/>
        <v>W</v>
      </c>
      <c r="AD62" s="1">
        <f t="shared" si="48"/>
        <v>10</v>
      </c>
      <c r="AE62" s="1">
        <f t="shared" si="49"/>
        <v>0</v>
      </c>
      <c r="AF62" s="1">
        <f t="shared" si="50"/>
        <v>0</v>
      </c>
      <c r="AG62" s="43"/>
    </row>
    <row r="63" spans="1:33" x14ac:dyDescent="0.3">
      <c r="A63" s="42">
        <v>46087</v>
      </c>
      <c r="B63" s="1">
        <v>62</v>
      </c>
      <c r="C63" s="1" t="s">
        <v>66</v>
      </c>
      <c r="D63" s="1" t="s">
        <v>24</v>
      </c>
      <c r="E63" s="1">
        <v>4</v>
      </c>
      <c r="F63" s="1">
        <v>5</v>
      </c>
      <c r="G63" s="1" t="s">
        <v>84</v>
      </c>
      <c r="H63" s="1" t="s">
        <v>84</v>
      </c>
      <c r="I63" s="1">
        <f t="shared" si="29"/>
        <v>38</v>
      </c>
      <c r="J63" s="1">
        <f t="shared" si="30"/>
        <v>14</v>
      </c>
      <c r="K63" s="1">
        <f t="shared" si="31"/>
        <v>7</v>
      </c>
      <c r="L63" s="1">
        <f t="shared" si="32"/>
        <v>10</v>
      </c>
      <c r="M63" s="1">
        <f t="shared" si="33"/>
        <v>4</v>
      </c>
      <c r="N63" s="1">
        <f t="shared" si="34"/>
        <v>4</v>
      </c>
      <c r="O63" s="1">
        <f t="shared" si="35"/>
        <v>18</v>
      </c>
      <c r="P63" s="1">
        <f t="shared" si="36"/>
        <v>7</v>
      </c>
      <c r="Q63" s="1">
        <f t="shared" si="37"/>
        <v>4</v>
      </c>
      <c r="R63" s="1">
        <f t="shared" si="38"/>
        <v>20</v>
      </c>
      <c r="S63" s="1">
        <f t="shared" si="39"/>
        <v>7</v>
      </c>
      <c r="T63" s="1">
        <f t="shared" si="40"/>
        <v>6</v>
      </c>
      <c r="U63" s="1">
        <f t="shared" si="41"/>
        <v>13</v>
      </c>
      <c r="V63" s="1">
        <f t="shared" si="42"/>
        <v>4</v>
      </c>
      <c r="W63" s="1">
        <f t="shared" si="43"/>
        <v>2</v>
      </c>
      <c r="X63" s="1">
        <f t="shared" si="44"/>
        <v>27</v>
      </c>
      <c r="Y63" s="1">
        <f t="shared" si="45"/>
        <v>7</v>
      </c>
      <c r="Z63" s="1">
        <f t="shared" si="46"/>
        <v>5</v>
      </c>
      <c r="AA63" s="1" t="str">
        <f t="shared" si="27"/>
        <v>L</v>
      </c>
      <c r="AB63" s="1">
        <f t="shared" si="47"/>
        <v>1</v>
      </c>
      <c r="AC63" s="1" t="str">
        <f t="shared" si="28"/>
        <v>OTL</v>
      </c>
      <c r="AD63" s="1">
        <f t="shared" si="48"/>
        <v>9</v>
      </c>
      <c r="AE63" s="1">
        <f t="shared" si="49"/>
        <v>0</v>
      </c>
      <c r="AF63" s="1">
        <f t="shared" si="50"/>
        <v>1</v>
      </c>
      <c r="AG63" s="43"/>
    </row>
    <row r="64" spans="1:33" x14ac:dyDescent="0.3">
      <c r="A64" s="42">
        <v>46089</v>
      </c>
      <c r="B64" s="1">
        <v>63</v>
      </c>
      <c r="C64" s="1" t="s">
        <v>66</v>
      </c>
      <c r="D64" s="1" t="s">
        <v>25</v>
      </c>
      <c r="E64" s="1">
        <v>4</v>
      </c>
      <c r="F64" s="1">
        <v>3</v>
      </c>
      <c r="G64" s="1" t="s">
        <v>84</v>
      </c>
      <c r="H64" s="1" t="s">
        <v>83</v>
      </c>
      <c r="I64" s="1">
        <f t="shared" si="29"/>
        <v>39</v>
      </c>
      <c r="J64" s="1">
        <f t="shared" si="30"/>
        <v>14</v>
      </c>
      <c r="K64" s="1">
        <f t="shared" si="31"/>
        <v>8</v>
      </c>
      <c r="L64" s="1">
        <f t="shared" si="32"/>
        <v>10</v>
      </c>
      <c r="M64" s="1">
        <f t="shared" si="33"/>
        <v>4</v>
      </c>
      <c r="N64" s="1">
        <f t="shared" si="34"/>
        <v>4</v>
      </c>
      <c r="O64" s="1">
        <f t="shared" si="35"/>
        <v>19</v>
      </c>
      <c r="P64" s="1">
        <f t="shared" si="36"/>
        <v>7</v>
      </c>
      <c r="Q64" s="1">
        <f t="shared" si="37"/>
        <v>4</v>
      </c>
      <c r="R64" s="1">
        <f t="shared" si="38"/>
        <v>20</v>
      </c>
      <c r="S64" s="1">
        <f t="shared" si="39"/>
        <v>7</v>
      </c>
      <c r="T64" s="1">
        <f t="shared" si="40"/>
        <v>6</v>
      </c>
      <c r="U64" s="1">
        <f t="shared" si="41"/>
        <v>14</v>
      </c>
      <c r="V64" s="1">
        <f t="shared" si="42"/>
        <v>4</v>
      </c>
      <c r="W64" s="1">
        <f t="shared" si="43"/>
        <v>2</v>
      </c>
      <c r="X64" s="1">
        <f t="shared" si="44"/>
        <v>28</v>
      </c>
      <c r="Y64" s="1">
        <f t="shared" si="45"/>
        <v>7</v>
      </c>
      <c r="Z64" s="1">
        <f t="shared" si="46"/>
        <v>5</v>
      </c>
      <c r="AA64" s="1" t="str">
        <f t="shared" si="27"/>
        <v>W</v>
      </c>
      <c r="AB64" s="1">
        <f t="shared" si="47"/>
        <v>1</v>
      </c>
      <c r="AC64" s="1" t="str">
        <f t="shared" si="28"/>
        <v>W</v>
      </c>
      <c r="AD64" s="1">
        <f t="shared" si="48"/>
        <v>9</v>
      </c>
      <c r="AE64" s="1">
        <f t="shared" si="49"/>
        <v>0</v>
      </c>
      <c r="AF64" s="1">
        <f t="shared" si="50"/>
        <v>1</v>
      </c>
      <c r="AG64" s="43"/>
    </row>
    <row r="65" spans="1:33" x14ac:dyDescent="0.3">
      <c r="A65" s="42">
        <v>46091</v>
      </c>
      <c r="B65" s="1">
        <v>64</v>
      </c>
      <c r="C65" s="1" t="s">
        <v>66</v>
      </c>
      <c r="D65" s="1" t="s">
        <v>2</v>
      </c>
      <c r="E65" s="1">
        <v>2</v>
      </c>
      <c r="F65" s="1">
        <v>1</v>
      </c>
      <c r="G65" s="1" t="s">
        <v>83</v>
      </c>
      <c r="H65" s="1" t="s">
        <v>83</v>
      </c>
      <c r="I65" s="1">
        <f t="shared" si="29"/>
        <v>40</v>
      </c>
      <c r="J65" s="1">
        <f t="shared" si="30"/>
        <v>14</v>
      </c>
      <c r="K65" s="1">
        <f t="shared" si="31"/>
        <v>8</v>
      </c>
      <c r="L65" s="1">
        <f t="shared" si="32"/>
        <v>10</v>
      </c>
      <c r="M65" s="1">
        <f t="shared" si="33"/>
        <v>4</v>
      </c>
      <c r="N65" s="1">
        <f t="shared" si="34"/>
        <v>4</v>
      </c>
      <c r="O65" s="1">
        <f t="shared" si="35"/>
        <v>20</v>
      </c>
      <c r="P65" s="1">
        <f t="shared" si="36"/>
        <v>7</v>
      </c>
      <c r="Q65" s="1">
        <f t="shared" si="37"/>
        <v>4</v>
      </c>
      <c r="R65" s="1">
        <f t="shared" si="38"/>
        <v>20</v>
      </c>
      <c r="S65" s="1">
        <f t="shared" si="39"/>
        <v>7</v>
      </c>
      <c r="T65" s="1">
        <f t="shared" si="40"/>
        <v>6</v>
      </c>
      <c r="U65" s="1">
        <f t="shared" si="41"/>
        <v>14</v>
      </c>
      <c r="V65" s="1">
        <f t="shared" si="42"/>
        <v>4</v>
      </c>
      <c r="W65" s="1">
        <f t="shared" si="43"/>
        <v>2</v>
      </c>
      <c r="X65" s="1">
        <f t="shared" si="44"/>
        <v>29</v>
      </c>
      <c r="Y65" s="1">
        <f t="shared" si="45"/>
        <v>7</v>
      </c>
      <c r="Z65" s="1">
        <f t="shared" si="46"/>
        <v>5</v>
      </c>
      <c r="AA65" s="1" t="str">
        <f t="shared" si="27"/>
        <v>W</v>
      </c>
      <c r="AB65" s="1">
        <f t="shared" si="47"/>
        <v>2</v>
      </c>
      <c r="AC65" s="1" t="str">
        <f t="shared" si="28"/>
        <v>W</v>
      </c>
      <c r="AD65" s="1">
        <f t="shared" si="48"/>
        <v>9</v>
      </c>
      <c r="AE65" s="1">
        <f t="shared" si="49"/>
        <v>0</v>
      </c>
      <c r="AF65" s="1">
        <f t="shared" si="50"/>
        <v>1</v>
      </c>
      <c r="AG65" s="43"/>
    </row>
    <row r="66" spans="1:33" x14ac:dyDescent="0.3">
      <c r="A66" s="42">
        <v>46093</v>
      </c>
      <c r="B66" s="1">
        <v>65</v>
      </c>
      <c r="C66" s="1" t="s">
        <v>66</v>
      </c>
      <c r="D66" s="1" t="s">
        <v>20</v>
      </c>
      <c r="E66" s="1">
        <v>7</v>
      </c>
      <c r="F66" s="1">
        <v>2</v>
      </c>
      <c r="G66" s="1" t="s">
        <v>83</v>
      </c>
      <c r="H66" s="1" t="s">
        <v>83</v>
      </c>
      <c r="I66" s="1">
        <f t="shared" si="29"/>
        <v>41</v>
      </c>
      <c r="J66" s="1">
        <f t="shared" si="30"/>
        <v>14</v>
      </c>
      <c r="K66" s="1">
        <f t="shared" si="31"/>
        <v>8</v>
      </c>
      <c r="L66" s="1">
        <f t="shared" si="32"/>
        <v>10</v>
      </c>
      <c r="M66" s="1">
        <f t="shared" si="33"/>
        <v>4</v>
      </c>
      <c r="N66" s="1">
        <f t="shared" si="34"/>
        <v>4</v>
      </c>
      <c r="O66" s="1">
        <f t="shared" si="35"/>
        <v>21</v>
      </c>
      <c r="P66" s="1">
        <f t="shared" si="36"/>
        <v>7</v>
      </c>
      <c r="Q66" s="1">
        <f t="shared" si="37"/>
        <v>4</v>
      </c>
      <c r="R66" s="1">
        <f t="shared" si="38"/>
        <v>20</v>
      </c>
      <c r="S66" s="1">
        <f t="shared" si="39"/>
        <v>7</v>
      </c>
      <c r="T66" s="1">
        <f t="shared" si="40"/>
        <v>6</v>
      </c>
      <c r="U66" s="1">
        <f t="shared" si="41"/>
        <v>14</v>
      </c>
      <c r="V66" s="1">
        <f t="shared" si="42"/>
        <v>4</v>
      </c>
      <c r="W66" s="1">
        <f t="shared" si="43"/>
        <v>2</v>
      </c>
      <c r="X66" s="1">
        <f t="shared" si="44"/>
        <v>30</v>
      </c>
      <c r="Y66" s="1">
        <f t="shared" si="45"/>
        <v>7</v>
      </c>
      <c r="Z66" s="1">
        <f t="shared" si="46"/>
        <v>5</v>
      </c>
      <c r="AA66" s="1" t="str">
        <f t="shared" ref="AA66:AA83" si="51">IF(E66="","",IF(E66&gt;F66,"W","L"))</f>
        <v>W</v>
      </c>
      <c r="AB66" s="1">
        <f t="shared" si="47"/>
        <v>3</v>
      </c>
      <c r="AC66" s="1" t="str">
        <f t="shared" ref="AC66:AC83" si="52">IF(E66="","",IF(E66&gt;F66,"W",IF(AND(E66&lt;F66,G66=$AK$2,H66=$AK$2),"L","OTL")))</f>
        <v>W</v>
      </c>
      <c r="AD66" s="1">
        <f t="shared" si="48"/>
        <v>9</v>
      </c>
      <c r="AE66" s="1">
        <f t="shared" si="49"/>
        <v>0</v>
      </c>
      <c r="AF66" s="1">
        <f t="shared" si="50"/>
        <v>1</v>
      </c>
      <c r="AG66" s="43"/>
    </row>
    <row r="67" spans="1:33" x14ac:dyDescent="0.3">
      <c r="A67" s="42">
        <v>46095</v>
      </c>
      <c r="B67" s="1">
        <v>66</v>
      </c>
      <c r="C67" s="1" t="s">
        <v>66</v>
      </c>
      <c r="D67" s="1" t="s">
        <v>21</v>
      </c>
      <c r="E67" s="1">
        <v>3</v>
      </c>
      <c r="F67" s="1">
        <v>2</v>
      </c>
      <c r="G67" s="1" t="s">
        <v>84</v>
      </c>
      <c r="H67" s="1" t="s">
        <v>83</v>
      </c>
      <c r="I67" s="1">
        <f t="shared" ref="I67:I83" si="53">IF(E67="","",IF(E67&gt;F67,I66+1,I66))</f>
        <v>42</v>
      </c>
      <c r="J67" s="1">
        <f t="shared" ref="J67:J83" si="54">IF(E67="","",IF(AND(F67&gt;E67,G67=$AK$2,H67=$AK$2),J66+1,J66))</f>
        <v>14</v>
      </c>
      <c r="K67" s="1">
        <f t="shared" ref="K67:K83" si="55">IF(E67="","",IF(AND(G67=$AK$1,E67&gt;F67),K66+1,K66))</f>
        <v>9</v>
      </c>
      <c r="L67" s="1">
        <f t="shared" ref="L67:L83" si="56">IF(E67="","",IF(AND(OR(G67=$AK$1,H67=$AK$1),E67&lt;F67),L66+1,L66))</f>
        <v>10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4</v>
      </c>
      <c r="O67" s="1">
        <f t="shared" ref="O67:O83" si="59">IF(E67="","",IF(AND(C67=$AL$1,E67&gt;F67),O66+1,O66))</f>
        <v>22</v>
      </c>
      <c r="P67" s="1">
        <f t="shared" ref="P67:P83" si="60">IF(E67="","",IF(AND(C67=$AL$1,F67&gt;E67,G67=$AK$2,H67=$AK$2), P66+1, P66))</f>
        <v>7</v>
      </c>
      <c r="Q67" s="1">
        <f t="shared" ref="Q67:Q83" si="61">IF(E67="","",IF(AND(C67=$AL$1,F67&gt;E67,OR(G67=$AK$1,H67=$AK$1)),Q66+1, Q66))</f>
        <v>4</v>
      </c>
      <c r="R67" s="1">
        <f t="shared" ref="R67:R83" si="62">IF(E67="","",IF(AND(C67=$AL$2,E67&gt;F67),R66+1,R66))</f>
        <v>20</v>
      </c>
      <c r="S67" s="1">
        <f t="shared" ref="S67:S83" si="63">IF(E67="","",IF(AND(C67=$AL$2,F67&gt;E67,G67=$AK$2,H67=$AK$2),S66+1,S66))</f>
        <v>7</v>
      </c>
      <c r="T67" s="1">
        <f t="shared" ref="T67:T83" si="64">IF(E67="","",IF(AND(C67=$AL$2,F67&gt;E67,OR(G67=$AK$1,H67=$AK$1)), T66+1, T66))</f>
        <v>6</v>
      </c>
      <c r="U67" s="1">
        <f t="shared" ref="U67:U83" si="65">IF(E67="","",IF(AND(E67&gt;F67,COUNTIF($AO$1:$AO$7,D67)=1),U66+1,U66))</f>
        <v>14</v>
      </c>
      <c r="V67" s="1">
        <f t="shared" ref="V67:V83" si="66">IF(E67="","",IF(AND(E67&lt;F67,G67=$AK$2,H67=$AK$2,COUNTIF($AO$1:$AO$7,D67)=1),V66+1,V66))</f>
        <v>4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30</v>
      </c>
      <c r="Y67" s="1">
        <f t="shared" ref="Y67:Y83" si="69">IF(E67="","",IF(AND(E67&lt;F67,G67=$AK$2,H67=$AK$2,COUNTIF($AN$1:$AN$15,D67)=1),Y66+1,Y66))</f>
        <v>7</v>
      </c>
      <c r="Z67" s="1">
        <f t="shared" ref="Z67:Z83" si="70">IF(E67="","",IF(AND(E67&lt;F67,COUNTIF($AN$1:$AN$15,D67)=1,OR(G67=$AK$1,H67=$AK$1)), Z66+1, Z66))</f>
        <v>5</v>
      </c>
      <c r="AA67" s="1" t="str">
        <f t="shared" si="51"/>
        <v>W</v>
      </c>
      <c r="AB67" s="1">
        <f t="shared" ref="AB67:AB83" si="71">IF(AA67="","",IF(AA67=AA66,AB66+1,1))</f>
        <v>4</v>
      </c>
      <c r="AC67" s="1" t="str">
        <f t="shared" si="52"/>
        <v>W</v>
      </c>
      <c r="AD67" s="1">
        <f t="shared" si="48"/>
        <v>9</v>
      </c>
      <c r="AE67" s="1">
        <f t="shared" si="49"/>
        <v>0</v>
      </c>
      <c r="AF67" s="1">
        <f t="shared" si="50"/>
        <v>1</v>
      </c>
      <c r="AG67" s="43"/>
    </row>
    <row r="68" spans="1:33" x14ac:dyDescent="0.3">
      <c r="A68" s="42">
        <v>46097</v>
      </c>
      <c r="B68" s="1">
        <v>67</v>
      </c>
      <c r="C68" s="1" t="s">
        <v>66</v>
      </c>
      <c r="D68" s="1" t="s">
        <v>95</v>
      </c>
      <c r="E68" s="1">
        <v>3</v>
      </c>
      <c r="F68" s="1">
        <v>6</v>
      </c>
      <c r="G68" s="1" t="s">
        <v>83</v>
      </c>
      <c r="H68" s="1" t="s">
        <v>83</v>
      </c>
      <c r="I68" s="1">
        <f t="shared" si="53"/>
        <v>42</v>
      </c>
      <c r="J68" s="1">
        <f t="shared" si="54"/>
        <v>15</v>
      </c>
      <c r="K68" s="1">
        <f t="shared" si="55"/>
        <v>9</v>
      </c>
      <c r="L68" s="1">
        <f t="shared" si="56"/>
        <v>10</v>
      </c>
      <c r="M68" s="1">
        <f t="shared" si="57"/>
        <v>4</v>
      </c>
      <c r="N68" s="1">
        <f t="shared" si="58"/>
        <v>4</v>
      </c>
      <c r="O68" s="1">
        <f t="shared" si="59"/>
        <v>22</v>
      </c>
      <c r="P68" s="1">
        <f t="shared" si="60"/>
        <v>8</v>
      </c>
      <c r="Q68" s="1">
        <f t="shared" si="61"/>
        <v>4</v>
      </c>
      <c r="R68" s="1">
        <f t="shared" si="62"/>
        <v>20</v>
      </c>
      <c r="S68" s="1">
        <f t="shared" si="63"/>
        <v>7</v>
      </c>
      <c r="T68" s="1">
        <f t="shared" si="64"/>
        <v>6</v>
      </c>
      <c r="U68" s="1">
        <f t="shared" si="65"/>
        <v>14</v>
      </c>
      <c r="V68" s="1">
        <f t="shared" si="66"/>
        <v>5</v>
      </c>
      <c r="W68" s="1">
        <f t="shared" si="67"/>
        <v>2</v>
      </c>
      <c r="X68" s="1">
        <f t="shared" si="68"/>
        <v>30</v>
      </c>
      <c r="Y68" s="1">
        <f t="shared" si="69"/>
        <v>8</v>
      </c>
      <c r="Z68" s="1">
        <f t="shared" si="70"/>
        <v>5</v>
      </c>
      <c r="AA68" s="1" t="str">
        <f t="shared" si="51"/>
        <v>L</v>
      </c>
      <c r="AB68" s="1">
        <f t="shared" si="71"/>
        <v>1</v>
      </c>
      <c r="AC68" s="1" t="str">
        <f t="shared" si="52"/>
        <v>L</v>
      </c>
      <c r="AD68" s="1">
        <f t="shared" si="48"/>
        <v>8</v>
      </c>
      <c r="AE68" s="1">
        <f t="shared" si="49"/>
        <v>1</v>
      </c>
      <c r="AF68" s="1">
        <f t="shared" si="50"/>
        <v>1</v>
      </c>
      <c r="AG68" s="43"/>
    </row>
    <row r="69" spans="1:33" x14ac:dyDescent="0.3">
      <c r="A69" s="42">
        <v>46099</v>
      </c>
      <c r="B69" s="1">
        <v>68</v>
      </c>
      <c r="C69" s="1" t="s">
        <v>65</v>
      </c>
      <c r="D69" s="1" t="s">
        <v>24</v>
      </c>
      <c r="E69" s="1">
        <v>2</v>
      </c>
      <c r="F69" s="1">
        <v>1</v>
      </c>
      <c r="G69" s="1" t="s">
        <v>84</v>
      </c>
      <c r="H69" s="1" t="s">
        <v>84</v>
      </c>
      <c r="I69" s="1">
        <f t="shared" si="53"/>
        <v>43</v>
      </c>
      <c r="J69" s="1">
        <f t="shared" si="54"/>
        <v>15</v>
      </c>
      <c r="K69" s="1">
        <f t="shared" si="55"/>
        <v>10</v>
      </c>
      <c r="L69" s="1">
        <f t="shared" si="56"/>
        <v>10</v>
      </c>
      <c r="M69" s="1">
        <f t="shared" si="57"/>
        <v>5</v>
      </c>
      <c r="N69" s="1">
        <f t="shared" si="58"/>
        <v>4</v>
      </c>
      <c r="O69" s="1">
        <f t="shared" si="59"/>
        <v>22</v>
      </c>
      <c r="P69" s="1">
        <f t="shared" si="60"/>
        <v>8</v>
      </c>
      <c r="Q69" s="1">
        <f t="shared" si="61"/>
        <v>4</v>
      </c>
      <c r="R69" s="1">
        <f t="shared" si="62"/>
        <v>21</v>
      </c>
      <c r="S69" s="1">
        <f t="shared" si="63"/>
        <v>7</v>
      </c>
      <c r="T69" s="1">
        <f t="shared" si="64"/>
        <v>6</v>
      </c>
      <c r="U69" s="1">
        <f t="shared" si="65"/>
        <v>15</v>
      </c>
      <c r="V69" s="1">
        <f t="shared" si="66"/>
        <v>5</v>
      </c>
      <c r="W69" s="1">
        <f t="shared" si="67"/>
        <v>2</v>
      </c>
      <c r="X69" s="1">
        <f t="shared" si="68"/>
        <v>31</v>
      </c>
      <c r="Y69" s="1">
        <f t="shared" si="69"/>
        <v>8</v>
      </c>
      <c r="Z69" s="1">
        <f t="shared" si="70"/>
        <v>5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8</v>
      </c>
      <c r="AE69" s="1">
        <f t="shared" si="49"/>
        <v>1</v>
      </c>
      <c r="AF69" s="1">
        <f t="shared" si="50"/>
        <v>1</v>
      </c>
      <c r="AG69" s="43"/>
    </row>
    <row r="70" spans="1:33" x14ac:dyDescent="0.3">
      <c r="A70" s="42">
        <v>46102</v>
      </c>
      <c r="B70" s="1">
        <v>69</v>
      </c>
      <c r="C70" s="1" t="s">
        <v>65</v>
      </c>
      <c r="D70" s="1" t="s">
        <v>17</v>
      </c>
      <c r="E70" s="1">
        <v>1</v>
      </c>
      <c r="F70" s="1">
        <v>2</v>
      </c>
      <c r="G70" s="1" t="s">
        <v>84</v>
      </c>
      <c r="H70" s="1" t="s">
        <v>83</v>
      </c>
      <c r="I70" s="1">
        <f t="shared" si="53"/>
        <v>43</v>
      </c>
      <c r="J70" s="1">
        <f t="shared" si="54"/>
        <v>15</v>
      </c>
      <c r="K70" s="1">
        <f t="shared" si="55"/>
        <v>10</v>
      </c>
      <c r="L70" s="1">
        <f t="shared" si="56"/>
        <v>11</v>
      </c>
      <c r="M70" s="1">
        <f t="shared" si="57"/>
        <v>5</v>
      </c>
      <c r="N70" s="1">
        <f t="shared" si="58"/>
        <v>4</v>
      </c>
      <c r="O70" s="1">
        <f t="shared" si="59"/>
        <v>22</v>
      </c>
      <c r="P70" s="1">
        <f t="shared" si="60"/>
        <v>8</v>
      </c>
      <c r="Q70" s="1">
        <f t="shared" si="61"/>
        <v>4</v>
      </c>
      <c r="R70" s="1">
        <f t="shared" si="62"/>
        <v>21</v>
      </c>
      <c r="S70" s="1">
        <f t="shared" si="63"/>
        <v>7</v>
      </c>
      <c r="T70" s="1">
        <f t="shared" si="64"/>
        <v>7</v>
      </c>
      <c r="U70" s="1">
        <f t="shared" si="65"/>
        <v>15</v>
      </c>
      <c r="V70" s="1">
        <f t="shared" si="66"/>
        <v>5</v>
      </c>
      <c r="W70" s="1">
        <f t="shared" si="67"/>
        <v>3</v>
      </c>
      <c r="X70" s="1">
        <f t="shared" si="68"/>
        <v>31</v>
      </c>
      <c r="Y70" s="1">
        <f t="shared" si="69"/>
        <v>8</v>
      </c>
      <c r="Z70" s="1">
        <f t="shared" si="70"/>
        <v>6</v>
      </c>
      <c r="AA70" s="1" t="str">
        <f t="shared" si="51"/>
        <v>L</v>
      </c>
      <c r="AB70" s="1">
        <f t="shared" si="71"/>
        <v>1</v>
      </c>
      <c r="AC70" s="1" t="str">
        <f t="shared" si="52"/>
        <v>OTL</v>
      </c>
      <c r="AD70" s="1">
        <f t="shared" si="48"/>
        <v>7</v>
      </c>
      <c r="AE70" s="1">
        <f t="shared" si="49"/>
        <v>1</v>
      </c>
      <c r="AF70" s="1">
        <f t="shared" si="50"/>
        <v>2</v>
      </c>
      <c r="AG70" s="43"/>
    </row>
    <row r="71" spans="1:33" x14ac:dyDescent="0.3">
      <c r="A71" s="42">
        <v>46103</v>
      </c>
      <c r="B71" s="1">
        <v>70</v>
      </c>
      <c r="C71" s="1" t="s">
        <v>66</v>
      </c>
      <c r="D71" s="1" t="s">
        <v>2</v>
      </c>
      <c r="E71" s="1">
        <v>2</v>
      </c>
      <c r="F71" s="1">
        <v>3</v>
      </c>
      <c r="G71" s="1" t="s">
        <v>83</v>
      </c>
      <c r="H71" s="1" t="s">
        <v>83</v>
      </c>
      <c r="I71" s="1">
        <f t="shared" si="53"/>
        <v>43</v>
      </c>
      <c r="J71" s="1">
        <f t="shared" si="54"/>
        <v>16</v>
      </c>
      <c r="K71" s="1">
        <f t="shared" si="55"/>
        <v>10</v>
      </c>
      <c r="L71" s="1">
        <f t="shared" si="56"/>
        <v>11</v>
      </c>
      <c r="M71" s="1">
        <f t="shared" si="57"/>
        <v>5</v>
      </c>
      <c r="N71" s="1">
        <f t="shared" si="58"/>
        <v>4</v>
      </c>
      <c r="O71" s="1">
        <f t="shared" si="59"/>
        <v>22</v>
      </c>
      <c r="P71" s="1">
        <f t="shared" si="60"/>
        <v>9</v>
      </c>
      <c r="Q71" s="1">
        <f t="shared" si="61"/>
        <v>4</v>
      </c>
      <c r="R71" s="1">
        <f t="shared" si="62"/>
        <v>21</v>
      </c>
      <c r="S71" s="1">
        <f t="shared" si="63"/>
        <v>7</v>
      </c>
      <c r="T71" s="1">
        <f t="shared" si="64"/>
        <v>7</v>
      </c>
      <c r="U71" s="1">
        <f t="shared" si="65"/>
        <v>15</v>
      </c>
      <c r="V71" s="1">
        <f t="shared" si="66"/>
        <v>5</v>
      </c>
      <c r="W71" s="1">
        <f t="shared" si="67"/>
        <v>3</v>
      </c>
      <c r="X71" s="1">
        <f t="shared" si="68"/>
        <v>31</v>
      </c>
      <c r="Y71" s="1">
        <f t="shared" si="69"/>
        <v>9</v>
      </c>
      <c r="Z71" s="1">
        <f t="shared" si="70"/>
        <v>6</v>
      </c>
      <c r="AA71" s="1" t="str">
        <f t="shared" si="51"/>
        <v>L</v>
      </c>
      <c r="AB71" s="1">
        <f t="shared" si="71"/>
        <v>2</v>
      </c>
      <c r="AC71" s="1" t="str">
        <f t="shared" si="52"/>
        <v>L</v>
      </c>
      <c r="AD71" s="1">
        <f t="shared" si="48"/>
        <v>6</v>
      </c>
      <c r="AE71" s="1">
        <f t="shared" si="49"/>
        <v>2</v>
      </c>
      <c r="AF71" s="1">
        <f t="shared" si="50"/>
        <v>2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14</v>
      </c>
      <c r="E72" s="1">
        <v>4</v>
      </c>
      <c r="F72" s="1">
        <v>6</v>
      </c>
      <c r="G72" s="1" t="s">
        <v>83</v>
      </c>
      <c r="H72" s="1" t="s">
        <v>83</v>
      </c>
      <c r="I72" s="1">
        <f t="shared" si="53"/>
        <v>43</v>
      </c>
      <c r="J72" s="1">
        <f t="shared" si="54"/>
        <v>17</v>
      </c>
      <c r="K72" s="1">
        <f t="shared" si="55"/>
        <v>10</v>
      </c>
      <c r="L72" s="1">
        <f t="shared" si="56"/>
        <v>11</v>
      </c>
      <c r="M72" s="1">
        <f t="shared" si="57"/>
        <v>5</v>
      </c>
      <c r="N72" s="1">
        <f t="shared" si="58"/>
        <v>4</v>
      </c>
      <c r="O72" s="1">
        <f t="shared" si="59"/>
        <v>22</v>
      </c>
      <c r="P72" s="1">
        <f t="shared" si="60"/>
        <v>10</v>
      </c>
      <c r="Q72" s="1">
        <f t="shared" si="61"/>
        <v>4</v>
      </c>
      <c r="R72" s="1">
        <f t="shared" si="62"/>
        <v>21</v>
      </c>
      <c r="S72" s="1">
        <f t="shared" si="63"/>
        <v>7</v>
      </c>
      <c r="T72" s="1">
        <f t="shared" si="64"/>
        <v>7</v>
      </c>
      <c r="U72" s="1">
        <f t="shared" si="65"/>
        <v>15</v>
      </c>
      <c r="V72" s="1">
        <f t="shared" si="66"/>
        <v>5</v>
      </c>
      <c r="W72" s="1">
        <f t="shared" si="67"/>
        <v>3</v>
      </c>
      <c r="X72" s="1">
        <f t="shared" si="68"/>
        <v>31</v>
      </c>
      <c r="Y72" s="1">
        <f t="shared" si="69"/>
        <v>9</v>
      </c>
      <c r="Z72" s="1">
        <f t="shared" si="70"/>
        <v>6</v>
      </c>
      <c r="AA72" s="1" t="str">
        <f t="shared" si="51"/>
        <v>L</v>
      </c>
      <c r="AB72" s="1">
        <f t="shared" si="71"/>
        <v>3</v>
      </c>
      <c r="AC72" s="1" t="str">
        <f t="shared" si="52"/>
        <v>L</v>
      </c>
      <c r="AD72" s="1">
        <f t="shared" si="48"/>
        <v>5</v>
      </c>
      <c r="AE72" s="1">
        <f t="shared" si="49"/>
        <v>3</v>
      </c>
      <c r="AF72" s="1">
        <f t="shared" si="50"/>
        <v>2</v>
      </c>
      <c r="AG72" s="43"/>
    </row>
    <row r="73" spans="1:33" x14ac:dyDescent="0.3">
      <c r="A73" s="42">
        <v>46107</v>
      </c>
      <c r="B73" s="1">
        <v>72</v>
      </c>
      <c r="C73" s="1" t="s">
        <v>65</v>
      </c>
      <c r="D73" s="1" t="s">
        <v>13</v>
      </c>
      <c r="E73" s="1">
        <v>1</v>
      </c>
      <c r="F73" s="1">
        <v>2</v>
      </c>
      <c r="G73" s="1" t="s">
        <v>83</v>
      </c>
      <c r="H73" s="1" t="s">
        <v>83</v>
      </c>
      <c r="I73" s="1">
        <f t="shared" si="53"/>
        <v>43</v>
      </c>
      <c r="J73" s="1">
        <f t="shared" si="54"/>
        <v>18</v>
      </c>
      <c r="K73" s="1">
        <f t="shared" si="55"/>
        <v>10</v>
      </c>
      <c r="L73" s="1">
        <f t="shared" si="56"/>
        <v>11</v>
      </c>
      <c r="M73" s="1">
        <f t="shared" si="57"/>
        <v>5</v>
      </c>
      <c r="N73" s="1">
        <f t="shared" si="58"/>
        <v>4</v>
      </c>
      <c r="O73" s="1">
        <f t="shared" si="59"/>
        <v>22</v>
      </c>
      <c r="P73" s="1">
        <f t="shared" si="60"/>
        <v>10</v>
      </c>
      <c r="Q73" s="1">
        <f t="shared" si="61"/>
        <v>4</v>
      </c>
      <c r="R73" s="1">
        <f t="shared" si="62"/>
        <v>21</v>
      </c>
      <c r="S73" s="1">
        <f t="shared" si="63"/>
        <v>8</v>
      </c>
      <c r="T73" s="1">
        <f t="shared" si="64"/>
        <v>7</v>
      </c>
      <c r="U73" s="1">
        <f t="shared" si="65"/>
        <v>15</v>
      </c>
      <c r="V73" s="1">
        <f t="shared" si="66"/>
        <v>5</v>
      </c>
      <c r="W73" s="1">
        <f t="shared" si="67"/>
        <v>3</v>
      </c>
      <c r="X73" s="1">
        <f t="shared" si="68"/>
        <v>31</v>
      </c>
      <c r="Y73" s="1">
        <f t="shared" si="69"/>
        <v>9</v>
      </c>
      <c r="Z73" s="1">
        <f t="shared" si="70"/>
        <v>6</v>
      </c>
      <c r="AA73" s="1" t="str">
        <f t="shared" si="51"/>
        <v>L</v>
      </c>
      <c r="AB73" s="1">
        <f t="shared" si="71"/>
        <v>4</v>
      </c>
      <c r="AC73" s="1" t="str">
        <f t="shared" si="52"/>
        <v>L</v>
      </c>
      <c r="AD73" s="1">
        <f t="shared" si="48"/>
        <v>5</v>
      </c>
      <c r="AE73" s="1">
        <f t="shared" si="49"/>
        <v>4</v>
      </c>
      <c r="AF73" s="1">
        <f t="shared" si="50"/>
        <v>1</v>
      </c>
      <c r="AG73" s="43"/>
    </row>
    <row r="74" spans="1:33" x14ac:dyDescent="0.3">
      <c r="A74" s="42">
        <v>46109</v>
      </c>
      <c r="B74" s="1">
        <v>73</v>
      </c>
      <c r="C74" s="1" t="s">
        <v>65</v>
      </c>
      <c r="D74" s="1" t="s">
        <v>9</v>
      </c>
      <c r="E74" s="1">
        <v>6</v>
      </c>
      <c r="F74" s="1">
        <v>3</v>
      </c>
      <c r="G74" s="1" t="s">
        <v>83</v>
      </c>
      <c r="H74" s="1" t="s">
        <v>83</v>
      </c>
      <c r="I74" s="1">
        <f t="shared" si="53"/>
        <v>44</v>
      </c>
      <c r="J74" s="1">
        <f t="shared" si="54"/>
        <v>18</v>
      </c>
      <c r="K74" s="1">
        <f t="shared" si="55"/>
        <v>10</v>
      </c>
      <c r="L74" s="1">
        <f t="shared" si="56"/>
        <v>11</v>
      </c>
      <c r="M74" s="1">
        <f t="shared" si="57"/>
        <v>5</v>
      </c>
      <c r="N74" s="1">
        <f t="shared" si="58"/>
        <v>4</v>
      </c>
      <c r="O74" s="1">
        <f t="shared" si="59"/>
        <v>22</v>
      </c>
      <c r="P74" s="1">
        <f t="shared" si="60"/>
        <v>10</v>
      </c>
      <c r="Q74" s="1">
        <f t="shared" si="61"/>
        <v>4</v>
      </c>
      <c r="R74" s="1">
        <f t="shared" si="62"/>
        <v>22</v>
      </c>
      <c r="S74" s="1">
        <f t="shared" si="63"/>
        <v>8</v>
      </c>
      <c r="T74" s="1">
        <f t="shared" si="64"/>
        <v>7</v>
      </c>
      <c r="U74" s="1">
        <f t="shared" si="65"/>
        <v>15</v>
      </c>
      <c r="V74" s="1">
        <f t="shared" si="66"/>
        <v>5</v>
      </c>
      <c r="W74" s="1">
        <f t="shared" si="67"/>
        <v>3</v>
      </c>
      <c r="X74" s="1">
        <f t="shared" si="68"/>
        <v>31</v>
      </c>
      <c r="Y74" s="1">
        <f t="shared" si="69"/>
        <v>9</v>
      </c>
      <c r="Z74" s="1">
        <f t="shared" si="70"/>
        <v>6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5</v>
      </c>
      <c r="AE74" s="1">
        <f t="shared" si="49"/>
        <v>4</v>
      </c>
      <c r="AF74" s="1">
        <f t="shared" si="50"/>
        <v>1</v>
      </c>
      <c r="AG74" s="43"/>
    </row>
    <row r="75" spans="1:33" x14ac:dyDescent="0.3">
      <c r="A75" s="42">
        <v>46110</v>
      </c>
      <c r="B75" s="1">
        <v>74</v>
      </c>
      <c r="C75" s="1" t="s">
        <v>65</v>
      </c>
      <c r="D75" s="1" t="s">
        <v>10</v>
      </c>
      <c r="E75" s="1">
        <v>1</v>
      </c>
      <c r="F75" s="1">
        <v>2</v>
      </c>
      <c r="G75" s="1" t="s">
        <v>84</v>
      </c>
      <c r="H75" s="1" t="s">
        <v>83</v>
      </c>
      <c r="I75" s="1">
        <f t="shared" si="53"/>
        <v>44</v>
      </c>
      <c r="J75" s="1">
        <f t="shared" si="54"/>
        <v>18</v>
      </c>
      <c r="K75" s="1">
        <f t="shared" si="55"/>
        <v>10</v>
      </c>
      <c r="L75" s="1">
        <f t="shared" si="56"/>
        <v>12</v>
      </c>
      <c r="M75" s="1">
        <f t="shared" si="57"/>
        <v>5</v>
      </c>
      <c r="N75" s="1">
        <f t="shared" si="58"/>
        <v>4</v>
      </c>
      <c r="O75" s="1">
        <f t="shared" si="59"/>
        <v>22</v>
      </c>
      <c r="P75" s="1">
        <f t="shared" si="60"/>
        <v>10</v>
      </c>
      <c r="Q75" s="1">
        <f t="shared" si="61"/>
        <v>4</v>
      </c>
      <c r="R75" s="1">
        <f t="shared" si="62"/>
        <v>22</v>
      </c>
      <c r="S75" s="1">
        <f t="shared" si="63"/>
        <v>8</v>
      </c>
      <c r="T75" s="1">
        <f t="shared" si="64"/>
        <v>8</v>
      </c>
      <c r="U75" s="1">
        <f t="shared" si="65"/>
        <v>15</v>
      </c>
      <c r="V75" s="1">
        <f t="shared" si="66"/>
        <v>5</v>
      </c>
      <c r="W75" s="1">
        <f t="shared" si="67"/>
        <v>3</v>
      </c>
      <c r="X75" s="1">
        <f t="shared" si="68"/>
        <v>31</v>
      </c>
      <c r="Y75" s="1">
        <f t="shared" si="69"/>
        <v>9</v>
      </c>
      <c r="Z75" s="1">
        <f t="shared" si="70"/>
        <v>6</v>
      </c>
      <c r="AA75" s="1" t="str">
        <f t="shared" si="51"/>
        <v>L</v>
      </c>
      <c r="AB75" s="1">
        <f t="shared" si="71"/>
        <v>1</v>
      </c>
      <c r="AC75" s="1" t="str">
        <f t="shared" si="52"/>
        <v>OTL</v>
      </c>
      <c r="AD75" s="1">
        <f t="shared" si="48"/>
        <v>4</v>
      </c>
      <c r="AE75" s="1">
        <f t="shared" si="49"/>
        <v>4</v>
      </c>
      <c r="AF75" s="1">
        <f t="shared" si="50"/>
        <v>2</v>
      </c>
      <c r="AG75" s="43"/>
    </row>
    <row r="76" spans="1:33" x14ac:dyDescent="0.3">
      <c r="A76" s="42">
        <v>46112</v>
      </c>
      <c r="B76" s="1">
        <v>75</v>
      </c>
      <c r="C76" s="1" t="s">
        <v>65</v>
      </c>
      <c r="D76" s="1" t="s">
        <v>29</v>
      </c>
      <c r="E76" s="1">
        <v>3</v>
      </c>
      <c r="F76" s="1">
        <v>6</v>
      </c>
      <c r="G76" s="1" t="s">
        <v>83</v>
      </c>
      <c r="H76" s="1" t="s">
        <v>83</v>
      </c>
      <c r="I76" s="1">
        <f t="shared" si="53"/>
        <v>44</v>
      </c>
      <c r="J76" s="1">
        <f t="shared" si="54"/>
        <v>19</v>
      </c>
      <c r="K76" s="1">
        <f t="shared" si="55"/>
        <v>10</v>
      </c>
      <c r="L76" s="1">
        <f t="shared" si="56"/>
        <v>12</v>
      </c>
      <c r="M76" s="1">
        <f t="shared" si="57"/>
        <v>5</v>
      </c>
      <c r="N76" s="1">
        <f t="shared" si="58"/>
        <v>4</v>
      </c>
      <c r="O76" s="1">
        <f t="shared" si="59"/>
        <v>22</v>
      </c>
      <c r="P76" s="1">
        <f t="shared" si="60"/>
        <v>10</v>
      </c>
      <c r="Q76" s="1">
        <f t="shared" si="61"/>
        <v>4</v>
      </c>
      <c r="R76" s="1">
        <f t="shared" si="62"/>
        <v>22</v>
      </c>
      <c r="S76" s="1">
        <f t="shared" si="63"/>
        <v>9</v>
      </c>
      <c r="T76" s="1">
        <f t="shared" si="64"/>
        <v>8</v>
      </c>
      <c r="U76" s="1">
        <f t="shared" si="65"/>
        <v>15</v>
      </c>
      <c r="V76" s="1">
        <f t="shared" si="66"/>
        <v>5</v>
      </c>
      <c r="W76" s="1">
        <f t="shared" si="67"/>
        <v>3</v>
      </c>
      <c r="X76" s="1">
        <f t="shared" si="68"/>
        <v>31</v>
      </c>
      <c r="Y76" s="1">
        <f t="shared" si="69"/>
        <v>9</v>
      </c>
      <c r="Z76" s="1">
        <f t="shared" si="70"/>
        <v>6</v>
      </c>
      <c r="AA76" s="1" t="str">
        <f t="shared" si="51"/>
        <v>L</v>
      </c>
      <c r="AB76" s="1">
        <f t="shared" si="71"/>
        <v>2</v>
      </c>
      <c r="AC76" s="1" t="str">
        <f t="shared" si="52"/>
        <v>L</v>
      </c>
      <c r="AD76" s="1">
        <f t="shared" ref="AD76:AD83" si="72">IF(AC76="","",COUNTIFS(AC67:AC76,"W"))</f>
        <v>3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46114</v>
      </c>
      <c r="B77" s="1">
        <v>76</v>
      </c>
      <c r="C77" s="1" t="s">
        <v>66</v>
      </c>
      <c r="D77" s="1" t="s">
        <v>0</v>
      </c>
      <c r="E77" s="1">
        <v>3</v>
      </c>
      <c r="F77" s="1">
        <v>0</v>
      </c>
      <c r="G77" s="1" t="s">
        <v>83</v>
      </c>
      <c r="H77" s="1" t="s">
        <v>83</v>
      </c>
      <c r="I77" s="1">
        <f t="shared" si="53"/>
        <v>45</v>
      </c>
      <c r="J77" s="1">
        <f t="shared" si="54"/>
        <v>19</v>
      </c>
      <c r="K77" s="1">
        <f t="shared" si="55"/>
        <v>10</v>
      </c>
      <c r="L77" s="1">
        <f t="shared" si="56"/>
        <v>12</v>
      </c>
      <c r="M77" s="1">
        <f t="shared" si="57"/>
        <v>5</v>
      </c>
      <c r="N77" s="1">
        <f t="shared" si="58"/>
        <v>4</v>
      </c>
      <c r="O77" s="1">
        <f t="shared" si="59"/>
        <v>23</v>
      </c>
      <c r="P77" s="1">
        <f t="shared" si="60"/>
        <v>10</v>
      </c>
      <c r="Q77" s="1">
        <f t="shared" si="61"/>
        <v>4</v>
      </c>
      <c r="R77" s="1">
        <f t="shared" si="62"/>
        <v>22</v>
      </c>
      <c r="S77" s="1">
        <f t="shared" si="63"/>
        <v>9</v>
      </c>
      <c r="T77" s="1">
        <f t="shared" si="64"/>
        <v>8</v>
      </c>
      <c r="U77" s="1">
        <f t="shared" si="65"/>
        <v>16</v>
      </c>
      <c r="V77" s="1">
        <f t="shared" si="66"/>
        <v>5</v>
      </c>
      <c r="W77" s="1">
        <f t="shared" si="67"/>
        <v>3</v>
      </c>
      <c r="X77" s="1">
        <f t="shared" si="68"/>
        <v>32</v>
      </c>
      <c r="Y77" s="1">
        <f t="shared" si="69"/>
        <v>9</v>
      </c>
      <c r="Z77" s="1">
        <f t="shared" si="70"/>
        <v>6</v>
      </c>
      <c r="AA77" s="1" t="str">
        <f t="shared" si="51"/>
        <v>W</v>
      </c>
      <c r="AB77" s="1">
        <f t="shared" si="71"/>
        <v>1</v>
      </c>
      <c r="AC77" s="1" t="str">
        <f t="shared" si="52"/>
        <v>W</v>
      </c>
      <c r="AD77" s="1">
        <f t="shared" si="72"/>
        <v>3</v>
      </c>
      <c r="AE77" s="1">
        <f t="shared" si="73"/>
        <v>5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24</v>
      </c>
      <c r="E78" s="1">
        <v>0</v>
      </c>
      <c r="F78" s="1">
        <v>2</v>
      </c>
      <c r="G78" s="1" t="s">
        <v>83</v>
      </c>
      <c r="H78" s="1" t="s">
        <v>83</v>
      </c>
      <c r="I78" s="1">
        <f t="shared" si="53"/>
        <v>45</v>
      </c>
      <c r="J78" s="1">
        <f t="shared" si="54"/>
        <v>20</v>
      </c>
      <c r="K78" s="1">
        <f t="shared" si="55"/>
        <v>10</v>
      </c>
      <c r="L78" s="1">
        <f t="shared" si="56"/>
        <v>12</v>
      </c>
      <c r="M78" s="1">
        <f t="shared" si="57"/>
        <v>5</v>
      </c>
      <c r="N78" s="1">
        <f t="shared" si="58"/>
        <v>4</v>
      </c>
      <c r="O78" s="1">
        <f t="shared" si="59"/>
        <v>23</v>
      </c>
      <c r="P78" s="1">
        <f t="shared" si="60"/>
        <v>11</v>
      </c>
      <c r="Q78" s="1">
        <f t="shared" si="61"/>
        <v>4</v>
      </c>
      <c r="R78" s="1">
        <f t="shared" si="62"/>
        <v>22</v>
      </c>
      <c r="S78" s="1">
        <f t="shared" si="63"/>
        <v>9</v>
      </c>
      <c r="T78" s="1">
        <f t="shared" si="64"/>
        <v>8</v>
      </c>
      <c r="U78" s="1">
        <f t="shared" si="65"/>
        <v>16</v>
      </c>
      <c r="V78" s="1">
        <f t="shared" si="66"/>
        <v>6</v>
      </c>
      <c r="W78" s="1">
        <f t="shared" si="67"/>
        <v>3</v>
      </c>
      <c r="X78" s="1">
        <f t="shared" si="68"/>
        <v>32</v>
      </c>
      <c r="Y78" s="1">
        <f t="shared" si="69"/>
        <v>10</v>
      </c>
      <c r="Z78" s="1">
        <f t="shared" si="70"/>
        <v>6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3</v>
      </c>
      <c r="AE78" s="1">
        <f t="shared" si="73"/>
        <v>5</v>
      </c>
      <c r="AF78" s="1">
        <f t="shared" si="74"/>
        <v>2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27</v>
      </c>
      <c r="E79" s="1">
        <v>4</v>
      </c>
      <c r="F79" s="1">
        <v>3</v>
      </c>
      <c r="G79" s="1" t="s">
        <v>84</v>
      </c>
      <c r="H79" s="1" t="s">
        <v>83</v>
      </c>
      <c r="I79" s="1">
        <f t="shared" si="53"/>
        <v>46</v>
      </c>
      <c r="J79" s="1">
        <f t="shared" si="54"/>
        <v>20</v>
      </c>
      <c r="K79" s="1">
        <f t="shared" si="55"/>
        <v>11</v>
      </c>
      <c r="L79" s="1">
        <f t="shared" si="56"/>
        <v>12</v>
      </c>
      <c r="M79" s="1">
        <f t="shared" si="57"/>
        <v>5</v>
      </c>
      <c r="N79" s="1">
        <f t="shared" si="58"/>
        <v>4</v>
      </c>
      <c r="O79" s="1">
        <f t="shared" si="59"/>
        <v>24</v>
      </c>
      <c r="P79" s="1">
        <f t="shared" si="60"/>
        <v>11</v>
      </c>
      <c r="Q79" s="1">
        <f t="shared" si="61"/>
        <v>4</v>
      </c>
      <c r="R79" s="1">
        <f t="shared" si="62"/>
        <v>22</v>
      </c>
      <c r="S79" s="1">
        <f t="shared" si="63"/>
        <v>9</v>
      </c>
      <c r="T79" s="1">
        <f t="shared" si="64"/>
        <v>8</v>
      </c>
      <c r="U79" s="1">
        <f t="shared" si="65"/>
        <v>16</v>
      </c>
      <c r="V79" s="1">
        <f t="shared" si="66"/>
        <v>6</v>
      </c>
      <c r="W79" s="1">
        <f t="shared" si="67"/>
        <v>3</v>
      </c>
      <c r="X79" s="1">
        <f t="shared" si="68"/>
        <v>33</v>
      </c>
      <c r="Y79" s="1">
        <f t="shared" si="69"/>
        <v>10</v>
      </c>
      <c r="Z79" s="1">
        <f t="shared" si="70"/>
        <v>6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3</v>
      </c>
      <c r="AE79" s="1">
        <f t="shared" si="73"/>
        <v>5</v>
      </c>
      <c r="AF79" s="1">
        <f t="shared" si="74"/>
        <v>2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17</v>
      </c>
      <c r="E80" s="1">
        <v>5</v>
      </c>
      <c r="F80" s="1">
        <v>4</v>
      </c>
      <c r="G80" s="1" t="s">
        <v>83</v>
      </c>
      <c r="H80" s="1" t="s">
        <v>83</v>
      </c>
      <c r="I80" s="1">
        <f t="shared" si="53"/>
        <v>47</v>
      </c>
      <c r="J80" s="1">
        <f t="shared" si="54"/>
        <v>20</v>
      </c>
      <c r="K80" s="1">
        <f t="shared" si="55"/>
        <v>11</v>
      </c>
      <c r="L80" s="1">
        <f t="shared" si="56"/>
        <v>12</v>
      </c>
      <c r="M80" s="1">
        <f t="shared" si="57"/>
        <v>5</v>
      </c>
      <c r="N80" s="1">
        <f t="shared" si="58"/>
        <v>4</v>
      </c>
      <c r="O80" s="1">
        <f t="shared" si="59"/>
        <v>25</v>
      </c>
      <c r="P80" s="1">
        <f t="shared" si="60"/>
        <v>11</v>
      </c>
      <c r="Q80" s="1">
        <f t="shared" si="61"/>
        <v>4</v>
      </c>
      <c r="R80" s="1">
        <f t="shared" si="62"/>
        <v>22</v>
      </c>
      <c r="S80" s="1">
        <f t="shared" si="63"/>
        <v>9</v>
      </c>
      <c r="T80" s="1">
        <f t="shared" si="64"/>
        <v>8</v>
      </c>
      <c r="U80" s="1">
        <f t="shared" si="65"/>
        <v>17</v>
      </c>
      <c r="V80" s="1">
        <f t="shared" si="66"/>
        <v>6</v>
      </c>
      <c r="W80" s="1">
        <f t="shared" si="67"/>
        <v>3</v>
      </c>
      <c r="X80" s="1">
        <f t="shared" si="68"/>
        <v>34</v>
      </c>
      <c r="Y80" s="1">
        <f t="shared" si="69"/>
        <v>10</v>
      </c>
      <c r="Z80" s="1">
        <f t="shared" si="70"/>
        <v>6</v>
      </c>
      <c r="AA80" s="1" t="str">
        <f t="shared" si="51"/>
        <v>W</v>
      </c>
      <c r="AB80" s="1">
        <f t="shared" si="71"/>
        <v>2</v>
      </c>
      <c r="AC80" s="1" t="str">
        <f t="shared" si="52"/>
        <v>W</v>
      </c>
      <c r="AD80" s="1">
        <f t="shared" si="72"/>
        <v>4</v>
      </c>
      <c r="AE80" s="1">
        <f t="shared" si="73"/>
        <v>5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12</v>
      </c>
      <c r="E81" s="1">
        <v>2</v>
      </c>
      <c r="F81" s="1">
        <v>0</v>
      </c>
      <c r="G81" s="1" t="s">
        <v>83</v>
      </c>
      <c r="H81" s="1" t="s">
        <v>83</v>
      </c>
      <c r="I81" s="1">
        <f t="shared" si="53"/>
        <v>48</v>
      </c>
      <c r="J81" s="1">
        <f t="shared" si="54"/>
        <v>20</v>
      </c>
      <c r="K81" s="1">
        <f t="shared" si="55"/>
        <v>11</v>
      </c>
      <c r="L81" s="1">
        <f t="shared" si="56"/>
        <v>12</v>
      </c>
      <c r="M81" s="1">
        <f t="shared" si="57"/>
        <v>5</v>
      </c>
      <c r="N81" s="1">
        <f t="shared" si="58"/>
        <v>4</v>
      </c>
      <c r="O81" s="1">
        <f t="shared" si="59"/>
        <v>26</v>
      </c>
      <c r="P81" s="1">
        <f t="shared" si="60"/>
        <v>11</v>
      </c>
      <c r="Q81" s="1">
        <f t="shared" si="61"/>
        <v>4</v>
      </c>
      <c r="R81" s="1">
        <f t="shared" si="62"/>
        <v>22</v>
      </c>
      <c r="S81" s="1">
        <f t="shared" si="63"/>
        <v>9</v>
      </c>
      <c r="T81" s="1">
        <f t="shared" si="64"/>
        <v>8</v>
      </c>
      <c r="U81" s="1">
        <f t="shared" si="65"/>
        <v>17</v>
      </c>
      <c r="V81" s="1">
        <f t="shared" si="66"/>
        <v>6</v>
      </c>
      <c r="W81" s="1">
        <f t="shared" si="67"/>
        <v>3</v>
      </c>
      <c r="X81" s="1">
        <f t="shared" si="68"/>
        <v>34</v>
      </c>
      <c r="Y81" s="1">
        <f t="shared" si="69"/>
        <v>10</v>
      </c>
      <c r="Z81" s="1">
        <f t="shared" si="70"/>
        <v>6</v>
      </c>
      <c r="AA81" s="1" t="str">
        <f t="shared" si="51"/>
        <v>W</v>
      </c>
      <c r="AB81" s="1">
        <f t="shared" si="71"/>
        <v>3</v>
      </c>
      <c r="AC81" s="1" t="str">
        <f t="shared" si="52"/>
        <v>W</v>
      </c>
      <c r="AD81" s="1">
        <f t="shared" si="72"/>
        <v>5</v>
      </c>
      <c r="AE81" s="1">
        <f t="shared" si="73"/>
        <v>4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65</v>
      </c>
      <c r="D82" s="1" t="s">
        <v>4</v>
      </c>
      <c r="E82" s="1">
        <v>6</v>
      </c>
      <c r="F82" s="1">
        <v>5</v>
      </c>
      <c r="G82" s="1" t="s">
        <v>83</v>
      </c>
      <c r="H82" s="1" t="s">
        <v>83</v>
      </c>
      <c r="I82" s="1">
        <f t="shared" si="53"/>
        <v>49</v>
      </c>
      <c r="J82" s="1">
        <f t="shared" si="54"/>
        <v>20</v>
      </c>
      <c r="K82" s="1">
        <f t="shared" si="55"/>
        <v>11</v>
      </c>
      <c r="L82" s="1">
        <f t="shared" si="56"/>
        <v>12</v>
      </c>
      <c r="M82" s="1">
        <f t="shared" si="57"/>
        <v>5</v>
      </c>
      <c r="N82" s="1">
        <f t="shared" si="58"/>
        <v>4</v>
      </c>
      <c r="O82" s="1">
        <f t="shared" si="59"/>
        <v>26</v>
      </c>
      <c r="P82" s="1">
        <f t="shared" si="60"/>
        <v>11</v>
      </c>
      <c r="Q82" s="1">
        <f t="shared" si="61"/>
        <v>4</v>
      </c>
      <c r="R82" s="1">
        <f t="shared" si="62"/>
        <v>23</v>
      </c>
      <c r="S82" s="1">
        <f t="shared" si="63"/>
        <v>9</v>
      </c>
      <c r="T82" s="1">
        <f t="shared" si="64"/>
        <v>8</v>
      </c>
      <c r="U82" s="1">
        <f t="shared" si="65"/>
        <v>17</v>
      </c>
      <c r="V82" s="1">
        <f t="shared" si="66"/>
        <v>6</v>
      </c>
      <c r="W82" s="1">
        <f t="shared" si="67"/>
        <v>3</v>
      </c>
      <c r="X82" s="1">
        <f t="shared" si="68"/>
        <v>34</v>
      </c>
      <c r="Y82" s="1">
        <f t="shared" si="69"/>
        <v>10</v>
      </c>
      <c r="Z82" s="1">
        <f t="shared" si="70"/>
        <v>6</v>
      </c>
      <c r="AA82" s="1" t="str">
        <f t="shared" si="51"/>
        <v>W</v>
      </c>
      <c r="AB82" s="1">
        <f t="shared" si="71"/>
        <v>4</v>
      </c>
      <c r="AC82" s="1" t="str">
        <f t="shared" si="52"/>
        <v>W</v>
      </c>
      <c r="AD82" s="1">
        <f t="shared" si="72"/>
        <v>6</v>
      </c>
      <c r="AE82" s="1">
        <f t="shared" si="73"/>
        <v>3</v>
      </c>
      <c r="AF82" s="1">
        <f t="shared" si="74"/>
        <v>1</v>
      </c>
      <c r="AG82" s="43"/>
    </row>
    <row r="83" spans="1:33" x14ac:dyDescent="0.3">
      <c r="A83" s="42">
        <v>46127</v>
      </c>
      <c r="B83" s="1">
        <v>82</v>
      </c>
      <c r="C83" s="1" t="s">
        <v>65</v>
      </c>
      <c r="D83" s="1" t="s">
        <v>28</v>
      </c>
      <c r="E83" s="1">
        <v>4</v>
      </c>
      <c r="F83" s="1">
        <v>3</v>
      </c>
      <c r="G83" s="1" t="s">
        <v>84</v>
      </c>
      <c r="H83" s="1" t="s">
        <v>84</v>
      </c>
      <c r="I83" s="1">
        <f t="shared" si="53"/>
        <v>50</v>
      </c>
      <c r="J83" s="1">
        <f t="shared" si="54"/>
        <v>20</v>
      </c>
      <c r="K83" s="1">
        <f t="shared" si="55"/>
        <v>12</v>
      </c>
      <c r="L83" s="1">
        <f t="shared" si="56"/>
        <v>12</v>
      </c>
      <c r="M83" s="1">
        <f t="shared" si="57"/>
        <v>6</v>
      </c>
      <c r="N83" s="1">
        <f t="shared" si="58"/>
        <v>4</v>
      </c>
      <c r="O83" s="1">
        <f t="shared" si="59"/>
        <v>26</v>
      </c>
      <c r="P83" s="1">
        <f t="shared" si="60"/>
        <v>11</v>
      </c>
      <c r="Q83" s="1">
        <f t="shared" si="61"/>
        <v>4</v>
      </c>
      <c r="R83" s="1">
        <f t="shared" si="62"/>
        <v>24</v>
      </c>
      <c r="S83" s="1">
        <f t="shared" si="63"/>
        <v>9</v>
      </c>
      <c r="T83" s="1">
        <f t="shared" si="64"/>
        <v>8</v>
      </c>
      <c r="U83" s="1">
        <f t="shared" si="65"/>
        <v>17</v>
      </c>
      <c r="V83" s="1">
        <f t="shared" si="66"/>
        <v>6</v>
      </c>
      <c r="W83" s="1">
        <f t="shared" si="67"/>
        <v>3</v>
      </c>
      <c r="X83" s="1">
        <f t="shared" si="68"/>
        <v>34</v>
      </c>
      <c r="Y83" s="1">
        <f t="shared" si="69"/>
        <v>10</v>
      </c>
      <c r="Z83" s="1">
        <f t="shared" si="70"/>
        <v>6</v>
      </c>
      <c r="AA83" s="1" t="str">
        <f t="shared" si="51"/>
        <v>W</v>
      </c>
      <c r="AB83" s="1">
        <f t="shared" si="71"/>
        <v>5</v>
      </c>
      <c r="AC83" s="1" t="str">
        <f t="shared" si="52"/>
        <v>W</v>
      </c>
      <c r="AD83" s="1">
        <f t="shared" si="72"/>
        <v>7</v>
      </c>
      <c r="AE83" s="1">
        <f t="shared" si="73"/>
        <v>2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50</v>
      </c>
      <c r="J84" s="1">
        <f t="shared" si="75"/>
        <v>20</v>
      </c>
      <c r="K84" s="1">
        <f t="shared" si="75"/>
        <v>12</v>
      </c>
      <c r="L84" s="1">
        <f t="shared" si="75"/>
        <v>12</v>
      </c>
      <c r="M84" s="1">
        <f t="shared" si="75"/>
        <v>6</v>
      </c>
      <c r="N84" s="1">
        <f t="shared" si="75"/>
        <v>4</v>
      </c>
      <c r="O84" s="1">
        <f t="shared" ref="O84:Z84" si="76">IF(O2="","",MAX(O2:O83))</f>
        <v>26</v>
      </c>
      <c r="P84" s="1">
        <f t="shared" si="76"/>
        <v>11</v>
      </c>
      <c r="Q84" s="1">
        <f t="shared" si="76"/>
        <v>4</v>
      </c>
      <c r="R84" s="1">
        <f t="shared" si="76"/>
        <v>24</v>
      </c>
      <c r="S84" s="1">
        <f t="shared" si="76"/>
        <v>9</v>
      </c>
      <c r="T84" s="1">
        <f t="shared" si="76"/>
        <v>8</v>
      </c>
      <c r="U84" s="1">
        <f t="shared" si="76"/>
        <v>17</v>
      </c>
      <c r="V84" s="1">
        <f t="shared" si="76"/>
        <v>6</v>
      </c>
      <c r="W84" s="1">
        <f t="shared" si="76"/>
        <v>3</v>
      </c>
      <c r="X84" s="1">
        <f t="shared" si="76"/>
        <v>34</v>
      </c>
      <c r="Y84" s="1">
        <f t="shared" si="76"/>
        <v>10</v>
      </c>
      <c r="Z84" s="1">
        <f t="shared" si="76"/>
        <v>6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5</v>
      </c>
      <c r="AD84" s="1">
        <f>IF(LOOKUP(2,1 / (AD1:AD83 &lt;&gt; ""),AD1:AD83)="L10 W","",LOOKUP(2,1 / (AD1:AD83 &lt;&gt; ""),AD1:AD83))</f>
        <v>7</v>
      </c>
      <c r="AE84" s="1">
        <f>IF(LOOKUP(2,1 / (AE1:AE83 &lt;&gt; ""),AE1:AE83)="L10 L","",LOOKUP(2,1 / (AE1:AE83 &lt;&gt; ""),AE1:AE83))</f>
        <v>2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279</v>
      </c>
      <c r="F85" s="1">
        <f>SUM(F2:F83)</f>
        <v>226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26-11-4</v>
      </c>
      <c r="R85" s="1" t="str">
        <f>IF(R84="","0-0-0",CONCATENATE(R84,"-",S84,"-",T84))</f>
        <v>24-9-8</v>
      </c>
      <c r="U85" s="1" t="str">
        <f>IF(U84="","0-0-0",CONCATENATE(U84,"-",V84,"-",W84))</f>
        <v>17-6-3</v>
      </c>
      <c r="X85" s="1" t="str">
        <f>IF(X84="","0-0-0",CONCATENATE(X84,"-",Y84,"-",Z84))</f>
        <v>34-10-6</v>
      </c>
      <c r="AA85" s="1" t="str">
        <f>IF(AA84="","0-0",CONCATENATE(AA84,AB84))</f>
        <v>W5</v>
      </c>
      <c r="AD85" s="1" t="str">
        <f>IF(AD84="","0-0-0",CONCATENATE(AD84,"-",AE84,"-",AF84))</f>
        <v>7-2-1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400-000002000000}">
      <formula1>$AK$1:$AK$2</formula1>
    </dataValidation>
    <dataValidation type="list" allowBlank="1" showInputMessage="1" showErrorMessage="1" sqref="C2:C83" xr:uid="{00000000-0002-0000-C400-000001000000}">
      <formula1>$AL$1:$AL$2</formula1>
    </dataValidation>
    <dataValidation type="list" allowBlank="1" showInputMessage="1" showErrorMessage="1" sqref="D2:D83" xr:uid="{00000000-0002-0000-C400-000000000000}">
      <formula1>$AM$1:$AM$31</formula1>
    </dataValidation>
  </dataValidations>
  <hyperlinks>
    <hyperlink ref="AG1" location="Index!A1" display="Home" xr:uid="{EA1BAD25-86D0-4347-93DA-674ED4FE5C16}"/>
  </hyperlink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3B76-EA53-492D-9BA5-951D37C0951D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16</v>
      </c>
      <c r="E2" s="1">
        <v>1</v>
      </c>
      <c r="F2" s="1">
        <v>5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4</v>
      </c>
      <c r="E3" s="1">
        <v>6</v>
      </c>
      <c r="F3" s="1">
        <v>3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19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4</v>
      </c>
      <c r="E4" s="1">
        <v>3</v>
      </c>
      <c r="F4" s="1">
        <v>2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2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16</v>
      </c>
    </row>
    <row r="5" spans="1:41" x14ac:dyDescent="0.3">
      <c r="A5" s="42">
        <v>45945</v>
      </c>
      <c r="B5" s="1">
        <v>4</v>
      </c>
      <c r="C5" s="1" t="s">
        <v>66</v>
      </c>
      <c r="D5" s="1" t="s">
        <v>19</v>
      </c>
      <c r="E5" s="1">
        <v>4</v>
      </c>
      <c r="F5" s="1">
        <v>1</v>
      </c>
      <c r="G5" s="1" t="s">
        <v>83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0</v>
      </c>
      <c r="T5" s="1">
        <f t="shared" si="13"/>
        <v>0</v>
      </c>
      <c r="U5" s="1">
        <f t="shared" si="14"/>
        <v>3</v>
      </c>
      <c r="V5" s="1">
        <f t="shared" si="15"/>
        <v>1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19</v>
      </c>
      <c r="AO5" s="1" t="s">
        <v>11</v>
      </c>
    </row>
    <row r="6" spans="1:41" x14ac:dyDescent="0.3">
      <c r="A6" s="42">
        <v>45947</v>
      </c>
      <c r="B6" s="1">
        <v>5</v>
      </c>
      <c r="C6" s="1" t="s">
        <v>66</v>
      </c>
      <c r="D6" s="1" t="s">
        <v>5</v>
      </c>
      <c r="E6" s="1">
        <v>2</v>
      </c>
      <c r="F6" s="1">
        <v>1</v>
      </c>
      <c r="G6" s="1" t="s">
        <v>84</v>
      </c>
      <c r="H6" s="1" t="s">
        <v>83</v>
      </c>
      <c r="I6" s="1">
        <f t="shared" si="2"/>
        <v>4</v>
      </c>
      <c r="J6" s="1">
        <f t="shared" si="3"/>
        <v>1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3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0</v>
      </c>
      <c r="T6" s="1">
        <f t="shared" si="13"/>
        <v>0</v>
      </c>
      <c r="U6" s="1">
        <f t="shared" si="14"/>
        <v>4</v>
      </c>
      <c r="V6" s="1">
        <f t="shared" si="15"/>
        <v>1</v>
      </c>
      <c r="W6" s="1">
        <f t="shared" si="16"/>
        <v>0</v>
      </c>
      <c r="X6" s="1">
        <f t="shared" si="17"/>
        <v>4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16</v>
      </c>
      <c r="AO6" s="1" t="s">
        <v>5</v>
      </c>
    </row>
    <row r="7" spans="1:41" x14ac:dyDescent="0.3">
      <c r="A7" s="42">
        <v>45949</v>
      </c>
      <c r="B7" s="1">
        <v>6</v>
      </c>
      <c r="C7" s="1" t="s">
        <v>66</v>
      </c>
      <c r="D7" s="1" t="s">
        <v>20</v>
      </c>
      <c r="E7" s="1">
        <v>4</v>
      </c>
      <c r="F7" s="1">
        <v>2</v>
      </c>
      <c r="G7" s="1" t="s">
        <v>83</v>
      </c>
      <c r="H7" s="1" t="s">
        <v>83</v>
      </c>
      <c r="I7" s="1">
        <f t="shared" si="2"/>
        <v>5</v>
      </c>
      <c r="J7" s="1">
        <f t="shared" si="3"/>
        <v>1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4</v>
      </c>
      <c r="P7" s="1">
        <f t="shared" si="9"/>
        <v>1</v>
      </c>
      <c r="Q7" s="1">
        <f t="shared" si="10"/>
        <v>0</v>
      </c>
      <c r="R7" s="1">
        <f t="shared" si="11"/>
        <v>1</v>
      </c>
      <c r="S7" s="1">
        <f t="shared" si="12"/>
        <v>0</v>
      </c>
      <c r="T7" s="1">
        <f t="shared" si="13"/>
        <v>0</v>
      </c>
      <c r="U7" s="1">
        <f t="shared" si="14"/>
        <v>4</v>
      </c>
      <c r="V7" s="1">
        <f t="shared" si="15"/>
        <v>1</v>
      </c>
      <c r="W7" s="1">
        <f t="shared" si="16"/>
        <v>0</v>
      </c>
      <c r="X7" s="1">
        <f t="shared" si="17"/>
        <v>4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5</v>
      </c>
      <c r="AC7" s="1" t="str">
        <f t="shared" si="1"/>
        <v>W</v>
      </c>
      <c r="AD7" s="1">
        <f t="shared" si="21"/>
        <v>5</v>
      </c>
      <c r="AE7" s="1">
        <f t="shared" si="22"/>
        <v>1</v>
      </c>
      <c r="AF7" s="1">
        <f t="shared" si="23"/>
        <v>0</v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A8" s="42">
        <v>45952</v>
      </c>
      <c r="B8" s="1">
        <v>7</v>
      </c>
      <c r="C8" s="1" t="s">
        <v>65</v>
      </c>
      <c r="D8" s="1" t="s">
        <v>28</v>
      </c>
      <c r="E8" s="1">
        <v>2</v>
      </c>
      <c r="F8" s="1">
        <v>4</v>
      </c>
      <c r="G8" s="1" t="s">
        <v>83</v>
      </c>
      <c r="H8" s="1" t="s">
        <v>83</v>
      </c>
      <c r="I8" s="1">
        <f t="shared" si="2"/>
        <v>5</v>
      </c>
      <c r="J8" s="1">
        <f t="shared" si="3"/>
        <v>2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4</v>
      </c>
      <c r="P8" s="1">
        <f t="shared" si="9"/>
        <v>1</v>
      </c>
      <c r="Q8" s="1">
        <f t="shared" si="10"/>
        <v>0</v>
      </c>
      <c r="R8" s="1">
        <f t="shared" si="11"/>
        <v>1</v>
      </c>
      <c r="S8" s="1">
        <f t="shared" si="12"/>
        <v>1</v>
      </c>
      <c r="T8" s="1">
        <f t="shared" si="13"/>
        <v>0</v>
      </c>
      <c r="U8" s="1">
        <f t="shared" si="14"/>
        <v>4</v>
      </c>
      <c r="V8" s="1">
        <f t="shared" si="15"/>
        <v>2</v>
      </c>
      <c r="W8" s="1">
        <f t="shared" si="16"/>
        <v>0</v>
      </c>
      <c r="X8" s="1">
        <f t="shared" si="17"/>
        <v>4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13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13</v>
      </c>
      <c r="E9" s="1">
        <v>2</v>
      </c>
      <c r="F9" s="1">
        <v>7</v>
      </c>
      <c r="G9" s="1" t="s">
        <v>83</v>
      </c>
      <c r="H9" s="1" t="s">
        <v>83</v>
      </c>
      <c r="I9" s="1">
        <f t="shared" si="2"/>
        <v>5</v>
      </c>
      <c r="J9" s="1">
        <f t="shared" si="3"/>
        <v>3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4</v>
      </c>
      <c r="P9" s="1">
        <f t="shared" si="9"/>
        <v>1</v>
      </c>
      <c r="Q9" s="1">
        <f t="shared" si="10"/>
        <v>0</v>
      </c>
      <c r="R9" s="1">
        <f t="shared" si="11"/>
        <v>1</v>
      </c>
      <c r="S9" s="1">
        <f t="shared" si="12"/>
        <v>2</v>
      </c>
      <c r="T9" s="1">
        <f t="shared" si="13"/>
        <v>0</v>
      </c>
      <c r="U9" s="1">
        <f t="shared" si="14"/>
        <v>4</v>
      </c>
      <c r="V9" s="1">
        <f t="shared" si="15"/>
        <v>2</v>
      </c>
      <c r="W9" s="1">
        <f t="shared" si="16"/>
        <v>0</v>
      </c>
      <c r="X9" s="1">
        <f t="shared" si="17"/>
        <v>4</v>
      </c>
      <c r="Y9" s="1">
        <f t="shared" si="18"/>
        <v>3</v>
      </c>
      <c r="Z9" s="1">
        <f t="shared" si="19"/>
        <v>0</v>
      </c>
      <c r="AA9" s="1" t="str">
        <f t="shared" si="0"/>
        <v>L</v>
      </c>
      <c r="AB9" s="1">
        <f t="shared" si="20"/>
        <v>2</v>
      </c>
      <c r="AC9" s="1" t="str">
        <f t="shared" si="1"/>
        <v>L</v>
      </c>
      <c r="AD9" s="1">
        <f t="shared" si="21"/>
        <v>5</v>
      </c>
      <c r="AE9" s="1">
        <f t="shared" si="22"/>
        <v>3</v>
      </c>
      <c r="AF9" s="1">
        <f t="shared" si="23"/>
        <v>0</v>
      </c>
      <c r="AG9" s="43"/>
      <c r="AM9" s="1" t="s">
        <v>22</v>
      </c>
      <c r="AN9" s="1" t="s">
        <v>12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6</v>
      </c>
      <c r="E10" s="1">
        <v>6</v>
      </c>
      <c r="F10" s="1">
        <v>4</v>
      </c>
      <c r="G10" s="1" t="s">
        <v>83</v>
      </c>
      <c r="H10" s="1" t="s">
        <v>83</v>
      </c>
      <c r="I10" s="1">
        <f t="shared" si="2"/>
        <v>6</v>
      </c>
      <c r="J10" s="1">
        <f t="shared" si="3"/>
        <v>3</v>
      </c>
      <c r="K10" s="1">
        <f t="shared" si="4"/>
        <v>1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5</v>
      </c>
      <c r="P10" s="1">
        <f t="shared" si="9"/>
        <v>1</v>
      </c>
      <c r="Q10" s="1">
        <f t="shared" si="10"/>
        <v>0</v>
      </c>
      <c r="R10" s="1">
        <f t="shared" si="11"/>
        <v>1</v>
      </c>
      <c r="S10" s="1">
        <f t="shared" si="12"/>
        <v>2</v>
      </c>
      <c r="T10" s="1">
        <f t="shared" si="13"/>
        <v>0</v>
      </c>
      <c r="U10" s="1">
        <f t="shared" si="14"/>
        <v>4</v>
      </c>
      <c r="V10" s="1">
        <f t="shared" si="15"/>
        <v>2</v>
      </c>
      <c r="W10" s="1">
        <f t="shared" si="16"/>
        <v>0</v>
      </c>
      <c r="X10" s="1">
        <f t="shared" si="17"/>
        <v>4</v>
      </c>
      <c r="Y10" s="1">
        <f t="shared" si="18"/>
        <v>3</v>
      </c>
      <c r="Z10" s="1">
        <f t="shared" si="19"/>
        <v>0</v>
      </c>
      <c r="AA10" s="1" t="str">
        <f t="shared" si="0"/>
        <v>W</v>
      </c>
      <c r="AB10" s="1">
        <f t="shared" si="20"/>
        <v>1</v>
      </c>
      <c r="AC10" s="1" t="str">
        <f t="shared" si="1"/>
        <v>W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20</v>
      </c>
      <c r="AN10" s="1" t="s">
        <v>11</v>
      </c>
    </row>
    <row r="11" spans="1:41" x14ac:dyDescent="0.3">
      <c r="A11" s="42">
        <v>45958</v>
      </c>
      <c r="B11" s="1">
        <v>10</v>
      </c>
      <c r="C11" s="1" t="s">
        <v>65</v>
      </c>
      <c r="D11" s="1" t="s">
        <v>6</v>
      </c>
      <c r="E11" s="1">
        <v>5</v>
      </c>
      <c r="F11" s="1">
        <v>2</v>
      </c>
      <c r="G11" s="1" t="s">
        <v>83</v>
      </c>
      <c r="H11" s="1" t="s">
        <v>83</v>
      </c>
      <c r="I11" s="1">
        <f t="shared" si="2"/>
        <v>7</v>
      </c>
      <c r="J11" s="1">
        <f t="shared" si="3"/>
        <v>3</v>
      </c>
      <c r="K11" s="1">
        <f t="shared" si="4"/>
        <v>1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5</v>
      </c>
      <c r="P11" s="1">
        <f t="shared" si="9"/>
        <v>1</v>
      </c>
      <c r="Q11" s="1">
        <f t="shared" si="10"/>
        <v>0</v>
      </c>
      <c r="R11" s="1">
        <f t="shared" si="11"/>
        <v>2</v>
      </c>
      <c r="S11" s="1">
        <f t="shared" si="12"/>
        <v>2</v>
      </c>
      <c r="T11" s="1">
        <f t="shared" si="13"/>
        <v>0</v>
      </c>
      <c r="U11" s="1">
        <f t="shared" si="14"/>
        <v>4</v>
      </c>
      <c r="V11" s="1">
        <f t="shared" si="15"/>
        <v>2</v>
      </c>
      <c r="W11" s="1">
        <f t="shared" si="16"/>
        <v>0</v>
      </c>
      <c r="X11" s="1">
        <f t="shared" si="17"/>
        <v>4</v>
      </c>
      <c r="Y11" s="1">
        <f t="shared" si="18"/>
        <v>3</v>
      </c>
      <c r="Z11" s="1">
        <f t="shared" si="19"/>
        <v>0</v>
      </c>
      <c r="AA11" s="1" t="str">
        <f t="shared" si="0"/>
        <v>W</v>
      </c>
      <c r="AB11" s="1">
        <f t="shared" si="20"/>
        <v>2</v>
      </c>
      <c r="AC11" s="1" t="str">
        <f t="shared" si="1"/>
        <v>W</v>
      </c>
      <c r="AD11" s="1">
        <f t="shared" si="21"/>
        <v>7</v>
      </c>
      <c r="AE11" s="1">
        <f t="shared" si="22"/>
        <v>3</v>
      </c>
      <c r="AF11" s="1">
        <f t="shared" si="23"/>
        <v>0</v>
      </c>
      <c r="AG11" s="43"/>
      <c r="AM11" s="1" t="s">
        <v>19</v>
      </c>
      <c r="AN11" s="1" t="s">
        <v>10</v>
      </c>
    </row>
    <row r="12" spans="1:41" x14ac:dyDescent="0.3">
      <c r="A12" s="42">
        <v>45960</v>
      </c>
      <c r="B12" s="1">
        <v>11</v>
      </c>
      <c r="C12" s="1" t="s">
        <v>65</v>
      </c>
      <c r="D12" s="1" t="s">
        <v>18</v>
      </c>
      <c r="E12" s="1">
        <v>4</v>
      </c>
      <c r="F12" s="1">
        <v>3</v>
      </c>
      <c r="G12" s="1" t="s">
        <v>84</v>
      </c>
      <c r="H12" s="1" t="s">
        <v>84</v>
      </c>
      <c r="I12" s="1">
        <f t="shared" si="2"/>
        <v>8</v>
      </c>
      <c r="J12" s="1">
        <f t="shared" si="3"/>
        <v>3</v>
      </c>
      <c r="K12" s="1">
        <f t="shared" si="4"/>
        <v>2</v>
      </c>
      <c r="L12" s="1">
        <f t="shared" si="5"/>
        <v>0</v>
      </c>
      <c r="M12" s="1">
        <f t="shared" si="6"/>
        <v>1</v>
      </c>
      <c r="N12" s="1">
        <f t="shared" si="7"/>
        <v>0</v>
      </c>
      <c r="O12" s="1">
        <f t="shared" si="8"/>
        <v>5</v>
      </c>
      <c r="P12" s="1">
        <f t="shared" si="9"/>
        <v>1</v>
      </c>
      <c r="Q12" s="1">
        <f t="shared" si="10"/>
        <v>0</v>
      </c>
      <c r="R12" s="1">
        <f t="shared" si="11"/>
        <v>3</v>
      </c>
      <c r="S12" s="1">
        <f t="shared" si="12"/>
        <v>2</v>
      </c>
      <c r="T12" s="1">
        <f t="shared" si="13"/>
        <v>0</v>
      </c>
      <c r="U12" s="1">
        <f t="shared" si="14"/>
        <v>4</v>
      </c>
      <c r="V12" s="1">
        <f t="shared" si="15"/>
        <v>2</v>
      </c>
      <c r="W12" s="1">
        <f t="shared" si="16"/>
        <v>0</v>
      </c>
      <c r="X12" s="1">
        <f t="shared" si="17"/>
        <v>4</v>
      </c>
      <c r="Y12" s="1">
        <f t="shared" si="18"/>
        <v>3</v>
      </c>
      <c r="Z12" s="1">
        <f t="shared" si="19"/>
        <v>0</v>
      </c>
      <c r="AA12" s="1" t="str">
        <f t="shared" si="0"/>
        <v>W</v>
      </c>
      <c r="AB12" s="1">
        <f t="shared" si="20"/>
        <v>3</v>
      </c>
      <c r="AC12" s="1" t="str">
        <f t="shared" si="1"/>
        <v>W</v>
      </c>
      <c r="AD12" s="1">
        <f t="shared" ref="AD12:AD43" si="24">IF(AC12="","",COUNTIFS(AC3:AC12,"W"))</f>
        <v>8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0</v>
      </c>
      <c r="AG12" s="43"/>
      <c r="AM12" s="1" t="s">
        <v>18</v>
      </c>
      <c r="AN12" s="1" t="s">
        <v>9</v>
      </c>
    </row>
    <row r="13" spans="1:41" x14ac:dyDescent="0.3">
      <c r="A13" s="42">
        <v>45961</v>
      </c>
      <c r="B13" s="1">
        <v>12</v>
      </c>
      <c r="C13" s="1" t="s">
        <v>65</v>
      </c>
      <c r="D13" s="1" t="s">
        <v>31</v>
      </c>
      <c r="E13" s="1">
        <v>2</v>
      </c>
      <c r="F13" s="1">
        <v>5</v>
      </c>
      <c r="G13" s="1" t="s">
        <v>83</v>
      </c>
      <c r="H13" s="1" t="s">
        <v>83</v>
      </c>
      <c r="I13" s="1">
        <f t="shared" si="2"/>
        <v>8</v>
      </c>
      <c r="J13" s="1">
        <f t="shared" si="3"/>
        <v>4</v>
      </c>
      <c r="K13" s="1">
        <f t="shared" si="4"/>
        <v>2</v>
      </c>
      <c r="L13" s="1">
        <f t="shared" si="5"/>
        <v>0</v>
      </c>
      <c r="M13" s="1">
        <f t="shared" si="6"/>
        <v>1</v>
      </c>
      <c r="N13" s="1">
        <f t="shared" si="7"/>
        <v>0</v>
      </c>
      <c r="O13" s="1">
        <f t="shared" si="8"/>
        <v>5</v>
      </c>
      <c r="P13" s="1">
        <f t="shared" si="9"/>
        <v>1</v>
      </c>
      <c r="Q13" s="1">
        <f t="shared" si="10"/>
        <v>0</v>
      </c>
      <c r="R13" s="1">
        <f t="shared" si="11"/>
        <v>3</v>
      </c>
      <c r="S13" s="1">
        <f t="shared" si="12"/>
        <v>3</v>
      </c>
      <c r="T13" s="1">
        <f t="shared" si="13"/>
        <v>0</v>
      </c>
      <c r="U13" s="1">
        <f t="shared" si="14"/>
        <v>4</v>
      </c>
      <c r="V13" s="1">
        <f t="shared" si="15"/>
        <v>2</v>
      </c>
      <c r="W13" s="1">
        <f t="shared" si="16"/>
        <v>0</v>
      </c>
      <c r="X13" s="1">
        <f t="shared" si="17"/>
        <v>4</v>
      </c>
      <c r="Y13" s="1">
        <f t="shared" si="18"/>
        <v>3</v>
      </c>
      <c r="Z13" s="1">
        <f t="shared" si="19"/>
        <v>0</v>
      </c>
      <c r="AA13" s="1" t="str">
        <f t="shared" si="0"/>
        <v>L</v>
      </c>
      <c r="AB13" s="1">
        <f t="shared" si="20"/>
        <v>1</v>
      </c>
      <c r="AC13" s="1" t="str">
        <f t="shared" si="1"/>
        <v>L</v>
      </c>
      <c r="AD13" s="1">
        <f t="shared" si="24"/>
        <v>7</v>
      </c>
      <c r="AE13" s="1">
        <f t="shared" si="25"/>
        <v>3</v>
      </c>
      <c r="AF13" s="1">
        <f t="shared" si="26"/>
        <v>0</v>
      </c>
      <c r="AG13" s="43"/>
      <c r="AM13" s="1" t="s">
        <v>17</v>
      </c>
      <c r="AN13" s="1" t="s">
        <v>5</v>
      </c>
    </row>
    <row r="14" spans="1:41" x14ac:dyDescent="0.3">
      <c r="A14" s="42">
        <v>45963</v>
      </c>
      <c r="B14" s="1">
        <v>13</v>
      </c>
      <c r="C14" s="1" t="s">
        <v>65</v>
      </c>
      <c r="D14" s="1" t="s">
        <v>8</v>
      </c>
      <c r="E14" s="1">
        <v>3</v>
      </c>
      <c r="F14" s="1">
        <v>2</v>
      </c>
      <c r="G14" s="1" t="s">
        <v>84</v>
      </c>
      <c r="H14" s="1" t="s">
        <v>84</v>
      </c>
      <c r="I14" s="1">
        <f t="shared" si="2"/>
        <v>9</v>
      </c>
      <c r="J14" s="1">
        <f t="shared" si="3"/>
        <v>4</v>
      </c>
      <c r="K14" s="1">
        <f t="shared" si="4"/>
        <v>3</v>
      </c>
      <c r="L14" s="1">
        <f t="shared" si="5"/>
        <v>0</v>
      </c>
      <c r="M14" s="1">
        <f t="shared" si="6"/>
        <v>2</v>
      </c>
      <c r="N14" s="1">
        <f t="shared" si="7"/>
        <v>0</v>
      </c>
      <c r="O14" s="1">
        <f t="shared" si="8"/>
        <v>5</v>
      </c>
      <c r="P14" s="1">
        <f t="shared" si="9"/>
        <v>1</v>
      </c>
      <c r="Q14" s="1">
        <f t="shared" si="10"/>
        <v>0</v>
      </c>
      <c r="R14" s="1">
        <f t="shared" si="11"/>
        <v>4</v>
      </c>
      <c r="S14" s="1">
        <f t="shared" si="12"/>
        <v>3</v>
      </c>
      <c r="T14" s="1">
        <f t="shared" si="13"/>
        <v>0</v>
      </c>
      <c r="U14" s="1">
        <f t="shared" si="14"/>
        <v>4</v>
      </c>
      <c r="V14" s="1">
        <f t="shared" si="15"/>
        <v>2</v>
      </c>
      <c r="W14" s="1">
        <f t="shared" si="16"/>
        <v>0</v>
      </c>
      <c r="X14" s="1">
        <f t="shared" si="17"/>
        <v>4</v>
      </c>
      <c r="Y14" s="1">
        <f t="shared" si="18"/>
        <v>3</v>
      </c>
      <c r="Z14" s="1">
        <f t="shared" si="19"/>
        <v>0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7</v>
      </c>
      <c r="AE14" s="1">
        <f t="shared" si="25"/>
        <v>3</v>
      </c>
      <c r="AF14" s="1">
        <f t="shared" si="26"/>
        <v>0</v>
      </c>
      <c r="AG14" s="43"/>
      <c r="AM14" s="1" t="s">
        <v>16</v>
      </c>
      <c r="AN14" s="1" t="s">
        <v>4</v>
      </c>
    </row>
    <row r="15" spans="1:41" x14ac:dyDescent="0.3">
      <c r="A15" s="42">
        <v>45965</v>
      </c>
      <c r="B15" s="1">
        <v>14</v>
      </c>
      <c r="C15" s="1" t="s">
        <v>65</v>
      </c>
      <c r="D15" s="1" t="s">
        <v>2</v>
      </c>
      <c r="E15" s="1">
        <v>0</v>
      </c>
      <c r="F15" s="1">
        <v>1</v>
      </c>
      <c r="G15" s="1" t="s">
        <v>83</v>
      </c>
      <c r="H15" s="1" t="s">
        <v>83</v>
      </c>
      <c r="I15" s="1">
        <f t="shared" si="2"/>
        <v>9</v>
      </c>
      <c r="J15" s="1">
        <f t="shared" si="3"/>
        <v>5</v>
      </c>
      <c r="K15" s="1">
        <f t="shared" si="4"/>
        <v>3</v>
      </c>
      <c r="L15" s="1">
        <f t="shared" si="5"/>
        <v>0</v>
      </c>
      <c r="M15" s="1">
        <f t="shared" si="6"/>
        <v>2</v>
      </c>
      <c r="N15" s="1">
        <f t="shared" si="7"/>
        <v>0</v>
      </c>
      <c r="O15" s="1">
        <f t="shared" si="8"/>
        <v>5</v>
      </c>
      <c r="P15" s="1">
        <f t="shared" si="9"/>
        <v>1</v>
      </c>
      <c r="Q15" s="1">
        <f t="shared" si="10"/>
        <v>0</v>
      </c>
      <c r="R15" s="1">
        <f t="shared" si="11"/>
        <v>4</v>
      </c>
      <c r="S15" s="1">
        <f t="shared" si="12"/>
        <v>4</v>
      </c>
      <c r="T15" s="1">
        <f t="shared" si="13"/>
        <v>0</v>
      </c>
      <c r="U15" s="1">
        <f t="shared" si="14"/>
        <v>4</v>
      </c>
      <c r="V15" s="1">
        <f t="shared" si="15"/>
        <v>2</v>
      </c>
      <c r="W15" s="1">
        <f t="shared" si="16"/>
        <v>0</v>
      </c>
      <c r="X15" s="1">
        <f t="shared" si="17"/>
        <v>4</v>
      </c>
      <c r="Y15" s="1">
        <f t="shared" si="18"/>
        <v>3</v>
      </c>
      <c r="Z15" s="1">
        <f t="shared" si="19"/>
        <v>0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6</v>
      </c>
      <c r="AE15" s="1">
        <f t="shared" si="25"/>
        <v>4</v>
      </c>
      <c r="AF15" s="1">
        <f t="shared" si="26"/>
        <v>0</v>
      </c>
      <c r="AG15" s="43"/>
      <c r="AM15" s="1" t="s">
        <v>15</v>
      </c>
      <c r="AN15" s="1" t="s">
        <v>1</v>
      </c>
    </row>
    <row r="16" spans="1:41" x14ac:dyDescent="0.3">
      <c r="A16" s="42">
        <v>45968</v>
      </c>
      <c r="B16" s="1">
        <v>15</v>
      </c>
      <c r="C16" s="1" t="s">
        <v>66</v>
      </c>
      <c r="D16" s="1" t="s">
        <v>12</v>
      </c>
      <c r="E16" s="1">
        <v>1</v>
      </c>
      <c r="F16" s="1">
        <v>4</v>
      </c>
      <c r="G16" s="1" t="s">
        <v>83</v>
      </c>
      <c r="H16" s="1" t="s">
        <v>83</v>
      </c>
      <c r="I16" s="1">
        <f t="shared" si="2"/>
        <v>9</v>
      </c>
      <c r="J16" s="1">
        <f t="shared" si="3"/>
        <v>6</v>
      </c>
      <c r="K16" s="1">
        <f t="shared" si="4"/>
        <v>3</v>
      </c>
      <c r="L16" s="1">
        <f t="shared" si="5"/>
        <v>0</v>
      </c>
      <c r="M16" s="1">
        <f t="shared" si="6"/>
        <v>2</v>
      </c>
      <c r="N16" s="1">
        <f t="shared" si="7"/>
        <v>0</v>
      </c>
      <c r="O16" s="1">
        <f t="shared" si="8"/>
        <v>5</v>
      </c>
      <c r="P16" s="1">
        <f t="shared" si="9"/>
        <v>2</v>
      </c>
      <c r="Q16" s="1">
        <f t="shared" si="10"/>
        <v>0</v>
      </c>
      <c r="R16" s="1">
        <f t="shared" si="11"/>
        <v>4</v>
      </c>
      <c r="S16" s="1">
        <f t="shared" si="12"/>
        <v>4</v>
      </c>
      <c r="T16" s="1">
        <f t="shared" si="13"/>
        <v>0</v>
      </c>
      <c r="U16" s="1">
        <f t="shared" si="14"/>
        <v>4</v>
      </c>
      <c r="V16" s="1">
        <f t="shared" si="15"/>
        <v>2</v>
      </c>
      <c r="W16" s="1">
        <f t="shared" si="16"/>
        <v>0</v>
      </c>
      <c r="X16" s="1">
        <f t="shared" si="17"/>
        <v>4</v>
      </c>
      <c r="Y16" s="1">
        <f t="shared" si="18"/>
        <v>4</v>
      </c>
      <c r="Z16" s="1">
        <f t="shared" si="19"/>
        <v>0</v>
      </c>
      <c r="AA16" s="1" t="str">
        <f t="shared" si="0"/>
        <v>L</v>
      </c>
      <c r="AB16" s="1">
        <f t="shared" si="20"/>
        <v>2</v>
      </c>
      <c r="AC16" s="1" t="str">
        <f t="shared" si="1"/>
        <v>L</v>
      </c>
      <c r="AD16" s="1">
        <f t="shared" si="24"/>
        <v>5</v>
      </c>
      <c r="AE16" s="1">
        <f t="shared" si="25"/>
        <v>5</v>
      </c>
      <c r="AF16" s="1">
        <f t="shared" si="26"/>
        <v>0</v>
      </c>
      <c r="AG16" s="43"/>
      <c r="AM16" s="1" t="s">
        <v>14</v>
      </c>
    </row>
    <row r="17" spans="1:39" x14ac:dyDescent="0.3">
      <c r="A17" s="42">
        <v>45970</v>
      </c>
      <c r="B17" s="1">
        <v>16</v>
      </c>
      <c r="C17" s="1" t="s">
        <v>66</v>
      </c>
      <c r="D17" s="1" t="s">
        <v>25</v>
      </c>
      <c r="E17" s="1">
        <v>1</v>
      </c>
      <c r="F17" s="1">
        <v>5</v>
      </c>
      <c r="G17" s="1" t="s">
        <v>83</v>
      </c>
      <c r="H17" s="1" t="s">
        <v>83</v>
      </c>
      <c r="I17" s="1">
        <f t="shared" si="2"/>
        <v>9</v>
      </c>
      <c r="J17" s="1">
        <f t="shared" si="3"/>
        <v>7</v>
      </c>
      <c r="K17" s="1">
        <f t="shared" si="4"/>
        <v>3</v>
      </c>
      <c r="L17" s="1">
        <f t="shared" si="5"/>
        <v>0</v>
      </c>
      <c r="M17" s="1">
        <f t="shared" si="6"/>
        <v>2</v>
      </c>
      <c r="N17" s="1">
        <f t="shared" si="7"/>
        <v>0</v>
      </c>
      <c r="O17" s="1">
        <f t="shared" si="8"/>
        <v>5</v>
      </c>
      <c r="P17" s="1">
        <f t="shared" si="9"/>
        <v>3</v>
      </c>
      <c r="Q17" s="1">
        <f t="shared" si="10"/>
        <v>0</v>
      </c>
      <c r="R17" s="1">
        <f t="shared" si="11"/>
        <v>4</v>
      </c>
      <c r="S17" s="1">
        <f t="shared" si="12"/>
        <v>4</v>
      </c>
      <c r="T17" s="1">
        <f t="shared" si="13"/>
        <v>0</v>
      </c>
      <c r="U17" s="1">
        <f t="shared" si="14"/>
        <v>4</v>
      </c>
      <c r="V17" s="1">
        <f t="shared" si="15"/>
        <v>2</v>
      </c>
      <c r="W17" s="1">
        <f t="shared" si="16"/>
        <v>0</v>
      </c>
      <c r="X17" s="1">
        <f t="shared" si="17"/>
        <v>4</v>
      </c>
      <c r="Y17" s="1">
        <f t="shared" si="18"/>
        <v>4</v>
      </c>
      <c r="Z17" s="1">
        <f t="shared" si="19"/>
        <v>0</v>
      </c>
      <c r="AA17" s="1" t="str">
        <f t="shared" si="0"/>
        <v>L</v>
      </c>
      <c r="AB17" s="1">
        <f t="shared" si="20"/>
        <v>3</v>
      </c>
      <c r="AC17" s="1" t="str">
        <f t="shared" si="1"/>
        <v>L</v>
      </c>
      <c r="AD17" s="1">
        <f t="shared" si="24"/>
        <v>4</v>
      </c>
      <c r="AE17" s="1">
        <f t="shared" si="25"/>
        <v>6</v>
      </c>
      <c r="AF17" s="1">
        <f t="shared" si="26"/>
        <v>0</v>
      </c>
      <c r="AG17" s="43"/>
      <c r="AM17" s="1" t="s">
        <v>13</v>
      </c>
    </row>
    <row r="18" spans="1:39" x14ac:dyDescent="0.3">
      <c r="A18" s="42">
        <v>45974</v>
      </c>
      <c r="B18" s="1">
        <v>17</v>
      </c>
      <c r="C18" s="1" t="s">
        <v>66</v>
      </c>
      <c r="D18" s="1" t="s">
        <v>31</v>
      </c>
      <c r="E18" s="1">
        <v>6</v>
      </c>
      <c r="F18" s="1">
        <v>3</v>
      </c>
      <c r="G18" s="1" t="s">
        <v>83</v>
      </c>
      <c r="H18" s="1" t="s">
        <v>83</v>
      </c>
      <c r="I18" s="1">
        <f t="shared" si="2"/>
        <v>10</v>
      </c>
      <c r="J18" s="1">
        <f t="shared" si="3"/>
        <v>7</v>
      </c>
      <c r="K18" s="1">
        <f t="shared" si="4"/>
        <v>3</v>
      </c>
      <c r="L18" s="1">
        <f t="shared" si="5"/>
        <v>0</v>
      </c>
      <c r="M18" s="1">
        <f t="shared" si="6"/>
        <v>2</v>
      </c>
      <c r="N18" s="1">
        <f t="shared" si="7"/>
        <v>0</v>
      </c>
      <c r="O18" s="1">
        <f t="shared" si="8"/>
        <v>6</v>
      </c>
      <c r="P18" s="1">
        <f t="shared" si="9"/>
        <v>3</v>
      </c>
      <c r="Q18" s="1">
        <f t="shared" si="10"/>
        <v>0</v>
      </c>
      <c r="R18" s="1">
        <f t="shared" si="11"/>
        <v>4</v>
      </c>
      <c r="S18" s="1">
        <f t="shared" si="12"/>
        <v>4</v>
      </c>
      <c r="T18" s="1">
        <f t="shared" si="13"/>
        <v>0</v>
      </c>
      <c r="U18" s="1">
        <f t="shared" si="14"/>
        <v>4</v>
      </c>
      <c r="V18" s="1">
        <f t="shared" si="15"/>
        <v>2</v>
      </c>
      <c r="W18" s="1">
        <f t="shared" si="16"/>
        <v>0</v>
      </c>
      <c r="X18" s="1">
        <f t="shared" si="17"/>
        <v>4</v>
      </c>
      <c r="Y18" s="1">
        <f t="shared" si="18"/>
        <v>4</v>
      </c>
      <c r="Z18" s="1">
        <f t="shared" si="19"/>
        <v>0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5</v>
      </c>
      <c r="AE18" s="1">
        <f t="shared" si="25"/>
        <v>5</v>
      </c>
      <c r="AF18" s="1">
        <f t="shared" si="26"/>
        <v>0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28</v>
      </c>
      <c r="E19" s="1">
        <v>4</v>
      </c>
      <c r="F19" s="1">
        <v>5</v>
      </c>
      <c r="G19" s="1" t="s">
        <v>84</v>
      </c>
      <c r="H19" s="1" t="s">
        <v>83</v>
      </c>
      <c r="I19" s="1">
        <f t="shared" si="2"/>
        <v>10</v>
      </c>
      <c r="J19" s="1">
        <f t="shared" si="3"/>
        <v>7</v>
      </c>
      <c r="K19" s="1">
        <f t="shared" si="4"/>
        <v>3</v>
      </c>
      <c r="L19" s="1">
        <f t="shared" si="5"/>
        <v>1</v>
      </c>
      <c r="M19" s="1">
        <f t="shared" si="6"/>
        <v>2</v>
      </c>
      <c r="N19" s="1">
        <f t="shared" si="7"/>
        <v>0</v>
      </c>
      <c r="O19" s="1">
        <f t="shared" si="8"/>
        <v>6</v>
      </c>
      <c r="P19" s="1">
        <f t="shared" si="9"/>
        <v>3</v>
      </c>
      <c r="Q19" s="1">
        <f t="shared" si="10"/>
        <v>1</v>
      </c>
      <c r="R19" s="1">
        <f t="shared" si="11"/>
        <v>4</v>
      </c>
      <c r="S19" s="1">
        <f t="shared" si="12"/>
        <v>4</v>
      </c>
      <c r="T19" s="1">
        <f t="shared" si="13"/>
        <v>0</v>
      </c>
      <c r="U19" s="1">
        <f t="shared" si="14"/>
        <v>4</v>
      </c>
      <c r="V19" s="1">
        <f t="shared" si="15"/>
        <v>2</v>
      </c>
      <c r="W19" s="1">
        <f t="shared" si="16"/>
        <v>1</v>
      </c>
      <c r="X19" s="1">
        <f t="shared" si="17"/>
        <v>4</v>
      </c>
      <c r="Y19" s="1">
        <f t="shared" si="18"/>
        <v>4</v>
      </c>
      <c r="Z19" s="1">
        <f t="shared" si="19"/>
        <v>1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5</v>
      </c>
      <c r="AE19" s="1">
        <f t="shared" si="25"/>
        <v>4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45977</v>
      </c>
      <c r="B20" s="1">
        <v>19</v>
      </c>
      <c r="C20" s="1" t="s">
        <v>65</v>
      </c>
      <c r="D20" s="1" t="s">
        <v>12</v>
      </c>
      <c r="E20" s="1">
        <v>2</v>
      </c>
      <c r="F20" s="1">
        <v>1</v>
      </c>
      <c r="G20" s="1" t="s">
        <v>83</v>
      </c>
      <c r="H20" s="1" t="s">
        <v>83</v>
      </c>
      <c r="I20" s="1">
        <f t="shared" si="2"/>
        <v>11</v>
      </c>
      <c r="J20" s="1">
        <f t="shared" si="3"/>
        <v>7</v>
      </c>
      <c r="K20" s="1">
        <f t="shared" si="4"/>
        <v>3</v>
      </c>
      <c r="L20" s="1">
        <f t="shared" si="5"/>
        <v>1</v>
      </c>
      <c r="M20" s="1">
        <f t="shared" si="6"/>
        <v>2</v>
      </c>
      <c r="N20" s="1">
        <f t="shared" si="7"/>
        <v>0</v>
      </c>
      <c r="O20" s="1">
        <f t="shared" si="8"/>
        <v>6</v>
      </c>
      <c r="P20" s="1">
        <f t="shared" si="9"/>
        <v>3</v>
      </c>
      <c r="Q20" s="1">
        <f t="shared" si="10"/>
        <v>1</v>
      </c>
      <c r="R20" s="1">
        <f t="shared" si="11"/>
        <v>5</v>
      </c>
      <c r="S20" s="1">
        <f t="shared" si="12"/>
        <v>4</v>
      </c>
      <c r="T20" s="1">
        <f t="shared" si="13"/>
        <v>0</v>
      </c>
      <c r="U20" s="1">
        <f t="shared" si="14"/>
        <v>4</v>
      </c>
      <c r="V20" s="1">
        <f t="shared" si="15"/>
        <v>2</v>
      </c>
      <c r="W20" s="1">
        <f t="shared" si="16"/>
        <v>1</v>
      </c>
      <c r="X20" s="1">
        <f t="shared" si="17"/>
        <v>5</v>
      </c>
      <c r="Y20" s="1">
        <f t="shared" si="18"/>
        <v>4</v>
      </c>
      <c r="Z20" s="1">
        <f t="shared" si="19"/>
        <v>1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5</v>
      </c>
      <c r="AE20" s="1">
        <f t="shared" si="25"/>
        <v>4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45979</v>
      </c>
      <c r="B21" s="1">
        <v>20</v>
      </c>
      <c r="C21" s="1" t="s">
        <v>66</v>
      </c>
      <c r="D21" s="1" t="s">
        <v>7</v>
      </c>
      <c r="E21" s="1">
        <v>4</v>
      </c>
      <c r="F21" s="1">
        <v>2</v>
      </c>
      <c r="G21" s="1" t="s">
        <v>83</v>
      </c>
      <c r="H21" s="1" t="s">
        <v>83</v>
      </c>
      <c r="I21" s="1">
        <f t="shared" si="2"/>
        <v>12</v>
      </c>
      <c r="J21" s="1">
        <f t="shared" si="3"/>
        <v>7</v>
      </c>
      <c r="K21" s="1">
        <f t="shared" si="4"/>
        <v>3</v>
      </c>
      <c r="L21" s="1">
        <f t="shared" si="5"/>
        <v>1</v>
      </c>
      <c r="M21" s="1">
        <f t="shared" si="6"/>
        <v>2</v>
      </c>
      <c r="N21" s="1">
        <f t="shared" si="7"/>
        <v>0</v>
      </c>
      <c r="O21" s="1">
        <f t="shared" si="8"/>
        <v>7</v>
      </c>
      <c r="P21" s="1">
        <f t="shared" si="9"/>
        <v>3</v>
      </c>
      <c r="Q21" s="1">
        <f t="shared" si="10"/>
        <v>1</v>
      </c>
      <c r="R21" s="1">
        <f t="shared" si="11"/>
        <v>5</v>
      </c>
      <c r="S21" s="1">
        <f t="shared" si="12"/>
        <v>4</v>
      </c>
      <c r="T21" s="1">
        <f t="shared" si="13"/>
        <v>0</v>
      </c>
      <c r="U21" s="1">
        <f t="shared" si="14"/>
        <v>4</v>
      </c>
      <c r="V21" s="1">
        <f t="shared" si="15"/>
        <v>2</v>
      </c>
      <c r="W21" s="1">
        <f t="shared" si="16"/>
        <v>1</v>
      </c>
      <c r="X21" s="1">
        <f t="shared" si="17"/>
        <v>5</v>
      </c>
      <c r="Y21" s="1">
        <f t="shared" si="18"/>
        <v>4</v>
      </c>
      <c r="Z21" s="1">
        <f t="shared" si="19"/>
        <v>1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5</v>
      </c>
      <c r="AE21" s="1">
        <f t="shared" si="25"/>
        <v>4</v>
      </c>
      <c r="AF21" s="1">
        <f t="shared" si="26"/>
        <v>1</v>
      </c>
      <c r="AG21" s="43"/>
      <c r="AM21" s="1" t="s">
        <v>9</v>
      </c>
    </row>
    <row r="22" spans="1:39" x14ac:dyDescent="0.3">
      <c r="A22" s="42">
        <v>45981</v>
      </c>
      <c r="B22" s="1">
        <v>21</v>
      </c>
      <c r="C22" s="1" t="s">
        <v>66</v>
      </c>
      <c r="D22" s="1" t="s">
        <v>13</v>
      </c>
      <c r="E22" s="1">
        <v>0</v>
      </c>
      <c r="F22" s="1">
        <v>5</v>
      </c>
      <c r="G22" s="1" t="s">
        <v>83</v>
      </c>
      <c r="H22" s="1" t="s">
        <v>83</v>
      </c>
      <c r="I22" s="1">
        <f t="shared" si="2"/>
        <v>12</v>
      </c>
      <c r="J22" s="1">
        <f t="shared" si="3"/>
        <v>8</v>
      </c>
      <c r="K22" s="1">
        <f t="shared" si="4"/>
        <v>3</v>
      </c>
      <c r="L22" s="1">
        <f t="shared" si="5"/>
        <v>1</v>
      </c>
      <c r="M22" s="1">
        <f t="shared" si="6"/>
        <v>2</v>
      </c>
      <c r="N22" s="1">
        <f t="shared" si="7"/>
        <v>0</v>
      </c>
      <c r="O22" s="1">
        <f t="shared" si="8"/>
        <v>7</v>
      </c>
      <c r="P22" s="1">
        <f t="shared" si="9"/>
        <v>4</v>
      </c>
      <c r="Q22" s="1">
        <f t="shared" si="10"/>
        <v>1</v>
      </c>
      <c r="R22" s="1">
        <f t="shared" si="11"/>
        <v>5</v>
      </c>
      <c r="S22" s="1">
        <f t="shared" si="12"/>
        <v>4</v>
      </c>
      <c r="T22" s="1">
        <f t="shared" si="13"/>
        <v>0</v>
      </c>
      <c r="U22" s="1">
        <f t="shared" si="14"/>
        <v>4</v>
      </c>
      <c r="V22" s="1">
        <f t="shared" si="15"/>
        <v>2</v>
      </c>
      <c r="W22" s="1">
        <f t="shared" si="16"/>
        <v>1</v>
      </c>
      <c r="X22" s="1">
        <f t="shared" si="17"/>
        <v>5</v>
      </c>
      <c r="Y22" s="1">
        <f t="shared" si="18"/>
        <v>5</v>
      </c>
      <c r="Z22" s="1">
        <f t="shared" si="19"/>
        <v>1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4</v>
      </c>
      <c r="AE22" s="1">
        <f t="shared" si="25"/>
        <v>5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45983</v>
      </c>
      <c r="B23" s="1">
        <v>22</v>
      </c>
      <c r="C23" s="1" t="s">
        <v>66</v>
      </c>
      <c r="D23" s="1" t="s">
        <v>23</v>
      </c>
      <c r="E23" s="1">
        <v>4</v>
      </c>
      <c r="F23" s="1">
        <v>3</v>
      </c>
      <c r="G23" s="1" t="s">
        <v>84</v>
      </c>
      <c r="H23" s="1" t="s">
        <v>83</v>
      </c>
      <c r="I23" s="1">
        <f t="shared" si="2"/>
        <v>13</v>
      </c>
      <c r="J23" s="1">
        <f t="shared" si="3"/>
        <v>8</v>
      </c>
      <c r="K23" s="1">
        <f t="shared" si="4"/>
        <v>4</v>
      </c>
      <c r="L23" s="1">
        <f t="shared" si="5"/>
        <v>1</v>
      </c>
      <c r="M23" s="1">
        <f t="shared" si="6"/>
        <v>2</v>
      </c>
      <c r="N23" s="1">
        <f t="shared" si="7"/>
        <v>0</v>
      </c>
      <c r="O23" s="1">
        <f t="shared" si="8"/>
        <v>8</v>
      </c>
      <c r="P23" s="1">
        <f t="shared" si="9"/>
        <v>4</v>
      </c>
      <c r="Q23" s="1">
        <f t="shared" si="10"/>
        <v>1</v>
      </c>
      <c r="R23" s="1">
        <f t="shared" si="11"/>
        <v>5</v>
      </c>
      <c r="S23" s="1">
        <f t="shared" si="12"/>
        <v>4</v>
      </c>
      <c r="T23" s="1">
        <f t="shared" si="13"/>
        <v>0</v>
      </c>
      <c r="U23" s="1">
        <f t="shared" si="14"/>
        <v>4</v>
      </c>
      <c r="V23" s="1">
        <f t="shared" si="15"/>
        <v>2</v>
      </c>
      <c r="W23" s="1">
        <f t="shared" si="16"/>
        <v>1</v>
      </c>
      <c r="X23" s="1">
        <f t="shared" si="17"/>
        <v>6</v>
      </c>
      <c r="Y23" s="1">
        <f t="shared" si="18"/>
        <v>5</v>
      </c>
      <c r="Z23" s="1">
        <f t="shared" si="19"/>
        <v>1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5</v>
      </c>
      <c r="AE23" s="1">
        <f t="shared" si="25"/>
        <v>4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45985</v>
      </c>
      <c r="B24" s="1">
        <v>23</v>
      </c>
      <c r="C24" s="1" t="s">
        <v>65</v>
      </c>
      <c r="D24" s="1" t="s">
        <v>14</v>
      </c>
      <c r="E24" s="1">
        <v>3</v>
      </c>
      <c r="F24" s="1">
        <v>4</v>
      </c>
      <c r="G24" s="1" t="s">
        <v>83</v>
      </c>
      <c r="H24" s="1" t="s">
        <v>83</v>
      </c>
      <c r="I24" s="1">
        <f t="shared" si="2"/>
        <v>13</v>
      </c>
      <c r="J24" s="1">
        <f t="shared" si="3"/>
        <v>9</v>
      </c>
      <c r="K24" s="1">
        <f t="shared" si="4"/>
        <v>4</v>
      </c>
      <c r="L24" s="1">
        <f t="shared" si="5"/>
        <v>1</v>
      </c>
      <c r="M24" s="1">
        <f t="shared" si="6"/>
        <v>2</v>
      </c>
      <c r="N24" s="1">
        <f t="shared" si="7"/>
        <v>0</v>
      </c>
      <c r="O24" s="1">
        <f t="shared" si="8"/>
        <v>8</v>
      </c>
      <c r="P24" s="1">
        <f t="shared" si="9"/>
        <v>4</v>
      </c>
      <c r="Q24" s="1">
        <f t="shared" si="10"/>
        <v>1</v>
      </c>
      <c r="R24" s="1">
        <f t="shared" si="11"/>
        <v>5</v>
      </c>
      <c r="S24" s="1">
        <f t="shared" si="12"/>
        <v>5</v>
      </c>
      <c r="T24" s="1">
        <f t="shared" si="13"/>
        <v>0</v>
      </c>
      <c r="U24" s="1">
        <f t="shared" si="14"/>
        <v>4</v>
      </c>
      <c r="V24" s="1">
        <f t="shared" si="15"/>
        <v>2</v>
      </c>
      <c r="W24" s="1">
        <f t="shared" si="16"/>
        <v>1</v>
      </c>
      <c r="X24" s="1">
        <f t="shared" si="17"/>
        <v>6</v>
      </c>
      <c r="Y24" s="1">
        <f t="shared" si="18"/>
        <v>6</v>
      </c>
      <c r="Z24" s="1">
        <f t="shared" si="19"/>
        <v>1</v>
      </c>
      <c r="AA24" s="1" t="str">
        <f t="shared" si="0"/>
        <v>L</v>
      </c>
      <c r="AB24" s="1">
        <f t="shared" si="20"/>
        <v>1</v>
      </c>
      <c r="AC24" s="1" t="str">
        <f t="shared" si="1"/>
        <v>L</v>
      </c>
      <c r="AD24" s="1">
        <f t="shared" si="24"/>
        <v>4</v>
      </c>
      <c r="AE24" s="1">
        <f t="shared" si="25"/>
        <v>5</v>
      </c>
      <c r="AF24" s="1">
        <f t="shared" si="26"/>
        <v>1</v>
      </c>
      <c r="AG24" s="43"/>
      <c r="AM24" s="1" t="s">
        <v>6</v>
      </c>
    </row>
    <row r="25" spans="1:39" x14ac:dyDescent="0.3">
      <c r="A25" s="42">
        <v>45987</v>
      </c>
      <c r="B25" s="1">
        <v>24</v>
      </c>
      <c r="C25" s="1" t="s">
        <v>66</v>
      </c>
      <c r="D25" s="1" t="s">
        <v>15</v>
      </c>
      <c r="E25" s="1">
        <v>3</v>
      </c>
      <c r="F25" s="1">
        <v>6</v>
      </c>
      <c r="G25" s="1" t="s">
        <v>83</v>
      </c>
      <c r="H25" s="1" t="s">
        <v>83</v>
      </c>
      <c r="I25" s="1">
        <f t="shared" si="2"/>
        <v>13</v>
      </c>
      <c r="J25" s="1">
        <f t="shared" si="3"/>
        <v>10</v>
      </c>
      <c r="K25" s="1">
        <f t="shared" si="4"/>
        <v>4</v>
      </c>
      <c r="L25" s="1">
        <f t="shared" si="5"/>
        <v>1</v>
      </c>
      <c r="M25" s="1">
        <f t="shared" si="6"/>
        <v>2</v>
      </c>
      <c r="N25" s="1">
        <f t="shared" si="7"/>
        <v>0</v>
      </c>
      <c r="O25" s="1">
        <f t="shared" si="8"/>
        <v>8</v>
      </c>
      <c r="P25" s="1">
        <f t="shared" si="9"/>
        <v>5</v>
      </c>
      <c r="Q25" s="1">
        <f t="shared" si="10"/>
        <v>1</v>
      </c>
      <c r="R25" s="1">
        <f t="shared" si="11"/>
        <v>5</v>
      </c>
      <c r="S25" s="1">
        <f t="shared" si="12"/>
        <v>5</v>
      </c>
      <c r="T25" s="1">
        <f t="shared" si="13"/>
        <v>0</v>
      </c>
      <c r="U25" s="1">
        <f t="shared" si="14"/>
        <v>4</v>
      </c>
      <c r="V25" s="1">
        <f t="shared" si="15"/>
        <v>2</v>
      </c>
      <c r="W25" s="1">
        <f t="shared" si="16"/>
        <v>1</v>
      </c>
      <c r="X25" s="1">
        <f t="shared" si="17"/>
        <v>6</v>
      </c>
      <c r="Y25" s="1">
        <f t="shared" si="18"/>
        <v>6</v>
      </c>
      <c r="Z25" s="1">
        <f t="shared" si="19"/>
        <v>1</v>
      </c>
      <c r="AA25" s="1" t="str">
        <f t="shared" si="0"/>
        <v>L</v>
      </c>
      <c r="AB25" s="1">
        <f t="shared" si="20"/>
        <v>2</v>
      </c>
      <c r="AC25" s="1" t="str">
        <f t="shared" si="1"/>
        <v>L</v>
      </c>
      <c r="AD25" s="1">
        <f t="shared" si="24"/>
        <v>4</v>
      </c>
      <c r="AE25" s="1">
        <f t="shared" si="25"/>
        <v>5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5</v>
      </c>
      <c r="E26" s="1">
        <v>3</v>
      </c>
      <c r="F26" s="1">
        <v>6</v>
      </c>
      <c r="G26" s="1" t="s">
        <v>83</v>
      </c>
      <c r="H26" s="1" t="s">
        <v>83</v>
      </c>
      <c r="I26" s="1">
        <f t="shared" si="2"/>
        <v>13</v>
      </c>
      <c r="J26" s="1">
        <f t="shared" si="3"/>
        <v>11</v>
      </c>
      <c r="K26" s="1">
        <f t="shared" si="4"/>
        <v>4</v>
      </c>
      <c r="L26" s="1">
        <f t="shared" si="5"/>
        <v>1</v>
      </c>
      <c r="M26" s="1">
        <f t="shared" si="6"/>
        <v>2</v>
      </c>
      <c r="N26" s="1">
        <f t="shared" si="7"/>
        <v>0</v>
      </c>
      <c r="O26" s="1">
        <f t="shared" si="8"/>
        <v>8</v>
      </c>
      <c r="P26" s="1">
        <f t="shared" si="9"/>
        <v>6</v>
      </c>
      <c r="Q26" s="1">
        <f t="shared" si="10"/>
        <v>1</v>
      </c>
      <c r="R26" s="1">
        <f t="shared" si="11"/>
        <v>5</v>
      </c>
      <c r="S26" s="1">
        <f t="shared" si="12"/>
        <v>5</v>
      </c>
      <c r="T26" s="1">
        <f t="shared" si="13"/>
        <v>0</v>
      </c>
      <c r="U26" s="1">
        <f t="shared" si="14"/>
        <v>4</v>
      </c>
      <c r="V26" s="1">
        <f t="shared" si="15"/>
        <v>3</v>
      </c>
      <c r="W26" s="1">
        <f t="shared" si="16"/>
        <v>1</v>
      </c>
      <c r="X26" s="1">
        <f t="shared" si="17"/>
        <v>6</v>
      </c>
      <c r="Y26" s="1">
        <f t="shared" si="18"/>
        <v>7</v>
      </c>
      <c r="Z26" s="1">
        <f t="shared" si="19"/>
        <v>1</v>
      </c>
      <c r="AA26" s="1" t="str">
        <f t="shared" si="0"/>
        <v>L</v>
      </c>
      <c r="AB26" s="1">
        <f t="shared" si="20"/>
        <v>3</v>
      </c>
      <c r="AC26" s="1" t="str">
        <f t="shared" si="1"/>
        <v>L</v>
      </c>
      <c r="AD26" s="1">
        <f t="shared" si="24"/>
        <v>4</v>
      </c>
      <c r="AE26" s="1">
        <f t="shared" si="25"/>
        <v>5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45990</v>
      </c>
      <c r="B27" s="1">
        <v>26</v>
      </c>
      <c r="C27" s="1" t="s">
        <v>65</v>
      </c>
      <c r="D27" s="1" t="s">
        <v>29</v>
      </c>
      <c r="E27" s="1">
        <v>2</v>
      </c>
      <c r="F27" s="1">
        <v>3</v>
      </c>
      <c r="G27" s="1" t="s">
        <v>84</v>
      </c>
      <c r="H27" s="1" t="s">
        <v>84</v>
      </c>
      <c r="I27" s="1">
        <f t="shared" si="2"/>
        <v>13</v>
      </c>
      <c r="J27" s="1">
        <f t="shared" si="3"/>
        <v>11</v>
      </c>
      <c r="K27" s="1">
        <f t="shared" si="4"/>
        <v>4</v>
      </c>
      <c r="L27" s="1">
        <f t="shared" si="5"/>
        <v>2</v>
      </c>
      <c r="M27" s="1">
        <f t="shared" si="6"/>
        <v>2</v>
      </c>
      <c r="N27" s="1">
        <f t="shared" si="7"/>
        <v>1</v>
      </c>
      <c r="O27" s="1">
        <f t="shared" si="8"/>
        <v>8</v>
      </c>
      <c r="P27" s="1">
        <f t="shared" si="9"/>
        <v>6</v>
      </c>
      <c r="Q27" s="1">
        <f t="shared" si="10"/>
        <v>1</v>
      </c>
      <c r="R27" s="1">
        <f t="shared" si="11"/>
        <v>5</v>
      </c>
      <c r="S27" s="1">
        <f t="shared" si="12"/>
        <v>5</v>
      </c>
      <c r="T27" s="1">
        <f t="shared" si="13"/>
        <v>1</v>
      </c>
      <c r="U27" s="1">
        <f t="shared" si="14"/>
        <v>4</v>
      </c>
      <c r="V27" s="1">
        <f t="shared" si="15"/>
        <v>3</v>
      </c>
      <c r="W27" s="1">
        <f t="shared" si="16"/>
        <v>2</v>
      </c>
      <c r="X27" s="1">
        <f t="shared" si="17"/>
        <v>6</v>
      </c>
      <c r="Y27" s="1">
        <f t="shared" si="18"/>
        <v>7</v>
      </c>
      <c r="Z27" s="1">
        <f t="shared" si="19"/>
        <v>2</v>
      </c>
      <c r="AA27" s="1" t="str">
        <f t="shared" si="0"/>
        <v>L</v>
      </c>
      <c r="AB27" s="1">
        <f t="shared" si="20"/>
        <v>4</v>
      </c>
      <c r="AC27" s="1" t="str">
        <f t="shared" si="1"/>
        <v>OTL</v>
      </c>
      <c r="AD27" s="1">
        <f t="shared" si="24"/>
        <v>4</v>
      </c>
      <c r="AE27" s="1">
        <f t="shared" si="25"/>
        <v>4</v>
      </c>
      <c r="AF27" s="1">
        <f t="shared" si="26"/>
        <v>2</v>
      </c>
      <c r="AG27" s="43"/>
      <c r="AM27" s="1" t="s">
        <v>95</v>
      </c>
    </row>
    <row r="28" spans="1:39" x14ac:dyDescent="0.3">
      <c r="A28" s="42">
        <v>45993</v>
      </c>
      <c r="B28" s="1">
        <v>27</v>
      </c>
      <c r="C28" s="1" t="s">
        <v>66</v>
      </c>
      <c r="D28" s="1" t="s">
        <v>29</v>
      </c>
      <c r="E28" s="1">
        <v>5</v>
      </c>
      <c r="F28" s="1">
        <v>4</v>
      </c>
      <c r="G28" s="1" t="s">
        <v>83</v>
      </c>
      <c r="H28" s="1" t="s">
        <v>83</v>
      </c>
      <c r="I28" s="1">
        <f t="shared" si="2"/>
        <v>14</v>
      </c>
      <c r="J28" s="1">
        <f t="shared" si="3"/>
        <v>11</v>
      </c>
      <c r="K28" s="1">
        <f t="shared" si="4"/>
        <v>4</v>
      </c>
      <c r="L28" s="1">
        <f t="shared" si="5"/>
        <v>2</v>
      </c>
      <c r="M28" s="1">
        <f t="shared" si="6"/>
        <v>2</v>
      </c>
      <c r="N28" s="1">
        <f t="shared" si="7"/>
        <v>1</v>
      </c>
      <c r="O28" s="1">
        <f t="shared" si="8"/>
        <v>9</v>
      </c>
      <c r="P28" s="1">
        <f t="shared" si="9"/>
        <v>6</v>
      </c>
      <c r="Q28" s="1">
        <f t="shared" si="10"/>
        <v>1</v>
      </c>
      <c r="R28" s="1">
        <f t="shared" si="11"/>
        <v>5</v>
      </c>
      <c r="S28" s="1">
        <f t="shared" si="12"/>
        <v>5</v>
      </c>
      <c r="T28" s="1">
        <f t="shared" si="13"/>
        <v>1</v>
      </c>
      <c r="U28" s="1">
        <f t="shared" si="14"/>
        <v>5</v>
      </c>
      <c r="V28" s="1">
        <f t="shared" si="15"/>
        <v>3</v>
      </c>
      <c r="W28" s="1">
        <f t="shared" si="16"/>
        <v>2</v>
      </c>
      <c r="X28" s="1">
        <f t="shared" si="17"/>
        <v>7</v>
      </c>
      <c r="Y28" s="1">
        <f t="shared" si="18"/>
        <v>7</v>
      </c>
      <c r="Z28" s="1">
        <f t="shared" si="19"/>
        <v>2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4</v>
      </c>
      <c r="AE28" s="1">
        <f t="shared" si="25"/>
        <v>4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45995</v>
      </c>
      <c r="B29" s="1">
        <v>28</v>
      </c>
      <c r="C29" s="1" t="s">
        <v>65</v>
      </c>
      <c r="D29" s="1" t="s">
        <v>23</v>
      </c>
      <c r="E29" s="1">
        <v>5</v>
      </c>
      <c r="F29" s="1">
        <v>6</v>
      </c>
      <c r="G29" s="1" t="s">
        <v>84</v>
      </c>
      <c r="H29" s="1" t="s">
        <v>84</v>
      </c>
      <c r="I29" s="1">
        <f t="shared" si="2"/>
        <v>14</v>
      </c>
      <c r="J29" s="1">
        <f t="shared" si="3"/>
        <v>11</v>
      </c>
      <c r="K29" s="1">
        <f t="shared" si="4"/>
        <v>4</v>
      </c>
      <c r="L29" s="1">
        <f t="shared" si="5"/>
        <v>3</v>
      </c>
      <c r="M29" s="1">
        <f t="shared" si="6"/>
        <v>2</v>
      </c>
      <c r="N29" s="1">
        <f t="shared" si="7"/>
        <v>2</v>
      </c>
      <c r="O29" s="1">
        <f t="shared" si="8"/>
        <v>9</v>
      </c>
      <c r="P29" s="1">
        <f t="shared" si="9"/>
        <v>6</v>
      </c>
      <c r="Q29" s="1">
        <f t="shared" si="10"/>
        <v>1</v>
      </c>
      <c r="R29" s="1">
        <f t="shared" si="11"/>
        <v>5</v>
      </c>
      <c r="S29" s="1">
        <f t="shared" si="12"/>
        <v>5</v>
      </c>
      <c r="T29" s="1">
        <f t="shared" si="13"/>
        <v>2</v>
      </c>
      <c r="U29" s="1">
        <f t="shared" si="14"/>
        <v>5</v>
      </c>
      <c r="V29" s="1">
        <f t="shared" si="15"/>
        <v>3</v>
      </c>
      <c r="W29" s="1">
        <f t="shared" si="16"/>
        <v>2</v>
      </c>
      <c r="X29" s="1">
        <f t="shared" si="17"/>
        <v>7</v>
      </c>
      <c r="Y29" s="1">
        <f t="shared" si="18"/>
        <v>7</v>
      </c>
      <c r="Z29" s="1">
        <f t="shared" si="19"/>
        <v>3</v>
      </c>
      <c r="AA29" s="1" t="str">
        <f t="shared" si="0"/>
        <v>L</v>
      </c>
      <c r="AB29" s="1">
        <f t="shared" si="20"/>
        <v>1</v>
      </c>
      <c r="AC29" s="1" t="str">
        <f t="shared" si="1"/>
        <v>OTL</v>
      </c>
      <c r="AD29" s="1">
        <f t="shared" si="24"/>
        <v>4</v>
      </c>
      <c r="AE29" s="1">
        <f t="shared" si="25"/>
        <v>4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65</v>
      </c>
      <c r="D30" s="1" t="s">
        <v>7</v>
      </c>
      <c r="E30" s="1">
        <v>4</v>
      </c>
      <c r="F30" s="1">
        <v>3</v>
      </c>
      <c r="G30" s="1" t="s">
        <v>83</v>
      </c>
      <c r="H30" s="1" t="s">
        <v>83</v>
      </c>
      <c r="I30" s="1">
        <f t="shared" si="2"/>
        <v>15</v>
      </c>
      <c r="J30" s="1">
        <f t="shared" si="3"/>
        <v>11</v>
      </c>
      <c r="K30" s="1">
        <f t="shared" si="4"/>
        <v>4</v>
      </c>
      <c r="L30" s="1">
        <f t="shared" si="5"/>
        <v>3</v>
      </c>
      <c r="M30" s="1">
        <f t="shared" si="6"/>
        <v>2</v>
      </c>
      <c r="N30" s="1">
        <f t="shared" si="7"/>
        <v>2</v>
      </c>
      <c r="O30" s="1">
        <f t="shared" si="8"/>
        <v>9</v>
      </c>
      <c r="P30" s="1">
        <f t="shared" si="9"/>
        <v>6</v>
      </c>
      <c r="Q30" s="1">
        <f t="shared" si="10"/>
        <v>1</v>
      </c>
      <c r="R30" s="1">
        <f t="shared" si="11"/>
        <v>6</v>
      </c>
      <c r="S30" s="1">
        <f t="shared" si="12"/>
        <v>5</v>
      </c>
      <c r="T30" s="1">
        <f t="shared" si="13"/>
        <v>2</v>
      </c>
      <c r="U30" s="1">
        <f t="shared" si="14"/>
        <v>5</v>
      </c>
      <c r="V30" s="1">
        <f t="shared" si="15"/>
        <v>3</v>
      </c>
      <c r="W30" s="1">
        <f t="shared" si="16"/>
        <v>2</v>
      </c>
      <c r="X30" s="1">
        <f t="shared" si="17"/>
        <v>7</v>
      </c>
      <c r="Y30" s="1">
        <f t="shared" si="18"/>
        <v>7</v>
      </c>
      <c r="Z30" s="1">
        <f t="shared" si="19"/>
        <v>3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4</v>
      </c>
      <c r="AE30" s="1">
        <f t="shared" si="25"/>
        <v>4</v>
      </c>
      <c r="AF30" s="1">
        <f t="shared" si="26"/>
        <v>2</v>
      </c>
      <c r="AG30" s="43"/>
      <c r="AM30" s="1" t="s">
        <v>1</v>
      </c>
    </row>
    <row r="31" spans="1:39" x14ac:dyDescent="0.3">
      <c r="A31" s="42">
        <v>45999</v>
      </c>
      <c r="B31" s="1">
        <v>30</v>
      </c>
      <c r="C31" s="1" t="s">
        <v>65</v>
      </c>
      <c r="D31" s="1" t="s">
        <v>3</v>
      </c>
      <c r="E31" s="1">
        <v>4</v>
      </c>
      <c r="F31" s="1">
        <v>0</v>
      </c>
      <c r="G31" s="1" t="s">
        <v>83</v>
      </c>
      <c r="H31" s="1" t="s">
        <v>83</v>
      </c>
      <c r="I31" s="1">
        <f t="shared" si="2"/>
        <v>16</v>
      </c>
      <c r="J31" s="1">
        <f t="shared" si="3"/>
        <v>11</v>
      </c>
      <c r="K31" s="1">
        <f t="shared" si="4"/>
        <v>4</v>
      </c>
      <c r="L31" s="1">
        <f t="shared" si="5"/>
        <v>3</v>
      </c>
      <c r="M31" s="1">
        <f t="shared" si="6"/>
        <v>2</v>
      </c>
      <c r="N31" s="1">
        <f t="shared" si="7"/>
        <v>2</v>
      </c>
      <c r="O31" s="1">
        <f t="shared" si="8"/>
        <v>9</v>
      </c>
      <c r="P31" s="1">
        <f t="shared" si="9"/>
        <v>6</v>
      </c>
      <c r="Q31" s="1">
        <f t="shared" si="10"/>
        <v>1</v>
      </c>
      <c r="R31" s="1">
        <f t="shared" si="11"/>
        <v>7</v>
      </c>
      <c r="S31" s="1">
        <f t="shared" si="12"/>
        <v>5</v>
      </c>
      <c r="T31" s="1">
        <f t="shared" si="13"/>
        <v>2</v>
      </c>
      <c r="U31" s="1">
        <f t="shared" si="14"/>
        <v>5</v>
      </c>
      <c r="V31" s="1">
        <f t="shared" si="15"/>
        <v>3</v>
      </c>
      <c r="W31" s="1">
        <f t="shared" si="16"/>
        <v>2</v>
      </c>
      <c r="X31" s="1">
        <f t="shared" si="17"/>
        <v>7</v>
      </c>
      <c r="Y31" s="1">
        <f t="shared" si="18"/>
        <v>7</v>
      </c>
      <c r="Z31" s="1">
        <f t="shared" si="19"/>
        <v>3</v>
      </c>
      <c r="AA31" s="1" t="str">
        <f t="shared" si="0"/>
        <v>W</v>
      </c>
      <c r="AB31" s="1">
        <f t="shared" si="20"/>
        <v>2</v>
      </c>
      <c r="AC31" s="1" t="str">
        <f t="shared" si="1"/>
        <v>W</v>
      </c>
      <c r="AD31" s="1">
        <f t="shared" si="24"/>
        <v>4</v>
      </c>
      <c r="AE31" s="1">
        <f t="shared" si="25"/>
        <v>4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46001</v>
      </c>
      <c r="B32" s="1">
        <v>31</v>
      </c>
      <c r="C32" s="1" t="s">
        <v>65</v>
      </c>
      <c r="D32" s="1" t="s">
        <v>27</v>
      </c>
      <c r="E32" s="1">
        <v>4</v>
      </c>
      <c r="F32" s="1">
        <v>3</v>
      </c>
      <c r="G32" s="1" t="s">
        <v>83</v>
      </c>
      <c r="H32" s="1" t="s">
        <v>83</v>
      </c>
      <c r="I32" s="1">
        <f t="shared" si="2"/>
        <v>17</v>
      </c>
      <c r="J32" s="1">
        <f t="shared" si="3"/>
        <v>11</v>
      </c>
      <c r="K32" s="1">
        <f t="shared" si="4"/>
        <v>4</v>
      </c>
      <c r="L32" s="1">
        <f t="shared" si="5"/>
        <v>3</v>
      </c>
      <c r="M32" s="1">
        <f t="shared" si="6"/>
        <v>2</v>
      </c>
      <c r="N32" s="1">
        <f t="shared" si="7"/>
        <v>2</v>
      </c>
      <c r="O32" s="1">
        <f t="shared" si="8"/>
        <v>9</v>
      </c>
      <c r="P32" s="1">
        <f t="shared" si="9"/>
        <v>6</v>
      </c>
      <c r="Q32" s="1">
        <f t="shared" si="10"/>
        <v>1</v>
      </c>
      <c r="R32" s="1">
        <f t="shared" si="11"/>
        <v>8</v>
      </c>
      <c r="S32" s="1">
        <f t="shared" si="12"/>
        <v>5</v>
      </c>
      <c r="T32" s="1">
        <f t="shared" si="13"/>
        <v>2</v>
      </c>
      <c r="U32" s="1">
        <f t="shared" si="14"/>
        <v>5</v>
      </c>
      <c r="V32" s="1">
        <f t="shared" si="15"/>
        <v>3</v>
      </c>
      <c r="W32" s="1">
        <f t="shared" si="16"/>
        <v>2</v>
      </c>
      <c r="X32" s="1">
        <f t="shared" si="17"/>
        <v>7</v>
      </c>
      <c r="Y32" s="1">
        <f t="shared" si="18"/>
        <v>7</v>
      </c>
      <c r="Z32" s="1">
        <f t="shared" si="19"/>
        <v>3</v>
      </c>
      <c r="AA32" s="1" t="str">
        <f t="shared" si="0"/>
        <v>W</v>
      </c>
      <c r="AB32" s="1">
        <f t="shared" si="20"/>
        <v>3</v>
      </c>
      <c r="AC32" s="1" t="str">
        <f t="shared" si="1"/>
        <v>W</v>
      </c>
      <c r="AD32" s="1">
        <f t="shared" si="24"/>
        <v>5</v>
      </c>
      <c r="AE32" s="1">
        <f t="shared" si="25"/>
        <v>3</v>
      </c>
      <c r="AF32" s="1">
        <f t="shared" si="26"/>
        <v>2</v>
      </c>
      <c r="AG32" s="43"/>
    </row>
    <row r="33" spans="1:33" x14ac:dyDescent="0.3">
      <c r="A33" s="42">
        <v>46002</v>
      </c>
      <c r="B33" s="1">
        <v>32</v>
      </c>
      <c r="C33" s="1" t="s">
        <v>65</v>
      </c>
      <c r="D33" s="1" t="s">
        <v>20</v>
      </c>
      <c r="E33" s="1">
        <v>1</v>
      </c>
      <c r="F33" s="1">
        <v>4</v>
      </c>
      <c r="G33" s="1" t="s">
        <v>83</v>
      </c>
      <c r="H33" s="1" t="s">
        <v>83</v>
      </c>
      <c r="I33" s="1">
        <f t="shared" si="2"/>
        <v>17</v>
      </c>
      <c r="J33" s="1">
        <f t="shared" si="3"/>
        <v>12</v>
      </c>
      <c r="K33" s="1">
        <f t="shared" si="4"/>
        <v>4</v>
      </c>
      <c r="L33" s="1">
        <f t="shared" si="5"/>
        <v>3</v>
      </c>
      <c r="M33" s="1">
        <f t="shared" si="6"/>
        <v>2</v>
      </c>
      <c r="N33" s="1">
        <f t="shared" si="7"/>
        <v>2</v>
      </c>
      <c r="O33" s="1">
        <f t="shared" si="8"/>
        <v>9</v>
      </c>
      <c r="P33" s="1">
        <f t="shared" si="9"/>
        <v>6</v>
      </c>
      <c r="Q33" s="1">
        <f t="shared" si="10"/>
        <v>1</v>
      </c>
      <c r="R33" s="1">
        <f t="shared" si="11"/>
        <v>8</v>
      </c>
      <c r="S33" s="1">
        <f t="shared" si="12"/>
        <v>6</v>
      </c>
      <c r="T33" s="1">
        <f t="shared" si="13"/>
        <v>2</v>
      </c>
      <c r="U33" s="1">
        <f t="shared" si="14"/>
        <v>5</v>
      </c>
      <c r="V33" s="1">
        <f t="shared" si="15"/>
        <v>3</v>
      </c>
      <c r="W33" s="1">
        <f t="shared" si="16"/>
        <v>2</v>
      </c>
      <c r="X33" s="1">
        <f t="shared" si="17"/>
        <v>7</v>
      </c>
      <c r="Y33" s="1">
        <f t="shared" si="18"/>
        <v>7</v>
      </c>
      <c r="Z33" s="1">
        <f t="shared" si="19"/>
        <v>3</v>
      </c>
      <c r="AA33" s="1" t="str">
        <f t="shared" si="0"/>
        <v>L</v>
      </c>
      <c r="AB33" s="1">
        <f t="shared" si="20"/>
        <v>1</v>
      </c>
      <c r="AC33" s="1" t="str">
        <f t="shared" si="1"/>
        <v>L</v>
      </c>
      <c r="AD33" s="1">
        <f t="shared" si="24"/>
        <v>4</v>
      </c>
      <c r="AE33" s="1">
        <f t="shared" si="25"/>
        <v>4</v>
      </c>
      <c r="AF33" s="1">
        <f t="shared" si="26"/>
        <v>2</v>
      </c>
      <c r="AG33" s="43"/>
    </row>
    <row r="34" spans="1:33" x14ac:dyDescent="0.3">
      <c r="A34" s="42">
        <v>46004</v>
      </c>
      <c r="B34" s="1">
        <v>33</v>
      </c>
      <c r="C34" s="1" t="s">
        <v>65</v>
      </c>
      <c r="D34" s="1" t="s">
        <v>25</v>
      </c>
      <c r="E34" s="1">
        <v>4</v>
      </c>
      <c r="F34" s="1">
        <v>0</v>
      </c>
      <c r="G34" s="1" t="s">
        <v>83</v>
      </c>
      <c r="H34" s="1" t="s">
        <v>83</v>
      </c>
      <c r="I34" s="1">
        <f t="shared" si="2"/>
        <v>18</v>
      </c>
      <c r="J34" s="1">
        <f t="shared" si="3"/>
        <v>12</v>
      </c>
      <c r="K34" s="1">
        <f t="shared" si="4"/>
        <v>4</v>
      </c>
      <c r="L34" s="1">
        <f t="shared" si="5"/>
        <v>3</v>
      </c>
      <c r="M34" s="1">
        <f t="shared" si="6"/>
        <v>2</v>
      </c>
      <c r="N34" s="1">
        <f t="shared" si="7"/>
        <v>2</v>
      </c>
      <c r="O34" s="1">
        <f t="shared" si="8"/>
        <v>9</v>
      </c>
      <c r="P34" s="1">
        <f t="shared" si="9"/>
        <v>6</v>
      </c>
      <c r="Q34" s="1">
        <f t="shared" si="10"/>
        <v>1</v>
      </c>
      <c r="R34" s="1">
        <f t="shared" si="11"/>
        <v>9</v>
      </c>
      <c r="S34" s="1">
        <f t="shared" si="12"/>
        <v>6</v>
      </c>
      <c r="T34" s="1">
        <f t="shared" si="13"/>
        <v>2</v>
      </c>
      <c r="U34" s="1">
        <f t="shared" si="14"/>
        <v>5</v>
      </c>
      <c r="V34" s="1">
        <f t="shared" si="15"/>
        <v>3</v>
      </c>
      <c r="W34" s="1">
        <f t="shared" si="16"/>
        <v>2</v>
      </c>
      <c r="X34" s="1">
        <f t="shared" si="17"/>
        <v>7</v>
      </c>
      <c r="Y34" s="1">
        <f t="shared" si="18"/>
        <v>7</v>
      </c>
      <c r="Z34" s="1">
        <f t="shared" si="19"/>
        <v>3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5</v>
      </c>
      <c r="AE34" s="1">
        <f t="shared" si="25"/>
        <v>3</v>
      </c>
      <c r="AF34" s="1">
        <f t="shared" si="26"/>
        <v>2</v>
      </c>
      <c r="AG34" s="43"/>
    </row>
    <row r="35" spans="1:33" x14ac:dyDescent="0.3">
      <c r="A35" s="42">
        <v>46007</v>
      </c>
      <c r="B35" s="1">
        <v>34</v>
      </c>
      <c r="C35" s="1" t="s">
        <v>66</v>
      </c>
      <c r="D35" s="1" t="s">
        <v>13</v>
      </c>
      <c r="E35" s="1">
        <v>3</v>
      </c>
      <c r="F35" s="1">
        <v>2</v>
      </c>
      <c r="G35" s="1" t="s">
        <v>83</v>
      </c>
      <c r="H35" s="1" t="s">
        <v>83</v>
      </c>
      <c r="I35" s="1">
        <f t="shared" ref="I35:I66" si="29">IF(E35="","",IF(E35&gt;F35,I34+1,I34))</f>
        <v>19</v>
      </c>
      <c r="J35" s="1">
        <f t="shared" ref="J35:J66" si="30">IF(E35="","",IF(AND(F35&gt;E35,G35=$AK$2,H35=$AK$2),J34+1,J34))</f>
        <v>12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10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6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3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8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W</v>
      </c>
      <c r="AB35" s="1">
        <f t="shared" ref="AB35:AB66" si="47">IF(AA35="","",IF(AA35=AA34,AB34+1,1))</f>
        <v>2</v>
      </c>
      <c r="AC35" s="1" t="str">
        <f t="shared" si="28"/>
        <v>W</v>
      </c>
      <c r="AD35" s="1">
        <f t="shared" si="24"/>
        <v>6</v>
      </c>
      <c r="AE35" s="1">
        <f t="shared" si="25"/>
        <v>2</v>
      </c>
      <c r="AF35" s="1">
        <f t="shared" si="26"/>
        <v>2</v>
      </c>
      <c r="AG35" s="43"/>
    </row>
    <row r="36" spans="1:33" x14ac:dyDescent="0.3">
      <c r="A36" s="42">
        <v>46008</v>
      </c>
      <c r="B36" s="1">
        <v>35</v>
      </c>
      <c r="C36" s="1" t="s">
        <v>66</v>
      </c>
      <c r="D36" s="1" t="s">
        <v>95</v>
      </c>
      <c r="E36" s="1">
        <v>1</v>
      </c>
      <c r="F36" s="1">
        <v>4</v>
      </c>
      <c r="G36" s="1" t="s">
        <v>83</v>
      </c>
      <c r="H36" s="1" t="s">
        <v>83</v>
      </c>
      <c r="I36" s="1">
        <f t="shared" si="29"/>
        <v>19</v>
      </c>
      <c r="J36" s="1">
        <f t="shared" si="30"/>
        <v>13</v>
      </c>
      <c r="K36" s="1">
        <f t="shared" si="31"/>
        <v>4</v>
      </c>
      <c r="L36" s="1">
        <f t="shared" si="32"/>
        <v>3</v>
      </c>
      <c r="M36" s="1">
        <f t="shared" si="33"/>
        <v>2</v>
      </c>
      <c r="N36" s="1">
        <f t="shared" si="34"/>
        <v>2</v>
      </c>
      <c r="O36" s="1">
        <f t="shared" si="35"/>
        <v>10</v>
      </c>
      <c r="P36" s="1">
        <f t="shared" si="36"/>
        <v>7</v>
      </c>
      <c r="Q36" s="1">
        <f t="shared" si="37"/>
        <v>1</v>
      </c>
      <c r="R36" s="1">
        <f t="shared" si="38"/>
        <v>9</v>
      </c>
      <c r="S36" s="1">
        <f t="shared" si="39"/>
        <v>6</v>
      </c>
      <c r="T36" s="1">
        <f t="shared" si="40"/>
        <v>2</v>
      </c>
      <c r="U36" s="1">
        <f t="shared" si="41"/>
        <v>5</v>
      </c>
      <c r="V36" s="1">
        <f t="shared" si="42"/>
        <v>3</v>
      </c>
      <c r="W36" s="1">
        <f t="shared" si="43"/>
        <v>2</v>
      </c>
      <c r="X36" s="1">
        <f t="shared" si="44"/>
        <v>8</v>
      </c>
      <c r="Y36" s="1">
        <f t="shared" si="45"/>
        <v>7</v>
      </c>
      <c r="Z36" s="1">
        <f t="shared" si="46"/>
        <v>3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6</v>
      </c>
      <c r="AE36" s="1">
        <f t="shared" si="25"/>
        <v>2</v>
      </c>
      <c r="AF36" s="1">
        <f t="shared" si="26"/>
        <v>2</v>
      </c>
      <c r="AG36" s="43"/>
    </row>
    <row r="37" spans="1:33" x14ac:dyDescent="0.3">
      <c r="A37" s="42">
        <v>46011</v>
      </c>
      <c r="B37" s="1">
        <v>36</v>
      </c>
      <c r="C37" s="1" t="s">
        <v>65</v>
      </c>
      <c r="D37" s="1" t="s">
        <v>1</v>
      </c>
      <c r="E37" s="1">
        <v>5</v>
      </c>
      <c r="F37" s="1">
        <v>2</v>
      </c>
      <c r="G37" s="1" t="s">
        <v>83</v>
      </c>
      <c r="H37" s="1" t="s">
        <v>83</v>
      </c>
      <c r="I37" s="1">
        <f t="shared" si="29"/>
        <v>20</v>
      </c>
      <c r="J37" s="1">
        <f t="shared" si="30"/>
        <v>13</v>
      </c>
      <c r="K37" s="1">
        <f t="shared" si="31"/>
        <v>4</v>
      </c>
      <c r="L37" s="1">
        <f t="shared" si="32"/>
        <v>3</v>
      </c>
      <c r="M37" s="1">
        <f t="shared" si="33"/>
        <v>2</v>
      </c>
      <c r="N37" s="1">
        <f t="shared" si="34"/>
        <v>2</v>
      </c>
      <c r="O37" s="1">
        <f t="shared" si="35"/>
        <v>10</v>
      </c>
      <c r="P37" s="1">
        <f t="shared" si="36"/>
        <v>7</v>
      </c>
      <c r="Q37" s="1">
        <f t="shared" si="37"/>
        <v>1</v>
      </c>
      <c r="R37" s="1">
        <f t="shared" si="38"/>
        <v>10</v>
      </c>
      <c r="S37" s="1">
        <f t="shared" si="39"/>
        <v>6</v>
      </c>
      <c r="T37" s="1">
        <f t="shared" si="40"/>
        <v>2</v>
      </c>
      <c r="U37" s="1">
        <f t="shared" si="41"/>
        <v>5</v>
      </c>
      <c r="V37" s="1">
        <f t="shared" si="42"/>
        <v>3</v>
      </c>
      <c r="W37" s="1">
        <f t="shared" si="43"/>
        <v>2</v>
      </c>
      <c r="X37" s="1">
        <f t="shared" si="44"/>
        <v>9</v>
      </c>
      <c r="Y37" s="1">
        <f t="shared" si="45"/>
        <v>7</v>
      </c>
      <c r="Z37" s="1">
        <f t="shared" si="46"/>
        <v>3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7</v>
      </c>
      <c r="AE37" s="1">
        <f t="shared" si="25"/>
        <v>2</v>
      </c>
      <c r="AF37" s="1">
        <f t="shared" si="26"/>
        <v>1</v>
      </c>
      <c r="AG37" s="43"/>
    </row>
    <row r="38" spans="1:33" x14ac:dyDescent="0.3">
      <c r="A38" s="42">
        <v>46012</v>
      </c>
      <c r="B38" s="1">
        <v>37</v>
      </c>
      <c r="C38" s="1" t="s">
        <v>66</v>
      </c>
      <c r="D38" s="1" t="s">
        <v>1</v>
      </c>
      <c r="E38" s="1">
        <v>3</v>
      </c>
      <c r="F38" s="1">
        <v>2</v>
      </c>
      <c r="G38" s="1" t="s">
        <v>84</v>
      </c>
      <c r="H38" s="1" t="s">
        <v>83</v>
      </c>
      <c r="I38" s="1">
        <f t="shared" si="29"/>
        <v>21</v>
      </c>
      <c r="J38" s="1">
        <f t="shared" si="30"/>
        <v>13</v>
      </c>
      <c r="K38" s="1">
        <f t="shared" si="31"/>
        <v>5</v>
      </c>
      <c r="L38" s="1">
        <f t="shared" si="32"/>
        <v>3</v>
      </c>
      <c r="M38" s="1">
        <f t="shared" si="33"/>
        <v>2</v>
      </c>
      <c r="N38" s="1">
        <f t="shared" si="34"/>
        <v>2</v>
      </c>
      <c r="O38" s="1">
        <f t="shared" si="35"/>
        <v>11</v>
      </c>
      <c r="P38" s="1">
        <f t="shared" si="36"/>
        <v>7</v>
      </c>
      <c r="Q38" s="1">
        <f t="shared" si="37"/>
        <v>1</v>
      </c>
      <c r="R38" s="1">
        <f t="shared" si="38"/>
        <v>10</v>
      </c>
      <c r="S38" s="1">
        <f t="shared" si="39"/>
        <v>6</v>
      </c>
      <c r="T38" s="1">
        <f t="shared" si="40"/>
        <v>2</v>
      </c>
      <c r="U38" s="1">
        <f t="shared" si="41"/>
        <v>5</v>
      </c>
      <c r="V38" s="1">
        <f t="shared" si="42"/>
        <v>3</v>
      </c>
      <c r="W38" s="1">
        <f t="shared" si="43"/>
        <v>2</v>
      </c>
      <c r="X38" s="1">
        <f t="shared" si="44"/>
        <v>10</v>
      </c>
      <c r="Y38" s="1">
        <f t="shared" si="45"/>
        <v>7</v>
      </c>
      <c r="Z38" s="1">
        <f t="shared" si="46"/>
        <v>3</v>
      </c>
      <c r="AA38" s="1" t="str">
        <f t="shared" si="27"/>
        <v>W</v>
      </c>
      <c r="AB38" s="1">
        <f t="shared" si="47"/>
        <v>2</v>
      </c>
      <c r="AC38" s="1" t="str">
        <f t="shared" si="28"/>
        <v>W</v>
      </c>
      <c r="AD38" s="1">
        <f t="shared" si="24"/>
        <v>7</v>
      </c>
      <c r="AE38" s="1">
        <f t="shared" si="25"/>
        <v>2</v>
      </c>
      <c r="AF38" s="1">
        <f t="shared" si="26"/>
        <v>1</v>
      </c>
      <c r="AG38" s="43"/>
    </row>
    <row r="39" spans="1:33" x14ac:dyDescent="0.3">
      <c r="A39" s="42">
        <v>46014</v>
      </c>
      <c r="B39" s="1">
        <v>38</v>
      </c>
      <c r="C39" s="1" t="s">
        <v>66</v>
      </c>
      <c r="D39" s="1" t="s">
        <v>22</v>
      </c>
      <c r="E39" s="1">
        <v>4</v>
      </c>
      <c r="F39" s="1">
        <v>3</v>
      </c>
      <c r="G39" s="1" t="s">
        <v>84</v>
      </c>
      <c r="H39" s="1" t="s">
        <v>83</v>
      </c>
      <c r="I39" s="1">
        <f t="shared" si="29"/>
        <v>22</v>
      </c>
      <c r="J39" s="1">
        <f t="shared" si="30"/>
        <v>13</v>
      </c>
      <c r="K39" s="1">
        <f t="shared" si="31"/>
        <v>6</v>
      </c>
      <c r="L39" s="1">
        <f t="shared" si="32"/>
        <v>3</v>
      </c>
      <c r="M39" s="1">
        <f t="shared" si="33"/>
        <v>2</v>
      </c>
      <c r="N39" s="1">
        <f t="shared" si="34"/>
        <v>2</v>
      </c>
      <c r="O39" s="1">
        <f t="shared" si="35"/>
        <v>12</v>
      </c>
      <c r="P39" s="1">
        <f t="shared" si="36"/>
        <v>7</v>
      </c>
      <c r="Q39" s="1">
        <f t="shared" si="37"/>
        <v>1</v>
      </c>
      <c r="R39" s="1">
        <f t="shared" si="38"/>
        <v>10</v>
      </c>
      <c r="S39" s="1">
        <f t="shared" si="39"/>
        <v>6</v>
      </c>
      <c r="T39" s="1">
        <f t="shared" si="40"/>
        <v>2</v>
      </c>
      <c r="U39" s="1">
        <f t="shared" si="41"/>
        <v>5</v>
      </c>
      <c r="V39" s="1">
        <f t="shared" si="42"/>
        <v>3</v>
      </c>
      <c r="W39" s="1">
        <f t="shared" si="43"/>
        <v>2</v>
      </c>
      <c r="X39" s="1">
        <f t="shared" si="44"/>
        <v>10</v>
      </c>
      <c r="Y39" s="1">
        <f t="shared" si="45"/>
        <v>7</v>
      </c>
      <c r="Z39" s="1">
        <f t="shared" si="46"/>
        <v>3</v>
      </c>
      <c r="AA39" s="1" t="str">
        <f t="shared" si="27"/>
        <v>W</v>
      </c>
      <c r="AB39" s="1">
        <f t="shared" si="47"/>
        <v>3</v>
      </c>
      <c r="AC39" s="1" t="str">
        <f t="shared" si="28"/>
        <v>W</v>
      </c>
      <c r="AD39" s="1">
        <f t="shared" si="24"/>
        <v>8</v>
      </c>
      <c r="AE39" s="1">
        <f t="shared" si="25"/>
        <v>2</v>
      </c>
      <c r="AF39" s="1">
        <f t="shared" si="26"/>
        <v>0</v>
      </c>
      <c r="AG39" s="43"/>
    </row>
    <row r="40" spans="1:33" x14ac:dyDescent="0.3">
      <c r="A40" s="42">
        <v>46018</v>
      </c>
      <c r="B40" s="1">
        <v>39</v>
      </c>
      <c r="C40" s="1" t="s">
        <v>65</v>
      </c>
      <c r="D40" s="1" t="s">
        <v>26</v>
      </c>
      <c r="E40" s="1">
        <v>2</v>
      </c>
      <c r="F40" s="1">
        <v>5</v>
      </c>
      <c r="G40" s="1" t="s">
        <v>83</v>
      </c>
      <c r="H40" s="1" t="s">
        <v>83</v>
      </c>
      <c r="I40" s="1">
        <f t="shared" si="29"/>
        <v>22</v>
      </c>
      <c r="J40" s="1">
        <f t="shared" si="30"/>
        <v>14</v>
      </c>
      <c r="K40" s="1">
        <f t="shared" si="31"/>
        <v>6</v>
      </c>
      <c r="L40" s="1">
        <f t="shared" si="32"/>
        <v>3</v>
      </c>
      <c r="M40" s="1">
        <f t="shared" si="33"/>
        <v>2</v>
      </c>
      <c r="N40" s="1">
        <f t="shared" si="34"/>
        <v>2</v>
      </c>
      <c r="O40" s="1">
        <f t="shared" si="35"/>
        <v>12</v>
      </c>
      <c r="P40" s="1">
        <f t="shared" si="36"/>
        <v>7</v>
      </c>
      <c r="Q40" s="1">
        <f t="shared" si="37"/>
        <v>1</v>
      </c>
      <c r="R40" s="1">
        <f t="shared" si="38"/>
        <v>10</v>
      </c>
      <c r="S40" s="1">
        <f t="shared" si="39"/>
        <v>7</v>
      </c>
      <c r="T40" s="1">
        <f t="shared" si="40"/>
        <v>2</v>
      </c>
      <c r="U40" s="1">
        <f t="shared" si="41"/>
        <v>5</v>
      </c>
      <c r="V40" s="1">
        <f t="shared" si="42"/>
        <v>3</v>
      </c>
      <c r="W40" s="1">
        <f t="shared" si="43"/>
        <v>2</v>
      </c>
      <c r="X40" s="1">
        <f t="shared" si="44"/>
        <v>10</v>
      </c>
      <c r="Y40" s="1">
        <f t="shared" si="45"/>
        <v>8</v>
      </c>
      <c r="Z40" s="1">
        <f t="shared" si="46"/>
        <v>3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7</v>
      </c>
      <c r="AE40" s="1">
        <f t="shared" si="25"/>
        <v>3</v>
      </c>
      <c r="AF40" s="1">
        <f t="shared" si="26"/>
        <v>0</v>
      </c>
      <c r="AG40" s="43"/>
    </row>
    <row r="41" spans="1:33" x14ac:dyDescent="0.3">
      <c r="A41" s="42">
        <v>46019</v>
      </c>
      <c r="B41" s="1">
        <v>40</v>
      </c>
      <c r="C41" s="1" t="s">
        <v>66</v>
      </c>
      <c r="D41" s="1" t="s">
        <v>4</v>
      </c>
      <c r="E41" s="1">
        <v>3</v>
      </c>
      <c r="F41" s="1">
        <v>2</v>
      </c>
      <c r="G41" s="1" t="s">
        <v>84</v>
      </c>
      <c r="H41" s="1" t="s">
        <v>83</v>
      </c>
      <c r="I41" s="1">
        <f t="shared" si="29"/>
        <v>23</v>
      </c>
      <c r="J41" s="1">
        <f t="shared" si="30"/>
        <v>14</v>
      </c>
      <c r="K41" s="1">
        <f t="shared" si="31"/>
        <v>7</v>
      </c>
      <c r="L41" s="1">
        <f t="shared" si="32"/>
        <v>3</v>
      </c>
      <c r="M41" s="1">
        <f t="shared" si="33"/>
        <v>2</v>
      </c>
      <c r="N41" s="1">
        <f t="shared" si="34"/>
        <v>2</v>
      </c>
      <c r="O41" s="1">
        <f t="shared" si="35"/>
        <v>13</v>
      </c>
      <c r="P41" s="1">
        <f t="shared" si="36"/>
        <v>7</v>
      </c>
      <c r="Q41" s="1">
        <f t="shared" si="37"/>
        <v>1</v>
      </c>
      <c r="R41" s="1">
        <f t="shared" si="38"/>
        <v>10</v>
      </c>
      <c r="S41" s="1">
        <f t="shared" si="39"/>
        <v>7</v>
      </c>
      <c r="T41" s="1">
        <f t="shared" si="40"/>
        <v>2</v>
      </c>
      <c r="U41" s="1">
        <f t="shared" si="41"/>
        <v>6</v>
      </c>
      <c r="V41" s="1">
        <f t="shared" si="42"/>
        <v>3</v>
      </c>
      <c r="W41" s="1">
        <f t="shared" si="43"/>
        <v>2</v>
      </c>
      <c r="X41" s="1">
        <f t="shared" si="44"/>
        <v>11</v>
      </c>
      <c r="Y41" s="1">
        <f t="shared" si="45"/>
        <v>8</v>
      </c>
      <c r="Z41" s="1">
        <f t="shared" si="46"/>
        <v>3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7</v>
      </c>
      <c r="AE41" s="1">
        <f t="shared" si="25"/>
        <v>3</v>
      </c>
      <c r="AF41" s="1">
        <f t="shared" si="26"/>
        <v>0</v>
      </c>
      <c r="AG41" s="43"/>
    </row>
    <row r="42" spans="1:33" x14ac:dyDescent="0.3">
      <c r="A42" s="42">
        <v>46022</v>
      </c>
      <c r="B42" s="1">
        <v>41</v>
      </c>
      <c r="C42" s="1" t="s">
        <v>66</v>
      </c>
      <c r="D42" s="1" t="s">
        <v>0</v>
      </c>
      <c r="E42" s="1">
        <v>2</v>
      </c>
      <c r="F42" s="1">
        <v>1</v>
      </c>
      <c r="G42" s="1" t="s">
        <v>83</v>
      </c>
      <c r="H42" s="1" t="s">
        <v>83</v>
      </c>
      <c r="I42" s="1">
        <f t="shared" si="29"/>
        <v>24</v>
      </c>
      <c r="J42" s="1">
        <f t="shared" si="30"/>
        <v>14</v>
      </c>
      <c r="K42" s="1">
        <f t="shared" si="31"/>
        <v>7</v>
      </c>
      <c r="L42" s="1">
        <f t="shared" si="32"/>
        <v>3</v>
      </c>
      <c r="M42" s="1">
        <f t="shared" si="33"/>
        <v>2</v>
      </c>
      <c r="N42" s="1">
        <f t="shared" si="34"/>
        <v>2</v>
      </c>
      <c r="O42" s="1">
        <f t="shared" si="35"/>
        <v>14</v>
      </c>
      <c r="P42" s="1">
        <f t="shared" si="36"/>
        <v>7</v>
      </c>
      <c r="Q42" s="1">
        <f t="shared" si="37"/>
        <v>1</v>
      </c>
      <c r="R42" s="1">
        <f t="shared" si="38"/>
        <v>10</v>
      </c>
      <c r="S42" s="1">
        <f t="shared" si="39"/>
        <v>7</v>
      </c>
      <c r="T42" s="1">
        <f t="shared" si="40"/>
        <v>2</v>
      </c>
      <c r="U42" s="1">
        <f t="shared" si="41"/>
        <v>6</v>
      </c>
      <c r="V42" s="1">
        <f t="shared" si="42"/>
        <v>3</v>
      </c>
      <c r="W42" s="1">
        <f t="shared" si="43"/>
        <v>2</v>
      </c>
      <c r="X42" s="1">
        <f t="shared" si="44"/>
        <v>11</v>
      </c>
      <c r="Y42" s="1">
        <f t="shared" si="45"/>
        <v>8</v>
      </c>
      <c r="Z42" s="1">
        <f t="shared" si="46"/>
        <v>3</v>
      </c>
      <c r="AA42" s="1" t="str">
        <f t="shared" si="27"/>
        <v>W</v>
      </c>
      <c r="AB42" s="1">
        <f t="shared" si="47"/>
        <v>2</v>
      </c>
      <c r="AC42" s="1" t="str">
        <f t="shared" si="28"/>
        <v>W</v>
      </c>
      <c r="AD42" s="1">
        <f t="shared" si="24"/>
        <v>7</v>
      </c>
      <c r="AE42" s="1">
        <f t="shared" si="25"/>
        <v>3</v>
      </c>
      <c r="AF42" s="1">
        <f t="shared" si="26"/>
        <v>0</v>
      </c>
      <c r="AG42" s="43"/>
    </row>
    <row r="43" spans="1:33" x14ac:dyDescent="0.3">
      <c r="A43" s="42">
        <v>46023</v>
      </c>
      <c r="B43" s="1">
        <v>42</v>
      </c>
      <c r="C43" s="1" t="s">
        <v>65</v>
      </c>
      <c r="D43" s="1" t="s">
        <v>9</v>
      </c>
      <c r="E43" s="1">
        <v>3</v>
      </c>
      <c r="F43" s="1">
        <v>4</v>
      </c>
      <c r="G43" s="1" t="s">
        <v>84</v>
      </c>
      <c r="H43" s="1" t="s">
        <v>83</v>
      </c>
      <c r="I43" s="1">
        <f t="shared" si="29"/>
        <v>24</v>
      </c>
      <c r="J43" s="1">
        <f t="shared" si="30"/>
        <v>14</v>
      </c>
      <c r="K43" s="1">
        <f t="shared" si="31"/>
        <v>7</v>
      </c>
      <c r="L43" s="1">
        <f t="shared" si="32"/>
        <v>4</v>
      </c>
      <c r="M43" s="1">
        <f t="shared" si="33"/>
        <v>2</v>
      </c>
      <c r="N43" s="1">
        <f t="shared" si="34"/>
        <v>2</v>
      </c>
      <c r="O43" s="1">
        <f t="shared" si="35"/>
        <v>14</v>
      </c>
      <c r="P43" s="1">
        <f t="shared" si="36"/>
        <v>7</v>
      </c>
      <c r="Q43" s="1">
        <f t="shared" si="37"/>
        <v>1</v>
      </c>
      <c r="R43" s="1">
        <f t="shared" si="38"/>
        <v>10</v>
      </c>
      <c r="S43" s="1">
        <f t="shared" si="39"/>
        <v>7</v>
      </c>
      <c r="T43" s="1">
        <f t="shared" si="40"/>
        <v>3</v>
      </c>
      <c r="U43" s="1">
        <f t="shared" si="41"/>
        <v>6</v>
      </c>
      <c r="V43" s="1">
        <f t="shared" si="42"/>
        <v>3</v>
      </c>
      <c r="W43" s="1">
        <f t="shared" si="43"/>
        <v>2</v>
      </c>
      <c r="X43" s="1">
        <f t="shared" si="44"/>
        <v>11</v>
      </c>
      <c r="Y43" s="1">
        <f t="shared" si="45"/>
        <v>8</v>
      </c>
      <c r="Z43" s="1">
        <f t="shared" si="46"/>
        <v>4</v>
      </c>
      <c r="AA43" s="1" t="str">
        <f t="shared" si="27"/>
        <v>L</v>
      </c>
      <c r="AB43" s="1">
        <f t="shared" si="47"/>
        <v>1</v>
      </c>
      <c r="AC43" s="1" t="str">
        <f t="shared" si="28"/>
        <v>OTL</v>
      </c>
      <c r="AD43" s="1">
        <f t="shared" si="24"/>
        <v>7</v>
      </c>
      <c r="AE43" s="1">
        <f t="shared" si="25"/>
        <v>2</v>
      </c>
      <c r="AF43" s="1">
        <f t="shared" si="26"/>
        <v>1</v>
      </c>
      <c r="AG43" s="43"/>
    </row>
    <row r="44" spans="1:33" x14ac:dyDescent="0.3">
      <c r="A44" s="42">
        <v>46025</v>
      </c>
      <c r="B44" s="1">
        <v>43</v>
      </c>
      <c r="C44" s="1" t="s">
        <v>66</v>
      </c>
      <c r="D44" s="1" t="s">
        <v>9</v>
      </c>
      <c r="E44" s="1">
        <v>1</v>
      </c>
      <c r="F44" s="1">
        <v>4</v>
      </c>
      <c r="G44" s="1" t="s">
        <v>83</v>
      </c>
      <c r="H44" s="1" t="s">
        <v>83</v>
      </c>
      <c r="I44" s="1">
        <f t="shared" si="29"/>
        <v>24</v>
      </c>
      <c r="J44" s="1">
        <f t="shared" si="30"/>
        <v>15</v>
      </c>
      <c r="K44" s="1">
        <f t="shared" si="31"/>
        <v>7</v>
      </c>
      <c r="L44" s="1">
        <f t="shared" si="32"/>
        <v>4</v>
      </c>
      <c r="M44" s="1">
        <f t="shared" si="33"/>
        <v>2</v>
      </c>
      <c r="N44" s="1">
        <f t="shared" si="34"/>
        <v>2</v>
      </c>
      <c r="O44" s="1">
        <f t="shared" si="35"/>
        <v>14</v>
      </c>
      <c r="P44" s="1">
        <f t="shared" si="36"/>
        <v>8</v>
      </c>
      <c r="Q44" s="1">
        <f t="shared" si="37"/>
        <v>1</v>
      </c>
      <c r="R44" s="1">
        <f t="shared" si="38"/>
        <v>10</v>
      </c>
      <c r="S44" s="1">
        <f t="shared" si="39"/>
        <v>7</v>
      </c>
      <c r="T44" s="1">
        <f t="shared" si="40"/>
        <v>3</v>
      </c>
      <c r="U44" s="1">
        <f t="shared" si="41"/>
        <v>6</v>
      </c>
      <c r="V44" s="1">
        <f t="shared" si="42"/>
        <v>3</v>
      </c>
      <c r="W44" s="1">
        <f t="shared" si="43"/>
        <v>2</v>
      </c>
      <c r="X44" s="1">
        <f t="shared" si="44"/>
        <v>11</v>
      </c>
      <c r="Y44" s="1">
        <f t="shared" si="45"/>
        <v>9</v>
      </c>
      <c r="Z44" s="1">
        <f t="shared" si="46"/>
        <v>4</v>
      </c>
      <c r="AA44" s="1" t="str">
        <f t="shared" si="27"/>
        <v>L</v>
      </c>
      <c r="AB44" s="1">
        <f t="shared" si="47"/>
        <v>2</v>
      </c>
      <c r="AC44" s="1" t="str">
        <f t="shared" si="28"/>
        <v>L</v>
      </c>
      <c r="AD44" s="1">
        <f t="shared" ref="AD44:AD75" si="48">IF(AC44="","",COUNTIFS(AC35:AC44,"W"))</f>
        <v>6</v>
      </c>
      <c r="AE44" s="1">
        <f t="shared" ref="AE44:AE75" si="49">IF(AC44="","",COUNTIFS(AC35:AC44,"L"))</f>
        <v>3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46027</v>
      </c>
      <c r="B45" s="1">
        <v>44</v>
      </c>
      <c r="C45" s="1" t="s">
        <v>65</v>
      </c>
      <c r="D45" s="1" t="s">
        <v>11</v>
      </c>
      <c r="E45" s="1">
        <v>5</v>
      </c>
      <c r="F45" s="1">
        <v>3</v>
      </c>
      <c r="G45" s="1" t="s">
        <v>83</v>
      </c>
      <c r="H45" s="1" t="s">
        <v>83</v>
      </c>
      <c r="I45" s="1">
        <f t="shared" si="29"/>
        <v>25</v>
      </c>
      <c r="J45" s="1">
        <f t="shared" si="30"/>
        <v>15</v>
      </c>
      <c r="K45" s="1">
        <f t="shared" si="31"/>
        <v>7</v>
      </c>
      <c r="L45" s="1">
        <f t="shared" si="32"/>
        <v>4</v>
      </c>
      <c r="M45" s="1">
        <f t="shared" si="33"/>
        <v>2</v>
      </c>
      <c r="N45" s="1">
        <f t="shared" si="34"/>
        <v>2</v>
      </c>
      <c r="O45" s="1">
        <f t="shared" si="35"/>
        <v>14</v>
      </c>
      <c r="P45" s="1">
        <f t="shared" si="36"/>
        <v>8</v>
      </c>
      <c r="Q45" s="1">
        <f t="shared" si="37"/>
        <v>1</v>
      </c>
      <c r="R45" s="1">
        <f t="shared" si="38"/>
        <v>11</v>
      </c>
      <c r="S45" s="1">
        <f t="shared" si="39"/>
        <v>7</v>
      </c>
      <c r="T45" s="1">
        <f t="shared" si="40"/>
        <v>3</v>
      </c>
      <c r="U45" s="1">
        <f t="shared" si="41"/>
        <v>7</v>
      </c>
      <c r="V45" s="1">
        <f t="shared" si="42"/>
        <v>3</v>
      </c>
      <c r="W45" s="1">
        <f t="shared" si="43"/>
        <v>2</v>
      </c>
      <c r="X45" s="1">
        <f t="shared" si="44"/>
        <v>12</v>
      </c>
      <c r="Y45" s="1">
        <f t="shared" si="45"/>
        <v>9</v>
      </c>
      <c r="Z45" s="1">
        <f t="shared" si="46"/>
        <v>4</v>
      </c>
      <c r="AA45" s="1" t="str">
        <f t="shared" si="27"/>
        <v>W</v>
      </c>
      <c r="AB45" s="1">
        <f t="shared" si="47"/>
        <v>1</v>
      </c>
      <c r="AC45" s="1" t="str">
        <f t="shared" si="28"/>
        <v>W</v>
      </c>
      <c r="AD45" s="1">
        <f t="shared" si="48"/>
        <v>6</v>
      </c>
      <c r="AE45" s="1">
        <f t="shared" si="49"/>
        <v>3</v>
      </c>
      <c r="AF45" s="1">
        <f t="shared" si="50"/>
        <v>1</v>
      </c>
      <c r="AG45" s="43"/>
    </row>
    <row r="46" spans="1:33" x14ac:dyDescent="0.3">
      <c r="A46" s="42">
        <v>46030</v>
      </c>
      <c r="B46" s="1">
        <v>45</v>
      </c>
      <c r="C46" s="1" t="s">
        <v>66</v>
      </c>
      <c r="D46" s="1" t="s">
        <v>3</v>
      </c>
      <c r="E46" s="1">
        <v>5</v>
      </c>
      <c r="F46" s="1">
        <v>1</v>
      </c>
      <c r="G46" s="1" t="s">
        <v>83</v>
      </c>
      <c r="H46" s="1" t="s">
        <v>83</v>
      </c>
      <c r="I46" s="1">
        <f t="shared" si="29"/>
        <v>26</v>
      </c>
      <c r="J46" s="1">
        <f t="shared" si="30"/>
        <v>15</v>
      </c>
      <c r="K46" s="1">
        <f t="shared" si="31"/>
        <v>7</v>
      </c>
      <c r="L46" s="1">
        <f t="shared" si="32"/>
        <v>4</v>
      </c>
      <c r="M46" s="1">
        <f t="shared" si="33"/>
        <v>2</v>
      </c>
      <c r="N46" s="1">
        <f t="shared" si="34"/>
        <v>2</v>
      </c>
      <c r="O46" s="1">
        <f t="shared" si="35"/>
        <v>15</v>
      </c>
      <c r="P46" s="1">
        <f t="shared" si="36"/>
        <v>8</v>
      </c>
      <c r="Q46" s="1">
        <f t="shared" si="37"/>
        <v>1</v>
      </c>
      <c r="R46" s="1">
        <f t="shared" si="38"/>
        <v>11</v>
      </c>
      <c r="S46" s="1">
        <f t="shared" si="39"/>
        <v>7</v>
      </c>
      <c r="T46" s="1">
        <f t="shared" si="40"/>
        <v>3</v>
      </c>
      <c r="U46" s="1">
        <f t="shared" si="41"/>
        <v>7</v>
      </c>
      <c r="V46" s="1">
        <f t="shared" si="42"/>
        <v>3</v>
      </c>
      <c r="W46" s="1">
        <f t="shared" si="43"/>
        <v>2</v>
      </c>
      <c r="X46" s="1">
        <f t="shared" si="44"/>
        <v>12</v>
      </c>
      <c r="Y46" s="1">
        <f t="shared" si="45"/>
        <v>9</v>
      </c>
      <c r="Z46" s="1">
        <f t="shared" si="46"/>
        <v>4</v>
      </c>
      <c r="AA46" s="1" t="str">
        <f t="shared" si="27"/>
        <v>W</v>
      </c>
      <c r="AB46" s="1">
        <f t="shared" si="47"/>
        <v>2</v>
      </c>
      <c r="AC46" s="1" t="str">
        <f t="shared" si="28"/>
        <v>W</v>
      </c>
      <c r="AD46" s="1">
        <f t="shared" si="48"/>
        <v>7</v>
      </c>
      <c r="AE46" s="1">
        <f t="shared" si="49"/>
        <v>2</v>
      </c>
      <c r="AF46" s="1">
        <f t="shared" si="50"/>
        <v>1</v>
      </c>
      <c r="AG46" s="43"/>
    </row>
    <row r="47" spans="1:33" x14ac:dyDescent="0.3">
      <c r="A47" s="42">
        <v>46032</v>
      </c>
      <c r="B47" s="1">
        <v>46</v>
      </c>
      <c r="C47" s="1" t="s">
        <v>65</v>
      </c>
      <c r="D47" s="1" t="s">
        <v>16</v>
      </c>
      <c r="E47" s="1">
        <v>4</v>
      </c>
      <c r="F47" s="1">
        <v>0</v>
      </c>
      <c r="G47" s="1" t="s">
        <v>83</v>
      </c>
      <c r="H47" s="1" t="s">
        <v>83</v>
      </c>
      <c r="I47" s="1">
        <f t="shared" si="29"/>
        <v>27</v>
      </c>
      <c r="J47" s="1">
        <f t="shared" si="30"/>
        <v>15</v>
      </c>
      <c r="K47" s="1">
        <f t="shared" si="31"/>
        <v>7</v>
      </c>
      <c r="L47" s="1">
        <f t="shared" si="32"/>
        <v>4</v>
      </c>
      <c r="M47" s="1">
        <f t="shared" si="33"/>
        <v>2</v>
      </c>
      <c r="N47" s="1">
        <f t="shared" si="34"/>
        <v>2</v>
      </c>
      <c r="O47" s="1">
        <f t="shared" si="35"/>
        <v>15</v>
      </c>
      <c r="P47" s="1">
        <f t="shared" si="36"/>
        <v>8</v>
      </c>
      <c r="Q47" s="1">
        <f t="shared" si="37"/>
        <v>1</v>
      </c>
      <c r="R47" s="1">
        <f t="shared" si="38"/>
        <v>12</v>
      </c>
      <c r="S47" s="1">
        <f t="shared" si="39"/>
        <v>7</v>
      </c>
      <c r="T47" s="1">
        <f t="shared" si="40"/>
        <v>3</v>
      </c>
      <c r="U47" s="1">
        <f t="shared" si="41"/>
        <v>8</v>
      </c>
      <c r="V47" s="1">
        <f t="shared" si="42"/>
        <v>3</v>
      </c>
      <c r="W47" s="1">
        <f t="shared" si="43"/>
        <v>2</v>
      </c>
      <c r="X47" s="1">
        <f t="shared" si="44"/>
        <v>13</v>
      </c>
      <c r="Y47" s="1">
        <f t="shared" si="45"/>
        <v>9</v>
      </c>
      <c r="Z47" s="1">
        <f t="shared" si="46"/>
        <v>4</v>
      </c>
      <c r="AA47" s="1" t="str">
        <f t="shared" si="27"/>
        <v>W</v>
      </c>
      <c r="AB47" s="1">
        <f t="shared" si="47"/>
        <v>3</v>
      </c>
      <c r="AC47" s="1" t="str">
        <f t="shared" si="28"/>
        <v>W</v>
      </c>
      <c r="AD47" s="1">
        <f t="shared" si="48"/>
        <v>7</v>
      </c>
      <c r="AE47" s="1">
        <f t="shared" si="49"/>
        <v>2</v>
      </c>
      <c r="AF47" s="1">
        <f t="shared" si="50"/>
        <v>1</v>
      </c>
      <c r="AG47" s="43"/>
    </row>
    <row r="48" spans="1:33" x14ac:dyDescent="0.3">
      <c r="A48" s="42">
        <v>46034</v>
      </c>
      <c r="B48" s="1">
        <v>47</v>
      </c>
      <c r="C48" s="1" t="s">
        <v>66</v>
      </c>
      <c r="D48" s="1" t="s">
        <v>26</v>
      </c>
      <c r="E48" s="1">
        <v>4</v>
      </c>
      <c r="F48" s="1">
        <v>3</v>
      </c>
      <c r="G48" s="1" t="s">
        <v>84</v>
      </c>
      <c r="H48" s="1" t="s">
        <v>83</v>
      </c>
      <c r="I48" s="1">
        <f t="shared" si="29"/>
        <v>28</v>
      </c>
      <c r="J48" s="1">
        <f t="shared" si="30"/>
        <v>15</v>
      </c>
      <c r="K48" s="1">
        <f t="shared" si="31"/>
        <v>8</v>
      </c>
      <c r="L48" s="1">
        <f t="shared" si="32"/>
        <v>4</v>
      </c>
      <c r="M48" s="1">
        <f t="shared" si="33"/>
        <v>2</v>
      </c>
      <c r="N48" s="1">
        <f t="shared" si="34"/>
        <v>2</v>
      </c>
      <c r="O48" s="1">
        <f t="shared" si="35"/>
        <v>16</v>
      </c>
      <c r="P48" s="1">
        <f t="shared" si="36"/>
        <v>8</v>
      </c>
      <c r="Q48" s="1">
        <f t="shared" si="37"/>
        <v>1</v>
      </c>
      <c r="R48" s="1">
        <f t="shared" si="38"/>
        <v>12</v>
      </c>
      <c r="S48" s="1">
        <f t="shared" si="39"/>
        <v>7</v>
      </c>
      <c r="T48" s="1">
        <f t="shared" si="40"/>
        <v>3</v>
      </c>
      <c r="U48" s="1">
        <f t="shared" si="41"/>
        <v>8</v>
      </c>
      <c r="V48" s="1">
        <f t="shared" si="42"/>
        <v>3</v>
      </c>
      <c r="W48" s="1">
        <f t="shared" si="43"/>
        <v>2</v>
      </c>
      <c r="X48" s="1">
        <f t="shared" si="44"/>
        <v>14</v>
      </c>
      <c r="Y48" s="1">
        <f t="shared" si="45"/>
        <v>9</v>
      </c>
      <c r="Z48" s="1">
        <f t="shared" si="46"/>
        <v>4</v>
      </c>
      <c r="AA48" s="1" t="str">
        <f t="shared" si="27"/>
        <v>W</v>
      </c>
      <c r="AB48" s="1">
        <f t="shared" si="47"/>
        <v>4</v>
      </c>
      <c r="AC48" s="1" t="str">
        <f t="shared" si="28"/>
        <v>W</v>
      </c>
      <c r="AD48" s="1">
        <f t="shared" si="48"/>
        <v>7</v>
      </c>
      <c r="AE48" s="1">
        <f t="shared" si="49"/>
        <v>2</v>
      </c>
      <c r="AF48" s="1">
        <f t="shared" si="50"/>
        <v>1</v>
      </c>
      <c r="AG48" s="43"/>
    </row>
    <row r="49" spans="1:33" x14ac:dyDescent="0.3">
      <c r="A49" s="42">
        <v>46035</v>
      </c>
      <c r="B49" s="1">
        <v>48</v>
      </c>
      <c r="C49" s="1" t="s">
        <v>65</v>
      </c>
      <c r="D49" s="1" t="s">
        <v>29</v>
      </c>
      <c r="E49" s="1">
        <v>0</v>
      </c>
      <c r="F49" s="1">
        <v>3</v>
      </c>
      <c r="G49" s="1" t="s">
        <v>83</v>
      </c>
      <c r="H49" s="1" t="s">
        <v>83</v>
      </c>
      <c r="I49" s="1">
        <f t="shared" si="29"/>
        <v>28</v>
      </c>
      <c r="J49" s="1">
        <f t="shared" si="30"/>
        <v>16</v>
      </c>
      <c r="K49" s="1">
        <f t="shared" si="31"/>
        <v>8</v>
      </c>
      <c r="L49" s="1">
        <f t="shared" si="32"/>
        <v>4</v>
      </c>
      <c r="M49" s="1">
        <f t="shared" si="33"/>
        <v>2</v>
      </c>
      <c r="N49" s="1">
        <f t="shared" si="34"/>
        <v>2</v>
      </c>
      <c r="O49" s="1">
        <f t="shared" si="35"/>
        <v>16</v>
      </c>
      <c r="P49" s="1">
        <f t="shared" si="36"/>
        <v>8</v>
      </c>
      <c r="Q49" s="1">
        <f t="shared" si="37"/>
        <v>1</v>
      </c>
      <c r="R49" s="1">
        <f t="shared" si="38"/>
        <v>12</v>
      </c>
      <c r="S49" s="1">
        <f t="shared" si="39"/>
        <v>8</v>
      </c>
      <c r="T49" s="1">
        <f t="shared" si="40"/>
        <v>3</v>
      </c>
      <c r="U49" s="1">
        <f t="shared" si="41"/>
        <v>8</v>
      </c>
      <c r="V49" s="1">
        <f t="shared" si="42"/>
        <v>4</v>
      </c>
      <c r="W49" s="1">
        <f t="shared" si="43"/>
        <v>2</v>
      </c>
      <c r="X49" s="1">
        <f t="shared" si="44"/>
        <v>14</v>
      </c>
      <c r="Y49" s="1">
        <f t="shared" si="45"/>
        <v>10</v>
      </c>
      <c r="Z49" s="1">
        <f t="shared" si="46"/>
        <v>4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6</v>
      </c>
      <c r="AE49" s="1">
        <f t="shared" si="49"/>
        <v>3</v>
      </c>
      <c r="AF49" s="1">
        <f t="shared" si="50"/>
        <v>1</v>
      </c>
      <c r="AG49" s="43"/>
    </row>
    <row r="50" spans="1:33" x14ac:dyDescent="0.3">
      <c r="A50" s="42">
        <v>46038</v>
      </c>
      <c r="B50" s="1">
        <v>49</v>
      </c>
      <c r="C50" s="1" t="s">
        <v>66</v>
      </c>
      <c r="D50" s="1" t="s">
        <v>8</v>
      </c>
      <c r="E50" s="1">
        <v>4</v>
      </c>
      <c r="F50" s="1">
        <v>2</v>
      </c>
      <c r="G50" s="1" t="s">
        <v>83</v>
      </c>
      <c r="H50" s="1" t="s">
        <v>83</v>
      </c>
      <c r="I50" s="1">
        <f t="shared" si="29"/>
        <v>29</v>
      </c>
      <c r="J50" s="1">
        <f t="shared" si="30"/>
        <v>16</v>
      </c>
      <c r="K50" s="1">
        <f t="shared" si="31"/>
        <v>8</v>
      </c>
      <c r="L50" s="1">
        <f t="shared" si="32"/>
        <v>4</v>
      </c>
      <c r="M50" s="1">
        <f t="shared" si="33"/>
        <v>2</v>
      </c>
      <c r="N50" s="1">
        <f t="shared" si="34"/>
        <v>2</v>
      </c>
      <c r="O50" s="1">
        <f t="shared" si="35"/>
        <v>17</v>
      </c>
      <c r="P50" s="1">
        <f t="shared" si="36"/>
        <v>8</v>
      </c>
      <c r="Q50" s="1">
        <f t="shared" si="37"/>
        <v>1</v>
      </c>
      <c r="R50" s="1">
        <f t="shared" si="38"/>
        <v>12</v>
      </c>
      <c r="S50" s="1">
        <f t="shared" si="39"/>
        <v>8</v>
      </c>
      <c r="T50" s="1">
        <f t="shared" si="40"/>
        <v>3</v>
      </c>
      <c r="U50" s="1">
        <f t="shared" si="41"/>
        <v>8</v>
      </c>
      <c r="V50" s="1">
        <f t="shared" si="42"/>
        <v>4</v>
      </c>
      <c r="W50" s="1">
        <f t="shared" si="43"/>
        <v>2</v>
      </c>
      <c r="X50" s="1">
        <f t="shared" si="44"/>
        <v>14</v>
      </c>
      <c r="Y50" s="1">
        <f t="shared" si="45"/>
        <v>10</v>
      </c>
      <c r="Z50" s="1">
        <f t="shared" si="46"/>
        <v>4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7</v>
      </c>
      <c r="AE50" s="1">
        <f t="shared" si="49"/>
        <v>2</v>
      </c>
      <c r="AF50" s="1">
        <f t="shared" si="50"/>
        <v>1</v>
      </c>
      <c r="AG50" s="43"/>
    </row>
    <row r="51" spans="1:33" x14ac:dyDescent="0.3">
      <c r="A51" s="42">
        <v>46040</v>
      </c>
      <c r="B51" s="1">
        <v>50</v>
      </c>
      <c r="C51" s="1" t="s">
        <v>66</v>
      </c>
      <c r="D51" s="1" t="s">
        <v>11</v>
      </c>
      <c r="E51" s="1">
        <v>4</v>
      </c>
      <c r="F51" s="1">
        <v>3</v>
      </c>
      <c r="G51" s="1" t="s">
        <v>84</v>
      </c>
      <c r="H51" s="1" t="s">
        <v>83</v>
      </c>
      <c r="I51" s="1">
        <f t="shared" si="29"/>
        <v>30</v>
      </c>
      <c r="J51" s="1">
        <f t="shared" si="30"/>
        <v>16</v>
      </c>
      <c r="K51" s="1">
        <f t="shared" si="31"/>
        <v>9</v>
      </c>
      <c r="L51" s="1">
        <f t="shared" si="32"/>
        <v>4</v>
      </c>
      <c r="M51" s="1">
        <f t="shared" si="33"/>
        <v>2</v>
      </c>
      <c r="N51" s="1">
        <f t="shared" si="34"/>
        <v>2</v>
      </c>
      <c r="O51" s="1">
        <f t="shared" si="35"/>
        <v>18</v>
      </c>
      <c r="P51" s="1">
        <f t="shared" si="36"/>
        <v>8</v>
      </c>
      <c r="Q51" s="1">
        <f t="shared" si="37"/>
        <v>1</v>
      </c>
      <c r="R51" s="1">
        <f t="shared" si="38"/>
        <v>12</v>
      </c>
      <c r="S51" s="1">
        <f t="shared" si="39"/>
        <v>8</v>
      </c>
      <c r="T51" s="1">
        <f t="shared" si="40"/>
        <v>3</v>
      </c>
      <c r="U51" s="1">
        <f t="shared" si="41"/>
        <v>9</v>
      </c>
      <c r="V51" s="1">
        <f t="shared" si="42"/>
        <v>4</v>
      </c>
      <c r="W51" s="1">
        <f t="shared" si="43"/>
        <v>2</v>
      </c>
      <c r="X51" s="1">
        <f t="shared" si="44"/>
        <v>15</v>
      </c>
      <c r="Y51" s="1">
        <f t="shared" si="45"/>
        <v>10</v>
      </c>
      <c r="Z51" s="1">
        <f t="shared" si="46"/>
        <v>4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7</v>
      </c>
      <c r="AE51" s="1">
        <f t="shared" si="49"/>
        <v>2</v>
      </c>
      <c r="AF51" s="1">
        <f t="shared" si="50"/>
        <v>1</v>
      </c>
      <c r="AG51" s="43"/>
    </row>
    <row r="52" spans="1:33" x14ac:dyDescent="0.3">
      <c r="A52" s="42">
        <v>46043</v>
      </c>
      <c r="B52" s="1">
        <v>51</v>
      </c>
      <c r="C52" s="1" t="s">
        <v>65</v>
      </c>
      <c r="D52" s="1" t="s">
        <v>4</v>
      </c>
      <c r="E52" s="1">
        <v>2</v>
      </c>
      <c r="F52" s="1">
        <v>1</v>
      </c>
      <c r="G52" s="1" t="s">
        <v>84</v>
      </c>
      <c r="H52" s="1" t="s">
        <v>83</v>
      </c>
      <c r="I52" s="1">
        <f t="shared" si="29"/>
        <v>31</v>
      </c>
      <c r="J52" s="1">
        <f t="shared" si="30"/>
        <v>16</v>
      </c>
      <c r="K52" s="1">
        <f t="shared" si="31"/>
        <v>10</v>
      </c>
      <c r="L52" s="1">
        <f t="shared" si="32"/>
        <v>4</v>
      </c>
      <c r="M52" s="1">
        <f t="shared" si="33"/>
        <v>2</v>
      </c>
      <c r="N52" s="1">
        <f t="shared" si="34"/>
        <v>2</v>
      </c>
      <c r="O52" s="1">
        <f t="shared" si="35"/>
        <v>18</v>
      </c>
      <c r="P52" s="1">
        <f t="shared" si="36"/>
        <v>8</v>
      </c>
      <c r="Q52" s="1">
        <f t="shared" si="37"/>
        <v>1</v>
      </c>
      <c r="R52" s="1">
        <f t="shared" si="38"/>
        <v>13</v>
      </c>
      <c r="S52" s="1">
        <f t="shared" si="39"/>
        <v>8</v>
      </c>
      <c r="T52" s="1">
        <f t="shared" si="40"/>
        <v>3</v>
      </c>
      <c r="U52" s="1">
        <f t="shared" si="41"/>
        <v>10</v>
      </c>
      <c r="V52" s="1">
        <f t="shared" si="42"/>
        <v>4</v>
      </c>
      <c r="W52" s="1">
        <f t="shared" si="43"/>
        <v>2</v>
      </c>
      <c r="X52" s="1">
        <f t="shared" si="44"/>
        <v>16</v>
      </c>
      <c r="Y52" s="1">
        <f t="shared" si="45"/>
        <v>10</v>
      </c>
      <c r="Z52" s="1">
        <f t="shared" si="46"/>
        <v>4</v>
      </c>
      <c r="AA52" s="1" t="str">
        <f t="shared" si="27"/>
        <v>W</v>
      </c>
      <c r="AB52" s="1">
        <f t="shared" si="47"/>
        <v>3</v>
      </c>
      <c r="AC52" s="1" t="str">
        <f t="shared" si="28"/>
        <v>W</v>
      </c>
      <c r="AD52" s="1">
        <f t="shared" si="48"/>
        <v>7</v>
      </c>
      <c r="AE52" s="1">
        <f t="shared" si="49"/>
        <v>2</v>
      </c>
      <c r="AF52" s="1">
        <f t="shared" si="50"/>
        <v>1</v>
      </c>
      <c r="AG52" s="43"/>
    </row>
    <row r="53" spans="1:33" x14ac:dyDescent="0.3">
      <c r="A53" s="42">
        <v>46044</v>
      </c>
      <c r="B53" s="1">
        <v>52</v>
      </c>
      <c r="C53" s="1" t="s">
        <v>65</v>
      </c>
      <c r="D53" s="1" t="s">
        <v>17</v>
      </c>
      <c r="E53" s="1">
        <v>3</v>
      </c>
      <c r="F53" s="1">
        <v>4</v>
      </c>
      <c r="G53" s="1" t="s">
        <v>84</v>
      </c>
      <c r="H53" s="1" t="s">
        <v>83</v>
      </c>
      <c r="I53" s="1">
        <f t="shared" si="29"/>
        <v>31</v>
      </c>
      <c r="J53" s="1">
        <f t="shared" si="30"/>
        <v>16</v>
      </c>
      <c r="K53" s="1">
        <f t="shared" si="31"/>
        <v>10</v>
      </c>
      <c r="L53" s="1">
        <f t="shared" si="32"/>
        <v>5</v>
      </c>
      <c r="M53" s="1">
        <f t="shared" si="33"/>
        <v>2</v>
      </c>
      <c r="N53" s="1">
        <f t="shared" si="34"/>
        <v>2</v>
      </c>
      <c r="O53" s="1">
        <f t="shared" si="35"/>
        <v>18</v>
      </c>
      <c r="P53" s="1">
        <f t="shared" si="36"/>
        <v>8</v>
      </c>
      <c r="Q53" s="1">
        <f t="shared" si="37"/>
        <v>1</v>
      </c>
      <c r="R53" s="1">
        <f t="shared" si="38"/>
        <v>13</v>
      </c>
      <c r="S53" s="1">
        <f t="shared" si="39"/>
        <v>8</v>
      </c>
      <c r="T53" s="1">
        <f t="shared" si="40"/>
        <v>4</v>
      </c>
      <c r="U53" s="1">
        <f t="shared" si="41"/>
        <v>10</v>
      </c>
      <c r="V53" s="1">
        <f t="shared" si="42"/>
        <v>4</v>
      </c>
      <c r="W53" s="1">
        <f t="shared" si="43"/>
        <v>2</v>
      </c>
      <c r="X53" s="1">
        <f t="shared" si="44"/>
        <v>16</v>
      </c>
      <c r="Y53" s="1">
        <f t="shared" si="45"/>
        <v>10</v>
      </c>
      <c r="Z53" s="1">
        <f t="shared" si="46"/>
        <v>4</v>
      </c>
      <c r="AA53" s="1" t="str">
        <f t="shared" si="27"/>
        <v>L</v>
      </c>
      <c r="AB53" s="1">
        <f t="shared" si="47"/>
        <v>1</v>
      </c>
      <c r="AC53" s="1" t="str">
        <f t="shared" si="28"/>
        <v>OTL</v>
      </c>
      <c r="AD53" s="1">
        <f t="shared" si="48"/>
        <v>7</v>
      </c>
      <c r="AE53" s="1">
        <f t="shared" si="49"/>
        <v>2</v>
      </c>
      <c r="AF53" s="1">
        <f t="shared" si="50"/>
        <v>1</v>
      </c>
      <c r="AG53" s="43"/>
    </row>
    <row r="54" spans="1:33" x14ac:dyDescent="0.3">
      <c r="A54" s="42">
        <v>46046</v>
      </c>
      <c r="B54" s="1">
        <v>53</v>
      </c>
      <c r="C54" s="1" t="s">
        <v>65</v>
      </c>
      <c r="D54" s="1" t="s">
        <v>0</v>
      </c>
      <c r="E54" s="1">
        <v>5</v>
      </c>
      <c r="F54" s="1">
        <v>1</v>
      </c>
      <c r="G54" s="1" t="s">
        <v>83</v>
      </c>
      <c r="H54" s="1" t="s">
        <v>83</v>
      </c>
      <c r="I54" s="1">
        <f t="shared" si="29"/>
        <v>32</v>
      </c>
      <c r="J54" s="1">
        <f t="shared" si="30"/>
        <v>16</v>
      </c>
      <c r="K54" s="1">
        <f t="shared" si="31"/>
        <v>10</v>
      </c>
      <c r="L54" s="1">
        <f t="shared" si="32"/>
        <v>5</v>
      </c>
      <c r="M54" s="1">
        <f t="shared" si="33"/>
        <v>2</v>
      </c>
      <c r="N54" s="1">
        <f t="shared" si="34"/>
        <v>2</v>
      </c>
      <c r="O54" s="1">
        <f t="shared" si="35"/>
        <v>18</v>
      </c>
      <c r="P54" s="1">
        <f t="shared" si="36"/>
        <v>8</v>
      </c>
      <c r="Q54" s="1">
        <f t="shared" si="37"/>
        <v>1</v>
      </c>
      <c r="R54" s="1">
        <f t="shared" si="38"/>
        <v>14</v>
      </c>
      <c r="S54" s="1">
        <f t="shared" si="39"/>
        <v>8</v>
      </c>
      <c r="T54" s="1">
        <f t="shared" si="40"/>
        <v>4</v>
      </c>
      <c r="U54" s="1">
        <f t="shared" si="41"/>
        <v>10</v>
      </c>
      <c r="V54" s="1">
        <f t="shared" si="42"/>
        <v>4</v>
      </c>
      <c r="W54" s="1">
        <f t="shared" si="43"/>
        <v>2</v>
      </c>
      <c r="X54" s="1">
        <f t="shared" si="44"/>
        <v>16</v>
      </c>
      <c r="Y54" s="1">
        <f t="shared" si="45"/>
        <v>10</v>
      </c>
      <c r="Z54" s="1">
        <f t="shared" si="46"/>
        <v>4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8</v>
      </c>
      <c r="AE54" s="1">
        <f t="shared" si="49"/>
        <v>1</v>
      </c>
      <c r="AF54" s="1">
        <f t="shared" si="50"/>
        <v>1</v>
      </c>
      <c r="AG54" s="43"/>
    </row>
    <row r="55" spans="1:33" x14ac:dyDescent="0.3">
      <c r="A55" s="42">
        <v>46049</v>
      </c>
      <c r="B55" s="1">
        <v>54</v>
      </c>
      <c r="C55" s="1" t="s">
        <v>66</v>
      </c>
      <c r="D55" s="1" t="s">
        <v>18</v>
      </c>
      <c r="E55" s="1">
        <v>1</v>
      </c>
      <c r="F55" s="1">
        <v>3</v>
      </c>
      <c r="G55" s="1" t="s">
        <v>83</v>
      </c>
      <c r="H55" s="1" t="s">
        <v>83</v>
      </c>
      <c r="I55" s="1">
        <f t="shared" si="29"/>
        <v>32</v>
      </c>
      <c r="J55" s="1">
        <f t="shared" si="30"/>
        <v>17</v>
      </c>
      <c r="K55" s="1">
        <f t="shared" si="31"/>
        <v>10</v>
      </c>
      <c r="L55" s="1">
        <f t="shared" si="32"/>
        <v>5</v>
      </c>
      <c r="M55" s="1">
        <f t="shared" si="33"/>
        <v>2</v>
      </c>
      <c r="N55" s="1">
        <f t="shared" si="34"/>
        <v>2</v>
      </c>
      <c r="O55" s="1">
        <f t="shared" si="35"/>
        <v>18</v>
      </c>
      <c r="P55" s="1">
        <f t="shared" si="36"/>
        <v>9</v>
      </c>
      <c r="Q55" s="1">
        <f t="shared" si="37"/>
        <v>1</v>
      </c>
      <c r="R55" s="1">
        <f t="shared" si="38"/>
        <v>14</v>
      </c>
      <c r="S55" s="1">
        <f t="shared" si="39"/>
        <v>8</v>
      </c>
      <c r="T55" s="1">
        <f t="shared" si="40"/>
        <v>4</v>
      </c>
      <c r="U55" s="1">
        <f t="shared" si="41"/>
        <v>10</v>
      </c>
      <c r="V55" s="1">
        <f t="shared" si="42"/>
        <v>4</v>
      </c>
      <c r="W55" s="1">
        <f t="shared" si="43"/>
        <v>2</v>
      </c>
      <c r="X55" s="1">
        <f t="shared" si="44"/>
        <v>16</v>
      </c>
      <c r="Y55" s="1">
        <f t="shared" si="45"/>
        <v>10</v>
      </c>
      <c r="Z55" s="1">
        <f t="shared" si="46"/>
        <v>4</v>
      </c>
      <c r="AA55" s="1" t="str">
        <f t="shared" si="27"/>
        <v>L</v>
      </c>
      <c r="AB55" s="1">
        <f t="shared" si="47"/>
        <v>1</v>
      </c>
      <c r="AC55" s="1" t="str">
        <f t="shared" si="28"/>
        <v>L</v>
      </c>
      <c r="AD55" s="1">
        <f t="shared" si="48"/>
        <v>7</v>
      </c>
      <c r="AE55" s="1">
        <f t="shared" si="49"/>
        <v>2</v>
      </c>
      <c r="AF55" s="1">
        <f t="shared" si="50"/>
        <v>1</v>
      </c>
      <c r="AG55" s="43"/>
    </row>
    <row r="56" spans="1:33" x14ac:dyDescent="0.3">
      <c r="A56" s="42">
        <v>46051</v>
      </c>
      <c r="B56" s="1">
        <v>55</v>
      </c>
      <c r="C56" s="1" t="s">
        <v>66</v>
      </c>
      <c r="D56" s="1" t="s">
        <v>1</v>
      </c>
      <c r="E56" s="1">
        <v>3</v>
      </c>
      <c r="F56" s="1">
        <v>4</v>
      </c>
      <c r="G56" s="1" t="s">
        <v>84</v>
      </c>
      <c r="H56" s="1" t="s">
        <v>84</v>
      </c>
      <c r="I56" s="1">
        <f t="shared" si="29"/>
        <v>32</v>
      </c>
      <c r="J56" s="1">
        <f t="shared" si="30"/>
        <v>17</v>
      </c>
      <c r="K56" s="1">
        <f t="shared" si="31"/>
        <v>10</v>
      </c>
      <c r="L56" s="1">
        <f t="shared" si="32"/>
        <v>6</v>
      </c>
      <c r="M56" s="1">
        <f t="shared" si="33"/>
        <v>2</v>
      </c>
      <c r="N56" s="1">
        <f t="shared" si="34"/>
        <v>3</v>
      </c>
      <c r="O56" s="1">
        <f t="shared" si="35"/>
        <v>18</v>
      </c>
      <c r="P56" s="1">
        <f t="shared" si="36"/>
        <v>9</v>
      </c>
      <c r="Q56" s="1">
        <f t="shared" si="37"/>
        <v>2</v>
      </c>
      <c r="R56" s="1">
        <f t="shared" si="38"/>
        <v>14</v>
      </c>
      <c r="S56" s="1">
        <f t="shared" si="39"/>
        <v>8</v>
      </c>
      <c r="T56" s="1">
        <f t="shared" si="40"/>
        <v>4</v>
      </c>
      <c r="U56" s="1">
        <f t="shared" si="41"/>
        <v>10</v>
      </c>
      <c r="V56" s="1">
        <f t="shared" si="42"/>
        <v>4</v>
      </c>
      <c r="W56" s="1">
        <f t="shared" si="43"/>
        <v>2</v>
      </c>
      <c r="X56" s="1">
        <f t="shared" si="44"/>
        <v>16</v>
      </c>
      <c r="Y56" s="1">
        <f t="shared" si="45"/>
        <v>10</v>
      </c>
      <c r="Z56" s="1">
        <f t="shared" si="46"/>
        <v>5</v>
      </c>
      <c r="AA56" s="1" t="str">
        <f t="shared" si="27"/>
        <v>L</v>
      </c>
      <c r="AB56" s="1">
        <f t="shared" si="47"/>
        <v>2</v>
      </c>
      <c r="AC56" s="1" t="str">
        <f t="shared" si="28"/>
        <v>OTL</v>
      </c>
      <c r="AD56" s="1">
        <f t="shared" si="48"/>
        <v>6</v>
      </c>
      <c r="AE56" s="1">
        <f t="shared" si="49"/>
        <v>2</v>
      </c>
      <c r="AF56" s="1">
        <f t="shared" si="50"/>
        <v>2</v>
      </c>
      <c r="AG56" s="43"/>
    </row>
    <row r="57" spans="1:33" x14ac:dyDescent="0.3">
      <c r="A57" s="42">
        <v>46053</v>
      </c>
      <c r="B57" s="1">
        <v>56</v>
      </c>
      <c r="C57" s="1" t="s">
        <v>66</v>
      </c>
      <c r="D57" s="1" t="s">
        <v>24</v>
      </c>
      <c r="E57" s="1">
        <v>0</v>
      </c>
      <c r="F57" s="1">
        <v>5</v>
      </c>
      <c r="G57" s="1" t="s">
        <v>83</v>
      </c>
      <c r="H57" s="1" t="s">
        <v>83</v>
      </c>
      <c r="I57" s="1">
        <f t="shared" si="29"/>
        <v>32</v>
      </c>
      <c r="J57" s="1">
        <f t="shared" si="30"/>
        <v>18</v>
      </c>
      <c r="K57" s="1">
        <f t="shared" si="31"/>
        <v>10</v>
      </c>
      <c r="L57" s="1">
        <f t="shared" si="32"/>
        <v>6</v>
      </c>
      <c r="M57" s="1">
        <f t="shared" si="33"/>
        <v>2</v>
      </c>
      <c r="N57" s="1">
        <f t="shared" si="34"/>
        <v>3</v>
      </c>
      <c r="O57" s="1">
        <f t="shared" si="35"/>
        <v>18</v>
      </c>
      <c r="P57" s="1">
        <f t="shared" si="36"/>
        <v>10</v>
      </c>
      <c r="Q57" s="1">
        <f t="shared" si="37"/>
        <v>2</v>
      </c>
      <c r="R57" s="1">
        <f t="shared" si="38"/>
        <v>14</v>
      </c>
      <c r="S57" s="1">
        <f t="shared" si="39"/>
        <v>8</v>
      </c>
      <c r="T57" s="1">
        <f t="shared" si="40"/>
        <v>4</v>
      </c>
      <c r="U57" s="1">
        <f t="shared" si="41"/>
        <v>10</v>
      </c>
      <c r="V57" s="1">
        <f t="shared" si="42"/>
        <v>4</v>
      </c>
      <c r="W57" s="1">
        <f t="shared" si="43"/>
        <v>2</v>
      </c>
      <c r="X57" s="1">
        <f t="shared" si="44"/>
        <v>16</v>
      </c>
      <c r="Y57" s="1">
        <f t="shared" si="45"/>
        <v>10</v>
      </c>
      <c r="Z57" s="1">
        <f t="shared" si="46"/>
        <v>5</v>
      </c>
      <c r="AA57" s="1" t="str">
        <f t="shared" si="27"/>
        <v>L</v>
      </c>
      <c r="AB57" s="1">
        <f t="shared" si="47"/>
        <v>3</v>
      </c>
      <c r="AC57" s="1" t="str">
        <f t="shared" si="28"/>
        <v>L</v>
      </c>
      <c r="AD57" s="1">
        <f t="shared" si="48"/>
        <v>5</v>
      </c>
      <c r="AE57" s="1">
        <f t="shared" si="49"/>
        <v>3</v>
      </c>
      <c r="AF57" s="1">
        <f t="shared" si="50"/>
        <v>2</v>
      </c>
      <c r="AG57" s="43"/>
    </row>
    <row r="58" spans="1:33" x14ac:dyDescent="0.3">
      <c r="A58" s="42">
        <v>46055</v>
      </c>
      <c r="B58" s="1">
        <v>57</v>
      </c>
      <c r="C58" s="1" t="s">
        <v>65</v>
      </c>
      <c r="D58" s="1" t="s">
        <v>24</v>
      </c>
      <c r="E58" s="1">
        <v>2</v>
      </c>
      <c r="F58" s="1">
        <v>0</v>
      </c>
      <c r="G58" s="1" t="s">
        <v>83</v>
      </c>
      <c r="H58" s="1" t="s">
        <v>83</v>
      </c>
      <c r="I58" s="1">
        <f t="shared" si="29"/>
        <v>33</v>
      </c>
      <c r="J58" s="1">
        <f t="shared" si="30"/>
        <v>18</v>
      </c>
      <c r="K58" s="1">
        <f t="shared" si="31"/>
        <v>10</v>
      </c>
      <c r="L58" s="1">
        <f t="shared" si="32"/>
        <v>6</v>
      </c>
      <c r="M58" s="1">
        <f t="shared" si="33"/>
        <v>2</v>
      </c>
      <c r="N58" s="1">
        <f t="shared" si="34"/>
        <v>3</v>
      </c>
      <c r="O58" s="1">
        <f t="shared" si="35"/>
        <v>18</v>
      </c>
      <c r="P58" s="1">
        <f t="shared" si="36"/>
        <v>10</v>
      </c>
      <c r="Q58" s="1">
        <f t="shared" si="37"/>
        <v>2</v>
      </c>
      <c r="R58" s="1">
        <f t="shared" si="38"/>
        <v>15</v>
      </c>
      <c r="S58" s="1">
        <f t="shared" si="39"/>
        <v>8</v>
      </c>
      <c r="T58" s="1">
        <f t="shared" si="40"/>
        <v>4</v>
      </c>
      <c r="U58" s="1">
        <f t="shared" si="41"/>
        <v>10</v>
      </c>
      <c r="V58" s="1">
        <f t="shared" si="42"/>
        <v>4</v>
      </c>
      <c r="W58" s="1">
        <f t="shared" si="43"/>
        <v>2</v>
      </c>
      <c r="X58" s="1">
        <f t="shared" si="44"/>
        <v>16</v>
      </c>
      <c r="Y58" s="1">
        <f t="shared" si="45"/>
        <v>10</v>
      </c>
      <c r="Z58" s="1">
        <f t="shared" si="46"/>
        <v>5</v>
      </c>
      <c r="AA58" s="1" t="str">
        <f t="shared" si="27"/>
        <v>W</v>
      </c>
      <c r="AB58" s="1">
        <f t="shared" si="47"/>
        <v>1</v>
      </c>
      <c r="AC58" s="1" t="str">
        <f t="shared" si="28"/>
        <v>W</v>
      </c>
      <c r="AD58" s="1">
        <f t="shared" si="48"/>
        <v>5</v>
      </c>
      <c r="AE58" s="1">
        <f t="shared" si="49"/>
        <v>3</v>
      </c>
      <c r="AF58" s="1">
        <f t="shared" si="50"/>
        <v>2</v>
      </c>
      <c r="AG58" s="43"/>
    </row>
    <row r="59" spans="1:33" x14ac:dyDescent="0.3">
      <c r="A59" s="42">
        <v>46057</v>
      </c>
      <c r="B59" s="1">
        <v>58</v>
      </c>
      <c r="C59" s="1" t="s">
        <v>65</v>
      </c>
      <c r="D59" s="1" t="s">
        <v>95</v>
      </c>
      <c r="E59" s="1">
        <v>1</v>
      </c>
      <c r="F59" s="1">
        <v>4</v>
      </c>
      <c r="G59" s="1" t="s">
        <v>83</v>
      </c>
      <c r="H59" s="1" t="s">
        <v>83</v>
      </c>
      <c r="I59" s="1">
        <f t="shared" si="29"/>
        <v>33</v>
      </c>
      <c r="J59" s="1">
        <f t="shared" si="30"/>
        <v>19</v>
      </c>
      <c r="K59" s="1">
        <f t="shared" si="31"/>
        <v>10</v>
      </c>
      <c r="L59" s="1">
        <f t="shared" si="32"/>
        <v>6</v>
      </c>
      <c r="M59" s="1">
        <f t="shared" si="33"/>
        <v>2</v>
      </c>
      <c r="N59" s="1">
        <f t="shared" si="34"/>
        <v>3</v>
      </c>
      <c r="O59" s="1">
        <f t="shared" si="35"/>
        <v>18</v>
      </c>
      <c r="P59" s="1">
        <f t="shared" si="36"/>
        <v>10</v>
      </c>
      <c r="Q59" s="1">
        <f t="shared" si="37"/>
        <v>2</v>
      </c>
      <c r="R59" s="1">
        <f t="shared" si="38"/>
        <v>15</v>
      </c>
      <c r="S59" s="1">
        <f t="shared" si="39"/>
        <v>9</v>
      </c>
      <c r="T59" s="1">
        <f t="shared" si="40"/>
        <v>4</v>
      </c>
      <c r="U59" s="1">
        <f t="shared" si="41"/>
        <v>10</v>
      </c>
      <c r="V59" s="1">
        <f t="shared" si="42"/>
        <v>4</v>
      </c>
      <c r="W59" s="1">
        <f t="shared" si="43"/>
        <v>2</v>
      </c>
      <c r="X59" s="1">
        <f t="shared" si="44"/>
        <v>16</v>
      </c>
      <c r="Y59" s="1">
        <f t="shared" si="45"/>
        <v>10</v>
      </c>
      <c r="Z59" s="1">
        <f t="shared" si="46"/>
        <v>5</v>
      </c>
      <c r="AA59" s="1" t="str">
        <f t="shared" si="27"/>
        <v>L</v>
      </c>
      <c r="AB59" s="1">
        <f t="shared" si="47"/>
        <v>1</v>
      </c>
      <c r="AC59" s="1" t="str">
        <f t="shared" si="28"/>
        <v>L</v>
      </c>
      <c r="AD59" s="1">
        <f t="shared" si="48"/>
        <v>5</v>
      </c>
      <c r="AE59" s="1">
        <f t="shared" si="49"/>
        <v>3</v>
      </c>
      <c r="AF59" s="1">
        <f t="shared" si="50"/>
        <v>2</v>
      </c>
      <c r="AG59" s="43"/>
    </row>
    <row r="60" spans="1:33" x14ac:dyDescent="0.3">
      <c r="A60" s="42">
        <v>46079</v>
      </c>
      <c r="B60" s="1">
        <v>59</v>
      </c>
      <c r="C60" s="1" t="s">
        <v>65</v>
      </c>
      <c r="D60" s="1" t="s">
        <v>11</v>
      </c>
      <c r="E60" s="1">
        <v>2</v>
      </c>
      <c r="F60" s="1">
        <v>1</v>
      </c>
      <c r="G60" s="1" t="s">
        <v>84</v>
      </c>
      <c r="H60" s="1" t="s">
        <v>83</v>
      </c>
      <c r="I60" s="1">
        <f t="shared" si="29"/>
        <v>34</v>
      </c>
      <c r="J60" s="1">
        <f t="shared" si="30"/>
        <v>19</v>
      </c>
      <c r="K60" s="1">
        <f t="shared" si="31"/>
        <v>11</v>
      </c>
      <c r="L60" s="1">
        <f t="shared" si="32"/>
        <v>6</v>
      </c>
      <c r="M60" s="1">
        <f t="shared" si="33"/>
        <v>2</v>
      </c>
      <c r="N60" s="1">
        <f t="shared" si="34"/>
        <v>3</v>
      </c>
      <c r="O60" s="1">
        <f t="shared" si="35"/>
        <v>18</v>
      </c>
      <c r="P60" s="1">
        <f t="shared" si="36"/>
        <v>10</v>
      </c>
      <c r="Q60" s="1">
        <f t="shared" si="37"/>
        <v>2</v>
      </c>
      <c r="R60" s="1">
        <f t="shared" si="38"/>
        <v>16</v>
      </c>
      <c r="S60" s="1">
        <f t="shared" si="39"/>
        <v>9</v>
      </c>
      <c r="T60" s="1">
        <f t="shared" si="40"/>
        <v>4</v>
      </c>
      <c r="U60" s="1">
        <f t="shared" si="41"/>
        <v>11</v>
      </c>
      <c r="V60" s="1">
        <f t="shared" si="42"/>
        <v>4</v>
      </c>
      <c r="W60" s="1">
        <f t="shared" si="43"/>
        <v>2</v>
      </c>
      <c r="X60" s="1">
        <f t="shared" si="44"/>
        <v>17</v>
      </c>
      <c r="Y60" s="1">
        <f t="shared" si="45"/>
        <v>10</v>
      </c>
      <c r="Z60" s="1">
        <f t="shared" si="46"/>
        <v>5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5</v>
      </c>
      <c r="AE60" s="1">
        <f t="shared" si="49"/>
        <v>3</v>
      </c>
      <c r="AF60" s="1">
        <f t="shared" si="50"/>
        <v>2</v>
      </c>
      <c r="AG60" s="43"/>
    </row>
    <row r="61" spans="1:33" x14ac:dyDescent="0.3">
      <c r="A61" s="42">
        <v>46081</v>
      </c>
      <c r="B61" s="1">
        <v>60</v>
      </c>
      <c r="C61" s="1" t="s">
        <v>65</v>
      </c>
      <c r="D61" s="1" t="s">
        <v>26</v>
      </c>
      <c r="E61" s="1">
        <v>2</v>
      </c>
      <c r="F61" s="1">
        <v>5</v>
      </c>
      <c r="G61" s="1" t="s">
        <v>83</v>
      </c>
      <c r="H61" s="1" t="s">
        <v>83</v>
      </c>
      <c r="I61" s="1">
        <f t="shared" si="29"/>
        <v>34</v>
      </c>
      <c r="J61" s="1">
        <f t="shared" si="30"/>
        <v>20</v>
      </c>
      <c r="K61" s="1">
        <f t="shared" si="31"/>
        <v>11</v>
      </c>
      <c r="L61" s="1">
        <f t="shared" si="32"/>
        <v>6</v>
      </c>
      <c r="M61" s="1">
        <f t="shared" si="33"/>
        <v>2</v>
      </c>
      <c r="N61" s="1">
        <f t="shared" si="34"/>
        <v>3</v>
      </c>
      <c r="O61" s="1">
        <f t="shared" si="35"/>
        <v>18</v>
      </c>
      <c r="P61" s="1">
        <f t="shared" si="36"/>
        <v>10</v>
      </c>
      <c r="Q61" s="1">
        <f t="shared" si="37"/>
        <v>2</v>
      </c>
      <c r="R61" s="1">
        <f t="shared" si="38"/>
        <v>16</v>
      </c>
      <c r="S61" s="1">
        <f t="shared" si="39"/>
        <v>10</v>
      </c>
      <c r="T61" s="1">
        <f t="shared" si="40"/>
        <v>4</v>
      </c>
      <c r="U61" s="1">
        <f t="shared" si="41"/>
        <v>11</v>
      </c>
      <c r="V61" s="1">
        <f t="shared" si="42"/>
        <v>4</v>
      </c>
      <c r="W61" s="1">
        <f t="shared" si="43"/>
        <v>2</v>
      </c>
      <c r="X61" s="1">
        <f t="shared" si="44"/>
        <v>17</v>
      </c>
      <c r="Y61" s="1">
        <f t="shared" si="45"/>
        <v>11</v>
      </c>
      <c r="Z61" s="1">
        <f t="shared" si="46"/>
        <v>5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4</v>
      </c>
      <c r="AE61" s="1">
        <f t="shared" si="49"/>
        <v>4</v>
      </c>
      <c r="AF61" s="1">
        <f t="shared" si="50"/>
        <v>2</v>
      </c>
      <c r="AG61" s="43"/>
    </row>
    <row r="62" spans="1:33" x14ac:dyDescent="0.3">
      <c r="A62" s="42">
        <v>46083</v>
      </c>
      <c r="B62" s="1">
        <v>61</v>
      </c>
      <c r="C62" s="1" t="s">
        <v>65</v>
      </c>
      <c r="D62" s="1" t="s">
        <v>15</v>
      </c>
      <c r="E62" s="1">
        <v>4</v>
      </c>
      <c r="F62" s="1">
        <v>2</v>
      </c>
      <c r="G62" s="1" t="s">
        <v>83</v>
      </c>
      <c r="H62" s="1" t="s">
        <v>83</v>
      </c>
      <c r="I62" s="1">
        <f t="shared" si="29"/>
        <v>35</v>
      </c>
      <c r="J62" s="1">
        <f t="shared" si="30"/>
        <v>20</v>
      </c>
      <c r="K62" s="1">
        <f t="shared" si="31"/>
        <v>11</v>
      </c>
      <c r="L62" s="1">
        <f t="shared" si="32"/>
        <v>6</v>
      </c>
      <c r="M62" s="1">
        <f t="shared" si="33"/>
        <v>2</v>
      </c>
      <c r="N62" s="1">
        <f t="shared" si="34"/>
        <v>3</v>
      </c>
      <c r="O62" s="1">
        <f t="shared" si="35"/>
        <v>18</v>
      </c>
      <c r="P62" s="1">
        <f t="shared" si="36"/>
        <v>10</v>
      </c>
      <c r="Q62" s="1">
        <f t="shared" si="37"/>
        <v>2</v>
      </c>
      <c r="R62" s="1">
        <f t="shared" si="38"/>
        <v>17</v>
      </c>
      <c r="S62" s="1">
        <f t="shared" si="39"/>
        <v>10</v>
      </c>
      <c r="T62" s="1">
        <f t="shared" si="40"/>
        <v>4</v>
      </c>
      <c r="U62" s="1">
        <f t="shared" si="41"/>
        <v>11</v>
      </c>
      <c r="V62" s="1">
        <f t="shared" si="42"/>
        <v>4</v>
      </c>
      <c r="W62" s="1">
        <f t="shared" si="43"/>
        <v>2</v>
      </c>
      <c r="X62" s="1">
        <f t="shared" si="44"/>
        <v>17</v>
      </c>
      <c r="Y62" s="1">
        <f t="shared" si="45"/>
        <v>11</v>
      </c>
      <c r="Z62" s="1">
        <f t="shared" si="46"/>
        <v>5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4</v>
      </c>
      <c r="AE62" s="1">
        <f t="shared" si="49"/>
        <v>4</v>
      </c>
      <c r="AF62" s="1">
        <f t="shared" si="50"/>
        <v>2</v>
      </c>
      <c r="AG62" s="43"/>
    </row>
    <row r="63" spans="1:33" x14ac:dyDescent="0.3">
      <c r="A63" s="42">
        <v>46085</v>
      </c>
      <c r="B63" s="1">
        <v>62</v>
      </c>
      <c r="C63" s="1" t="s">
        <v>66</v>
      </c>
      <c r="D63" s="1" t="s">
        <v>2</v>
      </c>
      <c r="E63" s="1">
        <v>3</v>
      </c>
      <c r="F63" s="1">
        <v>4</v>
      </c>
      <c r="G63" s="1" t="s">
        <v>84</v>
      </c>
      <c r="H63" s="1" t="s">
        <v>83</v>
      </c>
      <c r="I63" s="1">
        <f t="shared" si="29"/>
        <v>35</v>
      </c>
      <c r="J63" s="1">
        <f t="shared" si="30"/>
        <v>20</v>
      </c>
      <c r="K63" s="1">
        <f t="shared" si="31"/>
        <v>11</v>
      </c>
      <c r="L63" s="1">
        <f t="shared" si="32"/>
        <v>7</v>
      </c>
      <c r="M63" s="1">
        <f t="shared" si="33"/>
        <v>2</v>
      </c>
      <c r="N63" s="1">
        <f t="shared" si="34"/>
        <v>3</v>
      </c>
      <c r="O63" s="1">
        <f t="shared" si="35"/>
        <v>18</v>
      </c>
      <c r="P63" s="1">
        <f t="shared" si="36"/>
        <v>10</v>
      </c>
      <c r="Q63" s="1">
        <f t="shared" si="37"/>
        <v>3</v>
      </c>
      <c r="R63" s="1">
        <f t="shared" si="38"/>
        <v>17</v>
      </c>
      <c r="S63" s="1">
        <f t="shared" si="39"/>
        <v>10</v>
      </c>
      <c r="T63" s="1">
        <f t="shared" si="40"/>
        <v>4</v>
      </c>
      <c r="U63" s="1">
        <f t="shared" si="41"/>
        <v>11</v>
      </c>
      <c r="V63" s="1">
        <f t="shared" si="42"/>
        <v>4</v>
      </c>
      <c r="W63" s="1">
        <f t="shared" si="43"/>
        <v>2</v>
      </c>
      <c r="X63" s="1">
        <f t="shared" si="44"/>
        <v>17</v>
      </c>
      <c r="Y63" s="1">
        <f t="shared" si="45"/>
        <v>11</v>
      </c>
      <c r="Z63" s="1">
        <f t="shared" si="46"/>
        <v>5</v>
      </c>
      <c r="AA63" s="1" t="str">
        <f t="shared" si="27"/>
        <v>L</v>
      </c>
      <c r="AB63" s="1">
        <f t="shared" si="47"/>
        <v>1</v>
      </c>
      <c r="AC63" s="1" t="str">
        <f t="shared" si="28"/>
        <v>OTL</v>
      </c>
      <c r="AD63" s="1">
        <f t="shared" si="48"/>
        <v>4</v>
      </c>
      <c r="AE63" s="1">
        <f t="shared" si="49"/>
        <v>4</v>
      </c>
      <c r="AF63" s="1">
        <f t="shared" si="50"/>
        <v>2</v>
      </c>
      <c r="AG63" s="43"/>
    </row>
    <row r="64" spans="1:33" x14ac:dyDescent="0.3">
      <c r="A64" s="42">
        <v>46087</v>
      </c>
      <c r="B64" s="1">
        <v>63</v>
      </c>
      <c r="C64" s="1" t="s">
        <v>66</v>
      </c>
      <c r="D64" s="1" t="s">
        <v>19</v>
      </c>
      <c r="E64" s="1">
        <v>1</v>
      </c>
      <c r="F64" s="1">
        <v>3</v>
      </c>
      <c r="G64" s="1" t="s">
        <v>83</v>
      </c>
      <c r="H64" s="1" t="s">
        <v>83</v>
      </c>
      <c r="I64" s="1">
        <f t="shared" si="29"/>
        <v>35</v>
      </c>
      <c r="J64" s="1">
        <f t="shared" si="30"/>
        <v>21</v>
      </c>
      <c r="K64" s="1">
        <f t="shared" si="31"/>
        <v>11</v>
      </c>
      <c r="L64" s="1">
        <f t="shared" si="32"/>
        <v>7</v>
      </c>
      <c r="M64" s="1">
        <f t="shared" si="33"/>
        <v>2</v>
      </c>
      <c r="N64" s="1">
        <f t="shared" si="34"/>
        <v>3</v>
      </c>
      <c r="O64" s="1">
        <f t="shared" si="35"/>
        <v>18</v>
      </c>
      <c r="P64" s="1">
        <f t="shared" si="36"/>
        <v>11</v>
      </c>
      <c r="Q64" s="1">
        <f t="shared" si="37"/>
        <v>3</v>
      </c>
      <c r="R64" s="1">
        <f t="shared" si="38"/>
        <v>17</v>
      </c>
      <c r="S64" s="1">
        <f t="shared" si="39"/>
        <v>10</v>
      </c>
      <c r="T64" s="1">
        <f t="shared" si="40"/>
        <v>4</v>
      </c>
      <c r="U64" s="1">
        <f t="shared" si="41"/>
        <v>11</v>
      </c>
      <c r="V64" s="1">
        <f t="shared" si="42"/>
        <v>5</v>
      </c>
      <c r="W64" s="1">
        <f t="shared" si="43"/>
        <v>2</v>
      </c>
      <c r="X64" s="1">
        <f t="shared" si="44"/>
        <v>17</v>
      </c>
      <c r="Y64" s="1">
        <f t="shared" si="45"/>
        <v>12</v>
      </c>
      <c r="Z64" s="1">
        <f t="shared" si="46"/>
        <v>5</v>
      </c>
      <c r="AA64" s="1" t="str">
        <f t="shared" si="27"/>
        <v>L</v>
      </c>
      <c r="AB64" s="1">
        <f t="shared" si="47"/>
        <v>2</v>
      </c>
      <c r="AC64" s="1" t="str">
        <f t="shared" si="28"/>
        <v>L</v>
      </c>
      <c r="AD64" s="1">
        <f t="shared" si="48"/>
        <v>3</v>
      </c>
      <c r="AE64" s="1">
        <f t="shared" si="49"/>
        <v>5</v>
      </c>
      <c r="AF64" s="1">
        <f t="shared" si="50"/>
        <v>2</v>
      </c>
      <c r="AG64" s="43"/>
    </row>
    <row r="65" spans="1:33" x14ac:dyDescent="0.3">
      <c r="A65" s="42">
        <v>46089</v>
      </c>
      <c r="B65" s="1">
        <v>64</v>
      </c>
      <c r="C65" s="1" t="s">
        <v>65</v>
      </c>
      <c r="D65" s="1" t="s">
        <v>14</v>
      </c>
      <c r="E65" s="1">
        <v>3</v>
      </c>
      <c r="F65" s="1">
        <v>0</v>
      </c>
      <c r="G65" s="1" t="s">
        <v>83</v>
      </c>
      <c r="H65" s="1" t="s">
        <v>83</v>
      </c>
      <c r="I65" s="1">
        <f t="shared" si="29"/>
        <v>36</v>
      </c>
      <c r="J65" s="1">
        <f t="shared" si="30"/>
        <v>21</v>
      </c>
      <c r="K65" s="1">
        <f t="shared" si="31"/>
        <v>11</v>
      </c>
      <c r="L65" s="1">
        <f t="shared" si="32"/>
        <v>7</v>
      </c>
      <c r="M65" s="1">
        <f t="shared" si="33"/>
        <v>2</v>
      </c>
      <c r="N65" s="1">
        <f t="shared" si="34"/>
        <v>3</v>
      </c>
      <c r="O65" s="1">
        <f t="shared" si="35"/>
        <v>18</v>
      </c>
      <c r="P65" s="1">
        <f t="shared" si="36"/>
        <v>11</v>
      </c>
      <c r="Q65" s="1">
        <f t="shared" si="37"/>
        <v>3</v>
      </c>
      <c r="R65" s="1">
        <f t="shared" si="38"/>
        <v>18</v>
      </c>
      <c r="S65" s="1">
        <f t="shared" si="39"/>
        <v>10</v>
      </c>
      <c r="T65" s="1">
        <f t="shared" si="40"/>
        <v>4</v>
      </c>
      <c r="U65" s="1">
        <f t="shared" si="41"/>
        <v>11</v>
      </c>
      <c r="V65" s="1">
        <f t="shared" si="42"/>
        <v>5</v>
      </c>
      <c r="W65" s="1">
        <f t="shared" si="43"/>
        <v>2</v>
      </c>
      <c r="X65" s="1">
        <f t="shared" si="44"/>
        <v>18</v>
      </c>
      <c r="Y65" s="1">
        <f t="shared" si="45"/>
        <v>12</v>
      </c>
      <c r="Z65" s="1">
        <f t="shared" si="46"/>
        <v>5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4</v>
      </c>
      <c r="AE65" s="1">
        <f t="shared" si="49"/>
        <v>4</v>
      </c>
      <c r="AF65" s="1">
        <f t="shared" si="50"/>
        <v>2</v>
      </c>
      <c r="AG65" s="43"/>
    </row>
    <row r="66" spans="1:33" x14ac:dyDescent="0.3">
      <c r="A66" s="42">
        <v>46091</v>
      </c>
      <c r="B66" s="1">
        <v>65</v>
      </c>
      <c r="C66" s="1" t="s">
        <v>65</v>
      </c>
      <c r="D66" s="1" t="s">
        <v>19</v>
      </c>
      <c r="E66" s="1">
        <v>3</v>
      </c>
      <c r="F66" s="1">
        <v>4</v>
      </c>
      <c r="G66" s="1" t="s">
        <v>83</v>
      </c>
      <c r="H66" s="1" t="s">
        <v>83</v>
      </c>
      <c r="I66" s="1">
        <f t="shared" si="29"/>
        <v>36</v>
      </c>
      <c r="J66" s="1">
        <f t="shared" si="30"/>
        <v>22</v>
      </c>
      <c r="K66" s="1">
        <f t="shared" si="31"/>
        <v>11</v>
      </c>
      <c r="L66" s="1">
        <f t="shared" si="32"/>
        <v>7</v>
      </c>
      <c r="M66" s="1">
        <f t="shared" si="33"/>
        <v>2</v>
      </c>
      <c r="N66" s="1">
        <f t="shared" si="34"/>
        <v>3</v>
      </c>
      <c r="O66" s="1">
        <f t="shared" si="35"/>
        <v>18</v>
      </c>
      <c r="P66" s="1">
        <f t="shared" si="36"/>
        <v>11</v>
      </c>
      <c r="Q66" s="1">
        <f t="shared" si="37"/>
        <v>3</v>
      </c>
      <c r="R66" s="1">
        <f t="shared" si="38"/>
        <v>18</v>
      </c>
      <c r="S66" s="1">
        <f t="shared" si="39"/>
        <v>11</v>
      </c>
      <c r="T66" s="1">
        <f t="shared" si="40"/>
        <v>4</v>
      </c>
      <c r="U66" s="1">
        <f t="shared" si="41"/>
        <v>11</v>
      </c>
      <c r="V66" s="1">
        <f t="shared" si="42"/>
        <v>6</v>
      </c>
      <c r="W66" s="1">
        <f t="shared" si="43"/>
        <v>2</v>
      </c>
      <c r="X66" s="1">
        <f t="shared" si="44"/>
        <v>18</v>
      </c>
      <c r="Y66" s="1">
        <f t="shared" si="45"/>
        <v>13</v>
      </c>
      <c r="Z66" s="1">
        <f t="shared" si="46"/>
        <v>5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4</v>
      </c>
      <c r="AE66" s="1">
        <f t="shared" si="49"/>
        <v>5</v>
      </c>
      <c r="AF66" s="1">
        <f t="shared" si="50"/>
        <v>1</v>
      </c>
      <c r="AG66" s="43"/>
    </row>
    <row r="67" spans="1:33" x14ac:dyDescent="0.3">
      <c r="A67" s="42">
        <v>46093</v>
      </c>
      <c r="B67" s="1">
        <v>66</v>
      </c>
      <c r="C67" s="1" t="s">
        <v>65</v>
      </c>
      <c r="D67" s="1" t="s">
        <v>5</v>
      </c>
      <c r="E67" s="1">
        <v>1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36</v>
      </c>
      <c r="J67" s="1">
        <f t="shared" ref="J67:J83" si="54">IF(E67="","",IF(AND(F67&gt;E67,G67=$AK$2,H67=$AK$2),J66+1,J66))</f>
        <v>23</v>
      </c>
      <c r="K67" s="1">
        <f t="shared" ref="K67:K83" si="55">IF(E67="","",IF(AND(G67=$AK$1,E67&gt;F67),K66+1,K66))</f>
        <v>11</v>
      </c>
      <c r="L67" s="1">
        <f t="shared" ref="L67:L83" si="56">IF(E67="","",IF(AND(OR(G67=$AK$1,H67=$AK$1),E67&lt;F67),L66+1,L66))</f>
        <v>7</v>
      </c>
      <c r="M67" s="1">
        <f t="shared" ref="M67:M83" si="57">IF(E67="","",IF(AND(H67=$AK$1,E67&gt;F67),M66+1,M66))</f>
        <v>2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18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3</v>
      </c>
      <c r="R67" s="1">
        <f t="shared" ref="R67:R83" si="62">IF(E67="","",IF(AND(C67=$AL$2,E67&gt;F67),R66+1,R66))</f>
        <v>18</v>
      </c>
      <c r="S67" s="1">
        <f t="shared" ref="S67:S83" si="63">IF(E67="","",IF(AND(C67=$AL$2,F67&gt;E67,G67=$AK$2,H67=$AK$2),S66+1,S66))</f>
        <v>12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11</v>
      </c>
      <c r="V67" s="1">
        <f t="shared" ref="V67:V83" si="66">IF(E67="","",IF(AND(E67&lt;F67,G67=$AK$2,H67=$AK$2,COUNTIF($AO$1:$AO$7,D67)=1),V66+1,V66))</f>
        <v>7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18</v>
      </c>
      <c r="Y67" s="1">
        <f t="shared" ref="Y67:Y83" si="69">IF(E67="","",IF(AND(E67&lt;F67,G67=$AK$2,H67=$AK$2,COUNTIF($AN$1:$AN$15,D67)=1),Y66+1,Y66))</f>
        <v>14</v>
      </c>
      <c r="Z67" s="1">
        <f t="shared" ref="Z67:Z83" si="70">IF(E67="","",IF(AND(E67&lt;F67,COUNTIF($AN$1:$AN$15,D67)=1,OR(G67=$AK$1,H67=$AK$1)), Z66+1, Z66))</f>
        <v>5</v>
      </c>
      <c r="AA67" s="1" t="str">
        <f t="shared" si="51"/>
        <v>L</v>
      </c>
      <c r="AB67" s="1">
        <f t="shared" ref="AB67:AB83" si="71">IF(AA67="","",IF(AA67=AA66,AB66+1,1))</f>
        <v>2</v>
      </c>
      <c r="AC67" s="1" t="str">
        <f t="shared" si="52"/>
        <v>L</v>
      </c>
      <c r="AD67" s="1">
        <f t="shared" si="48"/>
        <v>4</v>
      </c>
      <c r="AE67" s="1">
        <f t="shared" si="49"/>
        <v>5</v>
      </c>
      <c r="AF67" s="1">
        <f t="shared" si="50"/>
        <v>1</v>
      </c>
      <c r="AG67" s="43"/>
    </row>
    <row r="68" spans="1:33" x14ac:dyDescent="0.3">
      <c r="A68" s="42">
        <v>46095</v>
      </c>
      <c r="B68" s="1">
        <v>67</v>
      </c>
      <c r="C68" s="1" t="s">
        <v>65</v>
      </c>
      <c r="D68" s="1" t="s">
        <v>22</v>
      </c>
      <c r="E68" s="1">
        <v>2</v>
      </c>
      <c r="F68" s="1">
        <v>3</v>
      </c>
      <c r="G68" s="1" t="s">
        <v>84</v>
      </c>
      <c r="H68" s="1" t="s">
        <v>83</v>
      </c>
      <c r="I68" s="1">
        <f t="shared" si="53"/>
        <v>36</v>
      </c>
      <c r="J68" s="1">
        <f t="shared" si="54"/>
        <v>23</v>
      </c>
      <c r="K68" s="1">
        <f t="shared" si="55"/>
        <v>11</v>
      </c>
      <c r="L68" s="1">
        <f t="shared" si="56"/>
        <v>8</v>
      </c>
      <c r="M68" s="1">
        <f t="shared" si="57"/>
        <v>2</v>
      </c>
      <c r="N68" s="1">
        <f t="shared" si="58"/>
        <v>3</v>
      </c>
      <c r="O68" s="1">
        <f t="shared" si="59"/>
        <v>18</v>
      </c>
      <c r="P68" s="1">
        <f t="shared" si="60"/>
        <v>11</v>
      </c>
      <c r="Q68" s="1">
        <f t="shared" si="61"/>
        <v>3</v>
      </c>
      <c r="R68" s="1">
        <f t="shared" si="62"/>
        <v>18</v>
      </c>
      <c r="S68" s="1">
        <f t="shared" si="63"/>
        <v>12</v>
      </c>
      <c r="T68" s="1">
        <f t="shared" si="64"/>
        <v>5</v>
      </c>
      <c r="U68" s="1">
        <f t="shared" si="65"/>
        <v>11</v>
      </c>
      <c r="V68" s="1">
        <f t="shared" si="66"/>
        <v>7</v>
      </c>
      <c r="W68" s="1">
        <f t="shared" si="67"/>
        <v>2</v>
      </c>
      <c r="X68" s="1">
        <f t="shared" si="68"/>
        <v>18</v>
      </c>
      <c r="Y68" s="1">
        <f t="shared" si="69"/>
        <v>14</v>
      </c>
      <c r="Z68" s="1">
        <f t="shared" si="70"/>
        <v>5</v>
      </c>
      <c r="AA68" s="1" t="str">
        <f t="shared" si="51"/>
        <v>L</v>
      </c>
      <c r="AB68" s="1">
        <f t="shared" si="71"/>
        <v>3</v>
      </c>
      <c r="AC68" s="1" t="str">
        <f t="shared" si="52"/>
        <v>OTL</v>
      </c>
      <c r="AD68" s="1">
        <f t="shared" si="48"/>
        <v>3</v>
      </c>
      <c r="AE68" s="1">
        <f t="shared" si="49"/>
        <v>5</v>
      </c>
      <c r="AF68" s="1">
        <f t="shared" si="50"/>
        <v>2</v>
      </c>
      <c r="AG68" s="43"/>
    </row>
    <row r="69" spans="1:33" x14ac:dyDescent="0.3">
      <c r="A69" s="42">
        <v>46097</v>
      </c>
      <c r="B69" s="1">
        <v>68</v>
      </c>
      <c r="C69" s="1" t="s">
        <v>66</v>
      </c>
      <c r="D69" s="1" t="s">
        <v>27</v>
      </c>
      <c r="E69" s="1">
        <v>5</v>
      </c>
      <c r="F69" s="1">
        <v>2</v>
      </c>
      <c r="G69" s="1" t="s">
        <v>83</v>
      </c>
      <c r="H69" s="1" t="s">
        <v>83</v>
      </c>
      <c r="I69" s="1">
        <f t="shared" si="53"/>
        <v>37</v>
      </c>
      <c r="J69" s="1">
        <f t="shared" si="54"/>
        <v>23</v>
      </c>
      <c r="K69" s="1">
        <f t="shared" si="55"/>
        <v>11</v>
      </c>
      <c r="L69" s="1">
        <f t="shared" si="56"/>
        <v>8</v>
      </c>
      <c r="M69" s="1">
        <f t="shared" si="57"/>
        <v>2</v>
      </c>
      <c r="N69" s="1">
        <f t="shared" si="58"/>
        <v>3</v>
      </c>
      <c r="O69" s="1">
        <f t="shared" si="59"/>
        <v>19</v>
      </c>
      <c r="P69" s="1">
        <f t="shared" si="60"/>
        <v>11</v>
      </c>
      <c r="Q69" s="1">
        <f t="shared" si="61"/>
        <v>3</v>
      </c>
      <c r="R69" s="1">
        <f t="shared" si="62"/>
        <v>18</v>
      </c>
      <c r="S69" s="1">
        <f t="shared" si="63"/>
        <v>12</v>
      </c>
      <c r="T69" s="1">
        <f t="shared" si="64"/>
        <v>5</v>
      </c>
      <c r="U69" s="1">
        <f t="shared" si="65"/>
        <v>11</v>
      </c>
      <c r="V69" s="1">
        <f t="shared" si="66"/>
        <v>7</v>
      </c>
      <c r="W69" s="1">
        <f t="shared" si="67"/>
        <v>2</v>
      </c>
      <c r="X69" s="1">
        <f t="shared" si="68"/>
        <v>18</v>
      </c>
      <c r="Y69" s="1">
        <f t="shared" si="69"/>
        <v>14</v>
      </c>
      <c r="Z69" s="1">
        <f t="shared" si="70"/>
        <v>5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4</v>
      </c>
      <c r="AE69" s="1">
        <f t="shared" si="49"/>
        <v>4</v>
      </c>
      <c r="AF69" s="1">
        <f t="shared" si="50"/>
        <v>2</v>
      </c>
      <c r="AG69" s="43"/>
    </row>
    <row r="70" spans="1:33" x14ac:dyDescent="0.3">
      <c r="A70" s="42">
        <v>46100</v>
      </c>
      <c r="B70" s="1">
        <v>69</v>
      </c>
      <c r="C70" s="1" t="s">
        <v>66</v>
      </c>
      <c r="D70" s="1" t="s">
        <v>16</v>
      </c>
      <c r="E70" s="1">
        <v>3</v>
      </c>
      <c r="F70" s="1">
        <v>1</v>
      </c>
      <c r="G70" s="1" t="s">
        <v>83</v>
      </c>
      <c r="H70" s="1" t="s">
        <v>83</v>
      </c>
      <c r="I70" s="1">
        <f t="shared" si="53"/>
        <v>38</v>
      </c>
      <c r="J70" s="1">
        <f t="shared" si="54"/>
        <v>23</v>
      </c>
      <c r="K70" s="1">
        <f t="shared" si="55"/>
        <v>11</v>
      </c>
      <c r="L70" s="1">
        <f t="shared" si="56"/>
        <v>8</v>
      </c>
      <c r="M70" s="1">
        <f t="shared" si="57"/>
        <v>2</v>
      </c>
      <c r="N70" s="1">
        <f t="shared" si="58"/>
        <v>3</v>
      </c>
      <c r="O70" s="1">
        <f t="shared" si="59"/>
        <v>20</v>
      </c>
      <c r="P70" s="1">
        <f t="shared" si="60"/>
        <v>11</v>
      </c>
      <c r="Q70" s="1">
        <f t="shared" si="61"/>
        <v>3</v>
      </c>
      <c r="R70" s="1">
        <f t="shared" si="62"/>
        <v>18</v>
      </c>
      <c r="S70" s="1">
        <f t="shared" si="63"/>
        <v>12</v>
      </c>
      <c r="T70" s="1">
        <f t="shared" si="64"/>
        <v>5</v>
      </c>
      <c r="U70" s="1">
        <f t="shared" si="65"/>
        <v>12</v>
      </c>
      <c r="V70" s="1">
        <f t="shared" si="66"/>
        <v>7</v>
      </c>
      <c r="W70" s="1">
        <f t="shared" si="67"/>
        <v>2</v>
      </c>
      <c r="X70" s="1">
        <f t="shared" si="68"/>
        <v>19</v>
      </c>
      <c r="Y70" s="1">
        <f t="shared" si="69"/>
        <v>14</v>
      </c>
      <c r="Z70" s="1">
        <f t="shared" si="70"/>
        <v>5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4</v>
      </c>
      <c r="AE70" s="1">
        <f t="shared" si="49"/>
        <v>4</v>
      </c>
      <c r="AF70" s="1">
        <f t="shared" si="50"/>
        <v>2</v>
      </c>
      <c r="AG70" s="43"/>
    </row>
    <row r="71" spans="1:33" x14ac:dyDescent="0.3">
      <c r="A71" s="42">
        <v>46102</v>
      </c>
      <c r="B71" s="1">
        <v>70</v>
      </c>
      <c r="C71" s="1" t="s">
        <v>66</v>
      </c>
      <c r="D71" s="1" t="s">
        <v>29</v>
      </c>
      <c r="E71" s="1">
        <v>2</v>
      </c>
      <c r="F71" s="1">
        <v>4</v>
      </c>
      <c r="G71" s="1" t="s">
        <v>83</v>
      </c>
      <c r="H71" s="1" t="s">
        <v>83</v>
      </c>
      <c r="I71" s="1">
        <f t="shared" si="53"/>
        <v>38</v>
      </c>
      <c r="J71" s="1">
        <f t="shared" si="54"/>
        <v>24</v>
      </c>
      <c r="K71" s="1">
        <f t="shared" si="55"/>
        <v>11</v>
      </c>
      <c r="L71" s="1">
        <f t="shared" si="56"/>
        <v>8</v>
      </c>
      <c r="M71" s="1">
        <f t="shared" si="57"/>
        <v>2</v>
      </c>
      <c r="N71" s="1">
        <f t="shared" si="58"/>
        <v>3</v>
      </c>
      <c r="O71" s="1">
        <f t="shared" si="59"/>
        <v>20</v>
      </c>
      <c r="P71" s="1">
        <f t="shared" si="60"/>
        <v>12</v>
      </c>
      <c r="Q71" s="1">
        <f t="shared" si="61"/>
        <v>3</v>
      </c>
      <c r="R71" s="1">
        <f t="shared" si="62"/>
        <v>18</v>
      </c>
      <c r="S71" s="1">
        <f t="shared" si="63"/>
        <v>12</v>
      </c>
      <c r="T71" s="1">
        <f t="shared" si="64"/>
        <v>5</v>
      </c>
      <c r="U71" s="1">
        <f t="shared" si="65"/>
        <v>12</v>
      </c>
      <c r="V71" s="1">
        <f t="shared" si="66"/>
        <v>8</v>
      </c>
      <c r="W71" s="1">
        <f t="shared" si="67"/>
        <v>2</v>
      </c>
      <c r="X71" s="1">
        <f t="shared" si="68"/>
        <v>19</v>
      </c>
      <c r="Y71" s="1">
        <f t="shared" si="69"/>
        <v>15</v>
      </c>
      <c r="Z71" s="1">
        <f t="shared" si="70"/>
        <v>5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4</v>
      </c>
      <c r="AE71" s="1">
        <f t="shared" si="49"/>
        <v>4</v>
      </c>
      <c r="AF71" s="1">
        <f t="shared" si="50"/>
        <v>2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11</v>
      </c>
      <c r="E72" s="1">
        <v>2</v>
      </c>
      <c r="F72" s="1">
        <v>3</v>
      </c>
      <c r="G72" s="1" t="s">
        <v>83</v>
      </c>
      <c r="H72" s="1" t="s">
        <v>83</v>
      </c>
      <c r="I72" s="1">
        <f t="shared" si="53"/>
        <v>38</v>
      </c>
      <c r="J72" s="1">
        <f t="shared" si="54"/>
        <v>25</v>
      </c>
      <c r="K72" s="1">
        <f t="shared" si="55"/>
        <v>11</v>
      </c>
      <c r="L72" s="1">
        <f t="shared" si="56"/>
        <v>8</v>
      </c>
      <c r="M72" s="1">
        <f t="shared" si="57"/>
        <v>2</v>
      </c>
      <c r="N72" s="1">
        <f t="shared" si="58"/>
        <v>3</v>
      </c>
      <c r="O72" s="1">
        <f t="shared" si="59"/>
        <v>20</v>
      </c>
      <c r="P72" s="1">
        <f t="shared" si="60"/>
        <v>13</v>
      </c>
      <c r="Q72" s="1">
        <f t="shared" si="61"/>
        <v>3</v>
      </c>
      <c r="R72" s="1">
        <f t="shared" si="62"/>
        <v>18</v>
      </c>
      <c r="S72" s="1">
        <f t="shared" si="63"/>
        <v>12</v>
      </c>
      <c r="T72" s="1">
        <f t="shared" si="64"/>
        <v>5</v>
      </c>
      <c r="U72" s="1">
        <f t="shared" si="65"/>
        <v>12</v>
      </c>
      <c r="V72" s="1">
        <f t="shared" si="66"/>
        <v>9</v>
      </c>
      <c r="W72" s="1">
        <f t="shared" si="67"/>
        <v>2</v>
      </c>
      <c r="X72" s="1">
        <f t="shared" si="68"/>
        <v>19</v>
      </c>
      <c r="Y72" s="1">
        <f t="shared" si="69"/>
        <v>16</v>
      </c>
      <c r="Z72" s="1">
        <f t="shared" si="70"/>
        <v>5</v>
      </c>
      <c r="AA72" s="1" t="str">
        <f t="shared" si="51"/>
        <v>L</v>
      </c>
      <c r="AB72" s="1">
        <f t="shared" si="71"/>
        <v>2</v>
      </c>
      <c r="AC72" s="1" t="str">
        <f t="shared" si="52"/>
        <v>L</v>
      </c>
      <c r="AD72" s="1">
        <f t="shared" si="48"/>
        <v>3</v>
      </c>
      <c r="AE72" s="1">
        <f t="shared" si="49"/>
        <v>5</v>
      </c>
      <c r="AF72" s="1">
        <f t="shared" si="50"/>
        <v>2</v>
      </c>
      <c r="AG72" s="43"/>
    </row>
    <row r="73" spans="1:33" x14ac:dyDescent="0.3">
      <c r="A73" s="42">
        <v>46108</v>
      </c>
      <c r="B73" s="1">
        <v>72</v>
      </c>
      <c r="C73" s="1" t="s">
        <v>65</v>
      </c>
      <c r="D73" s="1" t="s">
        <v>28</v>
      </c>
      <c r="E73" s="1">
        <v>5</v>
      </c>
      <c r="F73" s="1">
        <v>2</v>
      </c>
      <c r="G73" s="1" t="s">
        <v>83</v>
      </c>
      <c r="H73" s="1" t="s">
        <v>83</v>
      </c>
      <c r="I73" s="1">
        <f t="shared" si="53"/>
        <v>39</v>
      </c>
      <c r="J73" s="1">
        <f t="shared" si="54"/>
        <v>25</v>
      </c>
      <c r="K73" s="1">
        <f t="shared" si="55"/>
        <v>11</v>
      </c>
      <c r="L73" s="1">
        <f t="shared" si="56"/>
        <v>8</v>
      </c>
      <c r="M73" s="1">
        <f t="shared" si="57"/>
        <v>2</v>
      </c>
      <c r="N73" s="1">
        <f t="shared" si="58"/>
        <v>3</v>
      </c>
      <c r="O73" s="1">
        <f t="shared" si="59"/>
        <v>20</v>
      </c>
      <c r="P73" s="1">
        <f t="shared" si="60"/>
        <v>13</v>
      </c>
      <c r="Q73" s="1">
        <f t="shared" si="61"/>
        <v>3</v>
      </c>
      <c r="R73" s="1">
        <f t="shared" si="62"/>
        <v>19</v>
      </c>
      <c r="S73" s="1">
        <f t="shared" si="63"/>
        <v>12</v>
      </c>
      <c r="T73" s="1">
        <f t="shared" si="64"/>
        <v>5</v>
      </c>
      <c r="U73" s="1">
        <f t="shared" si="65"/>
        <v>13</v>
      </c>
      <c r="V73" s="1">
        <f t="shared" si="66"/>
        <v>9</v>
      </c>
      <c r="W73" s="1">
        <f t="shared" si="67"/>
        <v>2</v>
      </c>
      <c r="X73" s="1">
        <f t="shared" si="68"/>
        <v>20</v>
      </c>
      <c r="Y73" s="1">
        <f t="shared" si="69"/>
        <v>16</v>
      </c>
      <c r="Z73" s="1">
        <f t="shared" si="70"/>
        <v>5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4</v>
      </c>
      <c r="AE73" s="1">
        <f t="shared" si="49"/>
        <v>5</v>
      </c>
      <c r="AF73" s="1">
        <f t="shared" si="50"/>
        <v>1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10</v>
      </c>
      <c r="E74" s="1">
        <v>3</v>
      </c>
      <c r="F74" s="1">
        <v>5</v>
      </c>
      <c r="G74" s="1" t="s">
        <v>83</v>
      </c>
      <c r="H74" s="1" t="s">
        <v>83</v>
      </c>
      <c r="I74" s="1">
        <f t="shared" si="53"/>
        <v>39</v>
      </c>
      <c r="J74" s="1">
        <f t="shared" si="54"/>
        <v>26</v>
      </c>
      <c r="K74" s="1">
        <f t="shared" si="55"/>
        <v>11</v>
      </c>
      <c r="L74" s="1">
        <f t="shared" si="56"/>
        <v>8</v>
      </c>
      <c r="M74" s="1">
        <f t="shared" si="57"/>
        <v>2</v>
      </c>
      <c r="N74" s="1">
        <f t="shared" si="58"/>
        <v>3</v>
      </c>
      <c r="O74" s="1">
        <f t="shared" si="59"/>
        <v>20</v>
      </c>
      <c r="P74" s="1">
        <f t="shared" si="60"/>
        <v>14</v>
      </c>
      <c r="Q74" s="1">
        <f t="shared" si="61"/>
        <v>3</v>
      </c>
      <c r="R74" s="1">
        <f t="shared" si="62"/>
        <v>19</v>
      </c>
      <c r="S74" s="1">
        <f t="shared" si="63"/>
        <v>12</v>
      </c>
      <c r="T74" s="1">
        <f t="shared" si="64"/>
        <v>5</v>
      </c>
      <c r="U74" s="1">
        <f t="shared" si="65"/>
        <v>13</v>
      </c>
      <c r="V74" s="1">
        <f t="shared" si="66"/>
        <v>9</v>
      </c>
      <c r="W74" s="1">
        <f t="shared" si="67"/>
        <v>2</v>
      </c>
      <c r="X74" s="1">
        <f t="shared" si="68"/>
        <v>20</v>
      </c>
      <c r="Y74" s="1">
        <f t="shared" si="69"/>
        <v>17</v>
      </c>
      <c r="Z74" s="1">
        <f t="shared" si="70"/>
        <v>5</v>
      </c>
      <c r="AA74" s="1" t="str">
        <f t="shared" si="51"/>
        <v>L</v>
      </c>
      <c r="AB74" s="1">
        <f t="shared" si="71"/>
        <v>1</v>
      </c>
      <c r="AC74" s="1" t="str">
        <f t="shared" si="52"/>
        <v>L</v>
      </c>
      <c r="AD74" s="1">
        <f t="shared" si="48"/>
        <v>4</v>
      </c>
      <c r="AE74" s="1">
        <f t="shared" si="49"/>
        <v>5</v>
      </c>
      <c r="AF74" s="1">
        <f t="shared" si="50"/>
        <v>1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9</v>
      </c>
      <c r="E75" s="1">
        <v>1</v>
      </c>
      <c r="F75" s="1">
        <v>5</v>
      </c>
      <c r="G75" s="1" t="s">
        <v>83</v>
      </c>
      <c r="H75" s="1" t="s">
        <v>83</v>
      </c>
      <c r="I75" s="1">
        <f t="shared" si="53"/>
        <v>39</v>
      </c>
      <c r="J75" s="1">
        <f t="shared" si="54"/>
        <v>27</v>
      </c>
      <c r="K75" s="1">
        <f t="shared" si="55"/>
        <v>11</v>
      </c>
      <c r="L75" s="1">
        <f t="shared" si="56"/>
        <v>8</v>
      </c>
      <c r="M75" s="1">
        <f t="shared" si="57"/>
        <v>2</v>
      </c>
      <c r="N75" s="1">
        <f t="shared" si="58"/>
        <v>3</v>
      </c>
      <c r="O75" s="1">
        <f t="shared" si="59"/>
        <v>20</v>
      </c>
      <c r="P75" s="1">
        <f t="shared" si="60"/>
        <v>14</v>
      </c>
      <c r="Q75" s="1">
        <f t="shared" si="61"/>
        <v>3</v>
      </c>
      <c r="R75" s="1">
        <f t="shared" si="62"/>
        <v>19</v>
      </c>
      <c r="S75" s="1">
        <f t="shared" si="63"/>
        <v>13</v>
      </c>
      <c r="T75" s="1">
        <f t="shared" si="64"/>
        <v>5</v>
      </c>
      <c r="U75" s="1">
        <f t="shared" si="65"/>
        <v>13</v>
      </c>
      <c r="V75" s="1">
        <f t="shared" si="66"/>
        <v>9</v>
      </c>
      <c r="W75" s="1">
        <f t="shared" si="67"/>
        <v>2</v>
      </c>
      <c r="X75" s="1">
        <f t="shared" si="68"/>
        <v>20</v>
      </c>
      <c r="Y75" s="1">
        <f t="shared" si="69"/>
        <v>18</v>
      </c>
      <c r="Z75" s="1">
        <f t="shared" si="70"/>
        <v>5</v>
      </c>
      <c r="AA75" s="1" t="str">
        <f t="shared" si="51"/>
        <v>L</v>
      </c>
      <c r="AB75" s="1">
        <f t="shared" si="71"/>
        <v>2</v>
      </c>
      <c r="AC75" s="1" t="str">
        <f t="shared" si="52"/>
        <v>L</v>
      </c>
      <c r="AD75" s="1">
        <f t="shared" si="48"/>
        <v>3</v>
      </c>
      <c r="AE75" s="1">
        <f t="shared" si="49"/>
        <v>6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10</v>
      </c>
      <c r="E76" s="1">
        <v>4</v>
      </c>
      <c r="F76" s="1">
        <v>2</v>
      </c>
      <c r="G76" s="1" t="s">
        <v>83</v>
      </c>
      <c r="H76" s="1" t="s">
        <v>83</v>
      </c>
      <c r="I76" s="1">
        <f t="shared" si="53"/>
        <v>40</v>
      </c>
      <c r="J76" s="1">
        <f t="shared" si="54"/>
        <v>27</v>
      </c>
      <c r="K76" s="1">
        <f t="shared" si="55"/>
        <v>11</v>
      </c>
      <c r="L76" s="1">
        <f t="shared" si="56"/>
        <v>8</v>
      </c>
      <c r="M76" s="1">
        <f t="shared" si="57"/>
        <v>2</v>
      </c>
      <c r="N76" s="1">
        <f t="shared" si="58"/>
        <v>3</v>
      </c>
      <c r="O76" s="1">
        <f t="shared" si="59"/>
        <v>20</v>
      </c>
      <c r="P76" s="1">
        <f t="shared" si="60"/>
        <v>14</v>
      </c>
      <c r="Q76" s="1">
        <f t="shared" si="61"/>
        <v>3</v>
      </c>
      <c r="R76" s="1">
        <f t="shared" si="62"/>
        <v>20</v>
      </c>
      <c r="S76" s="1">
        <f t="shared" si="63"/>
        <v>13</v>
      </c>
      <c r="T76" s="1">
        <f t="shared" si="64"/>
        <v>5</v>
      </c>
      <c r="U76" s="1">
        <f t="shared" si="65"/>
        <v>13</v>
      </c>
      <c r="V76" s="1">
        <f t="shared" si="66"/>
        <v>9</v>
      </c>
      <c r="W76" s="1">
        <f t="shared" si="67"/>
        <v>2</v>
      </c>
      <c r="X76" s="1">
        <f t="shared" si="68"/>
        <v>21</v>
      </c>
      <c r="Y76" s="1">
        <f t="shared" si="69"/>
        <v>18</v>
      </c>
      <c r="Z76" s="1">
        <f t="shared" si="70"/>
        <v>5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4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12</v>
      </c>
      <c r="E77" s="1">
        <v>1</v>
      </c>
      <c r="F77" s="1">
        <v>4</v>
      </c>
      <c r="G77" s="1" t="s">
        <v>83</v>
      </c>
      <c r="H77" s="1" t="s">
        <v>83</v>
      </c>
      <c r="I77" s="1">
        <f t="shared" si="53"/>
        <v>40</v>
      </c>
      <c r="J77" s="1">
        <f t="shared" si="54"/>
        <v>28</v>
      </c>
      <c r="K77" s="1">
        <f t="shared" si="55"/>
        <v>11</v>
      </c>
      <c r="L77" s="1">
        <f t="shared" si="56"/>
        <v>8</v>
      </c>
      <c r="M77" s="1">
        <f t="shared" si="57"/>
        <v>2</v>
      </c>
      <c r="N77" s="1">
        <f t="shared" si="58"/>
        <v>3</v>
      </c>
      <c r="O77" s="1">
        <f t="shared" si="59"/>
        <v>20</v>
      </c>
      <c r="P77" s="1">
        <f t="shared" si="60"/>
        <v>14</v>
      </c>
      <c r="Q77" s="1">
        <f t="shared" si="61"/>
        <v>3</v>
      </c>
      <c r="R77" s="1">
        <f t="shared" si="62"/>
        <v>20</v>
      </c>
      <c r="S77" s="1">
        <f t="shared" si="63"/>
        <v>14</v>
      </c>
      <c r="T77" s="1">
        <f t="shared" si="64"/>
        <v>5</v>
      </c>
      <c r="U77" s="1">
        <f t="shared" si="65"/>
        <v>13</v>
      </c>
      <c r="V77" s="1">
        <f t="shared" si="66"/>
        <v>9</v>
      </c>
      <c r="W77" s="1">
        <f t="shared" si="67"/>
        <v>2</v>
      </c>
      <c r="X77" s="1">
        <f t="shared" si="68"/>
        <v>21</v>
      </c>
      <c r="Y77" s="1">
        <f t="shared" si="69"/>
        <v>19</v>
      </c>
      <c r="Z77" s="1">
        <f t="shared" si="70"/>
        <v>5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4</v>
      </c>
      <c r="AE77" s="1">
        <f t="shared" si="73"/>
        <v>5</v>
      </c>
      <c r="AF77" s="1">
        <f t="shared" si="74"/>
        <v>1</v>
      </c>
      <c r="AG77" s="43"/>
    </row>
    <row r="78" spans="1:33" x14ac:dyDescent="0.3">
      <c r="A78" s="42">
        <v>46117</v>
      </c>
      <c r="B78" s="1">
        <v>77</v>
      </c>
      <c r="C78" s="1" t="s">
        <v>66</v>
      </c>
      <c r="D78" s="1" t="s">
        <v>17</v>
      </c>
      <c r="E78" s="1">
        <v>4</v>
      </c>
      <c r="F78" s="1">
        <v>5</v>
      </c>
      <c r="G78" s="1" t="s">
        <v>83</v>
      </c>
      <c r="H78" s="1" t="s">
        <v>83</v>
      </c>
      <c r="I78" s="1">
        <f t="shared" si="53"/>
        <v>40</v>
      </c>
      <c r="J78" s="1">
        <f t="shared" si="54"/>
        <v>29</v>
      </c>
      <c r="K78" s="1">
        <f t="shared" si="55"/>
        <v>11</v>
      </c>
      <c r="L78" s="1">
        <f t="shared" si="56"/>
        <v>8</v>
      </c>
      <c r="M78" s="1">
        <f t="shared" si="57"/>
        <v>2</v>
      </c>
      <c r="N78" s="1">
        <f t="shared" si="58"/>
        <v>3</v>
      </c>
      <c r="O78" s="1">
        <f t="shared" si="59"/>
        <v>20</v>
      </c>
      <c r="P78" s="1">
        <f t="shared" si="60"/>
        <v>15</v>
      </c>
      <c r="Q78" s="1">
        <f t="shared" si="61"/>
        <v>3</v>
      </c>
      <c r="R78" s="1">
        <f t="shared" si="62"/>
        <v>20</v>
      </c>
      <c r="S78" s="1">
        <f t="shared" si="63"/>
        <v>14</v>
      </c>
      <c r="T78" s="1">
        <f t="shared" si="64"/>
        <v>5</v>
      </c>
      <c r="U78" s="1">
        <f t="shared" si="65"/>
        <v>13</v>
      </c>
      <c r="V78" s="1">
        <f t="shared" si="66"/>
        <v>9</v>
      </c>
      <c r="W78" s="1">
        <f t="shared" si="67"/>
        <v>2</v>
      </c>
      <c r="X78" s="1">
        <f t="shared" si="68"/>
        <v>21</v>
      </c>
      <c r="Y78" s="1">
        <f t="shared" si="69"/>
        <v>19</v>
      </c>
      <c r="Z78" s="1">
        <f t="shared" si="70"/>
        <v>5</v>
      </c>
      <c r="AA78" s="1" t="str">
        <f t="shared" si="51"/>
        <v>L</v>
      </c>
      <c r="AB78" s="1">
        <f t="shared" si="71"/>
        <v>2</v>
      </c>
      <c r="AC78" s="1" t="str">
        <f t="shared" si="52"/>
        <v>L</v>
      </c>
      <c r="AD78" s="1">
        <f t="shared" si="72"/>
        <v>4</v>
      </c>
      <c r="AE78" s="1">
        <f t="shared" si="73"/>
        <v>6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23</v>
      </c>
      <c r="E79" s="1">
        <v>3</v>
      </c>
      <c r="F79" s="1">
        <v>4</v>
      </c>
      <c r="G79" s="1" t="s">
        <v>84</v>
      </c>
      <c r="H79" s="1" t="s">
        <v>84</v>
      </c>
      <c r="I79" s="1">
        <f t="shared" si="53"/>
        <v>40</v>
      </c>
      <c r="J79" s="1">
        <f t="shared" si="54"/>
        <v>29</v>
      </c>
      <c r="K79" s="1">
        <f t="shared" si="55"/>
        <v>11</v>
      </c>
      <c r="L79" s="1">
        <f t="shared" si="56"/>
        <v>9</v>
      </c>
      <c r="M79" s="1">
        <f t="shared" si="57"/>
        <v>2</v>
      </c>
      <c r="N79" s="1">
        <f t="shared" si="58"/>
        <v>4</v>
      </c>
      <c r="O79" s="1">
        <f t="shared" si="59"/>
        <v>20</v>
      </c>
      <c r="P79" s="1">
        <f t="shared" si="60"/>
        <v>15</v>
      </c>
      <c r="Q79" s="1">
        <f t="shared" si="61"/>
        <v>4</v>
      </c>
      <c r="R79" s="1">
        <f t="shared" si="62"/>
        <v>20</v>
      </c>
      <c r="S79" s="1">
        <f t="shared" si="63"/>
        <v>14</v>
      </c>
      <c r="T79" s="1">
        <f t="shared" si="64"/>
        <v>5</v>
      </c>
      <c r="U79" s="1">
        <f t="shared" si="65"/>
        <v>13</v>
      </c>
      <c r="V79" s="1">
        <f t="shared" si="66"/>
        <v>9</v>
      </c>
      <c r="W79" s="1">
        <f t="shared" si="67"/>
        <v>2</v>
      </c>
      <c r="X79" s="1">
        <f t="shared" si="68"/>
        <v>21</v>
      </c>
      <c r="Y79" s="1">
        <f t="shared" si="69"/>
        <v>19</v>
      </c>
      <c r="Z79" s="1">
        <f t="shared" si="70"/>
        <v>6</v>
      </c>
      <c r="AA79" s="1" t="str">
        <f t="shared" si="51"/>
        <v>L</v>
      </c>
      <c r="AB79" s="1">
        <f t="shared" si="71"/>
        <v>3</v>
      </c>
      <c r="AC79" s="1" t="str">
        <f t="shared" si="52"/>
        <v>OTL</v>
      </c>
      <c r="AD79" s="1">
        <f t="shared" si="72"/>
        <v>3</v>
      </c>
      <c r="AE79" s="1">
        <f t="shared" si="73"/>
        <v>6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10</v>
      </c>
      <c r="E80" s="1">
        <v>6</v>
      </c>
      <c r="F80" s="1">
        <v>3</v>
      </c>
      <c r="G80" s="1" t="s">
        <v>83</v>
      </c>
      <c r="H80" s="1" t="s">
        <v>83</v>
      </c>
      <c r="I80" s="1">
        <f t="shared" si="53"/>
        <v>41</v>
      </c>
      <c r="J80" s="1">
        <f t="shared" si="54"/>
        <v>29</v>
      </c>
      <c r="K80" s="1">
        <f t="shared" si="55"/>
        <v>11</v>
      </c>
      <c r="L80" s="1">
        <f t="shared" si="56"/>
        <v>9</v>
      </c>
      <c r="M80" s="1">
        <f t="shared" si="57"/>
        <v>2</v>
      </c>
      <c r="N80" s="1">
        <f t="shared" si="58"/>
        <v>4</v>
      </c>
      <c r="O80" s="1">
        <f t="shared" si="59"/>
        <v>21</v>
      </c>
      <c r="P80" s="1">
        <f t="shared" si="60"/>
        <v>15</v>
      </c>
      <c r="Q80" s="1">
        <f t="shared" si="61"/>
        <v>4</v>
      </c>
      <c r="R80" s="1">
        <f t="shared" si="62"/>
        <v>20</v>
      </c>
      <c r="S80" s="1">
        <f t="shared" si="63"/>
        <v>14</v>
      </c>
      <c r="T80" s="1">
        <f t="shared" si="64"/>
        <v>5</v>
      </c>
      <c r="U80" s="1">
        <f t="shared" si="65"/>
        <v>13</v>
      </c>
      <c r="V80" s="1">
        <f t="shared" si="66"/>
        <v>9</v>
      </c>
      <c r="W80" s="1">
        <f t="shared" si="67"/>
        <v>2</v>
      </c>
      <c r="X80" s="1">
        <f t="shared" si="68"/>
        <v>22</v>
      </c>
      <c r="Y80" s="1">
        <f t="shared" si="69"/>
        <v>19</v>
      </c>
      <c r="Z80" s="1">
        <f t="shared" si="70"/>
        <v>6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3</v>
      </c>
      <c r="AE80" s="1">
        <f t="shared" si="73"/>
        <v>6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14</v>
      </c>
      <c r="E81" s="1">
        <v>3</v>
      </c>
      <c r="F81" s="1">
        <v>5</v>
      </c>
      <c r="G81" s="1" t="s">
        <v>83</v>
      </c>
      <c r="H81" s="1" t="s">
        <v>83</v>
      </c>
      <c r="I81" s="1">
        <f t="shared" si="53"/>
        <v>41</v>
      </c>
      <c r="J81" s="1">
        <f t="shared" si="54"/>
        <v>30</v>
      </c>
      <c r="K81" s="1">
        <f t="shared" si="55"/>
        <v>11</v>
      </c>
      <c r="L81" s="1">
        <f t="shared" si="56"/>
        <v>9</v>
      </c>
      <c r="M81" s="1">
        <f t="shared" si="57"/>
        <v>2</v>
      </c>
      <c r="N81" s="1">
        <f t="shared" si="58"/>
        <v>4</v>
      </c>
      <c r="O81" s="1">
        <f t="shared" si="59"/>
        <v>21</v>
      </c>
      <c r="P81" s="1">
        <f t="shared" si="60"/>
        <v>16</v>
      </c>
      <c r="Q81" s="1">
        <f t="shared" si="61"/>
        <v>4</v>
      </c>
      <c r="R81" s="1">
        <f t="shared" si="62"/>
        <v>20</v>
      </c>
      <c r="S81" s="1">
        <f t="shared" si="63"/>
        <v>14</v>
      </c>
      <c r="T81" s="1">
        <f t="shared" si="64"/>
        <v>5</v>
      </c>
      <c r="U81" s="1">
        <f t="shared" si="65"/>
        <v>13</v>
      </c>
      <c r="V81" s="1">
        <f t="shared" si="66"/>
        <v>9</v>
      </c>
      <c r="W81" s="1">
        <f t="shared" si="67"/>
        <v>2</v>
      </c>
      <c r="X81" s="1">
        <f t="shared" si="68"/>
        <v>22</v>
      </c>
      <c r="Y81" s="1">
        <f t="shared" si="69"/>
        <v>20</v>
      </c>
      <c r="Z81" s="1">
        <f t="shared" si="70"/>
        <v>6</v>
      </c>
      <c r="AA81" s="1" t="str">
        <f t="shared" si="51"/>
        <v>L</v>
      </c>
      <c r="AB81" s="1">
        <f t="shared" si="71"/>
        <v>1</v>
      </c>
      <c r="AC81" s="1" t="str">
        <f t="shared" si="52"/>
        <v>L</v>
      </c>
      <c r="AD81" s="1">
        <f t="shared" si="72"/>
        <v>3</v>
      </c>
      <c r="AE81" s="1">
        <f t="shared" si="73"/>
        <v>6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65</v>
      </c>
      <c r="D82" s="1" t="s">
        <v>5</v>
      </c>
      <c r="E82" s="1">
        <v>3</v>
      </c>
      <c r="F82" s="1">
        <v>4</v>
      </c>
      <c r="G82" s="1" t="s">
        <v>84</v>
      </c>
      <c r="H82" s="1" t="s">
        <v>83</v>
      </c>
      <c r="I82" s="1">
        <f t="shared" si="53"/>
        <v>41</v>
      </c>
      <c r="J82" s="1">
        <f t="shared" si="54"/>
        <v>30</v>
      </c>
      <c r="K82" s="1">
        <f t="shared" si="55"/>
        <v>11</v>
      </c>
      <c r="L82" s="1">
        <f t="shared" si="56"/>
        <v>10</v>
      </c>
      <c r="M82" s="1">
        <f t="shared" si="57"/>
        <v>2</v>
      </c>
      <c r="N82" s="1">
        <f t="shared" si="58"/>
        <v>4</v>
      </c>
      <c r="O82" s="1">
        <f t="shared" si="59"/>
        <v>21</v>
      </c>
      <c r="P82" s="1">
        <f t="shared" si="60"/>
        <v>16</v>
      </c>
      <c r="Q82" s="1">
        <f t="shared" si="61"/>
        <v>4</v>
      </c>
      <c r="R82" s="1">
        <f t="shared" si="62"/>
        <v>20</v>
      </c>
      <c r="S82" s="1">
        <f t="shared" si="63"/>
        <v>14</v>
      </c>
      <c r="T82" s="1">
        <f t="shared" si="64"/>
        <v>6</v>
      </c>
      <c r="U82" s="1">
        <f t="shared" si="65"/>
        <v>13</v>
      </c>
      <c r="V82" s="1">
        <f t="shared" si="66"/>
        <v>9</v>
      </c>
      <c r="W82" s="1">
        <f t="shared" si="67"/>
        <v>3</v>
      </c>
      <c r="X82" s="1">
        <f t="shared" si="68"/>
        <v>22</v>
      </c>
      <c r="Y82" s="1">
        <f t="shared" si="69"/>
        <v>20</v>
      </c>
      <c r="Z82" s="1">
        <f t="shared" si="70"/>
        <v>7</v>
      </c>
      <c r="AA82" s="1" t="str">
        <f t="shared" si="51"/>
        <v>L</v>
      </c>
      <c r="AB82" s="1">
        <f t="shared" si="71"/>
        <v>2</v>
      </c>
      <c r="AC82" s="1" t="str">
        <f t="shared" si="52"/>
        <v>OTL</v>
      </c>
      <c r="AD82" s="1">
        <f t="shared" si="72"/>
        <v>3</v>
      </c>
      <c r="AE82" s="1">
        <f t="shared" si="73"/>
        <v>5</v>
      </c>
      <c r="AF82" s="1">
        <f t="shared" si="74"/>
        <v>2</v>
      </c>
      <c r="AG82" s="43"/>
    </row>
    <row r="83" spans="1:33" x14ac:dyDescent="0.3">
      <c r="A83" s="42">
        <v>46127</v>
      </c>
      <c r="B83" s="1">
        <v>82</v>
      </c>
      <c r="C83" s="1" t="s">
        <v>65</v>
      </c>
      <c r="D83" s="1" t="s">
        <v>19</v>
      </c>
      <c r="E83" s="1">
        <v>1</v>
      </c>
      <c r="F83" s="1">
        <v>8</v>
      </c>
      <c r="G83" s="1" t="s">
        <v>83</v>
      </c>
      <c r="H83" s="1" t="s">
        <v>83</v>
      </c>
      <c r="I83" s="1">
        <f t="shared" si="53"/>
        <v>41</v>
      </c>
      <c r="J83" s="1">
        <f t="shared" si="54"/>
        <v>31</v>
      </c>
      <c r="K83" s="1">
        <f t="shared" si="55"/>
        <v>11</v>
      </c>
      <c r="L83" s="1">
        <f t="shared" si="56"/>
        <v>10</v>
      </c>
      <c r="M83" s="1">
        <f t="shared" si="57"/>
        <v>2</v>
      </c>
      <c r="N83" s="1">
        <f t="shared" si="58"/>
        <v>4</v>
      </c>
      <c r="O83" s="1">
        <f t="shared" si="59"/>
        <v>21</v>
      </c>
      <c r="P83" s="1">
        <f t="shared" si="60"/>
        <v>16</v>
      </c>
      <c r="Q83" s="1">
        <f t="shared" si="61"/>
        <v>4</v>
      </c>
      <c r="R83" s="1">
        <f t="shared" si="62"/>
        <v>20</v>
      </c>
      <c r="S83" s="1">
        <f t="shared" si="63"/>
        <v>15</v>
      </c>
      <c r="T83" s="1">
        <f t="shared" si="64"/>
        <v>6</v>
      </c>
      <c r="U83" s="1">
        <f t="shared" si="65"/>
        <v>13</v>
      </c>
      <c r="V83" s="1">
        <f t="shared" si="66"/>
        <v>10</v>
      </c>
      <c r="W83" s="1">
        <f t="shared" si="67"/>
        <v>3</v>
      </c>
      <c r="X83" s="1">
        <f t="shared" si="68"/>
        <v>22</v>
      </c>
      <c r="Y83" s="1">
        <f t="shared" si="69"/>
        <v>21</v>
      </c>
      <c r="Z83" s="1">
        <f t="shared" si="70"/>
        <v>7</v>
      </c>
      <c r="AA83" s="1" t="str">
        <f t="shared" si="51"/>
        <v>L</v>
      </c>
      <c r="AB83" s="1">
        <f t="shared" si="71"/>
        <v>3</v>
      </c>
      <c r="AC83" s="1" t="str">
        <f t="shared" si="52"/>
        <v>L</v>
      </c>
      <c r="AD83" s="1">
        <f t="shared" si="72"/>
        <v>2</v>
      </c>
      <c r="AE83" s="1">
        <f t="shared" si="73"/>
        <v>6</v>
      </c>
      <c r="AF83" s="1">
        <f t="shared" si="74"/>
        <v>2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41</v>
      </c>
      <c r="J84" s="1">
        <f t="shared" si="75"/>
        <v>31</v>
      </c>
      <c r="K84" s="1">
        <f t="shared" si="75"/>
        <v>11</v>
      </c>
      <c r="L84" s="1">
        <f t="shared" si="75"/>
        <v>10</v>
      </c>
      <c r="M84" s="1">
        <f t="shared" si="75"/>
        <v>2</v>
      </c>
      <c r="N84" s="1">
        <f t="shared" si="75"/>
        <v>4</v>
      </c>
      <c r="O84" s="1">
        <f t="shared" ref="O84:Z84" si="76">IF(O2="","",MAX(O2:O83))</f>
        <v>21</v>
      </c>
      <c r="P84" s="1">
        <f t="shared" si="76"/>
        <v>16</v>
      </c>
      <c r="Q84" s="1">
        <f t="shared" si="76"/>
        <v>4</v>
      </c>
      <c r="R84" s="1">
        <f t="shared" si="76"/>
        <v>20</v>
      </c>
      <c r="S84" s="1">
        <f t="shared" si="76"/>
        <v>15</v>
      </c>
      <c r="T84" s="1">
        <f t="shared" si="76"/>
        <v>6</v>
      </c>
      <c r="U84" s="1">
        <f t="shared" si="76"/>
        <v>13</v>
      </c>
      <c r="V84" s="1">
        <f t="shared" si="76"/>
        <v>10</v>
      </c>
      <c r="W84" s="1">
        <f t="shared" si="76"/>
        <v>3</v>
      </c>
      <c r="X84" s="1">
        <f t="shared" si="76"/>
        <v>22</v>
      </c>
      <c r="Y84" s="1">
        <f t="shared" si="76"/>
        <v>21</v>
      </c>
      <c r="Z84" s="1">
        <f t="shared" si="76"/>
        <v>7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2</v>
      </c>
      <c r="AE84" s="1">
        <f>IF(LOOKUP(2,1 / (AE1:AE83 &lt;&gt; ""),AE1:AE83)="L10 L","",LOOKUP(2,1 / (AE1:AE83 &lt;&gt; ""),AE1:AE83))</f>
        <v>6</v>
      </c>
      <c r="AF84" s="1">
        <f>IF(LOOKUP(2,1 / (AF1:AF83 &lt;&gt; ""),AF1:AF83)="L10 L","",LOOKUP(2,1 / (AF1:AF83 &lt;&gt; ""),AF1:AF83))</f>
        <v>2</v>
      </c>
    </row>
    <row r="85" spans="1:33" x14ac:dyDescent="0.3">
      <c r="C85" s="1">
        <f>COUNTIF(C1:C83,"Away")</f>
        <v>41</v>
      </c>
      <c r="E85" s="1">
        <f>SUM(E2:E83)</f>
        <v>241</v>
      </c>
      <c r="F85" s="1">
        <f>SUM(F2:F83)</f>
        <v>258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21-16-4</v>
      </c>
      <c r="R85" s="1" t="str">
        <f>IF(R84="","0-0-0",CONCATENATE(R84,"-",S84,"-",T84))</f>
        <v>20-15-6</v>
      </c>
      <c r="U85" s="1" t="str">
        <f>IF(U84="","0-0-0",CONCATENATE(U84,"-",V84,"-",W84))</f>
        <v>13-10-3</v>
      </c>
      <c r="X85" s="1" t="str">
        <f>IF(X84="","0-0-0",CONCATENATE(X84,"-",Y84,"-",Z84))</f>
        <v>22-21-7</v>
      </c>
      <c r="AA85" s="1" t="str">
        <f>IF(AA84="","0-0",CONCATENATE(AA84,AB84))</f>
        <v>L3</v>
      </c>
      <c r="AD85" s="1" t="str">
        <f>IF(AD84="","0-0-0",CONCATENATE(AD84,"-",AE84,"-",AF84))</f>
        <v>2-6-2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500-000002000000}">
      <formula1>$AK$1:$AK$2</formula1>
    </dataValidation>
    <dataValidation type="list" allowBlank="1" showInputMessage="1" showErrorMessage="1" sqref="C2:C83" xr:uid="{00000000-0002-0000-C500-000000000000}">
      <formula1>$AL$1:$AL$2</formula1>
    </dataValidation>
    <dataValidation type="list" allowBlank="1" showInputMessage="1" showErrorMessage="1" sqref="D2:D83" xr:uid="{00000000-0002-0000-C500-000001000000}">
      <formula1>$AM$1:$AM$31</formula1>
    </dataValidation>
  </dataValidations>
  <hyperlinks>
    <hyperlink ref="AG1" location="Index!A1" display="Home" xr:uid="{C38782CE-19DA-43B8-B60C-15054EAFFDAC}"/>
  </hyperlink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6915-DC87-469A-9410-EACAB94AA609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45938</v>
      </c>
      <c r="B2" s="1">
        <v>1</v>
      </c>
      <c r="C2" s="1" t="s">
        <v>66</v>
      </c>
      <c r="D2" s="1" t="s">
        <v>27</v>
      </c>
      <c r="E2" s="1">
        <v>3</v>
      </c>
      <c r="F2" s="1">
        <v>4</v>
      </c>
      <c r="G2" s="1" t="s">
        <v>84</v>
      </c>
      <c r="H2" s="1" t="s">
        <v>84</v>
      </c>
      <c r="I2" s="1">
        <f>IF(E2="","",IF(E2&gt;F2,1,0))</f>
        <v>0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1</v>
      </c>
      <c r="M2" s="1">
        <f>IF(E2="","",IF(AND(H2=$AK$1,E2&gt;F2),1,0))</f>
        <v>0</v>
      </c>
      <c r="N2" s="1">
        <f>IF(E2="","",IF(AND(H2=$AK$1,E2&lt;F2),1,0))</f>
        <v>1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1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1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1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OTL</v>
      </c>
      <c r="AD2" s="1">
        <f>IF(AC2="","",IF(AC2=$AJ$1,1,0))</f>
        <v>0</v>
      </c>
      <c r="AE2" s="1">
        <f>IF(AC2="","",IF(AC2=$AJ$2,1,0))</f>
        <v>0</v>
      </c>
      <c r="AF2" s="1">
        <f>IF(AC2="","",IF(AC2=$AJ$3,1,0))</f>
        <v>1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3</v>
      </c>
      <c r="E3" s="1">
        <v>3</v>
      </c>
      <c r="F3" s="1">
        <v>1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1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1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1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68</v>
      </c>
      <c r="AM3" s="1" t="s">
        <v>28</v>
      </c>
      <c r="AN3" s="1" t="s">
        <v>25</v>
      </c>
      <c r="AO3" s="1" t="s">
        <v>18</v>
      </c>
    </row>
    <row r="4" spans="1:41" x14ac:dyDescent="0.3">
      <c r="A4" s="42">
        <v>45944</v>
      </c>
      <c r="B4" s="1">
        <v>3</v>
      </c>
      <c r="C4" s="1" t="s">
        <v>65</v>
      </c>
      <c r="D4" s="1" t="s">
        <v>12</v>
      </c>
      <c r="E4" s="1">
        <v>2</v>
      </c>
      <c r="F4" s="1">
        <v>0</v>
      </c>
      <c r="G4" s="1" t="s">
        <v>83</v>
      </c>
      <c r="H4" s="1" t="s">
        <v>83</v>
      </c>
      <c r="I4" s="1">
        <f t="shared" si="2"/>
        <v>2</v>
      </c>
      <c r="J4" s="1">
        <f t="shared" si="3"/>
        <v>0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1</v>
      </c>
      <c r="O4" s="1">
        <f t="shared" si="8"/>
        <v>1</v>
      </c>
      <c r="P4" s="1">
        <f t="shared" si="9"/>
        <v>0</v>
      </c>
      <c r="Q4" s="1">
        <f t="shared" si="10"/>
        <v>1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1</v>
      </c>
      <c r="X4" s="1">
        <f t="shared" si="17"/>
        <v>1</v>
      </c>
      <c r="Y4" s="1">
        <f t="shared" si="18"/>
        <v>0</v>
      </c>
      <c r="Z4" s="1">
        <f t="shared" si="19"/>
        <v>1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8</v>
      </c>
    </row>
    <row r="5" spans="1:41" x14ac:dyDescent="0.3">
      <c r="A5" s="42">
        <v>45946</v>
      </c>
      <c r="B5" s="1">
        <v>4</v>
      </c>
      <c r="C5" s="1" t="s">
        <v>65</v>
      </c>
      <c r="D5" s="1" t="s">
        <v>13</v>
      </c>
      <c r="E5" s="1">
        <v>2</v>
      </c>
      <c r="F5" s="1">
        <v>4</v>
      </c>
      <c r="G5" s="1" t="s">
        <v>83</v>
      </c>
      <c r="H5" s="1" t="s">
        <v>83</v>
      </c>
      <c r="I5" s="1">
        <f t="shared" si="2"/>
        <v>2</v>
      </c>
      <c r="J5" s="1">
        <f t="shared" si="3"/>
        <v>1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1</v>
      </c>
      <c r="O5" s="1">
        <f t="shared" si="8"/>
        <v>1</v>
      </c>
      <c r="P5" s="1">
        <f t="shared" si="9"/>
        <v>0</v>
      </c>
      <c r="Q5" s="1">
        <f t="shared" si="10"/>
        <v>1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1</v>
      </c>
      <c r="X5" s="1">
        <f t="shared" si="17"/>
        <v>1</v>
      </c>
      <c r="Y5" s="1">
        <f t="shared" si="18"/>
        <v>0</v>
      </c>
      <c r="Z5" s="1">
        <f t="shared" si="19"/>
        <v>1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1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A6" s="42">
        <v>45948</v>
      </c>
      <c r="B6" s="1">
        <v>5</v>
      </c>
      <c r="C6" s="1" t="s">
        <v>65</v>
      </c>
      <c r="D6" s="1" t="s">
        <v>14</v>
      </c>
      <c r="E6" s="1">
        <v>3</v>
      </c>
      <c r="F6" s="1">
        <v>5</v>
      </c>
      <c r="G6" s="1" t="s">
        <v>83</v>
      </c>
      <c r="H6" s="1" t="s">
        <v>83</v>
      </c>
      <c r="I6" s="1">
        <f t="shared" si="2"/>
        <v>2</v>
      </c>
      <c r="J6" s="1">
        <f t="shared" si="3"/>
        <v>2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0</v>
      </c>
      <c r="Q6" s="1">
        <f t="shared" si="10"/>
        <v>1</v>
      </c>
      <c r="R6" s="1">
        <f t="shared" si="11"/>
        <v>1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0</v>
      </c>
      <c r="W6" s="1">
        <f t="shared" si="16"/>
        <v>1</v>
      </c>
      <c r="X6" s="1">
        <f t="shared" si="17"/>
        <v>1</v>
      </c>
      <c r="Y6" s="1">
        <f t="shared" si="18"/>
        <v>0</v>
      </c>
      <c r="Z6" s="1">
        <f t="shared" si="19"/>
        <v>1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18</v>
      </c>
      <c r="AO6" s="1" t="s">
        <v>3</v>
      </c>
    </row>
    <row r="7" spans="1:41" x14ac:dyDescent="0.3">
      <c r="A7" s="42">
        <v>45949</v>
      </c>
      <c r="B7" s="1">
        <v>6</v>
      </c>
      <c r="C7" s="1" t="s">
        <v>65</v>
      </c>
      <c r="D7" s="1" t="s">
        <v>21</v>
      </c>
      <c r="E7" s="1">
        <v>2</v>
      </c>
      <c r="F7" s="1">
        <v>4</v>
      </c>
      <c r="G7" s="1" t="s">
        <v>83</v>
      </c>
      <c r="H7" s="1" t="s">
        <v>83</v>
      </c>
      <c r="I7" s="1">
        <f t="shared" si="2"/>
        <v>2</v>
      </c>
      <c r="J7" s="1">
        <f t="shared" si="3"/>
        <v>3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1</v>
      </c>
      <c r="O7" s="1">
        <f t="shared" si="8"/>
        <v>1</v>
      </c>
      <c r="P7" s="1">
        <f t="shared" si="9"/>
        <v>0</v>
      </c>
      <c r="Q7" s="1">
        <f t="shared" si="10"/>
        <v>1</v>
      </c>
      <c r="R7" s="1">
        <f t="shared" si="11"/>
        <v>1</v>
      </c>
      <c r="S7" s="1">
        <f t="shared" si="12"/>
        <v>3</v>
      </c>
      <c r="T7" s="1">
        <f t="shared" si="13"/>
        <v>0</v>
      </c>
      <c r="U7" s="1">
        <f t="shared" si="14"/>
        <v>1</v>
      </c>
      <c r="V7" s="1">
        <f t="shared" si="15"/>
        <v>0</v>
      </c>
      <c r="W7" s="1">
        <f t="shared" si="16"/>
        <v>1</v>
      </c>
      <c r="X7" s="1">
        <f t="shared" si="17"/>
        <v>1</v>
      </c>
      <c r="Y7" s="1">
        <f t="shared" si="18"/>
        <v>0</v>
      </c>
      <c r="Z7" s="1">
        <f t="shared" si="19"/>
        <v>1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2</v>
      </c>
      <c r="AE7" s="1">
        <f t="shared" si="22"/>
        <v>3</v>
      </c>
      <c r="AF7" s="1">
        <f t="shared" si="23"/>
        <v>1</v>
      </c>
      <c r="AG7" s="43"/>
      <c r="AM7" s="1" t="s">
        <v>24</v>
      </c>
      <c r="AN7" s="1" t="s">
        <v>17</v>
      </c>
      <c r="AO7" s="1" t="s">
        <v>2</v>
      </c>
    </row>
    <row r="8" spans="1:41" x14ac:dyDescent="0.3">
      <c r="A8" s="42">
        <v>45951</v>
      </c>
      <c r="B8" s="1">
        <v>7</v>
      </c>
      <c r="C8" s="1" t="s">
        <v>65</v>
      </c>
      <c r="D8" s="1" t="s">
        <v>11</v>
      </c>
      <c r="E8" s="1">
        <v>3</v>
      </c>
      <c r="F8" s="1">
        <v>2</v>
      </c>
      <c r="G8" s="1" t="s">
        <v>84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1</v>
      </c>
      <c r="O8" s="1">
        <f t="shared" si="8"/>
        <v>1</v>
      </c>
      <c r="P8" s="1">
        <f t="shared" si="9"/>
        <v>0</v>
      </c>
      <c r="Q8" s="1">
        <f t="shared" si="10"/>
        <v>1</v>
      </c>
      <c r="R8" s="1">
        <f t="shared" si="11"/>
        <v>2</v>
      </c>
      <c r="S8" s="1">
        <f t="shared" si="12"/>
        <v>3</v>
      </c>
      <c r="T8" s="1">
        <f t="shared" si="13"/>
        <v>0</v>
      </c>
      <c r="U8" s="1">
        <f t="shared" si="14"/>
        <v>1</v>
      </c>
      <c r="V8" s="1">
        <f t="shared" si="15"/>
        <v>0</v>
      </c>
      <c r="W8" s="1">
        <f t="shared" si="16"/>
        <v>1</v>
      </c>
      <c r="X8" s="1">
        <f t="shared" si="17"/>
        <v>1</v>
      </c>
      <c r="Y8" s="1">
        <f t="shared" si="18"/>
        <v>0</v>
      </c>
      <c r="Z8" s="1">
        <f t="shared" si="19"/>
        <v>1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15</v>
      </c>
    </row>
    <row r="9" spans="1:41" x14ac:dyDescent="0.3">
      <c r="A9" s="42">
        <v>45953</v>
      </c>
      <c r="B9" s="1">
        <v>8</v>
      </c>
      <c r="C9" s="1" t="s">
        <v>66</v>
      </c>
      <c r="D9" s="1" t="s">
        <v>16</v>
      </c>
      <c r="E9" s="1">
        <v>6</v>
      </c>
      <c r="F9" s="1">
        <v>5</v>
      </c>
      <c r="G9" s="1" t="s">
        <v>83</v>
      </c>
      <c r="H9" s="1" t="s">
        <v>83</v>
      </c>
      <c r="I9" s="1">
        <f t="shared" si="2"/>
        <v>4</v>
      </c>
      <c r="J9" s="1">
        <f t="shared" si="3"/>
        <v>3</v>
      </c>
      <c r="K9" s="1">
        <f t="shared" si="4"/>
        <v>1</v>
      </c>
      <c r="L9" s="1">
        <f t="shared" si="5"/>
        <v>1</v>
      </c>
      <c r="M9" s="1">
        <f t="shared" si="6"/>
        <v>0</v>
      </c>
      <c r="N9" s="1">
        <f t="shared" si="7"/>
        <v>1</v>
      </c>
      <c r="O9" s="1">
        <f t="shared" si="8"/>
        <v>2</v>
      </c>
      <c r="P9" s="1">
        <f t="shared" si="9"/>
        <v>0</v>
      </c>
      <c r="Q9" s="1">
        <f t="shared" si="10"/>
        <v>1</v>
      </c>
      <c r="R9" s="1">
        <f t="shared" si="11"/>
        <v>2</v>
      </c>
      <c r="S9" s="1">
        <f t="shared" si="12"/>
        <v>3</v>
      </c>
      <c r="T9" s="1">
        <f t="shared" si="13"/>
        <v>0</v>
      </c>
      <c r="U9" s="1">
        <f t="shared" si="14"/>
        <v>1</v>
      </c>
      <c r="V9" s="1">
        <f t="shared" si="15"/>
        <v>0</v>
      </c>
      <c r="W9" s="1">
        <f t="shared" si="16"/>
        <v>1</v>
      </c>
      <c r="X9" s="1">
        <f t="shared" si="17"/>
        <v>1</v>
      </c>
      <c r="Y9" s="1">
        <f t="shared" si="18"/>
        <v>0</v>
      </c>
      <c r="Z9" s="1">
        <f t="shared" si="19"/>
        <v>1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22</v>
      </c>
      <c r="AN9" s="1" t="s">
        <v>8</v>
      </c>
    </row>
    <row r="10" spans="1:41" x14ac:dyDescent="0.3">
      <c r="A10" s="42">
        <v>45955</v>
      </c>
      <c r="B10" s="1">
        <v>9</v>
      </c>
      <c r="C10" s="1" t="s">
        <v>65</v>
      </c>
      <c r="D10" s="1" t="s">
        <v>7</v>
      </c>
      <c r="E10" s="1">
        <v>2</v>
      </c>
      <c r="F10" s="1">
        <v>3</v>
      </c>
      <c r="G10" s="1" t="s">
        <v>83</v>
      </c>
      <c r="H10" s="1" t="s">
        <v>83</v>
      </c>
      <c r="I10" s="1">
        <f t="shared" si="2"/>
        <v>4</v>
      </c>
      <c r="J10" s="1">
        <f t="shared" si="3"/>
        <v>4</v>
      </c>
      <c r="K10" s="1">
        <f t="shared" si="4"/>
        <v>1</v>
      </c>
      <c r="L10" s="1">
        <f t="shared" si="5"/>
        <v>1</v>
      </c>
      <c r="M10" s="1">
        <f t="shared" si="6"/>
        <v>0</v>
      </c>
      <c r="N10" s="1">
        <f t="shared" si="7"/>
        <v>1</v>
      </c>
      <c r="O10" s="1">
        <f t="shared" si="8"/>
        <v>2</v>
      </c>
      <c r="P10" s="1">
        <f t="shared" si="9"/>
        <v>0</v>
      </c>
      <c r="Q10" s="1">
        <f t="shared" si="10"/>
        <v>1</v>
      </c>
      <c r="R10" s="1">
        <f t="shared" si="11"/>
        <v>2</v>
      </c>
      <c r="S10" s="1">
        <f t="shared" si="12"/>
        <v>4</v>
      </c>
      <c r="T10" s="1">
        <f t="shared" si="13"/>
        <v>0</v>
      </c>
      <c r="U10" s="1">
        <f t="shared" si="14"/>
        <v>1</v>
      </c>
      <c r="V10" s="1">
        <f t="shared" si="15"/>
        <v>1</v>
      </c>
      <c r="W10" s="1">
        <f t="shared" si="16"/>
        <v>1</v>
      </c>
      <c r="X10" s="1">
        <f t="shared" si="17"/>
        <v>1</v>
      </c>
      <c r="Y10" s="1">
        <f t="shared" si="18"/>
        <v>1</v>
      </c>
      <c r="Z10" s="1">
        <f t="shared" si="19"/>
        <v>1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4</v>
      </c>
      <c r="AE10" s="1">
        <f t="shared" si="22"/>
        <v>4</v>
      </c>
      <c r="AF10" s="1">
        <f t="shared" si="23"/>
        <v>1</v>
      </c>
      <c r="AG10" s="43"/>
      <c r="AM10" s="1" t="s">
        <v>21</v>
      </c>
      <c r="AN10" s="1" t="s">
        <v>7</v>
      </c>
    </row>
    <row r="11" spans="1:41" x14ac:dyDescent="0.3">
      <c r="A11" s="42">
        <v>45956</v>
      </c>
      <c r="B11" s="1">
        <v>10</v>
      </c>
      <c r="C11" s="1" t="s">
        <v>65</v>
      </c>
      <c r="D11" s="1" t="s">
        <v>3</v>
      </c>
      <c r="E11" s="1">
        <v>3</v>
      </c>
      <c r="F11" s="1">
        <v>4</v>
      </c>
      <c r="G11" s="1" t="s">
        <v>84</v>
      </c>
      <c r="H11" s="1" t="s">
        <v>83</v>
      </c>
      <c r="I11" s="1">
        <f t="shared" si="2"/>
        <v>4</v>
      </c>
      <c r="J11" s="1">
        <f t="shared" si="3"/>
        <v>4</v>
      </c>
      <c r="K11" s="1">
        <f t="shared" si="4"/>
        <v>1</v>
      </c>
      <c r="L11" s="1">
        <f t="shared" si="5"/>
        <v>2</v>
      </c>
      <c r="M11" s="1">
        <f t="shared" si="6"/>
        <v>0</v>
      </c>
      <c r="N11" s="1">
        <f t="shared" si="7"/>
        <v>1</v>
      </c>
      <c r="O11" s="1">
        <f t="shared" si="8"/>
        <v>2</v>
      </c>
      <c r="P11" s="1">
        <f t="shared" si="9"/>
        <v>0</v>
      </c>
      <c r="Q11" s="1">
        <f t="shared" si="10"/>
        <v>1</v>
      </c>
      <c r="R11" s="1">
        <f t="shared" si="11"/>
        <v>2</v>
      </c>
      <c r="S11" s="1">
        <f t="shared" si="12"/>
        <v>4</v>
      </c>
      <c r="T11" s="1">
        <f t="shared" si="13"/>
        <v>1</v>
      </c>
      <c r="U11" s="1">
        <f t="shared" si="14"/>
        <v>1</v>
      </c>
      <c r="V11" s="1">
        <f t="shared" si="15"/>
        <v>1</v>
      </c>
      <c r="W11" s="1">
        <f t="shared" si="16"/>
        <v>2</v>
      </c>
      <c r="X11" s="1">
        <f t="shared" si="17"/>
        <v>1</v>
      </c>
      <c r="Y11" s="1">
        <f t="shared" si="18"/>
        <v>1</v>
      </c>
      <c r="Z11" s="1">
        <f t="shared" si="19"/>
        <v>2</v>
      </c>
      <c r="AA11" s="1" t="str">
        <f t="shared" si="0"/>
        <v>L</v>
      </c>
      <c r="AB11" s="1">
        <f t="shared" si="20"/>
        <v>2</v>
      </c>
      <c r="AC11" s="1" t="str">
        <f t="shared" si="1"/>
        <v>OTL</v>
      </c>
      <c r="AD11" s="1">
        <f t="shared" si="21"/>
        <v>4</v>
      </c>
      <c r="AE11" s="1">
        <f t="shared" si="22"/>
        <v>4</v>
      </c>
      <c r="AF11" s="1">
        <f t="shared" si="23"/>
        <v>2</v>
      </c>
      <c r="AG11" s="43"/>
      <c r="AM11" s="1" t="s">
        <v>19</v>
      </c>
      <c r="AN11" s="1" t="s">
        <v>6</v>
      </c>
    </row>
    <row r="12" spans="1:41" x14ac:dyDescent="0.3">
      <c r="A12" s="42">
        <v>45958</v>
      </c>
      <c r="B12" s="1">
        <v>11</v>
      </c>
      <c r="C12" s="1" t="s">
        <v>66</v>
      </c>
      <c r="D12" s="1" t="s">
        <v>95</v>
      </c>
      <c r="E12" s="1">
        <v>6</v>
      </c>
      <c r="F12" s="1">
        <v>3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4</v>
      </c>
      <c r="K12" s="1">
        <f t="shared" si="4"/>
        <v>1</v>
      </c>
      <c r="L12" s="1">
        <f t="shared" si="5"/>
        <v>2</v>
      </c>
      <c r="M12" s="1">
        <f t="shared" si="6"/>
        <v>0</v>
      </c>
      <c r="N12" s="1">
        <f t="shared" si="7"/>
        <v>1</v>
      </c>
      <c r="O12" s="1">
        <f t="shared" si="8"/>
        <v>3</v>
      </c>
      <c r="P12" s="1">
        <f t="shared" si="9"/>
        <v>0</v>
      </c>
      <c r="Q12" s="1">
        <f t="shared" si="10"/>
        <v>1</v>
      </c>
      <c r="R12" s="1">
        <f t="shared" si="11"/>
        <v>2</v>
      </c>
      <c r="S12" s="1">
        <f t="shared" si="12"/>
        <v>4</v>
      </c>
      <c r="T12" s="1">
        <f t="shared" si="13"/>
        <v>1</v>
      </c>
      <c r="U12" s="1">
        <f t="shared" si="14"/>
        <v>1</v>
      </c>
      <c r="V12" s="1">
        <f t="shared" si="15"/>
        <v>1</v>
      </c>
      <c r="W12" s="1">
        <f t="shared" si="16"/>
        <v>2</v>
      </c>
      <c r="X12" s="1">
        <f t="shared" si="17"/>
        <v>2</v>
      </c>
      <c r="Y12" s="1">
        <f t="shared" si="18"/>
        <v>1</v>
      </c>
      <c r="Z12" s="1">
        <f t="shared" si="19"/>
        <v>2</v>
      </c>
      <c r="AA12" s="1" t="str">
        <f t="shared" si="0"/>
        <v>W</v>
      </c>
      <c r="AB12" s="1">
        <f t="shared" si="20"/>
        <v>1</v>
      </c>
      <c r="AC12" s="1" t="str">
        <f t="shared" si="1"/>
        <v>W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4</v>
      </c>
      <c r="AF12" s="1">
        <f t="shared" ref="AF12:AF43" si="26">IF(AC12="","",COUNTIFS(AC3:AC12,"OTL"))</f>
        <v>1</v>
      </c>
      <c r="AG12" s="43"/>
      <c r="AM12" s="1" t="s">
        <v>18</v>
      </c>
      <c r="AN12" s="1" t="s">
        <v>95</v>
      </c>
    </row>
    <row r="13" spans="1:41" x14ac:dyDescent="0.3">
      <c r="A13" s="42">
        <v>45960</v>
      </c>
      <c r="B13" s="1">
        <v>12</v>
      </c>
      <c r="C13" s="1" t="s">
        <v>66</v>
      </c>
      <c r="D13" s="1" t="s">
        <v>12</v>
      </c>
      <c r="E13" s="1">
        <v>3</v>
      </c>
      <c r="F13" s="1">
        <v>4</v>
      </c>
      <c r="G13" s="1" t="s">
        <v>84</v>
      </c>
      <c r="H13" s="1" t="s">
        <v>83</v>
      </c>
      <c r="I13" s="1">
        <f t="shared" si="2"/>
        <v>5</v>
      </c>
      <c r="J13" s="1">
        <f t="shared" si="3"/>
        <v>4</v>
      </c>
      <c r="K13" s="1">
        <f t="shared" si="4"/>
        <v>1</v>
      </c>
      <c r="L13" s="1">
        <f t="shared" si="5"/>
        <v>3</v>
      </c>
      <c r="M13" s="1">
        <f t="shared" si="6"/>
        <v>0</v>
      </c>
      <c r="N13" s="1">
        <f t="shared" si="7"/>
        <v>1</v>
      </c>
      <c r="O13" s="1">
        <f t="shared" si="8"/>
        <v>3</v>
      </c>
      <c r="P13" s="1">
        <f t="shared" si="9"/>
        <v>0</v>
      </c>
      <c r="Q13" s="1">
        <f t="shared" si="10"/>
        <v>2</v>
      </c>
      <c r="R13" s="1">
        <f t="shared" si="11"/>
        <v>2</v>
      </c>
      <c r="S13" s="1">
        <f t="shared" si="12"/>
        <v>4</v>
      </c>
      <c r="T13" s="1">
        <f t="shared" si="13"/>
        <v>1</v>
      </c>
      <c r="U13" s="1">
        <f t="shared" si="14"/>
        <v>1</v>
      </c>
      <c r="V13" s="1">
        <f t="shared" si="15"/>
        <v>1</v>
      </c>
      <c r="W13" s="1">
        <f t="shared" si="16"/>
        <v>2</v>
      </c>
      <c r="X13" s="1">
        <f t="shared" si="17"/>
        <v>2</v>
      </c>
      <c r="Y13" s="1">
        <f t="shared" si="18"/>
        <v>1</v>
      </c>
      <c r="Z13" s="1">
        <f t="shared" si="19"/>
        <v>2</v>
      </c>
      <c r="AA13" s="1" t="str">
        <f t="shared" si="0"/>
        <v>L</v>
      </c>
      <c r="AB13" s="1">
        <f t="shared" si="20"/>
        <v>1</v>
      </c>
      <c r="AC13" s="1" t="str">
        <f t="shared" si="1"/>
        <v>OTL</v>
      </c>
      <c r="AD13" s="1">
        <f t="shared" si="24"/>
        <v>4</v>
      </c>
      <c r="AE13" s="1">
        <f t="shared" si="25"/>
        <v>4</v>
      </c>
      <c r="AF13" s="1">
        <f t="shared" si="26"/>
        <v>2</v>
      </c>
      <c r="AG13" s="43"/>
      <c r="AM13" s="1" t="s">
        <v>17</v>
      </c>
      <c r="AN13" s="1" t="s">
        <v>3</v>
      </c>
    </row>
    <row r="14" spans="1:41" x14ac:dyDescent="0.3">
      <c r="A14" s="42">
        <v>45962</v>
      </c>
      <c r="B14" s="1">
        <v>13</v>
      </c>
      <c r="C14" s="1" t="s">
        <v>66</v>
      </c>
      <c r="D14" s="1" t="s">
        <v>25</v>
      </c>
      <c r="E14" s="1">
        <v>3</v>
      </c>
      <c r="F14" s="1">
        <v>2</v>
      </c>
      <c r="G14" s="1" t="s">
        <v>84</v>
      </c>
      <c r="H14" s="1" t="s">
        <v>83</v>
      </c>
      <c r="I14" s="1">
        <f t="shared" si="2"/>
        <v>6</v>
      </c>
      <c r="J14" s="1">
        <f t="shared" si="3"/>
        <v>4</v>
      </c>
      <c r="K14" s="1">
        <f t="shared" si="4"/>
        <v>2</v>
      </c>
      <c r="L14" s="1">
        <f t="shared" si="5"/>
        <v>3</v>
      </c>
      <c r="M14" s="1">
        <f t="shared" si="6"/>
        <v>0</v>
      </c>
      <c r="N14" s="1">
        <f t="shared" si="7"/>
        <v>1</v>
      </c>
      <c r="O14" s="1">
        <f t="shared" si="8"/>
        <v>4</v>
      </c>
      <c r="P14" s="1">
        <f t="shared" si="9"/>
        <v>0</v>
      </c>
      <c r="Q14" s="1">
        <f t="shared" si="10"/>
        <v>2</v>
      </c>
      <c r="R14" s="1">
        <f t="shared" si="11"/>
        <v>2</v>
      </c>
      <c r="S14" s="1">
        <f t="shared" si="12"/>
        <v>4</v>
      </c>
      <c r="T14" s="1">
        <f t="shared" si="13"/>
        <v>1</v>
      </c>
      <c r="U14" s="1">
        <f t="shared" si="14"/>
        <v>1</v>
      </c>
      <c r="V14" s="1">
        <f t="shared" si="15"/>
        <v>1</v>
      </c>
      <c r="W14" s="1">
        <f t="shared" si="16"/>
        <v>2</v>
      </c>
      <c r="X14" s="1">
        <f t="shared" si="17"/>
        <v>3</v>
      </c>
      <c r="Y14" s="1">
        <f t="shared" si="18"/>
        <v>1</v>
      </c>
      <c r="Z14" s="1">
        <f t="shared" si="19"/>
        <v>2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4</v>
      </c>
      <c r="AE14" s="1">
        <f t="shared" si="25"/>
        <v>4</v>
      </c>
      <c r="AF14" s="1">
        <f t="shared" si="26"/>
        <v>2</v>
      </c>
      <c r="AG14" s="43"/>
      <c r="AM14" s="1" t="s">
        <v>16</v>
      </c>
      <c r="AN14" s="1" t="s">
        <v>2</v>
      </c>
    </row>
    <row r="15" spans="1:41" x14ac:dyDescent="0.3">
      <c r="A15" s="42">
        <v>45964</v>
      </c>
      <c r="B15" s="1">
        <v>14</v>
      </c>
      <c r="C15" s="1" t="s">
        <v>65</v>
      </c>
      <c r="D15" s="1" t="s">
        <v>6</v>
      </c>
      <c r="E15" s="1">
        <v>2</v>
      </c>
      <c r="F15" s="1">
        <v>3</v>
      </c>
      <c r="G15" s="1" t="s">
        <v>83</v>
      </c>
      <c r="H15" s="1" t="s">
        <v>83</v>
      </c>
      <c r="I15" s="1">
        <f t="shared" si="2"/>
        <v>6</v>
      </c>
      <c r="J15" s="1">
        <f t="shared" si="3"/>
        <v>5</v>
      </c>
      <c r="K15" s="1">
        <f t="shared" si="4"/>
        <v>2</v>
      </c>
      <c r="L15" s="1">
        <f t="shared" si="5"/>
        <v>3</v>
      </c>
      <c r="M15" s="1">
        <f t="shared" si="6"/>
        <v>0</v>
      </c>
      <c r="N15" s="1">
        <f t="shared" si="7"/>
        <v>1</v>
      </c>
      <c r="O15" s="1">
        <f t="shared" si="8"/>
        <v>4</v>
      </c>
      <c r="P15" s="1">
        <f t="shared" si="9"/>
        <v>0</v>
      </c>
      <c r="Q15" s="1">
        <f t="shared" si="10"/>
        <v>2</v>
      </c>
      <c r="R15" s="1">
        <f t="shared" si="11"/>
        <v>2</v>
      </c>
      <c r="S15" s="1">
        <f t="shared" si="12"/>
        <v>5</v>
      </c>
      <c r="T15" s="1">
        <f t="shared" si="13"/>
        <v>1</v>
      </c>
      <c r="U15" s="1">
        <f t="shared" si="14"/>
        <v>1</v>
      </c>
      <c r="V15" s="1">
        <f t="shared" si="15"/>
        <v>1</v>
      </c>
      <c r="W15" s="1">
        <f t="shared" si="16"/>
        <v>2</v>
      </c>
      <c r="X15" s="1">
        <f t="shared" si="17"/>
        <v>3</v>
      </c>
      <c r="Y15" s="1">
        <f t="shared" si="18"/>
        <v>2</v>
      </c>
      <c r="Z15" s="1">
        <f t="shared" si="19"/>
        <v>2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4</v>
      </c>
      <c r="AE15" s="1">
        <f t="shared" si="25"/>
        <v>4</v>
      </c>
      <c r="AF15" s="1">
        <f t="shared" si="26"/>
        <v>2</v>
      </c>
      <c r="AG15" s="43"/>
      <c r="AM15" s="1" t="s">
        <v>15</v>
      </c>
      <c r="AN15" s="1" t="s">
        <v>0</v>
      </c>
    </row>
    <row r="16" spans="1:41" x14ac:dyDescent="0.3">
      <c r="A16" s="42">
        <v>45965</v>
      </c>
      <c r="B16" s="1">
        <v>15</v>
      </c>
      <c r="C16" s="1" t="s">
        <v>65</v>
      </c>
      <c r="D16" s="1" t="s">
        <v>22</v>
      </c>
      <c r="E16" s="1">
        <v>3</v>
      </c>
      <c r="F16" s="1">
        <v>4</v>
      </c>
      <c r="G16" s="1" t="s">
        <v>84</v>
      </c>
      <c r="H16" s="1" t="s">
        <v>84</v>
      </c>
      <c r="I16" s="1">
        <f t="shared" si="2"/>
        <v>6</v>
      </c>
      <c r="J16" s="1">
        <f t="shared" si="3"/>
        <v>5</v>
      </c>
      <c r="K16" s="1">
        <f t="shared" si="4"/>
        <v>2</v>
      </c>
      <c r="L16" s="1">
        <f t="shared" si="5"/>
        <v>4</v>
      </c>
      <c r="M16" s="1">
        <f t="shared" si="6"/>
        <v>0</v>
      </c>
      <c r="N16" s="1">
        <f t="shared" si="7"/>
        <v>2</v>
      </c>
      <c r="O16" s="1">
        <f t="shared" si="8"/>
        <v>4</v>
      </c>
      <c r="P16" s="1">
        <f t="shared" si="9"/>
        <v>0</v>
      </c>
      <c r="Q16" s="1">
        <f t="shared" si="10"/>
        <v>2</v>
      </c>
      <c r="R16" s="1">
        <f t="shared" si="11"/>
        <v>2</v>
      </c>
      <c r="S16" s="1">
        <f t="shared" si="12"/>
        <v>5</v>
      </c>
      <c r="T16" s="1">
        <f t="shared" si="13"/>
        <v>2</v>
      </c>
      <c r="U16" s="1">
        <f t="shared" si="14"/>
        <v>1</v>
      </c>
      <c r="V16" s="1">
        <f t="shared" si="15"/>
        <v>1</v>
      </c>
      <c r="W16" s="1">
        <f t="shared" si="16"/>
        <v>2</v>
      </c>
      <c r="X16" s="1">
        <f t="shared" si="17"/>
        <v>3</v>
      </c>
      <c r="Y16" s="1">
        <f t="shared" si="18"/>
        <v>2</v>
      </c>
      <c r="Z16" s="1">
        <f t="shared" si="19"/>
        <v>3</v>
      </c>
      <c r="AA16" s="1" t="str">
        <f t="shared" si="0"/>
        <v>L</v>
      </c>
      <c r="AB16" s="1">
        <f t="shared" si="20"/>
        <v>2</v>
      </c>
      <c r="AC16" s="1" t="str">
        <f t="shared" si="1"/>
        <v>OTL</v>
      </c>
      <c r="AD16" s="1">
        <f t="shared" si="24"/>
        <v>4</v>
      </c>
      <c r="AE16" s="1">
        <f t="shared" si="25"/>
        <v>3</v>
      </c>
      <c r="AF16" s="1">
        <f t="shared" si="26"/>
        <v>3</v>
      </c>
      <c r="AG16" s="43"/>
      <c r="AM16" s="1" t="s">
        <v>14</v>
      </c>
    </row>
    <row r="17" spans="1:39" x14ac:dyDescent="0.3">
      <c r="A17" s="42">
        <v>45969</v>
      </c>
      <c r="B17" s="1">
        <v>16</v>
      </c>
      <c r="C17" s="1" t="s">
        <v>66</v>
      </c>
      <c r="D17" s="1" t="s">
        <v>24</v>
      </c>
      <c r="E17" s="1">
        <v>1</v>
      </c>
      <c r="F17" s="1">
        <v>9</v>
      </c>
      <c r="G17" s="1" t="s">
        <v>83</v>
      </c>
      <c r="H17" s="1" t="s">
        <v>83</v>
      </c>
      <c r="I17" s="1">
        <f t="shared" si="2"/>
        <v>6</v>
      </c>
      <c r="J17" s="1">
        <f t="shared" si="3"/>
        <v>6</v>
      </c>
      <c r="K17" s="1">
        <f t="shared" si="4"/>
        <v>2</v>
      </c>
      <c r="L17" s="1">
        <f t="shared" si="5"/>
        <v>4</v>
      </c>
      <c r="M17" s="1">
        <f t="shared" si="6"/>
        <v>0</v>
      </c>
      <c r="N17" s="1">
        <f t="shared" si="7"/>
        <v>2</v>
      </c>
      <c r="O17" s="1">
        <f t="shared" si="8"/>
        <v>4</v>
      </c>
      <c r="P17" s="1">
        <f t="shared" si="9"/>
        <v>1</v>
      </c>
      <c r="Q17" s="1">
        <f t="shared" si="10"/>
        <v>2</v>
      </c>
      <c r="R17" s="1">
        <f t="shared" si="11"/>
        <v>2</v>
      </c>
      <c r="S17" s="1">
        <f t="shared" si="12"/>
        <v>5</v>
      </c>
      <c r="T17" s="1">
        <f t="shared" si="13"/>
        <v>2</v>
      </c>
      <c r="U17" s="1">
        <f t="shared" si="14"/>
        <v>1</v>
      </c>
      <c r="V17" s="1">
        <f t="shared" si="15"/>
        <v>1</v>
      </c>
      <c r="W17" s="1">
        <f t="shared" si="16"/>
        <v>2</v>
      </c>
      <c r="X17" s="1">
        <f t="shared" si="17"/>
        <v>3</v>
      </c>
      <c r="Y17" s="1">
        <f t="shared" si="18"/>
        <v>3</v>
      </c>
      <c r="Z17" s="1">
        <f t="shared" si="19"/>
        <v>3</v>
      </c>
      <c r="AA17" s="1" t="str">
        <f t="shared" si="0"/>
        <v>L</v>
      </c>
      <c r="AB17" s="1">
        <f t="shared" si="20"/>
        <v>3</v>
      </c>
      <c r="AC17" s="1" t="str">
        <f t="shared" si="1"/>
        <v>L</v>
      </c>
      <c r="AD17" s="1">
        <f t="shared" si="24"/>
        <v>4</v>
      </c>
      <c r="AE17" s="1">
        <f t="shared" si="25"/>
        <v>3</v>
      </c>
      <c r="AF17" s="1">
        <f t="shared" si="26"/>
        <v>3</v>
      </c>
      <c r="AG17" s="43"/>
      <c r="AM17" s="1" t="s">
        <v>13</v>
      </c>
    </row>
    <row r="18" spans="1:39" x14ac:dyDescent="0.3">
      <c r="A18" s="42">
        <v>45971</v>
      </c>
      <c r="B18" s="1">
        <v>17</v>
      </c>
      <c r="C18" s="1" t="s">
        <v>66</v>
      </c>
      <c r="D18" s="1" t="s">
        <v>23</v>
      </c>
      <c r="E18" s="1">
        <v>5</v>
      </c>
      <c r="F18" s="1">
        <v>4</v>
      </c>
      <c r="G18" s="1" t="s">
        <v>84</v>
      </c>
      <c r="H18" s="1" t="s">
        <v>83</v>
      </c>
      <c r="I18" s="1">
        <f t="shared" si="2"/>
        <v>7</v>
      </c>
      <c r="J18" s="1">
        <f t="shared" si="3"/>
        <v>6</v>
      </c>
      <c r="K18" s="1">
        <f t="shared" si="4"/>
        <v>3</v>
      </c>
      <c r="L18" s="1">
        <f t="shared" si="5"/>
        <v>4</v>
      </c>
      <c r="M18" s="1">
        <f t="shared" si="6"/>
        <v>0</v>
      </c>
      <c r="N18" s="1">
        <f t="shared" si="7"/>
        <v>2</v>
      </c>
      <c r="O18" s="1">
        <f t="shared" si="8"/>
        <v>5</v>
      </c>
      <c r="P18" s="1">
        <f t="shared" si="9"/>
        <v>1</v>
      </c>
      <c r="Q18" s="1">
        <f t="shared" si="10"/>
        <v>2</v>
      </c>
      <c r="R18" s="1">
        <f t="shared" si="11"/>
        <v>2</v>
      </c>
      <c r="S18" s="1">
        <f t="shared" si="12"/>
        <v>5</v>
      </c>
      <c r="T18" s="1">
        <f t="shared" si="13"/>
        <v>2</v>
      </c>
      <c r="U18" s="1">
        <f t="shared" si="14"/>
        <v>1</v>
      </c>
      <c r="V18" s="1">
        <f t="shared" si="15"/>
        <v>1</v>
      </c>
      <c r="W18" s="1">
        <f t="shared" si="16"/>
        <v>2</v>
      </c>
      <c r="X18" s="1">
        <f t="shared" si="17"/>
        <v>3</v>
      </c>
      <c r="Y18" s="1">
        <f t="shared" si="18"/>
        <v>3</v>
      </c>
      <c r="Z18" s="1">
        <f t="shared" si="19"/>
        <v>3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4</v>
      </c>
      <c r="AE18" s="1">
        <f t="shared" si="25"/>
        <v>3</v>
      </c>
      <c r="AF18" s="1">
        <f t="shared" si="26"/>
        <v>3</v>
      </c>
      <c r="AG18" s="43"/>
      <c r="AM18" s="1" t="s">
        <v>12</v>
      </c>
    </row>
    <row r="19" spans="1:39" x14ac:dyDescent="0.3">
      <c r="A19" s="42">
        <v>45973</v>
      </c>
      <c r="B19" s="1">
        <v>18</v>
      </c>
      <c r="C19" s="1" t="s">
        <v>65</v>
      </c>
      <c r="D19" s="1" t="s">
        <v>10</v>
      </c>
      <c r="E19" s="1">
        <v>2</v>
      </c>
      <c r="F19" s="1">
        <v>1</v>
      </c>
      <c r="G19" s="1" t="s">
        <v>84</v>
      </c>
      <c r="H19" s="1" t="s">
        <v>83</v>
      </c>
      <c r="I19" s="1">
        <f t="shared" si="2"/>
        <v>8</v>
      </c>
      <c r="J19" s="1">
        <f t="shared" si="3"/>
        <v>6</v>
      </c>
      <c r="K19" s="1">
        <f t="shared" si="4"/>
        <v>4</v>
      </c>
      <c r="L19" s="1">
        <f t="shared" si="5"/>
        <v>4</v>
      </c>
      <c r="M19" s="1">
        <f t="shared" si="6"/>
        <v>0</v>
      </c>
      <c r="N19" s="1">
        <f t="shared" si="7"/>
        <v>2</v>
      </c>
      <c r="O19" s="1">
        <f t="shared" si="8"/>
        <v>5</v>
      </c>
      <c r="P19" s="1">
        <f t="shared" si="9"/>
        <v>1</v>
      </c>
      <c r="Q19" s="1">
        <f t="shared" si="10"/>
        <v>2</v>
      </c>
      <c r="R19" s="1">
        <f t="shared" si="11"/>
        <v>3</v>
      </c>
      <c r="S19" s="1">
        <f t="shared" si="12"/>
        <v>5</v>
      </c>
      <c r="T19" s="1">
        <f t="shared" si="13"/>
        <v>2</v>
      </c>
      <c r="U19" s="1">
        <f t="shared" si="14"/>
        <v>1</v>
      </c>
      <c r="V19" s="1">
        <f t="shared" si="15"/>
        <v>1</v>
      </c>
      <c r="W19" s="1">
        <f t="shared" si="16"/>
        <v>2</v>
      </c>
      <c r="X19" s="1">
        <f t="shared" si="17"/>
        <v>3</v>
      </c>
      <c r="Y19" s="1">
        <f t="shared" si="18"/>
        <v>3</v>
      </c>
      <c r="Z19" s="1">
        <f t="shared" si="19"/>
        <v>3</v>
      </c>
      <c r="AA19" s="1" t="str">
        <f t="shared" si="0"/>
        <v>W</v>
      </c>
      <c r="AB19" s="1">
        <f t="shared" si="20"/>
        <v>2</v>
      </c>
      <c r="AC19" s="1" t="str">
        <f t="shared" si="1"/>
        <v>W</v>
      </c>
      <c r="AD19" s="1">
        <f t="shared" si="24"/>
        <v>4</v>
      </c>
      <c r="AE19" s="1">
        <f t="shared" si="25"/>
        <v>3</v>
      </c>
      <c r="AF19" s="1">
        <f t="shared" si="26"/>
        <v>3</v>
      </c>
      <c r="AG19" s="43"/>
      <c r="AM19" s="1" t="s">
        <v>11</v>
      </c>
    </row>
    <row r="20" spans="1:39" x14ac:dyDescent="0.3">
      <c r="A20" s="42">
        <v>45974</v>
      </c>
      <c r="B20" s="1">
        <v>19</v>
      </c>
      <c r="C20" s="1" t="s">
        <v>65</v>
      </c>
      <c r="D20" s="1" t="s">
        <v>23</v>
      </c>
      <c r="E20" s="1">
        <v>4</v>
      </c>
      <c r="F20" s="1">
        <v>5</v>
      </c>
      <c r="G20" s="1" t="s">
        <v>83</v>
      </c>
      <c r="H20" s="1" t="s">
        <v>83</v>
      </c>
      <c r="I20" s="1">
        <f t="shared" si="2"/>
        <v>8</v>
      </c>
      <c r="J20" s="1">
        <f t="shared" si="3"/>
        <v>7</v>
      </c>
      <c r="K20" s="1">
        <f t="shared" si="4"/>
        <v>4</v>
      </c>
      <c r="L20" s="1">
        <f t="shared" si="5"/>
        <v>4</v>
      </c>
      <c r="M20" s="1">
        <f t="shared" si="6"/>
        <v>0</v>
      </c>
      <c r="N20" s="1">
        <f t="shared" si="7"/>
        <v>2</v>
      </c>
      <c r="O20" s="1">
        <f t="shared" si="8"/>
        <v>5</v>
      </c>
      <c r="P20" s="1">
        <f t="shared" si="9"/>
        <v>1</v>
      </c>
      <c r="Q20" s="1">
        <f t="shared" si="10"/>
        <v>2</v>
      </c>
      <c r="R20" s="1">
        <f t="shared" si="11"/>
        <v>3</v>
      </c>
      <c r="S20" s="1">
        <f t="shared" si="12"/>
        <v>6</v>
      </c>
      <c r="T20" s="1">
        <f t="shared" si="13"/>
        <v>2</v>
      </c>
      <c r="U20" s="1">
        <f t="shared" si="14"/>
        <v>1</v>
      </c>
      <c r="V20" s="1">
        <f t="shared" si="15"/>
        <v>1</v>
      </c>
      <c r="W20" s="1">
        <f t="shared" si="16"/>
        <v>2</v>
      </c>
      <c r="X20" s="1">
        <f t="shared" si="17"/>
        <v>3</v>
      </c>
      <c r="Y20" s="1">
        <f t="shared" si="18"/>
        <v>3</v>
      </c>
      <c r="Z20" s="1">
        <f t="shared" si="19"/>
        <v>3</v>
      </c>
      <c r="AA20" s="1" t="str">
        <f t="shared" si="0"/>
        <v>L</v>
      </c>
      <c r="AB20" s="1">
        <f t="shared" si="20"/>
        <v>1</v>
      </c>
      <c r="AC20" s="1" t="str">
        <f t="shared" si="1"/>
        <v>L</v>
      </c>
      <c r="AD20" s="1">
        <f t="shared" si="24"/>
        <v>4</v>
      </c>
      <c r="AE20" s="1">
        <f t="shared" si="25"/>
        <v>3</v>
      </c>
      <c r="AF20" s="1">
        <f t="shared" si="26"/>
        <v>3</v>
      </c>
      <c r="AG20" s="43"/>
      <c r="AM20" s="1" t="s">
        <v>10</v>
      </c>
    </row>
    <row r="21" spans="1:39" x14ac:dyDescent="0.3">
      <c r="A21" s="42">
        <v>45976</v>
      </c>
      <c r="B21" s="1">
        <v>20</v>
      </c>
      <c r="C21" s="1" t="s">
        <v>65</v>
      </c>
      <c r="D21" s="1" t="s">
        <v>26</v>
      </c>
      <c r="E21" s="1">
        <v>4</v>
      </c>
      <c r="F21" s="1">
        <v>3</v>
      </c>
      <c r="G21" s="1" t="s">
        <v>84</v>
      </c>
      <c r="H21" s="1" t="s">
        <v>83</v>
      </c>
      <c r="I21" s="1">
        <f t="shared" si="2"/>
        <v>9</v>
      </c>
      <c r="J21" s="1">
        <f t="shared" si="3"/>
        <v>7</v>
      </c>
      <c r="K21" s="1">
        <f t="shared" si="4"/>
        <v>5</v>
      </c>
      <c r="L21" s="1">
        <f t="shared" si="5"/>
        <v>4</v>
      </c>
      <c r="M21" s="1">
        <f t="shared" si="6"/>
        <v>0</v>
      </c>
      <c r="N21" s="1">
        <f t="shared" si="7"/>
        <v>2</v>
      </c>
      <c r="O21" s="1">
        <f t="shared" si="8"/>
        <v>5</v>
      </c>
      <c r="P21" s="1">
        <f t="shared" si="9"/>
        <v>1</v>
      </c>
      <c r="Q21" s="1">
        <f t="shared" si="10"/>
        <v>2</v>
      </c>
      <c r="R21" s="1">
        <f t="shared" si="11"/>
        <v>4</v>
      </c>
      <c r="S21" s="1">
        <f t="shared" si="12"/>
        <v>6</v>
      </c>
      <c r="T21" s="1">
        <f t="shared" si="13"/>
        <v>2</v>
      </c>
      <c r="U21" s="1">
        <f t="shared" si="14"/>
        <v>1</v>
      </c>
      <c r="V21" s="1">
        <f t="shared" si="15"/>
        <v>1</v>
      </c>
      <c r="W21" s="1">
        <f t="shared" si="16"/>
        <v>2</v>
      </c>
      <c r="X21" s="1">
        <f t="shared" si="17"/>
        <v>3</v>
      </c>
      <c r="Y21" s="1">
        <f t="shared" si="18"/>
        <v>3</v>
      </c>
      <c r="Z21" s="1">
        <f t="shared" si="19"/>
        <v>3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5</v>
      </c>
      <c r="AE21" s="1">
        <f t="shared" si="25"/>
        <v>3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45978</v>
      </c>
      <c r="B22" s="1">
        <v>21</v>
      </c>
      <c r="C22" s="1" t="s">
        <v>65</v>
      </c>
      <c r="D22" s="1" t="s">
        <v>28</v>
      </c>
      <c r="E22" s="1">
        <v>1</v>
      </c>
      <c r="F22" s="1">
        <v>5</v>
      </c>
      <c r="G22" s="1" t="s">
        <v>83</v>
      </c>
      <c r="H22" s="1" t="s">
        <v>83</v>
      </c>
      <c r="I22" s="1">
        <f t="shared" si="2"/>
        <v>9</v>
      </c>
      <c r="J22" s="1">
        <f t="shared" si="3"/>
        <v>8</v>
      </c>
      <c r="K22" s="1">
        <f t="shared" si="4"/>
        <v>5</v>
      </c>
      <c r="L22" s="1">
        <f t="shared" si="5"/>
        <v>4</v>
      </c>
      <c r="M22" s="1">
        <f t="shared" si="6"/>
        <v>0</v>
      </c>
      <c r="N22" s="1">
        <f t="shared" si="7"/>
        <v>2</v>
      </c>
      <c r="O22" s="1">
        <f t="shared" si="8"/>
        <v>5</v>
      </c>
      <c r="P22" s="1">
        <f t="shared" si="9"/>
        <v>1</v>
      </c>
      <c r="Q22" s="1">
        <f t="shared" si="10"/>
        <v>2</v>
      </c>
      <c r="R22" s="1">
        <f t="shared" si="11"/>
        <v>4</v>
      </c>
      <c r="S22" s="1">
        <f t="shared" si="12"/>
        <v>7</v>
      </c>
      <c r="T22" s="1">
        <f t="shared" si="13"/>
        <v>2</v>
      </c>
      <c r="U22" s="1">
        <f t="shared" si="14"/>
        <v>1</v>
      </c>
      <c r="V22" s="1">
        <f t="shared" si="15"/>
        <v>1</v>
      </c>
      <c r="W22" s="1">
        <f t="shared" si="16"/>
        <v>2</v>
      </c>
      <c r="X22" s="1">
        <f t="shared" si="17"/>
        <v>3</v>
      </c>
      <c r="Y22" s="1">
        <f t="shared" si="18"/>
        <v>3</v>
      </c>
      <c r="Z22" s="1">
        <f t="shared" si="19"/>
        <v>3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4</v>
      </c>
      <c r="AE22" s="1">
        <f t="shared" si="25"/>
        <v>4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45980</v>
      </c>
      <c r="B23" s="1">
        <v>22</v>
      </c>
      <c r="C23" s="1" t="s">
        <v>65</v>
      </c>
      <c r="D23" s="1" t="s">
        <v>1</v>
      </c>
      <c r="E23" s="1">
        <v>4</v>
      </c>
      <c r="F23" s="1">
        <v>7</v>
      </c>
      <c r="G23" s="1" t="s">
        <v>83</v>
      </c>
      <c r="H23" s="1" t="s">
        <v>83</v>
      </c>
      <c r="I23" s="1">
        <f t="shared" si="2"/>
        <v>9</v>
      </c>
      <c r="J23" s="1">
        <f t="shared" si="3"/>
        <v>9</v>
      </c>
      <c r="K23" s="1">
        <f t="shared" si="4"/>
        <v>5</v>
      </c>
      <c r="L23" s="1">
        <f t="shared" si="5"/>
        <v>4</v>
      </c>
      <c r="M23" s="1">
        <f t="shared" si="6"/>
        <v>0</v>
      </c>
      <c r="N23" s="1">
        <f t="shared" si="7"/>
        <v>2</v>
      </c>
      <c r="O23" s="1">
        <f t="shared" si="8"/>
        <v>5</v>
      </c>
      <c r="P23" s="1">
        <f t="shared" si="9"/>
        <v>1</v>
      </c>
      <c r="Q23" s="1">
        <f t="shared" si="10"/>
        <v>2</v>
      </c>
      <c r="R23" s="1">
        <f t="shared" si="11"/>
        <v>4</v>
      </c>
      <c r="S23" s="1">
        <f t="shared" si="12"/>
        <v>8</v>
      </c>
      <c r="T23" s="1">
        <f t="shared" si="13"/>
        <v>2</v>
      </c>
      <c r="U23" s="1">
        <f t="shared" si="14"/>
        <v>1</v>
      </c>
      <c r="V23" s="1">
        <f t="shared" si="15"/>
        <v>1</v>
      </c>
      <c r="W23" s="1">
        <f t="shared" si="16"/>
        <v>2</v>
      </c>
      <c r="X23" s="1">
        <f t="shared" si="17"/>
        <v>3</v>
      </c>
      <c r="Y23" s="1">
        <f t="shared" si="18"/>
        <v>3</v>
      </c>
      <c r="Z23" s="1">
        <f t="shared" si="19"/>
        <v>3</v>
      </c>
      <c r="AA23" s="1" t="str">
        <f t="shared" si="0"/>
        <v>L</v>
      </c>
      <c r="AB23" s="1">
        <f t="shared" si="20"/>
        <v>2</v>
      </c>
      <c r="AC23" s="1" t="str">
        <f t="shared" si="1"/>
        <v>L</v>
      </c>
      <c r="AD23" s="1">
        <f t="shared" si="24"/>
        <v>4</v>
      </c>
      <c r="AE23" s="1">
        <f t="shared" si="25"/>
        <v>5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45981</v>
      </c>
      <c r="B24" s="1">
        <v>23</v>
      </c>
      <c r="C24" s="1" t="s">
        <v>65</v>
      </c>
      <c r="D24" s="1" t="s">
        <v>5</v>
      </c>
      <c r="E24" s="1">
        <v>1</v>
      </c>
      <c r="F24" s="1">
        <v>2</v>
      </c>
      <c r="G24" s="1" t="s">
        <v>84</v>
      </c>
      <c r="H24" s="1" t="s">
        <v>83</v>
      </c>
      <c r="I24" s="1">
        <f t="shared" si="2"/>
        <v>9</v>
      </c>
      <c r="J24" s="1">
        <f t="shared" si="3"/>
        <v>9</v>
      </c>
      <c r="K24" s="1">
        <f t="shared" si="4"/>
        <v>5</v>
      </c>
      <c r="L24" s="1">
        <f t="shared" si="5"/>
        <v>5</v>
      </c>
      <c r="M24" s="1">
        <f t="shared" si="6"/>
        <v>0</v>
      </c>
      <c r="N24" s="1">
        <f t="shared" si="7"/>
        <v>2</v>
      </c>
      <c r="O24" s="1">
        <f t="shared" si="8"/>
        <v>5</v>
      </c>
      <c r="P24" s="1">
        <f t="shared" si="9"/>
        <v>1</v>
      </c>
      <c r="Q24" s="1">
        <f t="shared" si="10"/>
        <v>2</v>
      </c>
      <c r="R24" s="1">
        <f t="shared" si="11"/>
        <v>4</v>
      </c>
      <c r="S24" s="1">
        <f t="shared" si="12"/>
        <v>8</v>
      </c>
      <c r="T24" s="1">
        <f t="shared" si="13"/>
        <v>3</v>
      </c>
      <c r="U24" s="1">
        <f t="shared" si="14"/>
        <v>1</v>
      </c>
      <c r="V24" s="1">
        <f t="shared" si="15"/>
        <v>1</v>
      </c>
      <c r="W24" s="1">
        <f t="shared" si="16"/>
        <v>2</v>
      </c>
      <c r="X24" s="1">
        <f t="shared" si="17"/>
        <v>3</v>
      </c>
      <c r="Y24" s="1">
        <f t="shared" si="18"/>
        <v>3</v>
      </c>
      <c r="Z24" s="1">
        <f t="shared" si="19"/>
        <v>3</v>
      </c>
      <c r="AA24" s="1" t="str">
        <f t="shared" si="0"/>
        <v>L</v>
      </c>
      <c r="AB24" s="1">
        <f t="shared" si="20"/>
        <v>3</v>
      </c>
      <c r="AC24" s="1" t="str">
        <f t="shared" si="1"/>
        <v>OTL</v>
      </c>
      <c r="AD24" s="1">
        <f t="shared" si="24"/>
        <v>3</v>
      </c>
      <c r="AE24" s="1">
        <f t="shared" si="25"/>
        <v>5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45983</v>
      </c>
      <c r="B25" s="1">
        <v>24</v>
      </c>
      <c r="C25" s="1" t="s">
        <v>65</v>
      </c>
      <c r="D25" s="1" t="s">
        <v>19</v>
      </c>
      <c r="E25" s="1">
        <v>6</v>
      </c>
      <c r="F25" s="1">
        <v>3</v>
      </c>
      <c r="G25" s="1" t="s">
        <v>83</v>
      </c>
      <c r="H25" s="1" t="s">
        <v>83</v>
      </c>
      <c r="I25" s="1">
        <f t="shared" si="2"/>
        <v>10</v>
      </c>
      <c r="J25" s="1">
        <f t="shared" si="3"/>
        <v>9</v>
      </c>
      <c r="K25" s="1">
        <f t="shared" si="4"/>
        <v>5</v>
      </c>
      <c r="L25" s="1">
        <f t="shared" si="5"/>
        <v>5</v>
      </c>
      <c r="M25" s="1">
        <f t="shared" si="6"/>
        <v>0</v>
      </c>
      <c r="N25" s="1">
        <f t="shared" si="7"/>
        <v>2</v>
      </c>
      <c r="O25" s="1">
        <f t="shared" si="8"/>
        <v>5</v>
      </c>
      <c r="P25" s="1">
        <f t="shared" si="9"/>
        <v>1</v>
      </c>
      <c r="Q25" s="1">
        <f t="shared" si="10"/>
        <v>2</v>
      </c>
      <c r="R25" s="1">
        <f t="shared" si="11"/>
        <v>5</v>
      </c>
      <c r="S25" s="1">
        <f t="shared" si="12"/>
        <v>8</v>
      </c>
      <c r="T25" s="1">
        <f t="shared" si="13"/>
        <v>3</v>
      </c>
      <c r="U25" s="1">
        <f t="shared" si="14"/>
        <v>1</v>
      </c>
      <c r="V25" s="1">
        <f t="shared" si="15"/>
        <v>1</v>
      </c>
      <c r="W25" s="1">
        <f t="shared" si="16"/>
        <v>2</v>
      </c>
      <c r="X25" s="1">
        <f t="shared" si="17"/>
        <v>3</v>
      </c>
      <c r="Y25" s="1">
        <f t="shared" si="18"/>
        <v>3</v>
      </c>
      <c r="Z25" s="1">
        <f t="shared" si="19"/>
        <v>3</v>
      </c>
      <c r="AA25" s="1" t="str">
        <f t="shared" si="0"/>
        <v>W</v>
      </c>
      <c r="AB25" s="1">
        <f t="shared" si="20"/>
        <v>1</v>
      </c>
      <c r="AC25" s="1" t="str">
        <f t="shared" si="1"/>
        <v>W</v>
      </c>
      <c r="AD25" s="1">
        <f t="shared" si="24"/>
        <v>4</v>
      </c>
      <c r="AE25" s="1">
        <f t="shared" si="25"/>
        <v>4</v>
      </c>
      <c r="AF25" s="1">
        <f t="shared" si="26"/>
        <v>2</v>
      </c>
      <c r="AG25" s="43"/>
      <c r="AM25" s="1" t="s">
        <v>5</v>
      </c>
    </row>
    <row r="26" spans="1:39" x14ac:dyDescent="0.3">
      <c r="A26" s="42">
        <v>45986</v>
      </c>
      <c r="B26" s="1">
        <v>25</v>
      </c>
      <c r="C26" s="1" t="s">
        <v>66</v>
      </c>
      <c r="D26" s="1" t="s">
        <v>22</v>
      </c>
      <c r="E26" s="1">
        <v>3</v>
      </c>
      <c r="F26" s="1">
        <v>8</v>
      </c>
      <c r="G26" s="1" t="s">
        <v>83</v>
      </c>
      <c r="H26" s="1" t="s">
        <v>83</v>
      </c>
      <c r="I26" s="1">
        <f t="shared" si="2"/>
        <v>10</v>
      </c>
      <c r="J26" s="1">
        <f t="shared" si="3"/>
        <v>10</v>
      </c>
      <c r="K26" s="1">
        <f t="shared" si="4"/>
        <v>5</v>
      </c>
      <c r="L26" s="1">
        <f t="shared" si="5"/>
        <v>5</v>
      </c>
      <c r="M26" s="1">
        <f t="shared" si="6"/>
        <v>0</v>
      </c>
      <c r="N26" s="1">
        <f t="shared" si="7"/>
        <v>2</v>
      </c>
      <c r="O26" s="1">
        <f t="shared" si="8"/>
        <v>5</v>
      </c>
      <c r="P26" s="1">
        <f t="shared" si="9"/>
        <v>2</v>
      </c>
      <c r="Q26" s="1">
        <f t="shared" si="10"/>
        <v>2</v>
      </c>
      <c r="R26" s="1">
        <f t="shared" si="11"/>
        <v>5</v>
      </c>
      <c r="S26" s="1">
        <f t="shared" si="12"/>
        <v>8</v>
      </c>
      <c r="T26" s="1">
        <f t="shared" si="13"/>
        <v>3</v>
      </c>
      <c r="U26" s="1">
        <f t="shared" si="14"/>
        <v>1</v>
      </c>
      <c r="V26" s="1">
        <f t="shared" si="15"/>
        <v>1</v>
      </c>
      <c r="W26" s="1">
        <f t="shared" si="16"/>
        <v>2</v>
      </c>
      <c r="X26" s="1">
        <f t="shared" si="17"/>
        <v>3</v>
      </c>
      <c r="Y26" s="1">
        <f t="shared" si="18"/>
        <v>4</v>
      </c>
      <c r="Z26" s="1">
        <f t="shared" si="19"/>
        <v>3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4</v>
      </c>
      <c r="AE26" s="1">
        <f t="shared" si="25"/>
        <v>5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45990</v>
      </c>
      <c r="B27" s="1">
        <v>26</v>
      </c>
      <c r="C27" s="1" t="s">
        <v>65</v>
      </c>
      <c r="D27" s="1" t="s">
        <v>7</v>
      </c>
      <c r="E27" s="1">
        <v>4</v>
      </c>
      <c r="F27" s="1">
        <v>0</v>
      </c>
      <c r="G27" s="1" t="s">
        <v>83</v>
      </c>
      <c r="H27" s="1" t="s">
        <v>83</v>
      </c>
      <c r="I27" s="1">
        <f t="shared" si="2"/>
        <v>11</v>
      </c>
      <c r="J27" s="1">
        <f t="shared" si="3"/>
        <v>10</v>
      </c>
      <c r="K27" s="1">
        <f t="shared" si="4"/>
        <v>5</v>
      </c>
      <c r="L27" s="1">
        <f t="shared" si="5"/>
        <v>5</v>
      </c>
      <c r="M27" s="1">
        <f t="shared" si="6"/>
        <v>0</v>
      </c>
      <c r="N27" s="1">
        <f t="shared" si="7"/>
        <v>2</v>
      </c>
      <c r="O27" s="1">
        <f t="shared" si="8"/>
        <v>5</v>
      </c>
      <c r="P27" s="1">
        <f t="shared" si="9"/>
        <v>2</v>
      </c>
      <c r="Q27" s="1">
        <f t="shared" si="10"/>
        <v>2</v>
      </c>
      <c r="R27" s="1">
        <f t="shared" si="11"/>
        <v>6</v>
      </c>
      <c r="S27" s="1">
        <f t="shared" si="12"/>
        <v>8</v>
      </c>
      <c r="T27" s="1">
        <f t="shared" si="13"/>
        <v>3</v>
      </c>
      <c r="U27" s="1">
        <f t="shared" si="14"/>
        <v>2</v>
      </c>
      <c r="V27" s="1">
        <f t="shared" si="15"/>
        <v>1</v>
      </c>
      <c r="W27" s="1">
        <f t="shared" si="16"/>
        <v>2</v>
      </c>
      <c r="X27" s="1">
        <f t="shared" si="17"/>
        <v>4</v>
      </c>
      <c r="Y27" s="1">
        <f t="shared" si="18"/>
        <v>4</v>
      </c>
      <c r="Z27" s="1">
        <f t="shared" si="19"/>
        <v>3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5</v>
      </c>
      <c r="AE27" s="1">
        <f t="shared" si="25"/>
        <v>4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45993</v>
      </c>
      <c r="B28" s="1">
        <v>27</v>
      </c>
      <c r="C28" s="1" t="s">
        <v>66</v>
      </c>
      <c r="D28" s="1" t="s">
        <v>17</v>
      </c>
      <c r="E28" s="1">
        <v>0</v>
      </c>
      <c r="F28" s="1">
        <v>1</v>
      </c>
      <c r="G28" s="1" t="s">
        <v>83</v>
      </c>
      <c r="H28" s="1" t="s">
        <v>83</v>
      </c>
      <c r="I28" s="1">
        <f t="shared" si="2"/>
        <v>11</v>
      </c>
      <c r="J28" s="1">
        <f t="shared" si="3"/>
        <v>11</v>
      </c>
      <c r="K28" s="1">
        <f t="shared" si="4"/>
        <v>5</v>
      </c>
      <c r="L28" s="1">
        <f t="shared" si="5"/>
        <v>5</v>
      </c>
      <c r="M28" s="1">
        <f t="shared" si="6"/>
        <v>0</v>
      </c>
      <c r="N28" s="1">
        <f t="shared" si="7"/>
        <v>2</v>
      </c>
      <c r="O28" s="1">
        <f t="shared" si="8"/>
        <v>5</v>
      </c>
      <c r="P28" s="1">
        <f t="shared" si="9"/>
        <v>3</v>
      </c>
      <c r="Q28" s="1">
        <f t="shared" si="10"/>
        <v>2</v>
      </c>
      <c r="R28" s="1">
        <f t="shared" si="11"/>
        <v>6</v>
      </c>
      <c r="S28" s="1">
        <f t="shared" si="12"/>
        <v>8</v>
      </c>
      <c r="T28" s="1">
        <f t="shared" si="13"/>
        <v>3</v>
      </c>
      <c r="U28" s="1">
        <f t="shared" si="14"/>
        <v>2</v>
      </c>
      <c r="V28" s="1">
        <f t="shared" si="15"/>
        <v>1</v>
      </c>
      <c r="W28" s="1">
        <f t="shared" si="16"/>
        <v>2</v>
      </c>
      <c r="X28" s="1">
        <f t="shared" si="17"/>
        <v>4</v>
      </c>
      <c r="Y28" s="1">
        <f t="shared" si="18"/>
        <v>5</v>
      </c>
      <c r="Z28" s="1">
        <f t="shared" si="19"/>
        <v>3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4</v>
      </c>
      <c r="AE28" s="1">
        <f t="shared" si="25"/>
        <v>5</v>
      </c>
      <c r="AF28" s="1">
        <f t="shared" si="26"/>
        <v>1</v>
      </c>
      <c r="AG28" s="43"/>
      <c r="AM28" s="1" t="s">
        <v>3</v>
      </c>
    </row>
    <row r="29" spans="1:39" x14ac:dyDescent="0.3">
      <c r="A29" s="42">
        <v>45995</v>
      </c>
      <c r="B29" s="1">
        <v>28</v>
      </c>
      <c r="C29" s="1" t="s">
        <v>66</v>
      </c>
      <c r="D29" s="1" t="s">
        <v>7</v>
      </c>
      <c r="E29" s="1">
        <v>9</v>
      </c>
      <c r="F29" s="1">
        <v>4</v>
      </c>
      <c r="G29" s="1" t="s">
        <v>83</v>
      </c>
      <c r="H29" s="1" t="s">
        <v>83</v>
      </c>
      <c r="I29" s="1">
        <f t="shared" si="2"/>
        <v>12</v>
      </c>
      <c r="J29" s="1">
        <f t="shared" si="3"/>
        <v>11</v>
      </c>
      <c r="K29" s="1">
        <f t="shared" si="4"/>
        <v>5</v>
      </c>
      <c r="L29" s="1">
        <f t="shared" si="5"/>
        <v>5</v>
      </c>
      <c r="M29" s="1">
        <f t="shared" si="6"/>
        <v>0</v>
      </c>
      <c r="N29" s="1">
        <f t="shared" si="7"/>
        <v>2</v>
      </c>
      <c r="O29" s="1">
        <f t="shared" si="8"/>
        <v>6</v>
      </c>
      <c r="P29" s="1">
        <f t="shared" si="9"/>
        <v>3</v>
      </c>
      <c r="Q29" s="1">
        <f t="shared" si="10"/>
        <v>2</v>
      </c>
      <c r="R29" s="1">
        <f t="shared" si="11"/>
        <v>6</v>
      </c>
      <c r="S29" s="1">
        <f t="shared" si="12"/>
        <v>8</v>
      </c>
      <c r="T29" s="1">
        <f t="shared" si="13"/>
        <v>3</v>
      </c>
      <c r="U29" s="1">
        <f t="shared" si="14"/>
        <v>3</v>
      </c>
      <c r="V29" s="1">
        <f t="shared" si="15"/>
        <v>1</v>
      </c>
      <c r="W29" s="1">
        <f t="shared" si="16"/>
        <v>2</v>
      </c>
      <c r="X29" s="1">
        <f t="shared" si="17"/>
        <v>5</v>
      </c>
      <c r="Y29" s="1">
        <f t="shared" si="18"/>
        <v>5</v>
      </c>
      <c r="Z29" s="1">
        <f t="shared" si="19"/>
        <v>3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4</v>
      </c>
      <c r="AE29" s="1">
        <f t="shared" si="25"/>
        <v>5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66</v>
      </c>
      <c r="D30" s="1" t="s">
        <v>0</v>
      </c>
      <c r="E30" s="1">
        <v>6</v>
      </c>
      <c r="F30" s="1">
        <v>2</v>
      </c>
      <c r="G30" s="1" t="s">
        <v>83</v>
      </c>
      <c r="H30" s="1" t="s">
        <v>83</v>
      </c>
      <c r="I30" s="1">
        <f t="shared" si="2"/>
        <v>13</v>
      </c>
      <c r="J30" s="1">
        <f t="shared" si="3"/>
        <v>11</v>
      </c>
      <c r="K30" s="1">
        <f t="shared" si="4"/>
        <v>5</v>
      </c>
      <c r="L30" s="1">
        <f t="shared" si="5"/>
        <v>5</v>
      </c>
      <c r="M30" s="1">
        <f t="shared" si="6"/>
        <v>0</v>
      </c>
      <c r="N30" s="1">
        <f t="shared" si="7"/>
        <v>2</v>
      </c>
      <c r="O30" s="1">
        <f t="shared" si="8"/>
        <v>7</v>
      </c>
      <c r="P30" s="1">
        <f t="shared" si="9"/>
        <v>3</v>
      </c>
      <c r="Q30" s="1">
        <f t="shared" si="10"/>
        <v>2</v>
      </c>
      <c r="R30" s="1">
        <f t="shared" si="11"/>
        <v>6</v>
      </c>
      <c r="S30" s="1">
        <f t="shared" si="12"/>
        <v>8</v>
      </c>
      <c r="T30" s="1">
        <f t="shared" si="13"/>
        <v>3</v>
      </c>
      <c r="U30" s="1">
        <f t="shared" si="14"/>
        <v>3</v>
      </c>
      <c r="V30" s="1">
        <f t="shared" si="15"/>
        <v>1</v>
      </c>
      <c r="W30" s="1">
        <f t="shared" si="16"/>
        <v>2</v>
      </c>
      <c r="X30" s="1">
        <f t="shared" si="17"/>
        <v>6</v>
      </c>
      <c r="Y30" s="1">
        <f t="shared" si="18"/>
        <v>5</v>
      </c>
      <c r="Z30" s="1">
        <f t="shared" si="19"/>
        <v>3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5</v>
      </c>
      <c r="AE30" s="1">
        <f t="shared" si="25"/>
        <v>4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66</v>
      </c>
      <c r="D31" s="1" t="s">
        <v>28</v>
      </c>
      <c r="E31" s="1">
        <v>3</v>
      </c>
      <c r="F31" s="1">
        <v>4</v>
      </c>
      <c r="G31" s="1" t="s">
        <v>84</v>
      </c>
      <c r="H31" s="1" t="s">
        <v>83</v>
      </c>
      <c r="I31" s="1">
        <f t="shared" si="2"/>
        <v>13</v>
      </c>
      <c r="J31" s="1">
        <f t="shared" si="3"/>
        <v>11</v>
      </c>
      <c r="K31" s="1">
        <f t="shared" si="4"/>
        <v>5</v>
      </c>
      <c r="L31" s="1">
        <f t="shared" si="5"/>
        <v>6</v>
      </c>
      <c r="M31" s="1">
        <f t="shared" si="6"/>
        <v>0</v>
      </c>
      <c r="N31" s="1">
        <f t="shared" si="7"/>
        <v>2</v>
      </c>
      <c r="O31" s="1">
        <f t="shared" si="8"/>
        <v>7</v>
      </c>
      <c r="P31" s="1">
        <f t="shared" si="9"/>
        <v>3</v>
      </c>
      <c r="Q31" s="1">
        <f t="shared" si="10"/>
        <v>3</v>
      </c>
      <c r="R31" s="1">
        <f t="shared" si="11"/>
        <v>6</v>
      </c>
      <c r="S31" s="1">
        <f t="shared" si="12"/>
        <v>8</v>
      </c>
      <c r="T31" s="1">
        <f t="shared" si="13"/>
        <v>3</v>
      </c>
      <c r="U31" s="1">
        <f t="shared" si="14"/>
        <v>3</v>
      </c>
      <c r="V31" s="1">
        <f t="shared" si="15"/>
        <v>1</v>
      </c>
      <c r="W31" s="1">
        <f t="shared" si="16"/>
        <v>2</v>
      </c>
      <c r="X31" s="1">
        <f t="shared" si="17"/>
        <v>6</v>
      </c>
      <c r="Y31" s="1">
        <f t="shared" si="18"/>
        <v>5</v>
      </c>
      <c r="Z31" s="1">
        <f t="shared" si="19"/>
        <v>3</v>
      </c>
      <c r="AA31" s="1" t="str">
        <f t="shared" si="0"/>
        <v>L</v>
      </c>
      <c r="AB31" s="1">
        <f t="shared" si="20"/>
        <v>1</v>
      </c>
      <c r="AC31" s="1" t="str">
        <f t="shared" si="1"/>
        <v>OTL</v>
      </c>
      <c r="AD31" s="1">
        <f t="shared" si="24"/>
        <v>4</v>
      </c>
      <c r="AE31" s="1">
        <f t="shared" si="25"/>
        <v>4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21</v>
      </c>
      <c r="E32" s="1">
        <v>4</v>
      </c>
      <c r="F32" s="1">
        <v>1</v>
      </c>
      <c r="G32" s="1" t="s">
        <v>83</v>
      </c>
      <c r="H32" s="1" t="s">
        <v>83</v>
      </c>
      <c r="I32" s="1">
        <f t="shared" si="2"/>
        <v>14</v>
      </c>
      <c r="J32" s="1">
        <f t="shared" si="3"/>
        <v>11</v>
      </c>
      <c r="K32" s="1">
        <f t="shared" si="4"/>
        <v>5</v>
      </c>
      <c r="L32" s="1">
        <f t="shared" si="5"/>
        <v>6</v>
      </c>
      <c r="M32" s="1">
        <f t="shared" si="6"/>
        <v>0</v>
      </c>
      <c r="N32" s="1">
        <f t="shared" si="7"/>
        <v>2</v>
      </c>
      <c r="O32" s="1">
        <f t="shared" si="8"/>
        <v>8</v>
      </c>
      <c r="P32" s="1">
        <f t="shared" si="9"/>
        <v>3</v>
      </c>
      <c r="Q32" s="1">
        <f t="shared" si="10"/>
        <v>3</v>
      </c>
      <c r="R32" s="1">
        <f t="shared" si="11"/>
        <v>6</v>
      </c>
      <c r="S32" s="1">
        <f t="shared" si="12"/>
        <v>8</v>
      </c>
      <c r="T32" s="1">
        <f t="shared" si="13"/>
        <v>3</v>
      </c>
      <c r="U32" s="1">
        <f t="shared" si="14"/>
        <v>3</v>
      </c>
      <c r="V32" s="1">
        <f t="shared" si="15"/>
        <v>1</v>
      </c>
      <c r="W32" s="1">
        <f t="shared" si="16"/>
        <v>2</v>
      </c>
      <c r="X32" s="1">
        <f t="shared" si="17"/>
        <v>6</v>
      </c>
      <c r="Y32" s="1">
        <f t="shared" si="18"/>
        <v>5</v>
      </c>
      <c r="Z32" s="1">
        <f t="shared" si="19"/>
        <v>3</v>
      </c>
      <c r="AA32" s="1" t="str">
        <f t="shared" si="0"/>
        <v>W</v>
      </c>
      <c r="AB32" s="1">
        <f t="shared" si="20"/>
        <v>1</v>
      </c>
      <c r="AC32" s="1" t="str">
        <f t="shared" si="1"/>
        <v>W</v>
      </c>
      <c r="AD32" s="1">
        <f t="shared" si="24"/>
        <v>5</v>
      </c>
      <c r="AE32" s="1">
        <f t="shared" si="25"/>
        <v>3</v>
      </c>
      <c r="AF32" s="1">
        <f t="shared" si="26"/>
        <v>2</v>
      </c>
      <c r="AG32" s="43"/>
    </row>
    <row r="33" spans="1:33" x14ac:dyDescent="0.3">
      <c r="A33" s="42">
        <v>46004</v>
      </c>
      <c r="B33" s="1">
        <v>32</v>
      </c>
      <c r="C33" s="1" t="s">
        <v>65</v>
      </c>
      <c r="D33" s="1" t="s">
        <v>4</v>
      </c>
      <c r="E33" s="1">
        <v>6</v>
      </c>
      <c r="F33" s="1">
        <v>3</v>
      </c>
      <c r="G33" s="1" t="s">
        <v>83</v>
      </c>
      <c r="H33" s="1" t="s">
        <v>83</v>
      </c>
      <c r="I33" s="1">
        <f t="shared" si="2"/>
        <v>15</v>
      </c>
      <c r="J33" s="1">
        <f t="shared" si="3"/>
        <v>11</v>
      </c>
      <c r="K33" s="1">
        <f t="shared" si="4"/>
        <v>5</v>
      </c>
      <c r="L33" s="1">
        <f t="shared" si="5"/>
        <v>6</v>
      </c>
      <c r="M33" s="1">
        <f t="shared" si="6"/>
        <v>0</v>
      </c>
      <c r="N33" s="1">
        <f t="shared" si="7"/>
        <v>2</v>
      </c>
      <c r="O33" s="1">
        <f t="shared" si="8"/>
        <v>8</v>
      </c>
      <c r="P33" s="1">
        <f t="shared" si="9"/>
        <v>3</v>
      </c>
      <c r="Q33" s="1">
        <f t="shared" si="10"/>
        <v>3</v>
      </c>
      <c r="R33" s="1">
        <f t="shared" si="11"/>
        <v>7</v>
      </c>
      <c r="S33" s="1">
        <f t="shared" si="12"/>
        <v>8</v>
      </c>
      <c r="T33" s="1">
        <f t="shared" si="13"/>
        <v>3</v>
      </c>
      <c r="U33" s="1">
        <f t="shared" si="14"/>
        <v>3</v>
      </c>
      <c r="V33" s="1">
        <f t="shared" si="15"/>
        <v>1</v>
      </c>
      <c r="W33" s="1">
        <f t="shared" si="16"/>
        <v>2</v>
      </c>
      <c r="X33" s="1">
        <f t="shared" si="17"/>
        <v>6</v>
      </c>
      <c r="Y33" s="1">
        <f t="shared" si="18"/>
        <v>5</v>
      </c>
      <c r="Z33" s="1">
        <f t="shared" si="19"/>
        <v>3</v>
      </c>
      <c r="AA33" s="1" t="str">
        <f t="shared" si="0"/>
        <v>W</v>
      </c>
      <c r="AB33" s="1">
        <f t="shared" si="20"/>
        <v>2</v>
      </c>
      <c r="AC33" s="1" t="str">
        <f t="shared" si="1"/>
        <v>W</v>
      </c>
      <c r="AD33" s="1">
        <f t="shared" si="24"/>
        <v>6</v>
      </c>
      <c r="AE33" s="1">
        <f t="shared" si="25"/>
        <v>2</v>
      </c>
      <c r="AF33" s="1">
        <f t="shared" si="26"/>
        <v>2</v>
      </c>
      <c r="AG33" s="43"/>
    </row>
    <row r="34" spans="1:33" x14ac:dyDescent="0.3">
      <c r="A34" s="42">
        <v>46005</v>
      </c>
      <c r="B34" s="1">
        <v>33</v>
      </c>
      <c r="C34" s="1" t="s">
        <v>65</v>
      </c>
      <c r="D34" s="1" t="s">
        <v>16</v>
      </c>
      <c r="E34" s="1">
        <v>1</v>
      </c>
      <c r="F34" s="1">
        <v>4</v>
      </c>
      <c r="G34" s="1" t="s">
        <v>83</v>
      </c>
      <c r="H34" s="1" t="s">
        <v>83</v>
      </c>
      <c r="I34" s="1">
        <f t="shared" si="2"/>
        <v>15</v>
      </c>
      <c r="J34" s="1">
        <f t="shared" si="3"/>
        <v>12</v>
      </c>
      <c r="K34" s="1">
        <f t="shared" si="4"/>
        <v>5</v>
      </c>
      <c r="L34" s="1">
        <f t="shared" si="5"/>
        <v>6</v>
      </c>
      <c r="M34" s="1">
        <f t="shared" si="6"/>
        <v>0</v>
      </c>
      <c r="N34" s="1">
        <f t="shared" si="7"/>
        <v>2</v>
      </c>
      <c r="O34" s="1">
        <f t="shared" si="8"/>
        <v>8</v>
      </c>
      <c r="P34" s="1">
        <f t="shared" si="9"/>
        <v>3</v>
      </c>
      <c r="Q34" s="1">
        <f t="shared" si="10"/>
        <v>3</v>
      </c>
      <c r="R34" s="1">
        <f t="shared" si="11"/>
        <v>7</v>
      </c>
      <c r="S34" s="1">
        <f t="shared" si="12"/>
        <v>9</v>
      </c>
      <c r="T34" s="1">
        <f t="shared" si="13"/>
        <v>3</v>
      </c>
      <c r="U34" s="1">
        <f t="shared" si="14"/>
        <v>3</v>
      </c>
      <c r="V34" s="1">
        <f t="shared" si="15"/>
        <v>1</v>
      </c>
      <c r="W34" s="1">
        <f t="shared" si="16"/>
        <v>2</v>
      </c>
      <c r="X34" s="1">
        <f t="shared" si="17"/>
        <v>6</v>
      </c>
      <c r="Y34" s="1">
        <f t="shared" si="18"/>
        <v>5</v>
      </c>
      <c r="Z34" s="1">
        <f t="shared" si="19"/>
        <v>3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6</v>
      </c>
      <c r="AE34" s="1">
        <f t="shared" si="25"/>
        <v>3</v>
      </c>
      <c r="AF34" s="1">
        <f t="shared" si="26"/>
        <v>1</v>
      </c>
      <c r="AG34" s="43"/>
    </row>
    <row r="35" spans="1:33" x14ac:dyDescent="0.3">
      <c r="A35" s="42">
        <v>46007</v>
      </c>
      <c r="B35" s="1">
        <v>34</v>
      </c>
      <c r="C35" s="1" t="s">
        <v>65</v>
      </c>
      <c r="D35" s="1" t="s">
        <v>9</v>
      </c>
      <c r="E35" s="1">
        <v>6</v>
      </c>
      <c r="F35" s="1">
        <v>4</v>
      </c>
      <c r="G35" s="1" t="s">
        <v>83</v>
      </c>
      <c r="H35" s="1" t="s">
        <v>83</v>
      </c>
      <c r="I35" s="1">
        <f t="shared" ref="I35:I66" si="29">IF(E35="","",IF(E35&gt;F35,I34+1,I34))</f>
        <v>16</v>
      </c>
      <c r="J35" s="1">
        <f t="shared" ref="J35:J66" si="30">IF(E35="","",IF(AND(F35&gt;E35,G35=$AK$2,H35=$AK$2),J34+1,J34))</f>
        <v>12</v>
      </c>
      <c r="K35" s="1">
        <f t="shared" ref="K35:K66" si="31">IF(E35="","",IF(AND(G35=$AK$1,E35&gt;F35),K34+1,K34))</f>
        <v>5</v>
      </c>
      <c r="L35" s="1">
        <f t="shared" ref="L35:L66" si="32">IF(E35="","",IF(AND(OR(G35=$AK$1,H35=$AK$1),E35&lt;F35),L34+1,L34))</f>
        <v>6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8</v>
      </c>
      <c r="P35" s="1">
        <f t="shared" ref="P35:P66" si="36">IF(E35="","",IF(AND(C35=$AL$1,F35&gt;E35,G35=$AK$2,H35=$AK$2), P34+1, P34))</f>
        <v>3</v>
      </c>
      <c r="Q35" s="1">
        <f t="shared" ref="Q35:Q66" si="37">IF(E35="","",IF(AND(C35=$AL$1,F35&gt;E35,OR(G35=$AK$1,H35=$AK$1)),Q34+1, Q34))</f>
        <v>3</v>
      </c>
      <c r="R35" s="1">
        <f t="shared" ref="R35:R66" si="38">IF(E35="","",IF(AND(C35=$AL$2,E35&gt;F35),R34+1,R34))</f>
        <v>8</v>
      </c>
      <c r="S35" s="1">
        <f t="shared" ref="S35:S66" si="39">IF(E35="","",IF(AND(C35=$AL$2,F35&gt;E35,G35=$AK$2,H35=$AK$2),S34+1,S34))</f>
        <v>9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1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6</v>
      </c>
      <c r="Y35" s="1">
        <f t="shared" ref="Y35:Y66" si="45">IF(E35="","",IF(AND(E35&lt;F35,G35=$AK$2,H35=$AK$2,COUNTIF($AN$1:$AN$15,D35)=1),Y34+1,Y34))</f>
        <v>5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6</v>
      </c>
      <c r="AE35" s="1">
        <f t="shared" si="25"/>
        <v>3</v>
      </c>
      <c r="AF35" s="1">
        <f t="shared" si="26"/>
        <v>1</v>
      </c>
      <c r="AG35" s="43"/>
    </row>
    <row r="36" spans="1:33" x14ac:dyDescent="0.3">
      <c r="A36" s="42">
        <v>46009</v>
      </c>
      <c r="B36" s="1">
        <v>35</v>
      </c>
      <c r="C36" s="1" t="s">
        <v>65</v>
      </c>
      <c r="D36" s="1" t="s">
        <v>29</v>
      </c>
      <c r="E36" s="1">
        <v>3</v>
      </c>
      <c r="F36" s="1">
        <v>1</v>
      </c>
      <c r="G36" s="1" t="s">
        <v>83</v>
      </c>
      <c r="H36" s="1" t="s">
        <v>83</v>
      </c>
      <c r="I36" s="1">
        <f t="shared" si="29"/>
        <v>17</v>
      </c>
      <c r="J36" s="1">
        <f t="shared" si="30"/>
        <v>12</v>
      </c>
      <c r="K36" s="1">
        <f t="shared" si="31"/>
        <v>5</v>
      </c>
      <c r="L36" s="1">
        <f t="shared" si="32"/>
        <v>6</v>
      </c>
      <c r="M36" s="1">
        <f t="shared" si="33"/>
        <v>0</v>
      </c>
      <c r="N36" s="1">
        <f t="shared" si="34"/>
        <v>2</v>
      </c>
      <c r="O36" s="1">
        <f t="shared" si="35"/>
        <v>8</v>
      </c>
      <c r="P36" s="1">
        <f t="shared" si="36"/>
        <v>3</v>
      </c>
      <c r="Q36" s="1">
        <f t="shared" si="37"/>
        <v>3</v>
      </c>
      <c r="R36" s="1">
        <f t="shared" si="38"/>
        <v>9</v>
      </c>
      <c r="S36" s="1">
        <f t="shared" si="39"/>
        <v>9</v>
      </c>
      <c r="T36" s="1">
        <f t="shared" si="40"/>
        <v>3</v>
      </c>
      <c r="U36" s="1">
        <f t="shared" si="41"/>
        <v>3</v>
      </c>
      <c r="V36" s="1">
        <f t="shared" si="42"/>
        <v>1</v>
      </c>
      <c r="W36" s="1">
        <f t="shared" si="43"/>
        <v>2</v>
      </c>
      <c r="X36" s="1">
        <f t="shared" si="44"/>
        <v>6</v>
      </c>
      <c r="Y36" s="1">
        <f t="shared" si="45"/>
        <v>5</v>
      </c>
      <c r="Z36" s="1">
        <f t="shared" si="46"/>
        <v>3</v>
      </c>
      <c r="AA36" s="1" t="str">
        <f t="shared" si="27"/>
        <v>W</v>
      </c>
      <c r="AB36" s="1">
        <f t="shared" si="47"/>
        <v>2</v>
      </c>
      <c r="AC36" s="1" t="str">
        <f t="shared" si="28"/>
        <v>W</v>
      </c>
      <c r="AD36" s="1">
        <f t="shared" si="24"/>
        <v>7</v>
      </c>
      <c r="AE36" s="1">
        <f t="shared" si="25"/>
        <v>2</v>
      </c>
      <c r="AF36" s="1">
        <f t="shared" si="26"/>
        <v>1</v>
      </c>
      <c r="AG36" s="43"/>
    </row>
    <row r="37" spans="1:33" x14ac:dyDescent="0.3">
      <c r="A37" s="42">
        <v>46011</v>
      </c>
      <c r="B37" s="1">
        <v>36</v>
      </c>
      <c r="C37" s="1" t="s">
        <v>65</v>
      </c>
      <c r="D37" s="1" t="s">
        <v>17</v>
      </c>
      <c r="E37" s="1">
        <v>2</v>
      </c>
      <c r="F37" s="1">
        <v>5</v>
      </c>
      <c r="G37" s="1" t="s">
        <v>83</v>
      </c>
      <c r="H37" s="1" t="s">
        <v>83</v>
      </c>
      <c r="I37" s="1">
        <f t="shared" si="29"/>
        <v>17</v>
      </c>
      <c r="J37" s="1">
        <f t="shared" si="30"/>
        <v>13</v>
      </c>
      <c r="K37" s="1">
        <f t="shared" si="31"/>
        <v>5</v>
      </c>
      <c r="L37" s="1">
        <f t="shared" si="32"/>
        <v>6</v>
      </c>
      <c r="M37" s="1">
        <f t="shared" si="33"/>
        <v>0</v>
      </c>
      <c r="N37" s="1">
        <f t="shared" si="34"/>
        <v>2</v>
      </c>
      <c r="O37" s="1">
        <f t="shared" si="35"/>
        <v>8</v>
      </c>
      <c r="P37" s="1">
        <f t="shared" si="36"/>
        <v>3</v>
      </c>
      <c r="Q37" s="1">
        <f t="shared" si="37"/>
        <v>3</v>
      </c>
      <c r="R37" s="1">
        <f t="shared" si="38"/>
        <v>9</v>
      </c>
      <c r="S37" s="1">
        <f t="shared" si="39"/>
        <v>10</v>
      </c>
      <c r="T37" s="1">
        <f t="shared" si="40"/>
        <v>3</v>
      </c>
      <c r="U37" s="1">
        <f t="shared" si="41"/>
        <v>3</v>
      </c>
      <c r="V37" s="1">
        <f t="shared" si="42"/>
        <v>1</v>
      </c>
      <c r="W37" s="1">
        <f t="shared" si="43"/>
        <v>2</v>
      </c>
      <c r="X37" s="1">
        <f t="shared" si="44"/>
        <v>6</v>
      </c>
      <c r="Y37" s="1">
        <f t="shared" si="45"/>
        <v>6</v>
      </c>
      <c r="Z37" s="1">
        <f t="shared" si="46"/>
        <v>3</v>
      </c>
      <c r="AA37" s="1" t="str">
        <f t="shared" si="27"/>
        <v>L</v>
      </c>
      <c r="AB37" s="1">
        <f t="shared" si="47"/>
        <v>1</v>
      </c>
      <c r="AC37" s="1" t="str">
        <f t="shared" si="28"/>
        <v>L</v>
      </c>
      <c r="AD37" s="1">
        <f t="shared" si="24"/>
        <v>6</v>
      </c>
      <c r="AE37" s="1">
        <f t="shared" si="25"/>
        <v>3</v>
      </c>
      <c r="AF37" s="1">
        <f t="shared" si="26"/>
        <v>1</v>
      </c>
      <c r="AG37" s="43"/>
    </row>
    <row r="38" spans="1:33" x14ac:dyDescent="0.3">
      <c r="A38" s="42">
        <v>46012</v>
      </c>
      <c r="B38" s="1">
        <v>37</v>
      </c>
      <c r="C38" s="1" t="s">
        <v>66</v>
      </c>
      <c r="D38" s="1" t="s">
        <v>2</v>
      </c>
      <c r="E38" s="1">
        <v>4</v>
      </c>
      <c r="F38" s="1">
        <v>3</v>
      </c>
      <c r="G38" s="1" t="s">
        <v>83</v>
      </c>
      <c r="H38" s="1" t="s">
        <v>83</v>
      </c>
      <c r="I38" s="1">
        <f t="shared" si="29"/>
        <v>18</v>
      </c>
      <c r="J38" s="1">
        <f t="shared" si="30"/>
        <v>13</v>
      </c>
      <c r="K38" s="1">
        <f t="shared" si="31"/>
        <v>5</v>
      </c>
      <c r="L38" s="1">
        <f t="shared" si="32"/>
        <v>6</v>
      </c>
      <c r="M38" s="1">
        <f t="shared" si="33"/>
        <v>0</v>
      </c>
      <c r="N38" s="1">
        <f t="shared" si="34"/>
        <v>2</v>
      </c>
      <c r="O38" s="1">
        <f t="shared" si="35"/>
        <v>9</v>
      </c>
      <c r="P38" s="1">
        <f t="shared" si="36"/>
        <v>3</v>
      </c>
      <c r="Q38" s="1">
        <f t="shared" si="37"/>
        <v>3</v>
      </c>
      <c r="R38" s="1">
        <f t="shared" si="38"/>
        <v>9</v>
      </c>
      <c r="S38" s="1">
        <f t="shared" si="39"/>
        <v>10</v>
      </c>
      <c r="T38" s="1">
        <f t="shared" si="40"/>
        <v>3</v>
      </c>
      <c r="U38" s="1">
        <f t="shared" si="41"/>
        <v>4</v>
      </c>
      <c r="V38" s="1">
        <f t="shared" si="42"/>
        <v>1</v>
      </c>
      <c r="W38" s="1">
        <f t="shared" si="43"/>
        <v>2</v>
      </c>
      <c r="X38" s="1">
        <f t="shared" si="44"/>
        <v>7</v>
      </c>
      <c r="Y38" s="1">
        <f t="shared" si="45"/>
        <v>6</v>
      </c>
      <c r="Z38" s="1">
        <f t="shared" si="46"/>
        <v>3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7</v>
      </c>
      <c r="AE38" s="1">
        <f t="shared" si="25"/>
        <v>2</v>
      </c>
      <c r="AF38" s="1">
        <f t="shared" si="26"/>
        <v>1</v>
      </c>
      <c r="AG38" s="43"/>
    </row>
    <row r="39" spans="1:33" x14ac:dyDescent="0.3">
      <c r="A39" s="42">
        <v>46014</v>
      </c>
      <c r="B39" s="1">
        <v>38</v>
      </c>
      <c r="C39" s="1" t="s">
        <v>66</v>
      </c>
      <c r="D39" s="1" t="s">
        <v>27</v>
      </c>
      <c r="E39" s="1">
        <v>5</v>
      </c>
      <c r="F39" s="1">
        <v>1</v>
      </c>
      <c r="G39" s="1" t="s">
        <v>83</v>
      </c>
      <c r="H39" s="1" t="s">
        <v>83</v>
      </c>
      <c r="I39" s="1">
        <f t="shared" si="29"/>
        <v>19</v>
      </c>
      <c r="J39" s="1">
        <f t="shared" si="30"/>
        <v>13</v>
      </c>
      <c r="K39" s="1">
        <f t="shared" si="31"/>
        <v>5</v>
      </c>
      <c r="L39" s="1">
        <f t="shared" si="32"/>
        <v>6</v>
      </c>
      <c r="M39" s="1">
        <f t="shared" si="33"/>
        <v>0</v>
      </c>
      <c r="N39" s="1">
        <f t="shared" si="34"/>
        <v>2</v>
      </c>
      <c r="O39" s="1">
        <f t="shared" si="35"/>
        <v>10</v>
      </c>
      <c r="P39" s="1">
        <f t="shared" si="36"/>
        <v>3</v>
      </c>
      <c r="Q39" s="1">
        <f t="shared" si="37"/>
        <v>3</v>
      </c>
      <c r="R39" s="1">
        <f t="shared" si="38"/>
        <v>9</v>
      </c>
      <c r="S39" s="1">
        <f t="shared" si="39"/>
        <v>10</v>
      </c>
      <c r="T39" s="1">
        <f t="shared" si="40"/>
        <v>3</v>
      </c>
      <c r="U39" s="1">
        <f t="shared" si="41"/>
        <v>5</v>
      </c>
      <c r="V39" s="1">
        <f t="shared" si="42"/>
        <v>1</v>
      </c>
      <c r="W39" s="1">
        <f t="shared" si="43"/>
        <v>2</v>
      </c>
      <c r="X39" s="1">
        <f t="shared" si="44"/>
        <v>8</v>
      </c>
      <c r="Y39" s="1">
        <f t="shared" si="45"/>
        <v>6</v>
      </c>
      <c r="Z39" s="1">
        <f t="shared" si="46"/>
        <v>3</v>
      </c>
      <c r="AA39" s="1" t="str">
        <f t="shared" si="27"/>
        <v>W</v>
      </c>
      <c r="AB39" s="1">
        <f t="shared" si="47"/>
        <v>2</v>
      </c>
      <c r="AC39" s="1" t="str">
        <f t="shared" si="28"/>
        <v>W</v>
      </c>
      <c r="AD39" s="1">
        <f t="shared" si="24"/>
        <v>7</v>
      </c>
      <c r="AE39" s="1">
        <f t="shared" si="25"/>
        <v>2</v>
      </c>
      <c r="AF39" s="1">
        <f t="shared" si="26"/>
        <v>1</v>
      </c>
      <c r="AG39" s="43"/>
    </row>
    <row r="40" spans="1:33" x14ac:dyDescent="0.3">
      <c r="A40" s="42">
        <v>46018</v>
      </c>
      <c r="B40" s="1">
        <v>39</v>
      </c>
      <c r="C40" s="1" t="s">
        <v>65</v>
      </c>
      <c r="D40" s="1" t="s">
        <v>27</v>
      </c>
      <c r="E40" s="1">
        <v>2</v>
      </c>
      <c r="F40" s="1">
        <v>3</v>
      </c>
      <c r="G40" s="1" t="s">
        <v>83</v>
      </c>
      <c r="H40" s="1" t="s">
        <v>83</v>
      </c>
      <c r="I40" s="1">
        <f t="shared" si="29"/>
        <v>19</v>
      </c>
      <c r="J40" s="1">
        <f t="shared" si="30"/>
        <v>14</v>
      </c>
      <c r="K40" s="1">
        <f t="shared" si="31"/>
        <v>5</v>
      </c>
      <c r="L40" s="1">
        <f t="shared" si="32"/>
        <v>6</v>
      </c>
      <c r="M40" s="1">
        <f t="shared" si="33"/>
        <v>0</v>
      </c>
      <c r="N40" s="1">
        <f t="shared" si="34"/>
        <v>2</v>
      </c>
      <c r="O40" s="1">
        <f t="shared" si="35"/>
        <v>10</v>
      </c>
      <c r="P40" s="1">
        <f t="shared" si="36"/>
        <v>3</v>
      </c>
      <c r="Q40" s="1">
        <f t="shared" si="37"/>
        <v>3</v>
      </c>
      <c r="R40" s="1">
        <f t="shared" si="38"/>
        <v>9</v>
      </c>
      <c r="S40" s="1">
        <f t="shared" si="39"/>
        <v>11</v>
      </c>
      <c r="T40" s="1">
        <f t="shared" si="40"/>
        <v>3</v>
      </c>
      <c r="U40" s="1">
        <f t="shared" si="41"/>
        <v>5</v>
      </c>
      <c r="V40" s="1">
        <f t="shared" si="42"/>
        <v>2</v>
      </c>
      <c r="W40" s="1">
        <f t="shared" si="43"/>
        <v>2</v>
      </c>
      <c r="X40" s="1">
        <f t="shared" si="44"/>
        <v>8</v>
      </c>
      <c r="Y40" s="1">
        <f t="shared" si="45"/>
        <v>7</v>
      </c>
      <c r="Z40" s="1">
        <f t="shared" si="46"/>
        <v>3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6</v>
      </c>
      <c r="AE40" s="1">
        <f t="shared" si="25"/>
        <v>3</v>
      </c>
      <c r="AF40" s="1">
        <f t="shared" si="26"/>
        <v>1</v>
      </c>
      <c r="AG40" s="43"/>
    </row>
    <row r="41" spans="1:33" x14ac:dyDescent="0.3">
      <c r="A41" s="42">
        <v>46020</v>
      </c>
      <c r="B41" s="1">
        <v>40</v>
      </c>
      <c r="C41" s="1" t="s">
        <v>65</v>
      </c>
      <c r="D41" s="1" t="s">
        <v>0</v>
      </c>
      <c r="E41" s="1">
        <v>3</v>
      </c>
      <c r="F41" s="1">
        <v>1</v>
      </c>
      <c r="G41" s="1" t="s">
        <v>83</v>
      </c>
      <c r="H41" s="1" t="s">
        <v>83</v>
      </c>
      <c r="I41" s="1">
        <f t="shared" si="29"/>
        <v>20</v>
      </c>
      <c r="J41" s="1">
        <f t="shared" si="30"/>
        <v>14</v>
      </c>
      <c r="K41" s="1">
        <f t="shared" si="31"/>
        <v>5</v>
      </c>
      <c r="L41" s="1">
        <f t="shared" si="32"/>
        <v>6</v>
      </c>
      <c r="M41" s="1">
        <f t="shared" si="33"/>
        <v>0</v>
      </c>
      <c r="N41" s="1">
        <f t="shared" si="34"/>
        <v>2</v>
      </c>
      <c r="O41" s="1">
        <f t="shared" si="35"/>
        <v>10</v>
      </c>
      <c r="P41" s="1">
        <f t="shared" si="36"/>
        <v>3</v>
      </c>
      <c r="Q41" s="1">
        <f t="shared" si="37"/>
        <v>3</v>
      </c>
      <c r="R41" s="1">
        <f t="shared" si="38"/>
        <v>10</v>
      </c>
      <c r="S41" s="1">
        <f t="shared" si="39"/>
        <v>11</v>
      </c>
      <c r="T41" s="1">
        <f t="shared" si="40"/>
        <v>3</v>
      </c>
      <c r="U41" s="1">
        <f t="shared" si="41"/>
        <v>5</v>
      </c>
      <c r="V41" s="1">
        <f t="shared" si="42"/>
        <v>2</v>
      </c>
      <c r="W41" s="1">
        <f t="shared" si="43"/>
        <v>2</v>
      </c>
      <c r="X41" s="1">
        <f t="shared" si="44"/>
        <v>9</v>
      </c>
      <c r="Y41" s="1">
        <f t="shared" si="45"/>
        <v>7</v>
      </c>
      <c r="Z41" s="1">
        <f t="shared" si="46"/>
        <v>3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7</v>
      </c>
      <c r="AE41" s="1">
        <f t="shared" si="25"/>
        <v>3</v>
      </c>
      <c r="AF41" s="1">
        <f t="shared" si="26"/>
        <v>0</v>
      </c>
      <c r="AG41" s="43"/>
    </row>
    <row r="42" spans="1:33" x14ac:dyDescent="0.3">
      <c r="A42" s="42">
        <v>46022</v>
      </c>
      <c r="B42" s="1">
        <v>41</v>
      </c>
      <c r="C42" s="1" t="s">
        <v>66</v>
      </c>
      <c r="D42" s="1" t="s">
        <v>29</v>
      </c>
      <c r="E42" s="1">
        <v>2</v>
      </c>
      <c r="F42" s="1">
        <v>6</v>
      </c>
      <c r="G42" s="1" t="s">
        <v>83</v>
      </c>
      <c r="H42" s="1" t="s">
        <v>83</v>
      </c>
      <c r="I42" s="1">
        <f t="shared" si="29"/>
        <v>20</v>
      </c>
      <c r="J42" s="1">
        <f t="shared" si="30"/>
        <v>15</v>
      </c>
      <c r="K42" s="1">
        <f t="shared" si="31"/>
        <v>5</v>
      </c>
      <c r="L42" s="1">
        <f t="shared" si="32"/>
        <v>6</v>
      </c>
      <c r="M42" s="1">
        <f t="shared" si="33"/>
        <v>0</v>
      </c>
      <c r="N42" s="1">
        <f t="shared" si="34"/>
        <v>2</v>
      </c>
      <c r="O42" s="1">
        <f t="shared" si="35"/>
        <v>10</v>
      </c>
      <c r="P42" s="1">
        <f t="shared" si="36"/>
        <v>4</v>
      </c>
      <c r="Q42" s="1">
        <f t="shared" si="37"/>
        <v>3</v>
      </c>
      <c r="R42" s="1">
        <f t="shared" si="38"/>
        <v>10</v>
      </c>
      <c r="S42" s="1">
        <f t="shared" si="39"/>
        <v>11</v>
      </c>
      <c r="T42" s="1">
        <f t="shared" si="40"/>
        <v>3</v>
      </c>
      <c r="U42" s="1">
        <f t="shared" si="41"/>
        <v>5</v>
      </c>
      <c r="V42" s="1">
        <f t="shared" si="42"/>
        <v>2</v>
      </c>
      <c r="W42" s="1">
        <f t="shared" si="43"/>
        <v>2</v>
      </c>
      <c r="X42" s="1">
        <f t="shared" si="44"/>
        <v>9</v>
      </c>
      <c r="Y42" s="1">
        <f t="shared" si="45"/>
        <v>7</v>
      </c>
      <c r="Z42" s="1">
        <f t="shared" si="46"/>
        <v>3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6</v>
      </c>
      <c r="AE42" s="1">
        <f t="shared" si="25"/>
        <v>4</v>
      </c>
      <c r="AF42" s="1">
        <f t="shared" si="26"/>
        <v>0</v>
      </c>
      <c r="AG42" s="43"/>
    </row>
    <row r="43" spans="1:33" x14ac:dyDescent="0.3">
      <c r="A43" s="42">
        <v>46025</v>
      </c>
      <c r="B43" s="1">
        <v>42</v>
      </c>
      <c r="C43" s="1" t="s">
        <v>66</v>
      </c>
      <c r="D43" s="1" t="s">
        <v>10</v>
      </c>
      <c r="E43" s="1">
        <v>2</v>
      </c>
      <c r="F43" s="1">
        <v>5</v>
      </c>
      <c r="G43" s="1" t="s">
        <v>83</v>
      </c>
      <c r="H43" s="1" t="s">
        <v>83</v>
      </c>
      <c r="I43" s="1">
        <f t="shared" si="29"/>
        <v>20</v>
      </c>
      <c r="J43" s="1">
        <f t="shared" si="30"/>
        <v>16</v>
      </c>
      <c r="K43" s="1">
        <f t="shared" si="31"/>
        <v>5</v>
      </c>
      <c r="L43" s="1">
        <f t="shared" si="32"/>
        <v>6</v>
      </c>
      <c r="M43" s="1">
        <f t="shared" si="33"/>
        <v>0</v>
      </c>
      <c r="N43" s="1">
        <f t="shared" si="34"/>
        <v>2</v>
      </c>
      <c r="O43" s="1">
        <f t="shared" si="35"/>
        <v>10</v>
      </c>
      <c r="P43" s="1">
        <f t="shared" si="36"/>
        <v>5</v>
      </c>
      <c r="Q43" s="1">
        <f t="shared" si="37"/>
        <v>3</v>
      </c>
      <c r="R43" s="1">
        <f t="shared" si="38"/>
        <v>10</v>
      </c>
      <c r="S43" s="1">
        <f t="shared" si="39"/>
        <v>11</v>
      </c>
      <c r="T43" s="1">
        <f t="shared" si="40"/>
        <v>3</v>
      </c>
      <c r="U43" s="1">
        <f t="shared" si="41"/>
        <v>5</v>
      </c>
      <c r="V43" s="1">
        <f t="shared" si="42"/>
        <v>2</v>
      </c>
      <c r="W43" s="1">
        <f t="shared" si="43"/>
        <v>2</v>
      </c>
      <c r="X43" s="1">
        <f t="shared" si="44"/>
        <v>9</v>
      </c>
      <c r="Y43" s="1">
        <f t="shared" si="45"/>
        <v>7</v>
      </c>
      <c r="Z43" s="1">
        <f t="shared" si="46"/>
        <v>3</v>
      </c>
      <c r="AA43" s="1" t="str">
        <f t="shared" si="27"/>
        <v>L</v>
      </c>
      <c r="AB43" s="1">
        <f t="shared" si="47"/>
        <v>2</v>
      </c>
      <c r="AC43" s="1" t="str">
        <f t="shared" si="28"/>
        <v>L</v>
      </c>
      <c r="AD43" s="1">
        <f t="shared" si="24"/>
        <v>5</v>
      </c>
      <c r="AE43" s="1">
        <f t="shared" si="25"/>
        <v>5</v>
      </c>
      <c r="AF43" s="1">
        <f t="shared" si="26"/>
        <v>0</v>
      </c>
      <c r="AG43" s="43"/>
    </row>
    <row r="44" spans="1:33" x14ac:dyDescent="0.3">
      <c r="A44" s="42">
        <v>46028</v>
      </c>
      <c r="B44" s="1">
        <v>43</v>
      </c>
      <c r="C44" s="1" t="s">
        <v>66</v>
      </c>
      <c r="D44" s="1" t="s">
        <v>15</v>
      </c>
      <c r="E44" s="1">
        <v>6</v>
      </c>
      <c r="F44" s="1">
        <v>2</v>
      </c>
      <c r="G44" s="1" t="s">
        <v>83</v>
      </c>
      <c r="H44" s="1" t="s">
        <v>83</v>
      </c>
      <c r="I44" s="1">
        <f t="shared" si="29"/>
        <v>21</v>
      </c>
      <c r="J44" s="1">
        <f t="shared" si="30"/>
        <v>16</v>
      </c>
      <c r="K44" s="1">
        <f t="shared" si="31"/>
        <v>5</v>
      </c>
      <c r="L44" s="1">
        <f t="shared" si="32"/>
        <v>6</v>
      </c>
      <c r="M44" s="1">
        <f t="shared" si="33"/>
        <v>0</v>
      </c>
      <c r="N44" s="1">
        <f t="shared" si="34"/>
        <v>2</v>
      </c>
      <c r="O44" s="1">
        <f t="shared" si="35"/>
        <v>11</v>
      </c>
      <c r="P44" s="1">
        <f t="shared" si="36"/>
        <v>5</v>
      </c>
      <c r="Q44" s="1">
        <f t="shared" si="37"/>
        <v>3</v>
      </c>
      <c r="R44" s="1">
        <f t="shared" si="38"/>
        <v>10</v>
      </c>
      <c r="S44" s="1">
        <f t="shared" si="39"/>
        <v>11</v>
      </c>
      <c r="T44" s="1">
        <f t="shared" si="40"/>
        <v>3</v>
      </c>
      <c r="U44" s="1">
        <f t="shared" si="41"/>
        <v>5</v>
      </c>
      <c r="V44" s="1">
        <f t="shared" si="42"/>
        <v>2</v>
      </c>
      <c r="W44" s="1">
        <f t="shared" si="43"/>
        <v>2</v>
      </c>
      <c r="X44" s="1">
        <f t="shared" si="44"/>
        <v>10</v>
      </c>
      <c r="Y44" s="1">
        <f t="shared" si="45"/>
        <v>7</v>
      </c>
      <c r="Z44" s="1">
        <f t="shared" si="46"/>
        <v>3</v>
      </c>
      <c r="AA44" s="1" t="str">
        <f t="shared" si="27"/>
        <v>W</v>
      </c>
      <c r="AB44" s="1">
        <f t="shared" si="47"/>
        <v>1</v>
      </c>
      <c r="AC44" s="1" t="str">
        <f t="shared" si="28"/>
        <v>W</v>
      </c>
      <c r="AD44" s="1">
        <f t="shared" ref="AD44:AD75" si="48">IF(AC44="","",COUNTIFS(AC35:AC44,"W"))</f>
        <v>6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46030</v>
      </c>
      <c r="B45" s="1">
        <v>44</v>
      </c>
      <c r="C45" s="1" t="s">
        <v>65</v>
      </c>
      <c r="D45" s="1" t="s">
        <v>0</v>
      </c>
      <c r="E45" s="1">
        <v>4</v>
      </c>
      <c r="F45" s="1">
        <v>3</v>
      </c>
      <c r="G45" s="1" t="s">
        <v>83</v>
      </c>
      <c r="H45" s="1" t="s">
        <v>83</v>
      </c>
      <c r="I45" s="1">
        <f t="shared" si="29"/>
        <v>22</v>
      </c>
      <c r="J45" s="1">
        <f t="shared" si="30"/>
        <v>16</v>
      </c>
      <c r="K45" s="1">
        <f t="shared" si="31"/>
        <v>5</v>
      </c>
      <c r="L45" s="1">
        <f t="shared" si="32"/>
        <v>6</v>
      </c>
      <c r="M45" s="1">
        <f t="shared" si="33"/>
        <v>0</v>
      </c>
      <c r="N45" s="1">
        <f t="shared" si="34"/>
        <v>2</v>
      </c>
      <c r="O45" s="1">
        <f t="shared" si="35"/>
        <v>11</v>
      </c>
      <c r="P45" s="1">
        <f t="shared" si="36"/>
        <v>5</v>
      </c>
      <c r="Q45" s="1">
        <f t="shared" si="37"/>
        <v>3</v>
      </c>
      <c r="R45" s="1">
        <f t="shared" si="38"/>
        <v>11</v>
      </c>
      <c r="S45" s="1">
        <f t="shared" si="39"/>
        <v>11</v>
      </c>
      <c r="T45" s="1">
        <f t="shared" si="40"/>
        <v>3</v>
      </c>
      <c r="U45" s="1">
        <f t="shared" si="41"/>
        <v>5</v>
      </c>
      <c r="V45" s="1">
        <f t="shared" si="42"/>
        <v>2</v>
      </c>
      <c r="W45" s="1">
        <f t="shared" si="43"/>
        <v>2</v>
      </c>
      <c r="X45" s="1">
        <f t="shared" si="44"/>
        <v>11</v>
      </c>
      <c r="Y45" s="1">
        <f t="shared" si="45"/>
        <v>7</v>
      </c>
      <c r="Z45" s="1">
        <f t="shared" si="46"/>
        <v>3</v>
      </c>
      <c r="AA45" s="1" t="str">
        <f t="shared" si="27"/>
        <v>W</v>
      </c>
      <c r="AB45" s="1">
        <f t="shared" si="47"/>
        <v>2</v>
      </c>
      <c r="AC45" s="1" t="str">
        <f t="shared" si="28"/>
        <v>W</v>
      </c>
      <c r="AD45" s="1">
        <f t="shared" si="48"/>
        <v>6</v>
      </c>
      <c r="AE45" s="1">
        <f t="shared" si="49"/>
        <v>4</v>
      </c>
      <c r="AF45" s="1">
        <f t="shared" si="50"/>
        <v>0</v>
      </c>
      <c r="AG45" s="43"/>
    </row>
    <row r="46" spans="1:33" x14ac:dyDescent="0.3">
      <c r="A46" s="42">
        <v>46032</v>
      </c>
      <c r="B46" s="1">
        <v>45</v>
      </c>
      <c r="C46" s="1" t="s">
        <v>66</v>
      </c>
      <c r="D46" s="1" t="s">
        <v>18</v>
      </c>
      <c r="E46" s="1">
        <v>3</v>
      </c>
      <c r="F46" s="1">
        <v>4</v>
      </c>
      <c r="G46" s="1" t="s">
        <v>84</v>
      </c>
      <c r="H46" s="1" t="s">
        <v>84</v>
      </c>
      <c r="I46" s="1">
        <f t="shared" si="29"/>
        <v>22</v>
      </c>
      <c r="J46" s="1">
        <f t="shared" si="30"/>
        <v>16</v>
      </c>
      <c r="K46" s="1">
        <f t="shared" si="31"/>
        <v>5</v>
      </c>
      <c r="L46" s="1">
        <f t="shared" si="32"/>
        <v>7</v>
      </c>
      <c r="M46" s="1">
        <f t="shared" si="33"/>
        <v>0</v>
      </c>
      <c r="N46" s="1">
        <f t="shared" si="34"/>
        <v>3</v>
      </c>
      <c r="O46" s="1">
        <f t="shared" si="35"/>
        <v>11</v>
      </c>
      <c r="P46" s="1">
        <f t="shared" si="36"/>
        <v>5</v>
      </c>
      <c r="Q46" s="1">
        <f t="shared" si="37"/>
        <v>4</v>
      </c>
      <c r="R46" s="1">
        <f t="shared" si="38"/>
        <v>11</v>
      </c>
      <c r="S46" s="1">
        <f t="shared" si="39"/>
        <v>11</v>
      </c>
      <c r="T46" s="1">
        <f t="shared" si="40"/>
        <v>3</v>
      </c>
      <c r="U46" s="1">
        <f t="shared" si="41"/>
        <v>5</v>
      </c>
      <c r="V46" s="1">
        <f t="shared" si="42"/>
        <v>2</v>
      </c>
      <c r="W46" s="1">
        <f t="shared" si="43"/>
        <v>3</v>
      </c>
      <c r="X46" s="1">
        <f t="shared" si="44"/>
        <v>11</v>
      </c>
      <c r="Y46" s="1">
        <f t="shared" si="45"/>
        <v>7</v>
      </c>
      <c r="Z46" s="1">
        <f t="shared" si="46"/>
        <v>4</v>
      </c>
      <c r="AA46" s="1" t="str">
        <f t="shared" si="27"/>
        <v>L</v>
      </c>
      <c r="AB46" s="1">
        <f t="shared" si="47"/>
        <v>1</v>
      </c>
      <c r="AC46" s="1" t="str">
        <f t="shared" si="28"/>
        <v>OTL</v>
      </c>
      <c r="AD46" s="1">
        <f t="shared" si="48"/>
        <v>5</v>
      </c>
      <c r="AE46" s="1">
        <f t="shared" si="49"/>
        <v>4</v>
      </c>
      <c r="AF46" s="1">
        <f t="shared" si="50"/>
        <v>1</v>
      </c>
      <c r="AG46" s="43"/>
    </row>
    <row r="47" spans="1:33" x14ac:dyDescent="0.3">
      <c r="A47" s="42">
        <v>46034</v>
      </c>
      <c r="B47" s="1">
        <v>46</v>
      </c>
      <c r="C47" s="1" t="s">
        <v>65</v>
      </c>
      <c r="D47" s="1" t="s">
        <v>25</v>
      </c>
      <c r="E47" s="1">
        <v>4</v>
      </c>
      <c r="F47" s="1">
        <v>1</v>
      </c>
      <c r="G47" s="1" t="s">
        <v>83</v>
      </c>
      <c r="H47" s="1" t="s">
        <v>83</v>
      </c>
      <c r="I47" s="1">
        <f t="shared" si="29"/>
        <v>23</v>
      </c>
      <c r="J47" s="1">
        <f t="shared" si="30"/>
        <v>16</v>
      </c>
      <c r="K47" s="1">
        <f t="shared" si="31"/>
        <v>5</v>
      </c>
      <c r="L47" s="1">
        <f t="shared" si="32"/>
        <v>7</v>
      </c>
      <c r="M47" s="1">
        <f t="shared" si="33"/>
        <v>0</v>
      </c>
      <c r="N47" s="1">
        <f t="shared" si="34"/>
        <v>3</v>
      </c>
      <c r="O47" s="1">
        <f t="shared" si="35"/>
        <v>11</v>
      </c>
      <c r="P47" s="1">
        <f t="shared" si="36"/>
        <v>5</v>
      </c>
      <c r="Q47" s="1">
        <f t="shared" si="37"/>
        <v>4</v>
      </c>
      <c r="R47" s="1">
        <f t="shared" si="38"/>
        <v>12</v>
      </c>
      <c r="S47" s="1">
        <f t="shared" si="39"/>
        <v>11</v>
      </c>
      <c r="T47" s="1">
        <f t="shared" si="40"/>
        <v>3</v>
      </c>
      <c r="U47" s="1">
        <f t="shared" si="41"/>
        <v>5</v>
      </c>
      <c r="V47" s="1">
        <f t="shared" si="42"/>
        <v>2</v>
      </c>
      <c r="W47" s="1">
        <f t="shared" si="43"/>
        <v>3</v>
      </c>
      <c r="X47" s="1">
        <f t="shared" si="44"/>
        <v>12</v>
      </c>
      <c r="Y47" s="1">
        <f t="shared" si="45"/>
        <v>7</v>
      </c>
      <c r="Z47" s="1">
        <f t="shared" si="46"/>
        <v>4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6</v>
      </c>
      <c r="AE47" s="1">
        <f t="shared" si="49"/>
        <v>3</v>
      </c>
      <c r="AF47" s="1">
        <f t="shared" si="50"/>
        <v>1</v>
      </c>
      <c r="AG47" s="43"/>
    </row>
    <row r="48" spans="1:33" x14ac:dyDescent="0.3">
      <c r="A48" s="42">
        <v>46035</v>
      </c>
      <c r="B48" s="1">
        <v>47</v>
      </c>
      <c r="C48" s="1" t="s">
        <v>65</v>
      </c>
      <c r="D48" s="1" t="s">
        <v>15</v>
      </c>
      <c r="E48" s="1">
        <v>3</v>
      </c>
      <c r="F48" s="1">
        <v>4</v>
      </c>
      <c r="G48" s="1" t="s">
        <v>84</v>
      </c>
      <c r="H48" s="1" t="s">
        <v>83</v>
      </c>
      <c r="I48" s="1">
        <f t="shared" si="29"/>
        <v>23</v>
      </c>
      <c r="J48" s="1">
        <f t="shared" si="30"/>
        <v>16</v>
      </c>
      <c r="K48" s="1">
        <f t="shared" si="31"/>
        <v>5</v>
      </c>
      <c r="L48" s="1">
        <f t="shared" si="32"/>
        <v>8</v>
      </c>
      <c r="M48" s="1">
        <f t="shared" si="33"/>
        <v>0</v>
      </c>
      <c r="N48" s="1">
        <f t="shared" si="34"/>
        <v>3</v>
      </c>
      <c r="O48" s="1">
        <f t="shared" si="35"/>
        <v>11</v>
      </c>
      <c r="P48" s="1">
        <f t="shared" si="36"/>
        <v>5</v>
      </c>
      <c r="Q48" s="1">
        <f t="shared" si="37"/>
        <v>4</v>
      </c>
      <c r="R48" s="1">
        <f t="shared" si="38"/>
        <v>12</v>
      </c>
      <c r="S48" s="1">
        <f t="shared" si="39"/>
        <v>11</v>
      </c>
      <c r="T48" s="1">
        <f t="shared" si="40"/>
        <v>4</v>
      </c>
      <c r="U48" s="1">
        <f t="shared" si="41"/>
        <v>5</v>
      </c>
      <c r="V48" s="1">
        <f t="shared" si="42"/>
        <v>2</v>
      </c>
      <c r="W48" s="1">
        <f t="shared" si="43"/>
        <v>3</v>
      </c>
      <c r="X48" s="1">
        <f t="shared" si="44"/>
        <v>12</v>
      </c>
      <c r="Y48" s="1">
        <f t="shared" si="45"/>
        <v>7</v>
      </c>
      <c r="Z48" s="1">
        <f t="shared" si="46"/>
        <v>5</v>
      </c>
      <c r="AA48" s="1" t="str">
        <f t="shared" si="27"/>
        <v>L</v>
      </c>
      <c r="AB48" s="1">
        <f t="shared" si="47"/>
        <v>1</v>
      </c>
      <c r="AC48" s="1" t="str">
        <f t="shared" si="28"/>
        <v>OTL</v>
      </c>
      <c r="AD48" s="1">
        <f t="shared" si="48"/>
        <v>5</v>
      </c>
      <c r="AE48" s="1">
        <f t="shared" si="49"/>
        <v>3</v>
      </c>
      <c r="AF48" s="1">
        <f t="shared" si="50"/>
        <v>2</v>
      </c>
      <c r="AG48" s="43"/>
    </row>
    <row r="49" spans="1:33" x14ac:dyDescent="0.3">
      <c r="A49" s="42">
        <v>46037</v>
      </c>
      <c r="B49" s="1">
        <v>48</v>
      </c>
      <c r="C49" s="1" t="s">
        <v>66</v>
      </c>
      <c r="D49" s="1" t="s">
        <v>13</v>
      </c>
      <c r="E49" s="1">
        <v>0</v>
      </c>
      <c r="F49" s="1">
        <v>1</v>
      </c>
      <c r="G49" s="1" t="s">
        <v>83</v>
      </c>
      <c r="H49" s="1" t="s">
        <v>83</v>
      </c>
      <c r="I49" s="1">
        <f t="shared" si="29"/>
        <v>23</v>
      </c>
      <c r="J49" s="1">
        <f t="shared" si="30"/>
        <v>17</v>
      </c>
      <c r="K49" s="1">
        <f t="shared" si="31"/>
        <v>5</v>
      </c>
      <c r="L49" s="1">
        <f t="shared" si="32"/>
        <v>8</v>
      </c>
      <c r="M49" s="1">
        <f t="shared" si="33"/>
        <v>0</v>
      </c>
      <c r="N49" s="1">
        <f t="shared" si="34"/>
        <v>3</v>
      </c>
      <c r="O49" s="1">
        <f t="shared" si="35"/>
        <v>11</v>
      </c>
      <c r="P49" s="1">
        <f t="shared" si="36"/>
        <v>6</v>
      </c>
      <c r="Q49" s="1">
        <f t="shared" si="37"/>
        <v>4</v>
      </c>
      <c r="R49" s="1">
        <f t="shared" si="38"/>
        <v>12</v>
      </c>
      <c r="S49" s="1">
        <f t="shared" si="39"/>
        <v>11</v>
      </c>
      <c r="T49" s="1">
        <f t="shared" si="40"/>
        <v>4</v>
      </c>
      <c r="U49" s="1">
        <f t="shared" si="41"/>
        <v>5</v>
      </c>
      <c r="V49" s="1">
        <f t="shared" si="42"/>
        <v>2</v>
      </c>
      <c r="W49" s="1">
        <f t="shared" si="43"/>
        <v>3</v>
      </c>
      <c r="X49" s="1">
        <f t="shared" si="44"/>
        <v>12</v>
      </c>
      <c r="Y49" s="1">
        <f t="shared" si="45"/>
        <v>7</v>
      </c>
      <c r="Z49" s="1">
        <f t="shared" si="46"/>
        <v>5</v>
      </c>
      <c r="AA49" s="1" t="str">
        <f t="shared" si="27"/>
        <v>L</v>
      </c>
      <c r="AB49" s="1">
        <f t="shared" si="47"/>
        <v>2</v>
      </c>
      <c r="AC49" s="1" t="str">
        <f t="shared" si="28"/>
        <v>L</v>
      </c>
      <c r="AD49" s="1">
        <f t="shared" si="48"/>
        <v>4</v>
      </c>
      <c r="AE49" s="1">
        <f t="shared" si="49"/>
        <v>4</v>
      </c>
      <c r="AF49" s="1">
        <f t="shared" si="50"/>
        <v>2</v>
      </c>
      <c r="AG49" s="43"/>
    </row>
    <row r="50" spans="1:33" x14ac:dyDescent="0.3">
      <c r="A50" s="42">
        <v>46039</v>
      </c>
      <c r="B50" s="1">
        <v>49</v>
      </c>
      <c r="C50" s="1" t="s">
        <v>65</v>
      </c>
      <c r="D50" s="1" t="s">
        <v>3</v>
      </c>
      <c r="E50" s="1">
        <v>6</v>
      </c>
      <c r="F50" s="1">
        <v>0</v>
      </c>
      <c r="G50" s="1" t="s">
        <v>83</v>
      </c>
      <c r="H50" s="1" t="s">
        <v>83</v>
      </c>
      <c r="I50" s="1">
        <f t="shared" si="29"/>
        <v>24</v>
      </c>
      <c r="J50" s="1">
        <f t="shared" si="30"/>
        <v>17</v>
      </c>
      <c r="K50" s="1">
        <f t="shared" si="31"/>
        <v>5</v>
      </c>
      <c r="L50" s="1">
        <f t="shared" si="32"/>
        <v>8</v>
      </c>
      <c r="M50" s="1">
        <f t="shared" si="33"/>
        <v>0</v>
      </c>
      <c r="N50" s="1">
        <f t="shared" si="34"/>
        <v>3</v>
      </c>
      <c r="O50" s="1">
        <f t="shared" si="35"/>
        <v>11</v>
      </c>
      <c r="P50" s="1">
        <f t="shared" si="36"/>
        <v>6</v>
      </c>
      <c r="Q50" s="1">
        <f t="shared" si="37"/>
        <v>4</v>
      </c>
      <c r="R50" s="1">
        <f t="shared" si="38"/>
        <v>13</v>
      </c>
      <c r="S50" s="1">
        <f t="shared" si="39"/>
        <v>11</v>
      </c>
      <c r="T50" s="1">
        <f t="shared" si="40"/>
        <v>4</v>
      </c>
      <c r="U50" s="1">
        <f t="shared" si="41"/>
        <v>6</v>
      </c>
      <c r="V50" s="1">
        <f t="shared" si="42"/>
        <v>2</v>
      </c>
      <c r="W50" s="1">
        <f t="shared" si="43"/>
        <v>3</v>
      </c>
      <c r="X50" s="1">
        <f t="shared" si="44"/>
        <v>13</v>
      </c>
      <c r="Y50" s="1">
        <f t="shared" si="45"/>
        <v>7</v>
      </c>
      <c r="Z50" s="1">
        <f t="shared" si="46"/>
        <v>5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5</v>
      </c>
      <c r="AE50" s="1">
        <f t="shared" si="49"/>
        <v>3</v>
      </c>
      <c r="AF50" s="1">
        <f t="shared" si="50"/>
        <v>2</v>
      </c>
      <c r="AG50" s="43"/>
    </row>
    <row r="51" spans="1:33" x14ac:dyDescent="0.3">
      <c r="A51" s="42">
        <v>46040</v>
      </c>
      <c r="B51" s="1">
        <v>50</v>
      </c>
      <c r="C51" s="1" t="s">
        <v>66</v>
      </c>
      <c r="D51" s="1" t="s">
        <v>6</v>
      </c>
      <c r="E51" s="1">
        <v>5</v>
      </c>
      <c r="F51" s="1">
        <v>0</v>
      </c>
      <c r="G51" s="1" t="s">
        <v>83</v>
      </c>
      <c r="H51" s="1" t="s">
        <v>83</v>
      </c>
      <c r="I51" s="1">
        <f t="shared" si="29"/>
        <v>25</v>
      </c>
      <c r="J51" s="1">
        <f t="shared" si="30"/>
        <v>17</v>
      </c>
      <c r="K51" s="1">
        <f t="shared" si="31"/>
        <v>5</v>
      </c>
      <c r="L51" s="1">
        <f t="shared" si="32"/>
        <v>8</v>
      </c>
      <c r="M51" s="1">
        <f t="shared" si="33"/>
        <v>0</v>
      </c>
      <c r="N51" s="1">
        <f t="shared" si="34"/>
        <v>3</v>
      </c>
      <c r="O51" s="1">
        <f t="shared" si="35"/>
        <v>12</v>
      </c>
      <c r="P51" s="1">
        <f t="shared" si="36"/>
        <v>6</v>
      </c>
      <c r="Q51" s="1">
        <f t="shared" si="37"/>
        <v>4</v>
      </c>
      <c r="R51" s="1">
        <f t="shared" si="38"/>
        <v>13</v>
      </c>
      <c r="S51" s="1">
        <f t="shared" si="39"/>
        <v>11</v>
      </c>
      <c r="T51" s="1">
        <f t="shared" si="40"/>
        <v>4</v>
      </c>
      <c r="U51" s="1">
        <f t="shared" si="41"/>
        <v>6</v>
      </c>
      <c r="V51" s="1">
        <f t="shared" si="42"/>
        <v>2</v>
      </c>
      <c r="W51" s="1">
        <f t="shared" si="43"/>
        <v>3</v>
      </c>
      <c r="X51" s="1">
        <f t="shared" si="44"/>
        <v>14</v>
      </c>
      <c r="Y51" s="1">
        <f t="shared" si="45"/>
        <v>7</v>
      </c>
      <c r="Z51" s="1">
        <f t="shared" si="46"/>
        <v>5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5</v>
      </c>
      <c r="AE51" s="1">
        <f t="shared" si="49"/>
        <v>3</v>
      </c>
      <c r="AF51" s="1">
        <f t="shared" si="50"/>
        <v>2</v>
      </c>
      <c r="AG51" s="43"/>
    </row>
    <row r="52" spans="1:33" x14ac:dyDescent="0.3">
      <c r="A52" s="42">
        <v>46042</v>
      </c>
      <c r="B52" s="1">
        <v>51</v>
      </c>
      <c r="C52" s="1" t="s">
        <v>66</v>
      </c>
      <c r="D52" s="1" t="s">
        <v>14</v>
      </c>
      <c r="E52" s="1">
        <v>1</v>
      </c>
      <c r="F52" s="1">
        <v>2</v>
      </c>
      <c r="G52" s="1" t="s">
        <v>83</v>
      </c>
      <c r="H52" s="1" t="s">
        <v>83</v>
      </c>
      <c r="I52" s="1">
        <f t="shared" si="29"/>
        <v>25</v>
      </c>
      <c r="J52" s="1">
        <f t="shared" si="30"/>
        <v>18</v>
      </c>
      <c r="K52" s="1">
        <f t="shared" si="31"/>
        <v>5</v>
      </c>
      <c r="L52" s="1">
        <f t="shared" si="32"/>
        <v>8</v>
      </c>
      <c r="M52" s="1">
        <f t="shared" si="33"/>
        <v>0</v>
      </c>
      <c r="N52" s="1">
        <f t="shared" si="34"/>
        <v>3</v>
      </c>
      <c r="O52" s="1">
        <f t="shared" si="35"/>
        <v>12</v>
      </c>
      <c r="P52" s="1">
        <f t="shared" si="36"/>
        <v>7</v>
      </c>
      <c r="Q52" s="1">
        <f t="shared" si="37"/>
        <v>4</v>
      </c>
      <c r="R52" s="1">
        <f t="shared" si="38"/>
        <v>13</v>
      </c>
      <c r="S52" s="1">
        <f t="shared" si="39"/>
        <v>11</v>
      </c>
      <c r="T52" s="1">
        <f t="shared" si="40"/>
        <v>4</v>
      </c>
      <c r="U52" s="1">
        <f t="shared" si="41"/>
        <v>6</v>
      </c>
      <c r="V52" s="1">
        <f t="shared" si="42"/>
        <v>2</v>
      </c>
      <c r="W52" s="1">
        <f t="shared" si="43"/>
        <v>3</v>
      </c>
      <c r="X52" s="1">
        <f t="shared" si="44"/>
        <v>14</v>
      </c>
      <c r="Y52" s="1">
        <f t="shared" si="45"/>
        <v>7</v>
      </c>
      <c r="Z52" s="1">
        <f t="shared" si="46"/>
        <v>5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5</v>
      </c>
      <c r="AE52" s="1">
        <f t="shared" si="49"/>
        <v>3</v>
      </c>
      <c r="AF52" s="1">
        <f t="shared" si="50"/>
        <v>2</v>
      </c>
      <c r="AG52" s="43"/>
    </row>
    <row r="53" spans="1:33" x14ac:dyDescent="0.3">
      <c r="A53" s="42">
        <v>46044</v>
      </c>
      <c r="B53" s="1">
        <v>52</v>
      </c>
      <c r="C53" s="1" t="s">
        <v>66</v>
      </c>
      <c r="D53" s="1" t="s">
        <v>9</v>
      </c>
      <c r="E53" s="1">
        <v>2</v>
      </c>
      <c r="F53" s="1">
        <v>6</v>
      </c>
      <c r="G53" s="1" t="s">
        <v>83</v>
      </c>
      <c r="H53" s="1" t="s">
        <v>83</v>
      </c>
      <c r="I53" s="1">
        <f t="shared" si="29"/>
        <v>25</v>
      </c>
      <c r="J53" s="1">
        <f t="shared" si="30"/>
        <v>19</v>
      </c>
      <c r="K53" s="1">
        <f t="shared" si="31"/>
        <v>5</v>
      </c>
      <c r="L53" s="1">
        <f t="shared" si="32"/>
        <v>8</v>
      </c>
      <c r="M53" s="1">
        <f t="shared" si="33"/>
        <v>0</v>
      </c>
      <c r="N53" s="1">
        <f t="shared" si="34"/>
        <v>3</v>
      </c>
      <c r="O53" s="1">
        <f t="shared" si="35"/>
        <v>12</v>
      </c>
      <c r="P53" s="1">
        <f t="shared" si="36"/>
        <v>8</v>
      </c>
      <c r="Q53" s="1">
        <f t="shared" si="37"/>
        <v>4</v>
      </c>
      <c r="R53" s="1">
        <f t="shared" si="38"/>
        <v>13</v>
      </c>
      <c r="S53" s="1">
        <f t="shared" si="39"/>
        <v>11</v>
      </c>
      <c r="T53" s="1">
        <f t="shared" si="40"/>
        <v>4</v>
      </c>
      <c r="U53" s="1">
        <f t="shared" si="41"/>
        <v>6</v>
      </c>
      <c r="V53" s="1">
        <f t="shared" si="42"/>
        <v>2</v>
      </c>
      <c r="W53" s="1">
        <f t="shared" si="43"/>
        <v>3</v>
      </c>
      <c r="X53" s="1">
        <f t="shared" si="44"/>
        <v>14</v>
      </c>
      <c r="Y53" s="1">
        <f t="shared" si="45"/>
        <v>7</v>
      </c>
      <c r="Z53" s="1">
        <f t="shared" si="46"/>
        <v>5</v>
      </c>
      <c r="AA53" s="1" t="str">
        <f t="shared" si="27"/>
        <v>L</v>
      </c>
      <c r="AB53" s="1">
        <f t="shared" si="47"/>
        <v>2</v>
      </c>
      <c r="AC53" s="1" t="str">
        <f t="shared" si="28"/>
        <v>L</v>
      </c>
      <c r="AD53" s="1">
        <f t="shared" si="48"/>
        <v>5</v>
      </c>
      <c r="AE53" s="1">
        <f t="shared" si="49"/>
        <v>3</v>
      </c>
      <c r="AF53" s="1">
        <f t="shared" si="50"/>
        <v>2</v>
      </c>
      <c r="AG53" s="43"/>
    </row>
    <row r="54" spans="1:33" x14ac:dyDescent="0.3">
      <c r="A54" s="42">
        <v>46046</v>
      </c>
      <c r="B54" s="1">
        <v>53</v>
      </c>
      <c r="C54" s="1" t="s">
        <v>66</v>
      </c>
      <c r="D54" s="1" t="s">
        <v>1</v>
      </c>
      <c r="E54" s="1">
        <v>6</v>
      </c>
      <c r="F54" s="1">
        <v>5</v>
      </c>
      <c r="G54" s="1" t="s">
        <v>84</v>
      </c>
      <c r="H54" s="1" t="s">
        <v>83</v>
      </c>
      <c r="I54" s="1">
        <f t="shared" si="29"/>
        <v>26</v>
      </c>
      <c r="J54" s="1">
        <f t="shared" si="30"/>
        <v>19</v>
      </c>
      <c r="K54" s="1">
        <f t="shared" si="31"/>
        <v>6</v>
      </c>
      <c r="L54" s="1">
        <f t="shared" si="32"/>
        <v>8</v>
      </c>
      <c r="M54" s="1">
        <f t="shared" si="33"/>
        <v>0</v>
      </c>
      <c r="N54" s="1">
        <f t="shared" si="34"/>
        <v>3</v>
      </c>
      <c r="O54" s="1">
        <f t="shared" si="35"/>
        <v>13</v>
      </c>
      <c r="P54" s="1">
        <f t="shared" si="36"/>
        <v>8</v>
      </c>
      <c r="Q54" s="1">
        <f t="shared" si="37"/>
        <v>4</v>
      </c>
      <c r="R54" s="1">
        <f t="shared" si="38"/>
        <v>13</v>
      </c>
      <c r="S54" s="1">
        <f t="shared" si="39"/>
        <v>11</v>
      </c>
      <c r="T54" s="1">
        <f t="shared" si="40"/>
        <v>4</v>
      </c>
      <c r="U54" s="1">
        <f t="shared" si="41"/>
        <v>6</v>
      </c>
      <c r="V54" s="1">
        <f t="shared" si="42"/>
        <v>2</v>
      </c>
      <c r="W54" s="1">
        <f t="shared" si="43"/>
        <v>3</v>
      </c>
      <c r="X54" s="1">
        <f t="shared" si="44"/>
        <v>14</v>
      </c>
      <c r="Y54" s="1">
        <f t="shared" si="45"/>
        <v>7</v>
      </c>
      <c r="Z54" s="1">
        <f t="shared" si="46"/>
        <v>5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5</v>
      </c>
      <c r="AE54" s="1">
        <f t="shared" si="49"/>
        <v>3</v>
      </c>
      <c r="AF54" s="1">
        <f t="shared" si="50"/>
        <v>2</v>
      </c>
      <c r="AG54" s="43"/>
    </row>
    <row r="55" spans="1:33" x14ac:dyDescent="0.3">
      <c r="A55" s="42">
        <v>46048</v>
      </c>
      <c r="B55" s="1">
        <v>54</v>
      </c>
      <c r="C55" s="1" t="s">
        <v>66</v>
      </c>
      <c r="D55" s="1" t="s">
        <v>31</v>
      </c>
      <c r="E55" s="1">
        <v>7</v>
      </c>
      <c r="F55" s="1">
        <v>4</v>
      </c>
      <c r="G55" s="1" t="s">
        <v>83</v>
      </c>
      <c r="H55" s="1" t="s">
        <v>83</v>
      </c>
      <c r="I55" s="1">
        <f t="shared" si="29"/>
        <v>27</v>
      </c>
      <c r="J55" s="1">
        <f t="shared" si="30"/>
        <v>19</v>
      </c>
      <c r="K55" s="1">
        <f t="shared" si="31"/>
        <v>6</v>
      </c>
      <c r="L55" s="1">
        <f t="shared" si="32"/>
        <v>8</v>
      </c>
      <c r="M55" s="1">
        <f t="shared" si="33"/>
        <v>0</v>
      </c>
      <c r="N55" s="1">
        <f t="shared" si="34"/>
        <v>3</v>
      </c>
      <c r="O55" s="1">
        <f t="shared" si="35"/>
        <v>14</v>
      </c>
      <c r="P55" s="1">
        <f t="shared" si="36"/>
        <v>8</v>
      </c>
      <c r="Q55" s="1">
        <f t="shared" si="37"/>
        <v>4</v>
      </c>
      <c r="R55" s="1">
        <f t="shared" si="38"/>
        <v>13</v>
      </c>
      <c r="S55" s="1">
        <f t="shared" si="39"/>
        <v>11</v>
      </c>
      <c r="T55" s="1">
        <f t="shared" si="40"/>
        <v>4</v>
      </c>
      <c r="U55" s="1">
        <f t="shared" si="41"/>
        <v>7</v>
      </c>
      <c r="V55" s="1">
        <f t="shared" si="42"/>
        <v>2</v>
      </c>
      <c r="W55" s="1">
        <f t="shared" si="43"/>
        <v>3</v>
      </c>
      <c r="X55" s="1">
        <f t="shared" si="44"/>
        <v>15</v>
      </c>
      <c r="Y55" s="1">
        <f t="shared" si="45"/>
        <v>7</v>
      </c>
      <c r="Z55" s="1">
        <f t="shared" si="46"/>
        <v>5</v>
      </c>
      <c r="AA55" s="1" t="str">
        <f t="shared" si="27"/>
        <v>W</v>
      </c>
      <c r="AB55" s="1">
        <f t="shared" si="47"/>
        <v>2</v>
      </c>
      <c r="AC55" s="1" t="str">
        <f t="shared" si="28"/>
        <v>W</v>
      </c>
      <c r="AD55" s="1">
        <f t="shared" si="48"/>
        <v>5</v>
      </c>
      <c r="AE55" s="1">
        <f t="shared" si="49"/>
        <v>3</v>
      </c>
      <c r="AF55" s="1">
        <f t="shared" si="50"/>
        <v>2</v>
      </c>
      <c r="AG55" s="43"/>
    </row>
    <row r="56" spans="1:33" x14ac:dyDescent="0.3">
      <c r="A56" s="42">
        <v>46051</v>
      </c>
      <c r="B56" s="1">
        <v>55</v>
      </c>
      <c r="C56" s="1" t="s">
        <v>66</v>
      </c>
      <c r="D56" s="1" t="s">
        <v>8</v>
      </c>
      <c r="E56" s="1">
        <v>4</v>
      </c>
      <c r="F56" s="1">
        <v>3</v>
      </c>
      <c r="G56" s="1" t="s">
        <v>84</v>
      </c>
      <c r="H56" s="1" t="s">
        <v>83</v>
      </c>
      <c r="I56" s="1">
        <f t="shared" si="29"/>
        <v>28</v>
      </c>
      <c r="J56" s="1">
        <f t="shared" si="30"/>
        <v>19</v>
      </c>
      <c r="K56" s="1">
        <f t="shared" si="31"/>
        <v>7</v>
      </c>
      <c r="L56" s="1">
        <f t="shared" si="32"/>
        <v>8</v>
      </c>
      <c r="M56" s="1">
        <f t="shared" si="33"/>
        <v>0</v>
      </c>
      <c r="N56" s="1">
        <f t="shared" si="34"/>
        <v>3</v>
      </c>
      <c r="O56" s="1">
        <f t="shared" si="35"/>
        <v>15</v>
      </c>
      <c r="P56" s="1">
        <f t="shared" si="36"/>
        <v>8</v>
      </c>
      <c r="Q56" s="1">
        <f t="shared" si="37"/>
        <v>4</v>
      </c>
      <c r="R56" s="1">
        <f t="shared" si="38"/>
        <v>13</v>
      </c>
      <c r="S56" s="1">
        <f t="shared" si="39"/>
        <v>11</v>
      </c>
      <c r="T56" s="1">
        <f t="shared" si="40"/>
        <v>4</v>
      </c>
      <c r="U56" s="1">
        <f t="shared" si="41"/>
        <v>8</v>
      </c>
      <c r="V56" s="1">
        <f t="shared" si="42"/>
        <v>2</v>
      </c>
      <c r="W56" s="1">
        <f t="shared" si="43"/>
        <v>3</v>
      </c>
      <c r="X56" s="1">
        <f t="shared" si="44"/>
        <v>16</v>
      </c>
      <c r="Y56" s="1">
        <f t="shared" si="45"/>
        <v>7</v>
      </c>
      <c r="Z56" s="1">
        <f t="shared" si="46"/>
        <v>5</v>
      </c>
      <c r="AA56" s="1" t="str">
        <f t="shared" si="27"/>
        <v>W</v>
      </c>
      <c r="AB56" s="1">
        <f t="shared" si="47"/>
        <v>3</v>
      </c>
      <c r="AC56" s="1" t="str">
        <f t="shared" si="28"/>
        <v>W</v>
      </c>
      <c r="AD56" s="1">
        <f t="shared" si="48"/>
        <v>6</v>
      </c>
      <c r="AE56" s="1">
        <f t="shared" si="49"/>
        <v>3</v>
      </c>
      <c r="AF56" s="1">
        <f t="shared" si="50"/>
        <v>1</v>
      </c>
      <c r="AG56" s="43"/>
    </row>
    <row r="57" spans="1:33" x14ac:dyDescent="0.3">
      <c r="A57" s="42">
        <v>46053</v>
      </c>
      <c r="B57" s="1">
        <v>56</v>
      </c>
      <c r="C57" s="1" t="s">
        <v>66</v>
      </c>
      <c r="D57" s="1" t="s">
        <v>17</v>
      </c>
      <c r="E57" s="1">
        <v>3</v>
      </c>
      <c r="F57" s="1">
        <v>7</v>
      </c>
      <c r="G57" s="1" t="s">
        <v>83</v>
      </c>
      <c r="H57" s="1" t="s">
        <v>83</v>
      </c>
      <c r="I57" s="1">
        <f t="shared" si="29"/>
        <v>28</v>
      </c>
      <c r="J57" s="1">
        <f t="shared" si="30"/>
        <v>20</v>
      </c>
      <c r="K57" s="1">
        <f t="shared" si="31"/>
        <v>7</v>
      </c>
      <c r="L57" s="1">
        <f t="shared" si="32"/>
        <v>8</v>
      </c>
      <c r="M57" s="1">
        <f t="shared" si="33"/>
        <v>0</v>
      </c>
      <c r="N57" s="1">
        <f t="shared" si="34"/>
        <v>3</v>
      </c>
      <c r="O57" s="1">
        <f t="shared" si="35"/>
        <v>15</v>
      </c>
      <c r="P57" s="1">
        <f t="shared" si="36"/>
        <v>9</v>
      </c>
      <c r="Q57" s="1">
        <f t="shared" si="37"/>
        <v>4</v>
      </c>
      <c r="R57" s="1">
        <f t="shared" si="38"/>
        <v>13</v>
      </c>
      <c r="S57" s="1">
        <f t="shared" si="39"/>
        <v>11</v>
      </c>
      <c r="T57" s="1">
        <f t="shared" si="40"/>
        <v>4</v>
      </c>
      <c r="U57" s="1">
        <f t="shared" si="41"/>
        <v>8</v>
      </c>
      <c r="V57" s="1">
        <f t="shared" si="42"/>
        <v>2</v>
      </c>
      <c r="W57" s="1">
        <f t="shared" si="43"/>
        <v>3</v>
      </c>
      <c r="X57" s="1">
        <f t="shared" si="44"/>
        <v>16</v>
      </c>
      <c r="Y57" s="1">
        <f t="shared" si="45"/>
        <v>8</v>
      </c>
      <c r="Z57" s="1">
        <f t="shared" si="46"/>
        <v>5</v>
      </c>
      <c r="AA57" s="1" t="str">
        <f t="shared" si="27"/>
        <v>L</v>
      </c>
      <c r="AB57" s="1">
        <f t="shared" si="47"/>
        <v>1</v>
      </c>
      <c r="AC57" s="1" t="str">
        <f t="shared" si="28"/>
        <v>L</v>
      </c>
      <c r="AD57" s="1">
        <f t="shared" si="48"/>
        <v>5</v>
      </c>
      <c r="AE57" s="1">
        <f t="shared" si="49"/>
        <v>4</v>
      </c>
      <c r="AF57" s="1">
        <f t="shared" si="50"/>
        <v>1</v>
      </c>
      <c r="AG57" s="43"/>
    </row>
    <row r="58" spans="1:33" x14ac:dyDescent="0.3">
      <c r="A58" s="42">
        <v>46056</v>
      </c>
      <c r="B58" s="1">
        <v>57</v>
      </c>
      <c r="C58" s="1" t="s">
        <v>66</v>
      </c>
      <c r="D58" s="1" t="s">
        <v>4</v>
      </c>
      <c r="E58" s="1">
        <v>2</v>
      </c>
      <c r="F58" s="1">
        <v>5</v>
      </c>
      <c r="G58" s="1" t="s">
        <v>83</v>
      </c>
      <c r="H58" s="1" t="s">
        <v>83</v>
      </c>
      <c r="I58" s="1">
        <f t="shared" si="29"/>
        <v>28</v>
      </c>
      <c r="J58" s="1">
        <f t="shared" si="30"/>
        <v>21</v>
      </c>
      <c r="K58" s="1">
        <f t="shared" si="31"/>
        <v>7</v>
      </c>
      <c r="L58" s="1">
        <f t="shared" si="32"/>
        <v>8</v>
      </c>
      <c r="M58" s="1">
        <f t="shared" si="33"/>
        <v>0</v>
      </c>
      <c r="N58" s="1">
        <f t="shared" si="34"/>
        <v>3</v>
      </c>
      <c r="O58" s="1">
        <f t="shared" si="35"/>
        <v>15</v>
      </c>
      <c r="P58" s="1">
        <f t="shared" si="36"/>
        <v>10</v>
      </c>
      <c r="Q58" s="1">
        <f t="shared" si="37"/>
        <v>4</v>
      </c>
      <c r="R58" s="1">
        <f t="shared" si="38"/>
        <v>13</v>
      </c>
      <c r="S58" s="1">
        <f t="shared" si="39"/>
        <v>11</v>
      </c>
      <c r="T58" s="1">
        <f t="shared" si="40"/>
        <v>4</v>
      </c>
      <c r="U58" s="1">
        <f t="shared" si="41"/>
        <v>8</v>
      </c>
      <c r="V58" s="1">
        <f t="shared" si="42"/>
        <v>2</v>
      </c>
      <c r="W58" s="1">
        <f t="shared" si="43"/>
        <v>3</v>
      </c>
      <c r="X58" s="1">
        <f t="shared" si="44"/>
        <v>16</v>
      </c>
      <c r="Y58" s="1">
        <f t="shared" si="45"/>
        <v>8</v>
      </c>
      <c r="Z58" s="1">
        <f t="shared" si="46"/>
        <v>5</v>
      </c>
      <c r="AA58" s="1" t="str">
        <f t="shared" si="27"/>
        <v>L</v>
      </c>
      <c r="AB58" s="1">
        <f t="shared" si="47"/>
        <v>2</v>
      </c>
      <c r="AC58" s="1" t="str">
        <f t="shared" si="28"/>
        <v>L</v>
      </c>
      <c r="AD58" s="1">
        <f t="shared" si="48"/>
        <v>5</v>
      </c>
      <c r="AE58" s="1">
        <f t="shared" si="49"/>
        <v>5</v>
      </c>
      <c r="AF58" s="1">
        <f t="shared" si="50"/>
        <v>0</v>
      </c>
      <c r="AG58" s="43"/>
    </row>
    <row r="59" spans="1:33" x14ac:dyDescent="0.3">
      <c r="A59" s="42">
        <v>46057</v>
      </c>
      <c r="B59" s="1">
        <v>58</v>
      </c>
      <c r="C59" s="1" t="s">
        <v>65</v>
      </c>
      <c r="D59" s="1" t="s">
        <v>27</v>
      </c>
      <c r="E59" s="1">
        <v>3</v>
      </c>
      <c r="F59" s="1">
        <v>4</v>
      </c>
      <c r="G59" s="1" t="s">
        <v>83</v>
      </c>
      <c r="H59" s="1" t="s">
        <v>83</v>
      </c>
      <c r="I59" s="1">
        <f t="shared" si="29"/>
        <v>28</v>
      </c>
      <c r="J59" s="1">
        <f t="shared" si="30"/>
        <v>22</v>
      </c>
      <c r="K59" s="1">
        <f t="shared" si="31"/>
        <v>7</v>
      </c>
      <c r="L59" s="1">
        <f t="shared" si="32"/>
        <v>8</v>
      </c>
      <c r="M59" s="1">
        <f t="shared" si="33"/>
        <v>0</v>
      </c>
      <c r="N59" s="1">
        <f t="shared" si="34"/>
        <v>3</v>
      </c>
      <c r="O59" s="1">
        <f t="shared" si="35"/>
        <v>15</v>
      </c>
      <c r="P59" s="1">
        <f t="shared" si="36"/>
        <v>10</v>
      </c>
      <c r="Q59" s="1">
        <f t="shared" si="37"/>
        <v>4</v>
      </c>
      <c r="R59" s="1">
        <f t="shared" si="38"/>
        <v>13</v>
      </c>
      <c r="S59" s="1">
        <f t="shared" si="39"/>
        <v>12</v>
      </c>
      <c r="T59" s="1">
        <f t="shared" si="40"/>
        <v>4</v>
      </c>
      <c r="U59" s="1">
        <f t="shared" si="41"/>
        <v>8</v>
      </c>
      <c r="V59" s="1">
        <f t="shared" si="42"/>
        <v>3</v>
      </c>
      <c r="W59" s="1">
        <f t="shared" si="43"/>
        <v>3</v>
      </c>
      <c r="X59" s="1">
        <f t="shared" si="44"/>
        <v>16</v>
      </c>
      <c r="Y59" s="1">
        <f t="shared" si="45"/>
        <v>9</v>
      </c>
      <c r="Z59" s="1">
        <f t="shared" si="46"/>
        <v>5</v>
      </c>
      <c r="AA59" s="1" t="str">
        <f t="shared" si="27"/>
        <v>L</v>
      </c>
      <c r="AB59" s="1">
        <f t="shared" si="47"/>
        <v>3</v>
      </c>
      <c r="AC59" s="1" t="str">
        <f t="shared" si="28"/>
        <v>L</v>
      </c>
      <c r="AD59" s="1">
        <f t="shared" si="48"/>
        <v>5</v>
      </c>
      <c r="AE59" s="1">
        <f t="shared" si="49"/>
        <v>5</v>
      </c>
      <c r="AF59" s="1">
        <f t="shared" si="50"/>
        <v>0</v>
      </c>
      <c r="AG59" s="43"/>
    </row>
    <row r="60" spans="1:33" x14ac:dyDescent="0.3">
      <c r="A60" s="42">
        <v>46078</v>
      </c>
      <c r="B60" s="1">
        <v>59</v>
      </c>
      <c r="C60" s="1" t="s">
        <v>65</v>
      </c>
      <c r="D60" s="1" t="s">
        <v>31</v>
      </c>
      <c r="E60" s="1">
        <v>5</v>
      </c>
      <c r="F60" s="1">
        <v>6</v>
      </c>
      <c r="G60" s="1" t="s">
        <v>83</v>
      </c>
      <c r="H60" s="1" t="s">
        <v>83</v>
      </c>
      <c r="I60" s="1">
        <f t="shared" si="29"/>
        <v>28</v>
      </c>
      <c r="J60" s="1">
        <f t="shared" si="30"/>
        <v>23</v>
      </c>
      <c r="K60" s="1">
        <f t="shared" si="31"/>
        <v>7</v>
      </c>
      <c r="L60" s="1">
        <f t="shared" si="32"/>
        <v>8</v>
      </c>
      <c r="M60" s="1">
        <f t="shared" si="33"/>
        <v>0</v>
      </c>
      <c r="N60" s="1">
        <f t="shared" si="34"/>
        <v>3</v>
      </c>
      <c r="O60" s="1">
        <f t="shared" si="35"/>
        <v>15</v>
      </c>
      <c r="P60" s="1">
        <f t="shared" si="36"/>
        <v>10</v>
      </c>
      <c r="Q60" s="1">
        <f t="shared" si="37"/>
        <v>4</v>
      </c>
      <c r="R60" s="1">
        <f t="shared" si="38"/>
        <v>13</v>
      </c>
      <c r="S60" s="1">
        <f t="shared" si="39"/>
        <v>13</v>
      </c>
      <c r="T60" s="1">
        <f t="shared" si="40"/>
        <v>4</v>
      </c>
      <c r="U60" s="1">
        <f t="shared" si="41"/>
        <v>8</v>
      </c>
      <c r="V60" s="1">
        <f t="shared" si="42"/>
        <v>4</v>
      </c>
      <c r="W60" s="1">
        <f t="shared" si="43"/>
        <v>3</v>
      </c>
      <c r="X60" s="1">
        <f t="shared" si="44"/>
        <v>16</v>
      </c>
      <c r="Y60" s="1">
        <f t="shared" si="45"/>
        <v>10</v>
      </c>
      <c r="Z60" s="1">
        <f t="shared" si="46"/>
        <v>5</v>
      </c>
      <c r="AA60" s="1" t="str">
        <f t="shared" si="27"/>
        <v>L</v>
      </c>
      <c r="AB60" s="1">
        <f t="shared" si="47"/>
        <v>4</v>
      </c>
      <c r="AC60" s="1" t="str">
        <f t="shared" si="28"/>
        <v>L</v>
      </c>
      <c r="AD60" s="1">
        <f t="shared" si="48"/>
        <v>4</v>
      </c>
      <c r="AE60" s="1">
        <f t="shared" si="49"/>
        <v>6</v>
      </c>
      <c r="AF60" s="1">
        <f t="shared" si="50"/>
        <v>0</v>
      </c>
      <c r="AG60" s="43"/>
    </row>
    <row r="61" spans="1:33" x14ac:dyDescent="0.3">
      <c r="A61" s="42">
        <v>46079</v>
      </c>
      <c r="B61" s="1">
        <v>60</v>
      </c>
      <c r="C61" s="1" t="s">
        <v>65</v>
      </c>
      <c r="D61" s="1" t="s">
        <v>18</v>
      </c>
      <c r="E61" s="1">
        <v>8</v>
      </c>
      <c r="F61" s="1">
        <v>1</v>
      </c>
      <c r="G61" s="1" t="s">
        <v>83</v>
      </c>
      <c r="H61" s="1" t="s">
        <v>83</v>
      </c>
      <c r="I61" s="1">
        <f t="shared" si="29"/>
        <v>29</v>
      </c>
      <c r="J61" s="1">
        <f t="shared" si="30"/>
        <v>23</v>
      </c>
      <c r="K61" s="1">
        <f t="shared" si="31"/>
        <v>7</v>
      </c>
      <c r="L61" s="1">
        <f t="shared" si="32"/>
        <v>8</v>
      </c>
      <c r="M61" s="1">
        <f t="shared" si="33"/>
        <v>0</v>
      </c>
      <c r="N61" s="1">
        <f t="shared" si="34"/>
        <v>3</v>
      </c>
      <c r="O61" s="1">
        <f t="shared" si="35"/>
        <v>15</v>
      </c>
      <c r="P61" s="1">
        <f t="shared" si="36"/>
        <v>10</v>
      </c>
      <c r="Q61" s="1">
        <f t="shared" si="37"/>
        <v>4</v>
      </c>
      <c r="R61" s="1">
        <f t="shared" si="38"/>
        <v>14</v>
      </c>
      <c r="S61" s="1">
        <f t="shared" si="39"/>
        <v>13</v>
      </c>
      <c r="T61" s="1">
        <f t="shared" si="40"/>
        <v>4</v>
      </c>
      <c r="U61" s="1">
        <f t="shared" si="41"/>
        <v>9</v>
      </c>
      <c r="V61" s="1">
        <f t="shared" si="42"/>
        <v>4</v>
      </c>
      <c r="W61" s="1">
        <f t="shared" si="43"/>
        <v>3</v>
      </c>
      <c r="X61" s="1">
        <f t="shared" si="44"/>
        <v>17</v>
      </c>
      <c r="Y61" s="1">
        <f t="shared" si="45"/>
        <v>10</v>
      </c>
      <c r="Z61" s="1">
        <f t="shared" si="46"/>
        <v>5</v>
      </c>
      <c r="AA61" s="1" t="str">
        <f t="shared" si="27"/>
        <v>W</v>
      </c>
      <c r="AB61" s="1">
        <f t="shared" si="47"/>
        <v>1</v>
      </c>
      <c r="AC61" s="1" t="str">
        <f t="shared" si="28"/>
        <v>W</v>
      </c>
      <c r="AD61" s="1">
        <f t="shared" si="48"/>
        <v>4</v>
      </c>
      <c r="AE61" s="1">
        <f t="shared" si="49"/>
        <v>6</v>
      </c>
      <c r="AF61" s="1">
        <f t="shared" si="50"/>
        <v>0</v>
      </c>
      <c r="AG61" s="43"/>
    </row>
    <row r="62" spans="1:33" x14ac:dyDescent="0.3">
      <c r="A62" s="42">
        <v>46081</v>
      </c>
      <c r="B62" s="1">
        <v>61</v>
      </c>
      <c r="C62" s="1" t="s">
        <v>65</v>
      </c>
      <c r="D62" s="1" t="s">
        <v>8</v>
      </c>
      <c r="E62" s="1">
        <v>4</v>
      </c>
      <c r="F62" s="1">
        <v>5</v>
      </c>
      <c r="G62" s="1" t="s">
        <v>83</v>
      </c>
      <c r="H62" s="1" t="s">
        <v>83</v>
      </c>
      <c r="I62" s="1">
        <f t="shared" si="29"/>
        <v>29</v>
      </c>
      <c r="J62" s="1">
        <f t="shared" si="30"/>
        <v>24</v>
      </c>
      <c r="K62" s="1">
        <f t="shared" si="31"/>
        <v>7</v>
      </c>
      <c r="L62" s="1">
        <f t="shared" si="32"/>
        <v>8</v>
      </c>
      <c r="M62" s="1">
        <f t="shared" si="33"/>
        <v>0</v>
      </c>
      <c r="N62" s="1">
        <f t="shared" si="34"/>
        <v>3</v>
      </c>
      <c r="O62" s="1">
        <f t="shared" si="35"/>
        <v>15</v>
      </c>
      <c r="P62" s="1">
        <f t="shared" si="36"/>
        <v>10</v>
      </c>
      <c r="Q62" s="1">
        <f t="shared" si="37"/>
        <v>4</v>
      </c>
      <c r="R62" s="1">
        <f t="shared" si="38"/>
        <v>14</v>
      </c>
      <c r="S62" s="1">
        <f t="shared" si="39"/>
        <v>14</v>
      </c>
      <c r="T62" s="1">
        <f t="shared" si="40"/>
        <v>4</v>
      </c>
      <c r="U62" s="1">
        <f t="shared" si="41"/>
        <v>9</v>
      </c>
      <c r="V62" s="1">
        <f t="shared" si="42"/>
        <v>5</v>
      </c>
      <c r="W62" s="1">
        <f t="shared" si="43"/>
        <v>3</v>
      </c>
      <c r="X62" s="1">
        <f t="shared" si="44"/>
        <v>17</v>
      </c>
      <c r="Y62" s="1">
        <f t="shared" si="45"/>
        <v>11</v>
      </c>
      <c r="Z62" s="1">
        <f t="shared" si="46"/>
        <v>5</v>
      </c>
      <c r="AA62" s="1" t="str">
        <f t="shared" si="27"/>
        <v>L</v>
      </c>
      <c r="AB62" s="1">
        <f t="shared" si="47"/>
        <v>1</v>
      </c>
      <c r="AC62" s="1" t="str">
        <f t="shared" si="28"/>
        <v>L</v>
      </c>
      <c r="AD62" s="1">
        <f t="shared" si="48"/>
        <v>4</v>
      </c>
      <c r="AE62" s="1">
        <f t="shared" si="49"/>
        <v>6</v>
      </c>
      <c r="AF62" s="1">
        <f t="shared" si="50"/>
        <v>0</v>
      </c>
      <c r="AG62" s="43"/>
    </row>
    <row r="63" spans="1:33" x14ac:dyDescent="0.3">
      <c r="A63" s="42">
        <v>46084</v>
      </c>
      <c r="B63" s="1">
        <v>62</v>
      </c>
      <c r="C63" s="1" t="s">
        <v>66</v>
      </c>
      <c r="D63" s="1" t="s">
        <v>11</v>
      </c>
      <c r="E63" s="1">
        <v>5</v>
      </c>
      <c r="F63" s="1">
        <v>4</v>
      </c>
      <c r="G63" s="1" t="s">
        <v>84</v>
      </c>
      <c r="H63" s="1" t="s">
        <v>83</v>
      </c>
      <c r="I63" s="1">
        <f t="shared" si="29"/>
        <v>30</v>
      </c>
      <c r="J63" s="1">
        <f t="shared" si="30"/>
        <v>24</v>
      </c>
      <c r="K63" s="1">
        <f t="shared" si="31"/>
        <v>8</v>
      </c>
      <c r="L63" s="1">
        <f t="shared" si="32"/>
        <v>8</v>
      </c>
      <c r="M63" s="1">
        <f t="shared" si="33"/>
        <v>0</v>
      </c>
      <c r="N63" s="1">
        <f t="shared" si="34"/>
        <v>3</v>
      </c>
      <c r="O63" s="1">
        <f t="shared" si="35"/>
        <v>16</v>
      </c>
      <c r="P63" s="1">
        <f t="shared" si="36"/>
        <v>10</v>
      </c>
      <c r="Q63" s="1">
        <f t="shared" si="37"/>
        <v>4</v>
      </c>
      <c r="R63" s="1">
        <f t="shared" si="38"/>
        <v>14</v>
      </c>
      <c r="S63" s="1">
        <f t="shared" si="39"/>
        <v>14</v>
      </c>
      <c r="T63" s="1">
        <f t="shared" si="40"/>
        <v>4</v>
      </c>
      <c r="U63" s="1">
        <f t="shared" si="41"/>
        <v>9</v>
      </c>
      <c r="V63" s="1">
        <f t="shared" si="42"/>
        <v>5</v>
      </c>
      <c r="W63" s="1">
        <f t="shared" si="43"/>
        <v>3</v>
      </c>
      <c r="X63" s="1">
        <f t="shared" si="44"/>
        <v>17</v>
      </c>
      <c r="Y63" s="1">
        <f t="shared" si="45"/>
        <v>11</v>
      </c>
      <c r="Z63" s="1">
        <f t="shared" si="46"/>
        <v>5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5</v>
      </c>
      <c r="AE63" s="1">
        <f t="shared" si="49"/>
        <v>5</v>
      </c>
      <c r="AF63" s="1">
        <f t="shared" si="50"/>
        <v>0</v>
      </c>
      <c r="AG63" s="43"/>
    </row>
    <row r="64" spans="1:33" x14ac:dyDescent="0.3">
      <c r="A64" s="42">
        <v>46087</v>
      </c>
      <c r="B64" s="1">
        <v>63</v>
      </c>
      <c r="C64" s="1" t="s">
        <v>66</v>
      </c>
      <c r="D64" s="1" t="s">
        <v>26</v>
      </c>
      <c r="E64" s="1">
        <v>3</v>
      </c>
      <c r="F64" s="1">
        <v>6</v>
      </c>
      <c r="G64" s="1" t="s">
        <v>83</v>
      </c>
      <c r="H64" s="1" t="s">
        <v>83</v>
      </c>
      <c r="I64" s="1">
        <f t="shared" si="29"/>
        <v>30</v>
      </c>
      <c r="J64" s="1">
        <f t="shared" si="30"/>
        <v>25</v>
      </c>
      <c r="K64" s="1">
        <f t="shared" si="31"/>
        <v>8</v>
      </c>
      <c r="L64" s="1">
        <f t="shared" si="32"/>
        <v>8</v>
      </c>
      <c r="M64" s="1">
        <f t="shared" si="33"/>
        <v>0</v>
      </c>
      <c r="N64" s="1">
        <f t="shared" si="34"/>
        <v>3</v>
      </c>
      <c r="O64" s="1">
        <f t="shared" si="35"/>
        <v>16</v>
      </c>
      <c r="P64" s="1">
        <f t="shared" si="36"/>
        <v>11</v>
      </c>
      <c r="Q64" s="1">
        <f t="shared" si="37"/>
        <v>4</v>
      </c>
      <c r="R64" s="1">
        <f t="shared" si="38"/>
        <v>14</v>
      </c>
      <c r="S64" s="1">
        <f t="shared" si="39"/>
        <v>14</v>
      </c>
      <c r="T64" s="1">
        <f t="shared" si="40"/>
        <v>4</v>
      </c>
      <c r="U64" s="1">
        <f t="shared" si="41"/>
        <v>9</v>
      </c>
      <c r="V64" s="1">
        <f t="shared" si="42"/>
        <v>5</v>
      </c>
      <c r="W64" s="1">
        <f t="shared" si="43"/>
        <v>3</v>
      </c>
      <c r="X64" s="1">
        <f t="shared" si="44"/>
        <v>17</v>
      </c>
      <c r="Y64" s="1">
        <f t="shared" si="45"/>
        <v>11</v>
      </c>
      <c r="Z64" s="1">
        <f t="shared" si="46"/>
        <v>5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4</v>
      </c>
      <c r="AE64" s="1">
        <f t="shared" si="49"/>
        <v>6</v>
      </c>
      <c r="AF64" s="1">
        <f t="shared" si="50"/>
        <v>0</v>
      </c>
      <c r="AG64" s="43"/>
    </row>
    <row r="65" spans="1:33" x14ac:dyDescent="0.3">
      <c r="A65" s="42">
        <v>46089</v>
      </c>
      <c r="B65" s="1">
        <v>64</v>
      </c>
      <c r="C65" s="1" t="s">
        <v>65</v>
      </c>
      <c r="D65" s="1" t="s">
        <v>2</v>
      </c>
      <c r="E65" s="1">
        <v>4</v>
      </c>
      <c r="F65" s="1">
        <v>2</v>
      </c>
      <c r="G65" s="1" t="s">
        <v>83</v>
      </c>
      <c r="H65" s="1" t="s">
        <v>83</v>
      </c>
      <c r="I65" s="1">
        <f t="shared" si="29"/>
        <v>31</v>
      </c>
      <c r="J65" s="1">
        <f t="shared" si="30"/>
        <v>25</v>
      </c>
      <c r="K65" s="1">
        <f t="shared" si="31"/>
        <v>8</v>
      </c>
      <c r="L65" s="1">
        <f t="shared" si="32"/>
        <v>8</v>
      </c>
      <c r="M65" s="1">
        <f t="shared" si="33"/>
        <v>0</v>
      </c>
      <c r="N65" s="1">
        <f t="shared" si="34"/>
        <v>3</v>
      </c>
      <c r="O65" s="1">
        <f t="shared" si="35"/>
        <v>16</v>
      </c>
      <c r="P65" s="1">
        <f t="shared" si="36"/>
        <v>11</v>
      </c>
      <c r="Q65" s="1">
        <f t="shared" si="37"/>
        <v>4</v>
      </c>
      <c r="R65" s="1">
        <f t="shared" si="38"/>
        <v>15</v>
      </c>
      <c r="S65" s="1">
        <f t="shared" si="39"/>
        <v>14</v>
      </c>
      <c r="T65" s="1">
        <f t="shared" si="40"/>
        <v>4</v>
      </c>
      <c r="U65" s="1">
        <f t="shared" si="41"/>
        <v>10</v>
      </c>
      <c r="V65" s="1">
        <f t="shared" si="42"/>
        <v>5</v>
      </c>
      <c r="W65" s="1">
        <f t="shared" si="43"/>
        <v>3</v>
      </c>
      <c r="X65" s="1">
        <f t="shared" si="44"/>
        <v>18</v>
      </c>
      <c r="Y65" s="1">
        <f t="shared" si="45"/>
        <v>11</v>
      </c>
      <c r="Z65" s="1">
        <f t="shared" si="46"/>
        <v>5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4</v>
      </c>
      <c r="AE65" s="1">
        <f t="shared" si="49"/>
        <v>6</v>
      </c>
      <c r="AF65" s="1">
        <f t="shared" si="50"/>
        <v>0</v>
      </c>
      <c r="AG65" s="43"/>
    </row>
    <row r="66" spans="1:33" x14ac:dyDescent="0.3">
      <c r="A66" s="42">
        <v>46091</v>
      </c>
      <c r="B66" s="1">
        <v>65</v>
      </c>
      <c r="C66" s="1" t="s">
        <v>65</v>
      </c>
      <c r="D66" s="1" t="s">
        <v>24</v>
      </c>
      <c r="E66" s="1">
        <v>4</v>
      </c>
      <c r="F66" s="1">
        <v>3</v>
      </c>
      <c r="G66" s="1" t="s">
        <v>83</v>
      </c>
      <c r="H66" s="1" t="s">
        <v>83</v>
      </c>
      <c r="I66" s="1">
        <f t="shared" si="29"/>
        <v>32</v>
      </c>
      <c r="J66" s="1">
        <f t="shared" si="30"/>
        <v>25</v>
      </c>
      <c r="K66" s="1">
        <f t="shared" si="31"/>
        <v>8</v>
      </c>
      <c r="L66" s="1">
        <f t="shared" si="32"/>
        <v>8</v>
      </c>
      <c r="M66" s="1">
        <f t="shared" si="33"/>
        <v>0</v>
      </c>
      <c r="N66" s="1">
        <f t="shared" si="34"/>
        <v>3</v>
      </c>
      <c r="O66" s="1">
        <f t="shared" si="35"/>
        <v>16</v>
      </c>
      <c r="P66" s="1">
        <f t="shared" si="36"/>
        <v>11</v>
      </c>
      <c r="Q66" s="1">
        <f t="shared" si="37"/>
        <v>4</v>
      </c>
      <c r="R66" s="1">
        <f t="shared" si="38"/>
        <v>16</v>
      </c>
      <c r="S66" s="1">
        <f t="shared" si="39"/>
        <v>14</v>
      </c>
      <c r="T66" s="1">
        <f t="shared" si="40"/>
        <v>4</v>
      </c>
      <c r="U66" s="1">
        <f t="shared" si="41"/>
        <v>10</v>
      </c>
      <c r="V66" s="1">
        <f t="shared" si="42"/>
        <v>5</v>
      </c>
      <c r="W66" s="1">
        <f t="shared" si="43"/>
        <v>3</v>
      </c>
      <c r="X66" s="1">
        <f t="shared" si="44"/>
        <v>19</v>
      </c>
      <c r="Y66" s="1">
        <f t="shared" si="45"/>
        <v>11</v>
      </c>
      <c r="Z66" s="1">
        <f t="shared" si="46"/>
        <v>5</v>
      </c>
      <c r="AA66" s="1" t="str">
        <f t="shared" ref="AA66:AA83" si="51">IF(E66="","",IF(E66&gt;F66,"W","L"))</f>
        <v>W</v>
      </c>
      <c r="AB66" s="1">
        <f t="shared" si="47"/>
        <v>2</v>
      </c>
      <c r="AC66" s="1" t="str">
        <f t="shared" ref="AC66:AC83" si="52">IF(E66="","",IF(E66&gt;F66,"W",IF(AND(E66&lt;F66,G66=$AK$2,H66=$AK$2),"L","OTL")))</f>
        <v>W</v>
      </c>
      <c r="AD66" s="1">
        <f t="shared" si="48"/>
        <v>4</v>
      </c>
      <c r="AE66" s="1">
        <f t="shared" si="49"/>
        <v>6</v>
      </c>
      <c r="AF66" s="1">
        <f t="shared" si="50"/>
        <v>0</v>
      </c>
      <c r="AG66" s="43"/>
    </row>
    <row r="67" spans="1:33" x14ac:dyDescent="0.3">
      <c r="A67" s="42">
        <v>46093</v>
      </c>
      <c r="B67" s="1">
        <v>66</v>
      </c>
      <c r="C67" s="1" t="s">
        <v>65</v>
      </c>
      <c r="D67" s="1" t="s">
        <v>22</v>
      </c>
      <c r="E67" s="1">
        <v>2</v>
      </c>
      <c r="F67" s="1">
        <v>7</v>
      </c>
      <c r="G67" s="1" t="s">
        <v>83</v>
      </c>
      <c r="H67" s="1" t="s">
        <v>83</v>
      </c>
      <c r="I67" s="1">
        <f t="shared" ref="I67:I83" si="53">IF(E67="","",IF(E67&gt;F67,I66+1,I66))</f>
        <v>32</v>
      </c>
      <c r="J67" s="1">
        <f t="shared" ref="J67:J83" si="54">IF(E67="","",IF(AND(F67&gt;E67,G67=$AK$2,H67=$AK$2),J66+1,J66))</f>
        <v>26</v>
      </c>
      <c r="K67" s="1">
        <f t="shared" ref="K67:K83" si="55">IF(E67="","",IF(AND(G67=$AK$1,E67&gt;F67),K66+1,K66))</f>
        <v>8</v>
      </c>
      <c r="L67" s="1">
        <f t="shared" ref="L67:L83" si="56">IF(E67="","",IF(AND(OR(G67=$AK$1,H67=$AK$1),E67&lt;F67),L66+1,L66))</f>
        <v>8</v>
      </c>
      <c r="M67" s="1">
        <f t="shared" ref="M67:M83" si="57">IF(E67="","",IF(AND(H67=$AK$1,E67&gt;F67),M66+1,M66))</f>
        <v>0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16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4</v>
      </c>
      <c r="R67" s="1">
        <f t="shared" ref="R67:R83" si="62">IF(E67="","",IF(AND(C67=$AL$2,E67&gt;F67),R66+1,R66))</f>
        <v>16</v>
      </c>
      <c r="S67" s="1">
        <f t="shared" ref="S67:S83" si="63">IF(E67="","",IF(AND(C67=$AL$2,F67&gt;E67,G67=$AK$2,H67=$AK$2),S66+1,S66))</f>
        <v>15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10</v>
      </c>
      <c r="V67" s="1">
        <f t="shared" ref="V67:V83" si="66">IF(E67="","",IF(AND(E67&lt;F67,G67=$AK$2,H67=$AK$2,COUNTIF($AO$1:$AO$7,D67)=1),V66+1,V66))</f>
        <v>5</v>
      </c>
      <c r="W67" s="1">
        <f t="shared" ref="W67:W83" si="67">IF(E67="","",IF(AND(E67&lt;F67,COUNTIF($AO$1:$AO$7,D67)=1,OR(G67=$AK$1,H67=$AK$1)), W66+1, W66))</f>
        <v>3</v>
      </c>
      <c r="X67" s="1">
        <f t="shared" ref="X67:X83" si="68">IF(E67="","",IF(AND(E67&gt;F67,COUNTIF($AN$1:$AN$15,D67)=1),X66+1,X66))</f>
        <v>19</v>
      </c>
      <c r="Y67" s="1">
        <f t="shared" ref="Y67:Y83" si="69">IF(E67="","",IF(AND(E67&lt;F67,G67=$AK$2,H67=$AK$2,COUNTIF($AN$1:$AN$15,D67)=1),Y66+1,Y66))</f>
        <v>12</v>
      </c>
      <c r="Z67" s="1">
        <f t="shared" ref="Z67:Z83" si="70">IF(E67="","",IF(AND(E67&lt;F67,COUNTIF($AN$1:$AN$15,D67)=1,OR(G67=$AK$1,H67=$AK$1)), Z66+1, Z66))</f>
        <v>5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4</v>
      </c>
      <c r="AE67" s="1">
        <f t="shared" si="49"/>
        <v>6</v>
      </c>
      <c r="AF67" s="1">
        <f t="shared" si="50"/>
        <v>0</v>
      </c>
      <c r="AG67" s="43"/>
    </row>
    <row r="68" spans="1:33" x14ac:dyDescent="0.3">
      <c r="A68" s="42">
        <v>46094</v>
      </c>
      <c r="B68" s="1">
        <v>67</v>
      </c>
      <c r="C68" s="1" t="s">
        <v>65</v>
      </c>
      <c r="D68" s="1" t="s">
        <v>6</v>
      </c>
      <c r="E68" s="1">
        <v>2</v>
      </c>
      <c r="F68" s="1">
        <v>3</v>
      </c>
      <c r="G68" s="1" t="s">
        <v>84</v>
      </c>
      <c r="H68" s="1" t="s">
        <v>83</v>
      </c>
      <c r="I68" s="1">
        <f t="shared" si="53"/>
        <v>32</v>
      </c>
      <c r="J68" s="1">
        <f t="shared" si="54"/>
        <v>26</v>
      </c>
      <c r="K68" s="1">
        <f t="shared" si="55"/>
        <v>8</v>
      </c>
      <c r="L68" s="1">
        <f t="shared" si="56"/>
        <v>9</v>
      </c>
      <c r="M68" s="1">
        <f t="shared" si="57"/>
        <v>0</v>
      </c>
      <c r="N68" s="1">
        <f t="shared" si="58"/>
        <v>3</v>
      </c>
      <c r="O68" s="1">
        <f t="shared" si="59"/>
        <v>16</v>
      </c>
      <c r="P68" s="1">
        <f t="shared" si="60"/>
        <v>11</v>
      </c>
      <c r="Q68" s="1">
        <f t="shared" si="61"/>
        <v>4</v>
      </c>
      <c r="R68" s="1">
        <f t="shared" si="62"/>
        <v>16</v>
      </c>
      <c r="S68" s="1">
        <f t="shared" si="63"/>
        <v>15</v>
      </c>
      <c r="T68" s="1">
        <f t="shared" si="64"/>
        <v>5</v>
      </c>
      <c r="U68" s="1">
        <f t="shared" si="65"/>
        <v>10</v>
      </c>
      <c r="V68" s="1">
        <f t="shared" si="66"/>
        <v>5</v>
      </c>
      <c r="W68" s="1">
        <f t="shared" si="67"/>
        <v>3</v>
      </c>
      <c r="X68" s="1">
        <f t="shared" si="68"/>
        <v>19</v>
      </c>
      <c r="Y68" s="1">
        <f t="shared" si="69"/>
        <v>12</v>
      </c>
      <c r="Z68" s="1">
        <f t="shared" si="70"/>
        <v>6</v>
      </c>
      <c r="AA68" s="1" t="str">
        <f t="shared" si="51"/>
        <v>L</v>
      </c>
      <c r="AB68" s="1">
        <f t="shared" si="71"/>
        <v>2</v>
      </c>
      <c r="AC68" s="1" t="str">
        <f t="shared" si="52"/>
        <v>OTL</v>
      </c>
      <c r="AD68" s="1">
        <f t="shared" si="48"/>
        <v>4</v>
      </c>
      <c r="AE68" s="1">
        <f t="shared" si="49"/>
        <v>5</v>
      </c>
      <c r="AF68" s="1">
        <f t="shared" si="50"/>
        <v>1</v>
      </c>
      <c r="AG68" s="43"/>
    </row>
    <row r="69" spans="1:33" x14ac:dyDescent="0.3">
      <c r="A69" s="42">
        <v>46096</v>
      </c>
      <c r="B69" s="1">
        <v>68</v>
      </c>
      <c r="C69" s="1" t="s">
        <v>66</v>
      </c>
      <c r="D69" s="1" t="s">
        <v>15</v>
      </c>
      <c r="E69" s="1">
        <v>3</v>
      </c>
      <c r="F69" s="1">
        <v>1</v>
      </c>
      <c r="G69" s="1" t="s">
        <v>83</v>
      </c>
      <c r="H69" s="1" t="s">
        <v>83</v>
      </c>
      <c r="I69" s="1">
        <f t="shared" si="53"/>
        <v>33</v>
      </c>
      <c r="J69" s="1">
        <f t="shared" si="54"/>
        <v>26</v>
      </c>
      <c r="K69" s="1">
        <f t="shared" si="55"/>
        <v>8</v>
      </c>
      <c r="L69" s="1">
        <f t="shared" si="56"/>
        <v>9</v>
      </c>
      <c r="M69" s="1">
        <f t="shared" si="57"/>
        <v>0</v>
      </c>
      <c r="N69" s="1">
        <f t="shared" si="58"/>
        <v>3</v>
      </c>
      <c r="O69" s="1">
        <f t="shared" si="59"/>
        <v>17</v>
      </c>
      <c r="P69" s="1">
        <f t="shared" si="60"/>
        <v>11</v>
      </c>
      <c r="Q69" s="1">
        <f t="shared" si="61"/>
        <v>4</v>
      </c>
      <c r="R69" s="1">
        <f t="shared" si="62"/>
        <v>16</v>
      </c>
      <c r="S69" s="1">
        <f t="shared" si="63"/>
        <v>15</v>
      </c>
      <c r="T69" s="1">
        <f t="shared" si="64"/>
        <v>5</v>
      </c>
      <c r="U69" s="1">
        <f t="shared" si="65"/>
        <v>10</v>
      </c>
      <c r="V69" s="1">
        <f t="shared" si="66"/>
        <v>5</v>
      </c>
      <c r="W69" s="1">
        <f t="shared" si="67"/>
        <v>3</v>
      </c>
      <c r="X69" s="1">
        <f t="shared" si="68"/>
        <v>20</v>
      </c>
      <c r="Y69" s="1">
        <f t="shared" si="69"/>
        <v>12</v>
      </c>
      <c r="Z69" s="1">
        <f t="shared" si="70"/>
        <v>6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5</v>
      </c>
      <c r="AE69" s="1">
        <f t="shared" si="49"/>
        <v>4</v>
      </c>
      <c r="AF69" s="1">
        <f t="shared" si="50"/>
        <v>1</v>
      </c>
      <c r="AG69" s="43"/>
    </row>
    <row r="70" spans="1:33" x14ac:dyDescent="0.3">
      <c r="A70" s="42">
        <v>46098</v>
      </c>
      <c r="B70" s="1">
        <v>69</v>
      </c>
      <c r="C70" s="1" t="s">
        <v>66</v>
      </c>
      <c r="D70" s="1" t="s">
        <v>8</v>
      </c>
      <c r="E70" s="1">
        <v>5</v>
      </c>
      <c r="F70" s="1">
        <v>3</v>
      </c>
      <c r="G70" s="1" t="s">
        <v>83</v>
      </c>
      <c r="H70" s="1" t="s">
        <v>83</v>
      </c>
      <c r="I70" s="1">
        <f t="shared" si="53"/>
        <v>34</v>
      </c>
      <c r="J70" s="1">
        <f t="shared" si="54"/>
        <v>26</v>
      </c>
      <c r="K70" s="1">
        <f t="shared" si="55"/>
        <v>8</v>
      </c>
      <c r="L70" s="1">
        <f t="shared" si="56"/>
        <v>9</v>
      </c>
      <c r="M70" s="1">
        <f t="shared" si="57"/>
        <v>0</v>
      </c>
      <c r="N70" s="1">
        <f t="shared" si="58"/>
        <v>3</v>
      </c>
      <c r="O70" s="1">
        <f t="shared" si="59"/>
        <v>18</v>
      </c>
      <c r="P70" s="1">
        <f t="shared" si="60"/>
        <v>11</v>
      </c>
      <c r="Q70" s="1">
        <f t="shared" si="61"/>
        <v>4</v>
      </c>
      <c r="R70" s="1">
        <f t="shared" si="62"/>
        <v>16</v>
      </c>
      <c r="S70" s="1">
        <f t="shared" si="63"/>
        <v>15</v>
      </c>
      <c r="T70" s="1">
        <f t="shared" si="64"/>
        <v>5</v>
      </c>
      <c r="U70" s="1">
        <f t="shared" si="65"/>
        <v>11</v>
      </c>
      <c r="V70" s="1">
        <f t="shared" si="66"/>
        <v>5</v>
      </c>
      <c r="W70" s="1">
        <f t="shared" si="67"/>
        <v>3</v>
      </c>
      <c r="X70" s="1">
        <f t="shared" si="68"/>
        <v>21</v>
      </c>
      <c r="Y70" s="1">
        <f t="shared" si="69"/>
        <v>12</v>
      </c>
      <c r="Z70" s="1">
        <f t="shared" si="70"/>
        <v>6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6</v>
      </c>
      <c r="AE70" s="1">
        <f t="shared" si="49"/>
        <v>3</v>
      </c>
      <c r="AF70" s="1">
        <f t="shared" si="50"/>
        <v>1</v>
      </c>
      <c r="AG70" s="43"/>
    </row>
    <row r="71" spans="1:33" x14ac:dyDescent="0.3">
      <c r="A71" s="42">
        <v>46100</v>
      </c>
      <c r="B71" s="1">
        <v>70</v>
      </c>
      <c r="C71" s="1" t="s">
        <v>66</v>
      </c>
      <c r="D71" s="1" t="s">
        <v>19</v>
      </c>
      <c r="E71" s="1">
        <v>0</v>
      </c>
      <c r="F71" s="1">
        <v>4</v>
      </c>
      <c r="G71" s="1" t="s">
        <v>83</v>
      </c>
      <c r="H71" s="1" t="s">
        <v>83</v>
      </c>
      <c r="I71" s="1">
        <f t="shared" si="53"/>
        <v>34</v>
      </c>
      <c r="J71" s="1">
        <f t="shared" si="54"/>
        <v>27</v>
      </c>
      <c r="K71" s="1">
        <f t="shared" si="55"/>
        <v>8</v>
      </c>
      <c r="L71" s="1">
        <f t="shared" si="56"/>
        <v>9</v>
      </c>
      <c r="M71" s="1">
        <f t="shared" si="57"/>
        <v>0</v>
      </c>
      <c r="N71" s="1">
        <f t="shared" si="58"/>
        <v>3</v>
      </c>
      <c r="O71" s="1">
        <f t="shared" si="59"/>
        <v>18</v>
      </c>
      <c r="P71" s="1">
        <f t="shared" si="60"/>
        <v>12</v>
      </c>
      <c r="Q71" s="1">
        <f t="shared" si="61"/>
        <v>4</v>
      </c>
      <c r="R71" s="1">
        <f t="shared" si="62"/>
        <v>16</v>
      </c>
      <c r="S71" s="1">
        <f t="shared" si="63"/>
        <v>15</v>
      </c>
      <c r="T71" s="1">
        <f t="shared" si="64"/>
        <v>5</v>
      </c>
      <c r="U71" s="1">
        <f t="shared" si="65"/>
        <v>11</v>
      </c>
      <c r="V71" s="1">
        <f t="shared" si="66"/>
        <v>5</v>
      </c>
      <c r="W71" s="1">
        <f t="shared" si="67"/>
        <v>3</v>
      </c>
      <c r="X71" s="1">
        <f t="shared" si="68"/>
        <v>21</v>
      </c>
      <c r="Y71" s="1">
        <f t="shared" si="69"/>
        <v>12</v>
      </c>
      <c r="Z71" s="1">
        <f t="shared" si="70"/>
        <v>6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5</v>
      </c>
      <c r="AE71" s="1">
        <f t="shared" si="49"/>
        <v>4</v>
      </c>
      <c r="AF71" s="1">
        <f t="shared" si="50"/>
        <v>1</v>
      </c>
      <c r="AG71" s="43"/>
    </row>
    <row r="72" spans="1:33" x14ac:dyDescent="0.3">
      <c r="A72" s="42">
        <v>46102</v>
      </c>
      <c r="B72" s="1">
        <v>71</v>
      </c>
      <c r="C72" s="1" t="s">
        <v>66</v>
      </c>
      <c r="D72" s="1" t="s">
        <v>5</v>
      </c>
      <c r="E72" s="1">
        <v>2</v>
      </c>
      <c r="F72" s="1">
        <v>5</v>
      </c>
      <c r="G72" s="1" t="s">
        <v>83</v>
      </c>
      <c r="H72" s="1" t="s">
        <v>83</v>
      </c>
      <c r="I72" s="1">
        <f t="shared" si="53"/>
        <v>34</v>
      </c>
      <c r="J72" s="1">
        <f t="shared" si="54"/>
        <v>28</v>
      </c>
      <c r="K72" s="1">
        <f t="shared" si="55"/>
        <v>8</v>
      </c>
      <c r="L72" s="1">
        <f t="shared" si="56"/>
        <v>9</v>
      </c>
      <c r="M72" s="1">
        <f t="shared" si="57"/>
        <v>0</v>
      </c>
      <c r="N72" s="1">
        <f t="shared" si="58"/>
        <v>3</v>
      </c>
      <c r="O72" s="1">
        <f t="shared" si="59"/>
        <v>18</v>
      </c>
      <c r="P72" s="1">
        <f t="shared" si="60"/>
        <v>13</v>
      </c>
      <c r="Q72" s="1">
        <f t="shared" si="61"/>
        <v>4</v>
      </c>
      <c r="R72" s="1">
        <f t="shared" si="62"/>
        <v>16</v>
      </c>
      <c r="S72" s="1">
        <f t="shared" si="63"/>
        <v>15</v>
      </c>
      <c r="T72" s="1">
        <f t="shared" si="64"/>
        <v>5</v>
      </c>
      <c r="U72" s="1">
        <f t="shared" si="65"/>
        <v>11</v>
      </c>
      <c r="V72" s="1">
        <f t="shared" si="66"/>
        <v>5</v>
      </c>
      <c r="W72" s="1">
        <f t="shared" si="67"/>
        <v>3</v>
      </c>
      <c r="X72" s="1">
        <f t="shared" si="68"/>
        <v>21</v>
      </c>
      <c r="Y72" s="1">
        <f t="shared" si="69"/>
        <v>12</v>
      </c>
      <c r="Z72" s="1">
        <f t="shared" si="70"/>
        <v>6</v>
      </c>
      <c r="AA72" s="1" t="str">
        <f t="shared" si="51"/>
        <v>L</v>
      </c>
      <c r="AB72" s="1">
        <f t="shared" si="71"/>
        <v>2</v>
      </c>
      <c r="AC72" s="1" t="str">
        <f t="shared" si="52"/>
        <v>L</v>
      </c>
      <c r="AD72" s="1">
        <f t="shared" si="48"/>
        <v>5</v>
      </c>
      <c r="AE72" s="1">
        <f t="shared" si="49"/>
        <v>4</v>
      </c>
      <c r="AF72" s="1">
        <f t="shared" si="50"/>
        <v>1</v>
      </c>
      <c r="AG72" s="43"/>
    </row>
    <row r="73" spans="1:33" x14ac:dyDescent="0.3">
      <c r="A73" s="42">
        <v>46105</v>
      </c>
      <c r="B73" s="1">
        <v>72</v>
      </c>
      <c r="C73" s="1" t="s">
        <v>65</v>
      </c>
      <c r="D73" s="1" t="s">
        <v>95</v>
      </c>
      <c r="E73" s="1">
        <v>5</v>
      </c>
      <c r="F73" s="1">
        <v>2</v>
      </c>
      <c r="G73" s="1" t="s">
        <v>83</v>
      </c>
      <c r="H73" s="1" t="s">
        <v>83</v>
      </c>
      <c r="I73" s="1">
        <f t="shared" si="53"/>
        <v>35</v>
      </c>
      <c r="J73" s="1">
        <f t="shared" si="54"/>
        <v>28</v>
      </c>
      <c r="K73" s="1">
        <f t="shared" si="55"/>
        <v>8</v>
      </c>
      <c r="L73" s="1">
        <f t="shared" si="56"/>
        <v>9</v>
      </c>
      <c r="M73" s="1">
        <f t="shared" si="57"/>
        <v>0</v>
      </c>
      <c r="N73" s="1">
        <f t="shared" si="58"/>
        <v>3</v>
      </c>
      <c r="O73" s="1">
        <f t="shared" si="59"/>
        <v>18</v>
      </c>
      <c r="P73" s="1">
        <f t="shared" si="60"/>
        <v>13</v>
      </c>
      <c r="Q73" s="1">
        <f t="shared" si="61"/>
        <v>4</v>
      </c>
      <c r="R73" s="1">
        <f t="shared" si="62"/>
        <v>17</v>
      </c>
      <c r="S73" s="1">
        <f t="shared" si="63"/>
        <v>15</v>
      </c>
      <c r="T73" s="1">
        <f t="shared" si="64"/>
        <v>5</v>
      </c>
      <c r="U73" s="1">
        <f t="shared" si="65"/>
        <v>11</v>
      </c>
      <c r="V73" s="1">
        <f t="shared" si="66"/>
        <v>5</v>
      </c>
      <c r="W73" s="1">
        <f t="shared" si="67"/>
        <v>3</v>
      </c>
      <c r="X73" s="1">
        <f t="shared" si="68"/>
        <v>22</v>
      </c>
      <c r="Y73" s="1">
        <f t="shared" si="69"/>
        <v>12</v>
      </c>
      <c r="Z73" s="1">
        <f t="shared" si="70"/>
        <v>6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5</v>
      </c>
      <c r="AE73" s="1">
        <f t="shared" si="49"/>
        <v>4</v>
      </c>
      <c r="AF73" s="1">
        <f t="shared" si="50"/>
        <v>1</v>
      </c>
      <c r="AG73" s="43"/>
    </row>
    <row r="74" spans="1:33" x14ac:dyDescent="0.3">
      <c r="A74" s="42">
        <v>46107</v>
      </c>
      <c r="B74" s="1">
        <v>73</v>
      </c>
      <c r="C74" s="1" t="s">
        <v>65</v>
      </c>
      <c r="D74" s="1" t="s">
        <v>2</v>
      </c>
      <c r="E74" s="1">
        <v>4</v>
      </c>
      <c r="F74" s="1">
        <v>3</v>
      </c>
      <c r="G74" s="1" t="s">
        <v>84</v>
      </c>
      <c r="H74" s="1" t="s">
        <v>83</v>
      </c>
      <c r="I74" s="1">
        <f t="shared" si="53"/>
        <v>36</v>
      </c>
      <c r="J74" s="1">
        <f t="shared" si="54"/>
        <v>28</v>
      </c>
      <c r="K74" s="1">
        <f t="shared" si="55"/>
        <v>9</v>
      </c>
      <c r="L74" s="1">
        <f t="shared" si="56"/>
        <v>9</v>
      </c>
      <c r="M74" s="1">
        <f t="shared" si="57"/>
        <v>0</v>
      </c>
      <c r="N74" s="1">
        <f t="shared" si="58"/>
        <v>3</v>
      </c>
      <c r="O74" s="1">
        <f t="shared" si="59"/>
        <v>18</v>
      </c>
      <c r="P74" s="1">
        <f t="shared" si="60"/>
        <v>13</v>
      </c>
      <c r="Q74" s="1">
        <f t="shared" si="61"/>
        <v>4</v>
      </c>
      <c r="R74" s="1">
        <f t="shared" si="62"/>
        <v>18</v>
      </c>
      <c r="S74" s="1">
        <f t="shared" si="63"/>
        <v>15</v>
      </c>
      <c r="T74" s="1">
        <f t="shared" si="64"/>
        <v>5</v>
      </c>
      <c r="U74" s="1">
        <f t="shared" si="65"/>
        <v>12</v>
      </c>
      <c r="V74" s="1">
        <f t="shared" si="66"/>
        <v>5</v>
      </c>
      <c r="W74" s="1">
        <f t="shared" si="67"/>
        <v>3</v>
      </c>
      <c r="X74" s="1">
        <f t="shared" si="68"/>
        <v>23</v>
      </c>
      <c r="Y74" s="1">
        <f t="shared" si="69"/>
        <v>12</v>
      </c>
      <c r="Z74" s="1">
        <f t="shared" si="70"/>
        <v>6</v>
      </c>
      <c r="AA74" s="1" t="str">
        <f t="shared" si="51"/>
        <v>W</v>
      </c>
      <c r="AB74" s="1">
        <f t="shared" si="71"/>
        <v>2</v>
      </c>
      <c r="AC74" s="1" t="str">
        <f t="shared" si="52"/>
        <v>W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46109</v>
      </c>
      <c r="B75" s="1">
        <v>74</v>
      </c>
      <c r="C75" s="1" t="s">
        <v>66</v>
      </c>
      <c r="D75" s="1" t="s">
        <v>31</v>
      </c>
      <c r="E75" s="1">
        <v>4</v>
      </c>
      <c r="F75" s="1">
        <v>2</v>
      </c>
      <c r="G75" s="1" t="s">
        <v>83</v>
      </c>
      <c r="H75" s="1" t="s">
        <v>83</v>
      </c>
      <c r="I75" s="1">
        <f t="shared" si="53"/>
        <v>37</v>
      </c>
      <c r="J75" s="1">
        <f t="shared" si="54"/>
        <v>28</v>
      </c>
      <c r="K75" s="1">
        <f t="shared" si="55"/>
        <v>9</v>
      </c>
      <c r="L75" s="1">
        <f t="shared" si="56"/>
        <v>9</v>
      </c>
      <c r="M75" s="1">
        <f t="shared" si="57"/>
        <v>0</v>
      </c>
      <c r="N75" s="1">
        <f t="shared" si="58"/>
        <v>3</v>
      </c>
      <c r="O75" s="1">
        <f t="shared" si="59"/>
        <v>19</v>
      </c>
      <c r="P75" s="1">
        <f t="shared" si="60"/>
        <v>13</v>
      </c>
      <c r="Q75" s="1">
        <f t="shared" si="61"/>
        <v>4</v>
      </c>
      <c r="R75" s="1">
        <f t="shared" si="62"/>
        <v>18</v>
      </c>
      <c r="S75" s="1">
        <f t="shared" si="63"/>
        <v>15</v>
      </c>
      <c r="T75" s="1">
        <f t="shared" si="64"/>
        <v>5</v>
      </c>
      <c r="U75" s="1">
        <f t="shared" si="65"/>
        <v>13</v>
      </c>
      <c r="V75" s="1">
        <f t="shared" si="66"/>
        <v>5</v>
      </c>
      <c r="W75" s="1">
        <f t="shared" si="67"/>
        <v>3</v>
      </c>
      <c r="X75" s="1">
        <f t="shared" si="68"/>
        <v>24</v>
      </c>
      <c r="Y75" s="1">
        <f t="shared" si="69"/>
        <v>12</v>
      </c>
      <c r="Z75" s="1">
        <f t="shared" si="70"/>
        <v>6</v>
      </c>
      <c r="AA75" s="1" t="str">
        <f t="shared" si="51"/>
        <v>W</v>
      </c>
      <c r="AB75" s="1">
        <f t="shared" si="71"/>
        <v>3</v>
      </c>
      <c r="AC75" s="1" t="str">
        <f t="shared" si="52"/>
        <v>W</v>
      </c>
      <c r="AD75" s="1">
        <f t="shared" si="48"/>
        <v>6</v>
      </c>
      <c r="AE75" s="1">
        <f t="shared" si="49"/>
        <v>3</v>
      </c>
      <c r="AF75" s="1">
        <f t="shared" si="50"/>
        <v>1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7</v>
      </c>
      <c r="E76" s="1">
        <v>3</v>
      </c>
      <c r="F76" s="1">
        <v>0</v>
      </c>
      <c r="G76" s="1" t="s">
        <v>83</v>
      </c>
      <c r="H76" s="1" t="s">
        <v>83</v>
      </c>
      <c r="I76" s="1">
        <f t="shared" si="53"/>
        <v>38</v>
      </c>
      <c r="J76" s="1">
        <f t="shared" si="54"/>
        <v>28</v>
      </c>
      <c r="K76" s="1">
        <f t="shared" si="55"/>
        <v>9</v>
      </c>
      <c r="L76" s="1">
        <f t="shared" si="56"/>
        <v>9</v>
      </c>
      <c r="M76" s="1">
        <f t="shared" si="57"/>
        <v>0</v>
      </c>
      <c r="N76" s="1">
        <f t="shared" si="58"/>
        <v>3</v>
      </c>
      <c r="O76" s="1">
        <f t="shared" si="59"/>
        <v>20</v>
      </c>
      <c r="P76" s="1">
        <f t="shared" si="60"/>
        <v>13</v>
      </c>
      <c r="Q76" s="1">
        <f t="shared" si="61"/>
        <v>4</v>
      </c>
      <c r="R76" s="1">
        <f t="shared" si="62"/>
        <v>18</v>
      </c>
      <c r="S76" s="1">
        <f t="shared" si="63"/>
        <v>15</v>
      </c>
      <c r="T76" s="1">
        <f t="shared" si="64"/>
        <v>5</v>
      </c>
      <c r="U76" s="1">
        <f t="shared" si="65"/>
        <v>14</v>
      </c>
      <c r="V76" s="1">
        <f t="shared" si="66"/>
        <v>5</v>
      </c>
      <c r="W76" s="1">
        <f t="shared" si="67"/>
        <v>3</v>
      </c>
      <c r="X76" s="1">
        <f t="shared" si="68"/>
        <v>25</v>
      </c>
      <c r="Y76" s="1">
        <f t="shared" si="69"/>
        <v>12</v>
      </c>
      <c r="Z76" s="1">
        <f t="shared" si="70"/>
        <v>6</v>
      </c>
      <c r="AA76" s="1" t="str">
        <f t="shared" si="51"/>
        <v>W</v>
      </c>
      <c r="AB76" s="1">
        <f t="shared" si="71"/>
        <v>4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46114</v>
      </c>
      <c r="B77" s="1">
        <v>76</v>
      </c>
      <c r="C77" s="1" t="s">
        <v>66</v>
      </c>
      <c r="D77" s="1" t="s">
        <v>25</v>
      </c>
      <c r="E77" s="1">
        <v>3</v>
      </c>
      <c r="F77" s="1">
        <v>1</v>
      </c>
      <c r="G77" s="1" t="s">
        <v>83</v>
      </c>
      <c r="H77" s="1" t="s">
        <v>83</v>
      </c>
      <c r="I77" s="1">
        <f t="shared" si="53"/>
        <v>39</v>
      </c>
      <c r="J77" s="1">
        <f t="shared" si="54"/>
        <v>28</v>
      </c>
      <c r="K77" s="1">
        <f t="shared" si="55"/>
        <v>9</v>
      </c>
      <c r="L77" s="1">
        <f t="shared" si="56"/>
        <v>9</v>
      </c>
      <c r="M77" s="1">
        <f t="shared" si="57"/>
        <v>0</v>
      </c>
      <c r="N77" s="1">
        <f t="shared" si="58"/>
        <v>3</v>
      </c>
      <c r="O77" s="1">
        <f t="shared" si="59"/>
        <v>21</v>
      </c>
      <c r="P77" s="1">
        <f t="shared" si="60"/>
        <v>13</v>
      </c>
      <c r="Q77" s="1">
        <f t="shared" si="61"/>
        <v>4</v>
      </c>
      <c r="R77" s="1">
        <f t="shared" si="62"/>
        <v>18</v>
      </c>
      <c r="S77" s="1">
        <f t="shared" si="63"/>
        <v>15</v>
      </c>
      <c r="T77" s="1">
        <f t="shared" si="64"/>
        <v>5</v>
      </c>
      <c r="U77" s="1">
        <f t="shared" si="65"/>
        <v>14</v>
      </c>
      <c r="V77" s="1">
        <f t="shared" si="66"/>
        <v>5</v>
      </c>
      <c r="W77" s="1">
        <f t="shared" si="67"/>
        <v>3</v>
      </c>
      <c r="X77" s="1">
        <f t="shared" si="68"/>
        <v>26</v>
      </c>
      <c r="Y77" s="1">
        <f t="shared" si="69"/>
        <v>12</v>
      </c>
      <c r="Z77" s="1">
        <f t="shared" si="70"/>
        <v>6</v>
      </c>
      <c r="AA77" s="1" t="str">
        <f t="shared" si="51"/>
        <v>W</v>
      </c>
      <c r="AB77" s="1">
        <f t="shared" si="71"/>
        <v>5</v>
      </c>
      <c r="AC77" s="1" t="str">
        <f t="shared" si="52"/>
        <v>W</v>
      </c>
      <c r="AD77" s="1">
        <f t="shared" si="72"/>
        <v>7</v>
      </c>
      <c r="AE77" s="1">
        <f t="shared" si="73"/>
        <v>2</v>
      </c>
      <c r="AF77" s="1">
        <f t="shared" si="74"/>
        <v>1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2</v>
      </c>
      <c r="E78" s="1">
        <v>1</v>
      </c>
      <c r="F78" s="1">
        <v>5</v>
      </c>
      <c r="G78" s="1" t="s">
        <v>83</v>
      </c>
      <c r="H78" s="1" t="s">
        <v>83</v>
      </c>
      <c r="I78" s="1">
        <f t="shared" si="53"/>
        <v>39</v>
      </c>
      <c r="J78" s="1">
        <f t="shared" si="54"/>
        <v>29</v>
      </c>
      <c r="K78" s="1">
        <f t="shared" si="55"/>
        <v>9</v>
      </c>
      <c r="L78" s="1">
        <f t="shared" si="56"/>
        <v>9</v>
      </c>
      <c r="M78" s="1">
        <f t="shared" si="57"/>
        <v>0</v>
      </c>
      <c r="N78" s="1">
        <f t="shared" si="58"/>
        <v>3</v>
      </c>
      <c r="O78" s="1">
        <f t="shared" si="59"/>
        <v>21</v>
      </c>
      <c r="P78" s="1">
        <f t="shared" si="60"/>
        <v>14</v>
      </c>
      <c r="Q78" s="1">
        <f t="shared" si="61"/>
        <v>4</v>
      </c>
      <c r="R78" s="1">
        <f t="shared" si="62"/>
        <v>18</v>
      </c>
      <c r="S78" s="1">
        <f t="shared" si="63"/>
        <v>15</v>
      </c>
      <c r="T78" s="1">
        <f t="shared" si="64"/>
        <v>5</v>
      </c>
      <c r="U78" s="1">
        <f t="shared" si="65"/>
        <v>14</v>
      </c>
      <c r="V78" s="1">
        <f t="shared" si="66"/>
        <v>6</v>
      </c>
      <c r="W78" s="1">
        <f t="shared" si="67"/>
        <v>3</v>
      </c>
      <c r="X78" s="1">
        <f t="shared" si="68"/>
        <v>26</v>
      </c>
      <c r="Y78" s="1">
        <f t="shared" si="69"/>
        <v>13</v>
      </c>
      <c r="Z78" s="1">
        <f t="shared" si="70"/>
        <v>6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7</v>
      </c>
      <c r="AE78" s="1">
        <f t="shared" si="73"/>
        <v>3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95</v>
      </c>
      <c r="E79" s="1">
        <v>5</v>
      </c>
      <c r="F79" s="1">
        <v>6</v>
      </c>
      <c r="G79" s="1" t="s">
        <v>84</v>
      </c>
      <c r="H79" s="1" t="s">
        <v>83</v>
      </c>
      <c r="I79" s="1">
        <f t="shared" si="53"/>
        <v>39</v>
      </c>
      <c r="J79" s="1">
        <f t="shared" si="54"/>
        <v>29</v>
      </c>
      <c r="K79" s="1">
        <f t="shared" si="55"/>
        <v>9</v>
      </c>
      <c r="L79" s="1">
        <f t="shared" si="56"/>
        <v>10</v>
      </c>
      <c r="M79" s="1">
        <f t="shared" si="57"/>
        <v>0</v>
      </c>
      <c r="N79" s="1">
        <f t="shared" si="58"/>
        <v>3</v>
      </c>
      <c r="O79" s="1">
        <f t="shared" si="59"/>
        <v>21</v>
      </c>
      <c r="P79" s="1">
        <f t="shared" si="60"/>
        <v>14</v>
      </c>
      <c r="Q79" s="1">
        <f t="shared" si="61"/>
        <v>4</v>
      </c>
      <c r="R79" s="1">
        <f t="shared" si="62"/>
        <v>18</v>
      </c>
      <c r="S79" s="1">
        <f t="shared" si="63"/>
        <v>15</v>
      </c>
      <c r="T79" s="1">
        <f t="shared" si="64"/>
        <v>6</v>
      </c>
      <c r="U79" s="1">
        <f t="shared" si="65"/>
        <v>14</v>
      </c>
      <c r="V79" s="1">
        <f t="shared" si="66"/>
        <v>6</v>
      </c>
      <c r="W79" s="1">
        <f t="shared" si="67"/>
        <v>3</v>
      </c>
      <c r="X79" s="1">
        <f t="shared" si="68"/>
        <v>26</v>
      </c>
      <c r="Y79" s="1">
        <f t="shared" si="69"/>
        <v>13</v>
      </c>
      <c r="Z79" s="1">
        <f t="shared" si="70"/>
        <v>7</v>
      </c>
      <c r="AA79" s="1" t="str">
        <f t="shared" si="51"/>
        <v>L</v>
      </c>
      <c r="AB79" s="1">
        <f t="shared" si="71"/>
        <v>2</v>
      </c>
      <c r="AC79" s="1" t="str">
        <f t="shared" si="52"/>
        <v>OTL</v>
      </c>
      <c r="AD79" s="1">
        <f t="shared" si="72"/>
        <v>6</v>
      </c>
      <c r="AE79" s="1">
        <f t="shared" si="73"/>
        <v>3</v>
      </c>
      <c r="AF79" s="1">
        <f t="shared" si="74"/>
        <v>1</v>
      </c>
      <c r="AG79" s="43"/>
    </row>
    <row r="80" spans="1:33" x14ac:dyDescent="0.3">
      <c r="A80" s="42">
        <v>46120</v>
      </c>
      <c r="B80" s="1">
        <v>79</v>
      </c>
      <c r="C80" s="1" t="s">
        <v>65</v>
      </c>
      <c r="D80" s="1" t="s">
        <v>8</v>
      </c>
      <c r="E80" s="1">
        <v>5</v>
      </c>
      <c r="F80" s="1">
        <v>2</v>
      </c>
      <c r="G80" s="1" t="s">
        <v>83</v>
      </c>
      <c r="H80" s="1" t="s">
        <v>83</v>
      </c>
      <c r="I80" s="1">
        <f t="shared" si="53"/>
        <v>40</v>
      </c>
      <c r="J80" s="1">
        <f t="shared" si="54"/>
        <v>29</v>
      </c>
      <c r="K80" s="1">
        <f t="shared" si="55"/>
        <v>9</v>
      </c>
      <c r="L80" s="1">
        <f t="shared" si="56"/>
        <v>10</v>
      </c>
      <c r="M80" s="1">
        <f t="shared" si="57"/>
        <v>0</v>
      </c>
      <c r="N80" s="1">
        <f t="shared" si="58"/>
        <v>3</v>
      </c>
      <c r="O80" s="1">
        <f t="shared" si="59"/>
        <v>21</v>
      </c>
      <c r="P80" s="1">
        <f t="shared" si="60"/>
        <v>14</v>
      </c>
      <c r="Q80" s="1">
        <f t="shared" si="61"/>
        <v>4</v>
      </c>
      <c r="R80" s="1">
        <f t="shared" si="62"/>
        <v>19</v>
      </c>
      <c r="S80" s="1">
        <f t="shared" si="63"/>
        <v>15</v>
      </c>
      <c r="T80" s="1">
        <f t="shared" si="64"/>
        <v>6</v>
      </c>
      <c r="U80" s="1">
        <f t="shared" si="65"/>
        <v>15</v>
      </c>
      <c r="V80" s="1">
        <f t="shared" si="66"/>
        <v>6</v>
      </c>
      <c r="W80" s="1">
        <f t="shared" si="67"/>
        <v>3</v>
      </c>
      <c r="X80" s="1">
        <f t="shared" si="68"/>
        <v>27</v>
      </c>
      <c r="Y80" s="1">
        <f t="shared" si="69"/>
        <v>13</v>
      </c>
      <c r="Z80" s="1">
        <f t="shared" si="70"/>
        <v>7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6</v>
      </c>
      <c r="AE80" s="1">
        <f t="shared" si="73"/>
        <v>3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18</v>
      </c>
      <c r="E81" s="1">
        <v>0</v>
      </c>
      <c r="F81" s="1">
        <v>1</v>
      </c>
      <c r="G81" s="1" t="s">
        <v>83</v>
      </c>
      <c r="H81" s="1" t="s">
        <v>83</v>
      </c>
      <c r="I81" s="1">
        <f t="shared" si="53"/>
        <v>40</v>
      </c>
      <c r="J81" s="1">
        <f t="shared" si="54"/>
        <v>30</v>
      </c>
      <c r="K81" s="1">
        <f t="shared" si="55"/>
        <v>9</v>
      </c>
      <c r="L81" s="1">
        <f t="shared" si="56"/>
        <v>10</v>
      </c>
      <c r="M81" s="1">
        <f t="shared" si="57"/>
        <v>0</v>
      </c>
      <c r="N81" s="1">
        <f t="shared" si="58"/>
        <v>3</v>
      </c>
      <c r="O81" s="1">
        <f t="shared" si="59"/>
        <v>21</v>
      </c>
      <c r="P81" s="1">
        <f t="shared" si="60"/>
        <v>14</v>
      </c>
      <c r="Q81" s="1">
        <f t="shared" si="61"/>
        <v>4</v>
      </c>
      <c r="R81" s="1">
        <f t="shared" si="62"/>
        <v>19</v>
      </c>
      <c r="S81" s="1">
        <f t="shared" si="63"/>
        <v>16</v>
      </c>
      <c r="T81" s="1">
        <f t="shared" si="64"/>
        <v>6</v>
      </c>
      <c r="U81" s="1">
        <f t="shared" si="65"/>
        <v>15</v>
      </c>
      <c r="V81" s="1">
        <f t="shared" si="66"/>
        <v>7</v>
      </c>
      <c r="W81" s="1">
        <f t="shared" si="67"/>
        <v>3</v>
      </c>
      <c r="X81" s="1">
        <f t="shared" si="68"/>
        <v>27</v>
      </c>
      <c r="Y81" s="1">
        <f t="shared" si="69"/>
        <v>14</v>
      </c>
      <c r="Z81" s="1">
        <f t="shared" si="70"/>
        <v>7</v>
      </c>
      <c r="AA81" s="1" t="str">
        <f t="shared" si="51"/>
        <v>L</v>
      </c>
      <c r="AB81" s="1">
        <f t="shared" si="71"/>
        <v>1</v>
      </c>
      <c r="AC81" s="1" t="str">
        <f t="shared" si="52"/>
        <v>L</v>
      </c>
      <c r="AD81" s="1">
        <f t="shared" si="72"/>
        <v>6</v>
      </c>
      <c r="AE81" s="1">
        <f t="shared" si="73"/>
        <v>3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24</v>
      </c>
      <c r="E82" s="1">
        <v>1</v>
      </c>
      <c r="F82" s="1">
        <v>2</v>
      </c>
      <c r="G82" s="1" t="s">
        <v>84</v>
      </c>
      <c r="H82" s="1" t="s">
        <v>84</v>
      </c>
      <c r="I82" s="1">
        <f t="shared" si="53"/>
        <v>40</v>
      </c>
      <c r="J82" s="1">
        <f t="shared" si="54"/>
        <v>30</v>
      </c>
      <c r="K82" s="1">
        <f t="shared" si="55"/>
        <v>9</v>
      </c>
      <c r="L82" s="1">
        <f t="shared" si="56"/>
        <v>11</v>
      </c>
      <c r="M82" s="1">
        <f t="shared" si="57"/>
        <v>0</v>
      </c>
      <c r="N82" s="1">
        <f t="shared" si="58"/>
        <v>4</v>
      </c>
      <c r="O82" s="1">
        <f t="shared" si="59"/>
        <v>21</v>
      </c>
      <c r="P82" s="1">
        <f t="shared" si="60"/>
        <v>14</v>
      </c>
      <c r="Q82" s="1">
        <f t="shared" si="61"/>
        <v>5</v>
      </c>
      <c r="R82" s="1">
        <f t="shared" si="62"/>
        <v>19</v>
      </c>
      <c r="S82" s="1">
        <f t="shared" si="63"/>
        <v>16</v>
      </c>
      <c r="T82" s="1">
        <f t="shared" si="64"/>
        <v>6</v>
      </c>
      <c r="U82" s="1">
        <f t="shared" si="65"/>
        <v>15</v>
      </c>
      <c r="V82" s="1">
        <f t="shared" si="66"/>
        <v>7</v>
      </c>
      <c r="W82" s="1">
        <f t="shared" si="67"/>
        <v>3</v>
      </c>
      <c r="X82" s="1">
        <f t="shared" si="68"/>
        <v>27</v>
      </c>
      <c r="Y82" s="1">
        <f t="shared" si="69"/>
        <v>14</v>
      </c>
      <c r="Z82" s="1">
        <f t="shared" si="70"/>
        <v>8</v>
      </c>
      <c r="AA82" s="1" t="str">
        <f t="shared" si="51"/>
        <v>L</v>
      </c>
      <c r="AB82" s="1">
        <f t="shared" si="71"/>
        <v>2</v>
      </c>
      <c r="AC82" s="1" t="str">
        <f t="shared" si="52"/>
        <v>OTL</v>
      </c>
      <c r="AD82" s="1">
        <f t="shared" si="72"/>
        <v>6</v>
      </c>
      <c r="AE82" s="1">
        <f t="shared" si="73"/>
        <v>2</v>
      </c>
      <c r="AF82" s="1">
        <f t="shared" si="74"/>
        <v>2</v>
      </c>
      <c r="AG82" s="43"/>
    </row>
    <row r="83" spans="1:33" x14ac:dyDescent="0.3">
      <c r="A83" s="42">
        <v>46128</v>
      </c>
      <c r="B83" s="1">
        <v>82</v>
      </c>
      <c r="C83" s="1" t="s">
        <v>66</v>
      </c>
      <c r="D83" s="1" t="s">
        <v>3</v>
      </c>
      <c r="E83" s="1">
        <v>6</v>
      </c>
      <c r="F83" s="1">
        <v>1</v>
      </c>
      <c r="G83" s="1" t="s">
        <v>83</v>
      </c>
      <c r="H83" s="1" t="s">
        <v>83</v>
      </c>
      <c r="I83" s="1">
        <f t="shared" si="53"/>
        <v>41</v>
      </c>
      <c r="J83" s="1">
        <f t="shared" si="54"/>
        <v>30</v>
      </c>
      <c r="K83" s="1">
        <f t="shared" si="55"/>
        <v>9</v>
      </c>
      <c r="L83" s="1">
        <f t="shared" si="56"/>
        <v>11</v>
      </c>
      <c r="M83" s="1">
        <f t="shared" si="57"/>
        <v>0</v>
      </c>
      <c r="N83" s="1">
        <f t="shared" si="58"/>
        <v>4</v>
      </c>
      <c r="O83" s="1">
        <f t="shared" si="59"/>
        <v>22</v>
      </c>
      <c r="P83" s="1">
        <f t="shared" si="60"/>
        <v>14</v>
      </c>
      <c r="Q83" s="1">
        <f t="shared" si="61"/>
        <v>5</v>
      </c>
      <c r="R83" s="1">
        <f t="shared" si="62"/>
        <v>19</v>
      </c>
      <c r="S83" s="1">
        <f t="shared" si="63"/>
        <v>16</v>
      </c>
      <c r="T83" s="1">
        <f t="shared" si="64"/>
        <v>6</v>
      </c>
      <c r="U83" s="1">
        <f t="shared" si="65"/>
        <v>16</v>
      </c>
      <c r="V83" s="1">
        <f t="shared" si="66"/>
        <v>7</v>
      </c>
      <c r="W83" s="1">
        <f t="shared" si="67"/>
        <v>3</v>
      </c>
      <c r="X83" s="1">
        <f t="shared" si="68"/>
        <v>28</v>
      </c>
      <c r="Y83" s="1">
        <f t="shared" si="69"/>
        <v>14</v>
      </c>
      <c r="Z83" s="1">
        <f t="shared" si="70"/>
        <v>8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6</v>
      </c>
      <c r="AE83" s="1">
        <f t="shared" si="73"/>
        <v>2</v>
      </c>
      <c r="AF83" s="1">
        <f t="shared" si="74"/>
        <v>2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41</v>
      </c>
      <c r="J84" s="1">
        <f t="shared" si="75"/>
        <v>30</v>
      </c>
      <c r="K84" s="1">
        <f t="shared" si="75"/>
        <v>9</v>
      </c>
      <c r="L84" s="1">
        <f t="shared" si="75"/>
        <v>11</v>
      </c>
      <c r="M84" s="1">
        <f t="shared" si="75"/>
        <v>0</v>
      </c>
      <c r="N84" s="1">
        <f t="shared" si="75"/>
        <v>4</v>
      </c>
      <c r="O84" s="1">
        <f t="shared" ref="O84:Z84" si="76">IF(O2="","",MAX(O2:O83))</f>
        <v>22</v>
      </c>
      <c r="P84" s="1">
        <f t="shared" si="76"/>
        <v>14</v>
      </c>
      <c r="Q84" s="1">
        <f t="shared" si="76"/>
        <v>5</v>
      </c>
      <c r="R84" s="1">
        <f t="shared" si="76"/>
        <v>19</v>
      </c>
      <c r="S84" s="1">
        <f t="shared" si="76"/>
        <v>16</v>
      </c>
      <c r="T84" s="1">
        <f t="shared" si="76"/>
        <v>6</v>
      </c>
      <c r="U84" s="1">
        <f t="shared" si="76"/>
        <v>16</v>
      </c>
      <c r="V84" s="1">
        <f t="shared" si="76"/>
        <v>7</v>
      </c>
      <c r="W84" s="1">
        <f t="shared" si="76"/>
        <v>3</v>
      </c>
      <c r="X84" s="1">
        <f t="shared" si="76"/>
        <v>28</v>
      </c>
      <c r="Y84" s="1">
        <f t="shared" si="76"/>
        <v>14</v>
      </c>
      <c r="Z84" s="1">
        <f t="shared" si="76"/>
        <v>8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2</v>
      </c>
      <c r="AF84" s="1">
        <f>IF(LOOKUP(2,1 / (AF1:AF83 &lt;&gt; ""),AF1:AF83)="L10 L","",LOOKUP(2,1 / (AF1:AF83 &lt;&gt; ""),AF1:AF83))</f>
        <v>2</v>
      </c>
    </row>
    <row r="85" spans="1:33" x14ac:dyDescent="0.3">
      <c r="C85" s="1">
        <f>COUNTIF(C1:C83,"Away")</f>
        <v>41</v>
      </c>
      <c r="E85" s="1">
        <f>SUM(E2:E83)</f>
        <v>282</v>
      </c>
      <c r="F85" s="1">
        <f>SUM(F2:F83)</f>
        <v>269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22-14-5</v>
      </c>
      <c r="R85" s="1" t="str">
        <f>IF(R84="","0-0-0",CONCATENATE(R84,"-",S84,"-",T84))</f>
        <v>19-16-6</v>
      </c>
      <c r="U85" s="1" t="str">
        <f>IF(U84="","0-0-0",CONCATENATE(U84,"-",V84,"-",W84))</f>
        <v>16-7-3</v>
      </c>
      <c r="X85" s="1" t="str">
        <f>IF(X84="","0-0-0",CONCATENATE(X84,"-",Y84,"-",Z84))</f>
        <v>28-14-8</v>
      </c>
      <c r="AA85" s="1" t="str">
        <f>IF(AA84="","0-0",CONCATENATE(AA84,AB84))</f>
        <v>W1</v>
      </c>
      <c r="AD85" s="1" t="str">
        <f>IF(AD84="","0-0-0",CONCATENATE(AD84,"-",AE84,"-",AF84))</f>
        <v>6-2-2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600-000002000000}">
      <formula1>$AK$1:$AK$2</formula1>
    </dataValidation>
    <dataValidation type="list" allowBlank="1" showInputMessage="1" showErrorMessage="1" sqref="C2:C83" xr:uid="{00000000-0002-0000-C600-000001000000}">
      <formula1>$AL$1:$AL$2</formula1>
    </dataValidation>
    <dataValidation type="list" allowBlank="1" showInputMessage="1" showErrorMessage="1" sqref="D2:D83" xr:uid="{00000000-0002-0000-C600-000000000000}">
      <formula1>$AM$1:$AM$31</formula1>
    </dataValidation>
  </dataValidations>
  <hyperlinks>
    <hyperlink ref="AG1" location="Index!A1" display="Home" xr:uid="{629C7AFE-9089-4AE7-AB3D-CFF0D794BFB0}"/>
  </hyperlink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A245-BEE0-4C14-A236-25D2363616B3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45937</v>
      </c>
      <c r="B2" s="1">
        <v>1</v>
      </c>
      <c r="C2" s="1" t="s">
        <v>66</v>
      </c>
      <c r="D2" s="1" t="s">
        <v>25</v>
      </c>
      <c r="E2" s="1">
        <v>3</v>
      </c>
      <c r="F2" s="1">
        <v>2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45939</v>
      </c>
      <c r="B3" s="1">
        <v>2</v>
      </c>
      <c r="C3" s="1" t="s">
        <v>66</v>
      </c>
      <c r="D3" s="1" t="s">
        <v>10</v>
      </c>
      <c r="E3" s="1">
        <v>2</v>
      </c>
      <c r="F3" s="1">
        <v>1</v>
      </c>
      <c r="G3" s="1" t="s">
        <v>83</v>
      </c>
      <c r="H3" s="1" t="s">
        <v>83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2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45941</v>
      </c>
      <c r="B4" s="1">
        <v>3</v>
      </c>
      <c r="C4" s="1" t="s">
        <v>66</v>
      </c>
      <c r="D4" s="1" t="s">
        <v>11</v>
      </c>
      <c r="E4" s="1">
        <v>6</v>
      </c>
      <c r="F4" s="1">
        <v>2</v>
      </c>
      <c r="G4" s="1" t="s">
        <v>83</v>
      </c>
      <c r="H4" s="1" t="s">
        <v>83</v>
      </c>
      <c r="I4" s="1">
        <f t="shared" si="2"/>
        <v>3</v>
      </c>
      <c r="J4" s="1">
        <f t="shared" si="3"/>
        <v>0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3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3</v>
      </c>
      <c r="AC4" s="1" t="str">
        <f t="shared" si="1"/>
        <v>W</v>
      </c>
      <c r="AD4" s="1">
        <f t="shared" si="21"/>
        <v>3</v>
      </c>
      <c r="AE4" s="1">
        <f t="shared" si="22"/>
        <v>0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16</v>
      </c>
    </row>
    <row r="5" spans="1:41" x14ac:dyDescent="0.3">
      <c r="A5" s="42">
        <v>45943</v>
      </c>
      <c r="B5" s="1">
        <v>4</v>
      </c>
      <c r="C5" s="1" t="s">
        <v>65</v>
      </c>
      <c r="D5" s="1" t="s">
        <v>10</v>
      </c>
      <c r="E5" s="1">
        <v>2</v>
      </c>
      <c r="F5" s="1">
        <v>5</v>
      </c>
      <c r="G5" s="1" t="s">
        <v>83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3</v>
      </c>
      <c r="P5" s="1">
        <f t="shared" si="9"/>
        <v>0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11</v>
      </c>
    </row>
    <row r="6" spans="1:41" x14ac:dyDescent="0.3">
      <c r="A6" s="42">
        <v>45945</v>
      </c>
      <c r="B6" s="1">
        <v>5</v>
      </c>
      <c r="C6" s="1" t="s">
        <v>65</v>
      </c>
      <c r="D6" s="1" t="s">
        <v>21</v>
      </c>
      <c r="E6" s="1">
        <v>1</v>
      </c>
      <c r="F6" s="1">
        <v>4</v>
      </c>
      <c r="G6" s="1" t="s">
        <v>83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3</v>
      </c>
      <c r="P6" s="1">
        <f t="shared" si="9"/>
        <v>0</v>
      </c>
      <c r="Q6" s="1">
        <f t="shared" si="10"/>
        <v>0</v>
      </c>
      <c r="R6" s="1">
        <f t="shared" si="11"/>
        <v>0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16</v>
      </c>
      <c r="AO6" s="1" t="s">
        <v>5</v>
      </c>
    </row>
    <row r="7" spans="1:41" x14ac:dyDescent="0.3">
      <c r="A7" s="42">
        <v>45946</v>
      </c>
      <c r="B7" s="1">
        <v>6</v>
      </c>
      <c r="C7" s="1" t="s">
        <v>65</v>
      </c>
      <c r="D7" s="1" t="s">
        <v>14</v>
      </c>
      <c r="E7" s="1">
        <v>1</v>
      </c>
      <c r="F7" s="1">
        <v>3</v>
      </c>
      <c r="G7" s="1" t="s">
        <v>83</v>
      </c>
      <c r="H7" s="1" t="s">
        <v>83</v>
      </c>
      <c r="I7" s="1">
        <f t="shared" si="2"/>
        <v>3</v>
      </c>
      <c r="J7" s="1">
        <f t="shared" si="3"/>
        <v>3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0</v>
      </c>
      <c r="Q7" s="1">
        <f t="shared" si="10"/>
        <v>0</v>
      </c>
      <c r="R7" s="1">
        <f t="shared" si="11"/>
        <v>0</v>
      </c>
      <c r="S7" s="1">
        <f t="shared" si="12"/>
        <v>3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3</v>
      </c>
      <c r="Z7" s="1">
        <f t="shared" si="19"/>
        <v>0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A8" s="42">
        <v>45948</v>
      </c>
      <c r="B8" s="1">
        <v>7</v>
      </c>
      <c r="C8" s="1" t="s">
        <v>65</v>
      </c>
      <c r="D8" s="1" t="s">
        <v>28</v>
      </c>
      <c r="E8" s="1">
        <v>0</v>
      </c>
      <c r="F8" s="1">
        <v>3</v>
      </c>
      <c r="G8" s="1" t="s">
        <v>83</v>
      </c>
      <c r="H8" s="1" t="s">
        <v>83</v>
      </c>
      <c r="I8" s="1">
        <f t="shared" si="2"/>
        <v>3</v>
      </c>
      <c r="J8" s="1">
        <f t="shared" si="3"/>
        <v>4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0</v>
      </c>
      <c r="Q8" s="1">
        <f t="shared" si="10"/>
        <v>0</v>
      </c>
      <c r="R8" s="1">
        <f t="shared" si="11"/>
        <v>0</v>
      </c>
      <c r="S8" s="1">
        <f t="shared" si="12"/>
        <v>4</v>
      </c>
      <c r="T8" s="1">
        <f t="shared" si="13"/>
        <v>0</v>
      </c>
      <c r="U8" s="1">
        <f t="shared" si="14"/>
        <v>1</v>
      </c>
      <c r="V8" s="1">
        <f t="shared" si="15"/>
        <v>2</v>
      </c>
      <c r="W8" s="1">
        <f t="shared" si="16"/>
        <v>0</v>
      </c>
      <c r="X8" s="1">
        <f t="shared" si="17"/>
        <v>2</v>
      </c>
      <c r="Y8" s="1">
        <f t="shared" si="18"/>
        <v>4</v>
      </c>
      <c r="Z8" s="1">
        <f t="shared" si="19"/>
        <v>0</v>
      </c>
      <c r="AA8" s="1" t="str">
        <f t="shared" si="0"/>
        <v>L</v>
      </c>
      <c r="AB8" s="1">
        <f t="shared" si="20"/>
        <v>4</v>
      </c>
      <c r="AC8" s="1" t="str">
        <f t="shared" si="1"/>
        <v>L</v>
      </c>
      <c r="AD8" s="1">
        <f t="shared" si="21"/>
        <v>3</v>
      </c>
      <c r="AE8" s="1">
        <f t="shared" si="22"/>
        <v>4</v>
      </c>
      <c r="AF8" s="1">
        <f t="shared" si="23"/>
        <v>0</v>
      </c>
      <c r="AG8" s="43"/>
      <c r="AM8" s="1" t="s">
        <v>23</v>
      </c>
      <c r="AN8" s="1" t="s">
        <v>13</v>
      </c>
    </row>
    <row r="9" spans="1:41" x14ac:dyDescent="0.3">
      <c r="A9" s="42">
        <v>45951</v>
      </c>
      <c r="B9" s="1">
        <v>8</v>
      </c>
      <c r="C9" s="1" t="s">
        <v>65</v>
      </c>
      <c r="D9" s="1" t="s">
        <v>29</v>
      </c>
      <c r="E9" s="1">
        <v>4</v>
      </c>
      <c r="F9" s="1">
        <v>3</v>
      </c>
      <c r="G9" s="1" t="s">
        <v>83</v>
      </c>
      <c r="H9" s="1" t="s">
        <v>83</v>
      </c>
      <c r="I9" s="1">
        <f t="shared" si="2"/>
        <v>4</v>
      </c>
      <c r="J9" s="1">
        <f t="shared" si="3"/>
        <v>4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0</v>
      </c>
      <c r="Q9" s="1">
        <f t="shared" si="10"/>
        <v>0</v>
      </c>
      <c r="R9" s="1">
        <f t="shared" si="11"/>
        <v>1</v>
      </c>
      <c r="S9" s="1">
        <f t="shared" si="12"/>
        <v>4</v>
      </c>
      <c r="T9" s="1">
        <f t="shared" si="13"/>
        <v>0</v>
      </c>
      <c r="U9" s="1">
        <f t="shared" si="14"/>
        <v>2</v>
      </c>
      <c r="V9" s="1">
        <f t="shared" si="15"/>
        <v>2</v>
      </c>
      <c r="W9" s="1">
        <f t="shared" si="16"/>
        <v>0</v>
      </c>
      <c r="X9" s="1">
        <f t="shared" si="17"/>
        <v>3</v>
      </c>
      <c r="Y9" s="1">
        <f t="shared" si="18"/>
        <v>4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4</v>
      </c>
      <c r="AF9" s="1">
        <f t="shared" si="23"/>
        <v>0</v>
      </c>
      <c r="AG9" s="43"/>
      <c r="AM9" s="1" t="s">
        <v>22</v>
      </c>
      <c r="AN9" s="1" t="s">
        <v>12</v>
      </c>
    </row>
    <row r="10" spans="1:41" x14ac:dyDescent="0.3">
      <c r="A10" s="42">
        <v>45953</v>
      </c>
      <c r="B10" s="1">
        <v>9</v>
      </c>
      <c r="C10" s="1" t="s">
        <v>66</v>
      </c>
      <c r="D10" s="1" t="s">
        <v>9</v>
      </c>
      <c r="E10" s="1">
        <v>3</v>
      </c>
      <c r="F10" s="1">
        <v>5</v>
      </c>
      <c r="G10" s="1" t="s">
        <v>83</v>
      </c>
      <c r="H10" s="1" t="s">
        <v>83</v>
      </c>
      <c r="I10" s="1">
        <f t="shared" si="2"/>
        <v>4</v>
      </c>
      <c r="J10" s="1">
        <f t="shared" si="3"/>
        <v>5</v>
      </c>
      <c r="K10" s="1">
        <f t="shared" si="4"/>
        <v>0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3</v>
      </c>
      <c r="P10" s="1">
        <f t="shared" si="9"/>
        <v>1</v>
      </c>
      <c r="Q10" s="1">
        <f t="shared" si="10"/>
        <v>0</v>
      </c>
      <c r="R10" s="1">
        <f t="shared" si="11"/>
        <v>1</v>
      </c>
      <c r="S10" s="1">
        <f t="shared" si="12"/>
        <v>4</v>
      </c>
      <c r="T10" s="1">
        <f t="shared" si="13"/>
        <v>0</v>
      </c>
      <c r="U10" s="1">
        <f t="shared" si="14"/>
        <v>2</v>
      </c>
      <c r="V10" s="1">
        <f t="shared" si="15"/>
        <v>2</v>
      </c>
      <c r="W10" s="1">
        <f t="shared" si="16"/>
        <v>0</v>
      </c>
      <c r="X10" s="1">
        <f t="shared" si="17"/>
        <v>3</v>
      </c>
      <c r="Y10" s="1">
        <f t="shared" si="18"/>
        <v>5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4</v>
      </c>
      <c r="AE10" s="1">
        <f t="shared" si="22"/>
        <v>5</v>
      </c>
      <c r="AF10" s="1">
        <f t="shared" si="23"/>
        <v>0</v>
      </c>
      <c r="AG10" s="43"/>
      <c r="AM10" s="1" t="s">
        <v>21</v>
      </c>
      <c r="AN10" s="1" t="s">
        <v>11</v>
      </c>
    </row>
    <row r="11" spans="1:41" x14ac:dyDescent="0.3">
      <c r="A11" s="42">
        <v>45955</v>
      </c>
      <c r="B11" s="1">
        <v>10</v>
      </c>
      <c r="C11" s="1" t="s">
        <v>66</v>
      </c>
      <c r="D11" s="1" t="s">
        <v>2</v>
      </c>
      <c r="E11" s="1">
        <v>3</v>
      </c>
      <c r="F11" s="1">
        <v>0</v>
      </c>
      <c r="G11" s="1" t="s">
        <v>83</v>
      </c>
      <c r="H11" s="1" t="s">
        <v>83</v>
      </c>
      <c r="I11" s="1">
        <f t="shared" si="2"/>
        <v>5</v>
      </c>
      <c r="J11" s="1">
        <f t="shared" si="3"/>
        <v>5</v>
      </c>
      <c r="K11" s="1">
        <f t="shared" si="4"/>
        <v>0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4</v>
      </c>
      <c r="P11" s="1">
        <f t="shared" si="9"/>
        <v>1</v>
      </c>
      <c r="Q11" s="1">
        <f t="shared" si="10"/>
        <v>0</v>
      </c>
      <c r="R11" s="1">
        <f t="shared" si="11"/>
        <v>1</v>
      </c>
      <c r="S11" s="1">
        <f t="shared" si="12"/>
        <v>4</v>
      </c>
      <c r="T11" s="1">
        <f t="shared" si="13"/>
        <v>0</v>
      </c>
      <c r="U11" s="1">
        <f t="shared" si="14"/>
        <v>2</v>
      </c>
      <c r="V11" s="1">
        <f t="shared" si="15"/>
        <v>2</v>
      </c>
      <c r="W11" s="1">
        <f t="shared" si="16"/>
        <v>0</v>
      </c>
      <c r="X11" s="1">
        <f t="shared" si="17"/>
        <v>3</v>
      </c>
      <c r="Y11" s="1">
        <f t="shared" si="18"/>
        <v>5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5</v>
      </c>
      <c r="AE11" s="1">
        <f t="shared" si="22"/>
        <v>5</v>
      </c>
      <c r="AF11" s="1">
        <f t="shared" si="23"/>
        <v>0</v>
      </c>
      <c r="AG11" s="43"/>
      <c r="AM11" s="1" t="s">
        <v>20</v>
      </c>
      <c r="AN11" s="1" t="s">
        <v>10</v>
      </c>
    </row>
    <row r="12" spans="1:41" x14ac:dyDescent="0.3">
      <c r="A12" s="42">
        <v>45958</v>
      </c>
      <c r="B12" s="1">
        <v>11</v>
      </c>
      <c r="C12" s="1" t="s">
        <v>66</v>
      </c>
      <c r="D12" s="1" t="s">
        <v>31</v>
      </c>
      <c r="E12" s="1">
        <v>2</v>
      </c>
      <c r="F12" s="1">
        <v>3</v>
      </c>
      <c r="G12" s="1" t="s">
        <v>84</v>
      </c>
      <c r="H12" s="1" t="s">
        <v>84</v>
      </c>
      <c r="I12" s="1">
        <f t="shared" si="2"/>
        <v>5</v>
      </c>
      <c r="J12" s="1">
        <f t="shared" si="3"/>
        <v>5</v>
      </c>
      <c r="K12" s="1">
        <f t="shared" si="4"/>
        <v>0</v>
      </c>
      <c r="L12" s="1">
        <f t="shared" si="5"/>
        <v>1</v>
      </c>
      <c r="M12" s="1">
        <f t="shared" si="6"/>
        <v>0</v>
      </c>
      <c r="N12" s="1">
        <f t="shared" si="7"/>
        <v>1</v>
      </c>
      <c r="O12" s="1">
        <f t="shared" si="8"/>
        <v>4</v>
      </c>
      <c r="P12" s="1">
        <f t="shared" si="9"/>
        <v>1</v>
      </c>
      <c r="Q12" s="1">
        <f t="shared" si="10"/>
        <v>1</v>
      </c>
      <c r="R12" s="1">
        <f t="shared" si="11"/>
        <v>1</v>
      </c>
      <c r="S12" s="1">
        <f t="shared" si="12"/>
        <v>4</v>
      </c>
      <c r="T12" s="1">
        <f t="shared" si="13"/>
        <v>0</v>
      </c>
      <c r="U12" s="1">
        <f t="shared" si="14"/>
        <v>2</v>
      </c>
      <c r="V12" s="1">
        <f t="shared" si="15"/>
        <v>2</v>
      </c>
      <c r="W12" s="1">
        <f t="shared" si="16"/>
        <v>0</v>
      </c>
      <c r="X12" s="1">
        <f t="shared" si="17"/>
        <v>3</v>
      </c>
      <c r="Y12" s="1">
        <f t="shared" si="18"/>
        <v>5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OTL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1</v>
      </c>
      <c r="AG12" s="43"/>
      <c r="AM12" s="1" t="s">
        <v>18</v>
      </c>
      <c r="AN12" s="1" t="s">
        <v>9</v>
      </c>
    </row>
    <row r="13" spans="1:41" x14ac:dyDescent="0.3">
      <c r="A13" s="42">
        <v>45962</v>
      </c>
      <c r="B13" s="1">
        <v>12</v>
      </c>
      <c r="C13" s="1" t="s">
        <v>66</v>
      </c>
      <c r="D13" s="1" t="s">
        <v>22</v>
      </c>
      <c r="E13" s="1">
        <v>4</v>
      </c>
      <c r="F13" s="1">
        <v>3</v>
      </c>
      <c r="G13" s="1" t="s">
        <v>84</v>
      </c>
      <c r="H13" s="1" t="s">
        <v>84</v>
      </c>
      <c r="I13" s="1">
        <f t="shared" si="2"/>
        <v>6</v>
      </c>
      <c r="J13" s="1">
        <f t="shared" si="3"/>
        <v>5</v>
      </c>
      <c r="K13" s="1">
        <f t="shared" si="4"/>
        <v>1</v>
      </c>
      <c r="L13" s="1">
        <f t="shared" si="5"/>
        <v>1</v>
      </c>
      <c r="M13" s="1">
        <f t="shared" si="6"/>
        <v>1</v>
      </c>
      <c r="N13" s="1">
        <f t="shared" si="7"/>
        <v>1</v>
      </c>
      <c r="O13" s="1">
        <f t="shared" si="8"/>
        <v>5</v>
      </c>
      <c r="P13" s="1">
        <f t="shared" si="9"/>
        <v>1</v>
      </c>
      <c r="Q13" s="1">
        <f t="shared" si="10"/>
        <v>1</v>
      </c>
      <c r="R13" s="1">
        <f t="shared" si="11"/>
        <v>1</v>
      </c>
      <c r="S13" s="1">
        <f t="shared" si="12"/>
        <v>4</v>
      </c>
      <c r="T13" s="1">
        <f t="shared" si="13"/>
        <v>0</v>
      </c>
      <c r="U13" s="1">
        <f t="shared" si="14"/>
        <v>2</v>
      </c>
      <c r="V13" s="1">
        <f t="shared" si="15"/>
        <v>2</v>
      </c>
      <c r="W13" s="1">
        <f t="shared" si="16"/>
        <v>0</v>
      </c>
      <c r="X13" s="1">
        <f t="shared" si="17"/>
        <v>3</v>
      </c>
      <c r="Y13" s="1">
        <f t="shared" si="18"/>
        <v>5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4</v>
      </c>
      <c r="AE13" s="1">
        <f t="shared" si="25"/>
        <v>5</v>
      </c>
      <c r="AF13" s="1">
        <f t="shared" si="26"/>
        <v>1</v>
      </c>
      <c r="AG13" s="43"/>
      <c r="AM13" s="1" t="s">
        <v>17</v>
      </c>
      <c r="AN13" s="1" t="s">
        <v>5</v>
      </c>
    </row>
    <row r="14" spans="1:41" x14ac:dyDescent="0.3">
      <c r="A14" s="42">
        <v>45965</v>
      </c>
      <c r="B14" s="1">
        <v>13</v>
      </c>
      <c r="C14" s="1" t="s">
        <v>65</v>
      </c>
      <c r="D14" s="1" t="s">
        <v>31</v>
      </c>
      <c r="E14" s="1">
        <v>3</v>
      </c>
      <c r="F14" s="1">
        <v>7</v>
      </c>
      <c r="G14" s="1" t="s">
        <v>83</v>
      </c>
      <c r="H14" s="1" t="s">
        <v>83</v>
      </c>
      <c r="I14" s="1">
        <f t="shared" si="2"/>
        <v>6</v>
      </c>
      <c r="J14" s="1">
        <f t="shared" si="3"/>
        <v>6</v>
      </c>
      <c r="K14" s="1">
        <f t="shared" si="4"/>
        <v>1</v>
      </c>
      <c r="L14" s="1">
        <f t="shared" si="5"/>
        <v>1</v>
      </c>
      <c r="M14" s="1">
        <f t="shared" si="6"/>
        <v>1</v>
      </c>
      <c r="N14" s="1">
        <f t="shared" si="7"/>
        <v>1</v>
      </c>
      <c r="O14" s="1">
        <f t="shared" si="8"/>
        <v>5</v>
      </c>
      <c r="P14" s="1">
        <f t="shared" si="9"/>
        <v>1</v>
      </c>
      <c r="Q14" s="1">
        <f t="shared" si="10"/>
        <v>1</v>
      </c>
      <c r="R14" s="1">
        <f t="shared" si="11"/>
        <v>1</v>
      </c>
      <c r="S14" s="1">
        <f t="shared" si="12"/>
        <v>5</v>
      </c>
      <c r="T14" s="1">
        <f t="shared" si="13"/>
        <v>0</v>
      </c>
      <c r="U14" s="1">
        <f t="shared" si="14"/>
        <v>2</v>
      </c>
      <c r="V14" s="1">
        <f t="shared" si="15"/>
        <v>2</v>
      </c>
      <c r="W14" s="1">
        <f t="shared" si="16"/>
        <v>0</v>
      </c>
      <c r="X14" s="1">
        <f t="shared" si="17"/>
        <v>3</v>
      </c>
      <c r="Y14" s="1">
        <f t="shared" si="18"/>
        <v>5</v>
      </c>
      <c r="Z14" s="1">
        <f t="shared" si="19"/>
        <v>0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3</v>
      </c>
      <c r="AE14" s="1">
        <f t="shared" si="25"/>
        <v>6</v>
      </c>
      <c r="AF14" s="1">
        <f t="shared" si="26"/>
        <v>1</v>
      </c>
      <c r="AG14" s="43"/>
      <c r="AM14" s="1" t="s">
        <v>16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65</v>
      </c>
      <c r="D15" s="1" t="s">
        <v>18</v>
      </c>
      <c r="E15" s="1">
        <v>5</v>
      </c>
      <c r="F15" s="1">
        <v>2</v>
      </c>
      <c r="G15" s="1" t="s">
        <v>83</v>
      </c>
      <c r="H15" s="1" t="s">
        <v>83</v>
      </c>
      <c r="I15" s="1">
        <f t="shared" si="2"/>
        <v>7</v>
      </c>
      <c r="J15" s="1">
        <f t="shared" si="3"/>
        <v>6</v>
      </c>
      <c r="K15" s="1">
        <f t="shared" si="4"/>
        <v>1</v>
      </c>
      <c r="L15" s="1">
        <f t="shared" si="5"/>
        <v>1</v>
      </c>
      <c r="M15" s="1">
        <f t="shared" si="6"/>
        <v>1</v>
      </c>
      <c r="N15" s="1">
        <f t="shared" si="7"/>
        <v>1</v>
      </c>
      <c r="O15" s="1">
        <f t="shared" si="8"/>
        <v>5</v>
      </c>
      <c r="P15" s="1">
        <f t="shared" si="9"/>
        <v>1</v>
      </c>
      <c r="Q15" s="1">
        <f t="shared" si="10"/>
        <v>1</v>
      </c>
      <c r="R15" s="1">
        <f t="shared" si="11"/>
        <v>2</v>
      </c>
      <c r="S15" s="1">
        <f t="shared" si="12"/>
        <v>5</v>
      </c>
      <c r="T15" s="1">
        <f t="shared" si="13"/>
        <v>0</v>
      </c>
      <c r="U15" s="1">
        <f t="shared" si="14"/>
        <v>2</v>
      </c>
      <c r="V15" s="1">
        <f t="shared" si="15"/>
        <v>2</v>
      </c>
      <c r="W15" s="1">
        <f t="shared" si="16"/>
        <v>0</v>
      </c>
      <c r="X15" s="1">
        <f t="shared" si="17"/>
        <v>3</v>
      </c>
      <c r="Y15" s="1">
        <f t="shared" si="18"/>
        <v>5</v>
      </c>
      <c r="Z15" s="1">
        <f t="shared" si="19"/>
        <v>0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4</v>
      </c>
      <c r="AE15" s="1">
        <f t="shared" si="25"/>
        <v>5</v>
      </c>
      <c r="AF15" s="1">
        <f t="shared" si="26"/>
        <v>1</v>
      </c>
      <c r="AG15" s="43"/>
      <c r="AM15" s="1" t="s">
        <v>15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8</v>
      </c>
      <c r="E16" s="1">
        <v>1</v>
      </c>
      <c r="F16" s="1">
        <v>3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7</v>
      </c>
      <c r="K16" s="1">
        <f t="shared" si="4"/>
        <v>1</v>
      </c>
      <c r="L16" s="1">
        <f t="shared" si="5"/>
        <v>1</v>
      </c>
      <c r="M16" s="1">
        <f t="shared" si="6"/>
        <v>1</v>
      </c>
      <c r="N16" s="1">
        <f t="shared" si="7"/>
        <v>1</v>
      </c>
      <c r="O16" s="1">
        <f t="shared" si="8"/>
        <v>5</v>
      </c>
      <c r="P16" s="1">
        <f t="shared" si="9"/>
        <v>1</v>
      </c>
      <c r="Q16" s="1">
        <f t="shared" si="10"/>
        <v>1</v>
      </c>
      <c r="R16" s="1">
        <f t="shared" si="11"/>
        <v>2</v>
      </c>
      <c r="S16" s="1">
        <f t="shared" si="12"/>
        <v>6</v>
      </c>
      <c r="T16" s="1">
        <f t="shared" si="13"/>
        <v>0</v>
      </c>
      <c r="U16" s="1">
        <f t="shared" si="14"/>
        <v>2</v>
      </c>
      <c r="V16" s="1">
        <f t="shared" si="15"/>
        <v>2</v>
      </c>
      <c r="W16" s="1">
        <f t="shared" si="16"/>
        <v>0</v>
      </c>
      <c r="X16" s="1">
        <f t="shared" si="17"/>
        <v>3</v>
      </c>
      <c r="Y16" s="1">
        <f t="shared" si="18"/>
        <v>5</v>
      </c>
      <c r="Z16" s="1">
        <f t="shared" si="19"/>
        <v>0</v>
      </c>
      <c r="AA16" s="1" t="str">
        <f t="shared" si="0"/>
        <v>L</v>
      </c>
      <c r="AB16" s="1">
        <f t="shared" si="20"/>
        <v>1</v>
      </c>
      <c r="AC16" s="1" t="str">
        <f t="shared" si="1"/>
        <v>L</v>
      </c>
      <c r="AD16" s="1">
        <f t="shared" si="24"/>
        <v>4</v>
      </c>
      <c r="AE16" s="1">
        <f t="shared" si="25"/>
        <v>5</v>
      </c>
      <c r="AF16" s="1">
        <f t="shared" si="26"/>
        <v>1</v>
      </c>
      <c r="AG16" s="43"/>
      <c r="AM16" s="1" t="s">
        <v>14</v>
      </c>
    </row>
    <row r="17" spans="1:39" x14ac:dyDescent="0.3">
      <c r="A17" s="42">
        <v>45971</v>
      </c>
      <c r="B17" s="1">
        <v>16</v>
      </c>
      <c r="C17" s="1" t="s">
        <v>65</v>
      </c>
      <c r="D17" s="1" t="s">
        <v>2</v>
      </c>
      <c r="E17" s="1">
        <v>3</v>
      </c>
      <c r="F17" s="1">
        <v>2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7</v>
      </c>
      <c r="K17" s="1">
        <f t="shared" si="4"/>
        <v>1</v>
      </c>
      <c r="L17" s="1">
        <f t="shared" si="5"/>
        <v>1</v>
      </c>
      <c r="M17" s="1">
        <f t="shared" si="6"/>
        <v>1</v>
      </c>
      <c r="N17" s="1">
        <f t="shared" si="7"/>
        <v>1</v>
      </c>
      <c r="O17" s="1">
        <f t="shared" si="8"/>
        <v>5</v>
      </c>
      <c r="P17" s="1">
        <f t="shared" si="9"/>
        <v>1</v>
      </c>
      <c r="Q17" s="1">
        <f t="shared" si="10"/>
        <v>1</v>
      </c>
      <c r="R17" s="1">
        <f t="shared" si="11"/>
        <v>3</v>
      </c>
      <c r="S17" s="1">
        <f t="shared" si="12"/>
        <v>6</v>
      </c>
      <c r="T17" s="1">
        <f t="shared" si="13"/>
        <v>0</v>
      </c>
      <c r="U17" s="1">
        <f t="shared" si="14"/>
        <v>2</v>
      </c>
      <c r="V17" s="1">
        <f t="shared" si="15"/>
        <v>2</v>
      </c>
      <c r="W17" s="1">
        <f t="shared" si="16"/>
        <v>0</v>
      </c>
      <c r="X17" s="1">
        <f t="shared" si="17"/>
        <v>3</v>
      </c>
      <c r="Y17" s="1">
        <f t="shared" si="18"/>
        <v>5</v>
      </c>
      <c r="Z17" s="1">
        <f t="shared" si="19"/>
        <v>0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5</v>
      </c>
      <c r="AE17" s="1">
        <f t="shared" si="25"/>
        <v>4</v>
      </c>
      <c r="AF17" s="1">
        <f t="shared" si="26"/>
        <v>1</v>
      </c>
      <c r="AG17" s="43"/>
      <c r="AM17" s="1" t="s">
        <v>13</v>
      </c>
    </row>
    <row r="18" spans="1:39" x14ac:dyDescent="0.3">
      <c r="A18" s="42">
        <v>45974</v>
      </c>
      <c r="B18" s="1">
        <v>17</v>
      </c>
      <c r="C18" s="1" t="s">
        <v>66</v>
      </c>
      <c r="D18" s="1" t="s">
        <v>1</v>
      </c>
      <c r="E18" s="1">
        <v>6</v>
      </c>
      <c r="F18" s="1">
        <v>3</v>
      </c>
      <c r="G18" s="1" t="s">
        <v>83</v>
      </c>
      <c r="H18" s="1" t="s">
        <v>83</v>
      </c>
      <c r="I18" s="1">
        <f t="shared" si="2"/>
        <v>9</v>
      </c>
      <c r="J18" s="1">
        <f t="shared" si="3"/>
        <v>7</v>
      </c>
      <c r="K18" s="1">
        <f t="shared" si="4"/>
        <v>1</v>
      </c>
      <c r="L18" s="1">
        <f t="shared" si="5"/>
        <v>1</v>
      </c>
      <c r="M18" s="1">
        <f t="shared" si="6"/>
        <v>1</v>
      </c>
      <c r="N18" s="1">
        <f t="shared" si="7"/>
        <v>1</v>
      </c>
      <c r="O18" s="1">
        <f t="shared" si="8"/>
        <v>6</v>
      </c>
      <c r="P18" s="1">
        <f t="shared" si="9"/>
        <v>1</v>
      </c>
      <c r="Q18" s="1">
        <f t="shared" si="10"/>
        <v>1</v>
      </c>
      <c r="R18" s="1">
        <f t="shared" si="11"/>
        <v>3</v>
      </c>
      <c r="S18" s="1">
        <f t="shared" si="12"/>
        <v>6</v>
      </c>
      <c r="T18" s="1">
        <f t="shared" si="13"/>
        <v>0</v>
      </c>
      <c r="U18" s="1">
        <f t="shared" si="14"/>
        <v>2</v>
      </c>
      <c r="V18" s="1">
        <f t="shared" si="15"/>
        <v>2</v>
      </c>
      <c r="W18" s="1">
        <f t="shared" si="16"/>
        <v>0</v>
      </c>
      <c r="X18" s="1">
        <f t="shared" si="17"/>
        <v>4</v>
      </c>
      <c r="Y18" s="1">
        <f t="shared" si="18"/>
        <v>5</v>
      </c>
      <c r="Z18" s="1">
        <f t="shared" si="19"/>
        <v>0</v>
      </c>
      <c r="AA18" s="1" t="str">
        <f t="shared" si="0"/>
        <v>W</v>
      </c>
      <c r="AB18" s="1">
        <f t="shared" si="20"/>
        <v>2</v>
      </c>
      <c r="AC18" s="1" t="str">
        <f t="shared" si="1"/>
        <v>W</v>
      </c>
      <c r="AD18" s="1">
        <f t="shared" si="24"/>
        <v>6</v>
      </c>
      <c r="AE18" s="1">
        <f t="shared" si="25"/>
        <v>3</v>
      </c>
      <c r="AF18" s="1">
        <f t="shared" si="26"/>
        <v>1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5</v>
      </c>
      <c r="E19" s="1">
        <v>1</v>
      </c>
      <c r="F19" s="1">
        <v>3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8</v>
      </c>
      <c r="K19" s="1">
        <f t="shared" si="4"/>
        <v>1</v>
      </c>
      <c r="L19" s="1">
        <f t="shared" si="5"/>
        <v>1</v>
      </c>
      <c r="M19" s="1">
        <f t="shared" si="6"/>
        <v>1</v>
      </c>
      <c r="N19" s="1">
        <f t="shared" si="7"/>
        <v>1</v>
      </c>
      <c r="O19" s="1">
        <f t="shared" si="8"/>
        <v>6</v>
      </c>
      <c r="P19" s="1">
        <f t="shared" si="9"/>
        <v>2</v>
      </c>
      <c r="Q19" s="1">
        <f t="shared" si="10"/>
        <v>1</v>
      </c>
      <c r="R19" s="1">
        <f t="shared" si="11"/>
        <v>3</v>
      </c>
      <c r="S19" s="1">
        <f t="shared" si="12"/>
        <v>6</v>
      </c>
      <c r="T19" s="1">
        <f t="shared" si="13"/>
        <v>0</v>
      </c>
      <c r="U19" s="1">
        <f t="shared" si="14"/>
        <v>2</v>
      </c>
      <c r="V19" s="1">
        <f t="shared" si="15"/>
        <v>3</v>
      </c>
      <c r="W19" s="1">
        <f t="shared" si="16"/>
        <v>0</v>
      </c>
      <c r="X19" s="1">
        <f t="shared" si="17"/>
        <v>4</v>
      </c>
      <c r="Y19" s="1">
        <f t="shared" si="18"/>
        <v>6</v>
      </c>
      <c r="Z19" s="1">
        <f t="shared" si="19"/>
        <v>0</v>
      </c>
      <c r="AA19" s="1" t="str">
        <f t="shared" si="0"/>
        <v>L</v>
      </c>
      <c r="AB19" s="1">
        <f t="shared" si="20"/>
        <v>1</v>
      </c>
      <c r="AC19" s="1" t="str">
        <f t="shared" si="1"/>
        <v>L</v>
      </c>
      <c r="AD19" s="1">
        <f t="shared" si="24"/>
        <v>5</v>
      </c>
      <c r="AE19" s="1">
        <f t="shared" si="25"/>
        <v>4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45978</v>
      </c>
      <c r="B20" s="1">
        <v>19</v>
      </c>
      <c r="C20" s="1" t="s">
        <v>66</v>
      </c>
      <c r="D20" s="1" t="s">
        <v>3</v>
      </c>
      <c r="E20" s="1">
        <v>8</v>
      </c>
      <c r="F20" s="1">
        <v>5</v>
      </c>
      <c r="G20" s="1" t="s">
        <v>83</v>
      </c>
      <c r="H20" s="1" t="s">
        <v>83</v>
      </c>
      <c r="I20" s="1">
        <f t="shared" si="2"/>
        <v>10</v>
      </c>
      <c r="J20" s="1">
        <f t="shared" si="3"/>
        <v>8</v>
      </c>
      <c r="K20" s="1">
        <f t="shared" si="4"/>
        <v>1</v>
      </c>
      <c r="L20" s="1">
        <f t="shared" si="5"/>
        <v>1</v>
      </c>
      <c r="M20" s="1">
        <f t="shared" si="6"/>
        <v>1</v>
      </c>
      <c r="N20" s="1">
        <f t="shared" si="7"/>
        <v>1</v>
      </c>
      <c r="O20" s="1">
        <f t="shared" si="8"/>
        <v>7</v>
      </c>
      <c r="P20" s="1">
        <f t="shared" si="9"/>
        <v>2</v>
      </c>
      <c r="Q20" s="1">
        <f t="shared" si="10"/>
        <v>1</v>
      </c>
      <c r="R20" s="1">
        <f t="shared" si="11"/>
        <v>3</v>
      </c>
      <c r="S20" s="1">
        <f t="shared" si="12"/>
        <v>6</v>
      </c>
      <c r="T20" s="1">
        <f t="shared" si="13"/>
        <v>0</v>
      </c>
      <c r="U20" s="1">
        <f t="shared" si="14"/>
        <v>2</v>
      </c>
      <c r="V20" s="1">
        <f t="shared" si="15"/>
        <v>3</v>
      </c>
      <c r="W20" s="1">
        <f t="shared" si="16"/>
        <v>0</v>
      </c>
      <c r="X20" s="1">
        <f t="shared" si="17"/>
        <v>4</v>
      </c>
      <c r="Y20" s="1">
        <f t="shared" si="18"/>
        <v>6</v>
      </c>
      <c r="Z20" s="1">
        <f t="shared" si="19"/>
        <v>0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6</v>
      </c>
      <c r="AE20" s="1">
        <f t="shared" si="25"/>
        <v>3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45981</v>
      </c>
      <c r="B21" s="1">
        <v>20</v>
      </c>
      <c r="C21" s="1" t="s">
        <v>66</v>
      </c>
      <c r="D21" s="1" t="s">
        <v>14</v>
      </c>
      <c r="E21" s="1">
        <v>1</v>
      </c>
      <c r="F21" s="1">
        <v>0</v>
      </c>
      <c r="G21" s="1" t="s">
        <v>83</v>
      </c>
      <c r="H21" s="1" t="s">
        <v>83</v>
      </c>
      <c r="I21" s="1">
        <f t="shared" si="2"/>
        <v>11</v>
      </c>
      <c r="J21" s="1">
        <f t="shared" si="3"/>
        <v>8</v>
      </c>
      <c r="K21" s="1">
        <f t="shared" si="4"/>
        <v>1</v>
      </c>
      <c r="L21" s="1">
        <f t="shared" si="5"/>
        <v>1</v>
      </c>
      <c r="M21" s="1">
        <f t="shared" si="6"/>
        <v>1</v>
      </c>
      <c r="N21" s="1">
        <f t="shared" si="7"/>
        <v>1</v>
      </c>
      <c r="O21" s="1">
        <f t="shared" si="8"/>
        <v>8</v>
      </c>
      <c r="P21" s="1">
        <f t="shared" si="9"/>
        <v>2</v>
      </c>
      <c r="Q21" s="1">
        <f t="shared" si="10"/>
        <v>1</v>
      </c>
      <c r="R21" s="1">
        <f t="shared" si="11"/>
        <v>3</v>
      </c>
      <c r="S21" s="1">
        <f t="shared" si="12"/>
        <v>6</v>
      </c>
      <c r="T21" s="1">
        <f t="shared" si="13"/>
        <v>0</v>
      </c>
      <c r="U21" s="1">
        <f t="shared" si="14"/>
        <v>2</v>
      </c>
      <c r="V21" s="1">
        <f t="shared" si="15"/>
        <v>3</v>
      </c>
      <c r="W21" s="1">
        <f t="shared" si="16"/>
        <v>0</v>
      </c>
      <c r="X21" s="1">
        <f t="shared" si="17"/>
        <v>5</v>
      </c>
      <c r="Y21" s="1">
        <f t="shared" si="18"/>
        <v>6</v>
      </c>
      <c r="Z21" s="1">
        <f t="shared" si="19"/>
        <v>0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6</v>
      </c>
      <c r="AE21" s="1">
        <f t="shared" si="25"/>
        <v>3</v>
      </c>
      <c r="AF21" s="1">
        <f t="shared" si="26"/>
        <v>1</v>
      </c>
      <c r="AG21" s="43"/>
      <c r="AM21" s="1" t="s">
        <v>9</v>
      </c>
    </row>
    <row r="22" spans="1:39" x14ac:dyDescent="0.3">
      <c r="A22" s="42">
        <v>45983</v>
      </c>
      <c r="B22" s="1">
        <v>21</v>
      </c>
      <c r="C22" s="1" t="s">
        <v>66</v>
      </c>
      <c r="D22" s="1" t="s">
        <v>20</v>
      </c>
      <c r="E22" s="1">
        <v>3</v>
      </c>
      <c r="F22" s="1">
        <v>6</v>
      </c>
      <c r="G22" s="1" t="s">
        <v>83</v>
      </c>
      <c r="H22" s="1" t="s">
        <v>83</v>
      </c>
      <c r="I22" s="1">
        <f t="shared" si="2"/>
        <v>11</v>
      </c>
      <c r="J22" s="1">
        <f t="shared" si="3"/>
        <v>9</v>
      </c>
      <c r="K22" s="1">
        <f t="shared" si="4"/>
        <v>1</v>
      </c>
      <c r="L22" s="1">
        <f t="shared" si="5"/>
        <v>1</v>
      </c>
      <c r="M22" s="1">
        <f t="shared" si="6"/>
        <v>1</v>
      </c>
      <c r="N22" s="1">
        <f t="shared" si="7"/>
        <v>1</v>
      </c>
      <c r="O22" s="1">
        <f t="shared" si="8"/>
        <v>8</v>
      </c>
      <c r="P22" s="1">
        <f t="shared" si="9"/>
        <v>3</v>
      </c>
      <c r="Q22" s="1">
        <f t="shared" si="10"/>
        <v>1</v>
      </c>
      <c r="R22" s="1">
        <f t="shared" si="11"/>
        <v>3</v>
      </c>
      <c r="S22" s="1">
        <f t="shared" si="12"/>
        <v>6</v>
      </c>
      <c r="T22" s="1">
        <f t="shared" si="13"/>
        <v>0</v>
      </c>
      <c r="U22" s="1">
        <f t="shared" si="14"/>
        <v>2</v>
      </c>
      <c r="V22" s="1">
        <f t="shared" si="15"/>
        <v>3</v>
      </c>
      <c r="W22" s="1">
        <f t="shared" si="16"/>
        <v>0</v>
      </c>
      <c r="X22" s="1">
        <f t="shared" si="17"/>
        <v>5</v>
      </c>
      <c r="Y22" s="1">
        <f t="shared" si="18"/>
        <v>6</v>
      </c>
      <c r="Z22" s="1">
        <f t="shared" si="19"/>
        <v>0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6</v>
      </c>
      <c r="AE22" s="1">
        <f t="shared" si="25"/>
        <v>4</v>
      </c>
      <c r="AF22" s="1">
        <f t="shared" si="26"/>
        <v>0</v>
      </c>
      <c r="AG22" s="43"/>
      <c r="AM22" s="1" t="s">
        <v>8</v>
      </c>
    </row>
    <row r="23" spans="1:39" x14ac:dyDescent="0.3">
      <c r="A23" s="42">
        <v>45985</v>
      </c>
      <c r="B23" s="1">
        <v>22</v>
      </c>
      <c r="C23" s="1" t="s">
        <v>65</v>
      </c>
      <c r="D23" s="1" t="s">
        <v>15</v>
      </c>
      <c r="E23" s="1">
        <v>8</v>
      </c>
      <c r="F23" s="1">
        <v>3</v>
      </c>
      <c r="G23" s="1" t="s">
        <v>83</v>
      </c>
      <c r="H23" s="1" t="s">
        <v>83</v>
      </c>
      <c r="I23" s="1">
        <f t="shared" si="2"/>
        <v>12</v>
      </c>
      <c r="J23" s="1">
        <f t="shared" si="3"/>
        <v>9</v>
      </c>
      <c r="K23" s="1">
        <f t="shared" si="4"/>
        <v>1</v>
      </c>
      <c r="L23" s="1">
        <f t="shared" si="5"/>
        <v>1</v>
      </c>
      <c r="M23" s="1">
        <f t="shared" si="6"/>
        <v>1</v>
      </c>
      <c r="N23" s="1">
        <f t="shared" si="7"/>
        <v>1</v>
      </c>
      <c r="O23" s="1">
        <f t="shared" si="8"/>
        <v>8</v>
      </c>
      <c r="P23" s="1">
        <f t="shared" si="9"/>
        <v>3</v>
      </c>
      <c r="Q23" s="1">
        <f t="shared" si="10"/>
        <v>1</v>
      </c>
      <c r="R23" s="1">
        <f t="shared" si="11"/>
        <v>4</v>
      </c>
      <c r="S23" s="1">
        <f t="shared" si="12"/>
        <v>6</v>
      </c>
      <c r="T23" s="1">
        <f t="shared" si="13"/>
        <v>0</v>
      </c>
      <c r="U23" s="1">
        <f t="shared" si="14"/>
        <v>2</v>
      </c>
      <c r="V23" s="1">
        <f t="shared" si="15"/>
        <v>3</v>
      </c>
      <c r="W23" s="1">
        <f t="shared" si="16"/>
        <v>0</v>
      </c>
      <c r="X23" s="1">
        <f t="shared" si="17"/>
        <v>5</v>
      </c>
      <c r="Y23" s="1">
        <f t="shared" si="18"/>
        <v>6</v>
      </c>
      <c r="Z23" s="1">
        <f t="shared" si="19"/>
        <v>0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6</v>
      </c>
      <c r="AE23" s="1">
        <f t="shared" si="25"/>
        <v>4</v>
      </c>
      <c r="AF23" s="1">
        <f t="shared" si="26"/>
        <v>0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10</v>
      </c>
      <c r="E24" s="1">
        <v>2</v>
      </c>
      <c r="F24" s="1">
        <v>4</v>
      </c>
      <c r="G24" s="1" t="s">
        <v>83</v>
      </c>
      <c r="H24" s="1" t="s">
        <v>83</v>
      </c>
      <c r="I24" s="1">
        <f t="shared" si="2"/>
        <v>12</v>
      </c>
      <c r="J24" s="1">
        <f t="shared" si="3"/>
        <v>10</v>
      </c>
      <c r="K24" s="1">
        <f t="shared" si="4"/>
        <v>1</v>
      </c>
      <c r="L24" s="1">
        <f t="shared" si="5"/>
        <v>1</v>
      </c>
      <c r="M24" s="1">
        <f t="shared" si="6"/>
        <v>1</v>
      </c>
      <c r="N24" s="1">
        <f t="shared" si="7"/>
        <v>1</v>
      </c>
      <c r="O24" s="1">
        <f t="shared" si="8"/>
        <v>8</v>
      </c>
      <c r="P24" s="1">
        <f t="shared" si="9"/>
        <v>4</v>
      </c>
      <c r="Q24" s="1">
        <f t="shared" si="10"/>
        <v>1</v>
      </c>
      <c r="R24" s="1">
        <f t="shared" si="11"/>
        <v>4</v>
      </c>
      <c r="S24" s="1">
        <f t="shared" si="12"/>
        <v>6</v>
      </c>
      <c r="T24" s="1">
        <f t="shared" si="13"/>
        <v>0</v>
      </c>
      <c r="U24" s="1">
        <f t="shared" si="14"/>
        <v>2</v>
      </c>
      <c r="V24" s="1">
        <f t="shared" si="15"/>
        <v>3</v>
      </c>
      <c r="W24" s="1">
        <f t="shared" si="16"/>
        <v>0</v>
      </c>
      <c r="X24" s="1">
        <f t="shared" si="17"/>
        <v>5</v>
      </c>
      <c r="Y24" s="1">
        <f t="shared" si="18"/>
        <v>7</v>
      </c>
      <c r="Z24" s="1">
        <f t="shared" si="19"/>
        <v>0</v>
      </c>
      <c r="AA24" s="1" t="str">
        <f t="shared" si="0"/>
        <v>L</v>
      </c>
      <c r="AB24" s="1">
        <f t="shared" si="20"/>
        <v>1</v>
      </c>
      <c r="AC24" s="1" t="str">
        <f t="shared" si="1"/>
        <v>L</v>
      </c>
      <c r="AD24" s="1">
        <f t="shared" si="24"/>
        <v>6</v>
      </c>
      <c r="AE24" s="1">
        <f t="shared" si="25"/>
        <v>4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66</v>
      </c>
      <c r="D25" s="1" t="s">
        <v>27</v>
      </c>
      <c r="E25" s="1">
        <v>3</v>
      </c>
      <c r="F25" s="1">
        <v>5</v>
      </c>
      <c r="G25" s="1" t="s">
        <v>83</v>
      </c>
      <c r="H25" s="1" t="s">
        <v>83</v>
      </c>
      <c r="I25" s="1">
        <f t="shared" si="2"/>
        <v>12</v>
      </c>
      <c r="J25" s="1">
        <f t="shared" si="3"/>
        <v>11</v>
      </c>
      <c r="K25" s="1">
        <f t="shared" si="4"/>
        <v>1</v>
      </c>
      <c r="L25" s="1">
        <f t="shared" si="5"/>
        <v>1</v>
      </c>
      <c r="M25" s="1">
        <f t="shared" si="6"/>
        <v>1</v>
      </c>
      <c r="N25" s="1">
        <f t="shared" si="7"/>
        <v>1</v>
      </c>
      <c r="O25" s="1">
        <f t="shared" si="8"/>
        <v>8</v>
      </c>
      <c r="P25" s="1">
        <f t="shared" si="9"/>
        <v>5</v>
      </c>
      <c r="Q25" s="1">
        <f t="shared" si="10"/>
        <v>1</v>
      </c>
      <c r="R25" s="1">
        <f t="shared" si="11"/>
        <v>4</v>
      </c>
      <c r="S25" s="1">
        <f t="shared" si="12"/>
        <v>6</v>
      </c>
      <c r="T25" s="1">
        <f t="shared" si="13"/>
        <v>0</v>
      </c>
      <c r="U25" s="1">
        <f t="shared" si="14"/>
        <v>2</v>
      </c>
      <c r="V25" s="1">
        <f t="shared" si="15"/>
        <v>3</v>
      </c>
      <c r="W25" s="1">
        <f t="shared" si="16"/>
        <v>0</v>
      </c>
      <c r="X25" s="1">
        <f t="shared" si="17"/>
        <v>5</v>
      </c>
      <c r="Y25" s="1">
        <f t="shared" si="18"/>
        <v>7</v>
      </c>
      <c r="Z25" s="1">
        <f t="shared" si="19"/>
        <v>0</v>
      </c>
      <c r="AA25" s="1" t="str">
        <f t="shared" si="0"/>
        <v>L</v>
      </c>
      <c r="AB25" s="1">
        <f t="shared" si="20"/>
        <v>2</v>
      </c>
      <c r="AC25" s="1" t="str">
        <f t="shared" si="1"/>
        <v>L</v>
      </c>
      <c r="AD25" s="1">
        <f t="shared" si="24"/>
        <v>5</v>
      </c>
      <c r="AE25" s="1">
        <f t="shared" si="25"/>
        <v>5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45993</v>
      </c>
      <c r="B26" s="1">
        <v>25</v>
      </c>
      <c r="C26" s="1" t="s">
        <v>66</v>
      </c>
      <c r="D26" s="1" t="s">
        <v>4</v>
      </c>
      <c r="E26" s="1">
        <v>1</v>
      </c>
      <c r="F26" s="1">
        <v>4</v>
      </c>
      <c r="G26" s="1" t="s">
        <v>83</v>
      </c>
      <c r="H26" s="1" t="s">
        <v>83</v>
      </c>
      <c r="I26" s="1">
        <f t="shared" si="2"/>
        <v>12</v>
      </c>
      <c r="J26" s="1">
        <f t="shared" si="3"/>
        <v>12</v>
      </c>
      <c r="K26" s="1">
        <f t="shared" si="4"/>
        <v>1</v>
      </c>
      <c r="L26" s="1">
        <f t="shared" si="5"/>
        <v>1</v>
      </c>
      <c r="M26" s="1">
        <f t="shared" si="6"/>
        <v>1</v>
      </c>
      <c r="N26" s="1">
        <f t="shared" si="7"/>
        <v>1</v>
      </c>
      <c r="O26" s="1">
        <f t="shared" si="8"/>
        <v>8</v>
      </c>
      <c r="P26" s="1">
        <f t="shared" si="9"/>
        <v>6</v>
      </c>
      <c r="Q26" s="1">
        <f t="shared" si="10"/>
        <v>1</v>
      </c>
      <c r="R26" s="1">
        <f t="shared" si="11"/>
        <v>4</v>
      </c>
      <c r="S26" s="1">
        <f t="shared" si="12"/>
        <v>6</v>
      </c>
      <c r="T26" s="1">
        <f t="shared" si="13"/>
        <v>0</v>
      </c>
      <c r="U26" s="1">
        <f t="shared" si="14"/>
        <v>2</v>
      </c>
      <c r="V26" s="1">
        <f t="shared" si="15"/>
        <v>4</v>
      </c>
      <c r="W26" s="1">
        <f t="shared" si="16"/>
        <v>0</v>
      </c>
      <c r="X26" s="1">
        <f t="shared" si="17"/>
        <v>5</v>
      </c>
      <c r="Y26" s="1">
        <f t="shared" si="18"/>
        <v>8</v>
      </c>
      <c r="Z26" s="1">
        <f t="shared" si="19"/>
        <v>0</v>
      </c>
      <c r="AA26" s="1" t="str">
        <f t="shared" si="0"/>
        <v>L</v>
      </c>
      <c r="AB26" s="1">
        <f t="shared" si="20"/>
        <v>3</v>
      </c>
      <c r="AC26" s="1" t="str">
        <f t="shared" si="1"/>
        <v>L</v>
      </c>
      <c r="AD26" s="1">
        <f t="shared" si="24"/>
        <v>5</v>
      </c>
      <c r="AE26" s="1">
        <f t="shared" si="25"/>
        <v>5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45995</v>
      </c>
      <c r="B27" s="1">
        <v>26</v>
      </c>
      <c r="C27" s="1" t="s">
        <v>66</v>
      </c>
      <c r="D27" s="1" t="s">
        <v>15</v>
      </c>
      <c r="E27" s="1">
        <v>1</v>
      </c>
      <c r="F27" s="1">
        <v>2</v>
      </c>
      <c r="G27" s="1" t="s">
        <v>84</v>
      </c>
      <c r="H27" s="1" t="s">
        <v>83</v>
      </c>
      <c r="I27" s="1">
        <f t="shared" si="2"/>
        <v>12</v>
      </c>
      <c r="J27" s="1">
        <f t="shared" si="3"/>
        <v>12</v>
      </c>
      <c r="K27" s="1">
        <f t="shared" si="4"/>
        <v>1</v>
      </c>
      <c r="L27" s="1">
        <f t="shared" si="5"/>
        <v>2</v>
      </c>
      <c r="M27" s="1">
        <f t="shared" si="6"/>
        <v>1</v>
      </c>
      <c r="N27" s="1">
        <f t="shared" si="7"/>
        <v>1</v>
      </c>
      <c r="O27" s="1">
        <f t="shared" si="8"/>
        <v>8</v>
      </c>
      <c r="P27" s="1">
        <f t="shared" si="9"/>
        <v>6</v>
      </c>
      <c r="Q27" s="1">
        <f t="shared" si="10"/>
        <v>2</v>
      </c>
      <c r="R27" s="1">
        <f t="shared" si="11"/>
        <v>4</v>
      </c>
      <c r="S27" s="1">
        <f t="shared" si="12"/>
        <v>6</v>
      </c>
      <c r="T27" s="1">
        <f t="shared" si="13"/>
        <v>0</v>
      </c>
      <c r="U27" s="1">
        <f t="shared" si="14"/>
        <v>2</v>
      </c>
      <c r="V27" s="1">
        <f t="shared" si="15"/>
        <v>4</v>
      </c>
      <c r="W27" s="1">
        <f t="shared" si="16"/>
        <v>0</v>
      </c>
      <c r="X27" s="1">
        <f t="shared" si="17"/>
        <v>5</v>
      </c>
      <c r="Y27" s="1">
        <f t="shared" si="18"/>
        <v>8</v>
      </c>
      <c r="Z27" s="1">
        <f t="shared" si="19"/>
        <v>0</v>
      </c>
      <c r="AA27" s="1" t="str">
        <f t="shared" si="0"/>
        <v>L</v>
      </c>
      <c r="AB27" s="1">
        <f t="shared" si="20"/>
        <v>4</v>
      </c>
      <c r="AC27" s="1" t="str">
        <f t="shared" si="1"/>
        <v>OTL</v>
      </c>
      <c r="AD27" s="1">
        <f t="shared" si="24"/>
        <v>4</v>
      </c>
      <c r="AE27" s="1">
        <f t="shared" si="25"/>
        <v>5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45997</v>
      </c>
      <c r="B28" s="1">
        <v>27</v>
      </c>
      <c r="C28" s="1" t="s">
        <v>66</v>
      </c>
      <c r="D28" s="1" t="s">
        <v>23</v>
      </c>
      <c r="E28" s="1">
        <v>7</v>
      </c>
      <c r="F28" s="1">
        <v>6</v>
      </c>
      <c r="G28" s="1" t="s">
        <v>84</v>
      </c>
      <c r="H28" s="1" t="s">
        <v>83</v>
      </c>
      <c r="I28" s="1">
        <f t="shared" si="2"/>
        <v>13</v>
      </c>
      <c r="J28" s="1">
        <f t="shared" si="3"/>
        <v>12</v>
      </c>
      <c r="K28" s="1">
        <f t="shared" si="4"/>
        <v>2</v>
      </c>
      <c r="L28" s="1">
        <f t="shared" si="5"/>
        <v>2</v>
      </c>
      <c r="M28" s="1">
        <f t="shared" si="6"/>
        <v>1</v>
      </c>
      <c r="N28" s="1">
        <f t="shared" si="7"/>
        <v>1</v>
      </c>
      <c r="O28" s="1">
        <f t="shared" si="8"/>
        <v>9</v>
      </c>
      <c r="P28" s="1">
        <f t="shared" si="9"/>
        <v>6</v>
      </c>
      <c r="Q28" s="1">
        <f t="shared" si="10"/>
        <v>2</v>
      </c>
      <c r="R28" s="1">
        <f t="shared" si="11"/>
        <v>4</v>
      </c>
      <c r="S28" s="1">
        <f t="shared" si="12"/>
        <v>6</v>
      </c>
      <c r="T28" s="1">
        <f t="shared" si="13"/>
        <v>0</v>
      </c>
      <c r="U28" s="1">
        <f t="shared" si="14"/>
        <v>2</v>
      </c>
      <c r="V28" s="1">
        <f t="shared" si="15"/>
        <v>4</v>
      </c>
      <c r="W28" s="1">
        <f t="shared" si="16"/>
        <v>0</v>
      </c>
      <c r="X28" s="1">
        <f t="shared" si="17"/>
        <v>6</v>
      </c>
      <c r="Y28" s="1">
        <f t="shared" si="18"/>
        <v>8</v>
      </c>
      <c r="Z28" s="1">
        <f t="shared" si="19"/>
        <v>0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4</v>
      </c>
      <c r="AE28" s="1">
        <f t="shared" si="25"/>
        <v>5</v>
      </c>
      <c r="AF28" s="1">
        <f t="shared" si="26"/>
        <v>1</v>
      </c>
      <c r="AG28" s="43"/>
      <c r="AM28" s="1" t="s">
        <v>3</v>
      </c>
    </row>
    <row r="29" spans="1:39" x14ac:dyDescent="0.3">
      <c r="A29" s="42">
        <v>45998</v>
      </c>
      <c r="B29" s="1">
        <v>28</v>
      </c>
      <c r="C29" s="1" t="s">
        <v>66</v>
      </c>
      <c r="D29" s="1" t="s">
        <v>13</v>
      </c>
      <c r="E29" s="1">
        <v>4</v>
      </c>
      <c r="F29" s="1">
        <v>1</v>
      </c>
      <c r="G29" s="1" t="s">
        <v>83</v>
      </c>
      <c r="H29" s="1" t="s">
        <v>83</v>
      </c>
      <c r="I29" s="1">
        <f t="shared" si="2"/>
        <v>14</v>
      </c>
      <c r="J29" s="1">
        <f t="shared" si="3"/>
        <v>12</v>
      </c>
      <c r="K29" s="1">
        <f t="shared" si="4"/>
        <v>2</v>
      </c>
      <c r="L29" s="1">
        <f t="shared" si="5"/>
        <v>2</v>
      </c>
      <c r="M29" s="1">
        <f t="shared" si="6"/>
        <v>1</v>
      </c>
      <c r="N29" s="1">
        <f t="shared" si="7"/>
        <v>1</v>
      </c>
      <c r="O29" s="1">
        <f t="shared" si="8"/>
        <v>10</v>
      </c>
      <c r="P29" s="1">
        <f t="shared" si="9"/>
        <v>6</v>
      </c>
      <c r="Q29" s="1">
        <f t="shared" si="10"/>
        <v>2</v>
      </c>
      <c r="R29" s="1">
        <f t="shared" si="11"/>
        <v>4</v>
      </c>
      <c r="S29" s="1">
        <f t="shared" si="12"/>
        <v>6</v>
      </c>
      <c r="T29" s="1">
        <f t="shared" si="13"/>
        <v>0</v>
      </c>
      <c r="U29" s="1">
        <f t="shared" si="14"/>
        <v>2</v>
      </c>
      <c r="V29" s="1">
        <f t="shared" si="15"/>
        <v>4</v>
      </c>
      <c r="W29" s="1">
        <f t="shared" si="16"/>
        <v>0</v>
      </c>
      <c r="X29" s="1">
        <f t="shared" si="17"/>
        <v>7</v>
      </c>
      <c r="Y29" s="1">
        <f t="shared" si="18"/>
        <v>8</v>
      </c>
      <c r="Z29" s="1">
        <f t="shared" si="19"/>
        <v>0</v>
      </c>
      <c r="AA29" s="1" t="str">
        <f t="shared" si="0"/>
        <v>W</v>
      </c>
      <c r="AB29" s="1">
        <f t="shared" si="20"/>
        <v>2</v>
      </c>
      <c r="AC29" s="1" t="str">
        <f t="shared" si="1"/>
        <v>W</v>
      </c>
      <c r="AD29" s="1">
        <f t="shared" si="24"/>
        <v>5</v>
      </c>
      <c r="AE29" s="1">
        <f t="shared" si="25"/>
        <v>4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46001</v>
      </c>
      <c r="B30" s="1">
        <v>29</v>
      </c>
      <c r="C30" s="1" t="s">
        <v>65</v>
      </c>
      <c r="D30" s="1" t="s">
        <v>95</v>
      </c>
      <c r="E30" s="1">
        <v>4</v>
      </c>
      <c r="F30" s="1">
        <v>3</v>
      </c>
      <c r="G30" s="1" t="s">
        <v>83</v>
      </c>
      <c r="H30" s="1" t="s">
        <v>83</v>
      </c>
      <c r="I30" s="1">
        <f t="shared" si="2"/>
        <v>15</v>
      </c>
      <c r="J30" s="1">
        <f t="shared" si="3"/>
        <v>12</v>
      </c>
      <c r="K30" s="1">
        <f t="shared" si="4"/>
        <v>2</v>
      </c>
      <c r="L30" s="1">
        <f t="shared" si="5"/>
        <v>2</v>
      </c>
      <c r="M30" s="1">
        <f t="shared" si="6"/>
        <v>1</v>
      </c>
      <c r="N30" s="1">
        <f t="shared" si="7"/>
        <v>1</v>
      </c>
      <c r="O30" s="1">
        <f t="shared" si="8"/>
        <v>10</v>
      </c>
      <c r="P30" s="1">
        <f t="shared" si="9"/>
        <v>6</v>
      </c>
      <c r="Q30" s="1">
        <f t="shared" si="10"/>
        <v>2</v>
      </c>
      <c r="R30" s="1">
        <f t="shared" si="11"/>
        <v>5</v>
      </c>
      <c r="S30" s="1">
        <f t="shared" si="12"/>
        <v>6</v>
      </c>
      <c r="T30" s="1">
        <f t="shared" si="13"/>
        <v>0</v>
      </c>
      <c r="U30" s="1">
        <f t="shared" si="14"/>
        <v>2</v>
      </c>
      <c r="V30" s="1">
        <f t="shared" si="15"/>
        <v>4</v>
      </c>
      <c r="W30" s="1">
        <f t="shared" si="16"/>
        <v>0</v>
      </c>
      <c r="X30" s="1">
        <f t="shared" si="17"/>
        <v>7</v>
      </c>
      <c r="Y30" s="1">
        <f t="shared" si="18"/>
        <v>8</v>
      </c>
      <c r="Z30" s="1">
        <f t="shared" si="19"/>
        <v>0</v>
      </c>
      <c r="AA30" s="1" t="str">
        <f t="shared" si="0"/>
        <v>W</v>
      </c>
      <c r="AB30" s="1">
        <f t="shared" si="20"/>
        <v>3</v>
      </c>
      <c r="AC30" s="1" t="str">
        <f t="shared" si="1"/>
        <v>W</v>
      </c>
      <c r="AD30" s="1">
        <f t="shared" si="24"/>
        <v>5</v>
      </c>
      <c r="AE30" s="1">
        <f t="shared" si="25"/>
        <v>4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65</v>
      </c>
      <c r="D31" s="1" t="s">
        <v>24</v>
      </c>
      <c r="E31" s="1">
        <v>2</v>
      </c>
      <c r="F31" s="1">
        <v>6</v>
      </c>
      <c r="G31" s="1" t="s">
        <v>83</v>
      </c>
      <c r="H31" s="1" t="s">
        <v>83</v>
      </c>
      <c r="I31" s="1">
        <f t="shared" si="2"/>
        <v>15</v>
      </c>
      <c r="J31" s="1">
        <f t="shared" si="3"/>
        <v>13</v>
      </c>
      <c r="K31" s="1">
        <f t="shared" si="4"/>
        <v>2</v>
      </c>
      <c r="L31" s="1">
        <f t="shared" si="5"/>
        <v>2</v>
      </c>
      <c r="M31" s="1">
        <f t="shared" si="6"/>
        <v>1</v>
      </c>
      <c r="N31" s="1">
        <f t="shared" si="7"/>
        <v>1</v>
      </c>
      <c r="O31" s="1">
        <f t="shared" si="8"/>
        <v>10</v>
      </c>
      <c r="P31" s="1">
        <f t="shared" si="9"/>
        <v>6</v>
      </c>
      <c r="Q31" s="1">
        <f t="shared" si="10"/>
        <v>2</v>
      </c>
      <c r="R31" s="1">
        <f t="shared" si="11"/>
        <v>5</v>
      </c>
      <c r="S31" s="1">
        <f t="shared" si="12"/>
        <v>7</v>
      </c>
      <c r="T31" s="1">
        <f t="shared" si="13"/>
        <v>0</v>
      </c>
      <c r="U31" s="1">
        <f t="shared" si="14"/>
        <v>2</v>
      </c>
      <c r="V31" s="1">
        <f t="shared" si="15"/>
        <v>4</v>
      </c>
      <c r="W31" s="1">
        <f t="shared" si="16"/>
        <v>0</v>
      </c>
      <c r="X31" s="1">
        <f t="shared" si="17"/>
        <v>7</v>
      </c>
      <c r="Y31" s="1">
        <f t="shared" si="18"/>
        <v>8</v>
      </c>
      <c r="Z31" s="1">
        <f t="shared" si="19"/>
        <v>0</v>
      </c>
      <c r="AA31" s="1" t="str">
        <f t="shared" si="0"/>
        <v>L</v>
      </c>
      <c r="AB31" s="1">
        <f t="shared" si="20"/>
        <v>1</v>
      </c>
      <c r="AC31" s="1" t="str">
        <f t="shared" si="1"/>
        <v>L</v>
      </c>
      <c r="AD31" s="1">
        <f t="shared" si="24"/>
        <v>4</v>
      </c>
      <c r="AE31" s="1">
        <f t="shared" si="25"/>
        <v>5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65</v>
      </c>
      <c r="D32" s="1" t="s">
        <v>22</v>
      </c>
      <c r="E32" s="1">
        <v>4</v>
      </c>
      <c r="F32" s="1">
        <v>0</v>
      </c>
      <c r="G32" s="1" t="s">
        <v>83</v>
      </c>
      <c r="H32" s="1" t="s">
        <v>83</v>
      </c>
      <c r="I32" s="1">
        <f t="shared" si="2"/>
        <v>16</v>
      </c>
      <c r="J32" s="1">
        <f t="shared" si="3"/>
        <v>13</v>
      </c>
      <c r="K32" s="1">
        <f t="shared" si="4"/>
        <v>2</v>
      </c>
      <c r="L32" s="1">
        <f t="shared" si="5"/>
        <v>2</v>
      </c>
      <c r="M32" s="1">
        <f t="shared" si="6"/>
        <v>1</v>
      </c>
      <c r="N32" s="1">
        <f t="shared" si="7"/>
        <v>1</v>
      </c>
      <c r="O32" s="1">
        <f t="shared" si="8"/>
        <v>10</v>
      </c>
      <c r="P32" s="1">
        <f t="shared" si="9"/>
        <v>6</v>
      </c>
      <c r="Q32" s="1">
        <f t="shared" si="10"/>
        <v>2</v>
      </c>
      <c r="R32" s="1">
        <f t="shared" si="11"/>
        <v>6</v>
      </c>
      <c r="S32" s="1">
        <f t="shared" si="12"/>
        <v>7</v>
      </c>
      <c r="T32" s="1">
        <f t="shared" si="13"/>
        <v>0</v>
      </c>
      <c r="U32" s="1">
        <f t="shared" si="14"/>
        <v>2</v>
      </c>
      <c r="V32" s="1">
        <f t="shared" si="15"/>
        <v>4</v>
      </c>
      <c r="W32" s="1">
        <f t="shared" si="16"/>
        <v>0</v>
      </c>
      <c r="X32" s="1">
        <f t="shared" si="17"/>
        <v>7</v>
      </c>
      <c r="Y32" s="1">
        <f t="shared" si="18"/>
        <v>8</v>
      </c>
      <c r="Z32" s="1">
        <f t="shared" si="19"/>
        <v>0</v>
      </c>
      <c r="AA32" s="1" t="str">
        <f t="shared" si="0"/>
        <v>W</v>
      </c>
      <c r="AB32" s="1">
        <f t="shared" si="20"/>
        <v>1</v>
      </c>
      <c r="AC32" s="1" t="str">
        <f t="shared" si="1"/>
        <v>W</v>
      </c>
      <c r="AD32" s="1">
        <f t="shared" si="24"/>
        <v>5</v>
      </c>
      <c r="AE32" s="1">
        <f t="shared" si="25"/>
        <v>4</v>
      </c>
      <c r="AF32" s="1">
        <f t="shared" si="26"/>
        <v>1</v>
      </c>
      <c r="AG32" s="43"/>
    </row>
    <row r="33" spans="1:33" x14ac:dyDescent="0.3">
      <c r="A33" s="42">
        <v>46006</v>
      </c>
      <c r="B33" s="1">
        <v>32</v>
      </c>
      <c r="C33" s="1" t="s">
        <v>65</v>
      </c>
      <c r="D33" s="1" t="s">
        <v>5</v>
      </c>
      <c r="E33" s="1">
        <v>5</v>
      </c>
      <c r="F33" s="1">
        <v>2</v>
      </c>
      <c r="G33" s="1" t="s">
        <v>83</v>
      </c>
      <c r="H33" s="1" t="s">
        <v>83</v>
      </c>
      <c r="I33" s="1">
        <f t="shared" si="2"/>
        <v>17</v>
      </c>
      <c r="J33" s="1">
        <f t="shared" si="3"/>
        <v>13</v>
      </c>
      <c r="K33" s="1">
        <f t="shared" si="4"/>
        <v>2</v>
      </c>
      <c r="L33" s="1">
        <f t="shared" si="5"/>
        <v>2</v>
      </c>
      <c r="M33" s="1">
        <f t="shared" si="6"/>
        <v>1</v>
      </c>
      <c r="N33" s="1">
        <f t="shared" si="7"/>
        <v>1</v>
      </c>
      <c r="O33" s="1">
        <f t="shared" si="8"/>
        <v>10</v>
      </c>
      <c r="P33" s="1">
        <f t="shared" si="9"/>
        <v>6</v>
      </c>
      <c r="Q33" s="1">
        <f t="shared" si="10"/>
        <v>2</v>
      </c>
      <c r="R33" s="1">
        <f t="shared" si="11"/>
        <v>7</v>
      </c>
      <c r="S33" s="1">
        <f t="shared" si="12"/>
        <v>7</v>
      </c>
      <c r="T33" s="1">
        <f t="shared" si="13"/>
        <v>0</v>
      </c>
      <c r="U33" s="1">
        <f t="shared" si="14"/>
        <v>3</v>
      </c>
      <c r="V33" s="1">
        <f t="shared" si="15"/>
        <v>4</v>
      </c>
      <c r="W33" s="1">
        <f t="shared" si="16"/>
        <v>0</v>
      </c>
      <c r="X33" s="1">
        <f t="shared" si="17"/>
        <v>8</v>
      </c>
      <c r="Y33" s="1">
        <f t="shared" si="18"/>
        <v>8</v>
      </c>
      <c r="Z33" s="1">
        <f t="shared" si="19"/>
        <v>0</v>
      </c>
      <c r="AA33" s="1" t="str">
        <f t="shared" si="0"/>
        <v>W</v>
      </c>
      <c r="AB33" s="1">
        <f t="shared" si="20"/>
        <v>2</v>
      </c>
      <c r="AC33" s="1" t="str">
        <f t="shared" si="1"/>
        <v>W</v>
      </c>
      <c r="AD33" s="1">
        <f t="shared" si="24"/>
        <v>5</v>
      </c>
      <c r="AE33" s="1">
        <f t="shared" si="25"/>
        <v>4</v>
      </c>
      <c r="AF33" s="1">
        <f t="shared" si="26"/>
        <v>1</v>
      </c>
      <c r="AG33" s="43"/>
    </row>
    <row r="34" spans="1:33" x14ac:dyDescent="0.3">
      <c r="A34" s="42">
        <v>46008</v>
      </c>
      <c r="B34" s="1">
        <v>33</v>
      </c>
      <c r="C34" s="1" t="s">
        <v>66</v>
      </c>
      <c r="D34" s="1" t="s">
        <v>18</v>
      </c>
      <c r="E34" s="1">
        <v>3</v>
      </c>
      <c r="F34" s="1">
        <v>2</v>
      </c>
      <c r="G34" s="1" t="s">
        <v>83</v>
      </c>
      <c r="H34" s="1" t="s">
        <v>83</v>
      </c>
      <c r="I34" s="1">
        <f t="shared" si="2"/>
        <v>18</v>
      </c>
      <c r="J34" s="1">
        <f t="shared" si="3"/>
        <v>13</v>
      </c>
      <c r="K34" s="1">
        <f t="shared" si="4"/>
        <v>2</v>
      </c>
      <c r="L34" s="1">
        <f t="shared" si="5"/>
        <v>2</v>
      </c>
      <c r="M34" s="1">
        <f t="shared" si="6"/>
        <v>1</v>
      </c>
      <c r="N34" s="1">
        <f t="shared" si="7"/>
        <v>1</v>
      </c>
      <c r="O34" s="1">
        <f t="shared" si="8"/>
        <v>11</v>
      </c>
      <c r="P34" s="1">
        <f t="shared" si="9"/>
        <v>6</v>
      </c>
      <c r="Q34" s="1">
        <f t="shared" si="10"/>
        <v>2</v>
      </c>
      <c r="R34" s="1">
        <f t="shared" si="11"/>
        <v>7</v>
      </c>
      <c r="S34" s="1">
        <f t="shared" si="12"/>
        <v>7</v>
      </c>
      <c r="T34" s="1">
        <f t="shared" si="13"/>
        <v>0</v>
      </c>
      <c r="U34" s="1">
        <f t="shared" si="14"/>
        <v>3</v>
      </c>
      <c r="V34" s="1">
        <f t="shared" si="15"/>
        <v>4</v>
      </c>
      <c r="W34" s="1">
        <f t="shared" si="16"/>
        <v>0</v>
      </c>
      <c r="X34" s="1">
        <f t="shared" si="17"/>
        <v>8</v>
      </c>
      <c r="Y34" s="1">
        <f t="shared" si="18"/>
        <v>8</v>
      </c>
      <c r="Z34" s="1">
        <f t="shared" si="19"/>
        <v>0</v>
      </c>
      <c r="AA34" s="1" t="str">
        <f t="shared" ref="AA34:AA65" si="27">IF(E34="","",IF(E34&gt;F34,"W","L"))</f>
        <v>W</v>
      </c>
      <c r="AB34" s="1">
        <f t="shared" si="20"/>
        <v>3</v>
      </c>
      <c r="AC34" s="1" t="str">
        <f t="shared" ref="AC34:AC65" si="28">IF(E34="","",IF(E34&gt;F34,"W",IF(AND(E34&lt;F34,G34=$AK$2,H34=$AK$2),"L","OTL")))</f>
        <v>W</v>
      </c>
      <c r="AD34" s="1">
        <f t="shared" si="24"/>
        <v>6</v>
      </c>
      <c r="AE34" s="1">
        <f t="shared" si="25"/>
        <v>3</v>
      </c>
      <c r="AF34" s="1">
        <f t="shared" si="26"/>
        <v>1</v>
      </c>
      <c r="AG34" s="43"/>
    </row>
    <row r="35" spans="1:33" x14ac:dyDescent="0.3">
      <c r="A35" s="42">
        <v>46010</v>
      </c>
      <c r="B35" s="1">
        <v>34</v>
      </c>
      <c r="C35" s="1" t="s">
        <v>66</v>
      </c>
      <c r="D35" s="1" t="s">
        <v>26</v>
      </c>
      <c r="E35" s="1">
        <v>4</v>
      </c>
      <c r="F35" s="1">
        <v>3</v>
      </c>
      <c r="G35" s="1" t="s">
        <v>84</v>
      </c>
      <c r="H35" s="1" t="s">
        <v>84</v>
      </c>
      <c r="I35" s="1">
        <f t="shared" ref="I35:I66" si="29">IF(E35="","",IF(E35&gt;F35,I34+1,I34))</f>
        <v>19</v>
      </c>
      <c r="J35" s="1">
        <f t="shared" ref="J35:J66" si="30">IF(E35="","",IF(AND(F35&gt;E35,G35=$AK$2,H35=$AK$2),J34+1,J34))</f>
        <v>13</v>
      </c>
      <c r="K35" s="1">
        <f t="shared" ref="K35:K66" si="31">IF(E35="","",IF(AND(G35=$AK$1,E35&gt;F35),K34+1,K34))</f>
        <v>3</v>
      </c>
      <c r="L35" s="1">
        <f t="shared" ref="L35:L66" si="32">IF(E35="","",IF(AND(OR(G35=$AK$1,H35=$AK$1),E35&lt;F35),L34+1,L34))</f>
        <v>2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12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7</v>
      </c>
      <c r="S35" s="1">
        <f t="shared" ref="S35:S66" si="39">IF(E35="","",IF(AND(C35=$AL$2,F35&gt;E35,G35=$AK$2,H35=$AK$2),S34+1,S34))</f>
        <v>7</v>
      </c>
      <c r="T35" s="1">
        <f t="shared" ref="T35:T66" si="40">IF(E35="","",IF(AND(C35=$AL$2,F35&gt;E35,OR(G35=$AK$1,H35=$AK$1)), T34+1, T34))</f>
        <v>0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9</v>
      </c>
      <c r="Y35" s="1">
        <f t="shared" ref="Y35:Y66" si="45">IF(E35="","",IF(AND(E35&lt;F35,G35=$AK$2,H35=$AK$2,COUNTIF($AN$1:$AN$15,D35)=1),Y34+1,Y34))</f>
        <v>8</v>
      </c>
      <c r="Z35" s="1">
        <f t="shared" ref="Z35:Z66" si="46">IF(E35="","",IF(AND(E35&lt;F35,COUNTIF($AN$1:$AN$15,D35)=1,OR(G35=$AK$1,H35=$AK$1)), Z34+1, Z34))</f>
        <v>0</v>
      </c>
      <c r="AA35" s="1" t="str">
        <f t="shared" si="27"/>
        <v>W</v>
      </c>
      <c r="AB35" s="1">
        <f t="shared" ref="AB35:AB66" si="47">IF(AA35="","",IF(AA35=AA34,AB34+1,1))</f>
        <v>4</v>
      </c>
      <c r="AC35" s="1" t="str">
        <f t="shared" si="28"/>
        <v>W</v>
      </c>
      <c r="AD35" s="1">
        <f t="shared" si="24"/>
        <v>7</v>
      </c>
      <c r="AE35" s="1">
        <f t="shared" si="25"/>
        <v>2</v>
      </c>
      <c r="AF35" s="1">
        <f t="shared" si="26"/>
        <v>1</v>
      </c>
      <c r="AG35" s="43"/>
    </row>
    <row r="36" spans="1:33" x14ac:dyDescent="0.3">
      <c r="A36" s="42">
        <v>46011</v>
      </c>
      <c r="B36" s="1">
        <v>35</v>
      </c>
      <c r="C36" s="1" t="s">
        <v>66</v>
      </c>
      <c r="D36" s="1" t="s">
        <v>6</v>
      </c>
      <c r="E36" s="1">
        <v>2</v>
      </c>
      <c r="F36" s="1">
        <v>6</v>
      </c>
      <c r="G36" s="1" t="s">
        <v>83</v>
      </c>
      <c r="H36" s="1" t="s">
        <v>83</v>
      </c>
      <c r="I36" s="1">
        <f t="shared" si="29"/>
        <v>19</v>
      </c>
      <c r="J36" s="1">
        <f t="shared" si="30"/>
        <v>14</v>
      </c>
      <c r="K36" s="1">
        <f t="shared" si="31"/>
        <v>3</v>
      </c>
      <c r="L36" s="1">
        <f t="shared" si="32"/>
        <v>2</v>
      </c>
      <c r="M36" s="1">
        <f t="shared" si="33"/>
        <v>2</v>
      </c>
      <c r="N36" s="1">
        <f t="shared" si="34"/>
        <v>1</v>
      </c>
      <c r="O36" s="1">
        <f t="shared" si="35"/>
        <v>12</v>
      </c>
      <c r="P36" s="1">
        <f t="shared" si="36"/>
        <v>7</v>
      </c>
      <c r="Q36" s="1">
        <f t="shared" si="37"/>
        <v>2</v>
      </c>
      <c r="R36" s="1">
        <f t="shared" si="38"/>
        <v>7</v>
      </c>
      <c r="S36" s="1">
        <f t="shared" si="39"/>
        <v>7</v>
      </c>
      <c r="T36" s="1">
        <f t="shared" si="40"/>
        <v>0</v>
      </c>
      <c r="U36" s="1">
        <f t="shared" si="41"/>
        <v>3</v>
      </c>
      <c r="V36" s="1">
        <f t="shared" si="42"/>
        <v>4</v>
      </c>
      <c r="W36" s="1">
        <f t="shared" si="43"/>
        <v>0</v>
      </c>
      <c r="X36" s="1">
        <f t="shared" si="44"/>
        <v>9</v>
      </c>
      <c r="Y36" s="1">
        <f t="shared" si="45"/>
        <v>8</v>
      </c>
      <c r="Z36" s="1">
        <f t="shared" si="46"/>
        <v>0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7</v>
      </c>
      <c r="AE36" s="1">
        <f t="shared" si="25"/>
        <v>2</v>
      </c>
      <c r="AF36" s="1">
        <f t="shared" si="26"/>
        <v>1</v>
      </c>
      <c r="AG36" s="43"/>
    </row>
    <row r="37" spans="1:33" x14ac:dyDescent="0.3">
      <c r="A37" s="42">
        <v>46014</v>
      </c>
      <c r="B37" s="1">
        <v>36</v>
      </c>
      <c r="C37" s="1" t="s">
        <v>65</v>
      </c>
      <c r="D37" s="1" t="s">
        <v>26</v>
      </c>
      <c r="E37" s="1">
        <v>5</v>
      </c>
      <c r="F37" s="1">
        <v>2</v>
      </c>
      <c r="G37" s="1" t="s">
        <v>83</v>
      </c>
      <c r="H37" s="1" t="s">
        <v>83</v>
      </c>
      <c r="I37" s="1">
        <f t="shared" si="29"/>
        <v>20</v>
      </c>
      <c r="J37" s="1">
        <f t="shared" si="30"/>
        <v>14</v>
      </c>
      <c r="K37" s="1">
        <f t="shared" si="31"/>
        <v>3</v>
      </c>
      <c r="L37" s="1">
        <f t="shared" si="32"/>
        <v>2</v>
      </c>
      <c r="M37" s="1">
        <f t="shared" si="33"/>
        <v>2</v>
      </c>
      <c r="N37" s="1">
        <f t="shared" si="34"/>
        <v>1</v>
      </c>
      <c r="O37" s="1">
        <f t="shared" si="35"/>
        <v>12</v>
      </c>
      <c r="P37" s="1">
        <f t="shared" si="36"/>
        <v>7</v>
      </c>
      <c r="Q37" s="1">
        <f t="shared" si="37"/>
        <v>2</v>
      </c>
      <c r="R37" s="1">
        <f t="shared" si="38"/>
        <v>8</v>
      </c>
      <c r="S37" s="1">
        <f t="shared" si="39"/>
        <v>7</v>
      </c>
      <c r="T37" s="1">
        <f t="shared" si="40"/>
        <v>0</v>
      </c>
      <c r="U37" s="1">
        <f t="shared" si="41"/>
        <v>3</v>
      </c>
      <c r="V37" s="1">
        <f t="shared" si="42"/>
        <v>4</v>
      </c>
      <c r="W37" s="1">
        <f t="shared" si="43"/>
        <v>0</v>
      </c>
      <c r="X37" s="1">
        <f t="shared" si="44"/>
        <v>10</v>
      </c>
      <c r="Y37" s="1">
        <f t="shared" si="45"/>
        <v>8</v>
      </c>
      <c r="Z37" s="1">
        <f t="shared" si="46"/>
        <v>0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8</v>
      </c>
      <c r="AE37" s="1">
        <f t="shared" si="25"/>
        <v>2</v>
      </c>
      <c r="AF37" s="1">
        <f t="shared" si="26"/>
        <v>0</v>
      </c>
      <c r="AG37" s="43"/>
    </row>
    <row r="38" spans="1:33" x14ac:dyDescent="0.3">
      <c r="A38" s="42">
        <v>46018</v>
      </c>
      <c r="B38" s="1">
        <v>37</v>
      </c>
      <c r="C38" s="1" t="s">
        <v>66</v>
      </c>
      <c r="D38" s="1" t="s">
        <v>5</v>
      </c>
      <c r="E38" s="1">
        <v>2</v>
      </c>
      <c r="F38" s="1">
        <v>4</v>
      </c>
      <c r="G38" s="1" t="s">
        <v>83</v>
      </c>
      <c r="H38" s="1" t="s">
        <v>83</v>
      </c>
      <c r="I38" s="1">
        <f t="shared" si="29"/>
        <v>20</v>
      </c>
      <c r="J38" s="1">
        <f t="shared" si="30"/>
        <v>15</v>
      </c>
      <c r="K38" s="1">
        <f t="shared" si="31"/>
        <v>3</v>
      </c>
      <c r="L38" s="1">
        <f t="shared" si="32"/>
        <v>2</v>
      </c>
      <c r="M38" s="1">
        <f t="shared" si="33"/>
        <v>2</v>
      </c>
      <c r="N38" s="1">
        <f t="shared" si="34"/>
        <v>1</v>
      </c>
      <c r="O38" s="1">
        <f t="shared" si="35"/>
        <v>12</v>
      </c>
      <c r="P38" s="1">
        <f t="shared" si="36"/>
        <v>8</v>
      </c>
      <c r="Q38" s="1">
        <f t="shared" si="37"/>
        <v>2</v>
      </c>
      <c r="R38" s="1">
        <f t="shared" si="38"/>
        <v>8</v>
      </c>
      <c r="S38" s="1">
        <f t="shared" si="39"/>
        <v>7</v>
      </c>
      <c r="T38" s="1">
        <f t="shared" si="40"/>
        <v>0</v>
      </c>
      <c r="U38" s="1">
        <f t="shared" si="41"/>
        <v>3</v>
      </c>
      <c r="V38" s="1">
        <f t="shared" si="42"/>
        <v>5</v>
      </c>
      <c r="W38" s="1">
        <f t="shared" si="43"/>
        <v>0</v>
      </c>
      <c r="X38" s="1">
        <f t="shared" si="44"/>
        <v>10</v>
      </c>
      <c r="Y38" s="1">
        <f t="shared" si="45"/>
        <v>9</v>
      </c>
      <c r="Z38" s="1">
        <f t="shared" si="46"/>
        <v>0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7</v>
      </c>
      <c r="AE38" s="1">
        <f t="shared" si="25"/>
        <v>3</v>
      </c>
      <c r="AF38" s="1">
        <f t="shared" si="26"/>
        <v>0</v>
      </c>
      <c r="AG38" s="43"/>
    </row>
    <row r="39" spans="1:33" x14ac:dyDescent="0.3">
      <c r="A39" s="42">
        <v>46020</v>
      </c>
      <c r="B39" s="1">
        <v>38</v>
      </c>
      <c r="C39" s="1" t="s">
        <v>66</v>
      </c>
      <c r="D39" s="1" t="s">
        <v>1</v>
      </c>
      <c r="E39" s="1">
        <v>5</v>
      </c>
      <c r="F39" s="1">
        <v>3</v>
      </c>
      <c r="G39" s="1" t="s">
        <v>83</v>
      </c>
      <c r="H39" s="1" t="s">
        <v>83</v>
      </c>
      <c r="I39" s="1">
        <f t="shared" si="29"/>
        <v>21</v>
      </c>
      <c r="J39" s="1">
        <f t="shared" si="30"/>
        <v>15</v>
      </c>
      <c r="K39" s="1">
        <f t="shared" si="31"/>
        <v>3</v>
      </c>
      <c r="L39" s="1">
        <f t="shared" si="32"/>
        <v>2</v>
      </c>
      <c r="M39" s="1">
        <f t="shared" si="33"/>
        <v>2</v>
      </c>
      <c r="N39" s="1">
        <f t="shared" si="34"/>
        <v>1</v>
      </c>
      <c r="O39" s="1">
        <f t="shared" si="35"/>
        <v>13</v>
      </c>
      <c r="P39" s="1">
        <f t="shared" si="36"/>
        <v>8</v>
      </c>
      <c r="Q39" s="1">
        <f t="shared" si="37"/>
        <v>2</v>
      </c>
      <c r="R39" s="1">
        <f t="shared" si="38"/>
        <v>8</v>
      </c>
      <c r="S39" s="1">
        <f t="shared" si="39"/>
        <v>7</v>
      </c>
      <c r="T39" s="1">
        <f t="shared" si="40"/>
        <v>0</v>
      </c>
      <c r="U39" s="1">
        <f t="shared" si="41"/>
        <v>3</v>
      </c>
      <c r="V39" s="1">
        <f t="shared" si="42"/>
        <v>5</v>
      </c>
      <c r="W39" s="1">
        <f t="shared" si="43"/>
        <v>0</v>
      </c>
      <c r="X39" s="1">
        <f t="shared" si="44"/>
        <v>11</v>
      </c>
      <c r="Y39" s="1">
        <f t="shared" si="45"/>
        <v>9</v>
      </c>
      <c r="Z39" s="1">
        <f t="shared" si="46"/>
        <v>0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7</v>
      </c>
      <c r="AE39" s="1">
        <f t="shared" si="25"/>
        <v>3</v>
      </c>
      <c r="AF39" s="1">
        <f t="shared" si="26"/>
        <v>0</v>
      </c>
      <c r="AG39" s="43"/>
    </row>
    <row r="40" spans="1:33" x14ac:dyDescent="0.3">
      <c r="A40" s="42">
        <v>46021</v>
      </c>
      <c r="B40" s="1">
        <v>39</v>
      </c>
      <c r="C40" s="1" t="s">
        <v>66</v>
      </c>
      <c r="D40" s="1" t="s">
        <v>16</v>
      </c>
      <c r="E40" s="1">
        <v>2</v>
      </c>
      <c r="F40" s="1">
        <v>3</v>
      </c>
      <c r="G40" s="1" t="s">
        <v>84</v>
      </c>
      <c r="H40" s="1" t="s">
        <v>83</v>
      </c>
      <c r="I40" s="1">
        <f t="shared" si="29"/>
        <v>21</v>
      </c>
      <c r="J40" s="1">
        <f t="shared" si="30"/>
        <v>15</v>
      </c>
      <c r="K40" s="1">
        <f t="shared" si="31"/>
        <v>3</v>
      </c>
      <c r="L40" s="1">
        <f t="shared" si="32"/>
        <v>3</v>
      </c>
      <c r="M40" s="1">
        <f t="shared" si="33"/>
        <v>2</v>
      </c>
      <c r="N40" s="1">
        <f t="shared" si="34"/>
        <v>1</v>
      </c>
      <c r="O40" s="1">
        <f t="shared" si="35"/>
        <v>13</v>
      </c>
      <c r="P40" s="1">
        <f t="shared" si="36"/>
        <v>8</v>
      </c>
      <c r="Q40" s="1">
        <f t="shared" si="37"/>
        <v>3</v>
      </c>
      <c r="R40" s="1">
        <f t="shared" si="38"/>
        <v>8</v>
      </c>
      <c r="S40" s="1">
        <f t="shared" si="39"/>
        <v>7</v>
      </c>
      <c r="T40" s="1">
        <f t="shared" si="40"/>
        <v>0</v>
      </c>
      <c r="U40" s="1">
        <f t="shared" si="41"/>
        <v>3</v>
      </c>
      <c r="V40" s="1">
        <f t="shared" si="42"/>
        <v>5</v>
      </c>
      <c r="W40" s="1">
        <f t="shared" si="43"/>
        <v>1</v>
      </c>
      <c r="X40" s="1">
        <f t="shared" si="44"/>
        <v>11</v>
      </c>
      <c r="Y40" s="1">
        <f t="shared" si="45"/>
        <v>9</v>
      </c>
      <c r="Z40" s="1">
        <f t="shared" si="46"/>
        <v>1</v>
      </c>
      <c r="AA40" s="1" t="str">
        <f t="shared" si="27"/>
        <v>L</v>
      </c>
      <c r="AB40" s="1">
        <f t="shared" si="47"/>
        <v>1</v>
      </c>
      <c r="AC40" s="1" t="str">
        <f t="shared" si="28"/>
        <v>OTL</v>
      </c>
      <c r="AD40" s="1">
        <f t="shared" si="24"/>
        <v>6</v>
      </c>
      <c r="AE40" s="1">
        <f t="shared" si="25"/>
        <v>3</v>
      </c>
      <c r="AF40" s="1">
        <f t="shared" si="26"/>
        <v>1</v>
      </c>
      <c r="AG40" s="43"/>
    </row>
    <row r="41" spans="1:33" x14ac:dyDescent="0.3">
      <c r="A41" s="42">
        <v>46024</v>
      </c>
      <c r="B41" s="1">
        <v>40</v>
      </c>
      <c r="C41" s="1" t="s">
        <v>66</v>
      </c>
      <c r="D41" s="1" t="s">
        <v>12</v>
      </c>
      <c r="E41" s="1">
        <v>1</v>
      </c>
      <c r="F41" s="1">
        <v>5</v>
      </c>
      <c r="G41" s="1" t="s">
        <v>83</v>
      </c>
      <c r="H41" s="1" t="s">
        <v>83</v>
      </c>
      <c r="I41" s="1">
        <f t="shared" si="29"/>
        <v>21</v>
      </c>
      <c r="J41" s="1">
        <f t="shared" si="30"/>
        <v>16</v>
      </c>
      <c r="K41" s="1">
        <f t="shared" si="31"/>
        <v>3</v>
      </c>
      <c r="L41" s="1">
        <f t="shared" si="32"/>
        <v>3</v>
      </c>
      <c r="M41" s="1">
        <f t="shared" si="33"/>
        <v>2</v>
      </c>
      <c r="N41" s="1">
        <f t="shared" si="34"/>
        <v>1</v>
      </c>
      <c r="O41" s="1">
        <f t="shared" si="35"/>
        <v>13</v>
      </c>
      <c r="P41" s="1">
        <f t="shared" si="36"/>
        <v>9</v>
      </c>
      <c r="Q41" s="1">
        <f t="shared" si="37"/>
        <v>3</v>
      </c>
      <c r="R41" s="1">
        <f t="shared" si="38"/>
        <v>8</v>
      </c>
      <c r="S41" s="1">
        <f t="shared" si="39"/>
        <v>7</v>
      </c>
      <c r="T41" s="1">
        <f t="shared" si="40"/>
        <v>0</v>
      </c>
      <c r="U41" s="1">
        <f t="shared" si="41"/>
        <v>3</v>
      </c>
      <c r="V41" s="1">
        <f t="shared" si="42"/>
        <v>5</v>
      </c>
      <c r="W41" s="1">
        <f t="shared" si="43"/>
        <v>1</v>
      </c>
      <c r="X41" s="1">
        <f t="shared" si="44"/>
        <v>11</v>
      </c>
      <c r="Y41" s="1">
        <f t="shared" si="45"/>
        <v>10</v>
      </c>
      <c r="Z41" s="1">
        <f t="shared" si="46"/>
        <v>1</v>
      </c>
      <c r="AA41" s="1" t="str">
        <f t="shared" si="27"/>
        <v>L</v>
      </c>
      <c r="AB41" s="1">
        <f t="shared" si="47"/>
        <v>2</v>
      </c>
      <c r="AC41" s="1" t="str">
        <f t="shared" si="28"/>
        <v>L</v>
      </c>
      <c r="AD41" s="1">
        <f t="shared" si="24"/>
        <v>6</v>
      </c>
      <c r="AE41" s="1">
        <f t="shared" si="25"/>
        <v>3</v>
      </c>
      <c r="AF41" s="1">
        <f t="shared" si="26"/>
        <v>1</v>
      </c>
      <c r="AG41" s="43"/>
    </row>
    <row r="42" spans="1:33" x14ac:dyDescent="0.3">
      <c r="A42" s="42">
        <v>46026</v>
      </c>
      <c r="B42" s="1">
        <v>41</v>
      </c>
      <c r="C42" s="1" t="s">
        <v>66</v>
      </c>
      <c r="D42" s="1" t="s">
        <v>24</v>
      </c>
      <c r="E42" s="1">
        <v>2</v>
      </c>
      <c r="F42" s="1">
        <v>1</v>
      </c>
      <c r="G42" s="1" t="s">
        <v>83</v>
      </c>
      <c r="H42" s="1" t="s">
        <v>83</v>
      </c>
      <c r="I42" s="1">
        <f t="shared" si="29"/>
        <v>22</v>
      </c>
      <c r="J42" s="1">
        <f t="shared" si="30"/>
        <v>16</v>
      </c>
      <c r="K42" s="1">
        <f t="shared" si="31"/>
        <v>3</v>
      </c>
      <c r="L42" s="1">
        <f t="shared" si="32"/>
        <v>3</v>
      </c>
      <c r="M42" s="1">
        <f t="shared" si="33"/>
        <v>2</v>
      </c>
      <c r="N42" s="1">
        <f t="shared" si="34"/>
        <v>1</v>
      </c>
      <c r="O42" s="1">
        <f t="shared" si="35"/>
        <v>14</v>
      </c>
      <c r="P42" s="1">
        <f t="shared" si="36"/>
        <v>9</v>
      </c>
      <c r="Q42" s="1">
        <f t="shared" si="37"/>
        <v>3</v>
      </c>
      <c r="R42" s="1">
        <f t="shared" si="38"/>
        <v>8</v>
      </c>
      <c r="S42" s="1">
        <f t="shared" si="39"/>
        <v>7</v>
      </c>
      <c r="T42" s="1">
        <f t="shared" si="40"/>
        <v>0</v>
      </c>
      <c r="U42" s="1">
        <f t="shared" si="41"/>
        <v>3</v>
      </c>
      <c r="V42" s="1">
        <f t="shared" si="42"/>
        <v>5</v>
      </c>
      <c r="W42" s="1">
        <f t="shared" si="43"/>
        <v>1</v>
      </c>
      <c r="X42" s="1">
        <f t="shared" si="44"/>
        <v>11</v>
      </c>
      <c r="Y42" s="1">
        <f t="shared" si="45"/>
        <v>10</v>
      </c>
      <c r="Z42" s="1">
        <f t="shared" si="46"/>
        <v>1</v>
      </c>
      <c r="AA42" s="1" t="str">
        <f t="shared" si="27"/>
        <v>W</v>
      </c>
      <c r="AB42" s="1">
        <f t="shared" si="47"/>
        <v>1</v>
      </c>
      <c r="AC42" s="1" t="str">
        <f t="shared" si="28"/>
        <v>W</v>
      </c>
      <c r="AD42" s="1">
        <f t="shared" si="24"/>
        <v>6</v>
      </c>
      <c r="AE42" s="1">
        <f t="shared" si="25"/>
        <v>3</v>
      </c>
      <c r="AF42" s="1">
        <f t="shared" si="26"/>
        <v>1</v>
      </c>
      <c r="AG42" s="43"/>
    </row>
    <row r="43" spans="1:33" x14ac:dyDescent="0.3">
      <c r="A43" s="42">
        <v>46028</v>
      </c>
      <c r="B43" s="1">
        <v>42</v>
      </c>
      <c r="C43" s="1" t="s">
        <v>65</v>
      </c>
      <c r="D43" s="1" t="s">
        <v>4</v>
      </c>
      <c r="E43" s="1">
        <v>1</v>
      </c>
      <c r="F43" s="1">
        <v>4</v>
      </c>
      <c r="G43" s="1" t="s">
        <v>83</v>
      </c>
      <c r="H43" s="1" t="s">
        <v>83</v>
      </c>
      <c r="I43" s="1">
        <f t="shared" si="29"/>
        <v>22</v>
      </c>
      <c r="J43" s="1">
        <f t="shared" si="30"/>
        <v>17</v>
      </c>
      <c r="K43" s="1">
        <f t="shared" si="31"/>
        <v>3</v>
      </c>
      <c r="L43" s="1">
        <f t="shared" si="32"/>
        <v>3</v>
      </c>
      <c r="M43" s="1">
        <f t="shared" si="33"/>
        <v>2</v>
      </c>
      <c r="N43" s="1">
        <f t="shared" si="34"/>
        <v>1</v>
      </c>
      <c r="O43" s="1">
        <f t="shared" si="35"/>
        <v>14</v>
      </c>
      <c r="P43" s="1">
        <f t="shared" si="36"/>
        <v>9</v>
      </c>
      <c r="Q43" s="1">
        <f t="shared" si="37"/>
        <v>3</v>
      </c>
      <c r="R43" s="1">
        <f t="shared" si="38"/>
        <v>8</v>
      </c>
      <c r="S43" s="1">
        <f t="shared" si="39"/>
        <v>8</v>
      </c>
      <c r="T43" s="1">
        <f t="shared" si="40"/>
        <v>0</v>
      </c>
      <c r="U43" s="1">
        <f t="shared" si="41"/>
        <v>3</v>
      </c>
      <c r="V43" s="1">
        <f t="shared" si="42"/>
        <v>6</v>
      </c>
      <c r="W43" s="1">
        <f t="shared" si="43"/>
        <v>1</v>
      </c>
      <c r="X43" s="1">
        <f t="shared" si="44"/>
        <v>11</v>
      </c>
      <c r="Y43" s="1">
        <f t="shared" si="45"/>
        <v>11</v>
      </c>
      <c r="Z43" s="1">
        <f t="shared" si="46"/>
        <v>1</v>
      </c>
      <c r="AA43" s="1" t="str">
        <f t="shared" si="27"/>
        <v>L</v>
      </c>
      <c r="AB43" s="1">
        <f t="shared" si="47"/>
        <v>1</v>
      </c>
      <c r="AC43" s="1" t="str">
        <f t="shared" si="28"/>
        <v>L</v>
      </c>
      <c r="AD43" s="1">
        <f t="shared" si="24"/>
        <v>5</v>
      </c>
      <c r="AE43" s="1">
        <f t="shared" si="25"/>
        <v>4</v>
      </c>
      <c r="AF43" s="1">
        <f t="shared" si="26"/>
        <v>1</v>
      </c>
      <c r="AG43" s="43"/>
    </row>
    <row r="44" spans="1:33" x14ac:dyDescent="0.3">
      <c r="A44" s="42">
        <v>46030</v>
      </c>
      <c r="B44" s="1">
        <v>43</v>
      </c>
      <c r="C44" s="1" t="s">
        <v>65</v>
      </c>
      <c r="D44" s="1" t="s">
        <v>16</v>
      </c>
      <c r="E44" s="1">
        <v>2</v>
      </c>
      <c r="F44" s="1">
        <v>6</v>
      </c>
      <c r="G44" s="1" t="s">
        <v>83</v>
      </c>
      <c r="H44" s="1" t="s">
        <v>83</v>
      </c>
      <c r="I44" s="1">
        <f t="shared" si="29"/>
        <v>22</v>
      </c>
      <c r="J44" s="1">
        <f t="shared" si="30"/>
        <v>18</v>
      </c>
      <c r="K44" s="1">
        <f t="shared" si="31"/>
        <v>3</v>
      </c>
      <c r="L44" s="1">
        <f t="shared" si="32"/>
        <v>3</v>
      </c>
      <c r="M44" s="1">
        <f t="shared" si="33"/>
        <v>2</v>
      </c>
      <c r="N44" s="1">
        <f t="shared" si="34"/>
        <v>1</v>
      </c>
      <c r="O44" s="1">
        <f t="shared" si="35"/>
        <v>14</v>
      </c>
      <c r="P44" s="1">
        <f t="shared" si="36"/>
        <v>9</v>
      </c>
      <c r="Q44" s="1">
        <f t="shared" si="37"/>
        <v>3</v>
      </c>
      <c r="R44" s="1">
        <f t="shared" si="38"/>
        <v>8</v>
      </c>
      <c r="S44" s="1">
        <f t="shared" si="39"/>
        <v>9</v>
      </c>
      <c r="T44" s="1">
        <f t="shared" si="40"/>
        <v>0</v>
      </c>
      <c r="U44" s="1">
        <f t="shared" si="41"/>
        <v>3</v>
      </c>
      <c r="V44" s="1">
        <f t="shared" si="42"/>
        <v>7</v>
      </c>
      <c r="W44" s="1">
        <f t="shared" si="43"/>
        <v>1</v>
      </c>
      <c r="X44" s="1">
        <f t="shared" si="44"/>
        <v>11</v>
      </c>
      <c r="Y44" s="1">
        <f t="shared" si="45"/>
        <v>12</v>
      </c>
      <c r="Z44" s="1">
        <f t="shared" si="46"/>
        <v>1</v>
      </c>
      <c r="AA44" s="1" t="str">
        <f t="shared" si="27"/>
        <v>L</v>
      </c>
      <c r="AB44" s="1">
        <f t="shared" si="47"/>
        <v>2</v>
      </c>
      <c r="AC44" s="1" t="str">
        <f t="shared" si="28"/>
        <v>L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46032</v>
      </c>
      <c r="B45" s="1">
        <v>44</v>
      </c>
      <c r="C45" s="1" t="s">
        <v>65</v>
      </c>
      <c r="D45" s="1" t="s">
        <v>11</v>
      </c>
      <c r="E45" s="1">
        <v>3</v>
      </c>
      <c r="F45" s="1">
        <v>2</v>
      </c>
      <c r="G45" s="1" t="s">
        <v>83</v>
      </c>
      <c r="H45" s="1" t="s">
        <v>83</v>
      </c>
      <c r="I45" s="1">
        <f t="shared" si="29"/>
        <v>23</v>
      </c>
      <c r="J45" s="1">
        <f t="shared" si="30"/>
        <v>18</v>
      </c>
      <c r="K45" s="1">
        <f t="shared" si="31"/>
        <v>3</v>
      </c>
      <c r="L45" s="1">
        <f t="shared" si="32"/>
        <v>3</v>
      </c>
      <c r="M45" s="1">
        <f t="shared" si="33"/>
        <v>2</v>
      </c>
      <c r="N45" s="1">
        <f t="shared" si="34"/>
        <v>1</v>
      </c>
      <c r="O45" s="1">
        <f t="shared" si="35"/>
        <v>14</v>
      </c>
      <c r="P45" s="1">
        <f t="shared" si="36"/>
        <v>9</v>
      </c>
      <c r="Q45" s="1">
        <f t="shared" si="37"/>
        <v>3</v>
      </c>
      <c r="R45" s="1">
        <f t="shared" si="38"/>
        <v>9</v>
      </c>
      <c r="S45" s="1">
        <f t="shared" si="39"/>
        <v>9</v>
      </c>
      <c r="T45" s="1">
        <f t="shared" si="40"/>
        <v>0</v>
      </c>
      <c r="U45" s="1">
        <f t="shared" si="41"/>
        <v>4</v>
      </c>
      <c r="V45" s="1">
        <f t="shared" si="42"/>
        <v>7</v>
      </c>
      <c r="W45" s="1">
        <f t="shared" si="43"/>
        <v>1</v>
      </c>
      <c r="X45" s="1">
        <f t="shared" si="44"/>
        <v>12</v>
      </c>
      <c r="Y45" s="1">
        <f t="shared" si="45"/>
        <v>12</v>
      </c>
      <c r="Z45" s="1">
        <f t="shared" si="46"/>
        <v>1</v>
      </c>
      <c r="AA45" s="1" t="str">
        <f t="shared" si="27"/>
        <v>W</v>
      </c>
      <c r="AB45" s="1">
        <f t="shared" si="47"/>
        <v>1</v>
      </c>
      <c r="AC45" s="1" t="str">
        <f t="shared" si="28"/>
        <v>W</v>
      </c>
      <c r="AD45" s="1">
        <f t="shared" si="48"/>
        <v>4</v>
      </c>
      <c r="AE45" s="1">
        <f t="shared" si="49"/>
        <v>5</v>
      </c>
      <c r="AF45" s="1">
        <f t="shared" si="50"/>
        <v>1</v>
      </c>
      <c r="AG45" s="43"/>
    </row>
    <row r="46" spans="1:33" x14ac:dyDescent="0.3">
      <c r="A46" s="42">
        <v>46034</v>
      </c>
      <c r="B46" s="1">
        <v>45</v>
      </c>
      <c r="C46" s="1" t="s">
        <v>65</v>
      </c>
      <c r="D46" s="1" t="s">
        <v>28</v>
      </c>
      <c r="E46" s="1">
        <v>4</v>
      </c>
      <c r="F46" s="1">
        <v>3</v>
      </c>
      <c r="G46" s="1" t="s">
        <v>83</v>
      </c>
      <c r="H46" s="1" t="s">
        <v>83</v>
      </c>
      <c r="I46" s="1">
        <f t="shared" si="29"/>
        <v>24</v>
      </c>
      <c r="J46" s="1">
        <f t="shared" si="30"/>
        <v>18</v>
      </c>
      <c r="K46" s="1">
        <f t="shared" si="31"/>
        <v>3</v>
      </c>
      <c r="L46" s="1">
        <f t="shared" si="32"/>
        <v>3</v>
      </c>
      <c r="M46" s="1">
        <f t="shared" si="33"/>
        <v>2</v>
      </c>
      <c r="N46" s="1">
        <f t="shared" si="34"/>
        <v>1</v>
      </c>
      <c r="O46" s="1">
        <f t="shared" si="35"/>
        <v>14</v>
      </c>
      <c r="P46" s="1">
        <f t="shared" si="36"/>
        <v>9</v>
      </c>
      <c r="Q46" s="1">
        <f t="shared" si="37"/>
        <v>3</v>
      </c>
      <c r="R46" s="1">
        <f t="shared" si="38"/>
        <v>10</v>
      </c>
      <c r="S46" s="1">
        <f t="shared" si="39"/>
        <v>9</v>
      </c>
      <c r="T46" s="1">
        <f t="shared" si="40"/>
        <v>0</v>
      </c>
      <c r="U46" s="1">
        <f t="shared" si="41"/>
        <v>5</v>
      </c>
      <c r="V46" s="1">
        <f t="shared" si="42"/>
        <v>7</v>
      </c>
      <c r="W46" s="1">
        <f t="shared" si="43"/>
        <v>1</v>
      </c>
      <c r="X46" s="1">
        <f t="shared" si="44"/>
        <v>13</v>
      </c>
      <c r="Y46" s="1">
        <f t="shared" si="45"/>
        <v>12</v>
      </c>
      <c r="Z46" s="1">
        <f t="shared" si="46"/>
        <v>1</v>
      </c>
      <c r="AA46" s="1" t="str">
        <f t="shared" si="27"/>
        <v>W</v>
      </c>
      <c r="AB46" s="1">
        <f t="shared" si="47"/>
        <v>2</v>
      </c>
      <c r="AC46" s="1" t="str">
        <f t="shared" si="28"/>
        <v>W</v>
      </c>
      <c r="AD46" s="1">
        <f t="shared" si="48"/>
        <v>5</v>
      </c>
      <c r="AE46" s="1">
        <f t="shared" si="49"/>
        <v>4</v>
      </c>
      <c r="AF46" s="1">
        <f t="shared" si="50"/>
        <v>1</v>
      </c>
      <c r="AG46" s="43"/>
    </row>
    <row r="47" spans="1:33" x14ac:dyDescent="0.3">
      <c r="A47" s="42">
        <v>46038</v>
      </c>
      <c r="B47" s="1">
        <v>46</v>
      </c>
      <c r="C47" s="1" t="s">
        <v>65</v>
      </c>
      <c r="D47" s="1" t="s">
        <v>26</v>
      </c>
      <c r="E47" s="1">
        <v>1</v>
      </c>
      <c r="F47" s="1">
        <v>9</v>
      </c>
      <c r="G47" s="1" t="s">
        <v>83</v>
      </c>
      <c r="H47" s="1" t="s">
        <v>83</v>
      </c>
      <c r="I47" s="1">
        <f t="shared" si="29"/>
        <v>24</v>
      </c>
      <c r="J47" s="1">
        <f t="shared" si="30"/>
        <v>19</v>
      </c>
      <c r="K47" s="1">
        <f t="shared" si="31"/>
        <v>3</v>
      </c>
      <c r="L47" s="1">
        <f t="shared" si="32"/>
        <v>3</v>
      </c>
      <c r="M47" s="1">
        <f t="shared" si="33"/>
        <v>2</v>
      </c>
      <c r="N47" s="1">
        <f t="shared" si="34"/>
        <v>1</v>
      </c>
      <c r="O47" s="1">
        <f t="shared" si="35"/>
        <v>14</v>
      </c>
      <c r="P47" s="1">
        <f t="shared" si="36"/>
        <v>9</v>
      </c>
      <c r="Q47" s="1">
        <f t="shared" si="37"/>
        <v>3</v>
      </c>
      <c r="R47" s="1">
        <f t="shared" si="38"/>
        <v>10</v>
      </c>
      <c r="S47" s="1">
        <f t="shared" si="39"/>
        <v>10</v>
      </c>
      <c r="T47" s="1">
        <f t="shared" si="40"/>
        <v>0</v>
      </c>
      <c r="U47" s="1">
        <f t="shared" si="41"/>
        <v>5</v>
      </c>
      <c r="V47" s="1">
        <f t="shared" si="42"/>
        <v>7</v>
      </c>
      <c r="W47" s="1">
        <f t="shared" si="43"/>
        <v>1</v>
      </c>
      <c r="X47" s="1">
        <f t="shared" si="44"/>
        <v>13</v>
      </c>
      <c r="Y47" s="1">
        <f t="shared" si="45"/>
        <v>13</v>
      </c>
      <c r="Z47" s="1">
        <f t="shared" si="46"/>
        <v>1</v>
      </c>
      <c r="AA47" s="1" t="str">
        <f t="shared" si="27"/>
        <v>L</v>
      </c>
      <c r="AB47" s="1">
        <f t="shared" si="47"/>
        <v>1</v>
      </c>
      <c r="AC47" s="1" t="str">
        <f t="shared" si="28"/>
        <v>L</v>
      </c>
      <c r="AD47" s="1">
        <f t="shared" si="48"/>
        <v>4</v>
      </c>
      <c r="AE47" s="1">
        <f t="shared" si="49"/>
        <v>5</v>
      </c>
      <c r="AF47" s="1">
        <f t="shared" si="50"/>
        <v>1</v>
      </c>
      <c r="AG47" s="43"/>
    </row>
    <row r="48" spans="1:33" x14ac:dyDescent="0.3">
      <c r="A48" s="42">
        <v>46039</v>
      </c>
      <c r="B48" s="1">
        <v>47</v>
      </c>
      <c r="C48" s="1" t="s">
        <v>65</v>
      </c>
      <c r="D48" s="1" t="s">
        <v>1</v>
      </c>
      <c r="E48" s="1">
        <v>5</v>
      </c>
      <c r="F48" s="1">
        <v>2</v>
      </c>
      <c r="G48" s="1" t="s">
        <v>83</v>
      </c>
      <c r="H48" s="1" t="s">
        <v>83</v>
      </c>
      <c r="I48" s="1">
        <f t="shared" si="29"/>
        <v>25</v>
      </c>
      <c r="J48" s="1">
        <f t="shared" si="30"/>
        <v>19</v>
      </c>
      <c r="K48" s="1">
        <f t="shared" si="31"/>
        <v>3</v>
      </c>
      <c r="L48" s="1">
        <f t="shared" si="32"/>
        <v>3</v>
      </c>
      <c r="M48" s="1">
        <f t="shared" si="33"/>
        <v>2</v>
      </c>
      <c r="N48" s="1">
        <f t="shared" si="34"/>
        <v>1</v>
      </c>
      <c r="O48" s="1">
        <f t="shared" si="35"/>
        <v>14</v>
      </c>
      <c r="P48" s="1">
        <f t="shared" si="36"/>
        <v>9</v>
      </c>
      <c r="Q48" s="1">
        <f t="shared" si="37"/>
        <v>3</v>
      </c>
      <c r="R48" s="1">
        <f t="shared" si="38"/>
        <v>11</v>
      </c>
      <c r="S48" s="1">
        <f t="shared" si="39"/>
        <v>10</v>
      </c>
      <c r="T48" s="1">
        <f t="shared" si="40"/>
        <v>0</v>
      </c>
      <c r="U48" s="1">
        <f t="shared" si="41"/>
        <v>5</v>
      </c>
      <c r="V48" s="1">
        <f t="shared" si="42"/>
        <v>7</v>
      </c>
      <c r="W48" s="1">
        <f t="shared" si="43"/>
        <v>1</v>
      </c>
      <c r="X48" s="1">
        <f t="shared" si="44"/>
        <v>14</v>
      </c>
      <c r="Y48" s="1">
        <f t="shared" si="45"/>
        <v>13</v>
      </c>
      <c r="Z48" s="1">
        <f t="shared" si="46"/>
        <v>1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5</v>
      </c>
      <c r="AE48" s="1">
        <f t="shared" si="49"/>
        <v>4</v>
      </c>
      <c r="AF48" s="1">
        <f t="shared" si="50"/>
        <v>1</v>
      </c>
      <c r="AG48" s="43"/>
    </row>
    <row r="49" spans="1:33" x14ac:dyDescent="0.3">
      <c r="A49" s="42">
        <v>46041</v>
      </c>
      <c r="B49" s="1">
        <v>48</v>
      </c>
      <c r="C49" s="1" t="s">
        <v>66</v>
      </c>
      <c r="D49" s="1" t="s">
        <v>8</v>
      </c>
      <c r="E49" s="1">
        <v>1</v>
      </c>
      <c r="F49" s="1">
        <v>4</v>
      </c>
      <c r="G49" s="1" t="s">
        <v>83</v>
      </c>
      <c r="H49" s="1" t="s">
        <v>83</v>
      </c>
      <c r="I49" s="1">
        <f t="shared" si="29"/>
        <v>25</v>
      </c>
      <c r="J49" s="1">
        <f t="shared" si="30"/>
        <v>20</v>
      </c>
      <c r="K49" s="1">
        <f t="shared" si="31"/>
        <v>3</v>
      </c>
      <c r="L49" s="1">
        <f t="shared" si="32"/>
        <v>3</v>
      </c>
      <c r="M49" s="1">
        <f t="shared" si="33"/>
        <v>2</v>
      </c>
      <c r="N49" s="1">
        <f t="shared" si="34"/>
        <v>1</v>
      </c>
      <c r="O49" s="1">
        <f t="shared" si="35"/>
        <v>14</v>
      </c>
      <c r="P49" s="1">
        <f t="shared" si="36"/>
        <v>10</v>
      </c>
      <c r="Q49" s="1">
        <f t="shared" si="37"/>
        <v>3</v>
      </c>
      <c r="R49" s="1">
        <f t="shared" si="38"/>
        <v>11</v>
      </c>
      <c r="S49" s="1">
        <f t="shared" si="39"/>
        <v>10</v>
      </c>
      <c r="T49" s="1">
        <f t="shared" si="40"/>
        <v>0</v>
      </c>
      <c r="U49" s="1">
        <f t="shared" si="41"/>
        <v>5</v>
      </c>
      <c r="V49" s="1">
        <f t="shared" si="42"/>
        <v>7</v>
      </c>
      <c r="W49" s="1">
        <f t="shared" si="43"/>
        <v>1</v>
      </c>
      <c r="X49" s="1">
        <f t="shared" si="44"/>
        <v>14</v>
      </c>
      <c r="Y49" s="1">
        <f t="shared" si="45"/>
        <v>13</v>
      </c>
      <c r="Z49" s="1">
        <f t="shared" si="46"/>
        <v>1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4</v>
      </c>
      <c r="AE49" s="1">
        <f t="shared" si="49"/>
        <v>5</v>
      </c>
      <c r="AF49" s="1">
        <f t="shared" si="50"/>
        <v>1</v>
      </c>
      <c r="AG49" s="43"/>
    </row>
    <row r="50" spans="1:33" x14ac:dyDescent="0.3">
      <c r="A50" s="42">
        <v>46044</v>
      </c>
      <c r="B50" s="1">
        <v>49</v>
      </c>
      <c r="C50" s="1" t="s">
        <v>65</v>
      </c>
      <c r="D50" s="1" t="s">
        <v>0</v>
      </c>
      <c r="E50" s="1">
        <v>2</v>
      </c>
      <c r="F50" s="1">
        <v>1</v>
      </c>
      <c r="G50" s="1" t="s">
        <v>84</v>
      </c>
      <c r="H50" s="1" t="s">
        <v>84</v>
      </c>
      <c r="I50" s="1">
        <f t="shared" si="29"/>
        <v>26</v>
      </c>
      <c r="J50" s="1">
        <f t="shared" si="30"/>
        <v>20</v>
      </c>
      <c r="K50" s="1">
        <f t="shared" si="31"/>
        <v>4</v>
      </c>
      <c r="L50" s="1">
        <f t="shared" si="32"/>
        <v>3</v>
      </c>
      <c r="M50" s="1">
        <f t="shared" si="33"/>
        <v>3</v>
      </c>
      <c r="N50" s="1">
        <f t="shared" si="34"/>
        <v>1</v>
      </c>
      <c r="O50" s="1">
        <f t="shared" si="35"/>
        <v>14</v>
      </c>
      <c r="P50" s="1">
        <f t="shared" si="36"/>
        <v>10</v>
      </c>
      <c r="Q50" s="1">
        <f t="shared" si="37"/>
        <v>3</v>
      </c>
      <c r="R50" s="1">
        <f t="shared" si="38"/>
        <v>12</v>
      </c>
      <c r="S50" s="1">
        <f t="shared" si="39"/>
        <v>10</v>
      </c>
      <c r="T50" s="1">
        <f t="shared" si="40"/>
        <v>0</v>
      </c>
      <c r="U50" s="1">
        <f t="shared" si="41"/>
        <v>5</v>
      </c>
      <c r="V50" s="1">
        <f t="shared" si="42"/>
        <v>7</v>
      </c>
      <c r="W50" s="1">
        <f t="shared" si="43"/>
        <v>1</v>
      </c>
      <c r="X50" s="1">
        <f t="shared" si="44"/>
        <v>14</v>
      </c>
      <c r="Y50" s="1">
        <f t="shared" si="45"/>
        <v>13</v>
      </c>
      <c r="Z50" s="1">
        <f t="shared" si="46"/>
        <v>1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5</v>
      </c>
      <c r="AE50" s="1">
        <f t="shared" si="49"/>
        <v>5</v>
      </c>
      <c r="AF50" s="1">
        <f t="shared" si="50"/>
        <v>0</v>
      </c>
      <c r="AG50" s="43"/>
    </row>
    <row r="51" spans="1:33" x14ac:dyDescent="0.3">
      <c r="A51" s="42">
        <v>46046</v>
      </c>
      <c r="B51" s="1">
        <v>50</v>
      </c>
      <c r="C51" s="1" t="s">
        <v>65</v>
      </c>
      <c r="D51" s="1" t="s">
        <v>17</v>
      </c>
      <c r="E51" s="1">
        <v>4</v>
      </c>
      <c r="F51" s="1">
        <v>3</v>
      </c>
      <c r="G51" s="1" t="s">
        <v>84</v>
      </c>
      <c r="H51" s="1" t="s">
        <v>83</v>
      </c>
      <c r="I51" s="1">
        <f t="shared" si="29"/>
        <v>27</v>
      </c>
      <c r="J51" s="1">
        <f t="shared" si="30"/>
        <v>20</v>
      </c>
      <c r="K51" s="1">
        <f t="shared" si="31"/>
        <v>5</v>
      </c>
      <c r="L51" s="1">
        <f t="shared" si="32"/>
        <v>3</v>
      </c>
      <c r="M51" s="1">
        <f t="shared" si="33"/>
        <v>3</v>
      </c>
      <c r="N51" s="1">
        <f t="shared" si="34"/>
        <v>1</v>
      </c>
      <c r="O51" s="1">
        <f t="shared" si="35"/>
        <v>14</v>
      </c>
      <c r="P51" s="1">
        <f t="shared" si="36"/>
        <v>10</v>
      </c>
      <c r="Q51" s="1">
        <f t="shared" si="37"/>
        <v>3</v>
      </c>
      <c r="R51" s="1">
        <f t="shared" si="38"/>
        <v>13</v>
      </c>
      <c r="S51" s="1">
        <f t="shared" si="39"/>
        <v>10</v>
      </c>
      <c r="T51" s="1">
        <f t="shared" si="40"/>
        <v>0</v>
      </c>
      <c r="U51" s="1">
        <f t="shared" si="41"/>
        <v>5</v>
      </c>
      <c r="V51" s="1">
        <f t="shared" si="42"/>
        <v>7</v>
      </c>
      <c r="W51" s="1">
        <f t="shared" si="43"/>
        <v>1</v>
      </c>
      <c r="X51" s="1">
        <f t="shared" si="44"/>
        <v>14</v>
      </c>
      <c r="Y51" s="1">
        <f t="shared" si="45"/>
        <v>13</v>
      </c>
      <c r="Z51" s="1">
        <f t="shared" si="46"/>
        <v>1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6</v>
      </c>
      <c r="AE51" s="1">
        <f t="shared" si="49"/>
        <v>4</v>
      </c>
      <c r="AF51" s="1">
        <f t="shared" si="50"/>
        <v>0</v>
      </c>
      <c r="AG51" s="43"/>
    </row>
    <row r="52" spans="1:33" x14ac:dyDescent="0.3">
      <c r="A52" s="42">
        <v>46047</v>
      </c>
      <c r="B52" s="1">
        <v>51</v>
      </c>
      <c r="C52" s="1" t="s">
        <v>65</v>
      </c>
      <c r="D52" s="1" t="s">
        <v>25</v>
      </c>
      <c r="E52" s="1">
        <v>5</v>
      </c>
      <c r="F52" s="1">
        <v>1</v>
      </c>
      <c r="G52" s="1" t="s">
        <v>83</v>
      </c>
      <c r="H52" s="1" t="s">
        <v>83</v>
      </c>
      <c r="I52" s="1">
        <f t="shared" si="29"/>
        <v>28</v>
      </c>
      <c r="J52" s="1">
        <f t="shared" si="30"/>
        <v>20</v>
      </c>
      <c r="K52" s="1">
        <f t="shared" si="31"/>
        <v>5</v>
      </c>
      <c r="L52" s="1">
        <f t="shared" si="32"/>
        <v>3</v>
      </c>
      <c r="M52" s="1">
        <f t="shared" si="33"/>
        <v>3</v>
      </c>
      <c r="N52" s="1">
        <f t="shared" si="34"/>
        <v>1</v>
      </c>
      <c r="O52" s="1">
        <f t="shared" si="35"/>
        <v>14</v>
      </c>
      <c r="P52" s="1">
        <f t="shared" si="36"/>
        <v>10</v>
      </c>
      <c r="Q52" s="1">
        <f t="shared" si="37"/>
        <v>3</v>
      </c>
      <c r="R52" s="1">
        <f t="shared" si="38"/>
        <v>14</v>
      </c>
      <c r="S52" s="1">
        <f t="shared" si="39"/>
        <v>10</v>
      </c>
      <c r="T52" s="1">
        <f t="shared" si="40"/>
        <v>0</v>
      </c>
      <c r="U52" s="1">
        <f t="shared" si="41"/>
        <v>5</v>
      </c>
      <c r="V52" s="1">
        <f t="shared" si="42"/>
        <v>7</v>
      </c>
      <c r="W52" s="1">
        <f t="shared" si="43"/>
        <v>1</v>
      </c>
      <c r="X52" s="1">
        <f t="shared" si="44"/>
        <v>14</v>
      </c>
      <c r="Y52" s="1">
        <f t="shared" si="45"/>
        <v>13</v>
      </c>
      <c r="Z52" s="1">
        <f t="shared" si="46"/>
        <v>1</v>
      </c>
      <c r="AA52" s="1" t="str">
        <f t="shared" si="27"/>
        <v>W</v>
      </c>
      <c r="AB52" s="1">
        <f t="shared" si="47"/>
        <v>3</v>
      </c>
      <c r="AC52" s="1" t="str">
        <f t="shared" si="28"/>
        <v>W</v>
      </c>
      <c r="AD52" s="1">
        <f t="shared" si="48"/>
        <v>6</v>
      </c>
      <c r="AE52" s="1">
        <f t="shared" si="49"/>
        <v>4</v>
      </c>
      <c r="AF52" s="1">
        <f t="shared" si="50"/>
        <v>0</v>
      </c>
      <c r="AG52" s="43"/>
    </row>
    <row r="53" spans="1:33" x14ac:dyDescent="0.3">
      <c r="A53" s="42">
        <v>46049</v>
      </c>
      <c r="B53" s="1">
        <v>52</v>
      </c>
      <c r="C53" s="1" t="s">
        <v>66</v>
      </c>
      <c r="D53" s="1" t="s">
        <v>95</v>
      </c>
      <c r="E53" s="1">
        <v>3</v>
      </c>
      <c r="F53" s="1">
        <v>4</v>
      </c>
      <c r="G53" s="1" t="s">
        <v>83</v>
      </c>
      <c r="H53" s="1" t="s">
        <v>83</v>
      </c>
      <c r="I53" s="1">
        <f t="shared" si="29"/>
        <v>28</v>
      </c>
      <c r="J53" s="1">
        <f t="shared" si="30"/>
        <v>21</v>
      </c>
      <c r="K53" s="1">
        <f t="shared" si="31"/>
        <v>5</v>
      </c>
      <c r="L53" s="1">
        <f t="shared" si="32"/>
        <v>3</v>
      </c>
      <c r="M53" s="1">
        <f t="shared" si="33"/>
        <v>3</v>
      </c>
      <c r="N53" s="1">
        <f t="shared" si="34"/>
        <v>1</v>
      </c>
      <c r="O53" s="1">
        <f t="shared" si="35"/>
        <v>14</v>
      </c>
      <c r="P53" s="1">
        <f t="shared" si="36"/>
        <v>11</v>
      </c>
      <c r="Q53" s="1">
        <f t="shared" si="37"/>
        <v>3</v>
      </c>
      <c r="R53" s="1">
        <f t="shared" si="38"/>
        <v>14</v>
      </c>
      <c r="S53" s="1">
        <f t="shared" si="39"/>
        <v>10</v>
      </c>
      <c r="T53" s="1">
        <f t="shared" si="40"/>
        <v>0</v>
      </c>
      <c r="U53" s="1">
        <f t="shared" si="41"/>
        <v>5</v>
      </c>
      <c r="V53" s="1">
        <f t="shared" si="42"/>
        <v>7</v>
      </c>
      <c r="W53" s="1">
        <f t="shared" si="43"/>
        <v>1</v>
      </c>
      <c r="X53" s="1">
        <f t="shared" si="44"/>
        <v>14</v>
      </c>
      <c r="Y53" s="1">
        <f t="shared" si="45"/>
        <v>13</v>
      </c>
      <c r="Z53" s="1">
        <f t="shared" si="46"/>
        <v>1</v>
      </c>
      <c r="AA53" s="1" t="str">
        <f t="shared" si="27"/>
        <v>L</v>
      </c>
      <c r="AB53" s="1">
        <f t="shared" si="47"/>
        <v>1</v>
      </c>
      <c r="AC53" s="1" t="str">
        <f t="shared" si="28"/>
        <v>L</v>
      </c>
      <c r="AD53" s="1">
        <f t="shared" si="48"/>
        <v>6</v>
      </c>
      <c r="AE53" s="1">
        <f t="shared" si="49"/>
        <v>4</v>
      </c>
      <c r="AF53" s="1">
        <f t="shared" si="50"/>
        <v>0</v>
      </c>
      <c r="AG53" s="43"/>
    </row>
    <row r="54" spans="1:33" x14ac:dyDescent="0.3">
      <c r="A54" s="42">
        <v>46051</v>
      </c>
      <c r="B54" s="1">
        <v>53</v>
      </c>
      <c r="C54" s="1" t="s">
        <v>65</v>
      </c>
      <c r="D54" s="1" t="s">
        <v>6</v>
      </c>
      <c r="E54" s="1">
        <v>4</v>
      </c>
      <c r="F54" s="1">
        <v>5</v>
      </c>
      <c r="G54" s="1" t="s">
        <v>83</v>
      </c>
      <c r="H54" s="1" t="s">
        <v>83</v>
      </c>
      <c r="I54" s="1">
        <f t="shared" si="29"/>
        <v>28</v>
      </c>
      <c r="J54" s="1">
        <f t="shared" si="30"/>
        <v>22</v>
      </c>
      <c r="K54" s="1">
        <f t="shared" si="31"/>
        <v>5</v>
      </c>
      <c r="L54" s="1">
        <f t="shared" si="32"/>
        <v>3</v>
      </c>
      <c r="M54" s="1">
        <f t="shared" si="33"/>
        <v>3</v>
      </c>
      <c r="N54" s="1">
        <f t="shared" si="34"/>
        <v>1</v>
      </c>
      <c r="O54" s="1">
        <f t="shared" si="35"/>
        <v>14</v>
      </c>
      <c r="P54" s="1">
        <f t="shared" si="36"/>
        <v>11</v>
      </c>
      <c r="Q54" s="1">
        <f t="shared" si="37"/>
        <v>3</v>
      </c>
      <c r="R54" s="1">
        <f t="shared" si="38"/>
        <v>14</v>
      </c>
      <c r="S54" s="1">
        <f t="shared" si="39"/>
        <v>11</v>
      </c>
      <c r="T54" s="1">
        <f t="shared" si="40"/>
        <v>0</v>
      </c>
      <c r="U54" s="1">
        <f t="shared" si="41"/>
        <v>5</v>
      </c>
      <c r="V54" s="1">
        <f t="shared" si="42"/>
        <v>7</v>
      </c>
      <c r="W54" s="1">
        <f t="shared" si="43"/>
        <v>1</v>
      </c>
      <c r="X54" s="1">
        <f t="shared" si="44"/>
        <v>14</v>
      </c>
      <c r="Y54" s="1">
        <f t="shared" si="45"/>
        <v>13</v>
      </c>
      <c r="Z54" s="1">
        <f t="shared" si="46"/>
        <v>1</v>
      </c>
      <c r="AA54" s="1" t="str">
        <f t="shared" si="27"/>
        <v>L</v>
      </c>
      <c r="AB54" s="1">
        <f t="shared" si="47"/>
        <v>2</v>
      </c>
      <c r="AC54" s="1" t="str">
        <f t="shared" si="28"/>
        <v>L</v>
      </c>
      <c r="AD54" s="1">
        <f t="shared" si="48"/>
        <v>6</v>
      </c>
      <c r="AE54" s="1">
        <f t="shared" si="49"/>
        <v>4</v>
      </c>
      <c r="AF54" s="1">
        <f t="shared" si="50"/>
        <v>0</v>
      </c>
      <c r="AG54" s="43"/>
    </row>
    <row r="55" spans="1:33" x14ac:dyDescent="0.3">
      <c r="A55" s="42">
        <v>46053</v>
      </c>
      <c r="B55" s="1">
        <v>54</v>
      </c>
      <c r="C55" s="1" t="s">
        <v>66</v>
      </c>
      <c r="D55" s="1" t="s">
        <v>0</v>
      </c>
      <c r="E55" s="1">
        <v>1</v>
      </c>
      <c r="F55" s="1">
        <v>2</v>
      </c>
      <c r="G55" s="1" t="s">
        <v>83</v>
      </c>
      <c r="H55" s="1" t="s">
        <v>83</v>
      </c>
      <c r="I55" s="1">
        <f t="shared" si="29"/>
        <v>28</v>
      </c>
      <c r="J55" s="1">
        <f t="shared" si="30"/>
        <v>23</v>
      </c>
      <c r="K55" s="1">
        <f t="shared" si="31"/>
        <v>5</v>
      </c>
      <c r="L55" s="1">
        <f t="shared" si="32"/>
        <v>3</v>
      </c>
      <c r="M55" s="1">
        <f t="shared" si="33"/>
        <v>3</v>
      </c>
      <c r="N55" s="1">
        <f t="shared" si="34"/>
        <v>1</v>
      </c>
      <c r="O55" s="1">
        <f t="shared" si="35"/>
        <v>14</v>
      </c>
      <c r="P55" s="1">
        <f t="shared" si="36"/>
        <v>12</v>
      </c>
      <c r="Q55" s="1">
        <f t="shared" si="37"/>
        <v>3</v>
      </c>
      <c r="R55" s="1">
        <f t="shared" si="38"/>
        <v>14</v>
      </c>
      <c r="S55" s="1">
        <f t="shared" si="39"/>
        <v>11</v>
      </c>
      <c r="T55" s="1">
        <f t="shared" si="40"/>
        <v>0</v>
      </c>
      <c r="U55" s="1">
        <f t="shared" si="41"/>
        <v>5</v>
      </c>
      <c r="V55" s="1">
        <f t="shared" si="42"/>
        <v>7</v>
      </c>
      <c r="W55" s="1">
        <f t="shared" si="43"/>
        <v>1</v>
      </c>
      <c r="X55" s="1">
        <f t="shared" si="44"/>
        <v>14</v>
      </c>
      <c r="Y55" s="1">
        <f t="shared" si="45"/>
        <v>13</v>
      </c>
      <c r="Z55" s="1">
        <f t="shared" si="46"/>
        <v>1</v>
      </c>
      <c r="AA55" s="1" t="str">
        <f t="shared" si="27"/>
        <v>L</v>
      </c>
      <c r="AB55" s="1">
        <f t="shared" si="47"/>
        <v>3</v>
      </c>
      <c r="AC55" s="1" t="str">
        <f t="shared" si="28"/>
        <v>L</v>
      </c>
      <c r="AD55" s="1">
        <f t="shared" si="48"/>
        <v>5</v>
      </c>
      <c r="AE55" s="1">
        <f t="shared" si="49"/>
        <v>5</v>
      </c>
      <c r="AF55" s="1">
        <f t="shared" si="50"/>
        <v>0</v>
      </c>
      <c r="AG55" s="43"/>
    </row>
    <row r="56" spans="1:33" x14ac:dyDescent="0.3">
      <c r="A56" s="42">
        <v>46055</v>
      </c>
      <c r="B56" s="1">
        <v>55</v>
      </c>
      <c r="C56" s="1" t="s">
        <v>66</v>
      </c>
      <c r="D56" s="1" t="s">
        <v>28</v>
      </c>
      <c r="E56" s="1">
        <v>3</v>
      </c>
      <c r="F56" s="1">
        <v>5</v>
      </c>
      <c r="G56" s="1" t="s">
        <v>83</v>
      </c>
      <c r="H56" s="1" t="s">
        <v>83</v>
      </c>
      <c r="I56" s="1">
        <f t="shared" si="29"/>
        <v>28</v>
      </c>
      <c r="J56" s="1">
        <f t="shared" si="30"/>
        <v>24</v>
      </c>
      <c r="K56" s="1">
        <f t="shared" si="31"/>
        <v>5</v>
      </c>
      <c r="L56" s="1">
        <f t="shared" si="32"/>
        <v>3</v>
      </c>
      <c r="M56" s="1">
        <f t="shared" si="33"/>
        <v>3</v>
      </c>
      <c r="N56" s="1">
        <f t="shared" si="34"/>
        <v>1</v>
      </c>
      <c r="O56" s="1">
        <f t="shared" si="35"/>
        <v>14</v>
      </c>
      <c r="P56" s="1">
        <f t="shared" si="36"/>
        <v>13</v>
      </c>
      <c r="Q56" s="1">
        <f t="shared" si="37"/>
        <v>3</v>
      </c>
      <c r="R56" s="1">
        <f t="shared" si="38"/>
        <v>14</v>
      </c>
      <c r="S56" s="1">
        <f t="shared" si="39"/>
        <v>11</v>
      </c>
      <c r="T56" s="1">
        <f t="shared" si="40"/>
        <v>0</v>
      </c>
      <c r="U56" s="1">
        <f t="shared" si="41"/>
        <v>5</v>
      </c>
      <c r="V56" s="1">
        <f t="shared" si="42"/>
        <v>8</v>
      </c>
      <c r="W56" s="1">
        <f t="shared" si="43"/>
        <v>1</v>
      </c>
      <c r="X56" s="1">
        <f t="shared" si="44"/>
        <v>14</v>
      </c>
      <c r="Y56" s="1">
        <f t="shared" si="45"/>
        <v>14</v>
      </c>
      <c r="Z56" s="1">
        <f t="shared" si="46"/>
        <v>1</v>
      </c>
      <c r="AA56" s="1" t="str">
        <f t="shared" si="27"/>
        <v>L</v>
      </c>
      <c r="AB56" s="1">
        <f t="shared" si="47"/>
        <v>4</v>
      </c>
      <c r="AC56" s="1" t="str">
        <f t="shared" si="28"/>
        <v>L</v>
      </c>
      <c r="AD56" s="1">
        <f t="shared" si="48"/>
        <v>4</v>
      </c>
      <c r="AE56" s="1">
        <f t="shared" si="49"/>
        <v>6</v>
      </c>
      <c r="AF56" s="1">
        <f t="shared" si="50"/>
        <v>0</v>
      </c>
      <c r="AG56" s="43"/>
    </row>
    <row r="57" spans="1:33" x14ac:dyDescent="0.3">
      <c r="A57" s="42">
        <v>46057</v>
      </c>
      <c r="B57" s="1">
        <v>56</v>
      </c>
      <c r="C57" s="1" t="s">
        <v>66</v>
      </c>
      <c r="D57" s="1" t="s">
        <v>29</v>
      </c>
      <c r="E57" s="1">
        <v>5</v>
      </c>
      <c r="F57" s="1">
        <v>4</v>
      </c>
      <c r="G57" s="1" t="s">
        <v>84</v>
      </c>
      <c r="H57" s="1" t="s">
        <v>84</v>
      </c>
      <c r="I57" s="1">
        <f t="shared" si="29"/>
        <v>29</v>
      </c>
      <c r="J57" s="1">
        <f t="shared" si="30"/>
        <v>24</v>
      </c>
      <c r="K57" s="1">
        <f t="shared" si="31"/>
        <v>6</v>
      </c>
      <c r="L57" s="1">
        <f t="shared" si="32"/>
        <v>3</v>
      </c>
      <c r="M57" s="1">
        <f t="shared" si="33"/>
        <v>4</v>
      </c>
      <c r="N57" s="1">
        <f t="shared" si="34"/>
        <v>1</v>
      </c>
      <c r="O57" s="1">
        <f t="shared" si="35"/>
        <v>15</v>
      </c>
      <c r="P57" s="1">
        <f t="shared" si="36"/>
        <v>13</v>
      </c>
      <c r="Q57" s="1">
        <f t="shared" si="37"/>
        <v>3</v>
      </c>
      <c r="R57" s="1">
        <f t="shared" si="38"/>
        <v>14</v>
      </c>
      <c r="S57" s="1">
        <f t="shared" si="39"/>
        <v>11</v>
      </c>
      <c r="T57" s="1">
        <f t="shared" si="40"/>
        <v>0</v>
      </c>
      <c r="U57" s="1">
        <f t="shared" si="41"/>
        <v>6</v>
      </c>
      <c r="V57" s="1">
        <f t="shared" si="42"/>
        <v>8</v>
      </c>
      <c r="W57" s="1">
        <f t="shared" si="43"/>
        <v>1</v>
      </c>
      <c r="X57" s="1">
        <f t="shared" si="44"/>
        <v>15</v>
      </c>
      <c r="Y57" s="1">
        <f t="shared" si="45"/>
        <v>14</v>
      </c>
      <c r="Z57" s="1">
        <f t="shared" si="46"/>
        <v>1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5</v>
      </c>
      <c r="AE57" s="1">
        <f t="shared" si="49"/>
        <v>5</v>
      </c>
      <c r="AF57" s="1">
        <f t="shared" si="50"/>
        <v>0</v>
      </c>
      <c r="AG57" s="43"/>
    </row>
    <row r="58" spans="1:33" x14ac:dyDescent="0.3">
      <c r="A58" s="42">
        <v>46058</v>
      </c>
      <c r="B58" s="1">
        <v>57</v>
      </c>
      <c r="C58" s="1" t="s">
        <v>65</v>
      </c>
      <c r="D58" s="1" t="s">
        <v>5</v>
      </c>
      <c r="E58" s="1">
        <v>1</v>
      </c>
      <c r="F58" s="1">
        <v>6</v>
      </c>
      <c r="G58" s="1" t="s">
        <v>83</v>
      </c>
      <c r="H58" s="1" t="s">
        <v>83</v>
      </c>
      <c r="I58" s="1">
        <f t="shared" si="29"/>
        <v>29</v>
      </c>
      <c r="J58" s="1">
        <f t="shared" si="30"/>
        <v>25</v>
      </c>
      <c r="K58" s="1">
        <f t="shared" si="31"/>
        <v>6</v>
      </c>
      <c r="L58" s="1">
        <f t="shared" si="32"/>
        <v>3</v>
      </c>
      <c r="M58" s="1">
        <f t="shared" si="33"/>
        <v>4</v>
      </c>
      <c r="N58" s="1">
        <f t="shared" si="34"/>
        <v>1</v>
      </c>
      <c r="O58" s="1">
        <f t="shared" si="35"/>
        <v>15</v>
      </c>
      <c r="P58" s="1">
        <f t="shared" si="36"/>
        <v>13</v>
      </c>
      <c r="Q58" s="1">
        <f t="shared" si="37"/>
        <v>3</v>
      </c>
      <c r="R58" s="1">
        <f t="shared" si="38"/>
        <v>14</v>
      </c>
      <c r="S58" s="1">
        <f t="shared" si="39"/>
        <v>12</v>
      </c>
      <c r="T58" s="1">
        <f t="shared" si="40"/>
        <v>0</v>
      </c>
      <c r="U58" s="1">
        <f t="shared" si="41"/>
        <v>6</v>
      </c>
      <c r="V58" s="1">
        <f t="shared" si="42"/>
        <v>9</v>
      </c>
      <c r="W58" s="1">
        <f t="shared" si="43"/>
        <v>1</v>
      </c>
      <c r="X58" s="1">
        <f t="shared" si="44"/>
        <v>15</v>
      </c>
      <c r="Y58" s="1">
        <f t="shared" si="45"/>
        <v>15</v>
      </c>
      <c r="Z58" s="1">
        <f t="shared" si="46"/>
        <v>1</v>
      </c>
      <c r="AA58" s="1" t="str">
        <f t="shared" si="27"/>
        <v>L</v>
      </c>
      <c r="AB58" s="1">
        <f t="shared" si="47"/>
        <v>1</v>
      </c>
      <c r="AC58" s="1" t="str">
        <f t="shared" si="28"/>
        <v>L</v>
      </c>
      <c r="AD58" s="1">
        <f t="shared" si="48"/>
        <v>4</v>
      </c>
      <c r="AE58" s="1">
        <f t="shared" si="49"/>
        <v>6</v>
      </c>
      <c r="AF58" s="1">
        <f t="shared" si="50"/>
        <v>0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4</v>
      </c>
      <c r="E59" s="1">
        <v>5</v>
      </c>
      <c r="F59" s="1">
        <v>1</v>
      </c>
      <c r="G59" s="1" t="s">
        <v>83</v>
      </c>
      <c r="H59" s="1" t="s">
        <v>83</v>
      </c>
      <c r="I59" s="1">
        <f t="shared" si="29"/>
        <v>30</v>
      </c>
      <c r="J59" s="1">
        <f t="shared" si="30"/>
        <v>25</v>
      </c>
      <c r="K59" s="1">
        <f t="shared" si="31"/>
        <v>6</v>
      </c>
      <c r="L59" s="1">
        <f t="shared" si="32"/>
        <v>3</v>
      </c>
      <c r="M59" s="1">
        <f t="shared" si="33"/>
        <v>4</v>
      </c>
      <c r="N59" s="1">
        <f t="shared" si="34"/>
        <v>1</v>
      </c>
      <c r="O59" s="1">
        <f t="shared" si="35"/>
        <v>16</v>
      </c>
      <c r="P59" s="1">
        <f t="shared" si="36"/>
        <v>13</v>
      </c>
      <c r="Q59" s="1">
        <f t="shared" si="37"/>
        <v>3</v>
      </c>
      <c r="R59" s="1">
        <f t="shared" si="38"/>
        <v>14</v>
      </c>
      <c r="S59" s="1">
        <f t="shared" si="39"/>
        <v>12</v>
      </c>
      <c r="T59" s="1">
        <f t="shared" si="40"/>
        <v>0</v>
      </c>
      <c r="U59" s="1">
        <f t="shared" si="41"/>
        <v>7</v>
      </c>
      <c r="V59" s="1">
        <f t="shared" si="42"/>
        <v>9</v>
      </c>
      <c r="W59" s="1">
        <f t="shared" si="43"/>
        <v>1</v>
      </c>
      <c r="X59" s="1">
        <f t="shared" si="44"/>
        <v>16</v>
      </c>
      <c r="Y59" s="1">
        <f t="shared" si="45"/>
        <v>15</v>
      </c>
      <c r="Z59" s="1">
        <f t="shared" si="46"/>
        <v>1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5</v>
      </c>
      <c r="AE59" s="1">
        <f t="shared" si="49"/>
        <v>5</v>
      </c>
      <c r="AF59" s="1">
        <f t="shared" si="50"/>
        <v>0</v>
      </c>
      <c r="AG59" s="43"/>
    </row>
    <row r="60" spans="1:33" x14ac:dyDescent="0.3">
      <c r="A60" s="42">
        <v>46080</v>
      </c>
      <c r="B60" s="1">
        <v>59</v>
      </c>
      <c r="C60" s="1" t="s">
        <v>66</v>
      </c>
      <c r="D60" s="1" t="s">
        <v>28</v>
      </c>
      <c r="E60" s="1">
        <v>2</v>
      </c>
      <c r="F60" s="1">
        <v>3</v>
      </c>
      <c r="G60" s="1" t="s">
        <v>83</v>
      </c>
      <c r="H60" s="1" t="s">
        <v>83</v>
      </c>
      <c r="I60" s="1">
        <f t="shared" si="29"/>
        <v>30</v>
      </c>
      <c r="J60" s="1">
        <f t="shared" si="30"/>
        <v>26</v>
      </c>
      <c r="K60" s="1">
        <f t="shared" si="31"/>
        <v>6</v>
      </c>
      <c r="L60" s="1">
        <f t="shared" si="32"/>
        <v>3</v>
      </c>
      <c r="M60" s="1">
        <f t="shared" si="33"/>
        <v>4</v>
      </c>
      <c r="N60" s="1">
        <f t="shared" si="34"/>
        <v>1</v>
      </c>
      <c r="O60" s="1">
        <f t="shared" si="35"/>
        <v>16</v>
      </c>
      <c r="P60" s="1">
        <f t="shared" si="36"/>
        <v>14</v>
      </c>
      <c r="Q60" s="1">
        <f t="shared" si="37"/>
        <v>3</v>
      </c>
      <c r="R60" s="1">
        <f t="shared" si="38"/>
        <v>14</v>
      </c>
      <c r="S60" s="1">
        <f t="shared" si="39"/>
        <v>12</v>
      </c>
      <c r="T60" s="1">
        <f t="shared" si="40"/>
        <v>0</v>
      </c>
      <c r="U60" s="1">
        <f t="shared" si="41"/>
        <v>7</v>
      </c>
      <c r="V60" s="1">
        <f t="shared" si="42"/>
        <v>10</v>
      </c>
      <c r="W60" s="1">
        <f t="shared" si="43"/>
        <v>1</v>
      </c>
      <c r="X60" s="1">
        <f t="shared" si="44"/>
        <v>16</v>
      </c>
      <c r="Y60" s="1">
        <f t="shared" si="45"/>
        <v>16</v>
      </c>
      <c r="Z60" s="1">
        <f t="shared" si="46"/>
        <v>1</v>
      </c>
      <c r="AA60" s="1" t="str">
        <f t="shared" si="27"/>
        <v>L</v>
      </c>
      <c r="AB60" s="1">
        <f t="shared" si="47"/>
        <v>1</v>
      </c>
      <c r="AC60" s="1" t="str">
        <f t="shared" si="28"/>
        <v>L</v>
      </c>
      <c r="AD60" s="1">
        <f t="shared" si="48"/>
        <v>4</v>
      </c>
      <c r="AE60" s="1">
        <f t="shared" si="49"/>
        <v>6</v>
      </c>
      <c r="AF60" s="1">
        <f t="shared" si="50"/>
        <v>0</v>
      </c>
      <c r="AG60" s="43"/>
    </row>
    <row r="61" spans="1:33" x14ac:dyDescent="0.3">
      <c r="A61" s="42">
        <v>46082</v>
      </c>
      <c r="B61" s="1">
        <v>60</v>
      </c>
      <c r="C61" s="1" t="s">
        <v>65</v>
      </c>
      <c r="D61" s="1" t="s">
        <v>13</v>
      </c>
      <c r="E61" s="1">
        <v>4</v>
      </c>
      <c r="F61" s="1">
        <v>5</v>
      </c>
      <c r="G61" s="1" t="s">
        <v>83</v>
      </c>
      <c r="H61" s="1" t="s">
        <v>83</v>
      </c>
      <c r="I61" s="1">
        <f t="shared" si="29"/>
        <v>30</v>
      </c>
      <c r="J61" s="1">
        <f t="shared" si="30"/>
        <v>27</v>
      </c>
      <c r="K61" s="1">
        <f t="shared" si="31"/>
        <v>6</v>
      </c>
      <c r="L61" s="1">
        <f t="shared" si="32"/>
        <v>3</v>
      </c>
      <c r="M61" s="1">
        <f t="shared" si="33"/>
        <v>4</v>
      </c>
      <c r="N61" s="1">
        <f t="shared" si="34"/>
        <v>1</v>
      </c>
      <c r="O61" s="1">
        <f t="shared" si="35"/>
        <v>16</v>
      </c>
      <c r="P61" s="1">
        <f t="shared" si="36"/>
        <v>14</v>
      </c>
      <c r="Q61" s="1">
        <f t="shared" si="37"/>
        <v>3</v>
      </c>
      <c r="R61" s="1">
        <f t="shared" si="38"/>
        <v>14</v>
      </c>
      <c r="S61" s="1">
        <f t="shared" si="39"/>
        <v>13</v>
      </c>
      <c r="T61" s="1">
        <f t="shared" si="40"/>
        <v>0</v>
      </c>
      <c r="U61" s="1">
        <f t="shared" si="41"/>
        <v>7</v>
      </c>
      <c r="V61" s="1">
        <f t="shared" si="42"/>
        <v>10</v>
      </c>
      <c r="W61" s="1">
        <f t="shared" si="43"/>
        <v>1</v>
      </c>
      <c r="X61" s="1">
        <f t="shared" si="44"/>
        <v>16</v>
      </c>
      <c r="Y61" s="1">
        <f t="shared" si="45"/>
        <v>17</v>
      </c>
      <c r="Z61" s="1">
        <f t="shared" si="46"/>
        <v>1</v>
      </c>
      <c r="AA61" s="1" t="str">
        <f t="shared" si="27"/>
        <v>L</v>
      </c>
      <c r="AB61" s="1">
        <f t="shared" si="47"/>
        <v>2</v>
      </c>
      <c r="AC61" s="1" t="str">
        <f t="shared" si="28"/>
        <v>L</v>
      </c>
      <c r="AD61" s="1">
        <f t="shared" si="48"/>
        <v>3</v>
      </c>
      <c r="AE61" s="1">
        <f t="shared" si="49"/>
        <v>7</v>
      </c>
      <c r="AF61" s="1">
        <f t="shared" si="50"/>
        <v>0</v>
      </c>
      <c r="AG61" s="43"/>
    </row>
    <row r="62" spans="1:33" x14ac:dyDescent="0.3">
      <c r="A62" s="42">
        <v>46084</v>
      </c>
      <c r="B62" s="1">
        <v>61</v>
      </c>
      <c r="C62" s="1" t="s">
        <v>65</v>
      </c>
      <c r="D62" s="1" t="s">
        <v>14</v>
      </c>
      <c r="E62" s="1">
        <v>1</v>
      </c>
      <c r="F62" s="1">
        <v>5</v>
      </c>
      <c r="G62" s="1" t="s">
        <v>83</v>
      </c>
      <c r="H62" s="1" t="s">
        <v>83</v>
      </c>
      <c r="I62" s="1">
        <f t="shared" si="29"/>
        <v>30</v>
      </c>
      <c r="J62" s="1">
        <f t="shared" si="30"/>
        <v>28</v>
      </c>
      <c r="K62" s="1">
        <f t="shared" si="31"/>
        <v>6</v>
      </c>
      <c r="L62" s="1">
        <f t="shared" si="32"/>
        <v>3</v>
      </c>
      <c r="M62" s="1">
        <f t="shared" si="33"/>
        <v>4</v>
      </c>
      <c r="N62" s="1">
        <f t="shared" si="34"/>
        <v>1</v>
      </c>
      <c r="O62" s="1">
        <f t="shared" si="35"/>
        <v>16</v>
      </c>
      <c r="P62" s="1">
        <f t="shared" si="36"/>
        <v>14</v>
      </c>
      <c r="Q62" s="1">
        <f t="shared" si="37"/>
        <v>3</v>
      </c>
      <c r="R62" s="1">
        <f t="shared" si="38"/>
        <v>14</v>
      </c>
      <c r="S62" s="1">
        <f t="shared" si="39"/>
        <v>14</v>
      </c>
      <c r="T62" s="1">
        <f t="shared" si="40"/>
        <v>0</v>
      </c>
      <c r="U62" s="1">
        <f t="shared" si="41"/>
        <v>7</v>
      </c>
      <c r="V62" s="1">
        <f t="shared" si="42"/>
        <v>10</v>
      </c>
      <c r="W62" s="1">
        <f t="shared" si="43"/>
        <v>1</v>
      </c>
      <c r="X62" s="1">
        <f t="shared" si="44"/>
        <v>16</v>
      </c>
      <c r="Y62" s="1">
        <f t="shared" si="45"/>
        <v>18</v>
      </c>
      <c r="Z62" s="1">
        <f t="shared" si="46"/>
        <v>1</v>
      </c>
      <c r="AA62" s="1" t="str">
        <f t="shared" si="27"/>
        <v>L</v>
      </c>
      <c r="AB62" s="1">
        <f t="shared" si="47"/>
        <v>3</v>
      </c>
      <c r="AC62" s="1" t="str">
        <f t="shared" si="28"/>
        <v>L</v>
      </c>
      <c r="AD62" s="1">
        <f t="shared" si="48"/>
        <v>2</v>
      </c>
      <c r="AE62" s="1">
        <f t="shared" si="49"/>
        <v>8</v>
      </c>
      <c r="AF62" s="1">
        <f t="shared" si="50"/>
        <v>0</v>
      </c>
      <c r="AG62" s="43"/>
    </row>
    <row r="63" spans="1:33" x14ac:dyDescent="0.3">
      <c r="A63" s="42">
        <v>46086</v>
      </c>
      <c r="B63" s="1">
        <v>62</v>
      </c>
      <c r="C63" s="1" t="s">
        <v>65</v>
      </c>
      <c r="D63" s="1" t="s">
        <v>23</v>
      </c>
      <c r="E63" s="1">
        <v>2</v>
      </c>
      <c r="F63" s="1">
        <v>4</v>
      </c>
      <c r="G63" s="1" t="s">
        <v>83</v>
      </c>
      <c r="H63" s="1" t="s">
        <v>83</v>
      </c>
      <c r="I63" s="1">
        <f t="shared" si="29"/>
        <v>30</v>
      </c>
      <c r="J63" s="1">
        <f t="shared" si="30"/>
        <v>29</v>
      </c>
      <c r="K63" s="1">
        <f t="shared" si="31"/>
        <v>6</v>
      </c>
      <c r="L63" s="1">
        <f t="shared" si="32"/>
        <v>3</v>
      </c>
      <c r="M63" s="1">
        <f t="shared" si="33"/>
        <v>4</v>
      </c>
      <c r="N63" s="1">
        <f t="shared" si="34"/>
        <v>1</v>
      </c>
      <c r="O63" s="1">
        <f t="shared" si="35"/>
        <v>16</v>
      </c>
      <c r="P63" s="1">
        <f t="shared" si="36"/>
        <v>14</v>
      </c>
      <c r="Q63" s="1">
        <f t="shared" si="37"/>
        <v>3</v>
      </c>
      <c r="R63" s="1">
        <f t="shared" si="38"/>
        <v>14</v>
      </c>
      <c r="S63" s="1">
        <f t="shared" si="39"/>
        <v>15</v>
      </c>
      <c r="T63" s="1">
        <f t="shared" si="40"/>
        <v>0</v>
      </c>
      <c r="U63" s="1">
        <f t="shared" si="41"/>
        <v>7</v>
      </c>
      <c r="V63" s="1">
        <f t="shared" si="42"/>
        <v>10</v>
      </c>
      <c r="W63" s="1">
        <f t="shared" si="43"/>
        <v>1</v>
      </c>
      <c r="X63" s="1">
        <f t="shared" si="44"/>
        <v>16</v>
      </c>
      <c r="Y63" s="1">
        <f t="shared" si="45"/>
        <v>19</v>
      </c>
      <c r="Z63" s="1">
        <f t="shared" si="46"/>
        <v>1</v>
      </c>
      <c r="AA63" s="1" t="str">
        <f t="shared" si="27"/>
        <v>L</v>
      </c>
      <c r="AB63" s="1">
        <f t="shared" si="47"/>
        <v>4</v>
      </c>
      <c r="AC63" s="1" t="str">
        <f t="shared" si="28"/>
        <v>L</v>
      </c>
      <c r="AD63" s="1">
        <f t="shared" si="48"/>
        <v>2</v>
      </c>
      <c r="AE63" s="1">
        <f t="shared" si="49"/>
        <v>8</v>
      </c>
      <c r="AF63" s="1">
        <f t="shared" si="50"/>
        <v>0</v>
      </c>
      <c r="AG63" s="43"/>
    </row>
    <row r="64" spans="1:33" x14ac:dyDescent="0.3">
      <c r="A64" s="42">
        <v>46087</v>
      </c>
      <c r="B64" s="1">
        <v>63</v>
      </c>
      <c r="C64" s="1" t="s">
        <v>65</v>
      </c>
      <c r="D64" s="1" t="s">
        <v>21</v>
      </c>
      <c r="E64" s="1">
        <v>3</v>
      </c>
      <c r="F64" s="1">
        <v>1</v>
      </c>
      <c r="G64" s="1" t="s">
        <v>83</v>
      </c>
      <c r="H64" s="1" t="s">
        <v>83</v>
      </c>
      <c r="I64" s="1">
        <f t="shared" si="29"/>
        <v>31</v>
      </c>
      <c r="J64" s="1">
        <f t="shared" si="30"/>
        <v>29</v>
      </c>
      <c r="K64" s="1">
        <f t="shared" si="31"/>
        <v>6</v>
      </c>
      <c r="L64" s="1">
        <f t="shared" si="32"/>
        <v>3</v>
      </c>
      <c r="M64" s="1">
        <f t="shared" si="33"/>
        <v>4</v>
      </c>
      <c r="N64" s="1">
        <f t="shared" si="34"/>
        <v>1</v>
      </c>
      <c r="O64" s="1">
        <f t="shared" si="35"/>
        <v>16</v>
      </c>
      <c r="P64" s="1">
        <f t="shared" si="36"/>
        <v>14</v>
      </c>
      <c r="Q64" s="1">
        <f t="shared" si="37"/>
        <v>3</v>
      </c>
      <c r="R64" s="1">
        <f t="shared" si="38"/>
        <v>15</v>
      </c>
      <c r="S64" s="1">
        <f t="shared" si="39"/>
        <v>15</v>
      </c>
      <c r="T64" s="1">
        <f t="shared" si="40"/>
        <v>0</v>
      </c>
      <c r="U64" s="1">
        <f t="shared" si="41"/>
        <v>8</v>
      </c>
      <c r="V64" s="1">
        <f t="shared" si="42"/>
        <v>10</v>
      </c>
      <c r="W64" s="1">
        <f t="shared" si="43"/>
        <v>1</v>
      </c>
      <c r="X64" s="1">
        <f t="shared" si="44"/>
        <v>17</v>
      </c>
      <c r="Y64" s="1">
        <f t="shared" si="45"/>
        <v>19</v>
      </c>
      <c r="Z64" s="1">
        <f t="shared" si="46"/>
        <v>1</v>
      </c>
      <c r="AA64" s="1" t="str">
        <f t="shared" si="27"/>
        <v>W</v>
      </c>
      <c r="AB64" s="1">
        <f t="shared" si="47"/>
        <v>1</v>
      </c>
      <c r="AC64" s="1" t="str">
        <f t="shared" si="28"/>
        <v>W</v>
      </c>
      <c r="AD64" s="1">
        <f t="shared" si="48"/>
        <v>3</v>
      </c>
      <c r="AE64" s="1">
        <f t="shared" si="49"/>
        <v>7</v>
      </c>
      <c r="AF64" s="1">
        <f t="shared" si="50"/>
        <v>0</v>
      </c>
      <c r="AG64" s="43"/>
    </row>
    <row r="65" spans="1:33" x14ac:dyDescent="0.3">
      <c r="A65" s="42">
        <v>46091</v>
      </c>
      <c r="B65" s="1">
        <v>64</v>
      </c>
      <c r="C65" s="1" t="s">
        <v>66</v>
      </c>
      <c r="D65" s="1" t="s">
        <v>21</v>
      </c>
      <c r="E65" s="1">
        <v>4</v>
      </c>
      <c r="F65" s="1">
        <v>3</v>
      </c>
      <c r="G65" s="1" t="s">
        <v>83</v>
      </c>
      <c r="H65" s="1" t="s">
        <v>83</v>
      </c>
      <c r="I65" s="1">
        <f t="shared" si="29"/>
        <v>32</v>
      </c>
      <c r="J65" s="1">
        <f t="shared" si="30"/>
        <v>29</v>
      </c>
      <c r="K65" s="1">
        <f t="shared" si="31"/>
        <v>6</v>
      </c>
      <c r="L65" s="1">
        <f t="shared" si="32"/>
        <v>3</v>
      </c>
      <c r="M65" s="1">
        <f t="shared" si="33"/>
        <v>4</v>
      </c>
      <c r="N65" s="1">
        <f t="shared" si="34"/>
        <v>1</v>
      </c>
      <c r="O65" s="1">
        <f t="shared" si="35"/>
        <v>17</v>
      </c>
      <c r="P65" s="1">
        <f t="shared" si="36"/>
        <v>14</v>
      </c>
      <c r="Q65" s="1">
        <f t="shared" si="37"/>
        <v>3</v>
      </c>
      <c r="R65" s="1">
        <f t="shared" si="38"/>
        <v>15</v>
      </c>
      <c r="S65" s="1">
        <f t="shared" si="39"/>
        <v>15</v>
      </c>
      <c r="T65" s="1">
        <f t="shared" si="40"/>
        <v>0</v>
      </c>
      <c r="U65" s="1">
        <f t="shared" si="41"/>
        <v>9</v>
      </c>
      <c r="V65" s="1">
        <f t="shared" si="42"/>
        <v>10</v>
      </c>
      <c r="W65" s="1">
        <f t="shared" si="43"/>
        <v>1</v>
      </c>
      <c r="X65" s="1">
        <f t="shared" si="44"/>
        <v>18</v>
      </c>
      <c r="Y65" s="1">
        <f t="shared" si="45"/>
        <v>19</v>
      </c>
      <c r="Z65" s="1">
        <f t="shared" si="46"/>
        <v>1</v>
      </c>
      <c r="AA65" s="1" t="str">
        <f t="shared" si="27"/>
        <v>W</v>
      </c>
      <c r="AB65" s="1">
        <f t="shared" si="47"/>
        <v>2</v>
      </c>
      <c r="AC65" s="1" t="str">
        <f t="shared" si="28"/>
        <v>W</v>
      </c>
      <c r="AD65" s="1">
        <f t="shared" si="48"/>
        <v>4</v>
      </c>
      <c r="AE65" s="1">
        <f t="shared" si="49"/>
        <v>6</v>
      </c>
      <c r="AF65" s="1">
        <f t="shared" si="50"/>
        <v>0</v>
      </c>
      <c r="AG65" s="43"/>
    </row>
    <row r="66" spans="1:33" x14ac:dyDescent="0.3">
      <c r="A66" s="42">
        <v>46093</v>
      </c>
      <c r="B66" s="1">
        <v>65</v>
      </c>
      <c r="C66" s="1" t="s">
        <v>66</v>
      </c>
      <c r="D66" s="1" t="s">
        <v>23</v>
      </c>
      <c r="E66" s="1">
        <v>2</v>
      </c>
      <c r="F66" s="1">
        <v>1</v>
      </c>
      <c r="G66" s="1" t="s">
        <v>84</v>
      </c>
      <c r="H66" s="1" t="s">
        <v>83</v>
      </c>
      <c r="I66" s="1">
        <f t="shared" si="29"/>
        <v>33</v>
      </c>
      <c r="J66" s="1">
        <f t="shared" si="30"/>
        <v>29</v>
      </c>
      <c r="K66" s="1">
        <f t="shared" si="31"/>
        <v>7</v>
      </c>
      <c r="L66" s="1">
        <f t="shared" si="32"/>
        <v>3</v>
      </c>
      <c r="M66" s="1">
        <f t="shared" si="33"/>
        <v>4</v>
      </c>
      <c r="N66" s="1">
        <f t="shared" si="34"/>
        <v>1</v>
      </c>
      <c r="O66" s="1">
        <f t="shared" si="35"/>
        <v>18</v>
      </c>
      <c r="P66" s="1">
        <f t="shared" si="36"/>
        <v>14</v>
      </c>
      <c r="Q66" s="1">
        <f t="shared" si="37"/>
        <v>3</v>
      </c>
      <c r="R66" s="1">
        <f t="shared" si="38"/>
        <v>15</v>
      </c>
      <c r="S66" s="1">
        <f t="shared" si="39"/>
        <v>15</v>
      </c>
      <c r="T66" s="1">
        <f t="shared" si="40"/>
        <v>0</v>
      </c>
      <c r="U66" s="1">
        <f t="shared" si="41"/>
        <v>9</v>
      </c>
      <c r="V66" s="1">
        <f t="shared" si="42"/>
        <v>10</v>
      </c>
      <c r="W66" s="1">
        <f t="shared" si="43"/>
        <v>1</v>
      </c>
      <c r="X66" s="1">
        <f t="shared" si="44"/>
        <v>19</v>
      </c>
      <c r="Y66" s="1">
        <f t="shared" si="45"/>
        <v>19</v>
      </c>
      <c r="Z66" s="1">
        <f t="shared" si="46"/>
        <v>1</v>
      </c>
      <c r="AA66" s="1" t="str">
        <f t="shared" ref="AA66:AA83" si="51">IF(E66="","",IF(E66&gt;F66,"W","L"))</f>
        <v>W</v>
      </c>
      <c r="AB66" s="1">
        <f t="shared" si="47"/>
        <v>3</v>
      </c>
      <c r="AC66" s="1" t="str">
        <f t="shared" ref="AC66:AC83" si="52">IF(E66="","",IF(E66&gt;F66,"W",IF(AND(E66&lt;F66,G66=$AK$2,H66=$AK$2),"L","OTL")))</f>
        <v>W</v>
      </c>
      <c r="AD66" s="1">
        <f t="shared" si="48"/>
        <v>5</v>
      </c>
      <c r="AE66" s="1">
        <f t="shared" si="49"/>
        <v>5</v>
      </c>
      <c r="AF66" s="1">
        <f t="shared" si="50"/>
        <v>0</v>
      </c>
      <c r="AG66" s="43"/>
    </row>
    <row r="67" spans="1:33" x14ac:dyDescent="0.3">
      <c r="A67" s="42">
        <v>46096</v>
      </c>
      <c r="B67" s="1">
        <v>66</v>
      </c>
      <c r="C67" s="1" t="s">
        <v>65</v>
      </c>
      <c r="D67" s="1" t="s">
        <v>7</v>
      </c>
      <c r="E67" s="1">
        <v>2</v>
      </c>
      <c r="F67" s="1">
        <v>6</v>
      </c>
      <c r="G67" s="1" t="s">
        <v>83</v>
      </c>
      <c r="H67" s="1" t="s">
        <v>83</v>
      </c>
      <c r="I67" s="1">
        <f t="shared" ref="I67:I83" si="53">IF(E67="","",IF(E67&gt;F67,I66+1,I66))</f>
        <v>33</v>
      </c>
      <c r="J67" s="1">
        <f t="shared" ref="J67:J83" si="54">IF(E67="","",IF(AND(F67&gt;E67,G67=$AK$2,H67=$AK$2),J66+1,J66))</f>
        <v>30</v>
      </c>
      <c r="K67" s="1">
        <f t="shared" ref="K67:K83" si="55">IF(E67="","",IF(AND(G67=$AK$1,E67&gt;F67),K66+1,K66))</f>
        <v>7</v>
      </c>
      <c r="L67" s="1">
        <f t="shared" ref="L67:L83" si="56">IF(E67="","",IF(AND(OR(G67=$AK$1,H67=$AK$1),E67&lt;F67),L66+1,L66))</f>
        <v>3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1</v>
      </c>
      <c r="O67" s="1">
        <f t="shared" ref="O67:O83" si="59">IF(E67="","",IF(AND(C67=$AL$1,E67&gt;F67),O66+1,O66))</f>
        <v>18</v>
      </c>
      <c r="P67" s="1">
        <f t="shared" ref="P67:P83" si="60">IF(E67="","",IF(AND(C67=$AL$1,F67&gt;E67,G67=$AK$2,H67=$AK$2), P66+1, P66))</f>
        <v>14</v>
      </c>
      <c r="Q67" s="1">
        <f t="shared" ref="Q67:Q83" si="61">IF(E67="","",IF(AND(C67=$AL$1,F67&gt;E67,OR(G67=$AK$1,H67=$AK$1)),Q66+1, Q66))</f>
        <v>3</v>
      </c>
      <c r="R67" s="1">
        <f t="shared" ref="R67:R83" si="62">IF(E67="","",IF(AND(C67=$AL$2,E67&gt;F67),R66+1,R66))</f>
        <v>15</v>
      </c>
      <c r="S67" s="1">
        <f t="shared" ref="S67:S83" si="63">IF(E67="","",IF(AND(C67=$AL$2,F67&gt;E67,G67=$AK$2,H67=$AK$2),S66+1,S66))</f>
        <v>16</v>
      </c>
      <c r="T67" s="1">
        <f t="shared" ref="T67:T83" si="64">IF(E67="","",IF(AND(C67=$AL$2,F67&gt;E67,OR(G67=$AK$1,H67=$AK$1)), T66+1, T66))</f>
        <v>0</v>
      </c>
      <c r="U67" s="1">
        <f t="shared" ref="U67:U83" si="65">IF(E67="","",IF(AND(E67&gt;F67,COUNTIF($AO$1:$AO$7,D67)=1),U66+1,U66))</f>
        <v>9</v>
      </c>
      <c r="V67" s="1">
        <f t="shared" ref="V67:V83" si="66">IF(E67="","",IF(AND(E67&lt;F67,G67=$AK$2,H67=$AK$2,COUNTIF($AO$1:$AO$7,D67)=1),V66+1,V66))</f>
        <v>10</v>
      </c>
      <c r="W67" s="1">
        <f t="shared" ref="W67:W83" si="67">IF(E67="","",IF(AND(E67&lt;F67,COUNTIF($AO$1:$AO$7,D67)=1,OR(G67=$AK$1,H67=$AK$1)), W66+1, W66))</f>
        <v>1</v>
      </c>
      <c r="X67" s="1">
        <f t="shared" ref="X67:X83" si="68">IF(E67="","",IF(AND(E67&gt;F67,COUNTIF($AN$1:$AN$15,D67)=1),X66+1,X66))</f>
        <v>19</v>
      </c>
      <c r="Y67" s="1">
        <f t="shared" ref="Y67:Y83" si="69">IF(E67="","",IF(AND(E67&lt;F67,G67=$AK$2,H67=$AK$2,COUNTIF($AN$1:$AN$15,D67)=1),Y66+1,Y66))</f>
        <v>19</v>
      </c>
      <c r="Z67" s="1">
        <f t="shared" ref="Z67:Z83" si="70">IF(E67="","",IF(AND(E67&lt;F67,COUNTIF($AN$1:$AN$15,D67)=1,OR(G67=$AK$1,H67=$AK$1)), Z66+1, Z66))</f>
        <v>1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4</v>
      </c>
      <c r="AE67" s="1">
        <f t="shared" si="49"/>
        <v>6</v>
      </c>
      <c r="AF67" s="1">
        <f t="shared" si="50"/>
        <v>0</v>
      </c>
      <c r="AG67" s="43"/>
    </row>
    <row r="68" spans="1:33" x14ac:dyDescent="0.3">
      <c r="A68" s="42">
        <v>46098</v>
      </c>
      <c r="B68" s="1">
        <v>67</v>
      </c>
      <c r="C68" s="1" t="s">
        <v>65</v>
      </c>
      <c r="D68" s="1" t="s">
        <v>3</v>
      </c>
      <c r="E68" s="1">
        <v>2</v>
      </c>
      <c r="F68" s="1">
        <v>5</v>
      </c>
      <c r="G68" s="1" t="s">
        <v>83</v>
      </c>
      <c r="H68" s="1" t="s">
        <v>83</v>
      </c>
      <c r="I68" s="1">
        <f t="shared" si="53"/>
        <v>33</v>
      </c>
      <c r="J68" s="1">
        <f t="shared" si="54"/>
        <v>31</v>
      </c>
      <c r="K68" s="1">
        <f t="shared" si="55"/>
        <v>7</v>
      </c>
      <c r="L68" s="1">
        <f t="shared" si="56"/>
        <v>3</v>
      </c>
      <c r="M68" s="1">
        <f t="shared" si="57"/>
        <v>4</v>
      </c>
      <c r="N68" s="1">
        <f t="shared" si="58"/>
        <v>1</v>
      </c>
      <c r="O68" s="1">
        <f t="shared" si="59"/>
        <v>18</v>
      </c>
      <c r="P68" s="1">
        <f t="shared" si="60"/>
        <v>14</v>
      </c>
      <c r="Q68" s="1">
        <f t="shared" si="61"/>
        <v>3</v>
      </c>
      <c r="R68" s="1">
        <f t="shared" si="62"/>
        <v>15</v>
      </c>
      <c r="S68" s="1">
        <f t="shared" si="63"/>
        <v>17</v>
      </c>
      <c r="T68" s="1">
        <f t="shared" si="64"/>
        <v>0</v>
      </c>
      <c r="U68" s="1">
        <f t="shared" si="65"/>
        <v>9</v>
      </c>
      <c r="V68" s="1">
        <f t="shared" si="66"/>
        <v>10</v>
      </c>
      <c r="W68" s="1">
        <f t="shared" si="67"/>
        <v>1</v>
      </c>
      <c r="X68" s="1">
        <f t="shared" si="68"/>
        <v>19</v>
      </c>
      <c r="Y68" s="1">
        <f t="shared" si="69"/>
        <v>19</v>
      </c>
      <c r="Z68" s="1">
        <f t="shared" si="70"/>
        <v>1</v>
      </c>
      <c r="AA68" s="1" t="str">
        <f t="shared" si="51"/>
        <v>L</v>
      </c>
      <c r="AB68" s="1">
        <f t="shared" si="71"/>
        <v>2</v>
      </c>
      <c r="AC68" s="1" t="str">
        <f t="shared" si="52"/>
        <v>L</v>
      </c>
      <c r="AD68" s="1">
        <f t="shared" si="48"/>
        <v>4</v>
      </c>
      <c r="AE68" s="1">
        <f t="shared" si="49"/>
        <v>6</v>
      </c>
      <c r="AF68" s="1">
        <f t="shared" si="50"/>
        <v>0</v>
      </c>
      <c r="AG68" s="43"/>
    </row>
    <row r="69" spans="1:33" x14ac:dyDescent="0.3">
      <c r="A69" s="42">
        <v>46100</v>
      </c>
      <c r="B69" s="1">
        <v>68</v>
      </c>
      <c r="C69" s="1" t="s">
        <v>65</v>
      </c>
      <c r="D69" s="1" t="s">
        <v>20</v>
      </c>
      <c r="E69" s="1">
        <v>4</v>
      </c>
      <c r="F69" s="1">
        <v>0</v>
      </c>
      <c r="G69" s="1" t="s">
        <v>83</v>
      </c>
      <c r="H69" s="1" t="s">
        <v>83</v>
      </c>
      <c r="I69" s="1">
        <f t="shared" si="53"/>
        <v>34</v>
      </c>
      <c r="J69" s="1">
        <f t="shared" si="54"/>
        <v>31</v>
      </c>
      <c r="K69" s="1">
        <f t="shared" si="55"/>
        <v>7</v>
      </c>
      <c r="L69" s="1">
        <f t="shared" si="56"/>
        <v>3</v>
      </c>
      <c r="M69" s="1">
        <f t="shared" si="57"/>
        <v>4</v>
      </c>
      <c r="N69" s="1">
        <f t="shared" si="58"/>
        <v>1</v>
      </c>
      <c r="O69" s="1">
        <f t="shared" si="59"/>
        <v>18</v>
      </c>
      <c r="P69" s="1">
        <f t="shared" si="60"/>
        <v>14</v>
      </c>
      <c r="Q69" s="1">
        <f t="shared" si="61"/>
        <v>3</v>
      </c>
      <c r="R69" s="1">
        <f t="shared" si="62"/>
        <v>16</v>
      </c>
      <c r="S69" s="1">
        <f t="shared" si="63"/>
        <v>17</v>
      </c>
      <c r="T69" s="1">
        <f t="shared" si="64"/>
        <v>0</v>
      </c>
      <c r="U69" s="1">
        <f t="shared" si="65"/>
        <v>9</v>
      </c>
      <c r="V69" s="1">
        <f t="shared" si="66"/>
        <v>10</v>
      </c>
      <c r="W69" s="1">
        <f t="shared" si="67"/>
        <v>1</v>
      </c>
      <c r="X69" s="1">
        <f t="shared" si="68"/>
        <v>19</v>
      </c>
      <c r="Y69" s="1">
        <f t="shared" si="69"/>
        <v>19</v>
      </c>
      <c r="Z69" s="1">
        <f t="shared" si="70"/>
        <v>1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4</v>
      </c>
      <c r="AE69" s="1">
        <f t="shared" si="49"/>
        <v>6</v>
      </c>
      <c r="AF69" s="1">
        <f t="shared" si="50"/>
        <v>0</v>
      </c>
      <c r="AG69" s="43"/>
    </row>
    <row r="70" spans="1:33" x14ac:dyDescent="0.3">
      <c r="A70" s="42">
        <v>46101</v>
      </c>
      <c r="B70" s="1">
        <v>69</v>
      </c>
      <c r="C70" s="1" t="s">
        <v>65</v>
      </c>
      <c r="D70" s="1" t="s">
        <v>27</v>
      </c>
      <c r="E70" s="1">
        <v>1</v>
      </c>
      <c r="F70" s="1">
        <v>4</v>
      </c>
      <c r="G70" s="1" t="s">
        <v>83</v>
      </c>
      <c r="H70" s="1" t="s">
        <v>83</v>
      </c>
      <c r="I70" s="1">
        <f t="shared" si="53"/>
        <v>34</v>
      </c>
      <c r="J70" s="1">
        <f t="shared" si="54"/>
        <v>32</v>
      </c>
      <c r="K70" s="1">
        <f t="shared" si="55"/>
        <v>7</v>
      </c>
      <c r="L70" s="1">
        <f t="shared" si="56"/>
        <v>3</v>
      </c>
      <c r="M70" s="1">
        <f t="shared" si="57"/>
        <v>4</v>
      </c>
      <c r="N70" s="1">
        <f t="shared" si="58"/>
        <v>1</v>
      </c>
      <c r="O70" s="1">
        <f t="shared" si="59"/>
        <v>18</v>
      </c>
      <c r="P70" s="1">
        <f t="shared" si="60"/>
        <v>14</v>
      </c>
      <c r="Q70" s="1">
        <f t="shared" si="61"/>
        <v>3</v>
      </c>
      <c r="R70" s="1">
        <f t="shared" si="62"/>
        <v>16</v>
      </c>
      <c r="S70" s="1">
        <f t="shared" si="63"/>
        <v>18</v>
      </c>
      <c r="T70" s="1">
        <f t="shared" si="64"/>
        <v>0</v>
      </c>
      <c r="U70" s="1">
        <f t="shared" si="65"/>
        <v>9</v>
      </c>
      <c r="V70" s="1">
        <f t="shared" si="66"/>
        <v>10</v>
      </c>
      <c r="W70" s="1">
        <f t="shared" si="67"/>
        <v>1</v>
      </c>
      <c r="X70" s="1">
        <f t="shared" si="68"/>
        <v>19</v>
      </c>
      <c r="Y70" s="1">
        <f t="shared" si="69"/>
        <v>19</v>
      </c>
      <c r="Z70" s="1">
        <f t="shared" si="70"/>
        <v>1</v>
      </c>
      <c r="AA70" s="1" t="str">
        <f t="shared" si="51"/>
        <v>L</v>
      </c>
      <c r="AB70" s="1">
        <f t="shared" si="71"/>
        <v>1</v>
      </c>
      <c r="AC70" s="1" t="str">
        <f t="shared" si="52"/>
        <v>L</v>
      </c>
      <c r="AD70" s="1">
        <f t="shared" si="48"/>
        <v>4</v>
      </c>
      <c r="AE70" s="1">
        <f t="shared" si="49"/>
        <v>6</v>
      </c>
      <c r="AF70" s="1">
        <f t="shared" si="50"/>
        <v>0</v>
      </c>
      <c r="AG70" s="43"/>
    </row>
    <row r="71" spans="1:33" x14ac:dyDescent="0.3">
      <c r="A71" s="42">
        <v>46105</v>
      </c>
      <c r="B71" s="1">
        <v>70</v>
      </c>
      <c r="C71" s="1" t="s">
        <v>66</v>
      </c>
      <c r="D71" s="1" t="s">
        <v>7</v>
      </c>
      <c r="E71" s="1">
        <v>5</v>
      </c>
      <c r="F71" s="1">
        <v>4</v>
      </c>
      <c r="G71" s="1" t="s">
        <v>84</v>
      </c>
      <c r="H71" s="1" t="s">
        <v>84</v>
      </c>
      <c r="I71" s="1">
        <f t="shared" si="53"/>
        <v>35</v>
      </c>
      <c r="J71" s="1">
        <f t="shared" si="54"/>
        <v>32</v>
      </c>
      <c r="K71" s="1">
        <f t="shared" si="55"/>
        <v>8</v>
      </c>
      <c r="L71" s="1">
        <f t="shared" si="56"/>
        <v>3</v>
      </c>
      <c r="M71" s="1">
        <f t="shared" si="57"/>
        <v>5</v>
      </c>
      <c r="N71" s="1">
        <f t="shared" si="58"/>
        <v>1</v>
      </c>
      <c r="O71" s="1">
        <f t="shared" si="59"/>
        <v>19</v>
      </c>
      <c r="P71" s="1">
        <f t="shared" si="60"/>
        <v>14</v>
      </c>
      <c r="Q71" s="1">
        <f t="shared" si="61"/>
        <v>3</v>
      </c>
      <c r="R71" s="1">
        <f t="shared" si="62"/>
        <v>16</v>
      </c>
      <c r="S71" s="1">
        <f t="shared" si="63"/>
        <v>18</v>
      </c>
      <c r="T71" s="1">
        <f t="shared" si="64"/>
        <v>0</v>
      </c>
      <c r="U71" s="1">
        <f t="shared" si="65"/>
        <v>9</v>
      </c>
      <c r="V71" s="1">
        <f t="shared" si="66"/>
        <v>10</v>
      </c>
      <c r="W71" s="1">
        <f t="shared" si="67"/>
        <v>1</v>
      </c>
      <c r="X71" s="1">
        <f t="shared" si="68"/>
        <v>19</v>
      </c>
      <c r="Y71" s="1">
        <f t="shared" si="69"/>
        <v>19</v>
      </c>
      <c r="Z71" s="1">
        <f t="shared" si="70"/>
        <v>1</v>
      </c>
      <c r="AA71" s="1" t="str">
        <f t="shared" si="51"/>
        <v>W</v>
      </c>
      <c r="AB71" s="1">
        <f t="shared" si="71"/>
        <v>1</v>
      </c>
      <c r="AC71" s="1" t="str">
        <f t="shared" si="52"/>
        <v>W</v>
      </c>
      <c r="AD71" s="1">
        <f t="shared" si="48"/>
        <v>5</v>
      </c>
      <c r="AE71" s="1">
        <f t="shared" si="49"/>
        <v>5</v>
      </c>
      <c r="AF71" s="1">
        <f t="shared" si="50"/>
        <v>0</v>
      </c>
      <c r="AG71" s="43"/>
    </row>
    <row r="72" spans="1:33" x14ac:dyDescent="0.3">
      <c r="A72" s="42">
        <v>46107</v>
      </c>
      <c r="B72" s="1">
        <v>71</v>
      </c>
      <c r="C72" s="1" t="s">
        <v>66</v>
      </c>
      <c r="D72" s="1" t="s">
        <v>17</v>
      </c>
      <c r="E72" s="1">
        <v>2</v>
      </c>
      <c r="F72" s="1">
        <v>3</v>
      </c>
      <c r="G72" s="1" t="s">
        <v>83</v>
      </c>
      <c r="H72" s="1" t="s">
        <v>83</v>
      </c>
      <c r="I72" s="1">
        <f t="shared" si="53"/>
        <v>35</v>
      </c>
      <c r="J72" s="1">
        <f t="shared" si="54"/>
        <v>33</v>
      </c>
      <c r="K72" s="1">
        <f t="shared" si="55"/>
        <v>8</v>
      </c>
      <c r="L72" s="1">
        <f t="shared" si="56"/>
        <v>3</v>
      </c>
      <c r="M72" s="1">
        <f t="shared" si="57"/>
        <v>5</v>
      </c>
      <c r="N72" s="1">
        <f t="shared" si="58"/>
        <v>1</v>
      </c>
      <c r="O72" s="1">
        <f t="shared" si="59"/>
        <v>19</v>
      </c>
      <c r="P72" s="1">
        <f t="shared" si="60"/>
        <v>15</v>
      </c>
      <c r="Q72" s="1">
        <f t="shared" si="61"/>
        <v>3</v>
      </c>
      <c r="R72" s="1">
        <f t="shared" si="62"/>
        <v>16</v>
      </c>
      <c r="S72" s="1">
        <f t="shared" si="63"/>
        <v>18</v>
      </c>
      <c r="T72" s="1">
        <f t="shared" si="64"/>
        <v>0</v>
      </c>
      <c r="U72" s="1">
        <f t="shared" si="65"/>
        <v>9</v>
      </c>
      <c r="V72" s="1">
        <f t="shared" si="66"/>
        <v>10</v>
      </c>
      <c r="W72" s="1">
        <f t="shared" si="67"/>
        <v>1</v>
      </c>
      <c r="X72" s="1">
        <f t="shared" si="68"/>
        <v>19</v>
      </c>
      <c r="Y72" s="1">
        <f t="shared" si="69"/>
        <v>19</v>
      </c>
      <c r="Z72" s="1">
        <f t="shared" si="70"/>
        <v>1</v>
      </c>
      <c r="AA72" s="1" t="str">
        <f t="shared" si="51"/>
        <v>L</v>
      </c>
      <c r="AB72" s="1">
        <f t="shared" si="71"/>
        <v>1</v>
      </c>
      <c r="AC72" s="1" t="str">
        <f t="shared" si="52"/>
        <v>L</v>
      </c>
      <c r="AD72" s="1">
        <f t="shared" si="48"/>
        <v>5</v>
      </c>
      <c r="AE72" s="1">
        <f t="shared" si="49"/>
        <v>5</v>
      </c>
      <c r="AF72" s="1">
        <f t="shared" si="50"/>
        <v>0</v>
      </c>
      <c r="AG72" s="43"/>
    </row>
    <row r="73" spans="1:33" x14ac:dyDescent="0.3">
      <c r="A73" s="42">
        <v>46109</v>
      </c>
      <c r="B73" s="1">
        <v>72</v>
      </c>
      <c r="C73" s="1" t="s">
        <v>65</v>
      </c>
      <c r="D73" s="1" t="s">
        <v>13</v>
      </c>
      <c r="E73" s="1">
        <v>2</v>
      </c>
      <c r="F73" s="1">
        <v>5</v>
      </c>
      <c r="G73" s="1" t="s">
        <v>83</v>
      </c>
      <c r="H73" s="1" t="s">
        <v>83</v>
      </c>
      <c r="I73" s="1">
        <f t="shared" si="53"/>
        <v>35</v>
      </c>
      <c r="J73" s="1">
        <f t="shared" si="54"/>
        <v>34</v>
      </c>
      <c r="K73" s="1">
        <f t="shared" si="55"/>
        <v>8</v>
      </c>
      <c r="L73" s="1">
        <f t="shared" si="56"/>
        <v>3</v>
      </c>
      <c r="M73" s="1">
        <f t="shared" si="57"/>
        <v>5</v>
      </c>
      <c r="N73" s="1">
        <f t="shared" si="58"/>
        <v>1</v>
      </c>
      <c r="O73" s="1">
        <f t="shared" si="59"/>
        <v>19</v>
      </c>
      <c r="P73" s="1">
        <f t="shared" si="60"/>
        <v>15</v>
      </c>
      <c r="Q73" s="1">
        <f t="shared" si="61"/>
        <v>3</v>
      </c>
      <c r="R73" s="1">
        <f t="shared" si="62"/>
        <v>16</v>
      </c>
      <c r="S73" s="1">
        <f t="shared" si="63"/>
        <v>19</v>
      </c>
      <c r="T73" s="1">
        <f t="shared" si="64"/>
        <v>0</v>
      </c>
      <c r="U73" s="1">
        <f t="shared" si="65"/>
        <v>9</v>
      </c>
      <c r="V73" s="1">
        <f t="shared" si="66"/>
        <v>10</v>
      </c>
      <c r="W73" s="1">
        <f t="shared" si="67"/>
        <v>1</v>
      </c>
      <c r="X73" s="1">
        <f t="shared" si="68"/>
        <v>19</v>
      </c>
      <c r="Y73" s="1">
        <f t="shared" si="69"/>
        <v>20</v>
      </c>
      <c r="Z73" s="1">
        <f t="shared" si="70"/>
        <v>1</v>
      </c>
      <c r="AA73" s="1" t="str">
        <f t="shared" si="51"/>
        <v>L</v>
      </c>
      <c r="AB73" s="1">
        <f t="shared" si="71"/>
        <v>2</v>
      </c>
      <c r="AC73" s="1" t="str">
        <f t="shared" si="52"/>
        <v>L</v>
      </c>
      <c r="AD73" s="1">
        <f t="shared" si="48"/>
        <v>5</v>
      </c>
      <c r="AE73" s="1">
        <f t="shared" si="49"/>
        <v>5</v>
      </c>
      <c r="AF73" s="1">
        <f t="shared" si="50"/>
        <v>0</v>
      </c>
      <c r="AG73" s="43"/>
    </row>
    <row r="74" spans="1:33" x14ac:dyDescent="0.3">
      <c r="A74" s="42">
        <v>46110</v>
      </c>
      <c r="B74" s="1">
        <v>73</v>
      </c>
      <c r="C74" s="1" t="s">
        <v>65</v>
      </c>
      <c r="D74" s="1" t="s">
        <v>12</v>
      </c>
      <c r="E74" s="1">
        <v>1</v>
      </c>
      <c r="F74" s="1">
        <v>3</v>
      </c>
      <c r="G74" s="1" t="s">
        <v>83</v>
      </c>
      <c r="H74" s="1" t="s">
        <v>83</v>
      </c>
      <c r="I74" s="1">
        <f t="shared" si="53"/>
        <v>35</v>
      </c>
      <c r="J74" s="1">
        <f t="shared" si="54"/>
        <v>35</v>
      </c>
      <c r="K74" s="1">
        <f t="shared" si="55"/>
        <v>8</v>
      </c>
      <c r="L74" s="1">
        <f t="shared" si="56"/>
        <v>3</v>
      </c>
      <c r="M74" s="1">
        <f t="shared" si="57"/>
        <v>5</v>
      </c>
      <c r="N74" s="1">
        <f t="shared" si="58"/>
        <v>1</v>
      </c>
      <c r="O74" s="1">
        <f t="shared" si="59"/>
        <v>19</v>
      </c>
      <c r="P74" s="1">
        <f t="shared" si="60"/>
        <v>15</v>
      </c>
      <c r="Q74" s="1">
        <f t="shared" si="61"/>
        <v>3</v>
      </c>
      <c r="R74" s="1">
        <f t="shared" si="62"/>
        <v>16</v>
      </c>
      <c r="S74" s="1">
        <f t="shared" si="63"/>
        <v>20</v>
      </c>
      <c r="T74" s="1">
        <f t="shared" si="64"/>
        <v>0</v>
      </c>
      <c r="U74" s="1">
        <f t="shared" si="65"/>
        <v>9</v>
      </c>
      <c r="V74" s="1">
        <f t="shared" si="66"/>
        <v>10</v>
      </c>
      <c r="W74" s="1">
        <f t="shared" si="67"/>
        <v>1</v>
      </c>
      <c r="X74" s="1">
        <f t="shared" si="68"/>
        <v>19</v>
      </c>
      <c r="Y74" s="1">
        <f t="shared" si="69"/>
        <v>21</v>
      </c>
      <c r="Z74" s="1">
        <f t="shared" si="70"/>
        <v>1</v>
      </c>
      <c r="AA74" s="1" t="str">
        <f t="shared" si="51"/>
        <v>L</v>
      </c>
      <c r="AB74" s="1">
        <f t="shared" si="71"/>
        <v>3</v>
      </c>
      <c r="AC74" s="1" t="str">
        <f t="shared" si="52"/>
        <v>L</v>
      </c>
      <c r="AD74" s="1">
        <f t="shared" si="48"/>
        <v>4</v>
      </c>
      <c r="AE74" s="1">
        <f t="shared" si="49"/>
        <v>6</v>
      </c>
      <c r="AF74" s="1">
        <f t="shared" si="50"/>
        <v>0</v>
      </c>
      <c r="AG74" s="43"/>
    </row>
    <row r="75" spans="1:33" x14ac:dyDescent="0.3">
      <c r="A75" s="42">
        <v>46112</v>
      </c>
      <c r="B75" s="1">
        <v>74</v>
      </c>
      <c r="C75" s="1" t="s">
        <v>66</v>
      </c>
      <c r="D75" s="1" t="s">
        <v>11</v>
      </c>
      <c r="E75" s="1">
        <v>6</v>
      </c>
      <c r="F75" s="1">
        <v>3</v>
      </c>
      <c r="G75" s="1" t="s">
        <v>83</v>
      </c>
      <c r="H75" s="1" t="s">
        <v>83</v>
      </c>
      <c r="I75" s="1">
        <f t="shared" si="53"/>
        <v>36</v>
      </c>
      <c r="J75" s="1">
        <f t="shared" si="54"/>
        <v>35</v>
      </c>
      <c r="K75" s="1">
        <f t="shared" si="55"/>
        <v>8</v>
      </c>
      <c r="L75" s="1">
        <f t="shared" si="56"/>
        <v>3</v>
      </c>
      <c r="M75" s="1">
        <f t="shared" si="57"/>
        <v>5</v>
      </c>
      <c r="N75" s="1">
        <f t="shared" si="58"/>
        <v>1</v>
      </c>
      <c r="O75" s="1">
        <f t="shared" si="59"/>
        <v>20</v>
      </c>
      <c r="P75" s="1">
        <f t="shared" si="60"/>
        <v>15</v>
      </c>
      <c r="Q75" s="1">
        <f t="shared" si="61"/>
        <v>3</v>
      </c>
      <c r="R75" s="1">
        <f t="shared" si="62"/>
        <v>16</v>
      </c>
      <c r="S75" s="1">
        <f t="shared" si="63"/>
        <v>20</v>
      </c>
      <c r="T75" s="1">
        <f t="shared" si="64"/>
        <v>0</v>
      </c>
      <c r="U75" s="1">
        <f t="shared" si="65"/>
        <v>10</v>
      </c>
      <c r="V75" s="1">
        <f t="shared" si="66"/>
        <v>10</v>
      </c>
      <c r="W75" s="1">
        <f t="shared" si="67"/>
        <v>1</v>
      </c>
      <c r="X75" s="1">
        <f t="shared" si="68"/>
        <v>20</v>
      </c>
      <c r="Y75" s="1">
        <f t="shared" si="69"/>
        <v>21</v>
      </c>
      <c r="Z75" s="1">
        <f t="shared" si="70"/>
        <v>1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4</v>
      </c>
      <c r="AE75" s="1">
        <f t="shared" si="49"/>
        <v>6</v>
      </c>
      <c r="AF75" s="1">
        <f t="shared" si="50"/>
        <v>0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29</v>
      </c>
      <c r="E76" s="1">
        <v>2</v>
      </c>
      <c r="F76" s="1">
        <v>1</v>
      </c>
      <c r="G76" s="1" t="s">
        <v>83</v>
      </c>
      <c r="H76" s="1" t="s">
        <v>83</v>
      </c>
      <c r="I76" s="1">
        <f t="shared" si="53"/>
        <v>37</v>
      </c>
      <c r="J76" s="1">
        <f t="shared" si="54"/>
        <v>35</v>
      </c>
      <c r="K76" s="1">
        <f t="shared" si="55"/>
        <v>8</v>
      </c>
      <c r="L76" s="1">
        <f t="shared" si="56"/>
        <v>3</v>
      </c>
      <c r="M76" s="1">
        <f t="shared" si="57"/>
        <v>5</v>
      </c>
      <c r="N76" s="1">
        <f t="shared" si="58"/>
        <v>1</v>
      </c>
      <c r="O76" s="1">
        <f t="shared" si="59"/>
        <v>21</v>
      </c>
      <c r="P76" s="1">
        <f t="shared" si="60"/>
        <v>15</v>
      </c>
      <c r="Q76" s="1">
        <f t="shared" si="61"/>
        <v>3</v>
      </c>
      <c r="R76" s="1">
        <f t="shared" si="62"/>
        <v>16</v>
      </c>
      <c r="S76" s="1">
        <f t="shared" si="63"/>
        <v>20</v>
      </c>
      <c r="T76" s="1">
        <f t="shared" si="64"/>
        <v>0</v>
      </c>
      <c r="U76" s="1">
        <f t="shared" si="65"/>
        <v>11</v>
      </c>
      <c r="V76" s="1">
        <f t="shared" si="66"/>
        <v>10</v>
      </c>
      <c r="W76" s="1">
        <f t="shared" si="67"/>
        <v>1</v>
      </c>
      <c r="X76" s="1">
        <f t="shared" si="68"/>
        <v>21</v>
      </c>
      <c r="Y76" s="1">
        <f t="shared" si="69"/>
        <v>21</v>
      </c>
      <c r="Z76" s="1">
        <f t="shared" si="70"/>
        <v>1</v>
      </c>
      <c r="AA76" s="1" t="str">
        <f t="shared" si="51"/>
        <v>W</v>
      </c>
      <c r="AB76" s="1">
        <f t="shared" si="71"/>
        <v>2</v>
      </c>
      <c r="AC76" s="1" t="str">
        <f t="shared" si="52"/>
        <v>W</v>
      </c>
      <c r="AD76" s="1">
        <f t="shared" ref="AD76:AD83" si="72">IF(AC76="","",COUNTIFS(AC67:AC76,"W"))</f>
        <v>4</v>
      </c>
      <c r="AE76" s="1">
        <f t="shared" ref="AE76:AE83" si="73">IF(AC76="","",COUNTIFS(AC67:AC76,"L"))</f>
        <v>6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9</v>
      </c>
      <c r="E77" s="1">
        <v>4</v>
      </c>
      <c r="F77" s="1">
        <v>9</v>
      </c>
      <c r="G77" s="1" t="s">
        <v>83</v>
      </c>
      <c r="H77" s="1" t="s">
        <v>83</v>
      </c>
      <c r="I77" s="1">
        <f t="shared" si="53"/>
        <v>37</v>
      </c>
      <c r="J77" s="1">
        <f t="shared" si="54"/>
        <v>36</v>
      </c>
      <c r="K77" s="1">
        <f t="shared" si="55"/>
        <v>8</v>
      </c>
      <c r="L77" s="1">
        <f t="shared" si="56"/>
        <v>3</v>
      </c>
      <c r="M77" s="1">
        <f t="shared" si="57"/>
        <v>5</v>
      </c>
      <c r="N77" s="1">
        <f t="shared" si="58"/>
        <v>1</v>
      </c>
      <c r="O77" s="1">
        <f t="shared" si="59"/>
        <v>21</v>
      </c>
      <c r="P77" s="1">
        <f t="shared" si="60"/>
        <v>15</v>
      </c>
      <c r="Q77" s="1">
        <f t="shared" si="61"/>
        <v>3</v>
      </c>
      <c r="R77" s="1">
        <f t="shared" si="62"/>
        <v>16</v>
      </c>
      <c r="S77" s="1">
        <f t="shared" si="63"/>
        <v>21</v>
      </c>
      <c r="T77" s="1">
        <f t="shared" si="64"/>
        <v>0</v>
      </c>
      <c r="U77" s="1">
        <f t="shared" si="65"/>
        <v>11</v>
      </c>
      <c r="V77" s="1">
        <f t="shared" si="66"/>
        <v>10</v>
      </c>
      <c r="W77" s="1">
        <f t="shared" si="67"/>
        <v>1</v>
      </c>
      <c r="X77" s="1">
        <f t="shared" si="68"/>
        <v>21</v>
      </c>
      <c r="Y77" s="1">
        <f t="shared" si="69"/>
        <v>22</v>
      </c>
      <c r="Z77" s="1">
        <f t="shared" si="70"/>
        <v>1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4</v>
      </c>
      <c r="AE77" s="1">
        <f t="shared" si="73"/>
        <v>6</v>
      </c>
      <c r="AF77" s="1">
        <f t="shared" si="74"/>
        <v>0</v>
      </c>
      <c r="AG77" s="43"/>
    </row>
    <row r="78" spans="1:33" x14ac:dyDescent="0.3">
      <c r="A78" s="42">
        <v>46117</v>
      </c>
      <c r="B78" s="1">
        <v>77</v>
      </c>
      <c r="C78" s="1" t="s">
        <v>65</v>
      </c>
      <c r="D78" s="1" t="s">
        <v>9</v>
      </c>
      <c r="E78" s="1">
        <v>2</v>
      </c>
      <c r="F78" s="1">
        <v>5</v>
      </c>
      <c r="G78" s="1" t="s">
        <v>83</v>
      </c>
      <c r="H78" s="1" t="s">
        <v>83</v>
      </c>
      <c r="I78" s="1">
        <f t="shared" si="53"/>
        <v>37</v>
      </c>
      <c r="J78" s="1">
        <f t="shared" si="54"/>
        <v>37</v>
      </c>
      <c r="K78" s="1">
        <f t="shared" si="55"/>
        <v>8</v>
      </c>
      <c r="L78" s="1">
        <f t="shared" si="56"/>
        <v>3</v>
      </c>
      <c r="M78" s="1">
        <f t="shared" si="57"/>
        <v>5</v>
      </c>
      <c r="N78" s="1">
        <f t="shared" si="58"/>
        <v>1</v>
      </c>
      <c r="O78" s="1">
        <f t="shared" si="59"/>
        <v>21</v>
      </c>
      <c r="P78" s="1">
        <f t="shared" si="60"/>
        <v>15</v>
      </c>
      <c r="Q78" s="1">
        <f t="shared" si="61"/>
        <v>3</v>
      </c>
      <c r="R78" s="1">
        <f t="shared" si="62"/>
        <v>16</v>
      </c>
      <c r="S78" s="1">
        <f t="shared" si="63"/>
        <v>22</v>
      </c>
      <c r="T78" s="1">
        <f t="shared" si="64"/>
        <v>0</v>
      </c>
      <c r="U78" s="1">
        <f t="shared" si="65"/>
        <v>11</v>
      </c>
      <c r="V78" s="1">
        <f t="shared" si="66"/>
        <v>10</v>
      </c>
      <c r="W78" s="1">
        <f t="shared" si="67"/>
        <v>1</v>
      </c>
      <c r="X78" s="1">
        <f t="shared" si="68"/>
        <v>21</v>
      </c>
      <c r="Y78" s="1">
        <f t="shared" si="69"/>
        <v>23</v>
      </c>
      <c r="Z78" s="1">
        <f t="shared" si="70"/>
        <v>1</v>
      </c>
      <c r="AA78" s="1" t="str">
        <f t="shared" si="51"/>
        <v>L</v>
      </c>
      <c r="AB78" s="1">
        <f t="shared" si="71"/>
        <v>2</v>
      </c>
      <c r="AC78" s="1" t="str">
        <f t="shared" si="52"/>
        <v>L</v>
      </c>
      <c r="AD78" s="1">
        <f t="shared" si="72"/>
        <v>4</v>
      </c>
      <c r="AE78" s="1">
        <f t="shared" si="73"/>
        <v>6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16</v>
      </c>
      <c r="E79" s="1">
        <v>3</v>
      </c>
      <c r="F79" s="1">
        <v>4</v>
      </c>
      <c r="G79" s="1" t="s">
        <v>84</v>
      </c>
      <c r="H79" s="1" t="s">
        <v>84</v>
      </c>
      <c r="I79" s="1">
        <f t="shared" si="53"/>
        <v>37</v>
      </c>
      <c r="J79" s="1">
        <f t="shared" si="54"/>
        <v>37</v>
      </c>
      <c r="K79" s="1">
        <f t="shared" si="55"/>
        <v>8</v>
      </c>
      <c r="L79" s="1">
        <f t="shared" si="56"/>
        <v>4</v>
      </c>
      <c r="M79" s="1">
        <f t="shared" si="57"/>
        <v>5</v>
      </c>
      <c r="N79" s="1">
        <f t="shared" si="58"/>
        <v>2</v>
      </c>
      <c r="O79" s="1">
        <f t="shared" si="59"/>
        <v>21</v>
      </c>
      <c r="P79" s="1">
        <f t="shared" si="60"/>
        <v>15</v>
      </c>
      <c r="Q79" s="1">
        <f t="shared" si="61"/>
        <v>3</v>
      </c>
      <c r="R79" s="1">
        <f t="shared" si="62"/>
        <v>16</v>
      </c>
      <c r="S79" s="1">
        <f t="shared" si="63"/>
        <v>22</v>
      </c>
      <c r="T79" s="1">
        <f t="shared" si="64"/>
        <v>1</v>
      </c>
      <c r="U79" s="1">
        <f t="shared" si="65"/>
        <v>11</v>
      </c>
      <c r="V79" s="1">
        <f t="shared" si="66"/>
        <v>10</v>
      </c>
      <c r="W79" s="1">
        <f t="shared" si="67"/>
        <v>2</v>
      </c>
      <c r="X79" s="1">
        <f t="shared" si="68"/>
        <v>21</v>
      </c>
      <c r="Y79" s="1">
        <f t="shared" si="69"/>
        <v>23</v>
      </c>
      <c r="Z79" s="1">
        <f t="shared" si="70"/>
        <v>2</v>
      </c>
      <c r="AA79" s="1" t="str">
        <f t="shared" si="51"/>
        <v>L</v>
      </c>
      <c r="AB79" s="1">
        <f t="shared" si="71"/>
        <v>3</v>
      </c>
      <c r="AC79" s="1" t="str">
        <f t="shared" si="52"/>
        <v>OTL</v>
      </c>
      <c r="AD79" s="1">
        <f t="shared" si="72"/>
        <v>3</v>
      </c>
      <c r="AE79" s="1">
        <f t="shared" si="73"/>
        <v>6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11</v>
      </c>
      <c r="E80" s="1">
        <v>1</v>
      </c>
      <c r="F80" s="1">
        <v>5</v>
      </c>
      <c r="G80" s="1" t="s">
        <v>83</v>
      </c>
      <c r="H80" s="1" t="s">
        <v>83</v>
      </c>
      <c r="I80" s="1">
        <f t="shared" si="53"/>
        <v>37</v>
      </c>
      <c r="J80" s="1">
        <f t="shared" si="54"/>
        <v>38</v>
      </c>
      <c r="K80" s="1">
        <f t="shared" si="55"/>
        <v>8</v>
      </c>
      <c r="L80" s="1">
        <f t="shared" si="56"/>
        <v>4</v>
      </c>
      <c r="M80" s="1">
        <f t="shared" si="57"/>
        <v>5</v>
      </c>
      <c r="N80" s="1">
        <f t="shared" si="58"/>
        <v>2</v>
      </c>
      <c r="O80" s="1">
        <f t="shared" si="59"/>
        <v>21</v>
      </c>
      <c r="P80" s="1">
        <f t="shared" si="60"/>
        <v>15</v>
      </c>
      <c r="Q80" s="1">
        <f t="shared" si="61"/>
        <v>3</v>
      </c>
      <c r="R80" s="1">
        <f t="shared" si="62"/>
        <v>16</v>
      </c>
      <c r="S80" s="1">
        <f t="shared" si="63"/>
        <v>23</v>
      </c>
      <c r="T80" s="1">
        <f t="shared" si="64"/>
        <v>1</v>
      </c>
      <c r="U80" s="1">
        <f t="shared" si="65"/>
        <v>11</v>
      </c>
      <c r="V80" s="1">
        <f t="shared" si="66"/>
        <v>11</v>
      </c>
      <c r="W80" s="1">
        <f t="shared" si="67"/>
        <v>2</v>
      </c>
      <c r="X80" s="1">
        <f t="shared" si="68"/>
        <v>21</v>
      </c>
      <c r="Y80" s="1">
        <f t="shared" si="69"/>
        <v>24</v>
      </c>
      <c r="Z80" s="1">
        <f t="shared" si="70"/>
        <v>2</v>
      </c>
      <c r="AA80" s="1" t="str">
        <f t="shared" si="51"/>
        <v>L</v>
      </c>
      <c r="AB80" s="1">
        <f t="shared" si="71"/>
        <v>4</v>
      </c>
      <c r="AC80" s="1" t="str">
        <f t="shared" si="52"/>
        <v>L</v>
      </c>
      <c r="AD80" s="1">
        <f t="shared" si="72"/>
        <v>3</v>
      </c>
      <c r="AE80" s="1">
        <f t="shared" si="73"/>
        <v>6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4</v>
      </c>
      <c r="E81" s="1">
        <v>6</v>
      </c>
      <c r="F81" s="1">
        <v>2</v>
      </c>
      <c r="G81" s="1" t="s">
        <v>83</v>
      </c>
      <c r="H81" s="1" t="s">
        <v>83</v>
      </c>
      <c r="I81" s="1">
        <f t="shared" si="53"/>
        <v>38</v>
      </c>
      <c r="J81" s="1">
        <f t="shared" si="54"/>
        <v>38</v>
      </c>
      <c r="K81" s="1">
        <f t="shared" si="55"/>
        <v>8</v>
      </c>
      <c r="L81" s="1">
        <f t="shared" si="56"/>
        <v>4</v>
      </c>
      <c r="M81" s="1">
        <f t="shared" si="57"/>
        <v>5</v>
      </c>
      <c r="N81" s="1">
        <f t="shared" si="58"/>
        <v>2</v>
      </c>
      <c r="O81" s="1">
        <f t="shared" si="59"/>
        <v>21</v>
      </c>
      <c r="P81" s="1">
        <f t="shared" si="60"/>
        <v>15</v>
      </c>
      <c r="Q81" s="1">
        <f t="shared" si="61"/>
        <v>3</v>
      </c>
      <c r="R81" s="1">
        <f t="shared" si="62"/>
        <v>17</v>
      </c>
      <c r="S81" s="1">
        <f t="shared" si="63"/>
        <v>23</v>
      </c>
      <c r="T81" s="1">
        <f t="shared" si="64"/>
        <v>1</v>
      </c>
      <c r="U81" s="1">
        <f t="shared" si="65"/>
        <v>12</v>
      </c>
      <c r="V81" s="1">
        <f t="shared" si="66"/>
        <v>11</v>
      </c>
      <c r="W81" s="1">
        <f t="shared" si="67"/>
        <v>2</v>
      </c>
      <c r="X81" s="1">
        <f t="shared" si="68"/>
        <v>22</v>
      </c>
      <c r="Y81" s="1">
        <f t="shared" si="69"/>
        <v>24</v>
      </c>
      <c r="Z81" s="1">
        <f t="shared" si="70"/>
        <v>2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3</v>
      </c>
      <c r="AE81" s="1">
        <f t="shared" si="73"/>
        <v>6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12</v>
      </c>
      <c r="E82" s="1">
        <v>3</v>
      </c>
      <c r="F82" s="1">
        <v>2</v>
      </c>
      <c r="G82" s="1" t="s">
        <v>83</v>
      </c>
      <c r="H82" s="1" t="s">
        <v>83</v>
      </c>
      <c r="I82" s="1">
        <f t="shared" si="53"/>
        <v>39</v>
      </c>
      <c r="J82" s="1">
        <f t="shared" si="54"/>
        <v>38</v>
      </c>
      <c r="K82" s="1">
        <f t="shared" si="55"/>
        <v>8</v>
      </c>
      <c r="L82" s="1">
        <f t="shared" si="56"/>
        <v>4</v>
      </c>
      <c r="M82" s="1">
        <f t="shared" si="57"/>
        <v>5</v>
      </c>
      <c r="N82" s="1">
        <f t="shared" si="58"/>
        <v>2</v>
      </c>
      <c r="O82" s="1">
        <f t="shared" si="59"/>
        <v>22</v>
      </c>
      <c r="P82" s="1">
        <f t="shared" si="60"/>
        <v>15</v>
      </c>
      <c r="Q82" s="1">
        <f t="shared" si="61"/>
        <v>3</v>
      </c>
      <c r="R82" s="1">
        <f t="shared" si="62"/>
        <v>17</v>
      </c>
      <c r="S82" s="1">
        <f t="shared" si="63"/>
        <v>23</v>
      </c>
      <c r="T82" s="1">
        <f t="shared" si="64"/>
        <v>1</v>
      </c>
      <c r="U82" s="1">
        <f t="shared" si="65"/>
        <v>12</v>
      </c>
      <c r="V82" s="1">
        <f t="shared" si="66"/>
        <v>11</v>
      </c>
      <c r="W82" s="1">
        <f t="shared" si="67"/>
        <v>2</v>
      </c>
      <c r="X82" s="1">
        <f t="shared" si="68"/>
        <v>23</v>
      </c>
      <c r="Y82" s="1">
        <f t="shared" si="69"/>
        <v>24</v>
      </c>
      <c r="Z82" s="1">
        <f t="shared" si="70"/>
        <v>2</v>
      </c>
      <c r="AA82" s="1" t="str">
        <f t="shared" si="51"/>
        <v>W</v>
      </c>
      <c r="AB82" s="1">
        <f t="shared" si="71"/>
        <v>2</v>
      </c>
      <c r="AC82" s="1" t="str">
        <f t="shared" si="52"/>
        <v>W</v>
      </c>
      <c r="AD82" s="1">
        <f t="shared" si="72"/>
        <v>4</v>
      </c>
      <c r="AE82" s="1">
        <f t="shared" si="73"/>
        <v>5</v>
      </c>
      <c r="AF82" s="1">
        <f t="shared" si="74"/>
        <v>1</v>
      </c>
      <c r="AG82" s="43"/>
    </row>
    <row r="83" spans="1:33" x14ac:dyDescent="0.3">
      <c r="A83" s="42">
        <v>46127</v>
      </c>
      <c r="B83" s="1">
        <v>82</v>
      </c>
      <c r="C83" s="1" t="s">
        <v>66</v>
      </c>
      <c r="D83" s="1" t="s">
        <v>21</v>
      </c>
      <c r="E83" s="1">
        <v>8</v>
      </c>
      <c r="F83" s="1">
        <v>1</v>
      </c>
      <c r="G83" s="1" t="s">
        <v>83</v>
      </c>
      <c r="H83" s="1" t="s">
        <v>83</v>
      </c>
      <c r="I83" s="1">
        <f t="shared" si="53"/>
        <v>40</v>
      </c>
      <c r="J83" s="1">
        <f t="shared" si="54"/>
        <v>38</v>
      </c>
      <c r="K83" s="1">
        <f t="shared" si="55"/>
        <v>8</v>
      </c>
      <c r="L83" s="1">
        <f t="shared" si="56"/>
        <v>4</v>
      </c>
      <c r="M83" s="1">
        <f t="shared" si="57"/>
        <v>5</v>
      </c>
      <c r="N83" s="1">
        <f t="shared" si="58"/>
        <v>2</v>
      </c>
      <c r="O83" s="1">
        <f t="shared" si="59"/>
        <v>23</v>
      </c>
      <c r="P83" s="1">
        <f t="shared" si="60"/>
        <v>15</v>
      </c>
      <c r="Q83" s="1">
        <f t="shared" si="61"/>
        <v>3</v>
      </c>
      <c r="R83" s="1">
        <f t="shared" si="62"/>
        <v>17</v>
      </c>
      <c r="S83" s="1">
        <f t="shared" si="63"/>
        <v>23</v>
      </c>
      <c r="T83" s="1">
        <f t="shared" si="64"/>
        <v>1</v>
      </c>
      <c r="U83" s="1">
        <f t="shared" si="65"/>
        <v>13</v>
      </c>
      <c r="V83" s="1">
        <f t="shared" si="66"/>
        <v>11</v>
      </c>
      <c r="W83" s="1">
        <f t="shared" si="67"/>
        <v>2</v>
      </c>
      <c r="X83" s="1">
        <f t="shared" si="68"/>
        <v>24</v>
      </c>
      <c r="Y83" s="1">
        <f t="shared" si="69"/>
        <v>24</v>
      </c>
      <c r="Z83" s="1">
        <f t="shared" si="70"/>
        <v>2</v>
      </c>
      <c r="AA83" s="1" t="str">
        <f t="shared" si="51"/>
        <v>W</v>
      </c>
      <c r="AB83" s="1">
        <f t="shared" si="71"/>
        <v>3</v>
      </c>
      <c r="AC83" s="1" t="str">
        <f t="shared" si="52"/>
        <v>W</v>
      </c>
      <c r="AD83" s="1">
        <f t="shared" si="72"/>
        <v>5</v>
      </c>
      <c r="AE83" s="1">
        <f t="shared" si="73"/>
        <v>4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40</v>
      </c>
      <c r="J84" s="1">
        <f t="shared" si="75"/>
        <v>38</v>
      </c>
      <c r="K84" s="1">
        <f t="shared" si="75"/>
        <v>8</v>
      </c>
      <c r="L84" s="1">
        <f t="shared" si="75"/>
        <v>4</v>
      </c>
      <c r="M84" s="1">
        <f t="shared" si="75"/>
        <v>5</v>
      </c>
      <c r="N84" s="1">
        <f t="shared" si="75"/>
        <v>2</v>
      </c>
      <c r="O84" s="1">
        <f t="shared" ref="O84:Z84" si="76">IF(O2="","",MAX(O2:O83))</f>
        <v>23</v>
      </c>
      <c r="P84" s="1">
        <f t="shared" si="76"/>
        <v>15</v>
      </c>
      <c r="Q84" s="1">
        <f t="shared" si="76"/>
        <v>3</v>
      </c>
      <c r="R84" s="1">
        <f t="shared" si="76"/>
        <v>17</v>
      </c>
      <c r="S84" s="1">
        <f t="shared" si="76"/>
        <v>23</v>
      </c>
      <c r="T84" s="1">
        <f t="shared" si="76"/>
        <v>1</v>
      </c>
      <c r="U84" s="1">
        <f t="shared" si="76"/>
        <v>13</v>
      </c>
      <c r="V84" s="1">
        <f t="shared" si="76"/>
        <v>11</v>
      </c>
      <c r="W84" s="1">
        <f t="shared" si="76"/>
        <v>2</v>
      </c>
      <c r="X84" s="1">
        <f t="shared" si="76"/>
        <v>24</v>
      </c>
      <c r="Y84" s="1">
        <f t="shared" si="76"/>
        <v>24</v>
      </c>
      <c r="Z84" s="1">
        <f t="shared" si="76"/>
        <v>2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4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251</v>
      </c>
      <c r="F85" s="1">
        <f>SUM(F2:F83)</f>
        <v>276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23-15-3</v>
      </c>
      <c r="R85" s="1" t="str">
        <f>IF(R84="","0-0-0",CONCATENATE(R84,"-",S84,"-",T84))</f>
        <v>17-23-1</v>
      </c>
      <c r="U85" s="1" t="str">
        <f>IF(U84="","0-0-0",CONCATENATE(U84,"-",V84,"-",W84))</f>
        <v>13-11-2</v>
      </c>
      <c r="X85" s="1" t="str">
        <f>IF(X84="","0-0-0",CONCATENATE(X84,"-",Y84,"-",Z84))</f>
        <v>24-24-2</v>
      </c>
      <c r="AA85" s="1" t="str">
        <f>IF(AA84="","0-0",CONCATENATE(AA84,AB84))</f>
        <v>W3</v>
      </c>
      <c r="AD85" s="1" t="str">
        <f>IF(AD84="","0-0-0",CONCATENATE(AD84,"-",AE84,"-",AF84))</f>
        <v>5-4-1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700-000002000000}">
      <formula1>$AK$1:$AK$2</formula1>
    </dataValidation>
    <dataValidation type="list" allowBlank="1" showInputMessage="1" showErrorMessage="1" sqref="C2:C83" xr:uid="{00000000-0002-0000-C700-000000000000}">
      <formula1>$AL$1:$AL$2</formula1>
    </dataValidation>
    <dataValidation type="list" allowBlank="1" showInputMessage="1" showErrorMessage="1" sqref="D2:D83" xr:uid="{00000000-0002-0000-C700-000001000000}">
      <formula1>$AM$1:$AM$31</formula1>
    </dataValidation>
  </dataValidations>
  <hyperlinks>
    <hyperlink ref="AG1" location="Index!A1" display="Home" xr:uid="{39096A16-34D4-4DDC-AB6B-B61D72D42EB1}"/>
  </hyperlink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D125-AC45-4965-8E97-103232F1A8D6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45937</v>
      </c>
      <c r="B2" s="1">
        <v>1</v>
      </c>
      <c r="C2" s="1" t="s">
        <v>66</v>
      </c>
      <c r="D2" s="1" t="s">
        <v>24</v>
      </c>
      <c r="E2" s="1">
        <v>1</v>
      </c>
      <c r="F2" s="1">
        <v>4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45938</v>
      </c>
      <c r="B3" s="1">
        <v>2</v>
      </c>
      <c r="C3" s="1" t="s">
        <v>65</v>
      </c>
      <c r="D3" s="1" t="s">
        <v>2</v>
      </c>
      <c r="E3" s="1">
        <v>6</v>
      </c>
      <c r="F3" s="1">
        <v>5</v>
      </c>
      <c r="G3" s="1" t="s">
        <v>84</v>
      </c>
      <c r="H3" s="1" t="s">
        <v>84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1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45941</v>
      </c>
      <c r="B4" s="1">
        <v>3</v>
      </c>
      <c r="C4" s="1" t="s">
        <v>65</v>
      </c>
      <c r="D4" s="1" t="s">
        <v>0</v>
      </c>
      <c r="E4" s="1">
        <v>2</v>
      </c>
      <c r="F4" s="1">
        <v>3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1</v>
      </c>
      <c r="L4" s="1">
        <f t="shared" si="5"/>
        <v>0</v>
      </c>
      <c r="M4" s="1">
        <f t="shared" si="6"/>
        <v>1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8</v>
      </c>
    </row>
    <row r="5" spans="1:41" x14ac:dyDescent="0.3">
      <c r="A5" s="42">
        <v>45943</v>
      </c>
      <c r="B5" s="1">
        <v>4</v>
      </c>
      <c r="C5" s="1" t="s">
        <v>65</v>
      </c>
      <c r="D5" s="1" t="s">
        <v>17</v>
      </c>
      <c r="E5" s="1">
        <v>3</v>
      </c>
      <c r="F5" s="1">
        <v>4</v>
      </c>
      <c r="G5" s="1" t="s">
        <v>84</v>
      </c>
      <c r="H5" s="1" t="s">
        <v>84</v>
      </c>
      <c r="I5" s="1">
        <f t="shared" si="2"/>
        <v>1</v>
      </c>
      <c r="J5" s="1">
        <f t="shared" si="3"/>
        <v>2</v>
      </c>
      <c r="K5" s="1">
        <f t="shared" si="4"/>
        <v>1</v>
      </c>
      <c r="L5" s="1">
        <f t="shared" si="5"/>
        <v>1</v>
      </c>
      <c r="M5" s="1">
        <f t="shared" si="6"/>
        <v>1</v>
      </c>
      <c r="N5" s="1">
        <f t="shared" si="7"/>
        <v>1</v>
      </c>
      <c r="O5" s="1">
        <f t="shared" si="8"/>
        <v>0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1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1</v>
      </c>
      <c r="AA5" s="1" t="str">
        <f t="shared" si="0"/>
        <v>L</v>
      </c>
      <c r="AB5" s="1">
        <f t="shared" si="20"/>
        <v>2</v>
      </c>
      <c r="AC5" s="1" t="str">
        <f t="shared" si="1"/>
        <v>OTL</v>
      </c>
      <c r="AD5" s="1">
        <f t="shared" si="21"/>
        <v>1</v>
      </c>
      <c r="AE5" s="1">
        <f t="shared" si="22"/>
        <v>2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A6" s="42">
        <v>45946</v>
      </c>
      <c r="B6" s="1">
        <v>5</v>
      </c>
      <c r="C6" s="1" t="s">
        <v>66</v>
      </c>
      <c r="D6" s="1" t="s">
        <v>9</v>
      </c>
      <c r="E6" s="1">
        <v>2</v>
      </c>
      <c r="F6" s="1">
        <v>4</v>
      </c>
      <c r="G6" s="1" t="s">
        <v>83</v>
      </c>
      <c r="H6" s="1" t="s">
        <v>83</v>
      </c>
      <c r="I6" s="1">
        <f t="shared" si="2"/>
        <v>1</v>
      </c>
      <c r="J6" s="1">
        <f t="shared" si="3"/>
        <v>3</v>
      </c>
      <c r="K6" s="1">
        <f t="shared" si="4"/>
        <v>1</v>
      </c>
      <c r="L6" s="1">
        <f t="shared" si="5"/>
        <v>1</v>
      </c>
      <c r="M6" s="1">
        <f t="shared" si="6"/>
        <v>1</v>
      </c>
      <c r="N6" s="1">
        <f t="shared" si="7"/>
        <v>1</v>
      </c>
      <c r="O6" s="1">
        <f t="shared" si="8"/>
        <v>0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1</v>
      </c>
      <c r="U6" s="1">
        <f t="shared" si="14"/>
        <v>1</v>
      </c>
      <c r="V6" s="1">
        <f t="shared" si="15"/>
        <v>0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1</v>
      </c>
      <c r="AA6" s="1" t="str">
        <f t="shared" si="0"/>
        <v>L</v>
      </c>
      <c r="AB6" s="1">
        <f t="shared" si="20"/>
        <v>3</v>
      </c>
      <c r="AC6" s="1" t="str">
        <f t="shared" si="1"/>
        <v>L</v>
      </c>
      <c r="AD6" s="1">
        <f t="shared" si="21"/>
        <v>1</v>
      </c>
      <c r="AE6" s="1">
        <f t="shared" si="22"/>
        <v>3</v>
      </c>
      <c r="AF6" s="1">
        <f t="shared" si="23"/>
        <v>1</v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A7" s="42">
        <v>45948</v>
      </c>
      <c r="B7" s="1">
        <v>6</v>
      </c>
      <c r="C7" s="1" t="s">
        <v>66</v>
      </c>
      <c r="D7" s="1" t="s">
        <v>26</v>
      </c>
      <c r="E7" s="1">
        <v>3</v>
      </c>
      <c r="F7" s="1">
        <v>4</v>
      </c>
      <c r="G7" s="1" t="s">
        <v>84</v>
      </c>
      <c r="H7" s="1" t="s">
        <v>83</v>
      </c>
      <c r="I7" s="1">
        <f t="shared" si="2"/>
        <v>1</v>
      </c>
      <c r="J7" s="1">
        <f t="shared" si="3"/>
        <v>3</v>
      </c>
      <c r="K7" s="1">
        <f t="shared" si="4"/>
        <v>1</v>
      </c>
      <c r="L7" s="1">
        <f t="shared" si="5"/>
        <v>2</v>
      </c>
      <c r="M7" s="1">
        <f t="shared" si="6"/>
        <v>1</v>
      </c>
      <c r="N7" s="1">
        <f t="shared" si="7"/>
        <v>1</v>
      </c>
      <c r="O7" s="1">
        <f t="shared" si="8"/>
        <v>0</v>
      </c>
      <c r="P7" s="1">
        <f t="shared" si="9"/>
        <v>2</v>
      </c>
      <c r="Q7" s="1">
        <f t="shared" si="10"/>
        <v>1</v>
      </c>
      <c r="R7" s="1">
        <f t="shared" si="11"/>
        <v>1</v>
      </c>
      <c r="S7" s="1">
        <f t="shared" si="12"/>
        <v>1</v>
      </c>
      <c r="T7" s="1">
        <f t="shared" si="13"/>
        <v>1</v>
      </c>
      <c r="U7" s="1">
        <f t="shared" si="14"/>
        <v>1</v>
      </c>
      <c r="V7" s="1">
        <f t="shared" si="15"/>
        <v>0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1</v>
      </c>
      <c r="AA7" s="1" t="str">
        <f t="shared" si="0"/>
        <v>L</v>
      </c>
      <c r="AB7" s="1">
        <f t="shared" si="20"/>
        <v>4</v>
      </c>
      <c r="AC7" s="1" t="str">
        <f t="shared" si="1"/>
        <v>OTL</v>
      </c>
      <c r="AD7" s="1">
        <f t="shared" si="21"/>
        <v>1</v>
      </c>
      <c r="AE7" s="1">
        <f t="shared" si="22"/>
        <v>3</v>
      </c>
      <c r="AF7" s="1">
        <f t="shared" si="23"/>
        <v>2</v>
      </c>
      <c r="AG7" s="43"/>
      <c r="AM7" s="1" t="s">
        <v>24</v>
      </c>
      <c r="AN7" s="1" t="s">
        <v>17</v>
      </c>
      <c r="AO7" s="1" t="s">
        <v>2</v>
      </c>
    </row>
    <row r="8" spans="1:41" x14ac:dyDescent="0.3">
      <c r="A8" s="42">
        <v>45951</v>
      </c>
      <c r="B8" s="1">
        <v>7</v>
      </c>
      <c r="C8" s="1" t="s">
        <v>65</v>
      </c>
      <c r="D8" s="1" t="s">
        <v>6</v>
      </c>
      <c r="E8" s="1">
        <v>2</v>
      </c>
      <c r="F8" s="1">
        <v>1</v>
      </c>
      <c r="G8" s="1" t="s">
        <v>84</v>
      </c>
      <c r="H8" s="1" t="s">
        <v>83</v>
      </c>
      <c r="I8" s="1">
        <f t="shared" si="2"/>
        <v>2</v>
      </c>
      <c r="J8" s="1">
        <f t="shared" si="3"/>
        <v>3</v>
      </c>
      <c r="K8" s="1">
        <f t="shared" si="4"/>
        <v>2</v>
      </c>
      <c r="L8" s="1">
        <f t="shared" si="5"/>
        <v>2</v>
      </c>
      <c r="M8" s="1">
        <f t="shared" si="6"/>
        <v>1</v>
      </c>
      <c r="N8" s="1">
        <f t="shared" si="7"/>
        <v>1</v>
      </c>
      <c r="O8" s="1">
        <f t="shared" si="8"/>
        <v>0</v>
      </c>
      <c r="P8" s="1">
        <f t="shared" si="9"/>
        <v>2</v>
      </c>
      <c r="Q8" s="1">
        <f t="shared" si="10"/>
        <v>1</v>
      </c>
      <c r="R8" s="1">
        <f t="shared" si="11"/>
        <v>2</v>
      </c>
      <c r="S8" s="1">
        <f t="shared" si="12"/>
        <v>1</v>
      </c>
      <c r="T8" s="1">
        <f t="shared" si="13"/>
        <v>1</v>
      </c>
      <c r="U8" s="1">
        <f t="shared" si="14"/>
        <v>1</v>
      </c>
      <c r="V8" s="1">
        <f t="shared" si="15"/>
        <v>0</v>
      </c>
      <c r="W8" s="1">
        <f t="shared" si="16"/>
        <v>0</v>
      </c>
      <c r="X8" s="1">
        <f t="shared" si="17"/>
        <v>2</v>
      </c>
      <c r="Y8" s="1">
        <f t="shared" si="18"/>
        <v>2</v>
      </c>
      <c r="Z8" s="1">
        <f t="shared" si="19"/>
        <v>1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2</v>
      </c>
      <c r="AE8" s="1">
        <f t="shared" si="22"/>
        <v>3</v>
      </c>
      <c r="AF8" s="1">
        <f t="shared" si="23"/>
        <v>2</v>
      </c>
      <c r="AG8" s="43"/>
      <c r="AM8" s="1" t="s">
        <v>23</v>
      </c>
      <c r="AN8" s="1" t="s">
        <v>15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22</v>
      </c>
      <c r="E9" s="1">
        <v>3</v>
      </c>
      <c r="F9" s="1">
        <v>2</v>
      </c>
      <c r="G9" s="1" t="s">
        <v>84</v>
      </c>
      <c r="H9" s="1" t="s">
        <v>83</v>
      </c>
      <c r="I9" s="1">
        <f t="shared" si="2"/>
        <v>3</v>
      </c>
      <c r="J9" s="1">
        <f t="shared" si="3"/>
        <v>3</v>
      </c>
      <c r="K9" s="1">
        <f t="shared" si="4"/>
        <v>3</v>
      </c>
      <c r="L9" s="1">
        <f t="shared" si="5"/>
        <v>2</v>
      </c>
      <c r="M9" s="1">
        <f t="shared" si="6"/>
        <v>1</v>
      </c>
      <c r="N9" s="1">
        <f t="shared" si="7"/>
        <v>1</v>
      </c>
      <c r="O9" s="1">
        <f t="shared" si="8"/>
        <v>0</v>
      </c>
      <c r="P9" s="1">
        <f t="shared" si="9"/>
        <v>2</v>
      </c>
      <c r="Q9" s="1">
        <f t="shared" si="10"/>
        <v>1</v>
      </c>
      <c r="R9" s="1">
        <f t="shared" si="11"/>
        <v>3</v>
      </c>
      <c r="S9" s="1">
        <f t="shared" si="12"/>
        <v>1</v>
      </c>
      <c r="T9" s="1">
        <f t="shared" si="13"/>
        <v>1</v>
      </c>
      <c r="U9" s="1">
        <f t="shared" si="14"/>
        <v>1</v>
      </c>
      <c r="V9" s="1">
        <f t="shared" si="15"/>
        <v>0</v>
      </c>
      <c r="W9" s="1">
        <f t="shared" si="16"/>
        <v>0</v>
      </c>
      <c r="X9" s="1">
        <f t="shared" si="17"/>
        <v>3</v>
      </c>
      <c r="Y9" s="1">
        <f t="shared" si="18"/>
        <v>2</v>
      </c>
      <c r="Z9" s="1">
        <f t="shared" si="19"/>
        <v>1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3</v>
      </c>
      <c r="AE9" s="1">
        <f t="shared" si="22"/>
        <v>3</v>
      </c>
      <c r="AF9" s="1">
        <f t="shared" si="23"/>
        <v>2</v>
      </c>
      <c r="AG9" s="43"/>
      <c r="AM9" s="1" t="s">
        <v>22</v>
      </c>
      <c r="AN9" s="1" t="s">
        <v>8</v>
      </c>
    </row>
    <row r="10" spans="1:41" x14ac:dyDescent="0.3">
      <c r="A10" s="42">
        <v>45955</v>
      </c>
      <c r="B10" s="1">
        <v>9</v>
      </c>
      <c r="C10" s="1" t="s">
        <v>65</v>
      </c>
      <c r="D10" s="1" t="s">
        <v>15</v>
      </c>
      <c r="E10" s="1">
        <v>4</v>
      </c>
      <c r="F10" s="1">
        <v>5</v>
      </c>
      <c r="G10" s="1" t="s">
        <v>84</v>
      </c>
      <c r="H10" s="1" t="s">
        <v>84</v>
      </c>
      <c r="I10" s="1">
        <f t="shared" si="2"/>
        <v>3</v>
      </c>
      <c r="J10" s="1">
        <f t="shared" si="3"/>
        <v>3</v>
      </c>
      <c r="K10" s="1">
        <f t="shared" si="4"/>
        <v>3</v>
      </c>
      <c r="L10" s="1">
        <f t="shared" si="5"/>
        <v>3</v>
      </c>
      <c r="M10" s="1">
        <f t="shared" si="6"/>
        <v>1</v>
      </c>
      <c r="N10" s="1">
        <f t="shared" si="7"/>
        <v>2</v>
      </c>
      <c r="O10" s="1">
        <f t="shared" si="8"/>
        <v>0</v>
      </c>
      <c r="P10" s="1">
        <f t="shared" si="9"/>
        <v>2</v>
      </c>
      <c r="Q10" s="1">
        <f t="shared" si="10"/>
        <v>1</v>
      </c>
      <c r="R10" s="1">
        <f t="shared" si="11"/>
        <v>3</v>
      </c>
      <c r="S10" s="1">
        <f t="shared" si="12"/>
        <v>1</v>
      </c>
      <c r="T10" s="1">
        <f t="shared" si="13"/>
        <v>2</v>
      </c>
      <c r="U10" s="1">
        <f t="shared" si="14"/>
        <v>1</v>
      </c>
      <c r="V10" s="1">
        <f t="shared" si="15"/>
        <v>0</v>
      </c>
      <c r="W10" s="1">
        <f t="shared" si="16"/>
        <v>0</v>
      </c>
      <c r="X10" s="1">
        <f t="shared" si="17"/>
        <v>3</v>
      </c>
      <c r="Y10" s="1">
        <f t="shared" si="18"/>
        <v>2</v>
      </c>
      <c r="Z10" s="1">
        <f t="shared" si="19"/>
        <v>2</v>
      </c>
      <c r="AA10" s="1" t="str">
        <f t="shared" si="0"/>
        <v>L</v>
      </c>
      <c r="AB10" s="1">
        <f t="shared" si="20"/>
        <v>1</v>
      </c>
      <c r="AC10" s="1" t="str">
        <f t="shared" si="1"/>
        <v>OTL</v>
      </c>
      <c r="AD10" s="1">
        <f t="shared" si="21"/>
        <v>3</v>
      </c>
      <c r="AE10" s="1">
        <f t="shared" si="22"/>
        <v>3</v>
      </c>
      <c r="AF10" s="1">
        <f t="shared" si="23"/>
        <v>3</v>
      </c>
      <c r="AG10" s="43"/>
      <c r="AM10" s="1" t="s">
        <v>21</v>
      </c>
      <c r="AN10" s="1" t="s">
        <v>7</v>
      </c>
    </row>
    <row r="11" spans="1:41" x14ac:dyDescent="0.3">
      <c r="A11" s="42">
        <v>45956</v>
      </c>
      <c r="B11" s="1">
        <v>10</v>
      </c>
      <c r="C11" s="1" t="s">
        <v>65</v>
      </c>
      <c r="D11" s="1" t="s">
        <v>25</v>
      </c>
      <c r="E11" s="1">
        <v>3</v>
      </c>
      <c r="F11" s="1">
        <v>1</v>
      </c>
      <c r="G11" s="1" t="s">
        <v>83</v>
      </c>
      <c r="H11" s="1" t="s">
        <v>83</v>
      </c>
      <c r="I11" s="1">
        <f t="shared" si="2"/>
        <v>4</v>
      </c>
      <c r="J11" s="1">
        <f t="shared" si="3"/>
        <v>3</v>
      </c>
      <c r="K11" s="1">
        <f t="shared" si="4"/>
        <v>3</v>
      </c>
      <c r="L11" s="1">
        <f t="shared" si="5"/>
        <v>3</v>
      </c>
      <c r="M11" s="1">
        <f t="shared" si="6"/>
        <v>1</v>
      </c>
      <c r="N11" s="1">
        <f t="shared" si="7"/>
        <v>2</v>
      </c>
      <c r="O11" s="1">
        <f t="shared" si="8"/>
        <v>0</v>
      </c>
      <c r="P11" s="1">
        <f t="shared" si="9"/>
        <v>2</v>
      </c>
      <c r="Q11" s="1">
        <f t="shared" si="10"/>
        <v>1</v>
      </c>
      <c r="R11" s="1">
        <f t="shared" si="11"/>
        <v>4</v>
      </c>
      <c r="S11" s="1">
        <f t="shared" si="12"/>
        <v>1</v>
      </c>
      <c r="T11" s="1">
        <f t="shared" si="13"/>
        <v>2</v>
      </c>
      <c r="U11" s="1">
        <f t="shared" si="14"/>
        <v>1</v>
      </c>
      <c r="V11" s="1">
        <f t="shared" si="15"/>
        <v>0</v>
      </c>
      <c r="W11" s="1">
        <f t="shared" si="16"/>
        <v>0</v>
      </c>
      <c r="X11" s="1">
        <f t="shared" si="17"/>
        <v>4</v>
      </c>
      <c r="Y11" s="1">
        <f t="shared" si="18"/>
        <v>2</v>
      </c>
      <c r="Z11" s="1">
        <f t="shared" si="19"/>
        <v>2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4</v>
      </c>
      <c r="AE11" s="1">
        <f t="shared" si="22"/>
        <v>3</v>
      </c>
      <c r="AF11" s="1">
        <f t="shared" si="23"/>
        <v>3</v>
      </c>
      <c r="AG11" s="43"/>
      <c r="AM11" s="1" t="s">
        <v>20</v>
      </c>
      <c r="AN11" s="1" t="s">
        <v>6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8</v>
      </c>
      <c r="E12" s="1">
        <v>4</v>
      </c>
      <c r="F12" s="1">
        <v>3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3</v>
      </c>
      <c r="K12" s="1">
        <f t="shared" si="4"/>
        <v>3</v>
      </c>
      <c r="L12" s="1">
        <f t="shared" si="5"/>
        <v>3</v>
      </c>
      <c r="M12" s="1">
        <f t="shared" si="6"/>
        <v>1</v>
      </c>
      <c r="N12" s="1">
        <f t="shared" si="7"/>
        <v>2</v>
      </c>
      <c r="O12" s="1">
        <f t="shared" si="8"/>
        <v>0</v>
      </c>
      <c r="P12" s="1">
        <f t="shared" si="9"/>
        <v>2</v>
      </c>
      <c r="Q12" s="1">
        <f t="shared" si="10"/>
        <v>1</v>
      </c>
      <c r="R12" s="1">
        <f t="shared" si="11"/>
        <v>5</v>
      </c>
      <c r="S12" s="1">
        <f t="shared" si="12"/>
        <v>1</v>
      </c>
      <c r="T12" s="1">
        <f t="shared" si="13"/>
        <v>2</v>
      </c>
      <c r="U12" s="1">
        <f t="shared" si="14"/>
        <v>2</v>
      </c>
      <c r="V12" s="1">
        <f t="shared" si="15"/>
        <v>0</v>
      </c>
      <c r="W12" s="1">
        <f t="shared" si="16"/>
        <v>0</v>
      </c>
      <c r="X12" s="1">
        <f t="shared" si="17"/>
        <v>5</v>
      </c>
      <c r="Y12" s="1">
        <f t="shared" si="18"/>
        <v>2</v>
      </c>
      <c r="Z12" s="1">
        <f t="shared" si="19"/>
        <v>2</v>
      </c>
      <c r="AA12" s="1" t="str">
        <f t="shared" si="0"/>
        <v>W</v>
      </c>
      <c r="AB12" s="1">
        <f t="shared" si="20"/>
        <v>2</v>
      </c>
      <c r="AC12" s="1" t="str">
        <f t="shared" si="1"/>
        <v>W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3</v>
      </c>
      <c r="AG12" s="43"/>
      <c r="AM12" s="1" t="s">
        <v>19</v>
      </c>
      <c r="AN12" s="1" t="s">
        <v>95</v>
      </c>
    </row>
    <row r="13" spans="1:41" x14ac:dyDescent="0.3">
      <c r="A13" s="42">
        <v>45960</v>
      </c>
      <c r="B13" s="1">
        <v>12</v>
      </c>
      <c r="C13" s="1" t="s">
        <v>66</v>
      </c>
      <c r="D13" s="1" t="s">
        <v>21</v>
      </c>
      <c r="E13" s="1">
        <v>3</v>
      </c>
      <c r="F13" s="1">
        <v>4</v>
      </c>
      <c r="G13" s="1" t="s">
        <v>84</v>
      </c>
      <c r="H13" s="1" t="s">
        <v>84</v>
      </c>
      <c r="I13" s="1">
        <f t="shared" si="2"/>
        <v>5</v>
      </c>
      <c r="J13" s="1">
        <f t="shared" si="3"/>
        <v>3</v>
      </c>
      <c r="K13" s="1">
        <f t="shared" si="4"/>
        <v>3</v>
      </c>
      <c r="L13" s="1">
        <f t="shared" si="5"/>
        <v>4</v>
      </c>
      <c r="M13" s="1">
        <f t="shared" si="6"/>
        <v>1</v>
      </c>
      <c r="N13" s="1">
        <f t="shared" si="7"/>
        <v>3</v>
      </c>
      <c r="O13" s="1">
        <f t="shared" si="8"/>
        <v>0</v>
      </c>
      <c r="P13" s="1">
        <f t="shared" si="9"/>
        <v>2</v>
      </c>
      <c r="Q13" s="1">
        <f t="shared" si="10"/>
        <v>2</v>
      </c>
      <c r="R13" s="1">
        <f t="shared" si="11"/>
        <v>5</v>
      </c>
      <c r="S13" s="1">
        <f t="shared" si="12"/>
        <v>1</v>
      </c>
      <c r="T13" s="1">
        <f t="shared" si="13"/>
        <v>2</v>
      </c>
      <c r="U13" s="1">
        <f t="shared" si="14"/>
        <v>2</v>
      </c>
      <c r="V13" s="1">
        <f t="shared" si="15"/>
        <v>0</v>
      </c>
      <c r="W13" s="1">
        <f t="shared" si="16"/>
        <v>0</v>
      </c>
      <c r="X13" s="1">
        <f t="shared" si="17"/>
        <v>5</v>
      </c>
      <c r="Y13" s="1">
        <f t="shared" si="18"/>
        <v>2</v>
      </c>
      <c r="Z13" s="1">
        <f t="shared" si="19"/>
        <v>2</v>
      </c>
      <c r="AA13" s="1" t="str">
        <f t="shared" si="0"/>
        <v>L</v>
      </c>
      <c r="AB13" s="1">
        <f t="shared" si="20"/>
        <v>1</v>
      </c>
      <c r="AC13" s="1" t="str">
        <f t="shared" si="1"/>
        <v>OTL</v>
      </c>
      <c r="AD13" s="1">
        <f t="shared" si="24"/>
        <v>4</v>
      </c>
      <c r="AE13" s="1">
        <f t="shared" si="25"/>
        <v>2</v>
      </c>
      <c r="AF13" s="1">
        <f t="shared" si="26"/>
        <v>4</v>
      </c>
      <c r="AG13" s="43"/>
      <c r="AM13" s="1" t="s">
        <v>17</v>
      </c>
      <c r="AN13" s="1" t="s">
        <v>3</v>
      </c>
    </row>
    <row r="14" spans="1:41" x14ac:dyDescent="0.3">
      <c r="A14" s="42">
        <v>45962</v>
      </c>
      <c r="B14" s="1">
        <v>13</v>
      </c>
      <c r="C14" s="1" t="s">
        <v>66</v>
      </c>
      <c r="D14" s="1" t="s">
        <v>14</v>
      </c>
      <c r="E14" s="1">
        <v>1</v>
      </c>
      <c r="F14" s="1">
        <v>4</v>
      </c>
      <c r="G14" s="1" t="s">
        <v>83</v>
      </c>
      <c r="H14" s="1" t="s">
        <v>83</v>
      </c>
      <c r="I14" s="1">
        <f t="shared" si="2"/>
        <v>5</v>
      </c>
      <c r="J14" s="1">
        <f t="shared" si="3"/>
        <v>4</v>
      </c>
      <c r="K14" s="1">
        <f t="shared" si="4"/>
        <v>3</v>
      </c>
      <c r="L14" s="1">
        <f t="shared" si="5"/>
        <v>4</v>
      </c>
      <c r="M14" s="1">
        <f t="shared" si="6"/>
        <v>1</v>
      </c>
      <c r="N14" s="1">
        <f t="shared" si="7"/>
        <v>3</v>
      </c>
      <c r="O14" s="1">
        <f t="shared" si="8"/>
        <v>0</v>
      </c>
      <c r="P14" s="1">
        <f t="shared" si="9"/>
        <v>3</v>
      </c>
      <c r="Q14" s="1">
        <f t="shared" si="10"/>
        <v>2</v>
      </c>
      <c r="R14" s="1">
        <f t="shared" si="11"/>
        <v>5</v>
      </c>
      <c r="S14" s="1">
        <f t="shared" si="12"/>
        <v>1</v>
      </c>
      <c r="T14" s="1">
        <f t="shared" si="13"/>
        <v>2</v>
      </c>
      <c r="U14" s="1">
        <f t="shared" si="14"/>
        <v>2</v>
      </c>
      <c r="V14" s="1">
        <f t="shared" si="15"/>
        <v>0</v>
      </c>
      <c r="W14" s="1">
        <f t="shared" si="16"/>
        <v>0</v>
      </c>
      <c r="X14" s="1">
        <f t="shared" si="17"/>
        <v>5</v>
      </c>
      <c r="Y14" s="1">
        <f t="shared" si="18"/>
        <v>2</v>
      </c>
      <c r="Z14" s="1">
        <f t="shared" si="19"/>
        <v>2</v>
      </c>
      <c r="AA14" s="1" t="str">
        <f t="shared" si="0"/>
        <v>L</v>
      </c>
      <c r="AB14" s="1">
        <f t="shared" si="20"/>
        <v>2</v>
      </c>
      <c r="AC14" s="1" t="str">
        <f t="shared" si="1"/>
        <v>L</v>
      </c>
      <c r="AD14" s="1">
        <f t="shared" si="24"/>
        <v>4</v>
      </c>
      <c r="AE14" s="1">
        <f t="shared" si="25"/>
        <v>2</v>
      </c>
      <c r="AF14" s="1">
        <f t="shared" si="26"/>
        <v>4</v>
      </c>
      <c r="AG14" s="43"/>
      <c r="AM14" s="1" t="s">
        <v>16</v>
      </c>
      <c r="AN14" s="1" t="s">
        <v>2</v>
      </c>
    </row>
    <row r="15" spans="1:41" x14ac:dyDescent="0.3">
      <c r="A15" s="42">
        <v>45965</v>
      </c>
      <c r="B15" s="1">
        <v>14</v>
      </c>
      <c r="C15" s="1" t="s">
        <v>66</v>
      </c>
      <c r="D15" s="1" t="s">
        <v>0</v>
      </c>
      <c r="E15" s="1">
        <v>3</v>
      </c>
      <c r="F15" s="1">
        <v>0</v>
      </c>
      <c r="G15" s="1" t="s">
        <v>83</v>
      </c>
      <c r="H15" s="1" t="s">
        <v>83</v>
      </c>
      <c r="I15" s="1">
        <f t="shared" si="2"/>
        <v>6</v>
      </c>
      <c r="J15" s="1">
        <f t="shared" si="3"/>
        <v>4</v>
      </c>
      <c r="K15" s="1">
        <f t="shared" si="4"/>
        <v>3</v>
      </c>
      <c r="L15" s="1">
        <f t="shared" si="5"/>
        <v>4</v>
      </c>
      <c r="M15" s="1">
        <f t="shared" si="6"/>
        <v>1</v>
      </c>
      <c r="N15" s="1">
        <f t="shared" si="7"/>
        <v>3</v>
      </c>
      <c r="O15" s="1">
        <f t="shared" si="8"/>
        <v>1</v>
      </c>
      <c r="P15" s="1">
        <f t="shared" si="9"/>
        <v>3</v>
      </c>
      <c r="Q15" s="1">
        <f t="shared" si="10"/>
        <v>2</v>
      </c>
      <c r="R15" s="1">
        <f t="shared" si="11"/>
        <v>5</v>
      </c>
      <c r="S15" s="1">
        <f t="shared" si="12"/>
        <v>1</v>
      </c>
      <c r="T15" s="1">
        <f t="shared" si="13"/>
        <v>2</v>
      </c>
      <c r="U15" s="1">
        <f t="shared" si="14"/>
        <v>2</v>
      </c>
      <c r="V15" s="1">
        <f t="shared" si="15"/>
        <v>0</v>
      </c>
      <c r="W15" s="1">
        <f t="shared" si="16"/>
        <v>0</v>
      </c>
      <c r="X15" s="1">
        <f t="shared" si="17"/>
        <v>6</v>
      </c>
      <c r="Y15" s="1">
        <f t="shared" si="18"/>
        <v>2</v>
      </c>
      <c r="Z15" s="1">
        <f t="shared" si="19"/>
        <v>2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5</v>
      </c>
      <c r="AE15" s="1">
        <f t="shared" si="25"/>
        <v>2</v>
      </c>
      <c r="AF15" s="1">
        <f t="shared" si="26"/>
        <v>3</v>
      </c>
      <c r="AG15" s="43"/>
      <c r="AM15" s="1" t="s">
        <v>15</v>
      </c>
      <c r="AN15" s="1" t="s">
        <v>0</v>
      </c>
    </row>
    <row r="16" spans="1:41" x14ac:dyDescent="0.3">
      <c r="A16" s="42">
        <v>45967</v>
      </c>
      <c r="B16" s="1">
        <v>15</v>
      </c>
      <c r="C16" s="1" t="s">
        <v>66</v>
      </c>
      <c r="D16" s="1" t="s">
        <v>19</v>
      </c>
      <c r="E16" s="1">
        <v>2</v>
      </c>
      <c r="F16" s="1">
        <v>5</v>
      </c>
      <c r="G16" s="1" t="s">
        <v>83</v>
      </c>
      <c r="H16" s="1" t="s">
        <v>83</v>
      </c>
      <c r="I16" s="1">
        <f t="shared" si="2"/>
        <v>6</v>
      </c>
      <c r="J16" s="1">
        <f t="shared" si="3"/>
        <v>5</v>
      </c>
      <c r="K16" s="1">
        <f t="shared" si="4"/>
        <v>3</v>
      </c>
      <c r="L16" s="1">
        <f t="shared" si="5"/>
        <v>4</v>
      </c>
      <c r="M16" s="1">
        <f t="shared" si="6"/>
        <v>1</v>
      </c>
      <c r="N16" s="1">
        <f t="shared" si="7"/>
        <v>3</v>
      </c>
      <c r="O16" s="1">
        <f t="shared" si="8"/>
        <v>1</v>
      </c>
      <c r="P16" s="1">
        <f t="shared" si="9"/>
        <v>4</v>
      </c>
      <c r="Q16" s="1">
        <f t="shared" si="10"/>
        <v>2</v>
      </c>
      <c r="R16" s="1">
        <f t="shared" si="11"/>
        <v>5</v>
      </c>
      <c r="S16" s="1">
        <f t="shared" si="12"/>
        <v>1</v>
      </c>
      <c r="T16" s="1">
        <f t="shared" si="13"/>
        <v>2</v>
      </c>
      <c r="U16" s="1">
        <f t="shared" si="14"/>
        <v>2</v>
      </c>
      <c r="V16" s="1">
        <f t="shared" si="15"/>
        <v>0</v>
      </c>
      <c r="W16" s="1">
        <f t="shared" si="16"/>
        <v>0</v>
      </c>
      <c r="X16" s="1">
        <f t="shared" si="17"/>
        <v>6</v>
      </c>
      <c r="Y16" s="1">
        <f t="shared" si="18"/>
        <v>2</v>
      </c>
      <c r="Z16" s="1">
        <f t="shared" si="19"/>
        <v>2</v>
      </c>
      <c r="AA16" s="1" t="str">
        <f t="shared" si="0"/>
        <v>L</v>
      </c>
      <c r="AB16" s="1">
        <f t="shared" si="20"/>
        <v>1</v>
      </c>
      <c r="AC16" s="1" t="str">
        <f t="shared" si="1"/>
        <v>L</v>
      </c>
      <c r="AD16" s="1">
        <f t="shared" si="24"/>
        <v>5</v>
      </c>
      <c r="AE16" s="1">
        <f t="shared" si="25"/>
        <v>2</v>
      </c>
      <c r="AF16" s="1">
        <f t="shared" si="26"/>
        <v>3</v>
      </c>
      <c r="AG16" s="43"/>
      <c r="AM16" s="1" t="s">
        <v>14</v>
      </c>
    </row>
    <row r="17" spans="1:39" x14ac:dyDescent="0.3">
      <c r="A17" s="42">
        <v>45970</v>
      </c>
      <c r="B17" s="1">
        <v>16</v>
      </c>
      <c r="C17" s="1" t="s">
        <v>65</v>
      </c>
      <c r="D17" s="1" t="s">
        <v>9</v>
      </c>
      <c r="E17" s="1">
        <v>3</v>
      </c>
      <c r="F17" s="1">
        <v>2</v>
      </c>
      <c r="G17" s="1" t="s">
        <v>83</v>
      </c>
      <c r="H17" s="1" t="s">
        <v>83</v>
      </c>
      <c r="I17" s="1">
        <f t="shared" si="2"/>
        <v>7</v>
      </c>
      <c r="J17" s="1">
        <f t="shared" si="3"/>
        <v>5</v>
      </c>
      <c r="K17" s="1">
        <f t="shared" si="4"/>
        <v>3</v>
      </c>
      <c r="L17" s="1">
        <f t="shared" si="5"/>
        <v>4</v>
      </c>
      <c r="M17" s="1">
        <f t="shared" si="6"/>
        <v>1</v>
      </c>
      <c r="N17" s="1">
        <f t="shared" si="7"/>
        <v>3</v>
      </c>
      <c r="O17" s="1">
        <f t="shared" si="8"/>
        <v>1</v>
      </c>
      <c r="P17" s="1">
        <f t="shared" si="9"/>
        <v>4</v>
      </c>
      <c r="Q17" s="1">
        <f t="shared" si="10"/>
        <v>2</v>
      </c>
      <c r="R17" s="1">
        <f t="shared" si="11"/>
        <v>6</v>
      </c>
      <c r="S17" s="1">
        <f t="shared" si="12"/>
        <v>1</v>
      </c>
      <c r="T17" s="1">
        <f t="shared" si="13"/>
        <v>2</v>
      </c>
      <c r="U17" s="1">
        <f t="shared" si="14"/>
        <v>2</v>
      </c>
      <c r="V17" s="1">
        <f t="shared" si="15"/>
        <v>0</v>
      </c>
      <c r="W17" s="1">
        <f t="shared" si="16"/>
        <v>0</v>
      </c>
      <c r="X17" s="1">
        <f t="shared" si="17"/>
        <v>6</v>
      </c>
      <c r="Y17" s="1">
        <f t="shared" si="18"/>
        <v>2</v>
      </c>
      <c r="Z17" s="1">
        <f t="shared" si="19"/>
        <v>2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6</v>
      </c>
      <c r="AE17" s="1">
        <f t="shared" si="25"/>
        <v>2</v>
      </c>
      <c r="AF17" s="1">
        <f t="shared" si="26"/>
        <v>2</v>
      </c>
      <c r="AG17" s="43"/>
      <c r="AM17" s="1" t="s">
        <v>13</v>
      </c>
    </row>
    <row r="18" spans="1:39" x14ac:dyDescent="0.3">
      <c r="A18" s="42">
        <v>45972</v>
      </c>
      <c r="B18" s="1">
        <v>17</v>
      </c>
      <c r="C18" s="1" t="s">
        <v>65</v>
      </c>
      <c r="D18" s="1" t="s">
        <v>16</v>
      </c>
      <c r="E18" s="1">
        <v>5</v>
      </c>
      <c r="F18" s="1">
        <v>1</v>
      </c>
      <c r="G18" s="1" t="s">
        <v>83</v>
      </c>
      <c r="H18" s="1" t="s">
        <v>83</v>
      </c>
      <c r="I18" s="1">
        <f t="shared" si="2"/>
        <v>8</v>
      </c>
      <c r="J18" s="1">
        <f t="shared" si="3"/>
        <v>5</v>
      </c>
      <c r="K18" s="1">
        <f t="shared" si="4"/>
        <v>3</v>
      </c>
      <c r="L18" s="1">
        <f t="shared" si="5"/>
        <v>4</v>
      </c>
      <c r="M18" s="1">
        <f t="shared" si="6"/>
        <v>1</v>
      </c>
      <c r="N18" s="1">
        <f t="shared" si="7"/>
        <v>3</v>
      </c>
      <c r="O18" s="1">
        <f t="shared" si="8"/>
        <v>1</v>
      </c>
      <c r="P18" s="1">
        <f t="shared" si="9"/>
        <v>4</v>
      </c>
      <c r="Q18" s="1">
        <f t="shared" si="10"/>
        <v>2</v>
      </c>
      <c r="R18" s="1">
        <f t="shared" si="11"/>
        <v>7</v>
      </c>
      <c r="S18" s="1">
        <f t="shared" si="12"/>
        <v>1</v>
      </c>
      <c r="T18" s="1">
        <f t="shared" si="13"/>
        <v>2</v>
      </c>
      <c r="U18" s="1">
        <f t="shared" si="14"/>
        <v>2</v>
      </c>
      <c r="V18" s="1">
        <f t="shared" si="15"/>
        <v>0</v>
      </c>
      <c r="W18" s="1">
        <f t="shared" si="16"/>
        <v>0</v>
      </c>
      <c r="X18" s="1">
        <f t="shared" si="17"/>
        <v>6</v>
      </c>
      <c r="Y18" s="1">
        <f t="shared" si="18"/>
        <v>2</v>
      </c>
      <c r="Z18" s="1">
        <f t="shared" si="19"/>
        <v>2</v>
      </c>
      <c r="AA18" s="1" t="str">
        <f t="shared" si="0"/>
        <v>W</v>
      </c>
      <c r="AB18" s="1">
        <f t="shared" si="20"/>
        <v>2</v>
      </c>
      <c r="AC18" s="1" t="str">
        <f t="shared" si="1"/>
        <v>W</v>
      </c>
      <c r="AD18" s="1">
        <f t="shared" si="24"/>
        <v>6</v>
      </c>
      <c r="AE18" s="1">
        <f t="shared" si="25"/>
        <v>2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45974</v>
      </c>
      <c r="B19" s="1">
        <v>18</v>
      </c>
      <c r="C19" s="1" t="s">
        <v>65</v>
      </c>
      <c r="D19" s="1" t="s">
        <v>4</v>
      </c>
      <c r="E19" s="1">
        <v>4</v>
      </c>
      <c r="F19" s="1">
        <v>3</v>
      </c>
      <c r="G19" s="1" t="s">
        <v>84</v>
      </c>
      <c r="H19" s="1" t="s">
        <v>83</v>
      </c>
      <c r="I19" s="1">
        <f t="shared" si="2"/>
        <v>9</v>
      </c>
      <c r="J19" s="1">
        <f t="shared" si="3"/>
        <v>5</v>
      </c>
      <c r="K19" s="1">
        <f t="shared" si="4"/>
        <v>4</v>
      </c>
      <c r="L19" s="1">
        <f t="shared" si="5"/>
        <v>4</v>
      </c>
      <c r="M19" s="1">
        <f t="shared" si="6"/>
        <v>1</v>
      </c>
      <c r="N19" s="1">
        <f t="shared" si="7"/>
        <v>3</v>
      </c>
      <c r="O19" s="1">
        <f t="shared" si="8"/>
        <v>1</v>
      </c>
      <c r="P19" s="1">
        <f t="shared" si="9"/>
        <v>4</v>
      </c>
      <c r="Q19" s="1">
        <f t="shared" si="10"/>
        <v>2</v>
      </c>
      <c r="R19" s="1">
        <f t="shared" si="11"/>
        <v>8</v>
      </c>
      <c r="S19" s="1">
        <f t="shared" si="12"/>
        <v>1</v>
      </c>
      <c r="T19" s="1">
        <f t="shared" si="13"/>
        <v>2</v>
      </c>
      <c r="U19" s="1">
        <f t="shared" si="14"/>
        <v>2</v>
      </c>
      <c r="V19" s="1">
        <f t="shared" si="15"/>
        <v>0</v>
      </c>
      <c r="W19" s="1">
        <f t="shared" si="16"/>
        <v>0</v>
      </c>
      <c r="X19" s="1">
        <f t="shared" si="17"/>
        <v>6</v>
      </c>
      <c r="Y19" s="1">
        <f t="shared" si="18"/>
        <v>2</v>
      </c>
      <c r="Z19" s="1">
        <f t="shared" si="19"/>
        <v>2</v>
      </c>
      <c r="AA19" s="1" t="str">
        <f t="shared" si="0"/>
        <v>W</v>
      </c>
      <c r="AB19" s="1">
        <f t="shared" si="20"/>
        <v>3</v>
      </c>
      <c r="AC19" s="1" t="str">
        <f t="shared" si="1"/>
        <v>W</v>
      </c>
      <c r="AD19" s="1">
        <f t="shared" si="24"/>
        <v>6</v>
      </c>
      <c r="AE19" s="1">
        <f t="shared" si="25"/>
        <v>2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45976</v>
      </c>
      <c r="B20" s="1">
        <v>19</v>
      </c>
      <c r="C20" s="1" t="s">
        <v>65</v>
      </c>
      <c r="D20" s="1" t="s">
        <v>11</v>
      </c>
      <c r="E20" s="1">
        <v>1</v>
      </c>
      <c r="F20" s="1">
        <v>0</v>
      </c>
      <c r="G20" s="1" t="s">
        <v>83</v>
      </c>
      <c r="H20" s="1" t="s">
        <v>83</v>
      </c>
      <c r="I20" s="1">
        <f t="shared" si="2"/>
        <v>10</v>
      </c>
      <c r="J20" s="1">
        <f t="shared" si="3"/>
        <v>5</v>
      </c>
      <c r="K20" s="1">
        <f t="shared" si="4"/>
        <v>4</v>
      </c>
      <c r="L20" s="1">
        <f t="shared" si="5"/>
        <v>4</v>
      </c>
      <c r="M20" s="1">
        <f t="shared" si="6"/>
        <v>1</v>
      </c>
      <c r="N20" s="1">
        <f t="shared" si="7"/>
        <v>3</v>
      </c>
      <c r="O20" s="1">
        <f t="shared" si="8"/>
        <v>1</v>
      </c>
      <c r="P20" s="1">
        <f t="shared" si="9"/>
        <v>4</v>
      </c>
      <c r="Q20" s="1">
        <f t="shared" si="10"/>
        <v>2</v>
      </c>
      <c r="R20" s="1">
        <f t="shared" si="11"/>
        <v>9</v>
      </c>
      <c r="S20" s="1">
        <f t="shared" si="12"/>
        <v>1</v>
      </c>
      <c r="T20" s="1">
        <f t="shared" si="13"/>
        <v>2</v>
      </c>
      <c r="U20" s="1">
        <f t="shared" si="14"/>
        <v>2</v>
      </c>
      <c r="V20" s="1">
        <f t="shared" si="15"/>
        <v>0</v>
      </c>
      <c r="W20" s="1">
        <f t="shared" si="16"/>
        <v>0</v>
      </c>
      <c r="X20" s="1">
        <f t="shared" si="17"/>
        <v>6</v>
      </c>
      <c r="Y20" s="1">
        <f t="shared" si="18"/>
        <v>2</v>
      </c>
      <c r="Z20" s="1">
        <f t="shared" si="19"/>
        <v>2</v>
      </c>
      <c r="AA20" s="1" t="str">
        <f t="shared" si="0"/>
        <v>W</v>
      </c>
      <c r="AB20" s="1">
        <f t="shared" si="20"/>
        <v>4</v>
      </c>
      <c r="AC20" s="1" t="str">
        <f t="shared" si="1"/>
        <v>W</v>
      </c>
      <c r="AD20" s="1">
        <f t="shared" si="24"/>
        <v>7</v>
      </c>
      <c r="AE20" s="1">
        <f t="shared" si="25"/>
        <v>2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45978</v>
      </c>
      <c r="B21" s="1">
        <v>20</v>
      </c>
      <c r="C21" s="1" t="s">
        <v>65</v>
      </c>
      <c r="D21" s="1" t="s">
        <v>1</v>
      </c>
      <c r="E21" s="1">
        <v>1</v>
      </c>
      <c r="F21" s="1">
        <v>2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6</v>
      </c>
      <c r="K21" s="1">
        <f t="shared" si="4"/>
        <v>4</v>
      </c>
      <c r="L21" s="1">
        <f t="shared" si="5"/>
        <v>4</v>
      </c>
      <c r="M21" s="1">
        <f t="shared" si="6"/>
        <v>1</v>
      </c>
      <c r="N21" s="1">
        <f t="shared" si="7"/>
        <v>3</v>
      </c>
      <c r="O21" s="1">
        <f t="shared" si="8"/>
        <v>1</v>
      </c>
      <c r="P21" s="1">
        <f t="shared" si="9"/>
        <v>4</v>
      </c>
      <c r="Q21" s="1">
        <f t="shared" si="10"/>
        <v>2</v>
      </c>
      <c r="R21" s="1">
        <f t="shared" si="11"/>
        <v>9</v>
      </c>
      <c r="S21" s="1">
        <f t="shared" si="12"/>
        <v>2</v>
      </c>
      <c r="T21" s="1">
        <f t="shared" si="13"/>
        <v>2</v>
      </c>
      <c r="U21" s="1">
        <f t="shared" si="14"/>
        <v>2</v>
      </c>
      <c r="V21" s="1">
        <f t="shared" si="15"/>
        <v>0</v>
      </c>
      <c r="W21" s="1">
        <f t="shared" si="16"/>
        <v>0</v>
      </c>
      <c r="X21" s="1">
        <f t="shared" si="17"/>
        <v>6</v>
      </c>
      <c r="Y21" s="1">
        <f t="shared" si="18"/>
        <v>2</v>
      </c>
      <c r="Z21" s="1">
        <f t="shared" si="19"/>
        <v>2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6</v>
      </c>
      <c r="AE21" s="1">
        <f t="shared" si="25"/>
        <v>3</v>
      </c>
      <c r="AF21" s="1">
        <f t="shared" si="26"/>
        <v>1</v>
      </c>
      <c r="AG21" s="43"/>
      <c r="AM21" s="1" t="s">
        <v>9</v>
      </c>
    </row>
    <row r="22" spans="1:39" x14ac:dyDescent="0.3">
      <c r="A22" s="42">
        <v>45981</v>
      </c>
      <c r="B22" s="1">
        <v>21</v>
      </c>
      <c r="C22" s="1" t="s">
        <v>65</v>
      </c>
      <c r="D22" s="1" t="s">
        <v>8</v>
      </c>
      <c r="E22" s="1">
        <v>3</v>
      </c>
      <c r="F22" s="1">
        <v>4</v>
      </c>
      <c r="G22" s="1" t="s">
        <v>84</v>
      </c>
      <c r="H22" s="1" t="s">
        <v>84</v>
      </c>
      <c r="I22" s="1">
        <f t="shared" si="2"/>
        <v>10</v>
      </c>
      <c r="J22" s="1">
        <f t="shared" si="3"/>
        <v>6</v>
      </c>
      <c r="K22" s="1">
        <f t="shared" si="4"/>
        <v>4</v>
      </c>
      <c r="L22" s="1">
        <f t="shared" si="5"/>
        <v>5</v>
      </c>
      <c r="M22" s="1">
        <f t="shared" si="6"/>
        <v>1</v>
      </c>
      <c r="N22" s="1">
        <f t="shared" si="7"/>
        <v>4</v>
      </c>
      <c r="O22" s="1">
        <f t="shared" si="8"/>
        <v>1</v>
      </c>
      <c r="P22" s="1">
        <f t="shared" si="9"/>
        <v>4</v>
      </c>
      <c r="Q22" s="1">
        <f t="shared" si="10"/>
        <v>2</v>
      </c>
      <c r="R22" s="1">
        <f t="shared" si="11"/>
        <v>9</v>
      </c>
      <c r="S22" s="1">
        <f t="shared" si="12"/>
        <v>2</v>
      </c>
      <c r="T22" s="1">
        <f t="shared" si="13"/>
        <v>3</v>
      </c>
      <c r="U22" s="1">
        <f t="shared" si="14"/>
        <v>2</v>
      </c>
      <c r="V22" s="1">
        <f t="shared" si="15"/>
        <v>0</v>
      </c>
      <c r="W22" s="1">
        <f t="shared" si="16"/>
        <v>1</v>
      </c>
      <c r="X22" s="1">
        <f t="shared" si="17"/>
        <v>6</v>
      </c>
      <c r="Y22" s="1">
        <f t="shared" si="18"/>
        <v>2</v>
      </c>
      <c r="Z22" s="1">
        <f t="shared" si="19"/>
        <v>3</v>
      </c>
      <c r="AA22" s="1" t="str">
        <f t="shared" si="0"/>
        <v>L</v>
      </c>
      <c r="AB22" s="1">
        <f t="shared" si="20"/>
        <v>2</v>
      </c>
      <c r="AC22" s="1" t="str">
        <f t="shared" si="1"/>
        <v>OTL</v>
      </c>
      <c r="AD22" s="1">
        <f t="shared" si="24"/>
        <v>5</v>
      </c>
      <c r="AE22" s="1">
        <f t="shared" si="25"/>
        <v>3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45982</v>
      </c>
      <c r="B23" s="1">
        <v>22</v>
      </c>
      <c r="C23" s="1" t="s">
        <v>66</v>
      </c>
      <c r="D23" s="1" t="s">
        <v>29</v>
      </c>
      <c r="E23" s="1">
        <v>1</v>
      </c>
      <c r="F23" s="1">
        <v>2</v>
      </c>
      <c r="G23" s="1" t="s">
        <v>84</v>
      </c>
      <c r="H23" s="1" t="s">
        <v>83</v>
      </c>
      <c r="I23" s="1">
        <f t="shared" si="2"/>
        <v>10</v>
      </c>
      <c r="J23" s="1">
        <f t="shared" si="3"/>
        <v>6</v>
      </c>
      <c r="K23" s="1">
        <f t="shared" si="4"/>
        <v>4</v>
      </c>
      <c r="L23" s="1">
        <f t="shared" si="5"/>
        <v>6</v>
      </c>
      <c r="M23" s="1">
        <f t="shared" si="6"/>
        <v>1</v>
      </c>
      <c r="N23" s="1">
        <f t="shared" si="7"/>
        <v>4</v>
      </c>
      <c r="O23" s="1">
        <f t="shared" si="8"/>
        <v>1</v>
      </c>
      <c r="P23" s="1">
        <f t="shared" si="9"/>
        <v>4</v>
      </c>
      <c r="Q23" s="1">
        <f t="shared" si="10"/>
        <v>3</v>
      </c>
      <c r="R23" s="1">
        <f t="shared" si="11"/>
        <v>9</v>
      </c>
      <c r="S23" s="1">
        <f t="shared" si="12"/>
        <v>2</v>
      </c>
      <c r="T23" s="1">
        <f t="shared" si="13"/>
        <v>3</v>
      </c>
      <c r="U23" s="1">
        <f t="shared" si="14"/>
        <v>2</v>
      </c>
      <c r="V23" s="1">
        <f t="shared" si="15"/>
        <v>0</v>
      </c>
      <c r="W23" s="1">
        <f t="shared" si="16"/>
        <v>1</v>
      </c>
      <c r="X23" s="1">
        <f t="shared" si="17"/>
        <v>6</v>
      </c>
      <c r="Y23" s="1">
        <f t="shared" si="18"/>
        <v>2</v>
      </c>
      <c r="Z23" s="1">
        <f t="shared" si="19"/>
        <v>3</v>
      </c>
      <c r="AA23" s="1" t="str">
        <f t="shared" si="0"/>
        <v>L</v>
      </c>
      <c r="AB23" s="1">
        <f t="shared" si="20"/>
        <v>3</v>
      </c>
      <c r="AC23" s="1" t="str">
        <f t="shared" si="1"/>
        <v>OTL</v>
      </c>
      <c r="AD23" s="1">
        <f t="shared" si="24"/>
        <v>5</v>
      </c>
      <c r="AE23" s="1">
        <f t="shared" si="25"/>
        <v>3</v>
      </c>
      <c r="AF23" s="1">
        <f t="shared" si="26"/>
        <v>2</v>
      </c>
      <c r="AG23" s="43"/>
      <c r="AM23" s="1" t="s">
        <v>7</v>
      </c>
    </row>
    <row r="24" spans="1:39" x14ac:dyDescent="0.3">
      <c r="A24" s="42">
        <v>45985</v>
      </c>
      <c r="B24" s="1">
        <v>23</v>
      </c>
      <c r="C24" s="1" t="s">
        <v>66</v>
      </c>
      <c r="D24" s="1" t="s">
        <v>11</v>
      </c>
      <c r="E24" s="1">
        <v>2</v>
      </c>
      <c r="F24" s="1">
        <v>1</v>
      </c>
      <c r="G24" s="1" t="s">
        <v>83</v>
      </c>
      <c r="H24" s="1" t="s">
        <v>83</v>
      </c>
      <c r="I24" s="1">
        <f t="shared" si="2"/>
        <v>11</v>
      </c>
      <c r="J24" s="1">
        <f t="shared" si="3"/>
        <v>6</v>
      </c>
      <c r="K24" s="1">
        <f t="shared" si="4"/>
        <v>4</v>
      </c>
      <c r="L24" s="1">
        <f t="shared" si="5"/>
        <v>6</v>
      </c>
      <c r="M24" s="1">
        <f t="shared" si="6"/>
        <v>1</v>
      </c>
      <c r="N24" s="1">
        <f t="shared" si="7"/>
        <v>4</v>
      </c>
      <c r="O24" s="1">
        <f t="shared" si="8"/>
        <v>2</v>
      </c>
      <c r="P24" s="1">
        <f t="shared" si="9"/>
        <v>4</v>
      </c>
      <c r="Q24" s="1">
        <f t="shared" si="10"/>
        <v>3</v>
      </c>
      <c r="R24" s="1">
        <f t="shared" si="11"/>
        <v>9</v>
      </c>
      <c r="S24" s="1">
        <f t="shared" si="12"/>
        <v>2</v>
      </c>
      <c r="T24" s="1">
        <f t="shared" si="13"/>
        <v>3</v>
      </c>
      <c r="U24" s="1">
        <f t="shared" si="14"/>
        <v>2</v>
      </c>
      <c r="V24" s="1">
        <f t="shared" si="15"/>
        <v>0</v>
      </c>
      <c r="W24" s="1">
        <f t="shared" si="16"/>
        <v>1</v>
      </c>
      <c r="X24" s="1">
        <f t="shared" si="17"/>
        <v>6</v>
      </c>
      <c r="Y24" s="1">
        <f t="shared" si="18"/>
        <v>2</v>
      </c>
      <c r="Z24" s="1">
        <f t="shared" si="19"/>
        <v>3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6</v>
      </c>
      <c r="AE24" s="1">
        <f t="shared" si="25"/>
        <v>2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31</v>
      </c>
      <c r="E25" s="1">
        <v>4</v>
      </c>
      <c r="F25" s="1">
        <v>5</v>
      </c>
      <c r="G25" s="1" t="s">
        <v>84</v>
      </c>
      <c r="H25" s="1" t="s">
        <v>84</v>
      </c>
      <c r="I25" s="1">
        <f t="shared" si="2"/>
        <v>11</v>
      </c>
      <c r="J25" s="1">
        <f t="shared" si="3"/>
        <v>6</v>
      </c>
      <c r="K25" s="1">
        <f t="shared" si="4"/>
        <v>4</v>
      </c>
      <c r="L25" s="1">
        <f t="shared" si="5"/>
        <v>7</v>
      </c>
      <c r="M25" s="1">
        <f t="shared" si="6"/>
        <v>1</v>
      </c>
      <c r="N25" s="1">
        <f t="shared" si="7"/>
        <v>5</v>
      </c>
      <c r="O25" s="1">
        <f t="shared" si="8"/>
        <v>2</v>
      </c>
      <c r="P25" s="1">
        <f t="shared" si="9"/>
        <v>4</v>
      </c>
      <c r="Q25" s="1">
        <f t="shared" si="10"/>
        <v>3</v>
      </c>
      <c r="R25" s="1">
        <f t="shared" si="11"/>
        <v>9</v>
      </c>
      <c r="S25" s="1">
        <f t="shared" si="12"/>
        <v>2</v>
      </c>
      <c r="T25" s="1">
        <f t="shared" si="13"/>
        <v>4</v>
      </c>
      <c r="U25" s="1">
        <f t="shared" si="14"/>
        <v>2</v>
      </c>
      <c r="V25" s="1">
        <f t="shared" si="15"/>
        <v>0</v>
      </c>
      <c r="W25" s="1">
        <f t="shared" si="16"/>
        <v>2</v>
      </c>
      <c r="X25" s="1">
        <f t="shared" si="17"/>
        <v>6</v>
      </c>
      <c r="Y25" s="1">
        <f t="shared" si="18"/>
        <v>2</v>
      </c>
      <c r="Z25" s="1">
        <f t="shared" si="19"/>
        <v>4</v>
      </c>
      <c r="AA25" s="1" t="str">
        <f t="shared" si="0"/>
        <v>L</v>
      </c>
      <c r="AB25" s="1">
        <f t="shared" si="20"/>
        <v>1</v>
      </c>
      <c r="AC25" s="1" t="str">
        <f t="shared" si="1"/>
        <v>OTL</v>
      </c>
      <c r="AD25" s="1">
        <f t="shared" si="24"/>
        <v>5</v>
      </c>
      <c r="AE25" s="1">
        <f t="shared" si="25"/>
        <v>2</v>
      </c>
      <c r="AF25" s="1">
        <f t="shared" si="26"/>
        <v>3</v>
      </c>
      <c r="AG25" s="43"/>
      <c r="AM25" s="1" t="s">
        <v>5</v>
      </c>
    </row>
    <row r="26" spans="1:39" x14ac:dyDescent="0.3">
      <c r="A26" s="42">
        <v>45990</v>
      </c>
      <c r="B26" s="1">
        <v>25</v>
      </c>
      <c r="C26" s="1" t="s">
        <v>66</v>
      </c>
      <c r="D26" s="1" t="s">
        <v>3</v>
      </c>
      <c r="E26" s="1">
        <v>2</v>
      </c>
      <c r="F26" s="1">
        <v>1</v>
      </c>
      <c r="G26" s="1" t="s">
        <v>84</v>
      </c>
      <c r="H26" s="1" t="s">
        <v>83</v>
      </c>
      <c r="I26" s="1">
        <f t="shared" si="2"/>
        <v>12</v>
      </c>
      <c r="J26" s="1">
        <f t="shared" si="3"/>
        <v>6</v>
      </c>
      <c r="K26" s="1">
        <f t="shared" si="4"/>
        <v>5</v>
      </c>
      <c r="L26" s="1">
        <f t="shared" si="5"/>
        <v>7</v>
      </c>
      <c r="M26" s="1">
        <f t="shared" si="6"/>
        <v>1</v>
      </c>
      <c r="N26" s="1">
        <f t="shared" si="7"/>
        <v>5</v>
      </c>
      <c r="O26" s="1">
        <f t="shared" si="8"/>
        <v>3</v>
      </c>
      <c r="P26" s="1">
        <f t="shared" si="9"/>
        <v>4</v>
      </c>
      <c r="Q26" s="1">
        <f t="shared" si="10"/>
        <v>3</v>
      </c>
      <c r="R26" s="1">
        <f t="shared" si="11"/>
        <v>9</v>
      </c>
      <c r="S26" s="1">
        <f t="shared" si="12"/>
        <v>2</v>
      </c>
      <c r="T26" s="1">
        <f t="shared" si="13"/>
        <v>4</v>
      </c>
      <c r="U26" s="1">
        <f t="shared" si="14"/>
        <v>3</v>
      </c>
      <c r="V26" s="1">
        <f t="shared" si="15"/>
        <v>0</v>
      </c>
      <c r="W26" s="1">
        <f t="shared" si="16"/>
        <v>2</v>
      </c>
      <c r="X26" s="1">
        <f t="shared" si="17"/>
        <v>7</v>
      </c>
      <c r="Y26" s="1">
        <f t="shared" si="18"/>
        <v>2</v>
      </c>
      <c r="Z26" s="1">
        <f t="shared" si="19"/>
        <v>4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6</v>
      </c>
      <c r="AE26" s="1">
        <f t="shared" si="25"/>
        <v>1</v>
      </c>
      <c r="AF26" s="1">
        <f t="shared" si="26"/>
        <v>3</v>
      </c>
      <c r="AG26" s="43"/>
      <c r="AM26" s="1" t="s">
        <v>4</v>
      </c>
    </row>
    <row r="27" spans="1:39" x14ac:dyDescent="0.3">
      <c r="A27" s="42">
        <v>45993</v>
      </c>
      <c r="B27" s="1">
        <v>26</v>
      </c>
      <c r="C27" s="1" t="s">
        <v>66</v>
      </c>
      <c r="D27" s="1" t="s">
        <v>1</v>
      </c>
      <c r="E27" s="1">
        <v>1</v>
      </c>
      <c r="F27" s="1">
        <v>3</v>
      </c>
      <c r="G27" s="1" t="s">
        <v>83</v>
      </c>
      <c r="H27" s="1" t="s">
        <v>83</v>
      </c>
      <c r="I27" s="1">
        <f t="shared" si="2"/>
        <v>12</v>
      </c>
      <c r="J27" s="1">
        <f t="shared" si="3"/>
        <v>7</v>
      </c>
      <c r="K27" s="1">
        <f t="shared" si="4"/>
        <v>5</v>
      </c>
      <c r="L27" s="1">
        <f t="shared" si="5"/>
        <v>7</v>
      </c>
      <c r="M27" s="1">
        <f t="shared" si="6"/>
        <v>1</v>
      </c>
      <c r="N27" s="1">
        <f t="shared" si="7"/>
        <v>5</v>
      </c>
      <c r="O27" s="1">
        <f t="shared" si="8"/>
        <v>3</v>
      </c>
      <c r="P27" s="1">
        <f t="shared" si="9"/>
        <v>5</v>
      </c>
      <c r="Q27" s="1">
        <f t="shared" si="10"/>
        <v>3</v>
      </c>
      <c r="R27" s="1">
        <f t="shared" si="11"/>
        <v>9</v>
      </c>
      <c r="S27" s="1">
        <f t="shared" si="12"/>
        <v>2</v>
      </c>
      <c r="T27" s="1">
        <f t="shared" si="13"/>
        <v>4</v>
      </c>
      <c r="U27" s="1">
        <f t="shared" si="14"/>
        <v>3</v>
      </c>
      <c r="V27" s="1">
        <f t="shared" si="15"/>
        <v>0</v>
      </c>
      <c r="W27" s="1">
        <f t="shared" si="16"/>
        <v>2</v>
      </c>
      <c r="X27" s="1">
        <f t="shared" si="17"/>
        <v>7</v>
      </c>
      <c r="Y27" s="1">
        <f t="shared" si="18"/>
        <v>2</v>
      </c>
      <c r="Z27" s="1">
        <f t="shared" si="19"/>
        <v>4</v>
      </c>
      <c r="AA27" s="1" t="str">
        <f t="shared" si="0"/>
        <v>L</v>
      </c>
      <c r="AB27" s="1">
        <f t="shared" si="20"/>
        <v>1</v>
      </c>
      <c r="AC27" s="1" t="str">
        <f t="shared" si="1"/>
        <v>L</v>
      </c>
      <c r="AD27" s="1">
        <f t="shared" si="24"/>
        <v>5</v>
      </c>
      <c r="AE27" s="1">
        <f t="shared" si="25"/>
        <v>2</v>
      </c>
      <c r="AF27" s="1">
        <f t="shared" si="26"/>
        <v>3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66</v>
      </c>
      <c r="D28" s="1" t="s">
        <v>25</v>
      </c>
      <c r="E28" s="1">
        <v>1</v>
      </c>
      <c r="F28" s="1">
        <v>2</v>
      </c>
      <c r="G28" s="1" t="s">
        <v>83</v>
      </c>
      <c r="H28" s="1" t="s">
        <v>83</v>
      </c>
      <c r="I28" s="1">
        <f t="shared" si="2"/>
        <v>12</v>
      </c>
      <c r="J28" s="1">
        <f t="shared" si="3"/>
        <v>8</v>
      </c>
      <c r="K28" s="1">
        <f t="shared" si="4"/>
        <v>5</v>
      </c>
      <c r="L28" s="1">
        <f t="shared" si="5"/>
        <v>7</v>
      </c>
      <c r="M28" s="1">
        <f t="shared" si="6"/>
        <v>1</v>
      </c>
      <c r="N28" s="1">
        <f t="shared" si="7"/>
        <v>5</v>
      </c>
      <c r="O28" s="1">
        <f t="shared" si="8"/>
        <v>3</v>
      </c>
      <c r="P28" s="1">
        <f t="shared" si="9"/>
        <v>6</v>
      </c>
      <c r="Q28" s="1">
        <f t="shared" si="10"/>
        <v>3</v>
      </c>
      <c r="R28" s="1">
        <f t="shared" si="11"/>
        <v>9</v>
      </c>
      <c r="S28" s="1">
        <f t="shared" si="12"/>
        <v>2</v>
      </c>
      <c r="T28" s="1">
        <f t="shared" si="13"/>
        <v>4</v>
      </c>
      <c r="U28" s="1">
        <f t="shared" si="14"/>
        <v>3</v>
      </c>
      <c r="V28" s="1">
        <f t="shared" si="15"/>
        <v>0</v>
      </c>
      <c r="W28" s="1">
        <f t="shared" si="16"/>
        <v>2</v>
      </c>
      <c r="X28" s="1">
        <f t="shared" si="17"/>
        <v>7</v>
      </c>
      <c r="Y28" s="1">
        <f t="shared" si="18"/>
        <v>3</v>
      </c>
      <c r="Z28" s="1">
        <f t="shared" si="19"/>
        <v>4</v>
      </c>
      <c r="AA28" s="1" t="str">
        <f t="shared" si="0"/>
        <v>L</v>
      </c>
      <c r="AB28" s="1">
        <f t="shared" si="20"/>
        <v>2</v>
      </c>
      <c r="AC28" s="1" t="str">
        <f t="shared" si="1"/>
        <v>L</v>
      </c>
      <c r="AD28" s="1">
        <f t="shared" si="24"/>
        <v>4</v>
      </c>
      <c r="AE28" s="1">
        <f t="shared" si="25"/>
        <v>3</v>
      </c>
      <c r="AF28" s="1">
        <f t="shared" si="26"/>
        <v>3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66</v>
      </c>
      <c r="D29" s="1" t="s">
        <v>25</v>
      </c>
      <c r="E29" s="1">
        <v>6</v>
      </c>
      <c r="F29" s="1">
        <v>0</v>
      </c>
      <c r="G29" s="1" t="s">
        <v>83</v>
      </c>
      <c r="H29" s="1" t="s">
        <v>83</v>
      </c>
      <c r="I29" s="1">
        <f t="shared" si="2"/>
        <v>13</v>
      </c>
      <c r="J29" s="1">
        <f t="shared" si="3"/>
        <v>8</v>
      </c>
      <c r="K29" s="1">
        <f t="shared" si="4"/>
        <v>5</v>
      </c>
      <c r="L29" s="1">
        <f t="shared" si="5"/>
        <v>7</v>
      </c>
      <c r="M29" s="1">
        <f t="shared" si="6"/>
        <v>1</v>
      </c>
      <c r="N29" s="1">
        <f t="shared" si="7"/>
        <v>5</v>
      </c>
      <c r="O29" s="1">
        <f t="shared" si="8"/>
        <v>4</v>
      </c>
      <c r="P29" s="1">
        <f t="shared" si="9"/>
        <v>6</v>
      </c>
      <c r="Q29" s="1">
        <f t="shared" si="10"/>
        <v>3</v>
      </c>
      <c r="R29" s="1">
        <f t="shared" si="11"/>
        <v>9</v>
      </c>
      <c r="S29" s="1">
        <f t="shared" si="12"/>
        <v>2</v>
      </c>
      <c r="T29" s="1">
        <f t="shared" si="13"/>
        <v>4</v>
      </c>
      <c r="U29" s="1">
        <f t="shared" si="14"/>
        <v>3</v>
      </c>
      <c r="V29" s="1">
        <f t="shared" si="15"/>
        <v>0</v>
      </c>
      <c r="W29" s="1">
        <f t="shared" si="16"/>
        <v>2</v>
      </c>
      <c r="X29" s="1">
        <f t="shared" si="17"/>
        <v>8</v>
      </c>
      <c r="Y29" s="1">
        <f t="shared" si="18"/>
        <v>3</v>
      </c>
      <c r="Z29" s="1">
        <f t="shared" si="19"/>
        <v>4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4</v>
      </c>
      <c r="AE29" s="1">
        <f t="shared" si="25"/>
        <v>3</v>
      </c>
      <c r="AF29" s="1">
        <f t="shared" si="26"/>
        <v>3</v>
      </c>
      <c r="AG29" s="43"/>
      <c r="AM29" s="1" t="s">
        <v>2</v>
      </c>
    </row>
    <row r="30" spans="1:39" x14ac:dyDescent="0.3">
      <c r="A30" s="42">
        <v>45999</v>
      </c>
      <c r="B30" s="1">
        <v>29</v>
      </c>
      <c r="C30" s="1" t="s">
        <v>65</v>
      </c>
      <c r="D30" s="1" t="s">
        <v>95</v>
      </c>
      <c r="E30" s="1">
        <v>4</v>
      </c>
      <c r="F30" s="1">
        <v>2</v>
      </c>
      <c r="G30" s="1" t="s">
        <v>83</v>
      </c>
      <c r="H30" s="1" t="s">
        <v>83</v>
      </c>
      <c r="I30" s="1">
        <f t="shared" si="2"/>
        <v>14</v>
      </c>
      <c r="J30" s="1">
        <f t="shared" si="3"/>
        <v>8</v>
      </c>
      <c r="K30" s="1">
        <f t="shared" si="4"/>
        <v>5</v>
      </c>
      <c r="L30" s="1">
        <f t="shared" si="5"/>
        <v>7</v>
      </c>
      <c r="M30" s="1">
        <f t="shared" si="6"/>
        <v>1</v>
      </c>
      <c r="N30" s="1">
        <f t="shared" si="7"/>
        <v>5</v>
      </c>
      <c r="O30" s="1">
        <f t="shared" si="8"/>
        <v>4</v>
      </c>
      <c r="P30" s="1">
        <f t="shared" si="9"/>
        <v>6</v>
      </c>
      <c r="Q30" s="1">
        <f t="shared" si="10"/>
        <v>3</v>
      </c>
      <c r="R30" s="1">
        <f t="shared" si="11"/>
        <v>10</v>
      </c>
      <c r="S30" s="1">
        <f t="shared" si="12"/>
        <v>2</v>
      </c>
      <c r="T30" s="1">
        <f t="shared" si="13"/>
        <v>4</v>
      </c>
      <c r="U30" s="1">
        <f t="shared" si="14"/>
        <v>3</v>
      </c>
      <c r="V30" s="1">
        <f t="shared" si="15"/>
        <v>0</v>
      </c>
      <c r="W30" s="1">
        <f t="shared" si="16"/>
        <v>2</v>
      </c>
      <c r="X30" s="1">
        <f t="shared" si="17"/>
        <v>9</v>
      </c>
      <c r="Y30" s="1">
        <f t="shared" si="18"/>
        <v>3</v>
      </c>
      <c r="Z30" s="1">
        <f t="shared" si="19"/>
        <v>4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4</v>
      </c>
      <c r="AE30" s="1">
        <f t="shared" si="25"/>
        <v>3</v>
      </c>
      <c r="AF30" s="1">
        <f t="shared" si="26"/>
        <v>3</v>
      </c>
      <c r="AG30" s="43"/>
      <c r="AM30" s="1" t="s">
        <v>1</v>
      </c>
    </row>
    <row r="31" spans="1:39" x14ac:dyDescent="0.3">
      <c r="A31" s="42">
        <v>46001</v>
      </c>
      <c r="B31" s="1">
        <v>30</v>
      </c>
      <c r="C31" s="1" t="s">
        <v>65</v>
      </c>
      <c r="D31" s="1" t="s">
        <v>7</v>
      </c>
      <c r="E31" s="1">
        <v>2</v>
      </c>
      <c r="F31" s="1">
        <v>3</v>
      </c>
      <c r="G31" s="1" t="s">
        <v>84</v>
      </c>
      <c r="H31" s="1" t="s">
        <v>83</v>
      </c>
      <c r="I31" s="1">
        <f t="shared" si="2"/>
        <v>14</v>
      </c>
      <c r="J31" s="1">
        <f t="shared" si="3"/>
        <v>8</v>
      </c>
      <c r="K31" s="1">
        <f t="shared" si="4"/>
        <v>5</v>
      </c>
      <c r="L31" s="1">
        <f t="shared" si="5"/>
        <v>8</v>
      </c>
      <c r="M31" s="1">
        <f t="shared" si="6"/>
        <v>1</v>
      </c>
      <c r="N31" s="1">
        <f t="shared" si="7"/>
        <v>5</v>
      </c>
      <c r="O31" s="1">
        <f t="shared" si="8"/>
        <v>4</v>
      </c>
      <c r="P31" s="1">
        <f t="shared" si="9"/>
        <v>6</v>
      </c>
      <c r="Q31" s="1">
        <f t="shared" si="10"/>
        <v>3</v>
      </c>
      <c r="R31" s="1">
        <f t="shared" si="11"/>
        <v>10</v>
      </c>
      <c r="S31" s="1">
        <f t="shared" si="12"/>
        <v>2</v>
      </c>
      <c r="T31" s="1">
        <f t="shared" si="13"/>
        <v>5</v>
      </c>
      <c r="U31" s="1">
        <f t="shared" si="14"/>
        <v>3</v>
      </c>
      <c r="V31" s="1">
        <f t="shared" si="15"/>
        <v>0</v>
      </c>
      <c r="W31" s="1">
        <f t="shared" si="16"/>
        <v>3</v>
      </c>
      <c r="X31" s="1">
        <f t="shared" si="17"/>
        <v>9</v>
      </c>
      <c r="Y31" s="1">
        <f t="shared" si="18"/>
        <v>3</v>
      </c>
      <c r="Z31" s="1">
        <f t="shared" si="19"/>
        <v>5</v>
      </c>
      <c r="AA31" s="1" t="str">
        <f t="shared" si="0"/>
        <v>L</v>
      </c>
      <c r="AB31" s="1">
        <f t="shared" si="20"/>
        <v>1</v>
      </c>
      <c r="AC31" s="1" t="str">
        <f t="shared" si="1"/>
        <v>OTL</v>
      </c>
      <c r="AD31" s="1">
        <f t="shared" si="24"/>
        <v>4</v>
      </c>
      <c r="AE31" s="1">
        <f t="shared" si="25"/>
        <v>2</v>
      </c>
      <c r="AF31" s="1">
        <f t="shared" si="26"/>
        <v>4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66</v>
      </c>
      <c r="D32" s="1" t="s">
        <v>27</v>
      </c>
      <c r="E32" s="1">
        <v>1</v>
      </c>
      <c r="F32" s="1">
        <v>2</v>
      </c>
      <c r="G32" s="1" t="s">
        <v>84</v>
      </c>
      <c r="H32" s="1" t="s">
        <v>83</v>
      </c>
      <c r="I32" s="1">
        <f t="shared" si="2"/>
        <v>14</v>
      </c>
      <c r="J32" s="1">
        <f t="shared" si="3"/>
        <v>8</v>
      </c>
      <c r="K32" s="1">
        <f t="shared" si="4"/>
        <v>5</v>
      </c>
      <c r="L32" s="1">
        <f t="shared" si="5"/>
        <v>9</v>
      </c>
      <c r="M32" s="1">
        <f t="shared" si="6"/>
        <v>1</v>
      </c>
      <c r="N32" s="1">
        <f t="shared" si="7"/>
        <v>5</v>
      </c>
      <c r="O32" s="1">
        <f t="shared" si="8"/>
        <v>4</v>
      </c>
      <c r="P32" s="1">
        <f t="shared" si="9"/>
        <v>6</v>
      </c>
      <c r="Q32" s="1">
        <f t="shared" si="10"/>
        <v>4</v>
      </c>
      <c r="R32" s="1">
        <f t="shared" si="11"/>
        <v>10</v>
      </c>
      <c r="S32" s="1">
        <f t="shared" si="12"/>
        <v>2</v>
      </c>
      <c r="T32" s="1">
        <f t="shared" si="13"/>
        <v>5</v>
      </c>
      <c r="U32" s="1">
        <f t="shared" si="14"/>
        <v>3</v>
      </c>
      <c r="V32" s="1">
        <f t="shared" si="15"/>
        <v>0</v>
      </c>
      <c r="W32" s="1">
        <f t="shared" si="16"/>
        <v>4</v>
      </c>
      <c r="X32" s="1">
        <f t="shared" si="17"/>
        <v>9</v>
      </c>
      <c r="Y32" s="1">
        <f t="shared" si="18"/>
        <v>3</v>
      </c>
      <c r="Z32" s="1">
        <f t="shared" si="19"/>
        <v>6</v>
      </c>
      <c r="AA32" s="1" t="str">
        <f t="shared" si="0"/>
        <v>L</v>
      </c>
      <c r="AB32" s="1">
        <f t="shared" si="20"/>
        <v>2</v>
      </c>
      <c r="AC32" s="1" t="str">
        <f t="shared" si="1"/>
        <v>OTL</v>
      </c>
      <c r="AD32" s="1">
        <f t="shared" si="24"/>
        <v>4</v>
      </c>
      <c r="AE32" s="1">
        <f t="shared" si="25"/>
        <v>2</v>
      </c>
      <c r="AF32" s="1">
        <f t="shared" si="26"/>
        <v>4</v>
      </c>
      <c r="AG32" s="43"/>
    </row>
    <row r="33" spans="1:33" x14ac:dyDescent="0.3">
      <c r="A33" s="42">
        <v>46006</v>
      </c>
      <c r="B33" s="1">
        <v>32</v>
      </c>
      <c r="C33" s="1" t="s">
        <v>65</v>
      </c>
      <c r="D33" s="1" t="s">
        <v>22</v>
      </c>
      <c r="E33" s="1">
        <v>1</v>
      </c>
      <c r="F33" s="1">
        <v>4</v>
      </c>
      <c r="G33" s="1" t="s">
        <v>83</v>
      </c>
      <c r="H33" s="1" t="s">
        <v>83</v>
      </c>
      <c r="I33" s="1">
        <f t="shared" si="2"/>
        <v>14</v>
      </c>
      <c r="J33" s="1">
        <f t="shared" si="3"/>
        <v>9</v>
      </c>
      <c r="K33" s="1">
        <f t="shared" si="4"/>
        <v>5</v>
      </c>
      <c r="L33" s="1">
        <f t="shared" si="5"/>
        <v>9</v>
      </c>
      <c r="M33" s="1">
        <f t="shared" si="6"/>
        <v>1</v>
      </c>
      <c r="N33" s="1">
        <f t="shared" si="7"/>
        <v>5</v>
      </c>
      <c r="O33" s="1">
        <f t="shared" si="8"/>
        <v>4</v>
      </c>
      <c r="P33" s="1">
        <f t="shared" si="9"/>
        <v>6</v>
      </c>
      <c r="Q33" s="1">
        <f t="shared" si="10"/>
        <v>4</v>
      </c>
      <c r="R33" s="1">
        <f t="shared" si="11"/>
        <v>10</v>
      </c>
      <c r="S33" s="1">
        <f t="shared" si="12"/>
        <v>3</v>
      </c>
      <c r="T33" s="1">
        <f t="shared" si="13"/>
        <v>5</v>
      </c>
      <c r="U33" s="1">
        <f t="shared" si="14"/>
        <v>3</v>
      </c>
      <c r="V33" s="1">
        <f t="shared" si="15"/>
        <v>0</v>
      </c>
      <c r="W33" s="1">
        <f t="shared" si="16"/>
        <v>4</v>
      </c>
      <c r="X33" s="1">
        <f t="shared" si="17"/>
        <v>9</v>
      </c>
      <c r="Y33" s="1">
        <f t="shared" si="18"/>
        <v>4</v>
      </c>
      <c r="Z33" s="1">
        <f t="shared" si="19"/>
        <v>6</v>
      </c>
      <c r="AA33" s="1" t="str">
        <f t="shared" si="0"/>
        <v>L</v>
      </c>
      <c r="AB33" s="1">
        <f t="shared" si="20"/>
        <v>3</v>
      </c>
      <c r="AC33" s="1" t="str">
        <f t="shared" si="1"/>
        <v>L</v>
      </c>
      <c r="AD33" s="1">
        <f t="shared" si="24"/>
        <v>4</v>
      </c>
      <c r="AE33" s="1">
        <f t="shared" si="25"/>
        <v>3</v>
      </c>
      <c r="AF33" s="1">
        <f t="shared" si="26"/>
        <v>3</v>
      </c>
      <c r="AG33" s="43"/>
    </row>
    <row r="34" spans="1:33" x14ac:dyDescent="0.3">
      <c r="A34" s="42">
        <v>46008</v>
      </c>
      <c r="B34" s="1">
        <v>33</v>
      </c>
      <c r="C34" s="1" t="s">
        <v>65</v>
      </c>
      <c r="D34" s="1" t="s">
        <v>19</v>
      </c>
      <c r="E34" s="1">
        <v>2</v>
      </c>
      <c r="F34" s="1">
        <v>3</v>
      </c>
      <c r="G34" s="1" t="s">
        <v>83</v>
      </c>
      <c r="H34" s="1" t="s">
        <v>83</v>
      </c>
      <c r="I34" s="1">
        <f t="shared" si="2"/>
        <v>14</v>
      </c>
      <c r="J34" s="1">
        <f t="shared" si="3"/>
        <v>10</v>
      </c>
      <c r="K34" s="1">
        <f t="shared" si="4"/>
        <v>5</v>
      </c>
      <c r="L34" s="1">
        <f t="shared" si="5"/>
        <v>9</v>
      </c>
      <c r="M34" s="1">
        <f t="shared" si="6"/>
        <v>1</v>
      </c>
      <c r="N34" s="1">
        <f t="shared" si="7"/>
        <v>5</v>
      </c>
      <c r="O34" s="1">
        <f t="shared" si="8"/>
        <v>4</v>
      </c>
      <c r="P34" s="1">
        <f t="shared" si="9"/>
        <v>6</v>
      </c>
      <c r="Q34" s="1">
        <f t="shared" si="10"/>
        <v>4</v>
      </c>
      <c r="R34" s="1">
        <f t="shared" si="11"/>
        <v>10</v>
      </c>
      <c r="S34" s="1">
        <f t="shared" si="12"/>
        <v>4</v>
      </c>
      <c r="T34" s="1">
        <f t="shared" si="13"/>
        <v>5</v>
      </c>
      <c r="U34" s="1">
        <f t="shared" si="14"/>
        <v>3</v>
      </c>
      <c r="V34" s="1">
        <f t="shared" si="15"/>
        <v>0</v>
      </c>
      <c r="W34" s="1">
        <f t="shared" si="16"/>
        <v>4</v>
      </c>
      <c r="X34" s="1">
        <f t="shared" si="17"/>
        <v>9</v>
      </c>
      <c r="Y34" s="1">
        <f t="shared" si="18"/>
        <v>4</v>
      </c>
      <c r="Z34" s="1">
        <f t="shared" si="19"/>
        <v>6</v>
      </c>
      <c r="AA34" s="1" t="str">
        <f t="shared" ref="AA34:AA65" si="27">IF(E34="","",IF(E34&gt;F34,"W","L"))</f>
        <v>L</v>
      </c>
      <c r="AB34" s="1">
        <f t="shared" si="20"/>
        <v>4</v>
      </c>
      <c r="AC34" s="1" t="str">
        <f t="shared" ref="AC34:AC65" si="28">IF(E34="","",IF(E34&gt;F34,"W",IF(AND(E34&lt;F34,G34=$AK$2,H34=$AK$2),"L","OTL")))</f>
        <v>L</v>
      </c>
      <c r="AD34" s="1">
        <f t="shared" si="24"/>
        <v>3</v>
      </c>
      <c r="AE34" s="1">
        <f t="shared" si="25"/>
        <v>4</v>
      </c>
      <c r="AF34" s="1">
        <f t="shared" si="26"/>
        <v>3</v>
      </c>
      <c r="AG34" s="43"/>
    </row>
    <row r="35" spans="1:33" x14ac:dyDescent="0.3">
      <c r="A35" s="42">
        <v>46009</v>
      </c>
      <c r="B35" s="1">
        <v>34</v>
      </c>
      <c r="C35" s="1" t="s">
        <v>65</v>
      </c>
      <c r="D35" s="1" t="s">
        <v>5</v>
      </c>
      <c r="E35" s="1">
        <v>2</v>
      </c>
      <c r="F35" s="1">
        <v>1</v>
      </c>
      <c r="G35" s="1" t="s">
        <v>83</v>
      </c>
      <c r="H35" s="1" t="s">
        <v>83</v>
      </c>
      <c r="I35" s="1">
        <f t="shared" ref="I35:I66" si="29">IF(E35="","",IF(E35&gt;F35,I34+1,I34))</f>
        <v>15</v>
      </c>
      <c r="J35" s="1">
        <f t="shared" ref="J35:J66" si="30">IF(E35="","",IF(AND(F35&gt;E35,G35=$AK$2,H35=$AK$2),J34+1,J34))</f>
        <v>10</v>
      </c>
      <c r="K35" s="1">
        <f t="shared" ref="K35:K66" si="31">IF(E35="","",IF(AND(G35=$AK$1,E35&gt;F35),K34+1,K34))</f>
        <v>5</v>
      </c>
      <c r="L35" s="1">
        <f t="shared" ref="L35:L66" si="32">IF(E35="","",IF(AND(OR(G35=$AK$1,H35=$AK$1),E35&lt;F35),L34+1,L34))</f>
        <v>9</v>
      </c>
      <c r="M35" s="1">
        <f t="shared" ref="M35:M66" si="33">IF(E35="","",IF(AND(H35=$AK$1,E35&gt;F35),M34+1,M34))</f>
        <v>1</v>
      </c>
      <c r="N35" s="1">
        <f t="shared" ref="N35:N66" si="34">IF(E35="","",IF(AND(H35=$AK$1,E35&lt;F35),N34+1,N34))</f>
        <v>5</v>
      </c>
      <c r="O35" s="1">
        <f t="shared" ref="O35:O66" si="35">IF(E35="","",IF(AND(C35=$AL$1,E35&gt;F35),O34+1,O34))</f>
        <v>4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4</v>
      </c>
      <c r="R35" s="1">
        <f t="shared" ref="R35:R66" si="38">IF(E35="","",IF(AND(C35=$AL$2,E35&gt;F35),R34+1,R34))</f>
        <v>11</v>
      </c>
      <c r="S35" s="1">
        <f t="shared" ref="S35:S66" si="39">IF(E35="","",IF(AND(C35=$AL$2,F35&gt;E35,G35=$AK$2,H35=$AK$2),S34+1,S34))</f>
        <v>4</v>
      </c>
      <c r="T35" s="1">
        <f t="shared" ref="T35:T66" si="40">IF(E35="","",IF(AND(C35=$AL$2,F35&gt;E35,OR(G35=$AK$1,H35=$AK$1)), T34+1, T34))</f>
        <v>5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0</v>
      </c>
      <c r="W35" s="1">
        <f t="shared" ref="W35:W66" si="43">IF(E35="","",IF(AND(E35&lt;F35,COUNTIF($AO$1:$AO$7,D35)=1,OR(G35=$AK$1,H35=$AK$1)), W34+1, W34))</f>
        <v>4</v>
      </c>
      <c r="X35" s="1">
        <f t="shared" ref="X35:X66" si="44">IF(E35="","",IF(AND(E35&gt;F35,COUNTIF($AN$1:$AN$15,D35)=1),X34+1,X34))</f>
        <v>9</v>
      </c>
      <c r="Y35" s="1">
        <f t="shared" ref="Y35:Y66" si="45">IF(E35="","",IF(AND(E35&lt;F35,G35=$AK$2,H35=$AK$2,COUNTIF($AN$1:$AN$15,D35)=1),Y34+1,Y34))</f>
        <v>4</v>
      </c>
      <c r="Z35" s="1">
        <f t="shared" ref="Z35:Z66" si="46">IF(E35="","",IF(AND(E35&lt;F35,COUNTIF($AN$1:$AN$15,D35)=1,OR(G35=$AK$1,H35=$AK$1)), Z34+1, Z34))</f>
        <v>6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4</v>
      </c>
      <c r="AE35" s="1">
        <f t="shared" si="25"/>
        <v>4</v>
      </c>
      <c r="AF35" s="1">
        <f t="shared" si="26"/>
        <v>2</v>
      </c>
      <c r="AG35" s="43"/>
    </row>
    <row r="36" spans="1:33" x14ac:dyDescent="0.3">
      <c r="A36" s="42">
        <v>46013</v>
      </c>
      <c r="B36" s="1">
        <v>35</v>
      </c>
      <c r="C36" s="1" t="s">
        <v>66</v>
      </c>
      <c r="D36" s="1" t="s">
        <v>23</v>
      </c>
      <c r="E36" s="1">
        <v>1</v>
      </c>
      <c r="F36" s="1">
        <v>3</v>
      </c>
      <c r="G36" s="1" t="s">
        <v>83</v>
      </c>
      <c r="H36" s="1" t="s">
        <v>83</v>
      </c>
      <c r="I36" s="1">
        <f t="shared" si="29"/>
        <v>15</v>
      </c>
      <c r="J36" s="1">
        <f t="shared" si="30"/>
        <v>11</v>
      </c>
      <c r="K36" s="1">
        <f t="shared" si="31"/>
        <v>5</v>
      </c>
      <c r="L36" s="1">
        <f t="shared" si="32"/>
        <v>9</v>
      </c>
      <c r="M36" s="1">
        <f t="shared" si="33"/>
        <v>1</v>
      </c>
      <c r="N36" s="1">
        <f t="shared" si="34"/>
        <v>5</v>
      </c>
      <c r="O36" s="1">
        <f t="shared" si="35"/>
        <v>4</v>
      </c>
      <c r="P36" s="1">
        <f t="shared" si="36"/>
        <v>7</v>
      </c>
      <c r="Q36" s="1">
        <f t="shared" si="37"/>
        <v>4</v>
      </c>
      <c r="R36" s="1">
        <f t="shared" si="38"/>
        <v>11</v>
      </c>
      <c r="S36" s="1">
        <f t="shared" si="39"/>
        <v>4</v>
      </c>
      <c r="T36" s="1">
        <f t="shared" si="40"/>
        <v>5</v>
      </c>
      <c r="U36" s="1">
        <f t="shared" si="41"/>
        <v>3</v>
      </c>
      <c r="V36" s="1">
        <f t="shared" si="42"/>
        <v>0</v>
      </c>
      <c r="W36" s="1">
        <f t="shared" si="43"/>
        <v>4</v>
      </c>
      <c r="X36" s="1">
        <f t="shared" si="44"/>
        <v>9</v>
      </c>
      <c r="Y36" s="1">
        <f t="shared" si="45"/>
        <v>4</v>
      </c>
      <c r="Z36" s="1">
        <f t="shared" si="46"/>
        <v>6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3</v>
      </c>
      <c r="AE36" s="1">
        <f t="shared" si="25"/>
        <v>5</v>
      </c>
      <c r="AF36" s="1">
        <f t="shared" si="26"/>
        <v>2</v>
      </c>
      <c r="AG36" s="43"/>
    </row>
    <row r="37" spans="1:33" x14ac:dyDescent="0.3">
      <c r="A37" s="42">
        <v>46014</v>
      </c>
      <c r="B37" s="1">
        <v>36</v>
      </c>
      <c r="C37" s="1" t="s">
        <v>66</v>
      </c>
      <c r="D37" s="1" t="s">
        <v>7</v>
      </c>
      <c r="E37" s="1">
        <v>2</v>
      </c>
      <c r="F37" s="1">
        <v>3</v>
      </c>
      <c r="G37" s="1" t="s">
        <v>83</v>
      </c>
      <c r="H37" s="1" t="s">
        <v>83</v>
      </c>
      <c r="I37" s="1">
        <f t="shared" si="29"/>
        <v>15</v>
      </c>
      <c r="J37" s="1">
        <f t="shared" si="30"/>
        <v>12</v>
      </c>
      <c r="K37" s="1">
        <f t="shared" si="31"/>
        <v>5</v>
      </c>
      <c r="L37" s="1">
        <f t="shared" si="32"/>
        <v>9</v>
      </c>
      <c r="M37" s="1">
        <f t="shared" si="33"/>
        <v>1</v>
      </c>
      <c r="N37" s="1">
        <f t="shared" si="34"/>
        <v>5</v>
      </c>
      <c r="O37" s="1">
        <f t="shared" si="35"/>
        <v>4</v>
      </c>
      <c r="P37" s="1">
        <f t="shared" si="36"/>
        <v>8</v>
      </c>
      <c r="Q37" s="1">
        <f t="shared" si="37"/>
        <v>4</v>
      </c>
      <c r="R37" s="1">
        <f t="shared" si="38"/>
        <v>11</v>
      </c>
      <c r="S37" s="1">
        <f t="shared" si="39"/>
        <v>4</v>
      </c>
      <c r="T37" s="1">
        <f t="shared" si="40"/>
        <v>5</v>
      </c>
      <c r="U37" s="1">
        <f t="shared" si="41"/>
        <v>3</v>
      </c>
      <c r="V37" s="1">
        <f t="shared" si="42"/>
        <v>1</v>
      </c>
      <c r="W37" s="1">
        <f t="shared" si="43"/>
        <v>4</v>
      </c>
      <c r="X37" s="1">
        <f t="shared" si="44"/>
        <v>9</v>
      </c>
      <c r="Y37" s="1">
        <f t="shared" si="45"/>
        <v>5</v>
      </c>
      <c r="Z37" s="1">
        <f t="shared" si="46"/>
        <v>6</v>
      </c>
      <c r="AA37" s="1" t="str">
        <f t="shared" si="27"/>
        <v>L</v>
      </c>
      <c r="AB37" s="1">
        <f t="shared" si="47"/>
        <v>2</v>
      </c>
      <c r="AC37" s="1" t="str">
        <f t="shared" si="28"/>
        <v>L</v>
      </c>
      <c r="AD37" s="1">
        <f t="shared" si="24"/>
        <v>3</v>
      </c>
      <c r="AE37" s="1">
        <f t="shared" si="25"/>
        <v>5</v>
      </c>
      <c r="AF37" s="1">
        <f t="shared" si="26"/>
        <v>2</v>
      </c>
      <c r="AG37" s="43"/>
    </row>
    <row r="38" spans="1:33" x14ac:dyDescent="0.3">
      <c r="A38" s="42">
        <v>46018</v>
      </c>
      <c r="B38" s="1">
        <v>37</v>
      </c>
      <c r="C38" s="1" t="s">
        <v>66</v>
      </c>
      <c r="D38" s="1" t="s">
        <v>31</v>
      </c>
      <c r="E38" s="1">
        <v>6</v>
      </c>
      <c r="F38" s="1">
        <v>1</v>
      </c>
      <c r="G38" s="1" t="s">
        <v>83</v>
      </c>
      <c r="H38" s="1" t="s">
        <v>83</v>
      </c>
      <c r="I38" s="1">
        <f t="shared" si="29"/>
        <v>16</v>
      </c>
      <c r="J38" s="1">
        <f t="shared" si="30"/>
        <v>12</v>
      </c>
      <c r="K38" s="1">
        <f t="shared" si="31"/>
        <v>5</v>
      </c>
      <c r="L38" s="1">
        <f t="shared" si="32"/>
        <v>9</v>
      </c>
      <c r="M38" s="1">
        <f t="shared" si="33"/>
        <v>1</v>
      </c>
      <c r="N38" s="1">
        <f t="shared" si="34"/>
        <v>5</v>
      </c>
      <c r="O38" s="1">
        <f t="shared" si="35"/>
        <v>5</v>
      </c>
      <c r="P38" s="1">
        <f t="shared" si="36"/>
        <v>8</v>
      </c>
      <c r="Q38" s="1">
        <f t="shared" si="37"/>
        <v>4</v>
      </c>
      <c r="R38" s="1">
        <f t="shared" si="38"/>
        <v>11</v>
      </c>
      <c r="S38" s="1">
        <f t="shared" si="39"/>
        <v>4</v>
      </c>
      <c r="T38" s="1">
        <f t="shared" si="40"/>
        <v>5</v>
      </c>
      <c r="U38" s="1">
        <f t="shared" si="41"/>
        <v>4</v>
      </c>
      <c r="V38" s="1">
        <f t="shared" si="42"/>
        <v>1</v>
      </c>
      <c r="W38" s="1">
        <f t="shared" si="43"/>
        <v>4</v>
      </c>
      <c r="X38" s="1">
        <f t="shared" si="44"/>
        <v>10</v>
      </c>
      <c r="Y38" s="1">
        <f t="shared" si="45"/>
        <v>5</v>
      </c>
      <c r="Z38" s="1">
        <f t="shared" si="46"/>
        <v>6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4</v>
      </c>
      <c r="AE38" s="1">
        <f t="shared" si="25"/>
        <v>4</v>
      </c>
      <c r="AF38" s="1">
        <f t="shared" si="26"/>
        <v>2</v>
      </c>
      <c r="AG38" s="43"/>
    </row>
    <row r="39" spans="1:33" x14ac:dyDescent="0.3">
      <c r="A39" s="42">
        <v>46020</v>
      </c>
      <c r="B39" s="1">
        <v>38</v>
      </c>
      <c r="C39" s="1" t="s">
        <v>65</v>
      </c>
      <c r="D39" s="1" t="s">
        <v>24</v>
      </c>
      <c r="E39" s="1">
        <v>2</v>
      </c>
      <c r="F39" s="1">
        <v>5</v>
      </c>
      <c r="G39" s="1" t="s">
        <v>83</v>
      </c>
      <c r="H39" s="1" t="s">
        <v>83</v>
      </c>
      <c r="I39" s="1">
        <f t="shared" si="29"/>
        <v>16</v>
      </c>
      <c r="J39" s="1">
        <f t="shared" si="30"/>
        <v>13</v>
      </c>
      <c r="K39" s="1">
        <f t="shared" si="31"/>
        <v>5</v>
      </c>
      <c r="L39" s="1">
        <f t="shared" si="32"/>
        <v>9</v>
      </c>
      <c r="M39" s="1">
        <f t="shared" si="33"/>
        <v>1</v>
      </c>
      <c r="N39" s="1">
        <f t="shared" si="34"/>
        <v>5</v>
      </c>
      <c r="O39" s="1">
        <f t="shared" si="35"/>
        <v>5</v>
      </c>
      <c r="P39" s="1">
        <f t="shared" si="36"/>
        <v>8</v>
      </c>
      <c r="Q39" s="1">
        <f t="shared" si="37"/>
        <v>4</v>
      </c>
      <c r="R39" s="1">
        <f t="shared" si="38"/>
        <v>11</v>
      </c>
      <c r="S39" s="1">
        <f t="shared" si="39"/>
        <v>5</v>
      </c>
      <c r="T39" s="1">
        <f t="shared" si="40"/>
        <v>5</v>
      </c>
      <c r="U39" s="1">
        <f t="shared" si="41"/>
        <v>4</v>
      </c>
      <c r="V39" s="1">
        <f t="shared" si="42"/>
        <v>1</v>
      </c>
      <c r="W39" s="1">
        <f t="shared" si="43"/>
        <v>4</v>
      </c>
      <c r="X39" s="1">
        <f t="shared" si="44"/>
        <v>10</v>
      </c>
      <c r="Y39" s="1">
        <f t="shared" si="45"/>
        <v>6</v>
      </c>
      <c r="Z39" s="1">
        <f t="shared" si="46"/>
        <v>6</v>
      </c>
      <c r="AA39" s="1" t="str">
        <f t="shared" si="27"/>
        <v>L</v>
      </c>
      <c r="AB39" s="1">
        <f t="shared" si="47"/>
        <v>1</v>
      </c>
      <c r="AC39" s="1" t="str">
        <f t="shared" si="28"/>
        <v>L</v>
      </c>
      <c r="AD39" s="1">
        <f t="shared" si="24"/>
        <v>3</v>
      </c>
      <c r="AE39" s="1">
        <f t="shared" si="25"/>
        <v>5</v>
      </c>
      <c r="AF39" s="1">
        <f t="shared" si="26"/>
        <v>2</v>
      </c>
      <c r="AG39" s="43"/>
    </row>
    <row r="40" spans="1:33" x14ac:dyDescent="0.3">
      <c r="A40" s="42">
        <v>46023</v>
      </c>
      <c r="B40" s="1">
        <v>39</v>
      </c>
      <c r="C40" s="1" t="s">
        <v>66</v>
      </c>
      <c r="D40" s="1" t="s">
        <v>5</v>
      </c>
      <c r="E40" s="1">
        <v>3</v>
      </c>
      <c r="F40" s="1">
        <v>5</v>
      </c>
      <c r="G40" s="1" t="s">
        <v>83</v>
      </c>
      <c r="H40" s="1" t="s">
        <v>83</v>
      </c>
      <c r="I40" s="1">
        <f t="shared" si="29"/>
        <v>16</v>
      </c>
      <c r="J40" s="1">
        <f t="shared" si="30"/>
        <v>14</v>
      </c>
      <c r="K40" s="1">
        <f t="shared" si="31"/>
        <v>5</v>
      </c>
      <c r="L40" s="1">
        <f t="shared" si="32"/>
        <v>9</v>
      </c>
      <c r="M40" s="1">
        <f t="shared" si="33"/>
        <v>1</v>
      </c>
      <c r="N40" s="1">
        <f t="shared" si="34"/>
        <v>5</v>
      </c>
      <c r="O40" s="1">
        <f t="shared" si="35"/>
        <v>5</v>
      </c>
      <c r="P40" s="1">
        <f t="shared" si="36"/>
        <v>9</v>
      </c>
      <c r="Q40" s="1">
        <f t="shared" si="37"/>
        <v>4</v>
      </c>
      <c r="R40" s="1">
        <f t="shared" si="38"/>
        <v>11</v>
      </c>
      <c r="S40" s="1">
        <f t="shared" si="39"/>
        <v>5</v>
      </c>
      <c r="T40" s="1">
        <f t="shared" si="40"/>
        <v>5</v>
      </c>
      <c r="U40" s="1">
        <f t="shared" si="41"/>
        <v>4</v>
      </c>
      <c r="V40" s="1">
        <f t="shared" si="42"/>
        <v>1</v>
      </c>
      <c r="W40" s="1">
        <f t="shared" si="43"/>
        <v>4</v>
      </c>
      <c r="X40" s="1">
        <f t="shared" si="44"/>
        <v>10</v>
      </c>
      <c r="Y40" s="1">
        <f t="shared" si="45"/>
        <v>6</v>
      </c>
      <c r="Z40" s="1">
        <f t="shared" si="46"/>
        <v>6</v>
      </c>
      <c r="AA40" s="1" t="str">
        <f t="shared" si="27"/>
        <v>L</v>
      </c>
      <c r="AB40" s="1">
        <f t="shared" si="47"/>
        <v>2</v>
      </c>
      <c r="AC40" s="1" t="str">
        <f t="shared" si="28"/>
        <v>L</v>
      </c>
      <c r="AD40" s="1">
        <f t="shared" si="24"/>
        <v>2</v>
      </c>
      <c r="AE40" s="1">
        <f t="shared" si="25"/>
        <v>6</v>
      </c>
      <c r="AF40" s="1">
        <f t="shared" si="26"/>
        <v>2</v>
      </c>
      <c r="AG40" s="43"/>
    </row>
    <row r="41" spans="1:33" x14ac:dyDescent="0.3">
      <c r="A41" s="42">
        <v>46025</v>
      </c>
      <c r="B41" s="1">
        <v>40</v>
      </c>
      <c r="C41" s="1" t="s">
        <v>66</v>
      </c>
      <c r="D41" s="1" t="s">
        <v>17</v>
      </c>
      <c r="E41" s="1">
        <v>5</v>
      </c>
      <c r="F41" s="1">
        <v>4</v>
      </c>
      <c r="G41" s="1" t="s">
        <v>84</v>
      </c>
      <c r="H41" s="1" t="s">
        <v>84</v>
      </c>
      <c r="I41" s="1">
        <f t="shared" si="29"/>
        <v>17</v>
      </c>
      <c r="J41" s="1">
        <f t="shared" si="30"/>
        <v>14</v>
      </c>
      <c r="K41" s="1">
        <f t="shared" si="31"/>
        <v>6</v>
      </c>
      <c r="L41" s="1">
        <f t="shared" si="32"/>
        <v>9</v>
      </c>
      <c r="M41" s="1">
        <f t="shared" si="33"/>
        <v>2</v>
      </c>
      <c r="N41" s="1">
        <f t="shared" si="34"/>
        <v>5</v>
      </c>
      <c r="O41" s="1">
        <f t="shared" si="35"/>
        <v>6</v>
      </c>
      <c r="P41" s="1">
        <f t="shared" si="36"/>
        <v>9</v>
      </c>
      <c r="Q41" s="1">
        <f t="shared" si="37"/>
        <v>4</v>
      </c>
      <c r="R41" s="1">
        <f t="shared" si="38"/>
        <v>11</v>
      </c>
      <c r="S41" s="1">
        <f t="shared" si="39"/>
        <v>5</v>
      </c>
      <c r="T41" s="1">
        <f t="shared" si="40"/>
        <v>5</v>
      </c>
      <c r="U41" s="1">
        <f t="shared" si="41"/>
        <v>4</v>
      </c>
      <c r="V41" s="1">
        <f t="shared" si="42"/>
        <v>1</v>
      </c>
      <c r="W41" s="1">
        <f t="shared" si="43"/>
        <v>4</v>
      </c>
      <c r="X41" s="1">
        <f t="shared" si="44"/>
        <v>11</v>
      </c>
      <c r="Y41" s="1">
        <f t="shared" si="45"/>
        <v>6</v>
      </c>
      <c r="Z41" s="1">
        <f t="shared" si="46"/>
        <v>6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3</v>
      </c>
      <c r="AE41" s="1">
        <f t="shared" si="25"/>
        <v>6</v>
      </c>
      <c r="AF41" s="1">
        <f t="shared" si="26"/>
        <v>1</v>
      </c>
      <c r="AG41" s="43"/>
    </row>
    <row r="42" spans="1:33" x14ac:dyDescent="0.3">
      <c r="A42" s="42">
        <v>46027</v>
      </c>
      <c r="B42" s="1">
        <v>41</v>
      </c>
      <c r="C42" s="1" t="s">
        <v>66</v>
      </c>
      <c r="D42" s="1" t="s">
        <v>17</v>
      </c>
      <c r="E42" s="1">
        <v>4</v>
      </c>
      <c r="F42" s="1">
        <v>2</v>
      </c>
      <c r="G42" s="1" t="s">
        <v>83</v>
      </c>
      <c r="H42" s="1" t="s">
        <v>83</v>
      </c>
      <c r="I42" s="1">
        <f t="shared" si="29"/>
        <v>18</v>
      </c>
      <c r="J42" s="1">
        <f t="shared" si="30"/>
        <v>14</v>
      </c>
      <c r="K42" s="1">
        <f t="shared" si="31"/>
        <v>6</v>
      </c>
      <c r="L42" s="1">
        <f t="shared" si="32"/>
        <v>9</v>
      </c>
      <c r="M42" s="1">
        <f t="shared" si="33"/>
        <v>2</v>
      </c>
      <c r="N42" s="1">
        <f t="shared" si="34"/>
        <v>5</v>
      </c>
      <c r="O42" s="1">
        <f t="shared" si="35"/>
        <v>7</v>
      </c>
      <c r="P42" s="1">
        <f t="shared" si="36"/>
        <v>9</v>
      </c>
      <c r="Q42" s="1">
        <f t="shared" si="37"/>
        <v>4</v>
      </c>
      <c r="R42" s="1">
        <f t="shared" si="38"/>
        <v>11</v>
      </c>
      <c r="S42" s="1">
        <f t="shared" si="39"/>
        <v>5</v>
      </c>
      <c r="T42" s="1">
        <f t="shared" si="40"/>
        <v>5</v>
      </c>
      <c r="U42" s="1">
        <f t="shared" si="41"/>
        <v>4</v>
      </c>
      <c r="V42" s="1">
        <f t="shared" si="42"/>
        <v>1</v>
      </c>
      <c r="W42" s="1">
        <f t="shared" si="43"/>
        <v>4</v>
      </c>
      <c r="X42" s="1">
        <f t="shared" si="44"/>
        <v>12</v>
      </c>
      <c r="Y42" s="1">
        <f t="shared" si="45"/>
        <v>6</v>
      </c>
      <c r="Z42" s="1">
        <f t="shared" si="46"/>
        <v>6</v>
      </c>
      <c r="AA42" s="1" t="str">
        <f t="shared" si="27"/>
        <v>W</v>
      </c>
      <c r="AB42" s="1">
        <f t="shared" si="47"/>
        <v>2</v>
      </c>
      <c r="AC42" s="1" t="str">
        <f t="shared" si="28"/>
        <v>W</v>
      </c>
      <c r="AD42" s="1">
        <f t="shared" si="24"/>
        <v>4</v>
      </c>
      <c r="AE42" s="1">
        <f t="shared" si="25"/>
        <v>6</v>
      </c>
      <c r="AF42" s="1">
        <f t="shared" si="26"/>
        <v>0</v>
      </c>
      <c r="AG42" s="43"/>
    </row>
    <row r="43" spans="1:33" x14ac:dyDescent="0.3">
      <c r="A43" s="42">
        <v>46029</v>
      </c>
      <c r="B43" s="1">
        <v>42</v>
      </c>
      <c r="C43" s="1" t="s">
        <v>66</v>
      </c>
      <c r="D43" s="1" t="s">
        <v>8</v>
      </c>
      <c r="E43" s="1">
        <v>3</v>
      </c>
      <c r="F43" s="1">
        <v>4</v>
      </c>
      <c r="G43" s="1" t="s">
        <v>84</v>
      </c>
      <c r="H43" s="1" t="s">
        <v>83</v>
      </c>
      <c r="I43" s="1">
        <f t="shared" si="29"/>
        <v>18</v>
      </c>
      <c r="J43" s="1">
        <f t="shared" si="30"/>
        <v>14</v>
      </c>
      <c r="K43" s="1">
        <f t="shared" si="31"/>
        <v>6</v>
      </c>
      <c r="L43" s="1">
        <f t="shared" si="32"/>
        <v>10</v>
      </c>
      <c r="M43" s="1">
        <f t="shared" si="33"/>
        <v>2</v>
      </c>
      <c r="N43" s="1">
        <f t="shared" si="34"/>
        <v>5</v>
      </c>
      <c r="O43" s="1">
        <f t="shared" si="35"/>
        <v>7</v>
      </c>
      <c r="P43" s="1">
        <f t="shared" si="36"/>
        <v>9</v>
      </c>
      <c r="Q43" s="1">
        <f t="shared" si="37"/>
        <v>5</v>
      </c>
      <c r="R43" s="1">
        <f t="shared" si="38"/>
        <v>11</v>
      </c>
      <c r="S43" s="1">
        <f t="shared" si="39"/>
        <v>5</v>
      </c>
      <c r="T43" s="1">
        <f t="shared" si="40"/>
        <v>5</v>
      </c>
      <c r="U43" s="1">
        <f t="shared" si="41"/>
        <v>4</v>
      </c>
      <c r="V43" s="1">
        <f t="shared" si="42"/>
        <v>1</v>
      </c>
      <c r="W43" s="1">
        <f t="shared" si="43"/>
        <v>5</v>
      </c>
      <c r="X43" s="1">
        <f t="shared" si="44"/>
        <v>12</v>
      </c>
      <c r="Y43" s="1">
        <f t="shared" si="45"/>
        <v>6</v>
      </c>
      <c r="Z43" s="1">
        <f t="shared" si="46"/>
        <v>7</v>
      </c>
      <c r="AA43" s="1" t="str">
        <f t="shared" si="27"/>
        <v>L</v>
      </c>
      <c r="AB43" s="1">
        <f t="shared" si="47"/>
        <v>1</v>
      </c>
      <c r="AC43" s="1" t="str">
        <f t="shared" si="28"/>
        <v>OTL</v>
      </c>
      <c r="AD43" s="1">
        <f t="shared" si="24"/>
        <v>4</v>
      </c>
      <c r="AE43" s="1">
        <f t="shared" si="25"/>
        <v>5</v>
      </c>
      <c r="AF43" s="1">
        <f t="shared" si="26"/>
        <v>1</v>
      </c>
      <c r="AG43" s="43"/>
    </row>
    <row r="44" spans="1:33" x14ac:dyDescent="0.3">
      <c r="A44" s="42">
        <v>46031</v>
      </c>
      <c r="B44" s="1">
        <v>43</v>
      </c>
      <c r="C44" s="1" t="s">
        <v>65</v>
      </c>
      <c r="D44" s="1" t="s">
        <v>0</v>
      </c>
      <c r="E44" s="1">
        <v>1</v>
      </c>
      <c r="F44" s="1">
        <v>5</v>
      </c>
      <c r="G44" s="1" t="s">
        <v>83</v>
      </c>
      <c r="H44" s="1" t="s">
        <v>83</v>
      </c>
      <c r="I44" s="1">
        <f t="shared" si="29"/>
        <v>18</v>
      </c>
      <c r="J44" s="1">
        <f t="shared" si="30"/>
        <v>15</v>
      </c>
      <c r="K44" s="1">
        <f t="shared" si="31"/>
        <v>6</v>
      </c>
      <c r="L44" s="1">
        <f t="shared" si="32"/>
        <v>10</v>
      </c>
      <c r="M44" s="1">
        <f t="shared" si="33"/>
        <v>2</v>
      </c>
      <c r="N44" s="1">
        <f t="shared" si="34"/>
        <v>5</v>
      </c>
      <c r="O44" s="1">
        <f t="shared" si="35"/>
        <v>7</v>
      </c>
      <c r="P44" s="1">
        <f t="shared" si="36"/>
        <v>9</v>
      </c>
      <c r="Q44" s="1">
        <f t="shared" si="37"/>
        <v>5</v>
      </c>
      <c r="R44" s="1">
        <f t="shared" si="38"/>
        <v>11</v>
      </c>
      <c r="S44" s="1">
        <f t="shared" si="39"/>
        <v>6</v>
      </c>
      <c r="T44" s="1">
        <f t="shared" si="40"/>
        <v>5</v>
      </c>
      <c r="U44" s="1">
        <f t="shared" si="41"/>
        <v>4</v>
      </c>
      <c r="V44" s="1">
        <f t="shared" si="42"/>
        <v>1</v>
      </c>
      <c r="W44" s="1">
        <f t="shared" si="43"/>
        <v>5</v>
      </c>
      <c r="X44" s="1">
        <f t="shared" si="44"/>
        <v>12</v>
      </c>
      <c r="Y44" s="1">
        <f t="shared" si="45"/>
        <v>7</v>
      </c>
      <c r="Z44" s="1">
        <f t="shared" si="46"/>
        <v>7</v>
      </c>
      <c r="AA44" s="1" t="str">
        <f t="shared" si="27"/>
        <v>L</v>
      </c>
      <c r="AB44" s="1">
        <f t="shared" si="47"/>
        <v>2</v>
      </c>
      <c r="AC44" s="1" t="str">
        <f t="shared" si="28"/>
        <v>L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46032</v>
      </c>
      <c r="B45" s="1">
        <v>44</v>
      </c>
      <c r="C45" s="1" t="s">
        <v>65</v>
      </c>
      <c r="D45" s="1" t="s">
        <v>20</v>
      </c>
      <c r="E45" s="1">
        <v>4</v>
      </c>
      <c r="F45" s="1">
        <v>3</v>
      </c>
      <c r="G45" s="1" t="s">
        <v>84</v>
      </c>
      <c r="H45" s="1" t="s">
        <v>84</v>
      </c>
      <c r="I45" s="1">
        <f t="shared" si="29"/>
        <v>19</v>
      </c>
      <c r="J45" s="1">
        <f t="shared" si="30"/>
        <v>15</v>
      </c>
      <c r="K45" s="1">
        <f t="shared" si="31"/>
        <v>7</v>
      </c>
      <c r="L45" s="1">
        <f t="shared" si="32"/>
        <v>10</v>
      </c>
      <c r="M45" s="1">
        <f t="shared" si="33"/>
        <v>3</v>
      </c>
      <c r="N45" s="1">
        <f t="shared" si="34"/>
        <v>5</v>
      </c>
      <c r="O45" s="1">
        <f t="shared" si="35"/>
        <v>7</v>
      </c>
      <c r="P45" s="1">
        <f t="shared" si="36"/>
        <v>9</v>
      </c>
      <c r="Q45" s="1">
        <f t="shared" si="37"/>
        <v>5</v>
      </c>
      <c r="R45" s="1">
        <f t="shared" si="38"/>
        <v>12</v>
      </c>
      <c r="S45" s="1">
        <f t="shared" si="39"/>
        <v>6</v>
      </c>
      <c r="T45" s="1">
        <f t="shared" si="40"/>
        <v>5</v>
      </c>
      <c r="U45" s="1">
        <f t="shared" si="41"/>
        <v>5</v>
      </c>
      <c r="V45" s="1">
        <f t="shared" si="42"/>
        <v>1</v>
      </c>
      <c r="W45" s="1">
        <f t="shared" si="43"/>
        <v>5</v>
      </c>
      <c r="X45" s="1">
        <f t="shared" si="44"/>
        <v>13</v>
      </c>
      <c r="Y45" s="1">
        <f t="shared" si="45"/>
        <v>7</v>
      </c>
      <c r="Z45" s="1">
        <f t="shared" si="46"/>
        <v>7</v>
      </c>
      <c r="AA45" s="1" t="str">
        <f t="shared" si="27"/>
        <v>W</v>
      </c>
      <c r="AB45" s="1">
        <f t="shared" si="47"/>
        <v>1</v>
      </c>
      <c r="AC45" s="1" t="str">
        <f t="shared" si="28"/>
        <v>W</v>
      </c>
      <c r="AD45" s="1">
        <f t="shared" si="48"/>
        <v>4</v>
      </c>
      <c r="AE45" s="1">
        <f t="shared" si="49"/>
        <v>5</v>
      </c>
      <c r="AF45" s="1">
        <f t="shared" si="50"/>
        <v>1</v>
      </c>
      <c r="AG45" s="43"/>
    </row>
    <row r="46" spans="1:33" x14ac:dyDescent="0.3">
      <c r="A46" s="42">
        <v>46034</v>
      </c>
      <c r="B46" s="1">
        <v>45</v>
      </c>
      <c r="C46" s="1" t="s">
        <v>66</v>
      </c>
      <c r="D46" s="1" t="s">
        <v>22</v>
      </c>
      <c r="E46" s="1">
        <v>1</v>
      </c>
      <c r="F46" s="1">
        <v>3</v>
      </c>
      <c r="G46" s="1" t="s">
        <v>83</v>
      </c>
      <c r="H46" s="1" t="s">
        <v>83</v>
      </c>
      <c r="I46" s="1">
        <f t="shared" si="29"/>
        <v>19</v>
      </c>
      <c r="J46" s="1">
        <f t="shared" si="30"/>
        <v>16</v>
      </c>
      <c r="K46" s="1">
        <f t="shared" si="31"/>
        <v>7</v>
      </c>
      <c r="L46" s="1">
        <f t="shared" si="32"/>
        <v>10</v>
      </c>
      <c r="M46" s="1">
        <f t="shared" si="33"/>
        <v>3</v>
      </c>
      <c r="N46" s="1">
        <f t="shared" si="34"/>
        <v>5</v>
      </c>
      <c r="O46" s="1">
        <f t="shared" si="35"/>
        <v>7</v>
      </c>
      <c r="P46" s="1">
        <f t="shared" si="36"/>
        <v>10</v>
      </c>
      <c r="Q46" s="1">
        <f t="shared" si="37"/>
        <v>5</v>
      </c>
      <c r="R46" s="1">
        <f t="shared" si="38"/>
        <v>12</v>
      </c>
      <c r="S46" s="1">
        <f t="shared" si="39"/>
        <v>6</v>
      </c>
      <c r="T46" s="1">
        <f t="shared" si="40"/>
        <v>5</v>
      </c>
      <c r="U46" s="1">
        <f t="shared" si="41"/>
        <v>5</v>
      </c>
      <c r="V46" s="1">
        <f t="shared" si="42"/>
        <v>1</v>
      </c>
      <c r="W46" s="1">
        <f t="shared" si="43"/>
        <v>5</v>
      </c>
      <c r="X46" s="1">
        <f t="shared" si="44"/>
        <v>13</v>
      </c>
      <c r="Y46" s="1">
        <f t="shared" si="45"/>
        <v>8</v>
      </c>
      <c r="Z46" s="1">
        <f t="shared" si="46"/>
        <v>7</v>
      </c>
      <c r="AA46" s="1" t="str">
        <f t="shared" si="27"/>
        <v>L</v>
      </c>
      <c r="AB46" s="1">
        <f t="shared" si="47"/>
        <v>1</v>
      </c>
      <c r="AC46" s="1" t="str">
        <f t="shared" si="28"/>
        <v>L</v>
      </c>
      <c r="AD46" s="1">
        <f t="shared" si="48"/>
        <v>4</v>
      </c>
      <c r="AE46" s="1">
        <f t="shared" si="49"/>
        <v>5</v>
      </c>
      <c r="AF46" s="1">
        <f t="shared" si="50"/>
        <v>1</v>
      </c>
      <c r="AG46" s="43"/>
    </row>
    <row r="47" spans="1:33" x14ac:dyDescent="0.3">
      <c r="A47" s="42">
        <v>46036</v>
      </c>
      <c r="B47" s="1">
        <v>46</v>
      </c>
      <c r="C47" s="1" t="s">
        <v>66</v>
      </c>
      <c r="D47" s="1" t="s">
        <v>2</v>
      </c>
      <c r="E47" s="1">
        <v>2</v>
      </c>
      <c r="F47" s="1">
        <v>3</v>
      </c>
      <c r="G47" s="1" t="s">
        <v>84</v>
      </c>
      <c r="H47" s="1" t="s">
        <v>83</v>
      </c>
      <c r="I47" s="1">
        <f t="shared" si="29"/>
        <v>19</v>
      </c>
      <c r="J47" s="1">
        <f t="shared" si="30"/>
        <v>16</v>
      </c>
      <c r="K47" s="1">
        <f t="shared" si="31"/>
        <v>7</v>
      </c>
      <c r="L47" s="1">
        <f t="shared" si="32"/>
        <v>11</v>
      </c>
      <c r="M47" s="1">
        <f t="shared" si="33"/>
        <v>3</v>
      </c>
      <c r="N47" s="1">
        <f t="shared" si="34"/>
        <v>5</v>
      </c>
      <c r="O47" s="1">
        <f t="shared" si="35"/>
        <v>7</v>
      </c>
      <c r="P47" s="1">
        <f t="shared" si="36"/>
        <v>10</v>
      </c>
      <c r="Q47" s="1">
        <f t="shared" si="37"/>
        <v>6</v>
      </c>
      <c r="R47" s="1">
        <f t="shared" si="38"/>
        <v>12</v>
      </c>
      <c r="S47" s="1">
        <f t="shared" si="39"/>
        <v>6</v>
      </c>
      <c r="T47" s="1">
        <f t="shared" si="40"/>
        <v>5</v>
      </c>
      <c r="U47" s="1">
        <f t="shared" si="41"/>
        <v>5</v>
      </c>
      <c r="V47" s="1">
        <f t="shared" si="42"/>
        <v>1</v>
      </c>
      <c r="W47" s="1">
        <f t="shared" si="43"/>
        <v>6</v>
      </c>
      <c r="X47" s="1">
        <f t="shared" si="44"/>
        <v>13</v>
      </c>
      <c r="Y47" s="1">
        <f t="shared" si="45"/>
        <v>8</v>
      </c>
      <c r="Z47" s="1">
        <f t="shared" si="46"/>
        <v>8</v>
      </c>
      <c r="AA47" s="1" t="str">
        <f t="shared" si="27"/>
        <v>L</v>
      </c>
      <c r="AB47" s="1">
        <f t="shared" si="47"/>
        <v>2</v>
      </c>
      <c r="AC47" s="1" t="str">
        <f t="shared" si="28"/>
        <v>OTL</v>
      </c>
      <c r="AD47" s="1">
        <f t="shared" si="48"/>
        <v>4</v>
      </c>
      <c r="AE47" s="1">
        <f t="shared" si="49"/>
        <v>4</v>
      </c>
      <c r="AF47" s="1">
        <f t="shared" si="50"/>
        <v>2</v>
      </c>
      <c r="AG47" s="43"/>
    </row>
    <row r="48" spans="1:33" x14ac:dyDescent="0.3">
      <c r="A48" s="42">
        <v>46038</v>
      </c>
      <c r="B48" s="1">
        <v>47</v>
      </c>
      <c r="C48" s="1" t="s">
        <v>66</v>
      </c>
      <c r="D48" s="1" t="s">
        <v>31</v>
      </c>
      <c r="E48" s="1">
        <v>2</v>
      </c>
      <c r="F48" s="1">
        <v>3</v>
      </c>
      <c r="G48" s="1" t="s">
        <v>84</v>
      </c>
      <c r="H48" s="1" t="s">
        <v>84</v>
      </c>
      <c r="I48" s="1">
        <f t="shared" si="29"/>
        <v>19</v>
      </c>
      <c r="J48" s="1">
        <f t="shared" si="30"/>
        <v>16</v>
      </c>
      <c r="K48" s="1">
        <f t="shared" si="31"/>
        <v>7</v>
      </c>
      <c r="L48" s="1">
        <f t="shared" si="32"/>
        <v>12</v>
      </c>
      <c r="M48" s="1">
        <f t="shared" si="33"/>
        <v>3</v>
      </c>
      <c r="N48" s="1">
        <f t="shared" si="34"/>
        <v>6</v>
      </c>
      <c r="O48" s="1">
        <f t="shared" si="35"/>
        <v>7</v>
      </c>
      <c r="P48" s="1">
        <f t="shared" si="36"/>
        <v>10</v>
      </c>
      <c r="Q48" s="1">
        <f t="shared" si="37"/>
        <v>7</v>
      </c>
      <c r="R48" s="1">
        <f t="shared" si="38"/>
        <v>12</v>
      </c>
      <c r="S48" s="1">
        <f t="shared" si="39"/>
        <v>6</v>
      </c>
      <c r="T48" s="1">
        <f t="shared" si="40"/>
        <v>5</v>
      </c>
      <c r="U48" s="1">
        <f t="shared" si="41"/>
        <v>5</v>
      </c>
      <c r="V48" s="1">
        <f t="shared" si="42"/>
        <v>1</v>
      </c>
      <c r="W48" s="1">
        <f t="shared" si="43"/>
        <v>7</v>
      </c>
      <c r="X48" s="1">
        <f t="shared" si="44"/>
        <v>13</v>
      </c>
      <c r="Y48" s="1">
        <f t="shared" si="45"/>
        <v>8</v>
      </c>
      <c r="Z48" s="1">
        <f t="shared" si="46"/>
        <v>9</v>
      </c>
      <c r="AA48" s="1" t="str">
        <f t="shared" si="27"/>
        <v>L</v>
      </c>
      <c r="AB48" s="1">
        <f t="shared" si="47"/>
        <v>3</v>
      </c>
      <c r="AC48" s="1" t="str">
        <f t="shared" si="28"/>
        <v>OTL</v>
      </c>
      <c r="AD48" s="1">
        <f t="shared" si="48"/>
        <v>3</v>
      </c>
      <c r="AE48" s="1">
        <f t="shared" si="49"/>
        <v>4</v>
      </c>
      <c r="AF48" s="1">
        <f t="shared" si="50"/>
        <v>3</v>
      </c>
      <c r="AG48" s="43"/>
    </row>
    <row r="49" spans="1:33" x14ac:dyDescent="0.3">
      <c r="A49" s="42">
        <v>46039</v>
      </c>
      <c r="B49" s="1">
        <v>48</v>
      </c>
      <c r="C49" s="1" t="s">
        <v>65</v>
      </c>
      <c r="D49" s="1" t="s">
        <v>31</v>
      </c>
      <c r="E49" s="1">
        <v>1</v>
      </c>
      <c r="F49" s="1">
        <v>2</v>
      </c>
      <c r="G49" s="1" t="s">
        <v>84</v>
      </c>
      <c r="H49" s="1" t="s">
        <v>83</v>
      </c>
      <c r="I49" s="1">
        <f t="shared" si="29"/>
        <v>19</v>
      </c>
      <c r="J49" s="1">
        <f t="shared" si="30"/>
        <v>16</v>
      </c>
      <c r="K49" s="1">
        <f t="shared" si="31"/>
        <v>7</v>
      </c>
      <c r="L49" s="1">
        <f t="shared" si="32"/>
        <v>13</v>
      </c>
      <c r="M49" s="1">
        <f t="shared" si="33"/>
        <v>3</v>
      </c>
      <c r="N49" s="1">
        <f t="shared" si="34"/>
        <v>6</v>
      </c>
      <c r="O49" s="1">
        <f t="shared" si="35"/>
        <v>7</v>
      </c>
      <c r="P49" s="1">
        <f t="shared" si="36"/>
        <v>10</v>
      </c>
      <c r="Q49" s="1">
        <f t="shared" si="37"/>
        <v>7</v>
      </c>
      <c r="R49" s="1">
        <f t="shared" si="38"/>
        <v>12</v>
      </c>
      <c r="S49" s="1">
        <f t="shared" si="39"/>
        <v>6</v>
      </c>
      <c r="T49" s="1">
        <f t="shared" si="40"/>
        <v>6</v>
      </c>
      <c r="U49" s="1">
        <f t="shared" si="41"/>
        <v>5</v>
      </c>
      <c r="V49" s="1">
        <f t="shared" si="42"/>
        <v>1</v>
      </c>
      <c r="W49" s="1">
        <f t="shared" si="43"/>
        <v>8</v>
      </c>
      <c r="X49" s="1">
        <f t="shared" si="44"/>
        <v>13</v>
      </c>
      <c r="Y49" s="1">
        <f t="shared" si="45"/>
        <v>8</v>
      </c>
      <c r="Z49" s="1">
        <f t="shared" si="46"/>
        <v>10</v>
      </c>
      <c r="AA49" s="1" t="str">
        <f t="shared" si="27"/>
        <v>L</v>
      </c>
      <c r="AB49" s="1">
        <f t="shared" si="47"/>
        <v>4</v>
      </c>
      <c r="AC49" s="1" t="str">
        <f t="shared" si="28"/>
        <v>OTL</v>
      </c>
      <c r="AD49" s="1">
        <f t="shared" si="48"/>
        <v>3</v>
      </c>
      <c r="AE49" s="1">
        <f t="shared" si="49"/>
        <v>3</v>
      </c>
      <c r="AF49" s="1">
        <f t="shared" si="50"/>
        <v>4</v>
      </c>
      <c r="AG49" s="43"/>
    </row>
    <row r="50" spans="1:33" x14ac:dyDescent="0.3">
      <c r="A50" s="42">
        <v>46042</v>
      </c>
      <c r="B50" s="1">
        <v>49</v>
      </c>
      <c r="C50" s="1" t="s">
        <v>66</v>
      </c>
      <c r="D50" s="1" t="s">
        <v>12</v>
      </c>
      <c r="E50" s="1">
        <v>4</v>
      </c>
      <c r="F50" s="1">
        <v>3</v>
      </c>
      <c r="G50" s="1" t="s">
        <v>83</v>
      </c>
      <c r="H50" s="1" t="s">
        <v>83</v>
      </c>
      <c r="I50" s="1">
        <f t="shared" si="29"/>
        <v>20</v>
      </c>
      <c r="J50" s="1">
        <f t="shared" si="30"/>
        <v>16</v>
      </c>
      <c r="K50" s="1">
        <f t="shared" si="31"/>
        <v>7</v>
      </c>
      <c r="L50" s="1">
        <f t="shared" si="32"/>
        <v>13</v>
      </c>
      <c r="M50" s="1">
        <f t="shared" si="33"/>
        <v>3</v>
      </c>
      <c r="N50" s="1">
        <f t="shared" si="34"/>
        <v>6</v>
      </c>
      <c r="O50" s="1">
        <f t="shared" si="35"/>
        <v>8</v>
      </c>
      <c r="P50" s="1">
        <f t="shared" si="36"/>
        <v>10</v>
      </c>
      <c r="Q50" s="1">
        <f t="shared" si="37"/>
        <v>7</v>
      </c>
      <c r="R50" s="1">
        <f t="shared" si="38"/>
        <v>12</v>
      </c>
      <c r="S50" s="1">
        <f t="shared" si="39"/>
        <v>6</v>
      </c>
      <c r="T50" s="1">
        <f t="shared" si="40"/>
        <v>6</v>
      </c>
      <c r="U50" s="1">
        <f t="shared" si="41"/>
        <v>5</v>
      </c>
      <c r="V50" s="1">
        <f t="shared" si="42"/>
        <v>1</v>
      </c>
      <c r="W50" s="1">
        <f t="shared" si="43"/>
        <v>8</v>
      </c>
      <c r="X50" s="1">
        <f t="shared" si="44"/>
        <v>13</v>
      </c>
      <c r="Y50" s="1">
        <f t="shared" si="45"/>
        <v>8</v>
      </c>
      <c r="Z50" s="1">
        <f t="shared" si="46"/>
        <v>10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4</v>
      </c>
      <c r="AE50" s="1">
        <f t="shared" si="49"/>
        <v>2</v>
      </c>
      <c r="AF50" s="1">
        <f t="shared" si="50"/>
        <v>4</v>
      </c>
      <c r="AG50" s="43"/>
    </row>
    <row r="51" spans="1:33" x14ac:dyDescent="0.3">
      <c r="A51" s="42">
        <v>46046</v>
      </c>
      <c r="B51" s="1">
        <v>50</v>
      </c>
      <c r="C51" s="1" t="s">
        <v>65</v>
      </c>
      <c r="D51" s="1" t="s">
        <v>6</v>
      </c>
      <c r="E51" s="1">
        <v>5</v>
      </c>
      <c r="F51" s="1">
        <v>4</v>
      </c>
      <c r="G51" s="1" t="s">
        <v>84</v>
      </c>
      <c r="H51" s="1" t="s">
        <v>84</v>
      </c>
      <c r="I51" s="1">
        <f t="shared" si="29"/>
        <v>21</v>
      </c>
      <c r="J51" s="1">
        <f t="shared" si="30"/>
        <v>16</v>
      </c>
      <c r="K51" s="1">
        <f t="shared" si="31"/>
        <v>8</v>
      </c>
      <c r="L51" s="1">
        <f t="shared" si="32"/>
        <v>13</v>
      </c>
      <c r="M51" s="1">
        <f t="shared" si="33"/>
        <v>4</v>
      </c>
      <c r="N51" s="1">
        <f t="shared" si="34"/>
        <v>6</v>
      </c>
      <c r="O51" s="1">
        <f t="shared" si="35"/>
        <v>8</v>
      </c>
      <c r="P51" s="1">
        <f t="shared" si="36"/>
        <v>10</v>
      </c>
      <c r="Q51" s="1">
        <f t="shared" si="37"/>
        <v>7</v>
      </c>
      <c r="R51" s="1">
        <f t="shared" si="38"/>
        <v>13</v>
      </c>
      <c r="S51" s="1">
        <f t="shared" si="39"/>
        <v>6</v>
      </c>
      <c r="T51" s="1">
        <f t="shared" si="40"/>
        <v>6</v>
      </c>
      <c r="U51" s="1">
        <f t="shared" si="41"/>
        <v>5</v>
      </c>
      <c r="V51" s="1">
        <f t="shared" si="42"/>
        <v>1</v>
      </c>
      <c r="W51" s="1">
        <f t="shared" si="43"/>
        <v>8</v>
      </c>
      <c r="X51" s="1">
        <f t="shared" si="44"/>
        <v>14</v>
      </c>
      <c r="Y51" s="1">
        <f t="shared" si="45"/>
        <v>8</v>
      </c>
      <c r="Z51" s="1">
        <f t="shared" si="46"/>
        <v>10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4</v>
      </c>
      <c r="AE51" s="1">
        <f t="shared" si="49"/>
        <v>2</v>
      </c>
      <c r="AF51" s="1">
        <f t="shared" si="50"/>
        <v>4</v>
      </c>
      <c r="AG51" s="43"/>
    </row>
    <row r="52" spans="1:33" x14ac:dyDescent="0.3">
      <c r="A52" s="42">
        <v>46049</v>
      </c>
      <c r="B52" s="1">
        <v>51</v>
      </c>
      <c r="C52" s="1" t="s">
        <v>65</v>
      </c>
      <c r="D52" s="1" t="s">
        <v>21</v>
      </c>
      <c r="E52" s="1">
        <v>3</v>
      </c>
      <c r="F52" s="1">
        <v>1</v>
      </c>
      <c r="G52" s="1" t="s">
        <v>83</v>
      </c>
      <c r="H52" s="1" t="s">
        <v>83</v>
      </c>
      <c r="I52" s="1">
        <f t="shared" si="29"/>
        <v>22</v>
      </c>
      <c r="J52" s="1">
        <f t="shared" si="30"/>
        <v>16</v>
      </c>
      <c r="K52" s="1">
        <f t="shared" si="31"/>
        <v>8</v>
      </c>
      <c r="L52" s="1">
        <f t="shared" si="32"/>
        <v>13</v>
      </c>
      <c r="M52" s="1">
        <f t="shared" si="33"/>
        <v>4</v>
      </c>
      <c r="N52" s="1">
        <f t="shared" si="34"/>
        <v>6</v>
      </c>
      <c r="O52" s="1">
        <f t="shared" si="35"/>
        <v>8</v>
      </c>
      <c r="P52" s="1">
        <f t="shared" si="36"/>
        <v>10</v>
      </c>
      <c r="Q52" s="1">
        <f t="shared" si="37"/>
        <v>7</v>
      </c>
      <c r="R52" s="1">
        <f t="shared" si="38"/>
        <v>14</v>
      </c>
      <c r="S52" s="1">
        <f t="shared" si="39"/>
        <v>6</v>
      </c>
      <c r="T52" s="1">
        <f t="shared" si="40"/>
        <v>6</v>
      </c>
      <c r="U52" s="1">
        <f t="shared" si="41"/>
        <v>5</v>
      </c>
      <c r="V52" s="1">
        <f t="shared" si="42"/>
        <v>1</v>
      </c>
      <c r="W52" s="1">
        <f t="shared" si="43"/>
        <v>8</v>
      </c>
      <c r="X52" s="1">
        <f t="shared" si="44"/>
        <v>14</v>
      </c>
      <c r="Y52" s="1">
        <f t="shared" si="45"/>
        <v>8</v>
      </c>
      <c r="Z52" s="1">
        <f t="shared" si="46"/>
        <v>10</v>
      </c>
      <c r="AA52" s="1" t="str">
        <f t="shared" si="27"/>
        <v>W</v>
      </c>
      <c r="AB52" s="1">
        <f t="shared" si="47"/>
        <v>3</v>
      </c>
      <c r="AC52" s="1" t="str">
        <f t="shared" si="28"/>
        <v>W</v>
      </c>
      <c r="AD52" s="1">
        <f t="shared" si="48"/>
        <v>4</v>
      </c>
      <c r="AE52" s="1">
        <f t="shared" si="49"/>
        <v>2</v>
      </c>
      <c r="AF52" s="1">
        <f t="shared" si="50"/>
        <v>4</v>
      </c>
      <c r="AG52" s="43"/>
    </row>
    <row r="53" spans="1:33" x14ac:dyDescent="0.3">
      <c r="A53" s="42">
        <v>46051</v>
      </c>
      <c r="B53" s="1">
        <v>52</v>
      </c>
      <c r="C53" s="1" t="s">
        <v>65</v>
      </c>
      <c r="D53" s="1" t="s">
        <v>28</v>
      </c>
      <c r="E53" s="1">
        <v>1</v>
      </c>
      <c r="F53" s="1">
        <v>4</v>
      </c>
      <c r="G53" s="1" t="s">
        <v>83</v>
      </c>
      <c r="H53" s="1" t="s">
        <v>83</v>
      </c>
      <c r="I53" s="1">
        <f t="shared" si="29"/>
        <v>22</v>
      </c>
      <c r="J53" s="1">
        <f t="shared" si="30"/>
        <v>17</v>
      </c>
      <c r="K53" s="1">
        <f t="shared" si="31"/>
        <v>8</v>
      </c>
      <c r="L53" s="1">
        <f t="shared" si="32"/>
        <v>13</v>
      </c>
      <c r="M53" s="1">
        <f t="shared" si="33"/>
        <v>4</v>
      </c>
      <c r="N53" s="1">
        <f t="shared" si="34"/>
        <v>6</v>
      </c>
      <c r="O53" s="1">
        <f t="shared" si="35"/>
        <v>8</v>
      </c>
      <c r="P53" s="1">
        <f t="shared" si="36"/>
        <v>10</v>
      </c>
      <c r="Q53" s="1">
        <f t="shared" si="37"/>
        <v>7</v>
      </c>
      <c r="R53" s="1">
        <f t="shared" si="38"/>
        <v>14</v>
      </c>
      <c r="S53" s="1">
        <f t="shared" si="39"/>
        <v>7</v>
      </c>
      <c r="T53" s="1">
        <f t="shared" si="40"/>
        <v>6</v>
      </c>
      <c r="U53" s="1">
        <f t="shared" si="41"/>
        <v>5</v>
      </c>
      <c r="V53" s="1">
        <f t="shared" si="42"/>
        <v>1</v>
      </c>
      <c r="W53" s="1">
        <f t="shared" si="43"/>
        <v>8</v>
      </c>
      <c r="X53" s="1">
        <f t="shared" si="44"/>
        <v>14</v>
      </c>
      <c r="Y53" s="1">
        <f t="shared" si="45"/>
        <v>8</v>
      </c>
      <c r="Z53" s="1">
        <f t="shared" si="46"/>
        <v>10</v>
      </c>
      <c r="AA53" s="1" t="str">
        <f t="shared" si="27"/>
        <v>L</v>
      </c>
      <c r="AB53" s="1">
        <f t="shared" si="47"/>
        <v>1</v>
      </c>
      <c r="AC53" s="1" t="str">
        <f t="shared" si="28"/>
        <v>L</v>
      </c>
      <c r="AD53" s="1">
        <f t="shared" si="48"/>
        <v>4</v>
      </c>
      <c r="AE53" s="1">
        <f t="shared" si="49"/>
        <v>3</v>
      </c>
      <c r="AF53" s="1">
        <f t="shared" si="50"/>
        <v>3</v>
      </c>
      <c r="AG53" s="43"/>
    </row>
    <row r="54" spans="1:33" x14ac:dyDescent="0.3">
      <c r="A54" s="42">
        <v>46053</v>
      </c>
      <c r="B54" s="1">
        <v>53</v>
      </c>
      <c r="C54" s="1" t="s">
        <v>65</v>
      </c>
      <c r="D54" s="1" t="s">
        <v>10</v>
      </c>
      <c r="E54" s="1">
        <v>3</v>
      </c>
      <c r="F54" s="1">
        <v>2</v>
      </c>
      <c r="G54" s="1" t="s">
        <v>84</v>
      </c>
      <c r="H54" s="1" t="s">
        <v>83</v>
      </c>
      <c r="I54" s="1">
        <f t="shared" si="29"/>
        <v>23</v>
      </c>
      <c r="J54" s="1">
        <f t="shared" si="30"/>
        <v>17</v>
      </c>
      <c r="K54" s="1">
        <f t="shared" si="31"/>
        <v>9</v>
      </c>
      <c r="L54" s="1">
        <f t="shared" si="32"/>
        <v>13</v>
      </c>
      <c r="M54" s="1">
        <f t="shared" si="33"/>
        <v>4</v>
      </c>
      <c r="N54" s="1">
        <f t="shared" si="34"/>
        <v>6</v>
      </c>
      <c r="O54" s="1">
        <f t="shared" si="35"/>
        <v>8</v>
      </c>
      <c r="P54" s="1">
        <f t="shared" si="36"/>
        <v>10</v>
      </c>
      <c r="Q54" s="1">
        <f t="shared" si="37"/>
        <v>7</v>
      </c>
      <c r="R54" s="1">
        <f t="shared" si="38"/>
        <v>15</v>
      </c>
      <c r="S54" s="1">
        <f t="shared" si="39"/>
        <v>7</v>
      </c>
      <c r="T54" s="1">
        <f t="shared" si="40"/>
        <v>6</v>
      </c>
      <c r="U54" s="1">
        <f t="shared" si="41"/>
        <v>5</v>
      </c>
      <c r="V54" s="1">
        <f t="shared" si="42"/>
        <v>1</v>
      </c>
      <c r="W54" s="1">
        <f t="shared" si="43"/>
        <v>8</v>
      </c>
      <c r="X54" s="1">
        <f t="shared" si="44"/>
        <v>14</v>
      </c>
      <c r="Y54" s="1">
        <f t="shared" si="45"/>
        <v>8</v>
      </c>
      <c r="Z54" s="1">
        <f t="shared" si="46"/>
        <v>10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5</v>
      </c>
      <c r="AE54" s="1">
        <f t="shared" si="49"/>
        <v>2</v>
      </c>
      <c r="AF54" s="1">
        <f t="shared" si="50"/>
        <v>3</v>
      </c>
      <c r="AG54" s="43"/>
    </row>
    <row r="55" spans="1:33" x14ac:dyDescent="0.3">
      <c r="A55" s="42">
        <v>46054</v>
      </c>
      <c r="B55" s="1">
        <v>54</v>
      </c>
      <c r="C55" s="1" t="s">
        <v>65</v>
      </c>
      <c r="D55" s="1" t="s">
        <v>26</v>
      </c>
      <c r="E55" s="1">
        <v>2</v>
      </c>
      <c r="F55" s="1">
        <v>3</v>
      </c>
      <c r="G55" s="1" t="s">
        <v>84</v>
      </c>
      <c r="H55" s="1" t="s">
        <v>83</v>
      </c>
      <c r="I55" s="1">
        <f t="shared" si="29"/>
        <v>23</v>
      </c>
      <c r="J55" s="1">
        <f t="shared" si="30"/>
        <v>17</v>
      </c>
      <c r="K55" s="1">
        <f t="shared" si="31"/>
        <v>9</v>
      </c>
      <c r="L55" s="1">
        <f t="shared" si="32"/>
        <v>14</v>
      </c>
      <c r="M55" s="1">
        <f t="shared" si="33"/>
        <v>4</v>
      </c>
      <c r="N55" s="1">
        <f t="shared" si="34"/>
        <v>6</v>
      </c>
      <c r="O55" s="1">
        <f t="shared" si="35"/>
        <v>8</v>
      </c>
      <c r="P55" s="1">
        <f t="shared" si="36"/>
        <v>10</v>
      </c>
      <c r="Q55" s="1">
        <f t="shared" si="37"/>
        <v>7</v>
      </c>
      <c r="R55" s="1">
        <f t="shared" si="38"/>
        <v>15</v>
      </c>
      <c r="S55" s="1">
        <f t="shared" si="39"/>
        <v>7</v>
      </c>
      <c r="T55" s="1">
        <f t="shared" si="40"/>
        <v>7</v>
      </c>
      <c r="U55" s="1">
        <f t="shared" si="41"/>
        <v>5</v>
      </c>
      <c r="V55" s="1">
        <f t="shared" si="42"/>
        <v>1</v>
      </c>
      <c r="W55" s="1">
        <f t="shared" si="43"/>
        <v>8</v>
      </c>
      <c r="X55" s="1">
        <f t="shared" si="44"/>
        <v>14</v>
      </c>
      <c r="Y55" s="1">
        <f t="shared" si="45"/>
        <v>8</v>
      </c>
      <c r="Z55" s="1">
        <f t="shared" si="46"/>
        <v>10</v>
      </c>
      <c r="AA55" s="1" t="str">
        <f t="shared" si="27"/>
        <v>L</v>
      </c>
      <c r="AB55" s="1">
        <f t="shared" si="47"/>
        <v>1</v>
      </c>
      <c r="AC55" s="1" t="str">
        <f t="shared" si="28"/>
        <v>OTL</v>
      </c>
      <c r="AD55" s="1">
        <f t="shared" si="48"/>
        <v>4</v>
      </c>
      <c r="AE55" s="1">
        <f t="shared" si="49"/>
        <v>2</v>
      </c>
      <c r="AF55" s="1">
        <f t="shared" si="50"/>
        <v>4</v>
      </c>
      <c r="AG55" s="43"/>
    </row>
    <row r="56" spans="1:33" x14ac:dyDescent="0.3">
      <c r="A56" s="42">
        <v>46057</v>
      </c>
      <c r="B56" s="1">
        <v>55</v>
      </c>
      <c r="C56" s="1" t="s">
        <v>66</v>
      </c>
      <c r="D56" s="1" t="s">
        <v>7</v>
      </c>
      <c r="E56" s="1">
        <v>2</v>
      </c>
      <c r="F56" s="1">
        <v>4</v>
      </c>
      <c r="G56" s="1" t="s">
        <v>83</v>
      </c>
      <c r="H56" s="1" t="s">
        <v>83</v>
      </c>
      <c r="I56" s="1">
        <f t="shared" si="29"/>
        <v>23</v>
      </c>
      <c r="J56" s="1">
        <f t="shared" si="30"/>
        <v>18</v>
      </c>
      <c r="K56" s="1">
        <f t="shared" si="31"/>
        <v>9</v>
      </c>
      <c r="L56" s="1">
        <f t="shared" si="32"/>
        <v>14</v>
      </c>
      <c r="M56" s="1">
        <f t="shared" si="33"/>
        <v>4</v>
      </c>
      <c r="N56" s="1">
        <f t="shared" si="34"/>
        <v>6</v>
      </c>
      <c r="O56" s="1">
        <f t="shared" si="35"/>
        <v>8</v>
      </c>
      <c r="P56" s="1">
        <f t="shared" si="36"/>
        <v>11</v>
      </c>
      <c r="Q56" s="1">
        <f t="shared" si="37"/>
        <v>7</v>
      </c>
      <c r="R56" s="1">
        <f t="shared" si="38"/>
        <v>15</v>
      </c>
      <c r="S56" s="1">
        <f t="shared" si="39"/>
        <v>7</v>
      </c>
      <c r="T56" s="1">
        <f t="shared" si="40"/>
        <v>7</v>
      </c>
      <c r="U56" s="1">
        <f t="shared" si="41"/>
        <v>5</v>
      </c>
      <c r="V56" s="1">
        <f t="shared" si="42"/>
        <v>2</v>
      </c>
      <c r="W56" s="1">
        <f t="shared" si="43"/>
        <v>8</v>
      </c>
      <c r="X56" s="1">
        <f t="shared" si="44"/>
        <v>14</v>
      </c>
      <c r="Y56" s="1">
        <f t="shared" si="45"/>
        <v>9</v>
      </c>
      <c r="Z56" s="1">
        <f t="shared" si="46"/>
        <v>10</v>
      </c>
      <c r="AA56" s="1" t="str">
        <f t="shared" si="27"/>
        <v>L</v>
      </c>
      <c r="AB56" s="1">
        <f t="shared" si="47"/>
        <v>2</v>
      </c>
      <c r="AC56" s="1" t="str">
        <f t="shared" si="28"/>
        <v>L</v>
      </c>
      <c r="AD56" s="1">
        <f t="shared" si="48"/>
        <v>4</v>
      </c>
      <c r="AE56" s="1">
        <f t="shared" si="49"/>
        <v>2</v>
      </c>
      <c r="AF56" s="1">
        <f t="shared" si="50"/>
        <v>4</v>
      </c>
      <c r="AG56" s="43"/>
    </row>
    <row r="57" spans="1:33" x14ac:dyDescent="0.3">
      <c r="A57" s="42">
        <v>46058</v>
      </c>
      <c r="B57" s="1">
        <v>56</v>
      </c>
      <c r="C57" s="1" t="s">
        <v>65</v>
      </c>
      <c r="D57" s="1" t="s">
        <v>2</v>
      </c>
      <c r="E57" s="1">
        <v>1</v>
      </c>
      <c r="F57" s="1">
        <v>4</v>
      </c>
      <c r="G57" s="1" t="s">
        <v>83</v>
      </c>
      <c r="H57" s="1" t="s">
        <v>83</v>
      </c>
      <c r="I57" s="1">
        <f t="shared" si="29"/>
        <v>23</v>
      </c>
      <c r="J57" s="1">
        <f t="shared" si="30"/>
        <v>19</v>
      </c>
      <c r="K57" s="1">
        <f t="shared" si="31"/>
        <v>9</v>
      </c>
      <c r="L57" s="1">
        <f t="shared" si="32"/>
        <v>14</v>
      </c>
      <c r="M57" s="1">
        <f t="shared" si="33"/>
        <v>4</v>
      </c>
      <c r="N57" s="1">
        <f t="shared" si="34"/>
        <v>6</v>
      </c>
      <c r="O57" s="1">
        <f t="shared" si="35"/>
        <v>8</v>
      </c>
      <c r="P57" s="1">
        <f t="shared" si="36"/>
        <v>11</v>
      </c>
      <c r="Q57" s="1">
        <f t="shared" si="37"/>
        <v>7</v>
      </c>
      <c r="R57" s="1">
        <f t="shared" si="38"/>
        <v>15</v>
      </c>
      <c r="S57" s="1">
        <f t="shared" si="39"/>
        <v>8</v>
      </c>
      <c r="T57" s="1">
        <f t="shared" si="40"/>
        <v>7</v>
      </c>
      <c r="U57" s="1">
        <f t="shared" si="41"/>
        <v>5</v>
      </c>
      <c r="V57" s="1">
        <f t="shared" si="42"/>
        <v>3</v>
      </c>
      <c r="W57" s="1">
        <f t="shared" si="43"/>
        <v>8</v>
      </c>
      <c r="X57" s="1">
        <f t="shared" si="44"/>
        <v>14</v>
      </c>
      <c r="Y57" s="1">
        <f t="shared" si="45"/>
        <v>10</v>
      </c>
      <c r="Z57" s="1">
        <f t="shared" si="46"/>
        <v>10</v>
      </c>
      <c r="AA57" s="1" t="str">
        <f t="shared" si="27"/>
        <v>L</v>
      </c>
      <c r="AB57" s="1">
        <f t="shared" si="47"/>
        <v>3</v>
      </c>
      <c r="AC57" s="1" t="str">
        <f t="shared" si="28"/>
        <v>L</v>
      </c>
      <c r="AD57" s="1">
        <f t="shared" si="48"/>
        <v>4</v>
      </c>
      <c r="AE57" s="1">
        <f t="shared" si="49"/>
        <v>3</v>
      </c>
      <c r="AF57" s="1">
        <f t="shared" si="50"/>
        <v>3</v>
      </c>
      <c r="AG57" s="43"/>
    </row>
    <row r="58" spans="1:33" x14ac:dyDescent="0.3">
      <c r="A58" s="42">
        <v>46078</v>
      </c>
      <c r="B58" s="1">
        <v>57</v>
      </c>
      <c r="C58" s="1" t="s">
        <v>66</v>
      </c>
      <c r="D58" s="1" t="s">
        <v>2</v>
      </c>
      <c r="E58" s="1">
        <v>4</v>
      </c>
      <c r="F58" s="1">
        <v>6</v>
      </c>
      <c r="G58" s="1" t="s">
        <v>83</v>
      </c>
      <c r="H58" s="1" t="s">
        <v>83</v>
      </c>
      <c r="I58" s="1">
        <f t="shared" si="29"/>
        <v>23</v>
      </c>
      <c r="J58" s="1">
        <f t="shared" si="30"/>
        <v>20</v>
      </c>
      <c r="K58" s="1">
        <f t="shared" si="31"/>
        <v>9</v>
      </c>
      <c r="L58" s="1">
        <f t="shared" si="32"/>
        <v>14</v>
      </c>
      <c r="M58" s="1">
        <f t="shared" si="33"/>
        <v>4</v>
      </c>
      <c r="N58" s="1">
        <f t="shared" si="34"/>
        <v>6</v>
      </c>
      <c r="O58" s="1">
        <f t="shared" si="35"/>
        <v>8</v>
      </c>
      <c r="P58" s="1">
        <f t="shared" si="36"/>
        <v>12</v>
      </c>
      <c r="Q58" s="1">
        <f t="shared" si="37"/>
        <v>7</v>
      </c>
      <c r="R58" s="1">
        <f t="shared" si="38"/>
        <v>15</v>
      </c>
      <c r="S58" s="1">
        <f t="shared" si="39"/>
        <v>8</v>
      </c>
      <c r="T58" s="1">
        <f t="shared" si="40"/>
        <v>7</v>
      </c>
      <c r="U58" s="1">
        <f t="shared" si="41"/>
        <v>5</v>
      </c>
      <c r="V58" s="1">
        <f t="shared" si="42"/>
        <v>4</v>
      </c>
      <c r="W58" s="1">
        <f t="shared" si="43"/>
        <v>8</v>
      </c>
      <c r="X58" s="1">
        <f t="shared" si="44"/>
        <v>14</v>
      </c>
      <c r="Y58" s="1">
        <f t="shared" si="45"/>
        <v>11</v>
      </c>
      <c r="Z58" s="1">
        <f t="shared" si="46"/>
        <v>10</v>
      </c>
      <c r="AA58" s="1" t="str">
        <f t="shared" si="27"/>
        <v>L</v>
      </c>
      <c r="AB58" s="1">
        <f t="shared" si="47"/>
        <v>4</v>
      </c>
      <c r="AC58" s="1" t="str">
        <f t="shared" si="28"/>
        <v>L</v>
      </c>
      <c r="AD58" s="1">
        <f t="shared" si="48"/>
        <v>4</v>
      </c>
      <c r="AE58" s="1">
        <f t="shared" si="49"/>
        <v>4</v>
      </c>
      <c r="AF58" s="1">
        <f t="shared" si="50"/>
        <v>2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20</v>
      </c>
      <c r="E59" s="1">
        <v>1</v>
      </c>
      <c r="F59" s="1">
        <v>8</v>
      </c>
      <c r="G59" s="1" t="s">
        <v>83</v>
      </c>
      <c r="H59" s="1" t="s">
        <v>83</v>
      </c>
      <c r="I59" s="1">
        <f t="shared" si="29"/>
        <v>23</v>
      </c>
      <c r="J59" s="1">
        <f t="shared" si="30"/>
        <v>21</v>
      </c>
      <c r="K59" s="1">
        <f t="shared" si="31"/>
        <v>9</v>
      </c>
      <c r="L59" s="1">
        <f t="shared" si="32"/>
        <v>14</v>
      </c>
      <c r="M59" s="1">
        <f t="shared" si="33"/>
        <v>4</v>
      </c>
      <c r="N59" s="1">
        <f t="shared" si="34"/>
        <v>6</v>
      </c>
      <c r="O59" s="1">
        <f t="shared" si="35"/>
        <v>8</v>
      </c>
      <c r="P59" s="1">
        <f t="shared" si="36"/>
        <v>13</v>
      </c>
      <c r="Q59" s="1">
        <f t="shared" si="37"/>
        <v>7</v>
      </c>
      <c r="R59" s="1">
        <f t="shared" si="38"/>
        <v>15</v>
      </c>
      <c r="S59" s="1">
        <f t="shared" si="39"/>
        <v>8</v>
      </c>
      <c r="T59" s="1">
        <f t="shared" si="40"/>
        <v>7</v>
      </c>
      <c r="U59" s="1">
        <f t="shared" si="41"/>
        <v>5</v>
      </c>
      <c r="V59" s="1">
        <f t="shared" si="42"/>
        <v>5</v>
      </c>
      <c r="W59" s="1">
        <f t="shared" si="43"/>
        <v>8</v>
      </c>
      <c r="X59" s="1">
        <f t="shared" si="44"/>
        <v>14</v>
      </c>
      <c r="Y59" s="1">
        <f t="shared" si="45"/>
        <v>12</v>
      </c>
      <c r="Z59" s="1">
        <f t="shared" si="46"/>
        <v>10</v>
      </c>
      <c r="AA59" s="1" t="str">
        <f t="shared" si="27"/>
        <v>L</v>
      </c>
      <c r="AB59" s="1">
        <f t="shared" si="47"/>
        <v>5</v>
      </c>
      <c r="AC59" s="1" t="str">
        <f t="shared" si="28"/>
        <v>L</v>
      </c>
      <c r="AD59" s="1">
        <f t="shared" si="48"/>
        <v>4</v>
      </c>
      <c r="AE59" s="1">
        <f t="shared" si="49"/>
        <v>5</v>
      </c>
      <c r="AF59" s="1">
        <f t="shared" si="50"/>
        <v>1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27</v>
      </c>
      <c r="E60" s="1">
        <v>2</v>
      </c>
      <c r="F60" s="1">
        <v>0</v>
      </c>
      <c r="G60" s="1" t="s">
        <v>83</v>
      </c>
      <c r="H60" s="1" t="s">
        <v>83</v>
      </c>
      <c r="I60" s="1">
        <f t="shared" si="29"/>
        <v>24</v>
      </c>
      <c r="J60" s="1">
        <f t="shared" si="30"/>
        <v>21</v>
      </c>
      <c r="K60" s="1">
        <f t="shared" si="31"/>
        <v>9</v>
      </c>
      <c r="L60" s="1">
        <f t="shared" si="32"/>
        <v>14</v>
      </c>
      <c r="M60" s="1">
        <f t="shared" si="33"/>
        <v>4</v>
      </c>
      <c r="N60" s="1">
        <f t="shared" si="34"/>
        <v>6</v>
      </c>
      <c r="O60" s="1">
        <f t="shared" si="35"/>
        <v>9</v>
      </c>
      <c r="P60" s="1">
        <f t="shared" si="36"/>
        <v>13</v>
      </c>
      <c r="Q60" s="1">
        <f t="shared" si="37"/>
        <v>7</v>
      </c>
      <c r="R60" s="1">
        <f t="shared" si="38"/>
        <v>15</v>
      </c>
      <c r="S60" s="1">
        <f t="shared" si="39"/>
        <v>8</v>
      </c>
      <c r="T60" s="1">
        <f t="shared" si="40"/>
        <v>7</v>
      </c>
      <c r="U60" s="1">
        <f t="shared" si="41"/>
        <v>6</v>
      </c>
      <c r="V60" s="1">
        <f t="shared" si="42"/>
        <v>5</v>
      </c>
      <c r="W60" s="1">
        <f t="shared" si="43"/>
        <v>8</v>
      </c>
      <c r="X60" s="1">
        <f t="shared" si="44"/>
        <v>15</v>
      </c>
      <c r="Y60" s="1">
        <f t="shared" si="45"/>
        <v>12</v>
      </c>
      <c r="Z60" s="1">
        <f t="shared" si="46"/>
        <v>10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4</v>
      </c>
      <c r="AE60" s="1">
        <f t="shared" si="49"/>
        <v>5</v>
      </c>
      <c r="AF60" s="1">
        <f t="shared" si="50"/>
        <v>1</v>
      </c>
      <c r="AG60" s="43"/>
    </row>
    <row r="61" spans="1:33" x14ac:dyDescent="0.3">
      <c r="A61" s="42">
        <v>46083</v>
      </c>
      <c r="B61" s="1">
        <v>60</v>
      </c>
      <c r="C61" s="1" t="s">
        <v>66</v>
      </c>
      <c r="D61" s="1" t="s">
        <v>24</v>
      </c>
      <c r="E61" s="1">
        <v>2</v>
      </c>
      <c r="F61" s="1">
        <v>4</v>
      </c>
      <c r="G61" s="1" t="s">
        <v>83</v>
      </c>
      <c r="H61" s="1" t="s">
        <v>83</v>
      </c>
      <c r="I61" s="1">
        <f t="shared" si="29"/>
        <v>24</v>
      </c>
      <c r="J61" s="1">
        <f t="shared" si="30"/>
        <v>22</v>
      </c>
      <c r="K61" s="1">
        <f t="shared" si="31"/>
        <v>9</v>
      </c>
      <c r="L61" s="1">
        <f t="shared" si="32"/>
        <v>14</v>
      </c>
      <c r="M61" s="1">
        <f t="shared" si="33"/>
        <v>4</v>
      </c>
      <c r="N61" s="1">
        <f t="shared" si="34"/>
        <v>6</v>
      </c>
      <c r="O61" s="1">
        <f t="shared" si="35"/>
        <v>9</v>
      </c>
      <c r="P61" s="1">
        <f t="shared" si="36"/>
        <v>14</v>
      </c>
      <c r="Q61" s="1">
        <f t="shared" si="37"/>
        <v>7</v>
      </c>
      <c r="R61" s="1">
        <f t="shared" si="38"/>
        <v>15</v>
      </c>
      <c r="S61" s="1">
        <f t="shared" si="39"/>
        <v>8</v>
      </c>
      <c r="T61" s="1">
        <f t="shared" si="40"/>
        <v>7</v>
      </c>
      <c r="U61" s="1">
        <f t="shared" si="41"/>
        <v>6</v>
      </c>
      <c r="V61" s="1">
        <f t="shared" si="42"/>
        <v>5</v>
      </c>
      <c r="W61" s="1">
        <f t="shared" si="43"/>
        <v>8</v>
      </c>
      <c r="X61" s="1">
        <f t="shared" si="44"/>
        <v>15</v>
      </c>
      <c r="Y61" s="1">
        <f t="shared" si="45"/>
        <v>13</v>
      </c>
      <c r="Z61" s="1">
        <f t="shared" si="46"/>
        <v>10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3</v>
      </c>
      <c r="AE61" s="1">
        <f t="shared" si="49"/>
        <v>6</v>
      </c>
      <c r="AF61" s="1">
        <f t="shared" si="50"/>
        <v>1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13</v>
      </c>
      <c r="E62" s="1">
        <v>5</v>
      </c>
      <c r="F62" s="1">
        <v>3</v>
      </c>
      <c r="G62" s="1" t="s">
        <v>83</v>
      </c>
      <c r="H62" s="1" t="s">
        <v>83</v>
      </c>
      <c r="I62" s="1">
        <f t="shared" si="29"/>
        <v>25</v>
      </c>
      <c r="J62" s="1">
        <f t="shared" si="30"/>
        <v>22</v>
      </c>
      <c r="K62" s="1">
        <f t="shared" si="31"/>
        <v>9</v>
      </c>
      <c r="L62" s="1">
        <f t="shared" si="32"/>
        <v>14</v>
      </c>
      <c r="M62" s="1">
        <f t="shared" si="33"/>
        <v>4</v>
      </c>
      <c r="N62" s="1">
        <f t="shared" si="34"/>
        <v>6</v>
      </c>
      <c r="O62" s="1">
        <f t="shared" si="35"/>
        <v>10</v>
      </c>
      <c r="P62" s="1">
        <f t="shared" si="36"/>
        <v>14</v>
      </c>
      <c r="Q62" s="1">
        <f t="shared" si="37"/>
        <v>7</v>
      </c>
      <c r="R62" s="1">
        <f t="shared" si="38"/>
        <v>15</v>
      </c>
      <c r="S62" s="1">
        <f t="shared" si="39"/>
        <v>8</v>
      </c>
      <c r="T62" s="1">
        <f t="shared" si="40"/>
        <v>7</v>
      </c>
      <c r="U62" s="1">
        <f t="shared" si="41"/>
        <v>6</v>
      </c>
      <c r="V62" s="1">
        <f t="shared" si="42"/>
        <v>5</v>
      </c>
      <c r="W62" s="1">
        <f t="shared" si="43"/>
        <v>8</v>
      </c>
      <c r="X62" s="1">
        <f t="shared" si="44"/>
        <v>15</v>
      </c>
      <c r="Y62" s="1">
        <f t="shared" si="45"/>
        <v>13</v>
      </c>
      <c r="Z62" s="1">
        <f t="shared" si="46"/>
        <v>10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3</v>
      </c>
      <c r="AE62" s="1">
        <f t="shared" si="49"/>
        <v>6</v>
      </c>
      <c r="AF62" s="1">
        <f t="shared" si="50"/>
        <v>1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16</v>
      </c>
      <c r="E63" s="1">
        <v>3</v>
      </c>
      <c r="F63" s="1">
        <v>4</v>
      </c>
      <c r="G63" s="1" t="s">
        <v>83</v>
      </c>
      <c r="H63" s="1" t="s">
        <v>83</v>
      </c>
      <c r="I63" s="1">
        <f t="shared" si="29"/>
        <v>25</v>
      </c>
      <c r="J63" s="1">
        <f t="shared" si="30"/>
        <v>23</v>
      </c>
      <c r="K63" s="1">
        <f t="shared" si="31"/>
        <v>9</v>
      </c>
      <c r="L63" s="1">
        <f t="shared" si="32"/>
        <v>14</v>
      </c>
      <c r="M63" s="1">
        <f t="shared" si="33"/>
        <v>4</v>
      </c>
      <c r="N63" s="1">
        <f t="shared" si="34"/>
        <v>6</v>
      </c>
      <c r="O63" s="1">
        <f t="shared" si="35"/>
        <v>10</v>
      </c>
      <c r="P63" s="1">
        <f t="shared" si="36"/>
        <v>15</v>
      </c>
      <c r="Q63" s="1">
        <f t="shared" si="37"/>
        <v>7</v>
      </c>
      <c r="R63" s="1">
        <f t="shared" si="38"/>
        <v>15</v>
      </c>
      <c r="S63" s="1">
        <f t="shared" si="39"/>
        <v>8</v>
      </c>
      <c r="T63" s="1">
        <f t="shared" si="40"/>
        <v>7</v>
      </c>
      <c r="U63" s="1">
        <f t="shared" si="41"/>
        <v>6</v>
      </c>
      <c r="V63" s="1">
        <f t="shared" si="42"/>
        <v>5</v>
      </c>
      <c r="W63" s="1">
        <f t="shared" si="43"/>
        <v>8</v>
      </c>
      <c r="X63" s="1">
        <f t="shared" si="44"/>
        <v>15</v>
      </c>
      <c r="Y63" s="1">
        <f t="shared" si="45"/>
        <v>13</v>
      </c>
      <c r="Z63" s="1">
        <f t="shared" si="46"/>
        <v>10</v>
      </c>
      <c r="AA63" s="1" t="str">
        <f t="shared" si="27"/>
        <v>L</v>
      </c>
      <c r="AB63" s="1">
        <f t="shared" si="47"/>
        <v>1</v>
      </c>
      <c r="AC63" s="1" t="str">
        <f t="shared" si="28"/>
        <v>L</v>
      </c>
      <c r="AD63" s="1">
        <f t="shared" si="48"/>
        <v>3</v>
      </c>
      <c r="AE63" s="1">
        <f t="shared" si="49"/>
        <v>6</v>
      </c>
      <c r="AF63" s="1">
        <f t="shared" si="50"/>
        <v>1</v>
      </c>
      <c r="AG63" s="43"/>
    </row>
    <row r="64" spans="1:33" x14ac:dyDescent="0.3">
      <c r="A64" s="42">
        <v>46090</v>
      </c>
      <c r="B64" s="1">
        <v>63</v>
      </c>
      <c r="C64" s="1" t="s">
        <v>65</v>
      </c>
      <c r="D64" s="1" t="s">
        <v>23</v>
      </c>
      <c r="E64" s="1">
        <v>5</v>
      </c>
      <c r="F64" s="1">
        <v>4</v>
      </c>
      <c r="G64" s="1" t="s">
        <v>84</v>
      </c>
      <c r="H64" s="1" t="s">
        <v>83</v>
      </c>
      <c r="I64" s="1">
        <f t="shared" si="29"/>
        <v>26</v>
      </c>
      <c r="J64" s="1">
        <f t="shared" si="30"/>
        <v>23</v>
      </c>
      <c r="K64" s="1">
        <f t="shared" si="31"/>
        <v>10</v>
      </c>
      <c r="L64" s="1">
        <f t="shared" si="32"/>
        <v>14</v>
      </c>
      <c r="M64" s="1">
        <f t="shared" si="33"/>
        <v>4</v>
      </c>
      <c r="N64" s="1">
        <f t="shared" si="34"/>
        <v>6</v>
      </c>
      <c r="O64" s="1">
        <f t="shared" si="35"/>
        <v>10</v>
      </c>
      <c r="P64" s="1">
        <f t="shared" si="36"/>
        <v>15</v>
      </c>
      <c r="Q64" s="1">
        <f t="shared" si="37"/>
        <v>7</v>
      </c>
      <c r="R64" s="1">
        <f t="shared" si="38"/>
        <v>16</v>
      </c>
      <c r="S64" s="1">
        <f t="shared" si="39"/>
        <v>8</v>
      </c>
      <c r="T64" s="1">
        <f t="shared" si="40"/>
        <v>7</v>
      </c>
      <c r="U64" s="1">
        <f t="shared" si="41"/>
        <v>6</v>
      </c>
      <c r="V64" s="1">
        <f t="shared" si="42"/>
        <v>5</v>
      </c>
      <c r="W64" s="1">
        <f t="shared" si="43"/>
        <v>8</v>
      </c>
      <c r="X64" s="1">
        <f t="shared" si="44"/>
        <v>15</v>
      </c>
      <c r="Y64" s="1">
        <f t="shared" si="45"/>
        <v>13</v>
      </c>
      <c r="Z64" s="1">
        <f t="shared" si="46"/>
        <v>10</v>
      </c>
      <c r="AA64" s="1" t="str">
        <f t="shared" si="27"/>
        <v>W</v>
      </c>
      <c r="AB64" s="1">
        <f t="shared" si="47"/>
        <v>1</v>
      </c>
      <c r="AC64" s="1" t="str">
        <f t="shared" si="28"/>
        <v>W</v>
      </c>
      <c r="AD64" s="1">
        <f t="shared" si="48"/>
        <v>3</v>
      </c>
      <c r="AE64" s="1">
        <f t="shared" si="49"/>
        <v>6</v>
      </c>
      <c r="AF64" s="1">
        <f t="shared" si="50"/>
        <v>1</v>
      </c>
      <c r="AG64" s="43"/>
    </row>
    <row r="65" spans="1:33" x14ac:dyDescent="0.3">
      <c r="A65" s="42">
        <v>46091</v>
      </c>
      <c r="B65" s="1">
        <v>64</v>
      </c>
      <c r="C65" s="1" t="s">
        <v>65</v>
      </c>
      <c r="D65" s="1" t="s">
        <v>29</v>
      </c>
      <c r="E65" s="1">
        <v>1</v>
      </c>
      <c r="F65" s="1">
        <v>2</v>
      </c>
      <c r="G65" s="1" t="s">
        <v>84</v>
      </c>
      <c r="H65" s="1" t="s">
        <v>83</v>
      </c>
      <c r="I65" s="1">
        <f t="shared" si="29"/>
        <v>26</v>
      </c>
      <c r="J65" s="1">
        <f t="shared" si="30"/>
        <v>23</v>
      </c>
      <c r="K65" s="1">
        <f t="shared" si="31"/>
        <v>10</v>
      </c>
      <c r="L65" s="1">
        <f t="shared" si="32"/>
        <v>15</v>
      </c>
      <c r="M65" s="1">
        <f t="shared" si="33"/>
        <v>4</v>
      </c>
      <c r="N65" s="1">
        <f t="shared" si="34"/>
        <v>6</v>
      </c>
      <c r="O65" s="1">
        <f t="shared" si="35"/>
        <v>10</v>
      </c>
      <c r="P65" s="1">
        <f t="shared" si="36"/>
        <v>15</v>
      </c>
      <c r="Q65" s="1">
        <f t="shared" si="37"/>
        <v>7</v>
      </c>
      <c r="R65" s="1">
        <f t="shared" si="38"/>
        <v>16</v>
      </c>
      <c r="S65" s="1">
        <f t="shared" si="39"/>
        <v>8</v>
      </c>
      <c r="T65" s="1">
        <f t="shared" si="40"/>
        <v>8</v>
      </c>
      <c r="U65" s="1">
        <f t="shared" si="41"/>
        <v>6</v>
      </c>
      <c r="V65" s="1">
        <f t="shared" si="42"/>
        <v>5</v>
      </c>
      <c r="W65" s="1">
        <f t="shared" si="43"/>
        <v>8</v>
      </c>
      <c r="X65" s="1">
        <f t="shared" si="44"/>
        <v>15</v>
      </c>
      <c r="Y65" s="1">
        <f t="shared" si="45"/>
        <v>13</v>
      </c>
      <c r="Z65" s="1">
        <f t="shared" si="46"/>
        <v>10</v>
      </c>
      <c r="AA65" s="1" t="str">
        <f t="shared" si="27"/>
        <v>L</v>
      </c>
      <c r="AB65" s="1">
        <f t="shared" si="47"/>
        <v>1</v>
      </c>
      <c r="AC65" s="1" t="str">
        <f t="shared" si="28"/>
        <v>OTL</v>
      </c>
      <c r="AD65" s="1">
        <f t="shared" si="48"/>
        <v>3</v>
      </c>
      <c r="AE65" s="1">
        <f t="shared" si="49"/>
        <v>6</v>
      </c>
      <c r="AF65" s="1">
        <f t="shared" si="50"/>
        <v>1</v>
      </c>
      <c r="AG65" s="43"/>
    </row>
    <row r="66" spans="1:33" x14ac:dyDescent="0.3">
      <c r="A66" s="42">
        <v>46094</v>
      </c>
      <c r="B66" s="1">
        <v>65</v>
      </c>
      <c r="C66" s="1" t="s">
        <v>65</v>
      </c>
      <c r="D66" s="1" t="s">
        <v>13</v>
      </c>
      <c r="E66" s="1">
        <v>3</v>
      </c>
      <c r="F66" s="1">
        <v>2</v>
      </c>
      <c r="G66" s="1" t="s">
        <v>83</v>
      </c>
      <c r="H66" s="1" t="s">
        <v>83</v>
      </c>
      <c r="I66" s="1">
        <f t="shared" si="29"/>
        <v>27</v>
      </c>
      <c r="J66" s="1">
        <f t="shared" si="30"/>
        <v>23</v>
      </c>
      <c r="K66" s="1">
        <f t="shared" si="31"/>
        <v>10</v>
      </c>
      <c r="L66" s="1">
        <f t="shared" si="32"/>
        <v>15</v>
      </c>
      <c r="M66" s="1">
        <f t="shared" si="33"/>
        <v>4</v>
      </c>
      <c r="N66" s="1">
        <f t="shared" si="34"/>
        <v>6</v>
      </c>
      <c r="O66" s="1">
        <f t="shared" si="35"/>
        <v>10</v>
      </c>
      <c r="P66" s="1">
        <f t="shared" si="36"/>
        <v>15</v>
      </c>
      <c r="Q66" s="1">
        <f t="shared" si="37"/>
        <v>7</v>
      </c>
      <c r="R66" s="1">
        <f t="shared" si="38"/>
        <v>17</v>
      </c>
      <c r="S66" s="1">
        <f t="shared" si="39"/>
        <v>8</v>
      </c>
      <c r="T66" s="1">
        <f t="shared" si="40"/>
        <v>8</v>
      </c>
      <c r="U66" s="1">
        <f t="shared" si="41"/>
        <v>6</v>
      </c>
      <c r="V66" s="1">
        <f t="shared" si="42"/>
        <v>5</v>
      </c>
      <c r="W66" s="1">
        <f t="shared" si="43"/>
        <v>8</v>
      </c>
      <c r="X66" s="1">
        <f t="shared" si="44"/>
        <v>15</v>
      </c>
      <c r="Y66" s="1">
        <f t="shared" si="45"/>
        <v>13</v>
      </c>
      <c r="Z66" s="1">
        <f t="shared" si="46"/>
        <v>10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4</v>
      </c>
      <c r="AE66" s="1">
        <f t="shared" si="49"/>
        <v>5</v>
      </c>
      <c r="AF66" s="1">
        <f t="shared" si="50"/>
        <v>1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14</v>
      </c>
      <c r="E67" s="1">
        <v>4</v>
      </c>
      <c r="F67" s="1">
        <v>6</v>
      </c>
      <c r="G67" s="1" t="s">
        <v>83</v>
      </c>
      <c r="H67" s="1" t="s">
        <v>83</v>
      </c>
      <c r="I67" s="1">
        <f t="shared" ref="I67:I83" si="53">IF(E67="","",IF(E67&gt;F67,I66+1,I66))</f>
        <v>27</v>
      </c>
      <c r="J67" s="1">
        <f t="shared" ref="J67:J83" si="54">IF(E67="","",IF(AND(F67&gt;E67,G67=$AK$2,H67=$AK$2),J66+1,J66))</f>
        <v>24</v>
      </c>
      <c r="K67" s="1">
        <f t="shared" ref="K67:K83" si="55">IF(E67="","",IF(AND(G67=$AK$1,E67&gt;F67),K66+1,K66))</f>
        <v>10</v>
      </c>
      <c r="L67" s="1">
        <f t="shared" ref="L67:L83" si="56">IF(E67="","",IF(AND(OR(G67=$AK$1,H67=$AK$1),E67&lt;F67),L66+1,L66))</f>
        <v>15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6</v>
      </c>
      <c r="O67" s="1">
        <f t="shared" ref="O67:O83" si="59">IF(E67="","",IF(AND(C67=$AL$1,E67&gt;F67),O66+1,O66))</f>
        <v>10</v>
      </c>
      <c r="P67" s="1">
        <f t="shared" ref="P67:P83" si="60">IF(E67="","",IF(AND(C67=$AL$1,F67&gt;E67,G67=$AK$2,H67=$AK$2), P66+1, P66))</f>
        <v>15</v>
      </c>
      <c r="Q67" s="1">
        <f t="shared" ref="Q67:Q83" si="61">IF(E67="","",IF(AND(C67=$AL$1,F67&gt;E67,OR(G67=$AK$1,H67=$AK$1)),Q66+1, Q66))</f>
        <v>7</v>
      </c>
      <c r="R67" s="1">
        <f t="shared" ref="R67:R83" si="62">IF(E67="","",IF(AND(C67=$AL$2,E67&gt;F67),R66+1,R66))</f>
        <v>17</v>
      </c>
      <c r="S67" s="1">
        <f t="shared" ref="S67:S83" si="63">IF(E67="","",IF(AND(C67=$AL$2,F67&gt;E67,G67=$AK$2,H67=$AK$2),S66+1,S66))</f>
        <v>9</v>
      </c>
      <c r="T67" s="1">
        <f t="shared" ref="T67:T83" si="64">IF(E67="","",IF(AND(C67=$AL$2,F67&gt;E67,OR(G67=$AK$1,H67=$AK$1)), T66+1, T66))</f>
        <v>8</v>
      </c>
      <c r="U67" s="1">
        <f t="shared" ref="U67:U83" si="65">IF(E67="","",IF(AND(E67&gt;F67,COUNTIF($AO$1:$AO$7,D67)=1),U66+1,U66))</f>
        <v>6</v>
      </c>
      <c r="V67" s="1">
        <f t="shared" ref="V67:V83" si="66">IF(E67="","",IF(AND(E67&lt;F67,G67=$AK$2,H67=$AK$2,COUNTIF($AO$1:$AO$7,D67)=1),V66+1,V66))</f>
        <v>5</v>
      </c>
      <c r="W67" s="1">
        <f t="shared" ref="W67:W83" si="67">IF(E67="","",IF(AND(E67&lt;F67,COUNTIF($AO$1:$AO$7,D67)=1,OR(G67=$AK$1,H67=$AK$1)), W66+1, W66))</f>
        <v>8</v>
      </c>
      <c r="X67" s="1">
        <f t="shared" ref="X67:X83" si="68">IF(E67="","",IF(AND(E67&gt;F67,COUNTIF($AN$1:$AN$15,D67)=1),X66+1,X66))</f>
        <v>15</v>
      </c>
      <c r="Y67" s="1">
        <f t="shared" ref="Y67:Y83" si="69">IF(E67="","",IF(AND(E67&lt;F67,G67=$AK$2,H67=$AK$2,COUNTIF($AN$1:$AN$15,D67)=1),Y66+1,Y66))</f>
        <v>13</v>
      </c>
      <c r="Z67" s="1">
        <f t="shared" ref="Z67:Z83" si="70">IF(E67="","",IF(AND(E67&lt;F67,COUNTIF($AN$1:$AN$15,D67)=1,OR(G67=$AK$1,H67=$AK$1)), Z66+1, Z66))</f>
        <v>10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4</v>
      </c>
      <c r="AE67" s="1">
        <f t="shared" si="49"/>
        <v>5</v>
      </c>
      <c r="AF67" s="1">
        <f t="shared" si="50"/>
        <v>1</v>
      </c>
      <c r="AG67" s="43"/>
    </row>
    <row r="68" spans="1:33" x14ac:dyDescent="0.3">
      <c r="A68" s="42">
        <v>46097</v>
      </c>
      <c r="B68" s="1">
        <v>67</v>
      </c>
      <c r="C68" s="1" t="s">
        <v>65</v>
      </c>
      <c r="D68" s="1" t="s">
        <v>12</v>
      </c>
      <c r="E68" s="1">
        <v>4</v>
      </c>
      <c r="F68" s="1">
        <v>1</v>
      </c>
      <c r="G68" s="1" t="s">
        <v>83</v>
      </c>
      <c r="H68" s="1" t="s">
        <v>83</v>
      </c>
      <c r="I68" s="1">
        <f t="shared" si="53"/>
        <v>28</v>
      </c>
      <c r="J68" s="1">
        <f t="shared" si="54"/>
        <v>24</v>
      </c>
      <c r="K68" s="1">
        <f t="shared" si="55"/>
        <v>10</v>
      </c>
      <c r="L68" s="1">
        <f t="shared" si="56"/>
        <v>15</v>
      </c>
      <c r="M68" s="1">
        <f t="shared" si="57"/>
        <v>4</v>
      </c>
      <c r="N68" s="1">
        <f t="shared" si="58"/>
        <v>6</v>
      </c>
      <c r="O68" s="1">
        <f t="shared" si="59"/>
        <v>10</v>
      </c>
      <c r="P68" s="1">
        <f t="shared" si="60"/>
        <v>15</v>
      </c>
      <c r="Q68" s="1">
        <f t="shared" si="61"/>
        <v>7</v>
      </c>
      <c r="R68" s="1">
        <f t="shared" si="62"/>
        <v>18</v>
      </c>
      <c r="S68" s="1">
        <f t="shared" si="63"/>
        <v>9</v>
      </c>
      <c r="T68" s="1">
        <f t="shared" si="64"/>
        <v>8</v>
      </c>
      <c r="U68" s="1">
        <f t="shared" si="65"/>
        <v>6</v>
      </c>
      <c r="V68" s="1">
        <f t="shared" si="66"/>
        <v>5</v>
      </c>
      <c r="W68" s="1">
        <f t="shared" si="67"/>
        <v>8</v>
      </c>
      <c r="X68" s="1">
        <f t="shared" si="68"/>
        <v>15</v>
      </c>
      <c r="Y68" s="1">
        <f t="shared" si="69"/>
        <v>13</v>
      </c>
      <c r="Z68" s="1">
        <f t="shared" si="70"/>
        <v>10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5</v>
      </c>
      <c r="AE68" s="1">
        <f t="shared" si="49"/>
        <v>4</v>
      </c>
      <c r="AF68" s="1">
        <f t="shared" si="50"/>
        <v>1</v>
      </c>
      <c r="AG68" s="43"/>
    </row>
    <row r="69" spans="1:33" x14ac:dyDescent="0.3">
      <c r="A69" s="42">
        <v>46100</v>
      </c>
      <c r="B69" s="1">
        <v>68</v>
      </c>
      <c r="C69" s="1" t="s">
        <v>66</v>
      </c>
      <c r="D69" s="1" t="s">
        <v>10</v>
      </c>
      <c r="E69" s="1">
        <v>3</v>
      </c>
      <c r="F69" s="1">
        <v>4</v>
      </c>
      <c r="G69" s="1" t="s">
        <v>84</v>
      </c>
      <c r="H69" s="1" t="s">
        <v>84</v>
      </c>
      <c r="I69" s="1">
        <f t="shared" si="53"/>
        <v>28</v>
      </c>
      <c r="J69" s="1">
        <f t="shared" si="54"/>
        <v>24</v>
      </c>
      <c r="K69" s="1">
        <f t="shared" si="55"/>
        <v>10</v>
      </c>
      <c r="L69" s="1">
        <f t="shared" si="56"/>
        <v>16</v>
      </c>
      <c r="M69" s="1">
        <f t="shared" si="57"/>
        <v>4</v>
      </c>
      <c r="N69" s="1">
        <f t="shared" si="58"/>
        <v>7</v>
      </c>
      <c r="O69" s="1">
        <f t="shared" si="59"/>
        <v>10</v>
      </c>
      <c r="P69" s="1">
        <f t="shared" si="60"/>
        <v>15</v>
      </c>
      <c r="Q69" s="1">
        <f t="shared" si="61"/>
        <v>8</v>
      </c>
      <c r="R69" s="1">
        <f t="shared" si="62"/>
        <v>18</v>
      </c>
      <c r="S69" s="1">
        <f t="shared" si="63"/>
        <v>9</v>
      </c>
      <c r="T69" s="1">
        <f t="shared" si="64"/>
        <v>8</v>
      </c>
      <c r="U69" s="1">
        <f t="shared" si="65"/>
        <v>6</v>
      </c>
      <c r="V69" s="1">
        <f t="shared" si="66"/>
        <v>5</v>
      </c>
      <c r="W69" s="1">
        <f t="shared" si="67"/>
        <v>8</v>
      </c>
      <c r="X69" s="1">
        <f t="shared" si="68"/>
        <v>15</v>
      </c>
      <c r="Y69" s="1">
        <f t="shared" si="69"/>
        <v>13</v>
      </c>
      <c r="Z69" s="1">
        <f t="shared" si="70"/>
        <v>10</v>
      </c>
      <c r="AA69" s="1" t="str">
        <f t="shared" si="51"/>
        <v>L</v>
      </c>
      <c r="AB69" s="1">
        <f t="shared" si="71"/>
        <v>1</v>
      </c>
      <c r="AC69" s="1" t="str">
        <f t="shared" si="52"/>
        <v>OTL</v>
      </c>
      <c r="AD69" s="1">
        <f t="shared" si="48"/>
        <v>5</v>
      </c>
      <c r="AE69" s="1">
        <f t="shared" si="49"/>
        <v>3</v>
      </c>
      <c r="AF69" s="1">
        <f t="shared" si="50"/>
        <v>2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28</v>
      </c>
      <c r="E70" s="1">
        <v>1</v>
      </c>
      <c r="F70" s="1">
        <v>4</v>
      </c>
      <c r="G70" s="1" t="s">
        <v>83</v>
      </c>
      <c r="H70" s="1" t="s">
        <v>83</v>
      </c>
      <c r="I70" s="1">
        <f t="shared" si="53"/>
        <v>28</v>
      </c>
      <c r="J70" s="1">
        <f t="shared" si="54"/>
        <v>25</v>
      </c>
      <c r="K70" s="1">
        <f t="shared" si="55"/>
        <v>10</v>
      </c>
      <c r="L70" s="1">
        <f t="shared" si="56"/>
        <v>16</v>
      </c>
      <c r="M70" s="1">
        <f t="shared" si="57"/>
        <v>4</v>
      </c>
      <c r="N70" s="1">
        <f t="shared" si="58"/>
        <v>7</v>
      </c>
      <c r="O70" s="1">
        <f t="shared" si="59"/>
        <v>10</v>
      </c>
      <c r="P70" s="1">
        <f t="shared" si="60"/>
        <v>16</v>
      </c>
      <c r="Q70" s="1">
        <f t="shared" si="61"/>
        <v>8</v>
      </c>
      <c r="R70" s="1">
        <f t="shared" si="62"/>
        <v>18</v>
      </c>
      <c r="S70" s="1">
        <f t="shared" si="63"/>
        <v>9</v>
      </c>
      <c r="T70" s="1">
        <f t="shared" si="64"/>
        <v>8</v>
      </c>
      <c r="U70" s="1">
        <f t="shared" si="65"/>
        <v>6</v>
      </c>
      <c r="V70" s="1">
        <f t="shared" si="66"/>
        <v>5</v>
      </c>
      <c r="W70" s="1">
        <f t="shared" si="67"/>
        <v>8</v>
      </c>
      <c r="X70" s="1">
        <f t="shared" si="68"/>
        <v>15</v>
      </c>
      <c r="Y70" s="1">
        <f t="shared" si="69"/>
        <v>13</v>
      </c>
      <c r="Z70" s="1">
        <f t="shared" si="70"/>
        <v>10</v>
      </c>
      <c r="AA70" s="1" t="str">
        <f t="shared" si="51"/>
        <v>L</v>
      </c>
      <c r="AB70" s="1">
        <f t="shared" si="71"/>
        <v>2</v>
      </c>
      <c r="AC70" s="1" t="str">
        <f t="shared" si="52"/>
        <v>L</v>
      </c>
      <c r="AD70" s="1">
        <f t="shared" si="48"/>
        <v>4</v>
      </c>
      <c r="AE70" s="1">
        <f t="shared" si="49"/>
        <v>4</v>
      </c>
      <c r="AF70" s="1">
        <f t="shared" si="50"/>
        <v>2</v>
      </c>
      <c r="AG70" s="43"/>
    </row>
    <row r="71" spans="1:33" x14ac:dyDescent="0.3">
      <c r="A71" s="42">
        <v>46103</v>
      </c>
      <c r="B71" s="1">
        <v>70</v>
      </c>
      <c r="C71" s="1" t="s">
        <v>65</v>
      </c>
      <c r="D71" s="1" t="s">
        <v>95</v>
      </c>
      <c r="E71" s="1">
        <v>3</v>
      </c>
      <c r="F71" s="1">
        <v>4</v>
      </c>
      <c r="G71" s="1" t="s">
        <v>84</v>
      </c>
      <c r="H71" s="1" t="s">
        <v>83</v>
      </c>
      <c r="I71" s="1">
        <f t="shared" si="53"/>
        <v>28</v>
      </c>
      <c r="J71" s="1">
        <f t="shared" si="54"/>
        <v>25</v>
      </c>
      <c r="K71" s="1">
        <f t="shared" si="55"/>
        <v>10</v>
      </c>
      <c r="L71" s="1">
        <f t="shared" si="56"/>
        <v>17</v>
      </c>
      <c r="M71" s="1">
        <f t="shared" si="57"/>
        <v>4</v>
      </c>
      <c r="N71" s="1">
        <f t="shared" si="58"/>
        <v>7</v>
      </c>
      <c r="O71" s="1">
        <f t="shared" si="59"/>
        <v>10</v>
      </c>
      <c r="P71" s="1">
        <f t="shared" si="60"/>
        <v>16</v>
      </c>
      <c r="Q71" s="1">
        <f t="shared" si="61"/>
        <v>8</v>
      </c>
      <c r="R71" s="1">
        <f t="shared" si="62"/>
        <v>18</v>
      </c>
      <c r="S71" s="1">
        <f t="shared" si="63"/>
        <v>9</v>
      </c>
      <c r="T71" s="1">
        <f t="shared" si="64"/>
        <v>9</v>
      </c>
      <c r="U71" s="1">
        <f t="shared" si="65"/>
        <v>6</v>
      </c>
      <c r="V71" s="1">
        <f t="shared" si="66"/>
        <v>5</v>
      </c>
      <c r="W71" s="1">
        <f t="shared" si="67"/>
        <v>8</v>
      </c>
      <c r="X71" s="1">
        <f t="shared" si="68"/>
        <v>15</v>
      </c>
      <c r="Y71" s="1">
        <f t="shared" si="69"/>
        <v>13</v>
      </c>
      <c r="Z71" s="1">
        <f t="shared" si="70"/>
        <v>11</v>
      </c>
      <c r="AA71" s="1" t="str">
        <f t="shared" si="51"/>
        <v>L</v>
      </c>
      <c r="AB71" s="1">
        <f t="shared" si="71"/>
        <v>3</v>
      </c>
      <c r="AC71" s="1" t="str">
        <f t="shared" si="52"/>
        <v>OTL</v>
      </c>
      <c r="AD71" s="1">
        <f t="shared" si="48"/>
        <v>4</v>
      </c>
      <c r="AE71" s="1">
        <f t="shared" si="49"/>
        <v>3</v>
      </c>
      <c r="AF71" s="1">
        <f t="shared" si="50"/>
        <v>3</v>
      </c>
      <c r="AG71" s="43"/>
    </row>
    <row r="72" spans="1:33" x14ac:dyDescent="0.3">
      <c r="A72" s="42">
        <v>46105</v>
      </c>
      <c r="B72" s="1">
        <v>71</v>
      </c>
      <c r="C72" s="1" t="s">
        <v>65</v>
      </c>
      <c r="D72" s="1" t="s">
        <v>27</v>
      </c>
      <c r="E72" s="1">
        <v>2</v>
      </c>
      <c r="F72" s="1">
        <v>3</v>
      </c>
      <c r="G72" s="1" t="s">
        <v>84</v>
      </c>
      <c r="H72" s="1" t="s">
        <v>84</v>
      </c>
      <c r="I72" s="1">
        <f t="shared" si="53"/>
        <v>28</v>
      </c>
      <c r="J72" s="1">
        <f t="shared" si="54"/>
        <v>25</v>
      </c>
      <c r="K72" s="1">
        <f t="shared" si="55"/>
        <v>10</v>
      </c>
      <c r="L72" s="1">
        <f t="shared" si="56"/>
        <v>18</v>
      </c>
      <c r="M72" s="1">
        <f t="shared" si="57"/>
        <v>4</v>
      </c>
      <c r="N72" s="1">
        <f t="shared" si="58"/>
        <v>8</v>
      </c>
      <c r="O72" s="1">
        <f t="shared" si="59"/>
        <v>10</v>
      </c>
      <c r="P72" s="1">
        <f t="shared" si="60"/>
        <v>16</v>
      </c>
      <c r="Q72" s="1">
        <f t="shared" si="61"/>
        <v>8</v>
      </c>
      <c r="R72" s="1">
        <f t="shared" si="62"/>
        <v>18</v>
      </c>
      <c r="S72" s="1">
        <f t="shared" si="63"/>
        <v>9</v>
      </c>
      <c r="T72" s="1">
        <f t="shared" si="64"/>
        <v>10</v>
      </c>
      <c r="U72" s="1">
        <f t="shared" si="65"/>
        <v>6</v>
      </c>
      <c r="V72" s="1">
        <f t="shared" si="66"/>
        <v>5</v>
      </c>
      <c r="W72" s="1">
        <f t="shared" si="67"/>
        <v>9</v>
      </c>
      <c r="X72" s="1">
        <f t="shared" si="68"/>
        <v>15</v>
      </c>
      <c r="Y72" s="1">
        <f t="shared" si="69"/>
        <v>13</v>
      </c>
      <c r="Z72" s="1">
        <f t="shared" si="70"/>
        <v>12</v>
      </c>
      <c r="AA72" s="1" t="str">
        <f t="shared" si="51"/>
        <v>L</v>
      </c>
      <c r="AB72" s="1">
        <f t="shared" si="71"/>
        <v>4</v>
      </c>
      <c r="AC72" s="1" t="str">
        <f t="shared" si="52"/>
        <v>OTL</v>
      </c>
      <c r="AD72" s="1">
        <f t="shared" si="48"/>
        <v>3</v>
      </c>
      <c r="AE72" s="1">
        <f t="shared" si="49"/>
        <v>3</v>
      </c>
      <c r="AF72" s="1">
        <f t="shared" si="50"/>
        <v>4</v>
      </c>
      <c r="AG72" s="43"/>
    </row>
    <row r="73" spans="1:33" x14ac:dyDescent="0.3">
      <c r="A73" s="42">
        <v>46107</v>
      </c>
      <c r="B73" s="1">
        <v>72</v>
      </c>
      <c r="C73" s="1" t="s">
        <v>65</v>
      </c>
      <c r="D73" s="1" t="s">
        <v>3</v>
      </c>
      <c r="E73" s="1">
        <v>4</v>
      </c>
      <c r="F73" s="1">
        <v>0</v>
      </c>
      <c r="G73" s="1" t="s">
        <v>83</v>
      </c>
      <c r="H73" s="1" t="s">
        <v>83</v>
      </c>
      <c r="I73" s="1">
        <f t="shared" si="53"/>
        <v>29</v>
      </c>
      <c r="J73" s="1">
        <f t="shared" si="54"/>
        <v>25</v>
      </c>
      <c r="K73" s="1">
        <f t="shared" si="55"/>
        <v>10</v>
      </c>
      <c r="L73" s="1">
        <f t="shared" si="56"/>
        <v>18</v>
      </c>
      <c r="M73" s="1">
        <f t="shared" si="57"/>
        <v>4</v>
      </c>
      <c r="N73" s="1">
        <f t="shared" si="58"/>
        <v>8</v>
      </c>
      <c r="O73" s="1">
        <f t="shared" si="59"/>
        <v>10</v>
      </c>
      <c r="P73" s="1">
        <f t="shared" si="60"/>
        <v>16</v>
      </c>
      <c r="Q73" s="1">
        <f t="shared" si="61"/>
        <v>8</v>
      </c>
      <c r="R73" s="1">
        <f t="shared" si="62"/>
        <v>19</v>
      </c>
      <c r="S73" s="1">
        <f t="shared" si="63"/>
        <v>9</v>
      </c>
      <c r="T73" s="1">
        <f t="shared" si="64"/>
        <v>10</v>
      </c>
      <c r="U73" s="1">
        <f t="shared" si="65"/>
        <v>7</v>
      </c>
      <c r="V73" s="1">
        <f t="shared" si="66"/>
        <v>5</v>
      </c>
      <c r="W73" s="1">
        <f t="shared" si="67"/>
        <v>9</v>
      </c>
      <c r="X73" s="1">
        <f t="shared" si="68"/>
        <v>16</v>
      </c>
      <c r="Y73" s="1">
        <f t="shared" si="69"/>
        <v>13</v>
      </c>
      <c r="Z73" s="1">
        <f t="shared" si="70"/>
        <v>12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4</v>
      </c>
      <c r="AE73" s="1">
        <f t="shared" si="49"/>
        <v>2</v>
      </c>
      <c r="AF73" s="1">
        <f t="shared" si="50"/>
        <v>4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95</v>
      </c>
      <c r="E74" s="1">
        <v>2</v>
      </c>
      <c r="F74" s="1">
        <v>6</v>
      </c>
      <c r="G74" s="1" t="s">
        <v>83</v>
      </c>
      <c r="H74" s="1" t="s">
        <v>83</v>
      </c>
      <c r="I74" s="1">
        <f t="shared" si="53"/>
        <v>29</v>
      </c>
      <c r="J74" s="1">
        <f t="shared" si="54"/>
        <v>26</v>
      </c>
      <c r="K74" s="1">
        <f t="shared" si="55"/>
        <v>10</v>
      </c>
      <c r="L74" s="1">
        <f t="shared" si="56"/>
        <v>18</v>
      </c>
      <c r="M74" s="1">
        <f t="shared" si="57"/>
        <v>4</v>
      </c>
      <c r="N74" s="1">
        <f t="shared" si="58"/>
        <v>8</v>
      </c>
      <c r="O74" s="1">
        <f t="shared" si="59"/>
        <v>10</v>
      </c>
      <c r="P74" s="1">
        <f t="shared" si="60"/>
        <v>17</v>
      </c>
      <c r="Q74" s="1">
        <f t="shared" si="61"/>
        <v>8</v>
      </c>
      <c r="R74" s="1">
        <f t="shared" si="62"/>
        <v>19</v>
      </c>
      <c r="S74" s="1">
        <f t="shared" si="63"/>
        <v>9</v>
      </c>
      <c r="T74" s="1">
        <f t="shared" si="64"/>
        <v>10</v>
      </c>
      <c r="U74" s="1">
        <f t="shared" si="65"/>
        <v>7</v>
      </c>
      <c r="V74" s="1">
        <f t="shared" si="66"/>
        <v>5</v>
      </c>
      <c r="W74" s="1">
        <f t="shared" si="67"/>
        <v>9</v>
      </c>
      <c r="X74" s="1">
        <f t="shared" si="68"/>
        <v>16</v>
      </c>
      <c r="Y74" s="1">
        <f t="shared" si="69"/>
        <v>14</v>
      </c>
      <c r="Z74" s="1">
        <f t="shared" si="70"/>
        <v>12</v>
      </c>
      <c r="AA74" s="1" t="str">
        <f t="shared" si="51"/>
        <v>L</v>
      </c>
      <c r="AB74" s="1">
        <f t="shared" si="71"/>
        <v>1</v>
      </c>
      <c r="AC74" s="1" t="str">
        <f t="shared" si="52"/>
        <v>L</v>
      </c>
      <c r="AD74" s="1">
        <f t="shared" si="48"/>
        <v>3</v>
      </c>
      <c r="AE74" s="1">
        <f t="shared" si="49"/>
        <v>3</v>
      </c>
      <c r="AF74" s="1">
        <f t="shared" si="50"/>
        <v>4</v>
      </c>
      <c r="AG74" s="43"/>
    </row>
    <row r="75" spans="1:33" x14ac:dyDescent="0.3">
      <c r="A75" s="42">
        <v>46113</v>
      </c>
      <c r="B75" s="1">
        <v>74</v>
      </c>
      <c r="C75" s="1" t="s">
        <v>66</v>
      </c>
      <c r="D75" s="1" t="s">
        <v>6</v>
      </c>
      <c r="E75" s="1">
        <v>2</v>
      </c>
      <c r="F75" s="1">
        <v>1</v>
      </c>
      <c r="G75" s="1" t="s">
        <v>84</v>
      </c>
      <c r="H75" s="1" t="s">
        <v>83</v>
      </c>
      <c r="I75" s="1">
        <f t="shared" si="53"/>
        <v>30</v>
      </c>
      <c r="J75" s="1">
        <f t="shared" si="54"/>
        <v>26</v>
      </c>
      <c r="K75" s="1">
        <f t="shared" si="55"/>
        <v>11</v>
      </c>
      <c r="L75" s="1">
        <f t="shared" si="56"/>
        <v>18</v>
      </c>
      <c r="M75" s="1">
        <f t="shared" si="57"/>
        <v>4</v>
      </c>
      <c r="N75" s="1">
        <f t="shared" si="58"/>
        <v>8</v>
      </c>
      <c r="O75" s="1">
        <f t="shared" si="59"/>
        <v>11</v>
      </c>
      <c r="P75" s="1">
        <f t="shared" si="60"/>
        <v>17</v>
      </c>
      <c r="Q75" s="1">
        <f t="shared" si="61"/>
        <v>8</v>
      </c>
      <c r="R75" s="1">
        <f t="shared" si="62"/>
        <v>19</v>
      </c>
      <c r="S75" s="1">
        <f t="shared" si="63"/>
        <v>9</v>
      </c>
      <c r="T75" s="1">
        <f t="shared" si="64"/>
        <v>10</v>
      </c>
      <c r="U75" s="1">
        <f t="shared" si="65"/>
        <v>7</v>
      </c>
      <c r="V75" s="1">
        <f t="shared" si="66"/>
        <v>5</v>
      </c>
      <c r="W75" s="1">
        <f t="shared" si="67"/>
        <v>9</v>
      </c>
      <c r="X75" s="1">
        <f t="shared" si="68"/>
        <v>17</v>
      </c>
      <c r="Y75" s="1">
        <f t="shared" si="69"/>
        <v>14</v>
      </c>
      <c r="Z75" s="1">
        <f t="shared" si="70"/>
        <v>12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4</v>
      </c>
      <c r="AE75" s="1">
        <f t="shared" si="49"/>
        <v>3</v>
      </c>
      <c r="AF75" s="1">
        <f t="shared" si="50"/>
        <v>3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15</v>
      </c>
      <c r="E76" s="1">
        <v>4</v>
      </c>
      <c r="F76" s="1">
        <v>5</v>
      </c>
      <c r="G76" s="1" t="s">
        <v>84</v>
      </c>
      <c r="H76" s="1" t="s">
        <v>84</v>
      </c>
      <c r="I76" s="1">
        <f t="shared" si="53"/>
        <v>30</v>
      </c>
      <c r="J76" s="1">
        <f t="shared" si="54"/>
        <v>26</v>
      </c>
      <c r="K76" s="1">
        <f t="shared" si="55"/>
        <v>11</v>
      </c>
      <c r="L76" s="1">
        <f t="shared" si="56"/>
        <v>19</v>
      </c>
      <c r="M76" s="1">
        <f t="shared" si="57"/>
        <v>4</v>
      </c>
      <c r="N76" s="1">
        <f t="shared" si="58"/>
        <v>9</v>
      </c>
      <c r="O76" s="1">
        <f t="shared" si="59"/>
        <v>11</v>
      </c>
      <c r="P76" s="1">
        <f t="shared" si="60"/>
        <v>17</v>
      </c>
      <c r="Q76" s="1">
        <f t="shared" si="61"/>
        <v>9</v>
      </c>
      <c r="R76" s="1">
        <f t="shared" si="62"/>
        <v>19</v>
      </c>
      <c r="S76" s="1">
        <f t="shared" si="63"/>
        <v>9</v>
      </c>
      <c r="T76" s="1">
        <f t="shared" si="64"/>
        <v>10</v>
      </c>
      <c r="U76" s="1">
        <f t="shared" si="65"/>
        <v>7</v>
      </c>
      <c r="V76" s="1">
        <f t="shared" si="66"/>
        <v>5</v>
      </c>
      <c r="W76" s="1">
        <f t="shared" si="67"/>
        <v>9</v>
      </c>
      <c r="X76" s="1">
        <f t="shared" si="68"/>
        <v>17</v>
      </c>
      <c r="Y76" s="1">
        <f t="shared" si="69"/>
        <v>14</v>
      </c>
      <c r="Z76" s="1">
        <f t="shared" si="70"/>
        <v>13</v>
      </c>
      <c r="AA76" s="1" t="str">
        <f t="shared" si="51"/>
        <v>L</v>
      </c>
      <c r="AB76" s="1">
        <f t="shared" si="71"/>
        <v>1</v>
      </c>
      <c r="AC76" s="1" t="str">
        <f t="shared" si="52"/>
        <v>OTL</v>
      </c>
      <c r="AD76" s="1">
        <f t="shared" ref="AD76:AD83" si="72">IF(AC76="","",COUNTIFS(AC67:AC76,"W"))</f>
        <v>3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4</v>
      </c>
      <c r="AG76" s="43"/>
    </row>
    <row r="77" spans="1:33" x14ac:dyDescent="0.3">
      <c r="A77" s="42">
        <v>46116</v>
      </c>
      <c r="B77" s="1">
        <v>76</v>
      </c>
      <c r="C77" s="1" t="s">
        <v>66</v>
      </c>
      <c r="D77" s="1" t="s">
        <v>4</v>
      </c>
      <c r="E77" s="1">
        <v>7</v>
      </c>
      <c r="F77" s="1">
        <v>6</v>
      </c>
      <c r="G77" s="1" t="s">
        <v>84</v>
      </c>
      <c r="H77" s="1" t="s">
        <v>83</v>
      </c>
      <c r="I77" s="1">
        <f t="shared" si="53"/>
        <v>31</v>
      </c>
      <c r="J77" s="1">
        <f t="shared" si="54"/>
        <v>26</v>
      </c>
      <c r="K77" s="1">
        <f t="shared" si="55"/>
        <v>12</v>
      </c>
      <c r="L77" s="1">
        <f t="shared" si="56"/>
        <v>19</v>
      </c>
      <c r="M77" s="1">
        <f t="shared" si="57"/>
        <v>4</v>
      </c>
      <c r="N77" s="1">
        <f t="shared" si="58"/>
        <v>9</v>
      </c>
      <c r="O77" s="1">
        <f t="shared" si="59"/>
        <v>12</v>
      </c>
      <c r="P77" s="1">
        <f t="shared" si="60"/>
        <v>17</v>
      </c>
      <c r="Q77" s="1">
        <f t="shared" si="61"/>
        <v>9</v>
      </c>
      <c r="R77" s="1">
        <f t="shared" si="62"/>
        <v>19</v>
      </c>
      <c r="S77" s="1">
        <f t="shared" si="63"/>
        <v>9</v>
      </c>
      <c r="T77" s="1">
        <f t="shared" si="64"/>
        <v>10</v>
      </c>
      <c r="U77" s="1">
        <f t="shared" si="65"/>
        <v>7</v>
      </c>
      <c r="V77" s="1">
        <f t="shared" si="66"/>
        <v>5</v>
      </c>
      <c r="W77" s="1">
        <f t="shared" si="67"/>
        <v>9</v>
      </c>
      <c r="X77" s="1">
        <f t="shared" si="68"/>
        <v>17</v>
      </c>
      <c r="Y77" s="1">
        <f t="shared" si="69"/>
        <v>14</v>
      </c>
      <c r="Z77" s="1">
        <f t="shared" si="70"/>
        <v>13</v>
      </c>
      <c r="AA77" s="1" t="str">
        <f t="shared" si="51"/>
        <v>W</v>
      </c>
      <c r="AB77" s="1">
        <f t="shared" si="71"/>
        <v>1</v>
      </c>
      <c r="AC77" s="1" t="str">
        <f t="shared" si="52"/>
        <v>W</v>
      </c>
      <c r="AD77" s="1">
        <f t="shared" si="72"/>
        <v>4</v>
      </c>
      <c r="AE77" s="1">
        <f t="shared" si="73"/>
        <v>2</v>
      </c>
      <c r="AF77" s="1">
        <f t="shared" si="74"/>
        <v>4</v>
      </c>
      <c r="AG77" s="43"/>
    </row>
    <row r="78" spans="1:33" x14ac:dyDescent="0.3">
      <c r="A78" s="42">
        <v>46118</v>
      </c>
      <c r="B78" s="1">
        <v>77</v>
      </c>
      <c r="C78" s="1" t="s">
        <v>66</v>
      </c>
      <c r="D78" s="1" t="s">
        <v>15</v>
      </c>
      <c r="E78" s="1">
        <v>3</v>
      </c>
      <c r="F78" s="1">
        <v>2</v>
      </c>
      <c r="G78" s="1" t="s">
        <v>84</v>
      </c>
      <c r="H78" s="1" t="s">
        <v>84</v>
      </c>
      <c r="I78" s="1">
        <f t="shared" si="53"/>
        <v>32</v>
      </c>
      <c r="J78" s="1">
        <f t="shared" si="54"/>
        <v>26</v>
      </c>
      <c r="K78" s="1">
        <f t="shared" si="55"/>
        <v>13</v>
      </c>
      <c r="L78" s="1">
        <f t="shared" si="56"/>
        <v>19</v>
      </c>
      <c r="M78" s="1">
        <f t="shared" si="57"/>
        <v>5</v>
      </c>
      <c r="N78" s="1">
        <f t="shared" si="58"/>
        <v>9</v>
      </c>
      <c r="O78" s="1">
        <f t="shared" si="59"/>
        <v>13</v>
      </c>
      <c r="P78" s="1">
        <f t="shared" si="60"/>
        <v>17</v>
      </c>
      <c r="Q78" s="1">
        <f t="shared" si="61"/>
        <v>9</v>
      </c>
      <c r="R78" s="1">
        <f t="shared" si="62"/>
        <v>19</v>
      </c>
      <c r="S78" s="1">
        <f t="shared" si="63"/>
        <v>9</v>
      </c>
      <c r="T78" s="1">
        <f t="shared" si="64"/>
        <v>10</v>
      </c>
      <c r="U78" s="1">
        <f t="shared" si="65"/>
        <v>7</v>
      </c>
      <c r="V78" s="1">
        <f t="shared" si="66"/>
        <v>5</v>
      </c>
      <c r="W78" s="1">
        <f t="shared" si="67"/>
        <v>9</v>
      </c>
      <c r="X78" s="1">
        <f t="shared" si="68"/>
        <v>18</v>
      </c>
      <c r="Y78" s="1">
        <f t="shared" si="69"/>
        <v>14</v>
      </c>
      <c r="Z78" s="1">
        <f t="shared" si="70"/>
        <v>13</v>
      </c>
      <c r="AA78" s="1" t="str">
        <f t="shared" si="51"/>
        <v>W</v>
      </c>
      <c r="AB78" s="1">
        <f t="shared" si="71"/>
        <v>2</v>
      </c>
      <c r="AC78" s="1" t="str">
        <f t="shared" si="52"/>
        <v>W</v>
      </c>
      <c r="AD78" s="1">
        <f t="shared" si="72"/>
        <v>4</v>
      </c>
      <c r="AE78" s="1">
        <f t="shared" si="73"/>
        <v>2</v>
      </c>
      <c r="AF78" s="1">
        <f t="shared" si="74"/>
        <v>4</v>
      </c>
      <c r="AG78" s="43"/>
    </row>
    <row r="79" spans="1:33" x14ac:dyDescent="0.3">
      <c r="A79" s="42">
        <v>46121</v>
      </c>
      <c r="B79" s="1">
        <v>78</v>
      </c>
      <c r="C79" s="1" t="s">
        <v>66</v>
      </c>
      <c r="D79" s="1" t="s">
        <v>3</v>
      </c>
      <c r="E79" s="1">
        <v>4</v>
      </c>
      <c r="F79" s="1">
        <v>1</v>
      </c>
      <c r="G79" s="1" t="s">
        <v>83</v>
      </c>
      <c r="H79" s="1" t="s">
        <v>83</v>
      </c>
      <c r="I79" s="1">
        <f t="shared" si="53"/>
        <v>33</v>
      </c>
      <c r="J79" s="1">
        <f t="shared" si="54"/>
        <v>26</v>
      </c>
      <c r="K79" s="1">
        <f t="shared" si="55"/>
        <v>13</v>
      </c>
      <c r="L79" s="1">
        <f t="shared" si="56"/>
        <v>19</v>
      </c>
      <c r="M79" s="1">
        <f t="shared" si="57"/>
        <v>5</v>
      </c>
      <c r="N79" s="1">
        <f t="shared" si="58"/>
        <v>9</v>
      </c>
      <c r="O79" s="1">
        <f t="shared" si="59"/>
        <v>14</v>
      </c>
      <c r="P79" s="1">
        <f t="shared" si="60"/>
        <v>17</v>
      </c>
      <c r="Q79" s="1">
        <f t="shared" si="61"/>
        <v>9</v>
      </c>
      <c r="R79" s="1">
        <f t="shared" si="62"/>
        <v>19</v>
      </c>
      <c r="S79" s="1">
        <f t="shared" si="63"/>
        <v>9</v>
      </c>
      <c r="T79" s="1">
        <f t="shared" si="64"/>
        <v>10</v>
      </c>
      <c r="U79" s="1">
        <f t="shared" si="65"/>
        <v>8</v>
      </c>
      <c r="V79" s="1">
        <f t="shared" si="66"/>
        <v>5</v>
      </c>
      <c r="W79" s="1">
        <f t="shared" si="67"/>
        <v>9</v>
      </c>
      <c r="X79" s="1">
        <f t="shared" si="68"/>
        <v>19</v>
      </c>
      <c r="Y79" s="1">
        <f t="shared" si="69"/>
        <v>14</v>
      </c>
      <c r="Z79" s="1">
        <f t="shared" si="70"/>
        <v>13</v>
      </c>
      <c r="AA79" s="1" t="str">
        <f t="shared" si="51"/>
        <v>W</v>
      </c>
      <c r="AB79" s="1">
        <f t="shared" si="71"/>
        <v>3</v>
      </c>
      <c r="AC79" s="1" t="str">
        <f t="shared" si="52"/>
        <v>W</v>
      </c>
      <c r="AD79" s="1">
        <f t="shared" si="72"/>
        <v>5</v>
      </c>
      <c r="AE79" s="1">
        <f t="shared" si="73"/>
        <v>2</v>
      </c>
      <c r="AF79" s="1">
        <f t="shared" si="74"/>
        <v>3</v>
      </c>
      <c r="AG79" s="43"/>
    </row>
    <row r="80" spans="1:33" x14ac:dyDescent="0.3">
      <c r="A80" s="42">
        <v>46123</v>
      </c>
      <c r="B80" s="1">
        <v>79</v>
      </c>
      <c r="C80" s="1" t="s">
        <v>66</v>
      </c>
      <c r="D80" s="1" t="s">
        <v>20</v>
      </c>
      <c r="E80" s="1">
        <v>1</v>
      </c>
      <c r="F80" s="1">
        <v>0</v>
      </c>
      <c r="G80" s="1" t="s">
        <v>83</v>
      </c>
      <c r="H80" s="1" t="s">
        <v>83</v>
      </c>
      <c r="I80" s="1">
        <f t="shared" si="53"/>
        <v>34</v>
      </c>
      <c r="J80" s="1">
        <f t="shared" si="54"/>
        <v>26</v>
      </c>
      <c r="K80" s="1">
        <f t="shared" si="55"/>
        <v>13</v>
      </c>
      <c r="L80" s="1">
        <f t="shared" si="56"/>
        <v>19</v>
      </c>
      <c r="M80" s="1">
        <f t="shared" si="57"/>
        <v>5</v>
      </c>
      <c r="N80" s="1">
        <f t="shared" si="58"/>
        <v>9</v>
      </c>
      <c r="O80" s="1">
        <f t="shared" si="59"/>
        <v>15</v>
      </c>
      <c r="P80" s="1">
        <f t="shared" si="60"/>
        <v>17</v>
      </c>
      <c r="Q80" s="1">
        <f t="shared" si="61"/>
        <v>9</v>
      </c>
      <c r="R80" s="1">
        <f t="shared" si="62"/>
        <v>19</v>
      </c>
      <c r="S80" s="1">
        <f t="shared" si="63"/>
        <v>9</v>
      </c>
      <c r="T80" s="1">
        <f t="shared" si="64"/>
        <v>10</v>
      </c>
      <c r="U80" s="1">
        <f t="shared" si="65"/>
        <v>9</v>
      </c>
      <c r="V80" s="1">
        <f t="shared" si="66"/>
        <v>5</v>
      </c>
      <c r="W80" s="1">
        <f t="shared" si="67"/>
        <v>9</v>
      </c>
      <c r="X80" s="1">
        <f t="shared" si="68"/>
        <v>20</v>
      </c>
      <c r="Y80" s="1">
        <f t="shared" si="69"/>
        <v>14</v>
      </c>
      <c r="Z80" s="1">
        <f t="shared" si="70"/>
        <v>13</v>
      </c>
      <c r="AA80" s="1" t="str">
        <f t="shared" si="51"/>
        <v>W</v>
      </c>
      <c r="AB80" s="1">
        <f t="shared" si="71"/>
        <v>4</v>
      </c>
      <c r="AC80" s="1" t="str">
        <f t="shared" si="52"/>
        <v>W</v>
      </c>
      <c r="AD80" s="1">
        <f t="shared" si="72"/>
        <v>6</v>
      </c>
      <c r="AE80" s="1">
        <f t="shared" si="73"/>
        <v>1</v>
      </c>
      <c r="AF80" s="1">
        <f t="shared" si="74"/>
        <v>3</v>
      </c>
      <c r="AG80" s="43"/>
    </row>
    <row r="81" spans="1:33" x14ac:dyDescent="0.3">
      <c r="A81" s="42">
        <v>46125</v>
      </c>
      <c r="B81" s="1">
        <v>80</v>
      </c>
      <c r="C81" s="1" t="s">
        <v>65</v>
      </c>
      <c r="D81" s="1" t="s">
        <v>7</v>
      </c>
      <c r="E81" s="1">
        <v>5</v>
      </c>
      <c r="F81" s="1">
        <v>3</v>
      </c>
      <c r="G81" s="1" t="s">
        <v>83</v>
      </c>
      <c r="H81" s="1" t="s">
        <v>83</v>
      </c>
      <c r="I81" s="1">
        <f t="shared" si="53"/>
        <v>35</v>
      </c>
      <c r="J81" s="1">
        <f t="shared" si="54"/>
        <v>26</v>
      </c>
      <c r="K81" s="1">
        <f t="shared" si="55"/>
        <v>13</v>
      </c>
      <c r="L81" s="1">
        <f t="shared" si="56"/>
        <v>19</v>
      </c>
      <c r="M81" s="1">
        <f t="shared" si="57"/>
        <v>5</v>
      </c>
      <c r="N81" s="1">
        <f t="shared" si="58"/>
        <v>9</v>
      </c>
      <c r="O81" s="1">
        <f t="shared" si="59"/>
        <v>15</v>
      </c>
      <c r="P81" s="1">
        <f t="shared" si="60"/>
        <v>17</v>
      </c>
      <c r="Q81" s="1">
        <f t="shared" si="61"/>
        <v>9</v>
      </c>
      <c r="R81" s="1">
        <f t="shared" si="62"/>
        <v>20</v>
      </c>
      <c r="S81" s="1">
        <f t="shared" si="63"/>
        <v>9</v>
      </c>
      <c r="T81" s="1">
        <f t="shared" si="64"/>
        <v>10</v>
      </c>
      <c r="U81" s="1">
        <f t="shared" si="65"/>
        <v>10</v>
      </c>
      <c r="V81" s="1">
        <f t="shared" si="66"/>
        <v>5</v>
      </c>
      <c r="W81" s="1">
        <f t="shared" si="67"/>
        <v>9</v>
      </c>
      <c r="X81" s="1">
        <f t="shared" si="68"/>
        <v>21</v>
      </c>
      <c r="Y81" s="1">
        <f t="shared" si="69"/>
        <v>14</v>
      </c>
      <c r="Z81" s="1">
        <f t="shared" si="70"/>
        <v>13</v>
      </c>
      <c r="AA81" s="1" t="str">
        <f t="shared" si="51"/>
        <v>W</v>
      </c>
      <c r="AB81" s="1">
        <f t="shared" si="71"/>
        <v>5</v>
      </c>
      <c r="AC81" s="1" t="str">
        <f t="shared" si="52"/>
        <v>W</v>
      </c>
      <c r="AD81" s="1">
        <f t="shared" si="72"/>
        <v>7</v>
      </c>
      <c r="AE81" s="1">
        <f t="shared" si="73"/>
        <v>1</v>
      </c>
      <c r="AF81" s="1">
        <f t="shared" si="74"/>
        <v>2</v>
      </c>
      <c r="AG81" s="43"/>
    </row>
    <row r="82" spans="1:33" x14ac:dyDescent="0.3">
      <c r="A82" s="42">
        <v>46126</v>
      </c>
      <c r="B82" s="1">
        <v>81</v>
      </c>
      <c r="C82" s="1" t="s">
        <v>65</v>
      </c>
      <c r="D82" s="1" t="s">
        <v>3</v>
      </c>
      <c r="E82" s="1">
        <v>3</v>
      </c>
      <c r="F82" s="1">
        <v>4</v>
      </c>
      <c r="G82" s="1" t="s">
        <v>84</v>
      </c>
      <c r="H82" s="1" t="s">
        <v>83</v>
      </c>
      <c r="I82" s="1">
        <f t="shared" si="53"/>
        <v>35</v>
      </c>
      <c r="J82" s="1">
        <f t="shared" si="54"/>
        <v>26</v>
      </c>
      <c r="K82" s="1">
        <f t="shared" si="55"/>
        <v>13</v>
      </c>
      <c r="L82" s="1">
        <f t="shared" si="56"/>
        <v>20</v>
      </c>
      <c r="M82" s="1">
        <f t="shared" si="57"/>
        <v>5</v>
      </c>
      <c r="N82" s="1">
        <f t="shared" si="58"/>
        <v>9</v>
      </c>
      <c r="O82" s="1">
        <f t="shared" si="59"/>
        <v>15</v>
      </c>
      <c r="P82" s="1">
        <f t="shared" si="60"/>
        <v>17</v>
      </c>
      <c r="Q82" s="1">
        <f t="shared" si="61"/>
        <v>9</v>
      </c>
      <c r="R82" s="1">
        <f t="shared" si="62"/>
        <v>20</v>
      </c>
      <c r="S82" s="1">
        <f t="shared" si="63"/>
        <v>9</v>
      </c>
      <c r="T82" s="1">
        <f t="shared" si="64"/>
        <v>11</v>
      </c>
      <c r="U82" s="1">
        <f t="shared" si="65"/>
        <v>10</v>
      </c>
      <c r="V82" s="1">
        <f t="shared" si="66"/>
        <v>5</v>
      </c>
      <c r="W82" s="1">
        <f t="shared" si="67"/>
        <v>10</v>
      </c>
      <c r="X82" s="1">
        <f t="shared" si="68"/>
        <v>21</v>
      </c>
      <c r="Y82" s="1">
        <f t="shared" si="69"/>
        <v>14</v>
      </c>
      <c r="Z82" s="1">
        <f t="shared" si="70"/>
        <v>14</v>
      </c>
      <c r="AA82" s="1" t="str">
        <f t="shared" si="51"/>
        <v>L</v>
      </c>
      <c r="AB82" s="1">
        <f t="shared" si="71"/>
        <v>1</v>
      </c>
      <c r="AC82" s="1" t="str">
        <f t="shared" si="52"/>
        <v>OTL</v>
      </c>
      <c r="AD82" s="1">
        <f t="shared" si="72"/>
        <v>7</v>
      </c>
      <c r="AE82" s="1">
        <f t="shared" si="73"/>
        <v>1</v>
      </c>
      <c r="AF82" s="1">
        <f t="shared" si="74"/>
        <v>2</v>
      </c>
      <c r="AG82" s="43"/>
    </row>
    <row r="83" spans="1:33" x14ac:dyDescent="0.3">
      <c r="A83" s="42">
        <v>46128</v>
      </c>
      <c r="B83" s="1">
        <v>82</v>
      </c>
      <c r="C83" s="1" t="s">
        <v>65</v>
      </c>
      <c r="D83" s="1" t="s">
        <v>27</v>
      </c>
      <c r="E83" s="1">
        <v>1</v>
      </c>
      <c r="F83" s="1">
        <v>3</v>
      </c>
      <c r="G83" s="1" t="s">
        <v>83</v>
      </c>
      <c r="H83" s="1" t="s">
        <v>83</v>
      </c>
      <c r="I83" s="1">
        <f t="shared" si="53"/>
        <v>35</v>
      </c>
      <c r="J83" s="1">
        <f t="shared" si="54"/>
        <v>27</v>
      </c>
      <c r="K83" s="1">
        <f t="shared" si="55"/>
        <v>13</v>
      </c>
      <c r="L83" s="1">
        <f t="shared" si="56"/>
        <v>20</v>
      </c>
      <c r="M83" s="1">
        <f t="shared" si="57"/>
        <v>5</v>
      </c>
      <c r="N83" s="1">
        <f t="shared" si="58"/>
        <v>9</v>
      </c>
      <c r="O83" s="1">
        <f t="shared" si="59"/>
        <v>15</v>
      </c>
      <c r="P83" s="1">
        <f t="shared" si="60"/>
        <v>17</v>
      </c>
      <c r="Q83" s="1">
        <f t="shared" si="61"/>
        <v>9</v>
      </c>
      <c r="R83" s="1">
        <f t="shared" si="62"/>
        <v>20</v>
      </c>
      <c r="S83" s="1">
        <f t="shared" si="63"/>
        <v>10</v>
      </c>
      <c r="T83" s="1">
        <f t="shared" si="64"/>
        <v>11</v>
      </c>
      <c r="U83" s="1">
        <f t="shared" si="65"/>
        <v>10</v>
      </c>
      <c r="V83" s="1">
        <f t="shared" si="66"/>
        <v>6</v>
      </c>
      <c r="W83" s="1">
        <f t="shared" si="67"/>
        <v>10</v>
      </c>
      <c r="X83" s="1">
        <f t="shared" si="68"/>
        <v>21</v>
      </c>
      <c r="Y83" s="1">
        <f t="shared" si="69"/>
        <v>15</v>
      </c>
      <c r="Z83" s="1">
        <f t="shared" si="70"/>
        <v>14</v>
      </c>
      <c r="AA83" s="1" t="str">
        <f t="shared" si="51"/>
        <v>L</v>
      </c>
      <c r="AB83" s="1">
        <f t="shared" si="71"/>
        <v>2</v>
      </c>
      <c r="AC83" s="1" t="str">
        <f t="shared" si="52"/>
        <v>L</v>
      </c>
      <c r="AD83" s="1">
        <f t="shared" si="72"/>
        <v>6</v>
      </c>
      <c r="AE83" s="1">
        <f t="shared" si="73"/>
        <v>2</v>
      </c>
      <c r="AF83" s="1">
        <f t="shared" si="74"/>
        <v>2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35</v>
      </c>
      <c r="J84" s="1">
        <f t="shared" si="75"/>
        <v>27</v>
      </c>
      <c r="K84" s="1">
        <f t="shared" si="75"/>
        <v>13</v>
      </c>
      <c r="L84" s="1">
        <f t="shared" si="75"/>
        <v>20</v>
      </c>
      <c r="M84" s="1">
        <f t="shared" si="75"/>
        <v>5</v>
      </c>
      <c r="N84" s="1">
        <f t="shared" si="75"/>
        <v>9</v>
      </c>
      <c r="O84" s="1">
        <f t="shared" ref="O84:Z84" si="76">IF(O2="","",MAX(O2:O83))</f>
        <v>15</v>
      </c>
      <c r="P84" s="1">
        <f t="shared" si="76"/>
        <v>17</v>
      </c>
      <c r="Q84" s="1">
        <f t="shared" si="76"/>
        <v>9</v>
      </c>
      <c r="R84" s="1">
        <f t="shared" si="76"/>
        <v>20</v>
      </c>
      <c r="S84" s="1">
        <f t="shared" si="76"/>
        <v>10</v>
      </c>
      <c r="T84" s="1">
        <f t="shared" si="76"/>
        <v>11</v>
      </c>
      <c r="U84" s="1">
        <f t="shared" si="76"/>
        <v>10</v>
      </c>
      <c r="V84" s="1">
        <f t="shared" si="76"/>
        <v>6</v>
      </c>
      <c r="W84" s="1">
        <f t="shared" si="76"/>
        <v>10</v>
      </c>
      <c r="X84" s="1">
        <f t="shared" si="76"/>
        <v>21</v>
      </c>
      <c r="Y84" s="1">
        <f t="shared" si="76"/>
        <v>15</v>
      </c>
      <c r="Z84" s="1">
        <f t="shared" si="76"/>
        <v>14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2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2</v>
      </c>
      <c r="AF84" s="1">
        <f>IF(LOOKUP(2,1 / (AF1:AF83 &lt;&gt; ""),AF1:AF83)="L10 L","",LOOKUP(2,1 / (AF1:AF83 &lt;&gt; ""),AF1:AF83))</f>
        <v>2</v>
      </c>
    </row>
    <row r="85" spans="1:33" x14ac:dyDescent="0.3">
      <c r="C85" s="1">
        <f>COUNTIF(C1:C83,"Away")</f>
        <v>41</v>
      </c>
      <c r="E85" s="1">
        <f>SUM(E2:E83)</f>
        <v>225</v>
      </c>
      <c r="F85" s="1">
        <f>SUM(F2:F83)</f>
        <v>247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15-17-9</v>
      </c>
      <c r="R85" s="1" t="str">
        <f>IF(R84="","0-0-0",CONCATENATE(R84,"-",S84,"-",T84))</f>
        <v>20-10-11</v>
      </c>
      <c r="U85" s="1" t="str">
        <f>IF(U84="","0-0-0",CONCATENATE(U84,"-",V84,"-",W84))</f>
        <v>10-6-10</v>
      </c>
      <c r="X85" s="1" t="str">
        <f>IF(X84="","0-0-0",CONCATENATE(X84,"-",Y84,"-",Z84))</f>
        <v>21-15-14</v>
      </c>
      <c r="AA85" s="1" t="str">
        <f>IF(AA84="","0-0",CONCATENATE(AA84,AB84))</f>
        <v>L2</v>
      </c>
      <c r="AD85" s="1" t="str">
        <f>IF(AD84="","0-0-0",CONCATENATE(AD84,"-",AE84,"-",AF84))</f>
        <v>6-2-2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X1:Z1"/>
    <mergeCell ref="U1:W1"/>
    <mergeCell ref="R1:T1"/>
    <mergeCell ref="O1:Q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800-000002000000}">
      <formula1>$AK$1:$AK$2</formula1>
    </dataValidation>
    <dataValidation type="list" allowBlank="1" showInputMessage="1" showErrorMessage="1" sqref="C2:C83" xr:uid="{00000000-0002-0000-C800-000001000000}">
      <formula1>$AL$1:$AL$2</formula1>
    </dataValidation>
    <dataValidation type="list" allowBlank="1" showInputMessage="1" showErrorMessage="1" sqref="D2:D83" xr:uid="{00000000-0002-0000-C800-000000000000}">
      <formula1>$AM$1:$AM$31</formula1>
    </dataValidation>
  </dataValidations>
  <hyperlinks>
    <hyperlink ref="AG1" location="Index!A1" display="Home" xr:uid="{AA14B9B1-CB19-4449-A4D0-C4E9BB99F31B}"/>
  </hyperlink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055C-C7B1-40EA-A982-A8D5A00F1FD9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6</v>
      </c>
      <c r="E2" s="1">
        <v>5</v>
      </c>
      <c r="F2" s="1">
        <v>0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23</v>
      </c>
      <c r="E3" s="1">
        <v>4</v>
      </c>
      <c r="F3" s="1">
        <v>7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18</v>
      </c>
      <c r="E4" s="1">
        <v>4</v>
      </c>
      <c r="F4" s="1">
        <v>3</v>
      </c>
      <c r="G4" s="1" t="s">
        <v>84</v>
      </c>
      <c r="H4" s="1" t="s">
        <v>84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1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15</v>
      </c>
    </row>
    <row r="5" spans="1:41" x14ac:dyDescent="0.3">
      <c r="A5" s="42">
        <v>45944</v>
      </c>
      <c r="B5" s="1">
        <v>4</v>
      </c>
      <c r="C5" s="1" t="s">
        <v>65</v>
      </c>
      <c r="D5" s="1" t="s">
        <v>22</v>
      </c>
      <c r="E5" s="1">
        <v>2</v>
      </c>
      <c r="F5" s="1">
        <v>5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1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6</v>
      </c>
    </row>
    <row r="6" spans="1:41" x14ac:dyDescent="0.3">
      <c r="A6" s="42">
        <v>45947</v>
      </c>
      <c r="B6" s="1">
        <v>5</v>
      </c>
      <c r="C6" s="1" t="s">
        <v>65</v>
      </c>
      <c r="D6" s="1" t="s">
        <v>1</v>
      </c>
      <c r="E6" s="1">
        <v>1</v>
      </c>
      <c r="F6" s="1">
        <v>5</v>
      </c>
      <c r="G6" s="1" t="s">
        <v>83</v>
      </c>
      <c r="H6" s="1" t="s">
        <v>83</v>
      </c>
      <c r="I6" s="1">
        <f t="shared" si="2"/>
        <v>2</v>
      </c>
      <c r="J6" s="1">
        <f t="shared" si="3"/>
        <v>3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95</v>
      </c>
    </row>
    <row r="7" spans="1:41" x14ac:dyDescent="0.3">
      <c r="A7" s="42">
        <v>45948</v>
      </c>
      <c r="B7" s="1">
        <v>6</v>
      </c>
      <c r="C7" s="1" t="s">
        <v>65</v>
      </c>
      <c r="D7" s="1" t="s">
        <v>10</v>
      </c>
      <c r="E7" s="1">
        <v>1</v>
      </c>
      <c r="F7" s="1">
        <v>2</v>
      </c>
      <c r="G7" s="1" t="s">
        <v>84</v>
      </c>
      <c r="H7" s="1" t="s">
        <v>83</v>
      </c>
      <c r="I7" s="1">
        <f t="shared" si="2"/>
        <v>2</v>
      </c>
      <c r="J7" s="1">
        <f t="shared" si="3"/>
        <v>3</v>
      </c>
      <c r="K7" s="1">
        <f t="shared" si="4"/>
        <v>1</v>
      </c>
      <c r="L7" s="1">
        <f t="shared" si="5"/>
        <v>1</v>
      </c>
      <c r="M7" s="1">
        <f t="shared" si="6"/>
        <v>1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1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0</v>
      </c>
      <c r="AA7" s="1" t="str">
        <f t="shared" si="0"/>
        <v>L</v>
      </c>
      <c r="AB7" s="1">
        <f t="shared" si="20"/>
        <v>3</v>
      </c>
      <c r="AC7" s="1" t="str">
        <f t="shared" si="1"/>
        <v>OTL</v>
      </c>
      <c r="AD7" s="1">
        <f t="shared" si="21"/>
        <v>2</v>
      </c>
      <c r="AE7" s="1">
        <f t="shared" si="22"/>
        <v>3</v>
      </c>
      <c r="AF7" s="1">
        <f t="shared" si="23"/>
        <v>1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45950</v>
      </c>
      <c r="B8" s="1">
        <v>7</v>
      </c>
      <c r="C8" s="1" t="s">
        <v>65</v>
      </c>
      <c r="D8" s="1" t="s">
        <v>12</v>
      </c>
      <c r="E8" s="1">
        <v>3</v>
      </c>
      <c r="F8" s="1">
        <v>1</v>
      </c>
      <c r="G8" s="1" t="s">
        <v>83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1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0</v>
      </c>
      <c r="R8" s="1">
        <f t="shared" si="11"/>
        <v>2</v>
      </c>
      <c r="S8" s="1">
        <f t="shared" si="12"/>
        <v>2</v>
      </c>
      <c r="T8" s="1">
        <f t="shared" si="13"/>
        <v>1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15</v>
      </c>
    </row>
    <row r="9" spans="1:41" x14ac:dyDescent="0.3">
      <c r="A9" s="42">
        <v>45952</v>
      </c>
      <c r="B9" s="1">
        <v>8</v>
      </c>
      <c r="C9" s="1" t="s">
        <v>65</v>
      </c>
      <c r="D9" s="1" t="s">
        <v>14</v>
      </c>
      <c r="E9" s="1">
        <v>1</v>
      </c>
      <c r="F9" s="1">
        <v>4</v>
      </c>
      <c r="G9" s="1" t="s">
        <v>83</v>
      </c>
      <c r="H9" s="1" t="s">
        <v>83</v>
      </c>
      <c r="I9" s="1">
        <f t="shared" si="2"/>
        <v>3</v>
      </c>
      <c r="J9" s="1">
        <f t="shared" si="3"/>
        <v>4</v>
      </c>
      <c r="K9" s="1">
        <f t="shared" si="4"/>
        <v>1</v>
      </c>
      <c r="L9" s="1">
        <f t="shared" si="5"/>
        <v>1</v>
      </c>
      <c r="M9" s="1">
        <f t="shared" si="6"/>
        <v>1</v>
      </c>
      <c r="N9" s="1">
        <f t="shared" si="7"/>
        <v>0</v>
      </c>
      <c r="O9" s="1">
        <f t="shared" si="8"/>
        <v>1</v>
      </c>
      <c r="P9" s="1">
        <f t="shared" si="9"/>
        <v>1</v>
      </c>
      <c r="Q9" s="1">
        <f t="shared" si="10"/>
        <v>0</v>
      </c>
      <c r="R9" s="1">
        <f t="shared" si="11"/>
        <v>2</v>
      </c>
      <c r="S9" s="1">
        <f t="shared" si="12"/>
        <v>3</v>
      </c>
      <c r="T9" s="1">
        <f t="shared" si="13"/>
        <v>1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1</v>
      </c>
      <c r="Z9" s="1">
        <f t="shared" si="19"/>
        <v>0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8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95</v>
      </c>
      <c r="E10" s="1">
        <v>2</v>
      </c>
      <c r="F10" s="1">
        <v>6</v>
      </c>
      <c r="G10" s="1" t="s">
        <v>83</v>
      </c>
      <c r="H10" s="1" t="s">
        <v>83</v>
      </c>
      <c r="I10" s="1">
        <f t="shared" si="2"/>
        <v>3</v>
      </c>
      <c r="J10" s="1">
        <f t="shared" si="3"/>
        <v>5</v>
      </c>
      <c r="K10" s="1">
        <f t="shared" si="4"/>
        <v>1</v>
      </c>
      <c r="L10" s="1">
        <f t="shared" si="5"/>
        <v>1</v>
      </c>
      <c r="M10" s="1">
        <f t="shared" si="6"/>
        <v>1</v>
      </c>
      <c r="N10" s="1">
        <f t="shared" si="7"/>
        <v>0</v>
      </c>
      <c r="O10" s="1">
        <f t="shared" si="8"/>
        <v>1</v>
      </c>
      <c r="P10" s="1">
        <f t="shared" si="9"/>
        <v>2</v>
      </c>
      <c r="Q10" s="1">
        <f t="shared" si="10"/>
        <v>0</v>
      </c>
      <c r="R10" s="1">
        <f t="shared" si="11"/>
        <v>2</v>
      </c>
      <c r="S10" s="1">
        <f t="shared" si="12"/>
        <v>3</v>
      </c>
      <c r="T10" s="1">
        <f t="shared" si="13"/>
        <v>1</v>
      </c>
      <c r="U10" s="1">
        <f t="shared" si="14"/>
        <v>1</v>
      </c>
      <c r="V10" s="1">
        <f t="shared" si="15"/>
        <v>2</v>
      </c>
      <c r="W10" s="1">
        <f t="shared" si="16"/>
        <v>0</v>
      </c>
      <c r="X10" s="1">
        <f t="shared" si="17"/>
        <v>2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2</v>
      </c>
      <c r="AC10" s="1" t="str">
        <f t="shared" si="1"/>
        <v>L</v>
      </c>
      <c r="AD10" s="1">
        <f t="shared" si="21"/>
        <v>3</v>
      </c>
      <c r="AE10" s="1">
        <f t="shared" si="22"/>
        <v>5</v>
      </c>
      <c r="AF10" s="1">
        <f t="shared" si="23"/>
        <v>1</v>
      </c>
      <c r="AG10" s="43"/>
      <c r="AM10" s="1" t="s">
        <v>21</v>
      </c>
      <c r="AN10" s="1" t="s">
        <v>7</v>
      </c>
    </row>
    <row r="11" spans="1:41" x14ac:dyDescent="0.3">
      <c r="A11" s="42">
        <v>45956</v>
      </c>
      <c r="B11" s="1">
        <v>10</v>
      </c>
      <c r="C11" s="1" t="s">
        <v>66</v>
      </c>
      <c r="D11" s="1" t="s">
        <v>8</v>
      </c>
      <c r="E11" s="1">
        <v>5</v>
      </c>
      <c r="F11" s="1">
        <v>6</v>
      </c>
      <c r="G11" s="1" t="s">
        <v>84</v>
      </c>
      <c r="H11" s="1" t="s">
        <v>83</v>
      </c>
      <c r="I11" s="1">
        <f t="shared" si="2"/>
        <v>3</v>
      </c>
      <c r="J11" s="1">
        <f t="shared" si="3"/>
        <v>5</v>
      </c>
      <c r="K11" s="1">
        <f t="shared" si="4"/>
        <v>1</v>
      </c>
      <c r="L11" s="1">
        <f t="shared" si="5"/>
        <v>2</v>
      </c>
      <c r="M11" s="1">
        <f t="shared" si="6"/>
        <v>1</v>
      </c>
      <c r="N11" s="1">
        <f t="shared" si="7"/>
        <v>0</v>
      </c>
      <c r="O11" s="1">
        <f t="shared" si="8"/>
        <v>1</v>
      </c>
      <c r="P11" s="1">
        <f t="shared" si="9"/>
        <v>2</v>
      </c>
      <c r="Q11" s="1">
        <f t="shared" si="10"/>
        <v>1</v>
      </c>
      <c r="R11" s="1">
        <f t="shared" si="11"/>
        <v>2</v>
      </c>
      <c r="S11" s="1">
        <f t="shared" si="12"/>
        <v>3</v>
      </c>
      <c r="T11" s="1">
        <f t="shared" si="13"/>
        <v>1</v>
      </c>
      <c r="U11" s="1">
        <f t="shared" si="14"/>
        <v>1</v>
      </c>
      <c r="V11" s="1">
        <f t="shared" si="15"/>
        <v>2</v>
      </c>
      <c r="W11" s="1">
        <f t="shared" si="16"/>
        <v>0</v>
      </c>
      <c r="X11" s="1">
        <f t="shared" si="17"/>
        <v>2</v>
      </c>
      <c r="Y11" s="1">
        <f t="shared" si="18"/>
        <v>2</v>
      </c>
      <c r="Z11" s="1">
        <f t="shared" si="19"/>
        <v>1</v>
      </c>
      <c r="AA11" s="1" t="str">
        <f t="shared" si="0"/>
        <v>L</v>
      </c>
      <c r="AB11" s="1">
        <f t="shared" si="20"/>
        <v>3</v>
      </c>
      <c r="AC11" s="1" t="str">
        <f t="shared" si="1"/>
        <v>OTL</v>
      </c>
      <c r="AD11" s="1">
        <f t="shared" si="21"/>
        <v>3</v>
      </c>
      <c r="AE11" s="1">
        <f t="shared" si="22"/>
        <v>5</v>
      </c>
      <c r="AF11" s="1">
        <f t="shared" si="23"/>
        <v>2</v>
      </c>
      <c r="AG11" s="43"/>
      <c r="AM11" s="1" t="s">
        <v>20</v>
      </c>
      <c r="AN11" s="1" t="s">
        <v>6</v>
      </c>
    </row>
    <row r="12" spans="1:41" x14ac:dyDescent="0.3">
      <c r="A12" s="42">
        <v>45958</v>
      </c>
      <c r="B12" s="1">
        <v>11</v>
      </c>
      <c r="C12" s="1" t="s">
        <v>66</v>
      </c>
      <c r="D12" s="1" t="s">
        <v>0</v>
      </c>
      <c r="E12" s="1">
        <v>3</v>
      </c>
      <c r="F12" s="1">
        <v>4</v>
      </c>
      <c r="G12" s="1" t="s">
        <v>84</v>
      </c>
      <c r="H12" s="1" t="s">
        <v>83</v>
      </c>
      <c r="I12" s="1">
        <f t="shared" si="2"/>
        <v>3</v>
      </c>
      <c r="J12" s="1">
        <f t="shared" si="3"/>
        <v>5</v>
      </c>
      <c r="K12" s="1">
        <f t="shared" si="4"/>
        <v>1</v>
      </c>
      <c r="L12" s="1">
        <f t="shared" si="5"/>
        <v>3</v>
      </c>
      <c r="M12" s="1">
        <f t="shared" si="6"/>
        <v>1</v>
      </c>
      <c r="N12" s="1">
        <f t="shared" si="7"/>
        <v>0</v>
      </c>
      <c r="O12" s="1">
        <f t="shared" si="8"/>
        <v>1</v>
      </c>
      <c r="P12" s="1">
        <f t="shared" si="9"/>
        <v>2</v>
      </c>
      <c r="Q12" s="1">
        <f t="shared" si="10"/>
        <v>2</v>
      </c>
      <c r="R12" s="1">
        <f t="shared" si="11"/>
        <v>2</v>
      </c>
      <c r="S12" s="1">
        <f t="shared" si="12"/>
        <v>3</v>
      </c>
      <c r="T12" s="1">
        <f t="shared" si="13"/>
        <v>1</v>
      </c>
      <c r="U12" s="1">
        <f t="shared" si="14"/>
        <v>1</v>
      </c>
      <c r="V12" s="1">
        <f t="shared" si="15"/>
        <v>2</v>
      </c>
      <c r="W12" s="1">
        <f t="shared" si="16"/>
        <v>1</v>
      </c>
      <c r="X12" s="1">
        <f t="shared" si="17"/>
        <v>2</v>
      </c>
      <c r="Y12" s="1">
        <f t="shared" si="18"/>
        <v>2</v>
      </c>
      <c r="Z12" s="1">
        <f t="shared" si="19"/>
        <v>2</v>
      </c>
      <c r="AA12" s="1" t="str">
        <f t="shared" si="0"/>
        <v>L</v>
      </c>
      <c r="AB12" s="1">
        <f t="shared" si="20"/>
        <v>4</v>
      </c>
      <c r="AC12" s="1" t="str">
        <f t="shared" si="1"/>
        <v>OTL</v>
      </c>
      <c r="AD12" s="1">
        <f t="shared" ref="AD12:AD43" si="24">IF(AC12="","",COUNTIFS(AC3:AC12,"W"))</f>
        <v>2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3</v>
      </c>
      <c r="AG12" s="43"/>
      <c r="AM12" s="1" t="s">
        <v>19</v>
      </c>
      <c r="AN12" s="1" t="s">
        <v>95</v>
      </c>
    </row>
    <row r="13" spans="1:41" x14ac:dyDescent="0.3">
      <c r="A13" s="42">
        <v>45960</v>
      </c>
      <c r="B13" s="1">
        <v>12</v>
      </c>
      <c r="C13" s="1" t="s">
        <v>66</v>
      </c>
      <c r="D13" s="1" t="s">
        <v>9</v>
      </c>
      <c r="E13" s="1">
        <v>1</v>
      </c>
      <c r="F13" s="1">
        <v>4</v>
      </c>
      <c r="G13" s="1" t="s">
        <v>83</v>
      </c>
      <c r="H13" s="1" t="s">
        <v>83</v>
      </c>
      <c r="I13" s="1">
        <f t="shared" si="2"/>
        <v>3</v>
      </c>
      <c r="J13" s="1">
        <f t="shared" si="3"/>
        <v>6</v>
      </c>
      <c r="K13" s="1">
        <f t="shared" si="4"/>
        <v>1</v>
      </c>
      <c r="L13" s="1">
        <f t="shared" si="5"/>
        <v>3</v>
      </c>
      <c r="M13" s="1">
        <f t="shared" si="6"/>
        <v>1</v>
      </c>
      <c r="N13" s="1">
        <f t="shared" si="7"/>
        <v>0</v>
      </c>
      <c r="O13" s="1">
        <f t="shared" si="8"/>
        <v>1</v>
      </c>
      <c r="P13" s="1">
        <f t="shared" si="9"/>
        <v>3</v>
      </c>
      <c r="Q13" s="1">
        <f t="shared" si="10"/>
        <v>2</v>
      </c>
      <c r="R13" s="1">
        <f t="shared" si="11"/>
        <v>2</v>
      </c>
      <c r="S13" s="1">
        <f t="shared" si="12"/>
        <v>3</v>
      </c>
      <c r="T13" s="1">
        <f t="shared" si="13"/>
        <v>1</v>
      </c>
      <c r="U13" s="1">
        <f t="shared" si="14"/>
        <v>1</v>
      </c>
      <c r="V13" s="1">
        <f t="shared" si="15"/>
        <v>2</v>
      </c>
      <c r="W13" s="1">
        <f t="shared" si="16"/>
        <v>1</v>
      </c>
      <c r="X13" s="1">
        <f t="shared" si="17"/>
        <v>2</v>
      </c>
      <c r="Y13" s="1">
        <f t="shared" si="18"/>
        <v>2</v>
      </c>
      <c r="Z13" s="1">
        <f t="shared" si="19"/>
        <v>2</v>
      </c>
      <c r="AA13" s="1" t="str">
        <f t="shared" si="0"/>
        <v>L</v>
      </c>
      <c r="AB13" s="1">
        <f t="shared" si="20"/>
        <v>5</v>
      </c>
      <c r="AC13" s="1" t="str">
        <f t="shared" si="1"/>
        <v>L</v>
      </c>
      <c r="AD13" s="1">
        <f t="shared" si="24"/>
        <v>2</v>
      </c>
      <c r="AE13" s="1">
        <f t="shared" si="25"/>
        <v>5</v>
      </c>
      <c r="AF13" s="1">
        <f t="shared" si="26"/>
        <v>3</v>
      </c>
      <c r="AG13" s="43"/>
      <c r="AM13" s="1" t="s">
        <v>18</v>
      </c>
      <c r="AN13" s="1" t="s">
        <v>3</v>
      </c>
    </row>
    <row r="14" spans="1:41" x14ac:dyDescent="0.3">
      <c r="A14" s="42">
        <v>45962</v>
      </c>
      <c r="B14" s="1">
        <v>13</v>
      </c>
      <c r="C14" s="1" t="s">
        <v>66</v>
      </c>
      <c r="D14" s="1" t="s">
        <v>3</v>
      </c>
      <c r="E14" s="1">
        <v>5</v>
      </c>
      <c r="F14" s="1">
        <v>2</v>
      </c>
      <c r="G14" s="1" t="s">
        <v>83</v>
      </c>
      <c r="H14" s="1" t="s">
        <v>83</v>
      </c>
      <c r="I14" s="1">
        <f t="shared" si="2"/>
        <v>4</v>
      </c>
      <c r="J14" s="1">
        <f t="shared" si="3"/>
        <v>6</v>
      </c>
      <c r="K14" s="1">
        <f t="shared" si="4"/>
        <v>1</v>
      </c>
      <c r="L14" s="1">
        <f t="shared" si="5"/>
        <v>3</v>
      </c>
      <c r="M14" s="1">
        <f t="shared" si="6"/>
        <v>1</v>
      </c>
      <c r="N14" s="1">
        <f t="shared" si="7"/>
        <v>0</v>
      </c>
      <c r="O14" s="1">
        <f t="shared" si="8"/>
        <v>2</v>
      </c>
      <c r="P14" s="1">
        <f t="shared" si="9"/>
        <v>3</v>
      </c>
      <c r="Q14" s="1">
        <f t="shared" si="10"/>
        <v>2</v>
      </c>
      <c r="R14" s="1">
        <f t="shared" si="11"/>
        <v>2</v>
      </c>
      <c r="S14" s="1">
        <f t="shared" si="12"/>
        <v>3</v>
      </c>
      <c r="T14" s="1">
        <f t="shared" si="13"/>
        <v>1</v>
      </c>
      <c r="U14" s="1">
        <f t="shared" si="14"/>
        <v>1</v>
      </c>
      <c r="V14" s="1">
        <f t="shared" si="15"/>
        <v>2</v>
      </c>
      <c r="W14" s="1">
        <f t="shared" si="16"/>
        <v>1</v>
      </c>
      <c r="X14" s="1">
        <f t="shared" si="17"/>
        <v>3</v>
      </c>
      <c r="Y14" s="1">
        <f t="shared" si="18"/>
        <v>2</v>
      </c>
      <c r="Z14" s="1">
        <f t="shared" si="19"/>
        <v>2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2</v>
      </c>
      <c r="AE14" s="1">
        <f t="shared" si="25"/>
        <v>5</v>
      </c>
      <c r="AF14" s="1">
        <f t="shared" si="26"/>
        <v>3</v>
      </c>
      <c r="AG14" s="43"/>
      <c r="AM14" s="1" t="s">
        <v>16</v>
      </c>
      <c r="AN14" s="1" t="s">
        <v>2</v>
      </c>
    </row>
    <row r="15" spans="1:41" x14ac:dyDescent="0.3">
      <c r="A15" s="42">
        <v>45965</v>
      </c>
      <c r="B15" s="1">
        <v>14</v>
      </c>
      <c r="C15" s="1" t="s">
        <v>66</v>
      </c>
      <c r="D15" s="1" t="s">
        <v>15</v>
      </c>
      <c r="E15" s="1">
        <v>3</v>
      </c>
      <c r="F15" s="1">
        <v>2</v>
      </c>
      <c r="G15" s="1" t="s">
        <v>84</v>
      </c>
      <c r="H15" s="1" t="s">
        <v>83</v>
      </c>
      <c r="I15" s="1">
        <f t="shared" si="2"/>
        <v>5</v>
      </c>
      <c r="J15" s="1">
        <f t="shared" si="3"/>
        <v>6</v>
      </c>
      <c r="K15" s="1">
        <f t="shared" si="4"/>
        <v>2</v>
      </c>
      <c r="L15" s="1">
        <f t="shared" si="5"/>
        <v>3</v>
      </c>
      <c r="M15" s="1">
        <f t="shared" si="6"/>
        <v>1</v>
      </c>
      <c r="N15" s="1">
        <f t="shared" si="7"/>
        <v>0</v>
      </c>
      <c r="O15" s="1">
        <f t="shared" si="8"/>
        <v>3</v>
      </c>
      <c r="P15" s="1">
        <f t="shared" si="9"/>
        <v>3</v>
      </c>
      <c r="Q15" s="1">
        <f t="shared" si="10"/>
        <v>2</v>
      </c>
      <c r="R15" s="1">
        <f t="shared" si="11"/>
        <v>2</v>
      </c>
      <c r="S15" s="1">
        <f t="shared" si="12"/>
        <v>3</v>
      </c>
      <c r="T15" s="1">
        <f t="shared" si="13"/>
        <v>1</v>
      </c>
      <c r="U15" s="1">
        <f t="shared" si="14"/>
        <v>2</v>
      </c>
      <c r="V15" s="1">
        <f t="shared" si="15"/>
        <v>2</v>
      </c>
      <c r="W15" s="1">
        <f t="shared" si="16"/>
        <v>1</v>
      </c>
      <c r="X15" s="1">
        <f t="shared" si="17"/>
        <v>4</v>
      </c>
      <c r="Y15" s="1">
        <f t="shared" si="18"/>
        <v>2</v>
      </c>
      <c r="Z15" s="1">
        <f t="shared" si="19"/>
        <v>2</v>
      </c>
      <c r="AA15" s="1" t="str">
        <f t="shared" si="0"/>
        <v>W</v>
      </c>
      <c r="AB15" s="1">
        <f t="shared" si="20"/>
        <v>2</v>
      </c>
      <c r="AC15" s="1" t="str">
        <f t="shared" si="1"/>
        <v>W</v>
      </c>
      <c r="AD15" s="1">
        <f t="shared" si="24"/>
        <v>3</v>
      </c>
      <c r="AE15" s="1">
        <f t="shared" si="25"/>
        <v>4</v>
      </c>
      <c r="AF15" s="1">
        <f t="shared" si="26"/>
        <v>3</v>
      </c>
      <c r="AG15" s="43"/>
      <c r="AM15" s="1" t="s">
        <v>15</v>
      </c>
      <c r="AN15" s="1" t="s">
        <v>0</v>
      </c>
    </row>
    <row r="16" spans="1:41" x14ac:dyDescent="0.3">
      <c r="A16" s="42">
        <v>45967</v>
      </c>
      <c r="B16" s="1">
        <v>15</v>
      </c>
      <c r="C16" s="1" t="s">
        <v>65</v>
      </c>
      <c r="D16" s="1" t="s">
        <v>26</v>
      </c>
      <c r="E16" s="1">
        <v>3</v>
      </c>
      <c r="F16" s="1">
        <v>4</v>
      </c>
      <c r="G16" s="1" t="s">
        <v>83</v>
      </c>
      <c r="H16" s="1" t="s">
        <v>83</v>
      </c>
      <c r="I16" s="1">
        <f t="shared" si="2"/>
        <v>5</v>
      </c>
      <c r="J16" s="1">
        <f t="shared" si="3"/>
        <v>7</v>
      </c>
      <c r="K16" s="1">
        <f t="shared" si="4"/>
        <v>2</v>
      </c>
      <c r="L16" s="1">
        <f t="shared" si="5"/>
        <v>3</v>
      </c>
      <c r="M16" s="1">
        <f t="shared" si="6"/>
        <v>1</v>
      </c>
      <c r="N16" s="1">
        <f t="shared" si="7"/>
        <v>0</v>
      </c>
      <c r="O16" s="1">
        <f t="shared" si="8"/>
        <v>3</v>
      </c>
      <c r="P16" s="1">
        <f t="shared" si="9"/>
        <v>3</v>
      </c>
      <c r="Q16" s="1">
        <f t="shared" si="10"/>
        <v>2</v>
      </c>
      <c r="R16" s="1">
        <f t="shared" si="11"/>
        <v>2</v>
      </c>
      <c r="S16" s="1">
        <f t="shared" si="12"/>
        <v>4</v>
      </c>
      <c r="T16" s="1">
        <f t="shared" si="13"/>
        <v>1</v>
      </c>
      <c r="U16" s="1">
        <f t="shared" si="14"/>
        <v>2</v>
      </c>
      <c r="V16" s="1">
        <f t="shared" si="15"/>
        <v>2</v>
      </c>
      <c r="W16" s="1">
        <f t="shared" si="16"/>
        <v>1</v>
      </c>
      <c r="X16" s="1">
        <f t="shared" si="17"/>
        <v>4</v>
      </c>
      <c r="Y16" s="1">
        <f t="shared" si="18"/>
        <v>2</v>
      </c>
      <c r="Z16" s="1">
        <f t="shared" si="19"/>
        <v>2</v>
      </c>
      <c r="AA16" s="1" t="str">
        <f t="shared" si="0"/>
        <v>L</v>
      </c>
      <c r="AB16" s="1">
        <f t="shared" si="20"/>
        <v>1</v>
      </c>
      <c r="AC16" s="1" t="str">
        <f t="shared" si="1"/>
        <v>L</v>
      </c>
      <c r="AD16" s="1">
        <f t="shared" si="24"/>
        <v>3</v>
      </c>
      <c r="AE16" s="1">
        <f t="shared" si="25"/>
        <v>4</v>
      </c>
      <c r="AF16" s="1">
        <f t="shared" si="26"/>
        <v>3</v>
      </c>
      <c r="AG16" s="43"/>
      <c r="AM16" s="1" t="s">
        <v>14</v>
      </c>
    </row>
    <row r="17" spans="1:39" x14ac:dyDescent="0.3">
      <c r="A17" s="42">
        <v>45968</v>
      </c>
      <c r="B17" s="1">
        <v>16</v>
      </c>
      <c r="C17" s="1" t="s">
        <v>65</v>
      </c>
      <c r="D17" s="1" t="s">
        <v>13</v>
      </c>
      <c r="E17" s="1">
        <v>5</v>
      </c>
      <c r="F17" s="1">
        <v>2</v>
      </c>
      <c r="G17" s="1" t="s">
        <v>83</v>
      </c>
      <c r="H17" s="1" t="s">
        <v>83</v>
      </c>
      <c r="I17" s="1">
        <f t="shared" si="2"/>
        <v>6</v>
      </c>
      <c r="J17" s="1">
        <f t="shared" si="3"/>
        <v>7</v>
      </c>
      <c r="K17" s="1">
        <f t="shared" si="4"/>
        <v>2</v>
      </c>
      <c r="L17" s="1">
        <f t="shared" si="5"/>
        <v>3</v>
      </c>
      <c r="M17" s="1">
        <f t="shared" si="6"/>
        <v>1</v>
      </c>
      <c r="N17" s="1">
        <f t="shared" si="7"/>
        <v>0</v>
      </c>
      <c r="O17" s="1">
        <f t="shared" si="8"/>
        <v>3</v>
      </c>
      <c r="P17" s="1">
        <f t="shared" si="9"/>
        <v>3</v>
      </c>
      <c r="Q17" s="1">
        <f t="shared" si="10"/>
        <v>2</v>
      </c>
      <c r="R17" s="1">
        <f t="shared" si="11"/>
        <v>3</v>
      </c>
      <c r="S17" s="1">
        <f t="shared" si="12"/>
        <v>4</v>
      </c>
      <c r="T17" s="1">
        <f t="shared" si="13"/>
        <v>1</v>
      </c>
      <c r="U17" s="1">
        <f t="shared" si="14"/>
        <v>2</v>
      </c>
      <c r="V17" s="1">
        <f t="shared" si="15"/>
        <v>2</v>
      </c>
      <c r="W17" s="1">
        <f t="shared" si="16"/>
        <v>1</v>
      </c>
      <c r="X17" s="1">
        <f t="shared" si="17"/>
        <v>4</v>
      </c>
      <c r="Y17" s="1">
        <f t="shared" si="18"/>
        <v>2</v>
      </c>
      <c r="Z17" s="1">
        <f t="shared" si="19"/>
        <v>2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4</v>
      </c>
      <c r="AE17" s="1">
        <f t="shared" si="25"/>
        <v>4</v>
      </c>
      <c r="AF17" s="1">
        <f t="shared" si="26"/>
        <v>2</v>
      </c>
      <c r="AG17" s="43"/>
      <c r="AM17" s="1" t="s">
        <v>13</v>
      </c>
    </row>
    <row r="18" spans="1:39" x14ac:dyDescent="0.3">
      <c r="A18" s="42">
        <v>45970</v>
      </c>
      <c r="B18" s="1">
        <v>17</v>
      </c>
      <c r="C18" s="1" t="s">
        <v>66</v>
      </c>
      <c r="D18" s="1" t="s">
        <v>27</v>
      </c>
      <c r="E18" s="1">
        <v>2</v>
      </c>
      <c r="F18" s="1">
        <v>0</v>
      </c>
      <c r="G18" s="1" t="s">
        <v>83</v>
      </c>
      <c r="H18" s="1" t="s">
        <v>83</v>
      </c>
      <c r="I18" s="1">
        <f t="shared" si="2"/>
        <v>7</v>
      </c>
      <c r="J18" s="1">
        <f t="shared" si="3"/>
        <v>7</v>
      </c>
      <c r="K18" s="1">
        <f t="shared" si="4"/>
        <v>2</v>
      </c>
      <c r="L18" s="1">
        <f t="shared" si="5"/>
        <v>3</v>
      </c>
      <c r="M18" s="1">
        <f t="shared" si="6"/>
        <v>1</v>
      </c>
      <c r="N18" s="1">
        <f t="shared" si="7"/>
        <v>0</v>
      </c>
      <c r="O18" s="1">
        <f t="shared" si="8"/>
        <v>4</v>
      </c>
      <c r="P18" s="1">
        <f t="shared" si="9"/>
        <v>3</v>
      </c>
      <c r="Q18" s="1">
        <f t="shared" si="10"/>
        <v>2</v>
      </c>
      <c r="R18" s="1">
        <f t="shared" si="11"/>
        <v>3</v>
      </c>
      <c r="S18" s="1">
        <f t="shared" si="12"/>
        <v>4</v>
      </c>
      <c r="T18" s="1">
        <f t="shared" si="13"/>
        <v>1</v>
      </c>
      <c r="U18" s="1">
        <f t="shared" si="14"/>
        <v>2</v>
      </c>
      <c r="V18" s="1">
        <f t="shared" si="15"/>
        <v>2</v>
      </c>
      <c r="W18" s="1">
        <f t="shared" si="16"/>
        <v>1</v>
      </c>
      <c r="X18" s="1">
        <f t="shared" si="17"/>
        <v>5</v>
      </c>
      <c r="Y18" s="1">
        <f t="shared" si="18"/>
        <v>2</v>
      </c>
      <c r="Z18" s="1">
        <f t="shared" si="19"/>
        <v>2</v>
      </c>
      <c r="AA18" s="1" t="str">
        <f t="shared" si="0"/>
        <v>W</v>
      </c>
      <c r="AB18" s="1">
        <f t="shared" si="20"/>
        <v>2</v>
      </c>
      <c r="AC18" s="1" t="str">
        <f t="shared" si="1"/>
        <v>W</v>
      </c>
      <c r="AD18" s="1">
        <f t="shared" si="24"/>
        <v>4</v>
      </c>
      <c r="AE18" s="1">
        <f t="shared" si="25"/>
        <v>4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45972</v>
      </c>
      <c r="B19" s="1">
        <v>18</v>
      </c>
      <c r="C19" s="1" t="s">
        <v>66</v>
      </c>
      <c r="D19" s="1" t="s">
        <v>8</v>
      </c>
      <c r="E19" s="1">
        <v>1</v>
      </c>
      <c r="F19" s="1">
        <v>2</v>
      </c>
      <c r="G19" s="1" t="s">
        <v>84</v>
      </c>
      <c r="H19" s="1" t="s">
        <v>83</v>
      </c>
      <c r="I19" s="1">
        <f t="shared" si="2"/>
        <v>7</v>
      </c>
      <c r="J19" s="1">
        <f t="shared" si="3"/>
        <v>7</v>
      </c>
      <c r="K19" s="1">
        <f t="shared" si="4"/>
        <v>2</v>
      </c>
      <c r="L19" s="1">
        <f t="shared" si="5"/>
        <v>4</v>
      </c>
      <c r="M19" s="1">
        <f t="shared" si="6"/>
        <v>1</v>
      </c>
      <c r="N19" s="1">
        <f t="shared" si="7"/>
        <v>0</v>
      </c>
      <c r="O19" s="1">
        <f t="shared" si="8"/>
        <v>4</v>
      </c>
      <c r="P19" s="1">
        <f t="shared" si="9"/>
        <v>3</v>
      </c>
      <c r="Q19" s="1">
        <f t="shared" si="10"/>
        <v>3</v>
      </c>
      <c r="R19" s="1">
        <f t="shared" si="11"/>
        <v>3</v>
      </c>
      <c r="S19" s="1">
        <f t="shared" si="12"/>
        <v>4</v>
      </c>
      <c r="T19" s="1">
        <f t="shared" si="13"/>
        <v>1</v>
      </c>
      <c r="U19" s="1">
        <f t="shared" si="14"/>
        <v>2</v>
      </c>
      <c r="V19" s="1">
        <f t="shared" si="15"/>
        <v>2</v>
      </c>
      <c r="W19" s="1">
        <f t="shared" si="16"/>
        <v>1</v>
      </c>
      <c r="X19" s="1">
        <f t="shared" si="17"/>
        <v>5</v>
      </c>
      <c r="Y19" s="1">
        <f t="shared" si="18"/>
        <v>2</v>
      </c>
      <c r="Z19" s="1">
        <f t="shared" si="19"/>
        <v>3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4</v>
      </c>
      <c r="AE19" s="1">
        <f t="shared" si="25"/>
        <v>3</v>
      </c>
      <c r="AF19" s="1">
        <f t="shared" si="26"/>
        <v>3</v>
      </c>
      <c r="AG19" s="43"/>
      <c r="AM19" s="1" t="s">
        <v>11</v>
      </c>
    </row>
    <row r="20" spans="1:39" x14ac:dyDescent="0.3">
      <c r="A20" s="42">
        <v>45976</v>
      </c>
      <c r="B20" s="1">
        <v>19</v>
      </c>
      <c r="C20" s="1" t="s">
        <v>66</v>
      </c>
      <c r="D20" s="1" t="s">
        <v>31</v>
      </c>
      <c r="E20" s="1">
        <v>2</v>
      </c>
      <c r="F20" s="1">
        <v>0</v>
      </c>
      <c r="G20" s="1" t="s">
        <v>83</v>
      </c>
      <c r="H20" s="1" t="s">
        <v>83</v>
      </c>
      <c r="I20" s="1">
        <f t="shared" si="2"/>
        <v>8</v>
      </c>
      <c r="J20" s="1">
        <f t="shared" si="3"/>
        <v>7</v>
      </c>
      <c r="K20" s="1">
        <f t="shared" si="4"/>
        <v>2</v>
      </c>
      <c r="L20" s="1">
        <f t="shared" si="5"/>
        <v>4</v>
      </c>
      <c r="M20" s="1">
        <f t="shared" si="6"/>
        <v>1</v>
      </c>
      <c r="N20" s="1">
        <f t="shared" si="7"/>
        <v>0</v>
      </c>
      <c r="O20" s="1">
        <f t="shared" si="8"/>
        <v>5</v>
      </c>
      <c r="P20" s="1">
        <f t="shared" si="9"/>
        <v>3</v>
      </c>
      <c r="Q20" s="1">
        <f t="shared" si="10"/>
        <v>3</v>
      </c>
      <c r="R20" s="1">
        <f t="shared" si="11"/>
        <v>3</v>
      </c>
      <c r="S20" s="1">
        <f t="shared" si="12"/>
        <v>4</v>
      </c>
      <c r="T20" s="1">
        <f t="shared" si="13"/>
        <v>1</v>
      </c>
      <c r="U20" s="1">
        <f t="shared" si="14"/>
        <v>2</v>
      </c>
      <c r="V20" s="1">
        <f t="shared" si="15"/>
        <v>2</v>
      </c>
      <c r="W20" s="1">
        <f t="shared" si="16"/>
        <v>1</v>
      </c>
      <c r="X20" s="1">
        <f t="shared" si="17"/>
        <v>6</v>
      </c>
      <c r="Y20" s="1">
        <f t="shared" si="18"/>
        <v>2</v>
      </c>
      <c r="Z20" s="1">
        <f t="shared" si="19"/>
        <v>3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5</v>
      </c>
      <c r="AE20" s="1">
        <f t="shared" si="25"/>
        <v>2</v>
      </c>
      <c r="AF20" s="1">
        <f t="shared" si="26"/>
        <v>3</v>
      </c>
      <c r="AG20" s="43"/>
      <c r="AM20" s="1" t="s">
        <v>10</v>
      </c>
    </row>
    <row r="21" spans="1:39" x14ac:dyDescent="0.3">
      <c r="A21" s="42">
        <v>45977</v>
      </c>
      <c r="B21" s="1">
        <v>20</v>
      </c>
      <c r="C21" s="1" t="s">
        <v>66</v>
      </c>
      <c r="D21" s="1" t="s">
        <v>2</v>
      </c>
      <c r="E21" s="1">
        <v>3</v>
      </c>
      <c r="F21" s="1">
        <v>2</v>
      </c>
      <c r="G21" s="1" t="s">
        <v>84</v>
      </c>
      <c r="H21" s="1" t="s">
        <v>83</v>
      </c>
      <c r="I21" s="1">
        <f t="shared" si="2"/>
        <v>9</v>
      </c>
      <c r="J21" s="1">
        <f t="shared" si="3"/>
        <v>7</v>
      </c>
      <c r="K21" s="1">
        <f t="shared" si="4"/>
        <v>3</v>
      </c>
      <c r="L21" s="1">
        <f t="shared" si="5"/>
        <v>4</v>
      </c>
      <c r="M21" s="1">
        <f t="shared" si="6"/>
        <v>1</v>
      </c>
      <c r="N21" s="1">
        <f t="shared" si="7"/>
        <v>0</v>
      </c>
      <c r="O21" s="1">
        <f t="shared" si="8"/>
        <v>6</v>
      </c>
      <c r="P21" s="1">
        <f t="shared" si="9"/>
        <v>3</v>
      </c>
      <c r="Q21" s="1">
        <f t="shared" si="10"/>
        <v>3</v>
      </c>
      <c r="R21" s="1">
        <f t="shared" si="11"/>
        <v>3</v>
      </c>
      <c r="S21" s="1">
        <f t="shared" si="12"/>
        <v>4</v>
      </c>
      <c r="T21" s="1">
        <f t="shared" si="13"/>
        <v>1</v>
      </c>
      <c r="U21" s="1">
        <f t="shared" si="14"/>
        <v>2</v>
      </c>
      <c r="V21" s="1">
        <f t="shared" si="15"/>
        <v>2</v>
      </c>
      <c r="W21" s="1">
        <f t="shared" si="16"/>
        <v>1</v>
      </c>
      <c r="X21" s="1">
        <f t="shared" si="17"/>
        <v>7</v>
      </c>
      <c r="Y21" s="1">
        <f t="shared" si="18"/>
        <v>2</v>
      </c>
      <c r="Z21" s="1">
        <f t="shared" si="19"/>
        <v>3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6</v>
      </c>
      <c r="AE21" s="1">
        <f t="shared" si="25"/>
        <v>2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45980</v>
      </c>
      <c r="B22" s="1">
        <v>21</v>
      </c>
      <c r="C22" s="1" t="s">
        <v>66</v>
      </c>
      <c r="D22" s="1" t="s">
        <v>26</v>
      </c>
      <c r="E22" s="1">
        <v>4</v>
      </c>
      <c r="F22" s="1">
        <v>3</v>
      </c>
      <c r="G22" s="1" t="s">
        <v>84</v>
      </c>
      <c r="H22" s="1" t="s">
        <v>84</v>
      </c>
      <c r="I22" s="1">
        <f t="shared" si="2"/>
        <v>10</v>
      </c>
      <c r="J22" s="1">
        <f t="shared" si="3"/>
        <v>7</v>
      </c>
      <c r="K22" s="1">
        <f t="shared" si="4"/>
        <v>4</v>
      </c>
      <c r="L22" s="1">
        <f t="shared" si="5"/>
        <v>4</v>
      </c>
      <c r="M22" s="1">
        <f t="shared" si="6"/>
        <v>2</v>
      </c>
      <c r="N22" s="1">
        <f t="shared" si="7"/>
        <v>0</v>
      </c>
      <c r="O22" s="1">
        <f t="shared" si="8"/>
        <v>7</v>
      </c>
      <c r="P22" s="1">
        <f t="shared" si="9"/>
        <v>3</v>
      </c>
      <c r="Q22" s="1">
        <f t="shared" si="10"/>
        <v>3</v>
      </c>
      <c r="R22" s="1">
        <f t="shared" si="11"/>
        <v>3</v>
      </c>
      <c r="S22" s="1">
        <f t="shared" si="12"/>
        <v>4</v>
      </c>
      <c r="T22" s="1">
        <f t="shared" si="13"/>
        <v>1</v>
      </c>
      <c r="U22" s="1">
        <f t="shared" si="14"/>
        <v>2</v>
      </c>
      <c r="V22" s="1">
        <f t="shared" si="15"/>
        <v>2</v>
      </c>
      <c r="W22" s="1">
        <f t="shared" si="16"/>
        <v>1</v>
      </c>
      <c r="X22" s="1">
        <f t="shared" si="17"/>
        <v>7</v>
      </c>
      <c r="Y22" s="1">
        <f t="shared" si="18"/>
        <v>2</v>
      </c>
      <c r="Z22" s="1">
        <f t="shared" si="19"/>
        <v>3</v>
      </c>
      <c r="AA22" s="1" t="str">
        <f t="shared" si="0"/>
        <v>W</v>
      </c>
      <c r="AB22" s="1">
        <f t="shared" si="20"/>
        <v>3</v>
      </c>
      <c r="AC22" s="1" t="str">
        <f t="shared" si="1"/>
        <v>W</v>
      </c>
      <c r="AD22" s="1">
        <f t="shared" si="24"/>
        <v>7</v>
      </c>
      <c r="AE22" s="1">
        <f t="shared" si="25"/>
        <v>2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45982</v>
      </c>
      <c r="B23" s="1">
        <v>22</v>
      </c>
      <c r="C23" s="1" t="s">
        <v>65</v>
      </c>
      <c r="D23" s="1" t="s">
        <v>9</v>
      </c>
      <c r="E23" s="1">
        <v>5</v>
      </c>
      <c r="F23" s="1">
        <v>0</v>
      </c>
      <c r="G23" s="1" t="s">
        <v>83</v>
      </c>
      <c r="H23" s="1" t="s">
        <v>83</v>
      </c>
      <c r="I23" s="1">
        <f t="shared" si="2"/>
        <v>11</v>
      </c>
      <c r="J23" s="1">
        <f t="shared" si="3"/>
        <v>7</v>
      </c>
      <c r="K23" s="1">
        <f t="shared" si="4"/>
        <v>4</v>
      </c>
      <c r="L23" s="1">
        <f t="shared" si="5"/>
        <v>4</v>
      </c>
      <c r="M23" s="1">
        <f t="shared" si="6"/>
        <v>2</v>
      </c>
      <c r="N23" s="1">
        <f t="shared" si="7"/>
        <v>0</v>
      </c>
      <c r="O23" s="1">
        <f t="shared" si="8"/>
        <v>7</v>
      </c>
      <c r="P23" s="1">
        <f t="shared" si="9"/>
        <v>3</v>
      </c>
      <c r="Q23" s="1">
        <f t="shared" si="10"/>
        <v>3</v>
      </c>
      <c r="R23" s="1">
        <f t="shared" si="11"/>
        <v>4</v>
      </c>
      <c r="S23" s="1">
        <f t="shared" si="12"/>
        <v>4</v>
      </c>
      <c r="T23" s="1">
        <f t="shared" si="13"/>
        <v>1</v>
      </c>
      <c r="U23" s="1">
        <f t="shared" si="14"/>
        <v>2</v>
      </c>
      <c r="V23" s="1">
        <f t="shared" si="15"/>
        <v>2</v>
      </c>
      <c r="W23" s="1">
        <f t="shared" si="16"/>
        <v>1</v>
      </c>
      <c r="X23" s="1">
        <f t="shared" si="17"/>
        <v>7</v>
      </c>
      <c r="Y23" s="1">
        <f t="shared" si="18"/>
        <v>2</v>
      </c>
      <c r="Z23" s="1">
        <f t="shared" si="19"/>
        <v>3</v>
      </c>
      <c r="AA23" s="1" t="str">
        <f t="shared" si="0"/>
        <v>W</v>
      </c>
      <c r="AB23" s="1">
        <f t="shared" si="20"/>
        <v>4</v>
      </c>
      <c r="AC23" s="1" t="str">
        <f t="shared" si="1"/>
        <v>W</v>
      </c>
      <c r="AD23" s="1">
        <f t="shared" si="24"/>
        <v>8</v>
      </c>
      <c r="AE23" s="1">
        <f t="shared" si="25"/>
        <v>1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45984</v>
      </c>
      <c r="B24" s="1">
        <v>23</v>
      </c>
      <c r="C24" s="1" t="s">
        <v>65</v>
      </c>
      <c r="D24" s="1" t="s">
        <v>0</v>
      </c>
      <c r="E24" s="1">
        <v>3</v>
      </c>
      <c r="F24" s="1">
        <v>0</v>
      </c>
      <c r="G24" s="1" t="s">
        <v>83</v>
      </c>
      <c r="H24" s="1" t="s">
        <v>83</v>
      </c>
      <c r="I24" s="1">
        <f t="shared" si="2"/>
        <v>12</v>
      </c>
      <c r="J24" s="1">
        <f t="shared" si="3"/>
        <v>7</v>
      </c>
      <c r="K24" s="1">
        <f t="shared" si="4"/>
        <v>4</v>
      </c>
      <c r="L24" s="1">
        <f t="shared" si="5"/>
        <v>4</v>
      </c>
      <c r="M24" s="1">
        <f t="shared" si="6"/>
        <v>2</v>
      </c>
      <c r="N24" s="1">
        <f t="shared" si="7"/>
        <v>0</v>
      </c>
      <c r="O24" s="1">
        <f t="shared" si="8"/>
        <v>7</v>
      </c>
      <c r="P24" s="1">
        <f t="shared" si="9"/>
        <v>3</v>
      </c>
      <c r="Q24" s="1">
        <f t="shared" si="10"/>
        <v>3</v>
      </c>
      <c r="R24" s="1">
        <f t="shared" si="11"/>
        <v>5</v>
      </c>
      <c r="S24" s="1">
        <f t="shared" si="12"/>
        <v>4</v>
      </c>
      <c r="T24" s="1">
        <f t="shared" si="13"/>
        <v>1</v>
      </c>
      <c r="U24" s="1">
        <f t="shared" si="14"/>
        <v>3</v>
      </c>
      <c r="V24" s="1">
        <f t="shared" si="15"/>
        <v>2</v>
      </c>
      <c r="W24" s="1">
        <f t="shared" si="16"/>
        <v>1</v>
      </c>
      <c r="X24" s="1">
        <f t="shared" si="17"/>
        <v>8</v>
      </c>
      <c r="Y24" s="1">
        <f t="shared" si="18"/>
        <v>2</v>
      </c>
      <c r="Z24" s="1">
        <f t="shared" si="19"/>
        <v>3</v>
      </c>
      <c r="AA24" s="1" t="str">
        <f t="shared" si="0"/>
        <v>W</v>
      </c>
      <c r="AB24" s="1">
        <f t="shared" si="20"/>
        <v>5</v>
      </c>
      <c r="AC24" s="1" t="str">
        <f t="shared" si="1"/>
        <v>W</v>
      </c>
      <c r="AD24" s="1">
        <f t="shared" si="24"/>
        <v>8</v>
      </c>
      <c r="AE24" s="1">
        <f t="shared" si="25"/>
        <v>1</v>
      </c>
      <c r="AF24" s="1">
        <f t="shared" si="26"/>
        <v>1</v>
      </c>
      <c r="AG24" s="43"/>
      <c r="AM24" s="1" t="s">
        <v>6</v>
      </c>
    </row>
    <row r="25" spans="1:39" x14ac:dyDescent="0.3">
      <c r="A25" s="42">
        <v>45987</v>
      </c>
      <c r="B25" s="1">
        <v>24</v>
      </c>
      <c r="C25" s="1" t="s">
        <v>65</v>
      </c>
      <c r="D25" s="1" t="s">
        <v>25</v>
      </c>
      <c r="E25" s="1">
        <v>4</v>
      </c>
      <c r="F25" s="1">
        <v>3</v>
      </c>
      <c r="G25" s="1" t="s">
        <v>84</v>
      </c>
      <c r="H25" s="1" t="s">
        <v>83</v>
      </c>
      <c r="I25" s="1">
        <f t="shared" si="2"/>
        <v>13</v>
      </c>
      <c r="J25" s="1">
        <f t="shared" si="3"/>
        <v>7</v>
      </c>
      <c r="K25" s="1">
        <f t="shared" si="4"/>
        <v>5</v>
      </c>
      <c r="L25" s="1">
        <f t="shared" si="5"/>
        <v>4</v>
      </c>
      <c r="M25" s="1">
        <f t="shared" si="6"/>
        <v>2</v>
      </c>
      <c r="N25" s="1">
        <f t="shared" si="7"/>
        <v>0</v>
      </c>
      <c r="O25" s="1">
        <f t="shared" si="8"/>
        <v>7</v>
      </c>
      <c r="P25" s="1">
        <f t="shared" si="9"/>
        <v>3</v>
      </c>
      <c r="Q25" s="1">
        <f t="shared" si="10"/>
        <v>3</v>
      </c>
      <c r="R25" s="1">
        <f t="shared" si="11"/>
        <v>6</v>
      </c>
      <c r="S25" s="1">
        <f t="shared" si="12"/>
        <v>4</v>
      </c>
      <c r="T25" s="1">
        <f t="shared" si="13"/>
        <v>1</v>
      </c>
      <c r="U25" s="1">
        <f t="shared" si="14"/>
        <v>4</v>
      </c>
      <c r="V25" s="1">
        <f t="shared" si="15"/>
        <v>2</v>
      </c>
      <c r="W25" s="1">
        <f t="shared" si="16"/>
        <v>1</v>
      </c>
      <c r="X25" s="1">
        <f t="shared" si="17"/>
        <v>9</v>
      </c>
      <c r="Y25" s="1">
        <f t="shared" si="18"/>
        <v>2</v>
      </c>
      <c r="Z25" s="1">
        <f t="shared" si="19"/>
        <v>3</v>
      </c>
      <c r="AA25" s="1" t="str">
        <f t="shared" si="0"/>
        <v>W</v>
      </c>
      <c r="AB25" s="1">
        <f t="shared" si="20"/>
        <v>6</v>
      </c>
      <c r="AC25" s="1" t="str">
        <f t="shared" si="1"/>
        <v>W</v>
      </c>
      <c r="AD25" s="1">
        <f t="shared" si="24"/>
        <v>8</v>
      </c>
      <c r="AE25" s="1">
        <f t="shared" si="25"/>
        <v>1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24</v>
      </c>
      <c r="E26" s="1">
        <v>3</v>
      </c>
      <c r="F26" s="1">
        <v>2</v>
      </c>
      <c r="G26" s="1" t="s">
        <v>84</v>
      </c>
      <c r="H26" s="1" t="s">
        <v>84</v>
      </c>
      <c r="I26" s="1">
        <f t="shared" si="2"/>
        <v>14</v>
      </c>
      <c r="J26" s="1">
        <f t="shared" si="3"/>
        <v>7</v>
      </c>
      <c r="K26" s="1">
        <f t="shared" si="4"/>
        <v>6</v>
      </c>
      <c r="L26" s="1">
        <f t="shared" si="5"/>
        <v>4</v>
      </c>
      <c r="M26" s="1">
        <f t="shared" si="6"/>
        <v>3</v>
      </c>
      <c r="N26" s="1">
        <f t="shared" si="7"/>
        <v>0</v>
      </c>
      <c r="O26" s="1">
        <f t="shared" si="8"/>
        <v>8</v>
      </c>
      <c r="P26" s="1">
        <f t="shared" si="9"/>
        <v>3</v>
      </c>
      <c r="Q26" s="1">
        <f t="shared" si="10"/>
        <v>3</v>
      </c>
      <c r="R26" s="1">
        <f t="shared" si="11"/>
        <v>6</v>
      </c>
      <c r="S26" s="1">
        <f t="shared" si="12"/>
        <v>4</v>
      </c>
      <c r="T26" s="1">
        <f t="shared" si="13"/>
        <v>1</v>
      </c>
      <c r="U26" s="1">
        <f t="shared" si="14"/>
        <v>5</v>
      </c>
      <c r="V26" s="1">
        <f t="shared" si="15"/>
        <v>2</v>
      </c>
      <c r="W26" s="1">
        <f t="shared" si="16"/>
        <v>1</v>
      </c>
      <c r="X26" s="1">
        <f t="shared" si="17"/>
        <v>10</v>
      </c>
      <c r="Y26" s="1">
        <f t="shared" si="18"/>
        <v>2</v>
      </c>
      <c r="Z26" s="1">
        <f t="shared" si="19"/>
        <v>3</v>
      </c>
      <c r="AA26" s="1" t="str">
        <f t="shared" si="0"/>
        <v>W</v>
      </c>
      <c r="AB26" s="1">
        <f t="shared" si="20"/>
        <v>7</v>
      </c>
      <c r="AC26" s="1" t="str">
        <f t="shared" si="1"/>
        <v>W</v>
      </c>
      <c r="AD26" s="1">
        <f t="shared" si="24"/>
        <v>9</v>
      </c>
      <c r="AE26" s="1">
        <f t="shared" si="25"/>
        <v>0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45990</v>
      </c>
      <c r="B27" s="1">
        <v>26</v>
      </c>
      <c r="C27" s="1" t="s">
        <v>66</v>
      </c>
      <c r="D27" s="1" t="s">
        <v>28</v>
      </c>
      <c r="E27" s="1">
        <v>2</v>
      </c>
      <c r="F27" s="1">
        <v>3</v>
      </c>
      <c r="G27" s="1" t="s">
        <v>84</v>
      </c>
      <c r="H27" s="1" t="s">
        <v>84</v>
      </c>
      <c r="I27" s="1">
        <f t="shared" si="2"/>
        <v>14</v>
      </c>
      <c r="J27" s="1">
        <f t="shared" si="3"/>
        <v>7</v>
      </c>
      <c r="K27" s="1">
        <f t="shared" si="4"/>
        <v>6</v>
      </c>
      <c r="L27" s="1">
        <f t="shared" si="5"/>
        <v>5</v>
      </c>
      <c r="M27" s="1">
        <f t="shared" si="6"/>
        <v>3</v>
      </c>
      <c r="N27" s="1">
        <f t="shared" si="7"/>
        <v>1</v>
      </c>
      <c r="O27" s="1">
        <f t="shared" si="8"/>
        <v>8</v>
      </c>
      <c r="P27" s="1">
        <f t="shared" si="9"/>
        <v>3</v>
      </c>
      <c r="Q27" s="1">
        <f t="shared" si="10"/>
        <v>4</v>
      </c>
      <c r="R27" s="1">
        <f t="shared" si="11"/>
        <v>6</v>
      </c>
      <c r="S27" s="1">
        <f t="shared" si="12"/>
        <v>4</v>
      </c>
      <c r="T27" s="1">
        <f t="shared" si="13"/>
        <v>1</v>
      </c>
      <c r="U27" s="1">
        <f t="shared" si="14"/>
        <v>5</v>
      </c>
      <c r="V27" s="1">
        <f t="shared" si="15"/>
        <v>2</v>
      </c>
      <c r="W27" s="1">
        <f t="shared" si="16"/>
        <v>1</v>
      </c>
      <c r="X27" s="1">
        <f t="shared" si="17"/>
        <v>10</v>
      </c>
      <c r="Y27" s="1">
        <f t="shared" si="18"/>
        <v>2</v>
      </c>
      <c r="Z27" s="1">
        <f t="shared" si="19"/>
        <v>3</v>
      </c>
      <c r="AA27" s="1" t="str">
        <f t="shared" si="0"/>
        <v>L</v>
      </c>
      <c r="AB27" s="1">
        <f t="shared" si="20"/>
        <v>1</v>
      </c>
      <c r="AC27" s="1" t="str">
        <f t="shared" si="1"/>
        <v>OTL</v>
      </c>
      <c r="AD27" s="1">
        <f t="shared" si="24"/>
        <v>8</v>
      </c>
      <c r="AE27" s="1">
        <f t="shared" si="25"/>
        <v>0</v>
      </c>
      <c r="AF27" s="1">
        <f t="shared" si="26"/>
        <v>2</v>
      </c>
      <c r="AG27" s="43"/>
      <c r="AM27" s="1" t="s">
        <v>95</v>
      </c>
    </row>
    <row r="28" spans="1:39" x14ac:dyDescent="0.3">
      <c r="A28" s="42">
        <v>45993</v>
      </c>
      <c r="B28" s="1">
        <v>27</v>
      </c>
      <c r="C28" s="1" t="s">
        <v>65</v>
      </c>
      <c r="D28" s="1" t="s">
        <v>20</v>
      </c>
      <c r="E28" s="1">
        <v>1</v>
      </c>
      <c r="F28" s="1">
        <v>0</v>
      </c>
      <c r="G28" s="1" t="s">
        <v>83</v>
      </c>
      <c r="H28" s="1" t="s">
        <v>83</v>
      </c>
      <c r="I28" s="1">
        <f t="shared" si="2"/>
        <v>15</v>
      </c>
      <c r="J28" s="1">
        <f t="shared" si="3"/>
        <v>7</v>
      </c>
      <c r="K28" s="1">
        <f t="shared" si="4"/>
        <v>6</v>
      </c>
      <c r="L28" s="1">
        <f t="shared" si="5"/>
        <v>5</v>
      </c>
      <c r="M28" s="1">
        <f t="shared" si="6"/>
        <v>3</v>
      </c>
      <c r="N28" s="1">
        <f t="shared" si="7"/>
        <v>1</v>
      </c>
      <c r="O28" s="1">
        <f t="shared" si="8"/>
        <v>8</v>
      </c>
      <c r="P28" s="1">
        <f t="shared" si="9"/>
        <v>3</v>
      </c>
      <c r="Q28" s="1">
        <f t="shared" si="10"/>
        <v>4</v>
      </c>
      <c r="R28" s="1">
        <f t="shared" si="11"/>
        <v>7</v>
      </c>
      <c r="S28" s="1">
        <f t="shared" si="12"/>
        <v>4</v>
      </c>
      <c r="T28" s="1">
        <f t="shared" si="13"/>
        <v>1</v>
      </c>
      <c r="U28" s="1">
        <f t="shared" si="14"/>
        <v>5</v>
      </c>
      <c r="V28" s="1">
        <f t="shared" si="15"/>
        <v>2</v>
      </c>
      <c r="W28" s="1">
        <f t="shared" si="16"/>
        <v>1</v>
      </c>
      <c r="X28" s="1">
        <f t="shared" si="17"/>
        <v>11</v>
      </c>
      <c r="Y28" s="1">
        <f t="shared" si="18"/>
        <v>2</v>
      </c>
      <c r="Z28" s="1">
        <f t="shared" si="19"/>
        <v>3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8</v>
      </c>
      <c r="AE28" s="1">
        <f t="shared" si="25"/>
        <v>0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45995</v>
      </c>
      <c r="B29" s="1">
        <v>28</v>
      </c>
      <c r="C29" s="1" t="s">
        <v>65</v>
      </c>
      <c r="D29" s="1" t="s">
        <v>27</v>
      </c>
      <c r="E29" s="1">
        <v>1</v>
      </c>
      <c r="F29" s="1">
        <v>4</v>
      </c>
      <c r="G29" s="1" t="s">
        <v>83</v>
      </c>
      <c r="H29" s="1" t="s">
        <v>83</v>
      </c>
      <c r="I29" s="1">
        <f t="shared" si="2"/>
        <v>15</v>
      </c>
      <c r="J29" s="1">
        <f t="shared" si="3"/>
        <v>8</v>
      </c>
      <c r="K29" s="1">
        <f t="shared" si="4"/>
        <v>6</v>
      </c>
      <c r="L29" s="1">
        <f t="shared" si="5"/>
        <v>5</v>
      </c>
      <c r="M29" s="1">
        <f t="shared" si="6"/>
        <v>3</v>
      </c>
      <c r="N29" s="1">
        <f t="shared" si="7"/>
        <v>1</v>
      </c>
      <c r="O29" s="1">
        <f t="shared" si="8"/>
        <v>8</v>
      </c>
      <c r="P29" s="1">
        <f t="shared" si="9"/>
        <v>3</v>
      </c>
      <c r="Q29" s="1">
        <f t="shared" si="10"/>
        <v>4</v>
      </c>
      <c r="R29" s="1">
        <f t="shared" si="11"/>
        <v>7</v>
      </c>
      <c r="S29" s="1">
        <f t="shared" si="12"/>
        <v>5</v>
      </c>
      <c r="T29" s="1">
        <f t="shared" si="13"/>
        <v>1</v>
      </c>
      <c r="U29" s="1">
        <f t="shared" si="14"/>
        <v>5</v>
      </c>
      <c r="V29" s="1">
        <f t="shared" si="15"/>
        <v>2</v>
      </c>
      <c r="W29" s="1">
        <f t="shared" si="16"/>
        <v>1</v>
      </c>
      <c r="X29" s="1">
        <f t="shared" si="17"/>
        <v>11</v>
      </c>
      <c r="Y29" s="1">
        <f t="shared" si="18"/>
        <v>3</v>
      </c>
      <c r="Z29" s="1">
        <f t="shared" si="19"/>
        <v>3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8</v>
      </c>
      <c r="AE29" s="1">
        <f t="shared" si="25"/>
        <v>1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65</v>
      </c>
      <c r="D30" s="1" t="s">
        <v>3</v>
      </c>
      <c r="E30" s="1">
        <v>2</v>
      </c>
      <c r="F30" s="1">
        <v>4</v>
      </c>
      <c r="G30" s="1" t="s">
        <v>83</v>
      </c>
      <c r="H30" s="1" t="s">
        <v>83</v>
      </c>
      <c r="I30" s="1">
        <f t="shared" si="2"/>
        <v>15</v>
      </c>
      <c r="J30" s="1">
        <f t="shared" si="3"/>
        <v>9</v>
      </c>
      <c r="K30" s="1">
        <f t="shared" si="4"/>
        <v>6</v>
      </c>
      <c r="L30" s="1">
        <f t="shared" si="5"/>
        <v>5</v>
      </c>
      <c r="M30" s="1">
        <f t="shared" si="6"/>
        <v>3</v>
      </c>
      <c r="N30" s="1">
        <f t="shared" si="7"/>
        <v>1</v>
      </c>
      <c r="O30" s="1">
        <f t="shared" si="8"/>
        <v>8</v>
      </c>
      <c r="P30" s="1">
        <f t="shared" si="9"/>
        <v>3</v>
      </c>
      <c r="Q30" s="1">
        <f t="shared" si="10"/>
        <v>4</v>
      </c>
      <c r="R30" s="1">
        <f t="shared" si="11"/>
        <v>7</v>
      </c>
      <c r="S30" s="1">
        <f t="shared" si="12"/>
        <v>6</v>
      </c>
      <c r="T30" s="1">
        <f t="shared" si="13"/>
        <v>1</v>
      </c>
      <c r="U30" s="1">
        <f t="shared" si="14"/>
        <v>5</v>
      </c>
      <c r="V30" s="1">
        <f t="shared" si="15"/>
        <v>2</v>
      </c>
      <c r="W30" s="1">
        <f t="shared" si="16"/>
        <v>1</v>
      </c>
      <c r="X30" s="1">
        <f t="shared" si="17"/>
        <v>11</v>
      </c>
      <c r="Y30" s="1">
        <f t="shared" si="18"/>
        <v>4</v>
      </c>
      <c r="Z30" s="1">
        <f t="shared" si="19"/>
        <v>3</v>
      </c>
      <c r="AA30" s="1" t="str">
        <f t="shared" si="0"/>
        <v>L</v>
      </c>
      <c r="AB30" s="1">
        <f t="shared" si="20"/>
        <v>2</v>
      </c>
      <c r="AC30" s="1" t="str">
        <f t="shared" si="1"/>
        <v>L</v>
      </c>
      <c r="AD30" s="1">
        <f t="shared" si="24"/>
        <v>7</v>
      </c>
      <c r="AE30" s="1">
        <f t="shared" si="25"/>
        <v>2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45999</v>
      </c>
      <c r="B31" s="1">
        <v>30</v>
      </c>
      <c r="C31" s="1" t="s">
        <v>65</v>
      </c>
      <c r="D31" s="1" t="s">
        <v>7</v>
      </c>
      <c r="E31" s="1">
        <v>4</v>
      </c>
      <c r="F31" s="1">
        <v>1</v>
      </c>
      <c r="G31" s="1" t="s">
        <v>83</v>
      </c>
      <c r="H31" s="1" t="s">
        <v>83</v>
      </c>
      <c r="I31" s="1">
        <f t="shared" si="2"/>
        <v>16</v>
      </c>
      <c r="J31" s="1">
        <f t="shared" si="3"/>
        <v>9</v>
      </c>
      <c r="K31" s="1">
        <f t="shared" si="4"/>
        <v>6</v>
      </c>
      <c r="L31" s="1">
        <f t="shared" si="5"/>
        <v>5</v>
      </c>
      <c r="M31" s="1">
        <f t="shared" si="6"/>
        <v>3</v>
      </c>
      <c r="N31" s="1">
        <f t="shared" si="7"/>
        <v>1</v>
      </c>
      <c r="O31" s="1">
        <f t="shared" si="8"/>
        <v>8</v>
      </c>
      <c r="P31" s="1">
        <f t="shared" si="9"/>
        <v>3</v>
      </c>
      <c r="Q31" s="1">
        <f t="shared" si="10"/>
        <v>4</v>
      </c>
      <c r="R31" s="1">
        <f t="shared" si="11"/>
        <v>8</v>
      </c>
      <c r="S31" s="1">
        <f t="shared" si="12"/>
        <v>6</v>
      </c>
      <c r="T31" s="1">
        <f t="shared" si="13"/>
        <v>1</v>
      </c>
      <c r="U31" s="1">
        <f t="shared" si="14"/>
        <v>5</v>
      </c>
      <c r="V31" s="1">
        <f t="shared" si="15"/>
        <v>2</v>
      </c>
      <c r="W31" s="1">
        <f t="shared" si="16"/>
        <v>1</v>
      </c>
      <c r="X31" s="1">
        <f t="shared" si="17"/>
        <v>12</v>
      </c>
      <c r="Y31" s="1">
        <f t="shared" si="18"/>
        <v>4</v>
      </c>
      <c r="Z31" s="1">
        <f t="shared" si="19"/>
        <v>3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7</v>
      </c>
      <c r="AE31" s="1">
        <f t="shared" si="25"/>
        <v>2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22</v>
      </c>
      <c r="E32" s="1">
        <v>5</v>
      </c>
      <c r="F32" s="1">
        <v>2</v>
      </c>
      <c r="G32" s="1" t="s">
        <v>83</v>
      </c>
      <c r="H32" s="1" t="s">
        <v>83</v>
      </c>
      <c r="I32" s="1">
        <f t="shared" si="2"/>
        <v>17</v>
      </c>
      <c r="J32" s="1">
        <f t="shared" si="3"/>
        <v>9</v>
      </c>
      <c r="K32" s="1">
        <f t="shared" si="4"/>
        <v>6</v>
      </c>
      <c r="L32" s="1">
        <f t="shared" si="5"/>
        <v>5</v>
      </c>
      <c r="M32" s="1">
        <f t="shared" si="6"/>
        <v>3</v>
      </c>
      <c r="N32" s="1">
        <f t="shared" si="7"/>
        <v>1</v>
      </c>
      <c r="O32" s="1">
        <f t="shared" si="8"/>
        <v>9</v>
      </c>
      <c r="P32" s="1">
        <f t="shared" si="9"/>
        <v>3</v>
      </c>
      <c r="Q32" s="1">
        <f t="shared" si="10"/>
        <v>4</v>
      </c>
      <c r="R32" s="1">
        <f t="shared" si="11"/>
        <v>8</v>
      </c>
      <c r="S32" s="1">
        <f t="shared" si="12"/>
        <v>6</v>
      </c>
      <c r="T32" s="1">
        <f t="shared" si="13"/>
        <v>1</v>
      </c>
      <c r="U32" s="1">
        <f t="shared" si="14"/>
        <v>6</v>
      </c>
      <c r="V32" s="1">
        <f t="shared" si="15"/>
        <v>2</v>
      </c>
      <c r="W32" s="1">
        <f t="shared" si="16"/>
        <v>1</v>
      </c>
      <c r="X32" s="1">
        <f t="shared" si="17"/>
        <v>13</v>
      </c>
      <c r="Y32" s="1">
        <f t="shared" si="18"/>
        <v>4</v>
      </c>
      <c r="Z32" s="1">
        <f t="shared" si="19"/>
        <v>3</v>
      </c>
      <c r="AA32" s="1" t="str">
        <f t="shared" si="0"/>
        <v>W</v>
      </c>
      <c r="AB32" s="1">
        <f t="shared" si="20"/>
        <v>2</v>
      </c>
      <c r="AC32" s="1" t="str">
        <f t="shared" si="1"/>
        <v>W</v>
      </c>
      <c r="AD32" s="1">
        <f t="shared" si="24"/>
        <v>7</v>
      </c>
      <c r="AE32" s="1">
        <f t="shared" si="25"/>
        <v>2</v>
      </c>
      <c r="AF32" s="1">
        <f t="shared" si="26"/>
        <v>1</v>
      </c>
      <c r="AG32" s="43"/>
    </row>
    <row r="33" spans="1:33" x14ac:dyDescent="0.3">
      <c r="A33" s="42">
        <v>46004</v>
      </c>
      <c r="B33" s="1">
        <v>32</v>
      </c>
      <c r="C33" s="1" t="s">
        <v>66</v>
      </c>
      <c r="D33" s="1" t="s">
        <v>11</v>
      </c>
      <c r="E33" s="1">
        <v>3</v>
      </c>
      <c r="F33" s="1">
        <v>2</v>
      </c>
      <c r="G33" s="1" t="s">
        <v>83</v>
      </c>
      <c r="H33" s="1" t="s">
        <v>83</v>
      </c>
      <c r="I33" s="1">
        <f t="shared" si="2"/>
        <v>18</v>
      </c>
      <c r="J33" s="1">
        <f t="shared" si="3"/>
        <v>9</v>
      </c>
      <c r="K33" s="1">
        <f t="shared" si="4"/>
        <v>6</v>
      </c>
      <c r="L33" s="1">
        <f t="shared" si="5"/>
        <v>5</v>
      </c>
      <c r="M33" s="1">
        <f t="shared" si="6"/>
        <v>3</v>
      </c>
      <c r="N33" s="1">
        <f t="shared" si="7"/>
        <v>1</v>
      </c>
      <c r="O33" s="1">
        <f t="shared" si="8"/>
        <v>10</v>
      </c>
      <c r="P33" s="1">
        <f t="shared" si="9"/>
        <v>3</v>
      </c>
      <c r="Q33" s="1">
        <f t="shared" si="10"/>
        <v>4</v>
      </c>
      <c r="R33" s="1">
        <f t="shared" si="11"/>
        <v>8</v>
      </c>
      <c r="S33" s="1">
        <f t="shared" si="12"/>
        <v>6</v>
      </c>
      <c r="T33" s="1">
        <f t="shared" si="13"/>
        <v>1</v>
      </c>
      <c r="U33" s="1">
        <f t="shared" si="14"/>
        <v>6</v>
      </c>
      <c r="V33" s="1">
        <f t="shared" si="15"/>
        <v>2</v>
      </c>
      <c r="W33" s="1">
        <f t="shared" si="16"/>
        <v>1</v>
      </c>
      <c r="X33" s="1">
        <f t="shared" si="17"/>
        <v>13</v>
      </c>
      <c r="Y33" s="1">
        <f t="shared" si="18"/>
        <v>4</v>
      </c>
      <c r="Z33" s="1">
        <f t="shared" si="19"/>
        <v>3</v>
      </c>
      <c r="AA33" s="1" t="str">
        <f t="shared" si="0"/>
        <v>W</v>
      </c>
      <c r="AB33" s="1">
        <f t="shared" si="20"/>
        <v>3</v>
      </c>
      <c r="AC33" s="1" t="str">
        <f t="shared" si="1"/>
        <v>W</v>
      </c>
      <c r="AD33" s="1">
        <f t="shared" si="24"/>
        <v>7</v>
      </c>
      <c r="AE33" s="1">
        <f t="shared" si="25"/>
        <v>2</v>
      </c>
      <c r="AF33" s="1">
        <f t="shared" si="26"/>
        <v>1</v>
      </c>
      <c r="AG33" s="43"/>
    </row>
    <row r="34" spans="1:33" x14ac:dyDescent="0.3">
      <c r="A34" s="42">
        <v>46005</v>
      </c>
      <c r="B34" s="1">
        <v>33</v>
      </c>
      <c r="C34" s="1" t="s">
        <v>66</v>
      </c>
      <c r="D34" s="1" t="s">
        <v>29</v>
      </c>
      <c r="E34" s="1">
        <v>6</v>
      </c>
      <c r="F34" s="1">
        <v>2</v>
      </c>
      <c r="G34" s="1" t="s">
        <v>83</v>
      </c>
      <c r="H34" s="1" t="s">
        <v>83</v>
      </c>
      <c r="I34" s="1">
        <f t="shared" si="2"/>
        <v>19</v>
      </c>
      <c r="J34" s="1">
        <f t="shared" si="3"/>
        <v>9</v>
      </c>
      <c r="K34" s="1">
        <f t="shared" si="4"/>
        <v>6</v>
      </c>
      <c r="L34" s="1">
        <f t="shared" si="5"/>
        <v>5</v>
      </c>
      <c r="M34" s="1">
        <f t="shared" si="6"/>
        <v>3</v>
      </c>
      <c r="N34" s="1">
        <f t="shared" si="7"/>
        <v>1</v>
      </c>
      <c r="O34" s="1">
        <f t="shared" si="8"/>
        <v>11</v>
      </c>
      <c r="P34" s="1">
        <f t="shared" si="9"/>
        <v>3</v>
      </c>
      <c r="Q34" s="1">
        <f t="shared" si="10"/>
        <v>4</v>
      </c>
      <c r="R34" s="1">
        <f t="shared" si="11"/>
        <v>8</v>
      </c>
      <c r="S34" s="1">
        <f t="shared" si="12"/>
        <v>6</v>
      </c>
      <c r="T34" s="1">
        <f t="shared" si="13"/>
        <v>1</v>
      </c>
      <c r="U34" s="1">
        <f t="shared" si="14"/>
        <v>6</v>
      </c>
      <c r="V34" s="1">
        <f t="shared" si="15"/>
        <v>2</v>
      </c>
      <c r="W34" s="1">
        <f t="shared" si="16"/>
        <v>1</v>
      </c>
      <c r="X34" s="1">
        <f t="shared" si="17"/>
        <v>13</v>
      </c>
      <c r="Y34" s="1">
        <f t="shared" si="18"/>
        <v>4</v>
      </c>
      <c r="Z34" s="1">
        <f t="shared" si="19"/>
        <v>3</v>
      </c>
      <c r="AA34" s="1" t="str">
        <f t="shared" ref="AA34:AA65" si="27">IF(E34="","",IF(E34&gt;F34,"W","L"))</f>
        <v>W</v>
      </c>
      <c r="AB34" s="1">
        <f t="shared" si="20"/>
        <v>4</v>
      </c>
      <c r="AC34" s="1" t="str">
        <f t="shared" ref="AC34:AC65" si="28">IF(E34="","",IF(E34&gt;F34,"W",IF(AND(E34&lt;F34,G34=$AK$2,H34=$AK$2),"L","OTL")))</f>
        <v>W</v>
      </c>
      <c r="AD34" s="1">
        <f t="shared" si="24"/>
        <v>7</v>
      </c>
      <c r="AE34" s="1">
        <f t="shared" si="25"/>
        <v>2</v>
      </c>
      <c r="AF34" s="1">
        <f t="shared" si="26"/>
        <v>1</v>
      </c>
      <c r="AG34" s="43"/>
    </row>
    <row r="35" spans="1:33" x14ac:dyDescent="0.3">
      <c r="A35" s="42">
        <v>46007</v>
      </c>
      <c r="B35" s="1">
        <v>34</v>
      </c>
      <c r="C35" s="1" t="s">
        <v>66</v>
      </c>
      <c r="D35" s="1" t="s">
        <v>1</v>
      </c>
      <c r="E35" s="1">
        <v>5</v>
      </c>
      <c r="F35" s="1">
        <v>0</v>
      </c>
      <c r="G35" s="1" t="s">
        <v>83</v>
      </c>
      <c r="H35" s="1" t="s">
        <v>83</v>
      </c>
      <c r="I35" s="1">
        <f t="shared" ref="I35:I66" si="29">IF(E35="","",IF(E35&gt;F35,I34+1,I34))</f>
        <v>20</v>
      </c>
      <c r="J35" s="1">
        <f t="shared" ref="J35:J66" si="30">IF(E35="","",IF(AND(F35&gt;E35,G35=$AK$2,H35=$AK$2),J34+1,J34))</f>
        <v>9</v>
      </c>
      <c r="K35" s="1">
        <f t="shared" ref="K35:K66" si="31">IF(E35="","",IF(AND(G35=$AK$1,E35&gt;F35),K34+1,K34))</f>
        <v>6</v>
      </c>
      <c r="L35" s="1">
        <f t="shared" ref="L35:L66" si="32">IF(E35="","",IF(AND(OR(G35=$AK$1,H35=$AK$1),E35&lt;F35),L34+1,L34))</f>
        <v>5</v>
      </c>
      <c r="M35" s="1">
        <f t="shared" ref="M35:M66" si="33">IF(E35="","",IF(AND(H35=$AK$1,E35&gt;F35),M34+1,M34))</f>
        <v>3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12</v>
      </c>
      <c r="P35" s="1">
        <f t="shared" ref="P35:P66" si="36">IF(E35="","",IF(AND(C35=$AL$1,F35&gt;E35,G35=$AK$2,H35=$AK$2), P34+1, P34))</f>
        <v>3</v>
      </c>
      <c r="Q35" s="1">
        <f t="shared" ref="Q35:Q66" si="37">IF(E35="","",IF(AND(C35=$AL$1,F35&gt;E35,OR(G35=$AK$1,H35=$AK$1)),Q34+1, Q34))</f>
        <v>4</v>
      </c>
      <c r="R35" s="1">
        <f t="shared" ref="R35:R66" si="38">IF(E35="","",IF(AND(C35=$AL$2,E35&gt;F35),R34+1,R34))</f>
        <v>8</v>
      </c>
      <c r="S35" s="1">
        <f t="shared" ref="S35:S66" si="39">IF(E35="","",IF(AND(C35=$AL$2,F35&gt;E35,G35=$AK$2,H35=$AK$2),S34+1,S34))</f>
        <v>6</v>
      </c>
      <c r="T35" s="1">
        <f t="shared" ref="T35:T66" si="40">IF(E35="","",IF(AND(C35=$AL$2,F35&gt;E35,OR(G35=$AK$1,H35=$AK$1)), T34+1, T34))</f>
        <v>1</v>
      </c>
      <c r="U35" s="1">
        <f t="shared" ref="U35:U66" si="41">IF(E35="","",IF(AND(E35&gt;F35,COUNTIF($AO$1:$AO$7,D35)=1),U34+1,U34))</f>
        <v>6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1</v>
      </c>
      <c r="X35" s="1">
        <f t="shared" ref="X35:X66" si="44">IF(E35="","",IF(AND(E35&gt;F35,COUNTIF($AN$1:$AN$15,D35)=1),X34+1,X34))</f>
        <v>13</v>
      </c>
      <c r="Y35" s="1">
        <f t="shared" ref="Y35:Y66" si="45">IF(E35="","",IF(AND(E35&lt;F35,G35=$AK$2,H35=$AK$2,COUNTIF($AN$1:$AN$15,D35)=1),Y34+1,Y34))</f>
        <v>4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W</v>
      </c>
      <c r="AB35" s="1">
        <f t="shared" ref="AB35:AB66" si="47">IF(AA35="","",IF(AA35=AA34,AB34+1,1))</f>
        <v>5</v>
      </c>
      <c r="AC35" s="1" t="str">
        <f t="shared" si="28"/>
        <v>W</v>
      </c>
      <c r="AD35" s="1">
        <f t="shared" si="24"/>
        <v>7</v>
      </c>
      <c r="AE35" s="1">
        <f t="shared" si="25"/>
        <v>2</v>
      </c>
      <c r="AF35" s="1">
        <f t="shared" si="26"/>
        <v>1</v>
      </c>
      <c r="AG35" s="43"/>
    </row>
    <row r="36" spans="1:33" x14ac:dyDescent="0.3">
      <c r="A36" s="42">
        <v>46009</v>
      </c>
      <c r="B36" s="1">
        <v>35</v>
      </c>
      <c r="C36" s="1" t="s">
        <v>65</v>
      </c>
      <c r="D36" s="1" t="s">
        <v>23</v>
      </c>
      <c r="E36" s="1">
        <v>5</v>
      </c>
      <c r="F36" s="1">
        <v>2</v>
      </c>
      <c r="G36" s="1" t="s">
        <v>83</v>
      </c>
      <c r="H36" s="1" t="s">
        <v>83</v>
      </c>
      <c r="I36" s="1">
        <f t="shared" si="29"/>
        <v>21</v>
      </c>
      <c r="J36" s="1">
        <f t="shared" si="30"/>
        <v>9</v>
      </c>
      <c r="K36" s="1">
        <f t="shared" si="31"/>
        <v>6</v>
      </c>
      <c r="L36" s="1">
        <f t="shared" si="32"/>
        <v>5</v>
      </c>
      <c r="M36" s="1">
        <f t="shared" si="33"/>
        <v>3</v>
      </c>
      <c r="N36" s="1">
        <f t="shared" si="34"/>
        <v>1</v>
      </c>
      <c r="O36" s="1">
        <f t="shared" si="35"/>
        <v>12</v>
      </c>
      <c r="P36" s="1">
        <f t="shared" si="36"/>
        <v>3</v>
      </c>
      <c r="Q36" s="1">
        <f t="shared" si="37"/>
        <v>4</v>
      </c>
      <c r="R36" s="1">
        <f t="shared" si="38"/>
        <v>9</v>
      </c>
      <c r="S36" s="1">
        <f t="shared" si="39"/>
        <v>6</v>
      </c>
      <c r="T36" s="1">
        <f t="shared" si="40"/>
        <v>1</v>
      </c>
      <c r="U36" s="1">
        <f t="shared" si="41"/>
        <v>6</v>
      </c>
      <c r="V36" s="1">
        <f t="shared" si="42"/>
        <v>2</v>
      </c>
      <c r="W36" s="1">
        <f t="shared" si="43"/>
        <v>1</v>
      </c>
      <c r="X36" s="1">
        <f t="shared" si="44"/>
        <v>13</v>
      </c>
      <c r="Y36" s="1">
        <f t="shared" si="45"/>
        <v>4</v>
      </c>
      <c r="Z36" s="1">
        <f t="shared" si="46"/>
        <v>3</v>
      </c>
      <c r="AA36" s="1" t="str">
        <f t="shared" si="27"/>
        <v>W</v>
      </c>
      <c r="AB36" s="1">
        <f t="shared" si="47"/>
        <v>6</v>
      </c>
      <c r="AC36" s="1" t="str">
        <f t="shared" si="28"/>
        <v>W</v>
      </c>
      <c r="AD36" s="1">
        <f t="shared" si="24"/>
        <v>7</v>
      </c>
      <c r="AE36" s="1">
        <f t="shared" si="25"/>
        <v>2</v>
      </c>
      <c r="AF36" s="1">
        <f t="shared" si="26"/>
        <v>1</v>
      </c>
      <c r="AG36" s="43"/>
    </row>
    <row r="37" spans="1:33" x14ac:dyDescent="0.3">
      <c r="A37" s="42">
        <v>46011</v>
      </c>
      <c r="B37" s="1">
        <v>36</v>
      </c>
      <c r="C37" s="1" t="s">
        <v>66</v>
      </c>
      <c r="D37" s="1" t="s">
        <v>20</v>
      </c>
      <c r="E37" s="1">
        <v>5</v>
      </c>
      <c r="F37" s="1">
        <v>2</v>
      </c>
      <c r="G37" s="1" t="s">
        <v>83</v>
      </c>
      <c r="H37" s="1" t="s">
        <v>83</v>
      </c>
      <c r="I37" s="1">
        <f t="shared" si="29"/>
        <v>22</v>
      </c>
      <c r="J37" s="1">
        <f t="shared" si="30"/>
        <v>9</v>
      </c>
      <c r="K37" s="1">
        <f t="shared" si="31"/>
        <v>6</v>
      </c>
      <c r="L37" s="1">
        <f t="shared" si="32"/>
        <v>5</v>
      </c>
      <c r="M37" s="1">
        <f t="shared" si="33"/>
        <v>3</v>
      </c>
      <c r="N37" s="1">
        <f t="shared" si="34"/>
        <v>1</v>
      </c>
      <c r="O37" s="1">
        <f t="shared" si="35"/>
        <v>13</v>
      </c>
      <c r="P37" s="1">
        <f t="shared" si="36"/>
        <v>3</v>
      </c>
      <c r="Q37" s="1">
        <f t="shared" si="37"/>
        <v>4</v>
      </c>
      <c r="R37" s="1">
        <f t="shared" si="38"/>
        <v>9</v>
      </c>
      <c r="S37" s="1">
        <f t="shared" si="39"/>
        <v>6</v>
      </c>
      <c r="T37" s="1">
        <f t="shared" si="40"/>
        <v>1</v>
      </c>
      <c r="U37" s="1">
        <f t="shared" si="41"/>
        <v>6</v>
      </c>
      <c r="V37" s="1">
        <f t="shared" si="42"/>
        <v>2</v>
      </c>
      <c r="W37" s="1">
        <f t="shared" si="43"/>
        <v>1</v>
      </c>
      <c r="X37" s="1">
        <f t="shared" si="44"/>
        <v>14</v>
      </c>
      <c r="Y37" s="1">
        <f t="shared" si="45"/>
        <v>4</v>
      </c>
      <c r="Z37" s="1">
        <f t="shared" si="46"/>
        <v>3</v>
      </c>
      <c r="AA37" s="1" t="str">
        <f t="shared" si="27"/>
        <v>W</v>
      </c>
      <c r="AB37" s="1">
        <f t="shared" si="47"/>
        <v>7</v>
      </c>
      <c r="AC37" s="1" t="str">
        <f t="shared" si="28"/>
        <v>W</v>
      </c>
      <c r="AD37" s="1">
        <f t="shared" si="24"/>
        <v>8</v>
      </c>
      <c r="AE37" s="1">
        <f t="shared" si="25"/>
        <v>2</v>
      </c>
      <c r="AF37" s="1">
        <f t="shared" si="26"/>
        <v>0</v>
      </c>
      <c r="AG37" s="43"/>
    </row>
    <row r="38" spans="1:33" x14ac:dyDescent="0.3">
      <c r="A38" s="42">
        <v>46012</v>
      </c>
      <c r="B38" s="1">
        <v>37</v>
      </c>
      <c r="C38" s="1" t="s">
        <v>66</v>
      </c>
      <c r="D38" s="1" t="s">
        <v>24</v>
      </c>
      <c r="E38" s="1">
        <v>1</v>
      </c>
      <c r="F38" s="1">
        <v>5</v>
      </c>
      <c r="G38" s="1" t="s">
        <v>83</v>
      </c>
      <c r="H38" s="1" t="s">
        <v>83</v>
      </c>
      <c r="I38" s="1">
        <f t="shared" si="29"/>
        <v>22</v>
      </c>
      <c r="J38" s="1">
        <f t="shared" si="30"/>
        <v>10</v>
      </c>
      <c r="K38" s="1">
        <f t="shared" si="31"/>
        <v>6</v>
      </c>
      <c r="L38" s="1">
        <f t="shared" si="32"/>
        <v>5</v>
      </c>
      <c r="M38" s="1">
        <f t="shared" si="33"/>
        <v>3</v>
      </c>
      <c r="N38" s="1">
        <f t="shared" si="34"/>
        <v>1</v>
      </c>
      <c r="O38" s="1">
        <f t="shared" si="35"/>
        <v>13</v>
      </c>
      <c r="P38" s="1">
        <f t="shared" si="36"/>
        <v>4</v>
      </c>
      <c r="Q38" s="1">
        <f t="shared" si="37"/>
        <v>4</v>
      </c>
      <c r="R38" s="1">
        <f t="shared" si="38"/>
        <v>9</v>
      </c>
      <c r="S38" s="1">
        <f t="shared" si="39"/>
        <v>6</v>
      </c>
      <c r="T38" s="1">
        <f t="shared" si="40"/>
        <v>1</v>
      </c>
      <c r="U38" s="1">
        <f t="shared" si="41"/>
        <v>6</v>
      </c>
      <c r="V38" s="1">
        <f t="shared" si="42"/>
        <v>3</v>
      </c>
      <c r="W38" s="1">
        <f t="shared" si="43"/>
        <v>1</v>
      </c>
      <c r="X38" s="1">
        <f t="shared" si="44"/>
        <v>14</v>
      </c>
      <c r="Y38" s="1">
        <f t="shared" si="45"/>
        <v>5</v>
      </c>
      <c r="Z38" s="1">
        <f t="shared" si="46"/>
        <v>3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7</v>
      </c>
      <c r="AE38" s="1">
        <f t="shared" si="25"/>
        <v>3</v>
      </c>
      <c r="AF38" s="1">
        <f t="shared" si="26"/>
        <v>0</v>
      </c>
      <c r="AG38" s="43"/>
    </row>
    <row r="39" spans="1:33" x14ac:dyDescent="0.3">
      <c r="A39" s="42">
        <v>46014</v>
      </c>
      <c r="B39" s="1">
        <v>38</v>
      </c>
      <c r="C39" s="1" t="s">
        <v>66</v>
      </c>
      <c r="D39" s="1" t="s">
        <v>15</v>
      </c>
      <c r="E39" s="1">
        <v>2</v>
      </c>
      <c r="F39" s="1">
        <v>3</v>
      </c>
      <c r="G39" s="1" t="s">
        <v>84</v>
      </c>
      <c r="H39" s="1" t="s">
        <v>83</v>
      </c>
      <c r="I39" s="1">
        <f t="shared" si="29"/>
        <v>22</v>
      </c>
      <c r="J39" s="1">
        <f t="shared" si="30"/>
        <v>10</v>
      </c>
      <c r="K39" s="1">
        <f t="shared" si="31"/>
        <v>6</v>
      </c>
      <c r="L39" s="1">
        <f t="shared" si="32"/>
        <v>6</v>
      </c>
      <c r="M39" s="1">
        <f t="shared" si="33"/>
        <v>3</v>
      </c>
      <c r="N39" s="1">
        <f t="shared" si="34"/>
        <v>1</v>
      </c>
      <c r="O39" s="1">
        <f t="shared" si="35"/>
        <v>13</v>
      </c>
      <c r="P39" s="1">
        <f t="shared" si="36"/>
        <v>4</v>
      </c>
      <c r="Q39" s="1">
        <f t="shared" si="37"/>
        <v>5</v>
      </c>
      <c r="R39" s="1">
        <f t="shared" si="38"/>
        <v>9</v>
      </c>
      <c r="S39" s="1">
        <f t="shared" si="39"/>
        <v>6</v>
      </c>
      <c r="T39" s="1">
        <f t="shared" si="40"/>
        <v>1</v>
      </c>
      <c r="U39" s="1">
        <f t="shared" si="41"/>
        <v>6</v>
      </c>
      <c r="V39" s="1">
        <f t="shared" si="42"/>
        <v>3</v>
      </c>
      <c r="W39" s="1">
        <f t="shared" si="43"/>
        <v>2</v>
      </c>
      <c r="X39" s="1">
        <f t="shared" si="44"/>
        <v>14</v>
      </c>
      <c r="Y39" s="1">
        <f t="shared" si="45"/>
        <v>5</v>
      </c>
      <c r="Z39" s="1">
        <f t="shared" si="46"/>
        <v>4</v>
      </c>
      <c r="AA39" s="1" t="str">
        <f t="shared" si="27"/>
        <v>L</v>
      </c>
      <c r="AB39" s="1">
        <f t="shared" si="47"/>
        <v>2</v>
      </c>
      <c r="AC39" s="1" t="str">
        <f t="shared" si="28"/>
        <v>OTL</v>
      </c>
      <c r="AD39" s="1">
        <f t="shared" si="24"/>
        <v>7</v>
      </c>
      <c r="AE39" s="1">
        <f t="shared" si="25"/>
        <v>2</v>
      </c>
      <c r="AF39" s="1">
        <f t="shared" si="26"/>
        <v>1</v>
      </c>
      <c r="AG39" s="43"/>
    </row>
    <row r="40" spans="1:33" x14ac:dyDescent="0.3">
      <c r="A40" s="42">
        <v>46018</v>
      </c>
      <c r="B40" s="1">
        <v>39</v>
      </c>
      <c r="C40" s="1" t="s">
        <v>65</v>
      </c>
      <c r="D40" s="1" t="s">
        <v>0</v>
      </c>
      <c r="E40" s="1">
        <v>4</v>
      </c>
      <c r="F40" s="1">
        <v>3</v>
      </c>
      <c r="G40" s="1" t="s">
        <v>84</v>
      </c>
      <c r="H40" s="1" t="s">
        <v>83</v>
      </c>
      <c r="I40" s="1">
        <f t="shared" si="29"/>
        <v>23</v>
      </c>
      <c r="J40" s="1">
        <f t="shared" si="30"/>
        <v>10</v>
      </c>
      <c r="K40" s="1">
        <f t="shared" si="31"/>
        <v>7</v>
      </c>
      <c r="L40" s="1">
        <f t="shared" si="32"/>
        <v>6</v>
      </c>
      <c r="M40" s="1">
        <f t="shared" si="33"/>
        <v>3</v>
      </c>
      <c r="N40" s="1">
        <f t="shared" si="34"/>
        <v>1</v>
      </c>
      <c r="O40" s="1">
        <f t="shared" si="35"/>
        <v>13</v>
      </c>
      <c r="P40" s="1">
        <f t="shared" si="36"/>
        <v>4</v>
      </c>
      <c r="Q40" s="1">
        <f t="shared" si="37"/>
        <v>5</v>
      </c>
      <c r="R40" s="1">
        <f t="shared" si="38"/>
        <v>10</v>
      </c>
      <c r="S40" s="1">
        <f t="shared" si="39"/>
        <v>6</v>
      </c>
      <c r="T40" s="1">
        <f t="shared" si="40"/>
        <v>1</v>
      </c>
      <c r="U40" s="1">
        <f t="shared" si="41"/>
        <v>7</v>
      </c>
      <c r="V40" s="1">
        <f t="shared" si="42"/>
        <v>3</v>
      </c>
      <c r="W40" s="1">
        <f t="shared" si="43"/>
        <v>2</v>
      </c>
      <c r="X40" s="1">
        <f t="shared" si="44"/>
        <v>15</v>
      </c>
      <c r="Y40" s="1">
        <f t="shared" si="45"/>
        <v>5</v>
      </c>
      <c r="Z40" s="1">
        <f t="shared" si="46"/>
        <v>4</v>
      </c>
      <c r="AA40" s="1" t="str">
        <f t="shared" si="27"/>
        <v>W</v>
      </c>
      <c r="AB40" s="1">
        <f t="shared" si="47"/>
        <v>1</v>
      </c>
      <c r="AC40" s="1" t="str">
        <f t="shared" si="28"/>
        <v>W</v>
      </c>
      <c r="AD40" s="1">
        <f t="shared" si="24"/>
        <v>8</v>
      </c>
      <c r="AE40" s="1">
        <f t="shared" si="25"/>
        <v>1</v>
      </c>
      <c r="AF40" s="1">
        <f t="shared" si="26"/>
        <v>1</v>
      </c>
      <c r="AG40" s="43"/>
    </row>
    <row r="41" spans="1:33" x14ac:dyDescent="0.3">
      <c r="A41" s="42">
        <v>46020</v>
      </c>
      <c r="B41" s="1">
        <v>40</v>
      </c>
      <c r="C41" s="1" t="s">
        <v>65</v>
      </c>
      <c r="D41" s="1" t="s">
        <v>2</v>
      </c>
      <c r="E41" s="1">
        <v>5</v>
      </c>
      <c r="F41" s="1">
        <v>2</v>
      </c>
      <c r="G41" s="1" t="s">
        <v>83</v>
      </c>
      <c r="H41" s="1" t="s">
        <v>83</v>
      </c>
      <c r="I41" s="1">
        <f t="shared" si="29"/>
        <v>24</v>
      </c>
      <c r="J41" s="1">
        <f t="shared" si="30"/>
        <v>10</v>
      </c>
      <c r="K41" s="1">
        <f t="shared" si="31"/>
        <v>7</v>
      </c>
      <c r="L41" s="1">
        <f t="shared" si="32"/>
        <v>6</v>
      </c>
      <c r="M41" s="1">
        <f t="shared" si="33"/>
        <v>3</v>
      </c>
      <c r="N41" s="1">
        <f t="shared" si="34"/>
        <v>1</v>
      </c>
      <c r="O41" s="1">
        <f t="shared" si="35"/>
        <v>13</v>
      </c>
      <c r="P41" s="1">
        <f t="shared" si="36"/>
        <v>4</v>
      </c>
      <c r="Q41" s="1">
        <f t="shared" si="37"/>
        <v>5</v>
      </c>
      <c r="R41" s="1">
        <f t="shared" si="38"/>
        <v>11</v>
      </c>
      <c r="S41" s="1">
        <f t="shared" si="39"/>
        <v>6</v>
      </c>
      <c r="T41" s="1">
        <f t="shared" si="40"/>
        <v>1</v>
      </c>
      <c r="U41" s="1">
        <f t="shared" si="41"/>
        <v>7</v>
      </c>
      <c r="V41" s="1">
        <f t="shared" si="42"/>
        <v>3</v>
      </c>
      <c r="W41" s="1">
        <f t="shared" si="43"/>
        <v>2</v>
      </c>
      <c r="X41" s="1">
        <f t="shared" si="44"/>
        <v>16</v>
      </c>
      <c r="Y41" s="1">
        <f t="shared" si="45"/>
        <v>5</v>
      </c>
      <c r="Z41" s="1">
        <f t="shared" si="46"/>
        <v>4</v>
      </c>
      <c r="AA41" s="1" t="str">
        <f t="shared" si="27"/>
        <v>W</v>
      </c>
      <c r="AB41" s="1">
        <f t="shared" si="47"/>
        <v>2</v>
      </c>
      <c r="AC41" s="1" t="str">
        <f t="shared" si="28"/>
        <v>W</v>
      </c>
      <c r="AD41" s="1">
        <f t="shared" si="24"/>
        <v>8</v>
      </c>
      <c r="AE41" s="1">
        <f t="shared" si="25"/>
        <v>1</v>
      </c>
      <c r="AF41" s="1">
        <f t="shared" si="26"/>
        <v>1</v>
      </c>
      <c r="AG41" s="43"/>
    </row>
    <row r="42" spans="1:33" x14ac:dyDescent="0.3">
      <c r="A42" s="42">
        <v>46022</v>
      </c>
      <c r="B42" s="1">
        <v>41</v>
      </c>
      <c r="C42" s="1" t="s">
        <v>65</v>
      </c>
      <c r="D42" s="1" t="s">
        <v>8</v>
      </c>
      <c r="E42" s="1">
        <v>3</v>
      </c>
      <c r="F42" s="1">
        <v>4</v>
      </c>
      <c r="G42" s="1" t="s">
        <v>84</v>
      </c>
      <c r="H42" s="1" t="s">
        <v>84</v>
      </c>
      <c r="I42" s="1">
        <f t="shared" si="29"/>
        <v>24</v>
      </c>
      <c r="J42" s="1">
        <f t="shared" si="30"/>
        <v>10</v>
      </c>
      <c r="K42" s="1">
        <f t="shared" si="31"/>
        <v>7</v>
      </c>
      <c r="L42" s="1">
        <f t="shared" si="32"/>
        <v>7</v>
      </c>
      <c r="M42" s="1">
        <f t="shared" si="33"/>
        <v>3</v>
      </c>
      <c r="N42" s="1">
        <f t="shared" si="34"/>
        <v>2</v>
      </c>
      <c r="O42" s="1">
        <f t="shared" si="35"/>
        <v>13</v>
      </c>
      <c r="P42" s="1">
        <f t="shared" si="36"/>
        <v>4</v>
      </c>
      <c r="Q42" s="1">
        <f t="shared" si="37"/>
        <v>5</v>
      </c>
      <c r="R42" s="1">
        <f t="shared" si="38"/>
        <v>11</v>
      </c>
      <c r="S42" s="1">
        <f t="shared" si="39"/>
        <v>6</v>
      </c>
      <c r="T42" s="1">
        <f t="shared" si="40"/>
        <v>2</v>
      </c>
      <c r="U42" s="1">
        <f t="shared" si="41"/>
        <v>7</v>
      </c>
      <c r="V42" s="1">
        <f t="shared" si="42"/>
        <v>3</v>
      </c>
      <c r="W42" s="1">
        <f t="shared" si="43"/>
        <v>2</v>
      </c>
      <c r="X42" s="1">
        <f t="shared" si="44"/>
        <v>16</v>
      </c>
      <c r="Y42" s="1">
        <f t="shared" si="45"/>
        <v>5</v>
      </c>
      <c r="Z42" s="1">
        <f t="shared" si="46"/>
        <v>5</v>
      </c>
      <c r="AA42" s="1" t="str">
        <f t="shared" si="27"/>
        <v>L</v>
      </c>
      <c r="AB42" s="1">
        <f t="shared" si="47"/>
        <v>1</v>
      </c>
      <c r="AC42" s="1" t="str">
        <f t="shared" si="28"/>
        <v>OTL</v>
      </c>
      <c r="AD42" s="1">
        <f t="shared" si="24"/>
        <v>7</v>
      </c>
      <c r="AE42" s="1">
        <f t="shared" si="25"/>
        <v>1</v>
      </c>
      <c r="AF42" s="1">
        <f t="shared" si="26"/>
        <v>2</v>
      </c>
      <c r="AG42" s="43"/>
    </row>
    <row r="43" spans="1:33" x14ac:dyDescent="0.3">
      <c r="A43" s="42">
        <v>46024</v>
      </c>
      <c r="B43" s="1">
        <v>42</v>
      </c>
      <c r="C43" s="1" t="s">
        <v>65</v>
      </c>
      <c r="D43" s="1" t="s">
        <v>31</v>
      </c>
      <c r="E43" s="1">
        <v>5</v>
      </c>
      <c r="F43" s="1">
        <v>2</v>
      </c>
      <c r="G43" s="1" t="s">
        <v>83</v>
      </c>
      <c r="H43" s="1" t="s">
        <v>83</v>
      </c>
      <c r="I43" s="1">
        <f t="shared" si="29"/>
        <v>25</v>
      </c>
      <c r="J43" s="1">
        <f t="shared" si="30"/>
        <v>10</v>
      </c>
      <c r="K43" s="1">
        <f t="shared" si="31"/>
        <v>7</v>
      </c>
      <c r="L43" s="1">
        <f t="shared" si="32"/>
        <v>7</v>
      </c>
      <c r="M43" s="1">
        <f t="shared" si="33"/>
        <v>3</v>
      </c>
      <c r="N43" s="1">
        <f t="shared" si="34"/>
        <v>2</v>
      </c>
      <c r="O43" s="1">
        <f t="shared" si="35"/>
        <v>13</v>
      </c>
      <c r="P43" s="1">
        <f t="shared" si="36"/>
        <v>4</v>
      </c>
      <c r="Q43" s="1">
        <f t="shared" si="37"/>
        <v>5</v>
      </c>
      <c r="R43" s="1">
        <f t="shared" si="38"/>
        <v>12</v>
      </c>
      <c r="S43" s="1">
        <f t="shared" si="39"/>
        <v>6</v>
      </c>
      <c r="T43" s="1">
        <f t="shared" si="40"/>
        <v>2</v>
      </c>
      <c r="U43" s="1">
        <f t="shared" si="41"/>
        <v>7</v>
      </c>
      <c r="V43" s="1">
        <f t="shared" si="42"/>
        <v>3</v>
      </c>
      <c r="W43" s="1">
        <f t="shared" si="43"/>
        <v>2</v>
      </c>
      <c r="X43" s="1">
        <f t="shared" si="44"/>
        <v>17</v>
      </c>
      <c r="Y43" s="1">
        <f t="shared" si="45"/>
        <v>5</v>
      </c>
      <c r="Z43" s="1">
        <f t="shared" si="46"/>
        <v>5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7</v>
      </c>
      <c r="AE43" s="1">
        <f t="shared" si="25"/>
        <v>1</v>
      </c>
      <c r="AF43" s="1">
        <f t="shared" si="26"/>
        <v>2</v>
      </c>
      <c r="AG43" s="43"/>
    </row>
    <row r="44" spans="1:33" x14ac:dyDescent="0.3">
      <c r="A44" s="42">
        <v>46025</v>
      </c>
      <c r="B44" s="1">
        <v>43</v>
      </c>
      <c r="C44" s="1" t="s">
        <v>65</v>
      </c>
      <c r="D44" s="1" t="s">
        <v>18</v>
      </c>
      <c r="E44" s="1">
        <v>4</v>
      </c>
      <c r="F44" s="1">
        <v>5</v>
      </c>
      <c r="G44" s="1" t="s">
        <v>84</v>
      </c>
      <c r="H44" s="1" t="s">
        <v>84</v>
      </c>
      <c r="I44" s="1">
        <f t="shared" si="29"/>
        <v>25</v>
      </c>
      <c r="J44" s="1">
        <f t="shared" si="30"/>
        <v>10</v>
      </c>
      <c r="K44" s="1">
        <f t="shared" si="31"/>
        <v>7</v>
      </c>
      <c r="L44" s="1">
        <f t="shared" si="32"/>
        <v>8</v>
      </c>
      <c r="M44" s="1">
        <f t="shared" si="33"/>
        <v>3</v>
      </c>
      <c r="N44" s="1">
        <f t="shared" si="34"/>
        <v>3</v>
      </c>
      <c r="O44" s="1">
        <f t="shared" si="35"/>
        <v>13</v>
      </c>
      <c r="P44" s="1">
        <f t="shared" si="36"/>
        <v>4</v>
      </c>
      <c r="Q44" s="1">
        <f t="shared" si="37"/>
        <v>5</v>
      </c>
      <c r="R44" s="1">
        <f t="shared" si="38"/>
        <v>12</v>
      </c>
      <c r="S44" s="1">
        <f t="shared" si="39"/>
        <v>6</v>
      </c>
      <c r="T44" s="1">
        <f t="shared" si="40"/>
        <v>3</v>
      </c>
      <c r="U44" s="1">
        <f t="shared" si="41"/>
        <v>7</v>
      </c>
      <c r="V44" s="1">
        <f t="shared" si="42"/>
        <v>3</v>
      </c>
      <c r="W44" s="1">
        <f t="shared" si="43"/>
        <v>2</v>
      </c>
      <c r="X44" s="1">
        <f t="shared" si="44"/>
        <v>17</v>
      </c>
      <c r="Y44" s="1">
        <f t="shared" si="45"/>
        <v>5</v>
      </c>
      <c r="Z44" s="1">
        <f t="shared" si="46"/>
        <v>6</v>
      </c>
      <c r="AA44" s="1" t="str">
        <f t="shared" si="27"/>
        <v>L</v>
      </c>
      <c r="AB44" s="1">
        <f t="shared" si="47"/>
        <v>1</v>
      </c>
      <c r="AC44" s="1" t="str">
        <f t="shared" si="28"/>
        <v>OTL</v>
      </c>
      <c r="AD44" s="1">
        <f t="shared" ref="AD44:AD75" si="48">IF(AC44="","",COUNTIFS(AC35:AC44,"W"))</f>
        <v>6</v>
      </c>
      <c r="AE44" s="1">
        <f t="shared" ref="AE44:AE75" si="49">IF(AC44="","",COUNTIFS(AC35:AC44,"L"))</f>
        <v>1</v>
      </c>
      <c r="AF44" s="1">
        <f t="shared" ref="AF44:AF75" si="50">IF(AC44="","",COUNTIFS(AC35:AC44,"OTL"))</f>
        <v>3</v>
      </c>
      <c r="AG44" s="43"/>
    </row>
    <row r="45" spans="1:33" x14ac:dyDescent="0.3">
      <c r="A45" s="42">
        <v>46027</v>
      </c>
      <c r="B45" s="1">
        <v>44</v>
      </c>
      <c r="C45" s="1" t="s">
        <v>65</v>
      </c>
      <c r="D45" s="1" t="s">
        <v>18</v>
      </c>
      <c r="E45" s="1">
        <v>2</v>
      </c>
      <c r="F45" s="1">
        <v>4</v>
      </c>
      <c r="G45" s="1" t="s">
        <v>83</v>
      </c>
      <c r="H45" s="1" t="s">
        <v>83</v>
      </c>
      <c r="I45" s="1">
        <f t="shared" si="29"/>
        <v>25</v>
      </c>
      <c r="J45" s="1">
        <f t="shared" si="30"/>
        <v>11</v>
      </c>
      <c r="K45" s="1">
        <f t="shared" si="31"/>
        <v>7</v>
      </c>
      <c r="L45" s="1">
        <f t="shared" si="32"/>
        <v>8</v>
      </c>
      <c r="M45" s="1">
        <f t="shared" si="33"/>
        <v>3</v>
      </c>
      <c r="N45" s="1">
        <f t="shared" si="34"/>
        <v>3</v>
      </c>
      <c r="O45" s="1">
        <f t="shared" si="35"/>
        <v>13</v>
      </c>
      <c r="P45" s="1">
        <f t="shared" si="36"/>
        <v>4</v>
      </c>
      <c r="Q45" s="1">
        <f t="shared" si="37"/>
        <v>5</v>
      </c>
      <c r="R45" s="1">
        <f t="shared" si="38"/>
        <v>12</v>
      </c>
      <c r="S45" s="1">
        <f t="shared" si="39"/>
        <v>7</v>
      </c>
      <c r="T45" s="1">
        <f t="shared" si="40"/>
        <v>3</v>
      </c>
      <c r="U45" s="1">
        <f t="shared" si="41"/>
        <v>7</v>
      </c>
      <c r="V45" s="1">
        <f t="shared" si="42"/>
        <v>3</v>
      </c>
      <c r="W45" s="1">
        <f t="shared" si="43"/>
        <v>2</v>
      </c>
      <c r="X45" s="1">
        <f t="shared" si="44"/>
        <v>17</v>
      </c>
      <c r="Y45" s="1">
        <f t="shared" si="45"/>
        <v>6</v>
      </c>
      <c r="Z45" s="1">
        <f t="shared" si="46"/>
        <v>6</v>
      </c>
      <c r="AA45" s="1" t="str">
        <f t="shared" si="27"/>
        <v>L</v>
      </c>
      <c r="AB45" s="1">
        <f t="shared" si="47"/>
        <v>2</v>
      </c>
      <c r="AC45" s="1" t="str">
        <f t="shared" si="28"/>
        <v>L</v>
      </c>
      <c r="AD45" s="1">
        <f t="shared" si="48"/>
        <v>5</v>
      </c>
      <c r="AE45" s="1">
        <f t="shared" si="49"/>
        <v>2</v>
      </c>
      <c r="AF45" s="1">
        <f t="shared" si="50"/>
        <v>3</v>
      </c>
      <c r="AG45" s="43"/>
    </row>
    <row r="46" spans="1:33" x14ac:dyDescent="0.3">
      <c r="A46" s="42">
        <v>46030</v>
      </c>
      <c r="B46" s="1">
        <v>45</v>
      </c>
      <c r="C46" s="1" t="s">
        <v>65</v>
      </c>
      <c r="D46" s="1" t="s">
        <v>7</v>
      </c>
      <c r="E46" s="1">
        <v>3</v>
      </c>
      <c r="F46" s="1">
        <v>2</v>
      </c>
      <c r="G46" s="1" t="s">
        <v>84</v>
      </c>
      <c r="H46" s="1" t="s">
        <v>83</v>
      </c>
      <c r="I46" s="1">
        <f t="shared" si="29"/>
        <v>26</v>
      </c>
      <c r="J46" s="1">
        <f t="shared" si="30"/>
        <v>11</v>
      </c>
      <c r="K46" s="1">
        <f t="shared" si="31"/>
        <v>8</v>
      </c>
      <c r="L46" s="1">
        <f t="shared" si="32"/>
        <v>8</v>
      </c>
      <c r="M46" s="1">
        <f t="shared" si="33"/>
        <v>3</v>
      </c>
      <c r="N46" s="1">
        <f t="shared" si="34"/>
        <v>3</v>
      </c>
      <c r="O46" s="1">
        <f t="shared" si="35"/>
        <v>13</v>
      </c>
      <c r="P46" s="1">
        <f t="shared" si="36"/>
        <v>4</v>
      </c>
      <c r="Q46" s="1">
        <f t="shared" si="37"/>
        <v>5</v>
      </c>
      <c r="R46" s="1">
        <f t="shared" si="38"/>
        <v>13</v>
      </c>
      <c r="S46" s="1">
        <f t="shared" si="39"/>
        <v>7</v>
      </c>
      <c r="T46" s="1">
        <f t="shared" si="40"/>
        <v>3</v>
      </c>
      <c r="U46" s="1">
        <f t="shared" si="41"/>
        <v>7</v>
      </c>
      <c r="V46" s="1">
        <f t="shared" si="42"/>
        <v>3</v>
      </c>
      <c r="W46" s="1">
        <f t="shared" si="43"/>
        <v>2</v>
      </c>
      <c r="X46" s="1">
        <f t="shared" si="44"/>
        <v>18</v>
      </c>
      <c r="Y46" s="1">
        <f t="shared" si="45"/>
        <v>6</v>
      </c>
      <c r="Z46" s="1">
        <f t="shared" si="46"/>
        <v>6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5</v>
      </c>
      <c r="AE46" s="1">
        <f t="shared" si="49"/>
        <v>2</v>
      </c>
      <c r="AF46" s="1">
        <f t="shared" si="50"/>
        <v>3</v>
      </c>
      <c r="AG46" s="43"/>
    </row>
    <row r="47" spans="1:33" x14ac:dyDescent="0.3">
      <c r="A47" s="42">
        <v>46032</v>
      </c>
      <c r="B47" s="1">
        <v>46</v>
      </c>
      <c r="C47" s="1" t="s">
        <v>66</v>
      </c>
      <c r="D47" s="1" t="s">
        <v>13</v>
      </c>
      <c r="E47" s="1">
        <v>3</v>
      </c>
      <c r="F47" s="1">
        <v>4</v>
      </c>
      <c r="G47" s="1" t="s">
        <v>84</v>
      </c>
      <c r="H47" s="1" t="s">
        <v>83</v>
      </c>
      <c r="I47" s="1">
        <f t="shared" si="29"/>
        <v>26</v>
      </c>
      <c r="J47" s="1">
        <f t="shared" si="30"/>
        <v>11</v>
      </c>
      <c r="K47" s="1">
        <f t="shared" si="31"/>
        <v>8</v>
      </c>
      <c r="L47" s="1">
        <f t="shared" si="32"/>
        <v>9</v>
      </c>
      <c r="M47" s="1">
        <f t="shared" si="33"/>
        <v>3</v>
      </c>
      <c r="N47" s="1">
        <f t="shared" si="34"/>
        <v>3</v>
      </c>
      <c r="O47" s="1">
        <f t="shared" si="35"/>
        <v>13</v>
      </c>
      <c r="P47" s="1">
        <f t="shared" si="36"/>
        <v>4</v>
      </c>
      <c r="Q47" s="1">
        <f t="shared" si="37"/>
        <v>6</v>
      </c>
      <c r="R47" s="1">
        <f t="shared" si="38"/>
        <v>13</v>
      </c>
      <c r="S47" s="1">
        <f t="shared" si="39"/>
        <v>7</v>
      </c>
      <c r="T47" s="1">
        <f t="shared" si="40"/>
        <v>3</v>
      </c>
      <c r="U47" s="1">
        <f t="shared" si="41"/>
        <v>7</v>
      </c>
      <c r="V47" s="1">
        <f t="shared" si="42"/>
        <v>3</v>
      </c>
      <c r="W47" s="1">
        <f t="shared" si="43"/>
        <v>2</v>
      </c>
      <c r="X47" s="1">
        <f t="shared" si="44"/>
        <v>18</v>
      </c>
      <c r="Y47" s="1">
        <f t="shared" si="45"/>
        <v>6</v>
      </c>
      <c r="Z47" s="1">
        <f t="shared" si="46"/>
        <v>6</v>
      </c>
      <c r="AA47" s="1" t="str">
        <f t="shared" si="27"/>
        <v>L</v>
      </c>
      <c r="AB47" s="1">
        <f t="shared" si="47"/>
        <v>1</v>
      </c>
      <c r="AC47" s="1" t="str">
        <f t="shared" si="28"/>
        <v>OTL</v>
      </c>
      <c r="AD47" s="1">
        <f t="shared" si="48"/>
        <v>4</v>
      </c>
      <c r="AE47" s="1">
        <f t="shared" si="49"/>
        <v>2</v>
      </c>
      <c r="AF47" s="1">
        <f t="shared" si="50"/>
        <v>4</v>
      </c>
      <c r="AG47" s="43"/>
    </row>
    <row r="48" spans="1:33" x14ac:dyDescent="0.3">
      <c r="A48" s="42">
        <v>46034</v>
      </c>
      <c r="B48" s="1">
        <v>47</v>
      </c>
      <c r="C48" s="1" t="s">
        <v>66</v>
      </c>
      <c r="D48" s="1" t="s">
        <v>14</v>
      </c>
      <c r="E48" s="1">
        <v>2</v>
      </c>
      <c r="F48" s="1">
        <v>5</v>
      </c>
      <c r="G48" s="1" t="s">
        <v>83</v>
      </c>
      <c r="H48" s="1" t="s">
        <v>83</v>
      </c>
      <c r="I48" s="1">
        <f t="shared" si="29"/>
        <v>26</v>
      </c>
      <c r="J48" s="1">
        <f t="shared" si="30"/>
        <v>12</v>
      </c>
      <c r="K48" s="1">
        <f t="shared" si="31"/>
        <v>8</v>
      </c>
      <c r="L48" s="1">
        <f t="shared" si="32"/>
        <v>9</v>
      </c>
      <c r="M48" s="1">
        <f t="shared" si="33"/>
        <v>3</v>
      </c>
      <c r="N48" s="1">
        <f t="shared" si="34"/>
        <v>3</v>
      </c>
      <c r="O48" s="1">
        <f t="shared" si="35"/>
        <v>13</v>
      </c>
      <c r="P48" s="1">
        <f t="shared" si="36"/>
        <v>5</v>
      </c>
      <c r="Q48" s="1">
        <f t="shared" si="37"/>
        <v>6</v>
      </c>
      <c r="R48" s="1">
        <f t="shared" si="38"/>
        <v>13</v>
      </c>
      <c r="S48" s="1">
        <f t="shared" si="39"/>
        <v>7</v>
      </c>
      <c r="T48" s="1">
        <f t="shared" si="40"/>
        <v>3</v>
      </c>
      <c r="U48" s="1">
        <f t="shared" si="41"/>
        <v>7</v>
      </c>
      <c r="V48" s="1">
        <f t="shared" si="42"/>
        <v>3</v>
      </c>
      <c r="W48" s="1">
        <f t="shared" si="43"/>
        <v>2</v>
      </c>
      <c r="X48" s="1">
        <f t="shared" si="44"/>
        <v>18</v>
      </c>
      <c r="Y48" s="1">
        <f t="shared" si="45"/>
        <v>6</v>
      </c>
      <c r="Z48" s="1">
        <f t="shared" si="46"/>
        <v>6</v>
      </c>
      <c r="AA48" s="1" t="str">
        <f t="shared" si="27"/>
        <v>L</v>
      </c>
      <c r="AB48" s="1">
        <f t="shared" si="47"/>
        <v>2</v>
      </c>
      <c r="AC48" s="1" t="str">
        <f t="shared" si="28"/>
        <v>L</v>
      </c>
      <c r="AD48" s="1">
        <f t="shared" si="48"/>
        <v>4</v>
      </c>
      <c r="AE48" s="1">
        <f t="shared" si="49"/>
        <v>2</v>
      </c>
      <c r="AF48" s="1">
        <f t="shared" si="50"/>
        <v>4</v>
      </c>
      <c r="AG48" s="43"/>
    </row>
    <row r="49" spans="1:33" x14ac:dyDescent="0.3">
      <c r="A49" s="42">
        <v>46037</v>
      </c>
      <c r="B49" s="1">
        <v>48</v>
      </c>
      <c r="C49" s="1" t="s">
        <v>66</v>
      </c>
      <c r="D49" s="1" t="s">
        <v>0</v>
      </c>
      <c r="E49" s="1">
        <v>2</v>
      </c>
      <c r="F49" s="1">
        <v>6</v>
      </c>
      <c r="G49" s="1" t="s">
        <v>83</v>
      </c>
      <c r="H49" s="1" t="s">
        <v>83</v>
      </c>
      <c r="I49" s="1">
        <f t="shared" si="29"/>
        <v>26</v>
      </c>
      <c r="J49" s="1">
        <f t="shared" si="30"/>
        <v>13</v>
      </c>
      <c r="K49" s="1">
        <f t="shared" si="31"/>
        <v>8</v>
      </c>
      <c r="L49" s="1">
        <f t="shared" si="32"/>
        <v>9</v>
      </c>
      <c r="M49" s="1">
        <f t="shared" si="33"/>
        <v>3</v>
      </c>
      <c r="N49" s="1">
        <f t="shared" si="34"/>
        <v>3</v>
      </c>
      <c r="O49" s="1">
        <f t="shared" si="35"/>
        <v>13</v>
      </c>
      <c r="P49" s="1">
        <f t="shared" si="36"/>
        <v>6</v>
      </c>
      <c r="Q49" s="1">
        <f t="shared" si="37"/>
        <v>6</v>
      </c>
      <c r="R49" s="1">
        <f t="shared" si="38"/>
        <v>13</v>
      </c>
      <c r="S49" s="1">
        <f t="shared" si="39"/>
        <v>7</v>
      </c>
      <c r="T49" s="1">
        <f t="shared" si="40"/>
        <v>3</v>
      </c>
      <c r="U49" s="1">
        <f t="shared" si="41"/>
        <v>7</v>
      </c>
      <c r="V49" s="1">
        <f t="shared" si="42"/>
        <v>4</v>
      </c>
      <c r="W49" s="1">
        <f t="shared" si="43"/>
        <v>2</v>
      </c>
      <c r="X49" s="1">
        <f t="shared" si="44"/>
        <v>18</v>
      </c>
      <c r="Y49" s="1">
        <f t="shared" si="45"/>
        <v>7</v>
      </c>
      <c r="Z49" s="1">
        <f t="shared" si="46"/>
        <v>6</v>
      </c>
      <c r="AA49" s="1" t="str">
        <f t="shared" si="27"/>
        <v>L</v>
      </c>
      <c r="AB49" s="1">
        <f t="shared" si="47"/>
        <v>3</v>
      </c>
      <c r="AC49" s="1" t="str">
        <f t="shared" si="28"/>
        <v>L</v>
      </c>
      <c r="AD49" s="1">
        <f t="shared" si="48"/>
        <v>4</v>
      </c>
      <c r="AE49" s="1">
        <f t="shared" si="49"/>
        <v>3</v>
      </c>
      <c r="AF49" s="1">
        <f t="shared" si="50"/>
        <v>3</v>
      </c>
      <c r="AG49" s="43"/>
    </row>
    <row r="50" spans="1:33" x14ac:dyDescent="0.3">
      <c r="A50" s="42">
        <v>46039</v>
      </c>
      <c r="B50" s="1">
        <v>49</v>
      </c>
      <c r="C50" s="1" t="s">
        <v>65</v>
      </c>
      <c r="D50" s="1" t="s">
        <v>28</v>
      </c>
      <c r="E50" s="1">
        <v>5</v>
      </c>
      <c r="F50" s="1">
        <v>4</v>
      </c>
      <c r="G50" s="1" t="s">
        <v>84</v>
      </c>
      <c r="H50" s="1" t="s">
        <v>83</v>
      </c>
      <c r="I50" s="1">
        <f t="shared" si="29"/>
        <v>27</v>
      </c>
      <c r="J50" s="1">
        <f t="shared" si="30"/>
        <v>13</v>
      </c>
      <c r="K50" s="1">
        <f t="shared" si="31"/>
        <v>9</v>
      </c>
      <c r="L50" s="1">
        <f t="shared" si="32"/>
        <v>9</v>
      </c>
      <c r="M50" s="1">
        <f t="shared" si="33"/>
        <v>3</v>
      </c>
      <c r="N50" s="1">
        <f t="shared" si="34"/>
        <v>3</v>
      </c>
      <c r="O50" s="1">
        <f t="shared" si="35"/>
        <v>13</v>
      </c>
      <c r="P50" s="1">
        <f t="shared" si="36"/>
        <v>6</v>
      </c>
      <c r="Q50" s="1">
        <f t="shared" si="37"/>
        <v>6</v>
      </c>
      <c r="R50" s="1">
        <f t="shared" si="38"/>
        <v>14</v>
      </c>
      <c r="S50" s="1">
        <f t="shared" si="39"/>
        <v>7</v>
      </c>
      <c r="T50" s="1">
        <f t="shared" si="40"/>
        <v>3</v>
      </c>
      <c r="U50" s="1">
        <f t="shared" si="41"/>
        <v>7</v>
      </c>
      <c r="V50" s="1">
        <f t="shared" si="42"/>
        <v>4</v>
      </c>
      <c r="W50" s="1">
        <f t="shared" si="43"/>
        <v>2</v>
      </c>
      <c r="X50" s="1">
        <f t="shared" si="44"/>
        <v>18</v>
      </c>
      <c r="Y50" s="1">
        <f t="shared" si="45"/>
        <v>7</v>
      </c>
      <c r="Z50" s="1">
        <f t="shared" si="46"/>
        <v>6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4</v>
      </c>
      <c r="AE50" s="1">
        <f t="shared" si="49"/>
        <v>3</v>
      </c>
      <c r="AF50" s="1">
        <f t="shared" si="50"/>
        <v>3</v>
      </c>
      <c r="AG50" s="43"/>
    </row>
    <row r="51" spans="1:33" x14ac:dyDescent="0.3">
      <c r="A51" s="42">
        <v>46041</v>
      </c>
      <c r="B51" s="1">
        <v>50</v>
      </c>
      <c r="C51" s="1" t="s">
        <v>65</v>
      </c>
      <c r="D51" s="1" t="s">
        <v>4</v>
      </c>
      <c r="E51" s="1">
        <v>6</v>
      </c>
      <c r="F51" s="1">
        <v>3</v>
      </c>
      <c r="G51" s="1" t="s">
        <v>83</v>
      </c>
      <c r="H51" s="1" t="s">
        <v>83</v>
      </c>
      <c r="I51" s="1">
        <f t="shared" si="29"/>
        <v>28</v>
      </c>
      <c r="J51" s="1">
        <f t="shared" si="30"/>
        <v>13</v>
      </c>
      <c r="K51" s="1">
        <f t="shared" si="31"/>
        <v>9</v>
      </c>
      <c r="L51" s="1">
        <f t="shared" si="32"/>
        <v>9</v>
      </c>
      <c r="M51" s="1">
        <f t="shared" si="33"/>
        <v>3</v>
      </c>
      <c r="N51" s="1">
        <f t="shared" si="34"/>
        <v>3</v>
      </c>
      <c r="O51" s="1">
        <f t="shared" si="35"/>
        <v>13</v>
      </c>
      <c r="P51" s="1">
        <f t="shared" si="36"/>
        <v>6</v>
      </c>
      <c r="Q51" s="1">
        <f t="shared" si="37"/>
        <v>6</v>
      </c>
      <c r="R51" s="1">
        <f t="shared" si="38"/>
        <v>15</v>
      </c>
      <c r="S51" s="1">
        <f t="shared" si="39"/>
        <v>7</v>
      </c>
      <c r="T51" s="1">
        <f t="shared" si="40"/>
        <v>3</v>
      </c>
      <c r="U51" s="1">
        <f t="shared" si="41"/>
        <v>7</v>
      </c>
      <c r="V51" s="1">
        <f t="shared" si="42"/>
        <v>4</v>
      </c>
      <c r="W51" s="1">
        <f t="shared" si="43"/>
        <v>2</v>
      </c>
      <c r="X51" s="1">
        <f t="shared" si="44"/>
        <v>18</v>
      </c>
      <c r="Y51" s="1">
        <f t="shared" si="45"/>
        <v>7</v>
      </c>
      <c r="Z51" s="1">
        <f t="shared" si="46"/>
        <v>6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4</v>
      </c>
      <c r="AE51" s="1">
        <f t="shared" si="49"/>
        <v>3</v>
      </c>
      <c r="AF51" s="1">
        <f t="shared" si="50"/>
        <v>3</v>
      </c>
      <c r="AG51" s="43"/>
    </row>
    <row r="52" spans="1:33" x14ac:dyDescent="0.3">
      <c r="A52" s="42">
        <v>46042</v>
      </c>
      <c r="B52" s="1">
        <v>51</v>
      </c>
      <c r="C52" s="1" t="s">
        <v>65</v>
      </c>
      <c r="D52" s="1" t="s">
        <v>16</v>
      </c>
      <c r="E52" s="1">
        <v>3</v>
      </c>
      <c r="F52" s="1">
        <v>4</v>
      </c>
      <c r="G52" s="1" t="s">
        <v>83</v>
      </c>
      <c r="H52" s="1" t="s">
        <v>83</v>
      </c>
      <c r="I52" s="1">
        <f t="shared" si="29"/>
        <v>28</v>
      </c>
      <c r="J52" s="1">
        <f t="shared" si="30"/>
        <v>14</v>
      </c>
      <c r="K52" s="1">
        <f t="shared" si="31"/>
        <v>9</v>
      </c>
      <c r="L52" s="1">
        <f t="shared" si="32"/>
        <v>9</v>
      </c>
      <c r="M52" s="1">
        <f t="shared" si="33"/>
        <v>3</v>
      </c>
      <c r="N52" s="1">
        <f t="shared" si="34"/>
        <v>3</v>
      </c>
      <c r="O52" s="1">
        <f t="shared" si="35"/>
        <v>13</v>
      </c>
      <c r="P52" s="1">
        <f t="shared" si="36"/>
        <v>6</v>
      </c>
      <c r="Q52" s="1">
        <f t="shared" si="37"/>
        <v>6</v>
      </c>
      <c r="R52" s="1">
        <f t="shared" si="38"/>
        <v>15</v>
      </c>
      <c r="S52" s="1">
        <f t="shared" si="39"/>
        <v>8</v>
      </c>
      <c r="T52" s="1">
        <f t="shared" si="40"/>
        <v>3</v>
      </c>
      <c r="U52" s="1">
        <f t="shared" si="41"/>
        <v>7</v>
      </c>
      <c r="V52" s="1">
        <f t="shared" si="42"/>
        <v>4</v>
      </c>
      <c r="W52" s="1">
        <f t="shared" si="43"/>
        <v>2</v>
      </c>
      <c r="X52" s="1">
        <f t="shared" si="44"/>
        <v>18</v>
      </c>
      <c r="Y52" s="1">
        <f t="shared" si="45"/>
        <v>7</v>
      </c>
      <c r="Z52" s="1">
        <f t="shared" si="46"/>
        <v>6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4</v>
      </c>
      <c r="AE52" s="1">
        <f t="shared" si="49"/>
        <v>4</v>
      </c>
      <c r="AF52" s="1">
        <f t="shared" si="50"/>
        <v>2</v>
      </c>
      <c r="AG52" s="43"/>
    </row>
    <row r="53" spans="1:33" x14ac:dyDescent="0.3">
      <c r="A53" s="42">
        <v>46044</v>
      </c>
      <c r="B53" s="1">
        <v>52</v>
      </c>
      <c r="C53" s="1" t="s">
        <v>66</v>
      </c>
      <c r="D53" s="1" t="s">
        <v>21</v>
      </c>
      <c r="E53" s="1">
        <v>4</v>
      </c>
      <c r="F53" s="1">
        <v>3</v>
      </c>
      <c r="G53" s="1" t="s">
        <v>84</v>
      </c>
      <c r="H53" s="1" t="s">
        <v>83</v>
      </c>
      <c r="I53" s="1">
        <f t="shared" si="29"/>
        <v>29</v>
      </c>
      <c r="J53" s="1">
        <f t="shared" si="30"/>
        <v>14</v>
      </c>
      <c r="K53" s="1">
        <f t="shared" si="31"/>
        <v>10</v>
      </c>
      <c r="L53" s="1">
        <f t="shared" si="32"/>
        <v>9</v>
      </c>
      <c r="M53" s="1">
        <f t="shared" si="33"/>
        <v>3</v>
      </c>
      <c r="N53" s="1">
        <f t="shared" si="34"/>
        <v>3</v>
      </c>
      <c r="O53" s="1">
        <f t="shared" si="35"/>
        <v>14</v>
      </c>
      <c r="P53" s="1">
        <f t="shared" si="36"/>
        <v>6</v>
      </c>
      <c r="Q53" s="1">
        <f t="shared" si="37"/>
        <v>6</v>
      </c>
      <c r="R53" s="1">
        <f t="shared" si="38"/>
        <v>15</v>
      </c>
      <c r="S53" s="1">
        <f t="shared" si="39"/>
        <v>8</v>
      </c>
      <c r="T53" s="1">
        <f t="shared" si="40"/>
        <v>3</v>
      </c>
      <c r="U53" s="1">
        <f t="shared" si="41"/>
        <v>7</v>
      </c>
      <c r="V53" s="1">
        <f t="shared" si="42"/>
        <v>4</v>
      </c>
      <c r="W53" s="1">
        <f t="shared" si="43"/>
        <v>2</v>
      </c>
      <c r="X53" s="1">
        <f t="shared" si="44"/>
        <v>18</v>
      </c>
      <c r="Y53" s="1">
        <f t="shared" si="45"/>
        <v>7</v>
      </c>
      <c r="Z53" s="1">
        <f t="shared" si="46"/>
        <v>6</v>
      </c>
      <c r="AA53" s="1" t="str">
        <f t="shared" si="27"/>
        <v>W</v>
      </c>
      <c r="AB53" s="1">
        <f t="shared" si="47"/>
        <v>1</v>
      </c>
      <c r="AC53" s="1" t="str">
        <f t="shared" si="28"/>
        <v>W</v>
      </c>
      <c r="AD53" s="1">
        <f t="shared" si="48"/>
        <v>4</v>
      </c>
      <c r="AE53" s="1">
        <f t="shared" si="49"/>
        <v>4</v>
      </c>
      <c r="AF53" s="1">
        <f t="shared" si="50"/>
        <v>2</v>
      </c>
      <c r="AG53" s="43"/>
    </row>
    <row r="54" spans="1:33" x14ac:dyDescent="0.3">
      <c r="A54" s="42">
        <v>46046</v>
      </c>
      <c r="B54" s="1">
        <v>53</v>
      </c>
      <c r="C54" s="1" t="s">
        <v>66</v>
      </c>
      <c r="D54" s="1" t="s">
        <v>19</v>
      </c>
      <c r="E54" s="1">
        <v>3</v>
      </c>
      <c r="F54" s="1">
        <v>4</v>
      </c>
      <c r="G54" s="1" t="s">
        <v>84</v>
      </c>
      <c r="H54" s="1" t="s">
        <v>83</v>
      </c>
      <c r="I54" s="1">
        <f t="shared" si="29"/>
        <v>29</v>
      </c>
      <c r="J54" s="1">
        <f t="shared" si="30"/>
        <v>14</v>
      </c>
      <c r="K54" s="1">
        <f t="shared" si="31"/>
        <v>10</v>
      </c>
      <c r="L54" s="1">
        <f t="shared" si="32"/>
        <v>10</v>
      </c>
      <c r="M54" s="1">
        <f t="shared" si="33"/>
        <v>3</v>
      </c>
      <c r="N54" s="1">
        <f t="shared" si="34"/>
        <v>3</v>
      </c>
      <c r="O54" s="1">
        <f t="shared" si="35"/>
        <v>14</v>
      </c>
      <c r="P54" s="1">
        <f t="shared" si="36"/>
        <v>6</v>
      </c>
      <c r="Q54" s="1">
        <f t="shared" si="37"/>
        <v>7</v>
      </c>
      <c r="R54" s="1">
        <f t="shared" si="38"/>
        <v>15</v>
      </c>
      <c r="S54" s="1">
        <f t="shared" si="39"/>
        <v>8</v>
      </c>
      <c r="T54" s="1">
        <f t="shared" si="40"/>
        <v>3</v>
      </c>
      <c r="U54" s="1">
        <f t="shared" si="41"/>
        <v>7</v>
      </c>
      <c r="V54" s="1">
        <f t="shared" si="42"/>
        <v>4</v>
      </c>
      <c r="W54" s="1">
        <f t="shared" si="43"/>
        <v>2</v>
      </c>
      <c r="X54" s="1">
        <f t="shared" si="44"/>
        <v>18</v>
      </c>
      <c r="Y54" s="1">
        <f t="shared" si="45"/>
        <v>7</v>
      </c>
      <c r="Z54" s="1">
        <f t="shared" si="46"/>
        <v>6</v>
      </c>
      <c r="AA54" s="1" t="str">
        <f t="shared" si="27"/>
        <v>L</v>
      </c>
      <c r="AB54" s="1">
        <f t="shared" si="47"/>
        <v>1</v>
      </c>
      <c r="AC54" s="1" t="str">
        <f t="shared" si="28"/>
        <v>OTL</v>
      </c>
      <c r="AD54" s="1">
        <f t="shared" si="48"/>
        <v>4</v>
      </c>
      <c r="AE54" s="1">
        <f t="shared" si="49"/>
        <v>4</v>
      </c>
      <c r="AF54" s="1">
        <f t="shared" si="50"/>
        <v>2</v>
      </c>
      <c r="AG54" s="43"/>
    </row>
    <row r="55" spans="1:33" x14ac:dyDescent="0.3">
      <c r="A55" s="42">
        <v>46049</v>
      </c>
      <c r="B55" s="1">
        <v>54</v>
      </c>
      <c r="C55" s="1" t="s">
        <v>66</v>
      </c>
      <c r="D55" s="1" t="s">
        <v>25</v>
      </c>
      <c r="E55" s="1">
        <v>4</v>
      </c>
      <c r="F55" s="1">
        <v>3</v>
      </c>
      <c r="G55" s="1" t="s">
        <v>84</v>
      </c>
      <c r="H55" s="1" t="s">
        <v>84</v>
      </c>
      <c r="I55" s="1">
        <f t="shared" si="29"/>
        <v>30</v>
      </c>
      <c r="J55" s="1">
        <f t="shared" si="30"/>
        <v>14</v>
      </c>
      <c r="K55" s="1">
        <f t="shared" si="31"/>
        <v>11</v>
      </c>
      <c r="L55" s="1">
        <f t="shared" si="32"/>
        <v>10</v>
      </c>
      <c r="M55" s="1">
        <f t="shared" si="33"/>
        <v>4</v>
      </c>
      <c r="N55" s="1">
        <f t="shared" si="34"/>
        <v>3</v>
      </c>
      <c r="O55" s="1">
        <f t="shared" si="35"/>
        <v>15</v>
      </c>
      <c r="P55" s="1">
        <f t="shared" si="36"/>
        <v>6</v>
      </c>
      <c r="Q55" s="1">
        <f t="shared" si="37"/>
        <v>7</v>
      </c>
      <c r="R55" s="1">
        <f t="shared" si="38"/>
        <v>15</v>
      </c>
      <c r="S55" s="1">
        <f t="shared" si="39"/>
        <v>8</v>
      </c>
      <c r="T55" s="1">
        <f t="shared" si="40"/>
        <v>3</v>
      </c>
      <c r="U55" s="1">
        <f t="shared" si="41"/>
        <v>8</v>
      </c>
      <c r="V55" s="1">
        <f t="shared" si="42"/>
        <v>4</v>
      </c>
      <c r="W55" s="1">
        <f t="shared" si="43"/>
        <v>2</v>
      </c>
      <c r="X55" s="1">
        <f t="shared" si="44"/>
        <v>19</v>
      </c>
      <c r="Y55" s="1">
        <f t="shared" si="45"/>
        <v>7</v>
      </c>
      <c r="Z55" s="1">
        <f t="shared" si="46"/>
        <v>6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5</v>
      </c>
      <c r="AE55" s="1">
        <f t="shared" si="49"/>
        <v>3</v>
      </c>
      <c r="AF55" s="1">
        <f t="shared" si="50"/>
        <v>2</v>
      </c>
      <c r="AG55" s="43"/>
    </row>
    <row r="56" spans="1:33" x14ac:dyDescent="0.3">
      <c r="A56" s="42">
        <v>46051</v>
      </c>
      <c r="B56" s="1">
        <v>55</v>
      </c>
      <c r="C56" s="1" t="s">
        <v>66</v>
      </c>
      <c r="D56" s="1" t="s">
        <v>27</v>
      </c>
      <c r="E56" s="1">
        <v>4</v>
      </c>
      <c r="F56" s="1">
        <v>1</v>
      </c>
      <c r="G56" s="1" t="s">
        <v>83</v>
      </c>
      <c r="H56" s="1" t="s">
        <v>83</v>
      </c>
      <c r="I56" s="1">
        <f t="shared" si="29"/>
        <v>31</v>
      </c>
      <c r="J56" s="1">
        <f t="shared" si="30"/>
        <v>14</v>
      </c>
      <c r="K56" s="1">
        <f t="shared" si="31"/>
        <v>11</v>
      </c>
      <c r="L56" s="1">
        <f t="shared" si="32"/>
        <v>10</v>
      </c>
      <c r="M56" s="1">
        <f t="shared" si="33"/>
        <v>4</v>
      </c>
      <c r="N56" s="1">
        <f t="shared" si="34"/>
        <v>3</v>
      </c>
      <c r="O56" s="1">
        <f t="shared" si="35"/>
        <v>16</v>
      </c>
      <c r="P56" s="1">
        <f t="shared" si="36"/>
        <v>6</v>
      </c>
      <c r="Q56" s="1">
        <f t="shared" si="37"/>
        <v>7</v>
      </c>
      <c r="R56" s="1">
        <f t="shared" si="38"/>
        <v>15</v>
      </c>
      <c r="S56" s="1">
        <f t="shared" si="39"/>
        <v>8</v>
      </c>
      <c r="T56" s="1">
        <f t="shared" si="40"/>
        <v>3</v>
      </c>
      <c r="U56" s="1">
        <f t="shared" si="41"/>
        <v>8</v>
      </c>
      <c r="V56" s="1">
        <f t="shared" si="42"/>
        <v>4</v>
      </c>
      <c r="W56" s="1">
        <f t="shared" si="43"/>
        <v>2</v>
      </c>
      <c r="X56" s="1">
        <f t="shared" si="44"/>
        <v>20</v>
      </c>
      <c r="Y56" s="1">
        <f t="shared" si="45"/>
        <v>7</v>
      </c>
      <c r="Z56" s="1">
        <f t="shared" si="46"/>
        <v>6</v>
      </c>
      <c r="AA56" s="1" t="str">
        <f t="shared" si="27"/>
        <v>W</v>
      </c>
      <c r="AB56" s="1">
        <f t="shared" si="47"/>
        <v>2</v>
      </c>
      <c r="AC56" s="1" t="str">
        <f t="shared" si="28"/>
        <v>W</v>
      </c>
      <c r="AD56" s="1">
        <f t="shared" si="48"/>
        <v>5</v>
      </c>
      <c r="AE56" s="1">
        <f t="shared" si="49"/>
        <v>3</v>
      </c>
      <c r="AF56" s="1">
        <f t="shared" si="50"/>
        <v>2</v>
      </c>
      <c r="AG56" s="43"/>
    </row>
    <row r="57" spans="1:33" x14ac:dyDescent="0.3">
      <c r="A57" s="42">
        <v>46053</v>
      </c>
      <c r="B57" s="1">
        <v>56</v>
      </c>
      <c r="C57" s="1" t="s">
        <v>65</v>
      </c>
      <c r="D57" s="1" t="s">
        <v>20</v>
      </c>
      <c r="E57" s="1">
        <v>7</v>
      </c>
      <c r="F57" s="1">
        <v>3</v>
      </c>
      <c r="G57" s="1" t="s">
        <v>83</v>
      </c>
      <c r="H57" s="1" t="s">
        <v>83</v>
      </c>
      <c r="I57" s="1">
        <f t="shared" si="29"/>
        <v>32</v>
      </c>
      <c r="J57" s="1">
        <f t="shared" si="30"/>
        <v>14</v>
      </c>
      <c r="K57" s="1">
        <f t="shared" si="31"/>
        <v>11</v>
      </c>
      <c r="L57" s="1">
        <f t="shared" si="32"/>
        <v>10</v>
      </c>
      <c r="M57" s="1">
        <f t="shared" si="33"/>
        <v>4</v>
      </c>
      <c r="N57" s="1">
        <f t="shared" si="34"/>
        <v>3</v>
      </c>
      <c r="O57" s="1">
        <f t="shared" si="35"/>
        <v>16</v>
      </c>
      <c r="P57" s="1">
        <f t="shared" si="36"/>
        <v>6</v>
      </c>
      <c r="Q57" s="1">
        <f t="shared" si="37"/>
        <v>7</v>
      </c>
      <c r="R57" s="1">
        <f t="shared" si="38"/>
        <v>16</v>
      </c>
      <c r="S57" s="1">
        <f t="shared" si="39"/>
        <v>8</v>
      </c>
      <c r="T57" s="1">
        <f t="shared" si="40"/>
        <v>3</v>
      </c>
      <c r="U57" s="1">
        <f t="shared" si="41"/>
        <v>8</v>
      </c>
      <c r="V57" s="1">
        <f t="shared" si="42"/>
        <v>4</v>
      </c>
      <c r="W57" s="1">
        <f t="shared" si="43"/>
        <v>2</v>
      </c>
      <c r="X57" s="1">
        <f t="shared" si="44"/>
        <v>21</v>
      </c>
      <c r="Y57" s="1">
        <f t="shared" si="45"/>
        <v>7</v>
      </c>
      <c r="Z57" s="1">
        <f t="shared" si="46"/>
        <v>6</v>
      </c>
      <c r="AA57" s="1" t="str">
        <f t="shared" si="27"/>
        <v>W</v>
      </c>
      <c r="AB57" s="1">
        <f t="shared" si="47"/>
        <v>3</v>
      </c>
      <c r="AC57" s="1" t="str">
        <f t="shared" si="28"/>
        <v>W</v>
      </c>
      <c r="AD57" s="1">
        <f t="shared" si="48"/>
        <v>6</v>
      </c>
      <c r="AE57" s="1">
        <f t="shared" si="49"/>
        <v>3</v>
      </c>
      <c r="AF57" s="1">
        <f t="shared" si="50"/>
        <v>1</v>
      </c>
      <c r="AG57" s="43"/>
    </row>
    <row r="58" spans="1:33" x14ac:dyDescent="0.3">
      <c r="A58" s="42">
        <v>46055</v>
      </c>
      <c r="B58" s="1">
        <v>57</v>
      </c>
      <c r="C58" s="1" t="s">
        <v>66</v>
      </c>
      <c r="D58" s="1" t="s">
        <v>16</v>
      </c>
      <c r="E58" s="1">
        <v>4</v>
      </c>
      <c r="F58" s="1">
        <v>3</v>
      </c>
      <c r="G58" s="1" t="s">
        <v>84</v>
      </c>
      <c r="H58" s="1" t="s">
        <v>83</v>
      </c>
      <c r="I58" s="1">
        <f t="shared" si="29"/>
        <v>33</v>
      </c>
      <c r="J58" s="1">
        <f t="shared" si="30"/>
        <v>14</v>
      </c>
      <c r="K58" s="1">
        <f t="shared" si="31"/>
        <v>12</v>
      </c>
      <c r="L58" s="1">
        <f t="shared" si="32"/>
        <v>10</v>
      </c>
      <c r="M58" s="1">
        <f t="shared" si="33"/>
        <v>4</v>
      </c>
      <c r="N58" s="1">
        <f t="shared" si="34"/>
        <v>3</v>
      </c>
      <c r="O58" s="1">
        <f t="shared" si="35"/>
        <v>17</v>
      </c>
      <c r="P58" s="1">
        <f t="shared" si="36"/>
        <v>6</v>
      </c>
      <c r="Q58" s="1">
        <f t="shared" si="37"/>
        <v>7</v>
      </c>
      <c r="R58" s="1">
        <f t="shared" si="38"/>
        <v>16</v>
      </c>
      <c r="S58" s="1">
        <f t="shared" si="39"/>
        <v>8</v>
      </c>
      <c r="T58" s="1">
        <f t="shared" si="40"/>
        <v>3</v>
      </c>
      <c r="U58" s="1">
        <f t="shared" si="41"/>
        <v>8</v>
      </c>
      <c r="V58" s="1">
        <f t="shared" si="42"/>
        <v>4</v>
      </c>
      <c r="W58" s="1">
        <f t="shared" si="43"/>
        <v>2</v>
      </c>
      <c r="X58" s="1">
        <f t="shared" si="44"/>
        <v>21</v>
      </c>
      <c r="Y58" s="1">
        <f t="shared" si="45"/>
        <v>7</v>
      </c>
      <c r="Z58" s="1">
        <f t="shared" si="46"/>
        <v>6</v>
      </c>
      <c r="AA58" s="1" t="str">
        <f t="shared" si="27"/>
        <v>W</v>
      </c>
      <c r="AB58" s="1">
        <f t="shared" si="47"/>
        <v>4</v>
      </c>
      <c r="AC58" s="1" t="str">
        <f t="shared" si="28"/>
        <v>W</v>
      </c>
      <c r="AD58" s="1">
        <f t="shared" si="48"/>
        <v>7</v>
      </c>
      <c r="AE58" s="1">
        <f t="shared" si="49"/>
        <v>2</v>
      </c>
      <c r="AF58" s="1">
        <f t="shared" si="50"/>
        <v>1</v>
      </c>
      <c r="AG58" s="43"/>
    </row>
    <row r="59" spans="1:33" x14ac:dyDescent="0.3">
      <c r="A59" s="42">
        <v>46057</v>
      </c>
      <c r="B59" s="1">
        <v>58</v>
      </c>
      <c r="C59" s="1" t="s">
        <v>65</v>
      </c>
      <c r="D59" s="1" t="s">
        <v>15</v>
      </c>
      <c r="E59" s="1">
        <v>6</v>
      </c>
      <c r="F59" s="1">
        <v>5</v>
      </c>
      <c r="G59" s="1" t="s">
        <v>84</v>
      </c>
      <c r="H59" s="1" t="s">
        <v>83</v>
      </c>
      <c r="I59" s="1">
        <f t="shared" si="29"/>
        <v>34</v>
      </c>
      <c r="J59" s="1">
        <f t="shared" si="30"/>
        <v>14</v>
      </c>
      <c r="K59" s="1">
        <f t="shared" si="31"/>
        <v>13</v>
      </c>
      <c r="L59" s="1">
        <f t="shared" si="32"/>
        <v>10</v>
      </c>
      <c r="M59" s="1">
        <f t="shared" si="33"/>
        <v>4</v>
      </c>
      <c r="N59" s="1">
        <f t="shared" si="34"/>
        <v>3</v>
      </c>
      <c r="O59" s="1">
        <f t="shared" si="35"/>
        <v>17</v>
      </c>
      <c r="P59" s="1">
        <f t="shared" si="36"/>
        <v>6</v>
      </c>
      <c r="Q59" s="1">
        <f t="shared" si="37"/>
        <v>7</v>
      </c>
      <c r="R59" s="1">
        <f t="shared" si="38"/>
        <v>17</v>
      </c>
      <c r="S59" s="1">
        <f t="shared" si="39"/>
        <v>8</v>
      </c>
      <c r="T59" s="1">
        <f t="shared" si="40"/>
        <v>3</v>
      </c>
      <c r="U59" s="1">
        <f t="shared" si="41"/>
        <v>9</v>
      </c>
      <c r="V59" s="1">
        <f t="shared" si="42"/>
        <v>4</v>
      </c>
      <c r="W59" s="1">
        <f t="shared" si="43"/>
        <v>2</v>
      </c>
      <c r="X59" s="1">
        <f t="shared" si="44"/>
        <v>22</v>
      </c>
      <c r="Y59" s="1">
        <f t="shared" si="45"/>
        <v>7</v>
      </c>
      <c r="Z59" s="1">
        <f t="shared" si="46"/>
        <v>6</v>
      </c>
      <c r="AA59" s="1" t="str">
        <f t="shared" si="27"/>
        <v>W</v>
      </c>
      <c r="AB59" s="1">
        <f t="shared" si="47"/>
        <v>5</v>
      </c>
      <c r="AC59" s="1" t="str">
        <f t="shared" si="28"/>
        <v>W</v>
      </c>
      <c r="AD59" s="1">
        <f t="shared" si="48"/>
        <v>8</v>
      </c>
      <c r="AE59" s="1">
        <f t="shared" si="49"/>
        <v>1</v>
      </c>
      <c r="AF59" s="1">
        <f t="shared" si="50"/>
        <v>1</v>
      </c>
      <c r="AG59" s="43"/>
    </row>
    <row r="60" spans="1:33" x14ac:dyDescent="0.3">
      <c r="A60" s="42">
        <v>46079</v>
      </c>
      <c r="B60" s="1">
        <v>59</v>
      </c>
      <c r="C60" s="1" t="s">
        <v>65</v>
      </c>
      <c r="D60" s="1" t="s">
        <v>24</v>
      </c>
      <c r="E60" s="1">
        <v>5</v>
      </c>
      <c r="F60" s="1">
        <v>2</v>
      </c>
      <c r="G60" s="1" t="s">
        <v>83</v>
      </c>
      <c r="H60" s="1" t="s">
        <v>83</v>
      </c>
      <c r="I60" s="1">
        <f t="shared" si="29"/>
        <v>35</v>
      </c>
      <c r="J60" s="1">
        <f t="shared" si="30"/>
        <v>14</v>
      </c>
      <c r="K60" s="1">
        <f t="shared" si="31"/>
        <v>13</v>
      </c>
      <c r="L60" s="1">
        <f t="shared" si="32"/>
        <v>10</v>
      </c>
      <c r="M60" s="1">
        <f t="shared" si="33"/>
        <v>4</v>
      </c>
      <c r="N60" s="1">
        <f t="shared" si="34"/>
        <v>3</v>
      </c>
      <c r="O60" s="1">
        <f t="shared" si="35"/>
        <v>17</v>
      </c>
      <c r="P60" s="1">
        <f t="shared" si="36"/>
        <v>6</v>
      </c>
      <c r="Q60" s="1">
        <f t="shared" si="37"/>
        <v>7</v>
      </c>
      <c r="R60" s="1">
        <f t="shared" si="38"/>
        <v>18</v>
      </c>
      <c r="S60" s="1">
        <f t="shared" si="39"/>
        <v>8</v>
      </c>
      <c r="T60" s="1">
        <f t="shared" si="40"/>
        <v>3</v>
      </c>
      <c r="U60" s="1">
        <f t="shared" si="41"/>
        <v>10</v>
      </c>
      <c r="V60" s="1">
        <f t="shared" si="42"/>
        <v>4</v>
      </c>
      <c r="W60" s="1">
        <f t="shared" si="43"/>
        <v>2</v>
      </c>
      <c r="X60" s="1">
        <f t="shared" si="44"/>
        <v>23</v>
      </c>
      <c r="Y60" s="1">
        <f t="shared" si="45"/>
        <v>7</v>
      </c>
      <c r="Z60" s="1">
        <f t="shared" si="46"/>
        <v>6</v>
      </c>
      <c r="AA60" s="1" t="str">
        <f t="shared" si="27"/>
        <v>W</v>
      </c>
      <c r="AB60" s="1">
        <f t="shared" si="47"/>
        <v>6</v>
      </c>
      <c r="AC60" s="1" t="str">
        <f t="shared" si="28"/>
        <v>W</v>
      </c>
      <c r="AD60" s="1">
        <f t="shared" si="48"/>
        <v>8</v>
      </c>
      <c r="AE60" s="1">
        <f t="shared" si="49"/>
        <v>1</v>
      </c>
      <c r="AF60" s="1">
        <f t="shared" si="50"/>
        <v>1</v>
      </c>
      <c r="AG60" s="43"/>
    </row>
    <row r="61" spans="1:33" x14ac:dyDescent="0.3">
      <c r="A61" s="42">
        <v>46080</v>
      </c>
      <c r="B61" s="1">
        <v>60</v>
      </c>
      <c r="C61" s="1" t="s">
        <v>65</v>
      </c>
      <c r="D61" s="1" t="s">
        <v>95</v>
      </c>
      <c r="E61" s="1">
        <v>2</v>
      </c>
      <c r="F61" s="1">
        <v>5</v>
      </c>
      <c r="G61" s="1" t="s">
        <v>83</v>
      </c>
      <c r="H61" s="1" t="s">
        <v>83</v>
      </c>
      <c r="I61" s="1">
        <f t="shared" si="29"/>
        <v>35</v>
      </c>
      <c r="J61" s="1">
        <f t="shared" si="30"/>
        <v>15</v>
      </c>
      <c r="K61" s="1">
        <f t="shared" si="31"/>
        <v>13</v>
      </c>
      <c r="L61" s="1">
        <f t="shared" si="32"/>
        <v>10</v>
      </c>
      <c r="M61" s="1">
        <f t="shared" si="33"/>
        <v>4</v>
      </c>
      <c r="N61" s="1">
        <f t="shared" si="34"/>
        <v>3</v>
      </c>
      <c r="O61" s="1">
        <f t="shared" si="35"/>
        <v>17</v>
      </c>
      <c r="P61" s="1">
        <f t="shared" si="36"/>
        <v>6</v>
      </c>
      <c r="Q61" s="1">
        <f t="shared" si="37"/>
        <v>7</v>
      </c>
      <c r="R61" s="1">
        <f t="shared" si="38"/>
        <v>18</v>
      </c>
      <c r="S61" s="1">
        <f t="shared" si="39"/>
        <v>9</v>
      </c>
      <c r="T61" s="1">
        <f t="shared" si="40"/>
        <v>3</v>
      </c>
      <c r="U61" s="1">
        <f t="shared" si="41"/>
        <v>10</v>
      </c>
      <c r="V61" s="1">
        <f t="shared" si="42"/>
        <v>5</v>
      </c>
      <c r="W61" s="1">
        <f t="shared" si="43"/>
        <v>2</v>
      </c>
      <c r="X61" s="1">
        <f t="shared" si="44"/>
        <v>23</v>
      </c>
      <c r="Y61" s="1">
        <f t="shared" si="45"/>
        <v>8</v>
      </c>
      <c r="Z61" s="1">
        <f t="shared" si="46"/>
        <v>6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7</v>
      </c>
      <c r="AE61" s="1">
        <f t="shared" si="49"/>
        <v>2</v>
      </c>
      <c r="AF61" s="1">
        <f t="shared" si="50"/>
        <v>1</v>
      </c>
      <c r="AG61" s="43"/>
    </row>
    <row r="62" spans="1:33" x14ac:dyDescent="0.3">
      <c r="A62" s="42">
        <v>46082</v>
      </c>
      <c r="B62" s="1">
        <v>61</v>
      </c>
      <c r="C62" s="1" t="s">
        <v>66</v>
      </c>
      <c r="D62" s="1" t="s">
        <v>6</v>
      </c>
      <c r="E62" s="1">
        <v>1</v>
      </c>
      <c r="F62" s="1">
        <v>3</v>
      </c>
      <c r="G62" s="1" t="s">
        <v>83</v>
      </c>
      <c r="H62" s="1" t="s">
        <v>83</v>
      </c>
      <c r="I62" s="1">
        <f t="shared" si="29"/>
        <v>35</v>
      </c>
      <c r="J62" s="1">
        <f t="shared" si="30"/>
        <v>16</v>
      </c>
      <c r="K62" s="1">
        <f t="shared" si="31"/>
        <v>13</v>
      </c>
      <c r="L62" s="1">
        <f t="shared" si="32"/>
        <v>10</v>
      </c>
      <c r="M62" s="1">
        <f t="shared" si="33"/>
        <v>4</v>
      </c>
      <c r="N62" s="1">
        <f t="shared" si="34"/>
        <v>3</v>
      </c>
      <c r="O62" s="1">
        <f t="shared" si="35"/>
        <v>17</v>
      </c>
      <c r="P62" s="1">
        <f t="shared" si="36"/>
        <v>7</v>
      </c>
      <c r="Q62" s="1">
        <f t="shared" si="37"/>
        <v>7</v>
      </c>
      <c r="R62" s="1">
        <f t="shared" si="38"/>
        <v>18</v>
      </c>
      <c r="S62" s="1">
        <f t="shared" si="39"/>
        <v>9</v>
      </c>
      <c r="T62" s="1">
        <f t="shared" si="40"/>
        <v>3</v>
      </c>
      <c r="U62" s="1">
        <f t="shared" si="41"/>
        <v>10</v>
      </c>
      <c r="V62" s="1">
        <f t="shared" si="42"/>
        <v>6</v>
      </c>
      <c r="W62" s="1">
        <f t="shared" si="43"/>
        <v>2</v>
      </c>
      <c r="X62" s="1">
        <f t="shared" si="44"/>
        <v>23</v>
      </c>
      <c r="Y62" s="1">
        <f t="shared" si="45"/>
        <v>9</v>
      </c>
      <c r="Z62" s="1">
        <f t="shared" si="46"/>
        <v>6</v>
      </c>
      <c r="AA62" s="1" t="str">
        <f t="shared" si="27"/>
        <v>L</v>
      </c>
      <c r="AB62" s="1">
        <f t="shared" si="47"/>
        <v>2</v>
      </c>
      <c r="AC62" s="1" t="str">
        <f t="shared" si="28"/>
        <v>L</v>
      </c>
      <c r="AD62" s="1">
        <f t="shared" si="48"/>
        <v>7</v>
      </c>
      <c r="AE62" s="1">
        <f t="shared" si="49"/>
        <v>2</v>
      </c>
      <c r="AF62" s="1">
        <f t="shared" si="50"/>
        <v>1</v>
      </c>
      <c r="AG62" s="43"/>
    </row>
    <row r="63" spans="1:33" x14ac:dyDescent="0.3">
      <c r="A63" s="42">
        <v>46084</v>
      </c>
      <c r="B63" s="1">
        <v>62</v>
      </c>
      <c r="C63" s="1" t="s">
        <v>66</v>
      </c>
      <c r="D63" s="1" t="s">
        <v>5</v>
      </c>
      <c r="E63" s="1">
        <v>5</v>
      </c>
      <c r="F63" s="1">
        <v>1</v>
      </c>
      <c r="G63" s="1" t="s">
        <v>83</v>
      </c>
      <c r="H63" s="1" t="s">
        <v>83</v>
      </c>
      <c r="I63" s="1">
        <f t="shared" si="29"/>
        <v>36</v>
      </c>
      <c r="J63" s="1">
        <f t="shared" si="30"/>
        <v>16</v>
      </c>
      <c r="K63" s="1">
        <f t="shared" si="31"/>
        <v>13</v>
      </c>
      <c r="L63" s="1">
        <f t="shared" si="32"/>
        <v>10</v>
      </c>
      <c r="M63" s="1">
        <f t="shared" si="33"/>
        <v>4</v>
      </c>
      <c r="N63" s="1">
        <f t="shared" si="34"/>
        <v>3</v>
      </c>
      <c r="O63" s="1">
        <f t="shared" si="35"/>
        <v>18</v>
      </c>
      <c r="P63" s="1">
        <f t="shared" si="36"/>
        <v>7</v>
      </c>
      <c r="Q63" s="1">
        <f t="shared" si="37"/>
        <v>7</v>
      </c>
      <c r="R63" s="1">
        <f t="shared" si="38"/>
        <v>18</v>
      </c>
      <c r="S63" s="1">
        <f t="shared" si="39"/>
        <v>9</v>
      </c>
      <c r="T63" s="1">
        <f t="shared" si="40"/>
        <v>3</v>
      </c>
      <c r="U63" s="1">
        <f t="shared" si="41"/>
        <v>10</v>
      </c>
      <c r="V63" s="1">
        <f t="shared" si="42"/>
        <v>6</v>
      </c>
      <c r="W63" s="1">
        <f t="shared" si="43"/>
        <v>2</v>
      </c>
      <c r="X63" s="1">
        <f t="shared" si="44"/>
        <v>23</v>
      </c>
      <c r="Y63" s="1">
        <f t="shared" si="45"/>
        <v>9</v>
      </c>
      <c r="Z63" s="1">
        <f t="shared" si="46"/>
        <v>6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7</v>
      </c>
      <c r="AE63" s="1">
        <f t="shared" si="49"/>
        <v>2</v>
      </c>
      <c r="AF63" s="1">
        <f t="shared" si="50"/>
        <v>1</v>
      </c>
      <c r="AG63" s="43"/>
    </row>
    <row r="64" spans="1:33" x14ac:dyDescent="0.3">
      <c r="A64" s="42">
        <v>46087</v>
      </c>
      <c r="B64" s="1">
        <v>63</v>
      </c>
      <c r="C64" s="1" t="s">
        <v>65</v>
      </c>
      <c r="D64" s="1" t="s">
        <v>2</v>
      </c>
      <c r="E64" s="1">
        <v>4</v>
      </c>
      <c r="F64" s="1">
        <v>2</v>
      </c>
      <c r="G64" s="1" t="s">
        <v>83</v>
      </c>
      <c r="H64" s="1" t="s">
        <v>83</v>
      </c>
      <c r="I64" s="1">
        <f t="shared" si="29"/>
        <v>37</v>
      </c>
      <c r="J64" s="1">
        <f t="shared" si="30"/>
        <v>16</v>
      </c>
      <c r="K64" s="1">
        <f t="shared" si="31"/>
        <v>13</v>
      </c>
      <c r="L64" s="1">
        <f t="shared" si="32"/>
        <v>10</v>
      </c>
      <c r="M64" s="1">
        <f t="shared" si="33"/>
        <v>4</v>
      </c>
      <c r="N64" s="1">
        <f t="shared" si="34"/>
        <v>3</v>
      </c>
      <c r="O64" s="1">
        <f t="shared" si="35"/>
        <v>18</v>
      </c>
      <c r="P64" s="1">
        <f t="shared" si="36"/>
        <v>7</v>
      </c>
      <c r="Q64" s="1">
        <f t="shared" si="37"/>
        <v>7</v>
      </c>
      <c r="R64" s="1">
        <f t="shared" si="38"/>
        <v>19</v>
      </c>
      <c r="S64" s="1">
        <f t="shared" si="39"/>
        <v>9</v>
      </c>
      <c r="T64" s="1">
        <f t="shared" si="40"/>
        <v>3</v>
      </c>
      <c r="U64" s="1">
        <f t="shared" si="41"/>
        <v>10</v>
      </c>
      <c r="V64" s="1">
        <f t="shared" si="42"/>
        <v>6</v>
      </c>
      <c r="W64" s="1">
        <f t="shared" si="43"/>
        <v>2</v>
      </c>
      <c r="X64" s="1">
        <f t="shared" si="44"/>
        <v>24</v>
      </c>
      <c r="Y64" s="1">
        <f t="shared" si="45"/>
        <v>9</v>
      </c>
      <c r="Z64" s="1">
        <f t="shared" si="46"/>
        <v>6</v>
      </c>
      <c r="AA64" s="1" t="str">
        <f t="shared" si="27"/>
        <v>W</v>
      </c>
      <c r="AB64" s="1">
        <f t="shared" si="47"/>
        <v>2</v>
      </c>
      <c r="AC64" s="1" t="str">
        <f t="shared" si="28"/>
        <v>W</v>
      </c>
      <c r="AD64" s="1">
        <f t="shared" si="48"/>
        <v>8</v>
      </c>
      <c r="AE64" s="1">
        <f t="shared" si="49"/>
        <v>2</v>
      </c>
      <c r="AF64" s="1">
        <f t="shared" si="50"/>
        <v>0</v>
      </c>
      <c r="AG64" s="43"/>
    </row>
    <row r="65" spans="1:33" x14ac:dyDescent="0.3">
      <c r="A65" s="42">
        <v>46089</v>
      </c>
      <c r="B65" s="1">
        <v>64</v>
      </c>
      <c r="C65" s="1" t="s">
        <v>65</v>
      </c>
      <c r="D65" s="1" t="s">
        <v>24</v>
      </c>
      <c r="E65" s="1">
        <v>2</v>
      </c>
      <c r="F65" s="1">
        <v>3</v>
      </c>
      <c r="G65" s="1" t="s">
        <v>84</v>
      </c>
      <c r="H65" s="1" t="s">
        <v>84</v>
      </c>
      <c r="I65" s="1">
        <f t="shared" si="29"/>
        <v>37</v>
      </c>
      <c r="J65" s="1">
        <f t="shared" si="30"/>
        <v>16</v>
      </c>
      <c r="K65" s="1">
        <f t="shared" si="31"/>
        <v>13</v>
      </c>
      <c r="L65" s="1">
        <f t="shared" si="32"/>
        <v>11</v>
      </c>
      <c r="M65" s="1">
        <f t="shared" si="33"/>
        <v>4</v>
      </c>
      <c r="N65" s="1">
        <f t="shared" si="34"/>
        <v>4</v>
      </c>
      <c r="O65" s="1">
        <f t="shared" si="35"/>
        <v>18</v>
      </c>
      <c r="P65" s="1">
        <f t="shared" si="36"/>
        <v>7</v>
      </c>
      <c r="Q65" s="1">
        <f t="shared" si="37"/>
        <v>7</v>
      </c>
      <c r="R65" s="1">
        <f t="shared" si="38"/>
        <v>19</v>
      </c>
      <c r="S65" s="1">
        <f t="shared" si="39"/>
        <v>9</v>
      </c>
      <c r="T65" s="1">
        <f t="shared" si="40"/>
        <v>4</v>
      </c>
      <c r="U65" s="1">
        <f t="shared" si="41"/>
        <v>10</v>
      </c>
      <c r="V65" s="1">
        <f t="shared" si="42"/>
        <v>6</v>
      </c>
      <c r="W65" s="1">
        <f t="shared" si="43"/>
        <v>3</v>
      </c>
      <c r="X65" s="1">
        <f t="shared" si="44"/>
        <v>24</v>
      </c>
      <c r="Y65" s="1">
        <f t="shared" si="45"/>
        <v>9</v>
      </c>
      <c r="Z65" s="1">
        <f t="shared" si="46"/>
        <v>7</v>
      </c>
      <c r="AA65" s="1" t="str">
        <f t="shared" si="27"/>
        <v>L</v>
      </c>
      <c r="AB65" s="1">
        <f t="shared" si="47"/>
        <v>1</v>
      </c>
      <c r="AC65" s="1" t="str">
        <f t="shared" si="28"/>
        <v>OTL</v>
      </c>
      <c r="AD65" s="1">
        <f t="shared" si="48"/>
        <v>7</v>
      </c>
      <c r="AE65" s="1">
        <f t="shared" si="49"/>
        <v>2</v>
      </c>
      <c r="AF65" s="1">
        <f t="shared" si="50"/>
        <v>1</v>
      </c>
      <c r="AG65" s="43"/>
    </row>
    <row r="66" spans="1:33" x14ac:dyDescent="0.3">
      <c r="A66" s="42">
        <v>46091</v>
      </c>
      <c r="B66" s="1">
        <v>65</v>
      </c>
      <c r="C66" s="1" t="s">
        <v>66</v>
      </c>
      <c r="D66" s="1" t="s">
        <v>95</v>
      </c>
      <c r="E66" s="1">
        <v>5</v>
      </c>
      <c r="F66" s="1">
        <v>0</v>
      </c>
      <c r="G66" s="1" t="s">
        <v>83</v>
      </c>
      <c r="H66" s="1" t="s">
        <v>83</v>
      </c>
      <c r="I66" s="1">
        <f t="shared" si="29"/>
        <v>38</v>
      </c>
      <c r="J66" s="1">
        <f t="shared" si="30"/>
        <v>16</v>
      </c>
      <c r="K66" s="1">
        <f t="shared" si="31"/>
        <v>13</v>
      </c>
      <c r="L66" s="1">
        <f t="shared" si="32"/>
        <v>11</v>
      </c>
      <c r="M66" s="1">
        <f t="shared" si="33"/>
        <v>4</v>
      </c>
      <c r="N66" s="1">
        <f t="shared" si="34"/>
        <v>4</v>
      </c>
      <c r="O66" s="1">
        <f t="shared" si="35"/>
        <v>19</v>
      </c>
      <c r="P66" s="1">
        <f t="shared" si="36"/>
        <v>7</v>
      </c>
      <c r="Q66" s="1">
        <f t="shared" si="37"/>
        <v>7</v>
      </c>
      <c r="R66" s="1">
        <f t="shared" si="38"/>
        <v>19</v>
      </c>
      <c r="S66" s="1">
        <f t="shared" si="39"/>
        <v>9</v>
      </c>
      <c r="T66" s="1">
        <f t="shared" si="40"/>
        <v>4</v>
      </c>
      <c r="U66" s="1">
        <f t="shared" si="41"/>
        <v>11</v>
      </c>
      <c r="V66" s="1">
        <f t="shared" si="42"/>
        <v>6</v>
      </c>
      <c r="W66" s="1">
        <f t="shared" si="43"/>
        <v>3</v>
      </c>
      <c r="X66" s="1">
        <f t="shared" si="44"/>
        <v>25</v>
      </c>
      <c r="Y66" s="1">
        <f t="shared" si="45"/>
        <v>9</v>
      </c>
      <c r="Z66" s="1">
        <f t="shared" si="46"/>
        <v>7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7</v>
      </c>
      <c r="AE66" s="1">
        <f t="shared" si="49"/>
        <v>2</v>
      </c>
      <c r="AF66" s="1">
        <f t="shared" si="50"/>
        <v>1</v>
      </c>
      <c r="AG66" s="43"/>
    </row>
    <row r="67" spans="1:33" x14ac:dyDescent="0.3">
      <c r="A67" s="42">
        <v>46093</v>
      </c>
      <c r="B67" s="1">
        <v>66</v>
      </c>
      <c r="C67" s="1" t="s">
        <v>66</v>
      </c>
      <c r="D67" s="1" t="s">
        <v>10</v>
      </c>
      <c r="E67" s="1">
        <v>2</v>
      </c>
      <c r="F67" s="1">
        <v>3</v>
      </c>
      <c r="G67" s="1" t="s">
        <v>84</v>
      </c>
      <c r="H67" s="1" t="s">
        <v>84</v>
      </c>
      <c r="I67" s="1">
        <f t="shared" ref="I67:I83" si="53">IF(E67="","",IF(E67&gt;F67,I66+1,I66))</f>
        <v>38</v>
      </c>
      <c r="J67" s="1">
        <f t="shared" ref="J67:J83" si="54">IF(E67="","",IF(AND(F67&gt;E67,G67=$AK$2,H67=$AK$2),J66+1,J66))</f>
        <v>16</v>
      </c>
      <c r="K67" s="1">
        <f t="shared" ref="K67:K83" si="55">IF(E67="","",IF(AND(G67=$AK$1,E67&gt;F67),K66+1,K66))</f>
        <v>13</v>
      </c>
      <c r="L67" s="1">
        <f t="shared" ref="L67:L83" si="56">IF(E67="","",IF(AND(OR(G67=$AK$1,H67=$AK$1),E67&lt;F67),L66+1,L66))</f>
        <v>12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5</v>
      </c>
      <c r="O67" s="1">
        <f t="shared" ref="O67:O83" si="59">IF(E67="","",IF(AND(C67=$AL$1,E67&gt;F67),O66+1,O66))</f>
        <v>19</v>
      </c>
      <c r="P67" s="1">
        <f t="shared" ref="P67:P83" si="60">IF(E67="","",IF(AND(C67=$AL$1,F67&gt;E67,G67=$AK$2,H67=$AK$2), P66+1, P66))</f>
        <v>7</v>
      </c>
      <c r="Q67" s="1">
        <f t="shared" ref="Q67:Q83" si="61">IF(E67="","",IF(AND(C67=$AL$1,F67&gt;E67,OR(G67=$AK$1,H67=$AK$1)),Q66+1, Q66))</f>
        <v>8</v>
      </c>
      <c r="R67" s="1">
        <f t="shared" ref="R67:R83" si="62">IF(E67="","",IF(AND(C67=$AL$2,E67&gt;F67),R66+1,R66))</f>
        <v>19</v>
      </c>
      <c r="S67" s="1">
        <f t="shared" ref="S67:S83" si="63">IF(E67="","",IF(AND(C67=$AL$2,F67&gt;E67,G67=$AK$2,H67=$AK$2),S66+1,S66))</f>
        <v>9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11</v>
      </c>
      <c r="V67" s="1">
        <f t="shared" ref="V67:V83" si="66">IF(E67="","",IF(AND(E67&lt;F67,G67=$AK$2,H67=$AK$2,COUNTIF($AO$1:$AO$7,D67)=1),V66+1,V66))</f>
        <v>6</v>
      </c>
      <c r="W67" s="1">
        <f t="shared" ref="W67:W83" si="67">IF(E67="","",IF(AND(E67&lt;F67,COUNTIF($AO$1:$AO$7,D67)=1,OR(G67=$AK$1,H67=$AK$1)), W66+1, W66))</f>
        <v>3</v>
      </c>
      <c r="X67" s="1">
        <f t="shared" ref="X67:X83" si="68">IF(E67="","",IF(AND(E67&gt;F67,COUNTIF($AN$1:$AN$15,D67)=1),X66+1,X66))</f>
        <v>25</v>
      </c>
      <c r="Y67" s="1">
        <f t="shared" ref="Y67:Y83" si="69">IF(E67="","",IF(AND(E67&lt;F67,G67=$AK$2,H67=$AK$2,COUNTIF($AN$1:$AN$15,D67)=1),Y66+1,Y66))</f>
        <v>9</v>
      </c>
      <c r="Z67" s="1">
        <f t="shared" ref="Z67:Z83" si="70">IF(E67="","",IF(AND(E67&lt;F67,COUNTIF($AN$1:$AN$15,D67)=1,OR(G67=$AK$1,H67=$AK$1)), Z66+1, Z66))</f>
        <v>7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OTL</v>
      </c>
      <c r="AD67" s="1">
        <f t="shared" si="48"/>
        <v>6</v>
      </c>
      <c r="AE67" s="1">
        <f t="shared" si="49"/>
        <v>2</v>
      </c>
      <c r="AF67" s="1">
        <f t="shared" si="50"/>
        <v>2</v>
      </c>
      <c r="AG67" s="43"/>
    </row>
    <row r="68" spans="1:33" x14ac:dyDescent="0.3">
      <c r="A68" s="42">
        <v>46095</v>
      </c>
      <c r="B68" s="1">
        <v>67</v>
      </c>
      <c r="C68" s="1" t="s">
        <v>66</v>
      </c>
      <c r="D68" s="1" t="s">
        <v>12</v>
      </c>
      <c r="E68" s="1">
        <v>2</v>
      </c>
      <c r="F68" s="1">
        <v>4</v>
      </c>
      <c r="G68" s="1" t="s">
        <v>83</v>
      </c>
      <c r="H68" s="1" t="s">
        <v>83</v>
      </c>
      <c r="I68" s="1">
        <f t="shared" si="53"/>
        <v>38</v>
      </c>
      <c r="J68" s="1">
        <f t="shared" si="54"/>
        <v>17</v>
      </c>
      <c r="K68" s="1">
        <f t="shared" si="55"/>
        <v>13</v>
      </c>
      <c r="L68" s="1">
        <f t="shared" si="56"/>
        <v>12</v>
      </c>
      <c r="M68" s="1">
        <f t="shared" si="57"/>
        <v>4</v>
      </c>
      <c r="N68" s="1">
        <f t="shared" si="58"/>
        <v>5</v>
      </c>
      <c r="O68" s="1">
        <f t="shared" si="59"/>
        <v>19</v>
      </c>
      <c r="P68" s="1">
        <f t="shared" si="60"/>
        <v>8</v>
      </c>
      <c r="Q68" s="1">
        <f t="shared" si="61"/>
        <v>8</v>
      </c>
      <c r="R68" s="1">
        <f t="shared" si="62"/>
        <v>19</v>
      </c>
      <c r="S68" s="1">
        <f t="shared" si="63"/>
        <v>9</v>
      </c>
      <c r="T68" s="1">
        <f t="shared" si="64"/>
        <v>4</v>
      </c>
      <c r="U68" s="1">
        <f t="shared" si="65"/>
        <v>11</v>
      </c>
      <c r="V68" s="1">
        <f t="shared" si="66"/>
        <v>6</v>
      </c>
      <c r="W68" s="1">
        <f t="shared" si="67"/>
        <v>3</v>
      </c>
      <c r="X68" s="1">
        <f t="shared" si="68"/>
        <v>25</v>
      </c>
      <c r="Y68" s="1">
        <f t="shared" si="69"/>
        <v>9</v>
      </c>
      <c r="Z68" s="1">
        <f t="shared" si="70"/>
        <v>7</v>
      </c>
      <c r="AA68" s="1" t="str">
        <f t="shared" si="51"/>
        <v>L</v>
      </c>
      <c r="AB68" s="1">
        <f t="shared" si="71"/>
        <v>2</v>
      </c>
      <c r="AC68" s="1" t="str">
        <f t="shared" si="52"/>
        <v>L</v>
      </c>
      <c r="AD68" s="1">
        <f t="shared" si="48"/>
        <v>5</v>
      </c>
      <c r="AE68" s="1">
        <f t="shared" si="49"/>
        <v>3</v>
      </c>
      <c r="AF68" s="1">
        <f t="shared" si="50"/>
        <v>2</v>
      </c>
      <c r="AG68" s="43"/>
    </row>
    <row r="69" spans="1:33" x14ac:dyDescent="0.3">
      <c r="A69" s="42">
        <v>46096</v>
      </c>
      <c r="B69" s="1">
        <v>68</v>
      </c>
      <c r="C69" s="1" t="s">
        <v>66</v>
      </c>
      <c r="D69" s="1" t="s">
        <v>4</v>
      </c>
      <c r="E69" s="1">
        <v>2</v>
      </c>
      <c r="F69" s="1">
        <v>4</v>
      </c>
      <c r="G69" s="1" t="s">
        <v>83</v>
      </c>
      <c r="H69" s="1" t="s">
        <v>83</v>
      </c>
      <c r="I69" s="1">
        <f t="shared" si="53"/>
        <v>38</v>
      </c>
      <c r="J69" s="1">
        <f t="shared" si="54"/>
        <v>18</v>
      </c>
      <c r="K69" s="1">
        <f t="shared" si="55"/>
        <v>13</v>
      </c>
      <c r="L69" s="1">
        <f t="shared" si="56"/>
        <v>12</v>
      </c>
      <c r="M69" s="1">
        <f t="shared" si="57"/>
        <v>4</v>
      </c>
      <c r="N69" s="1">
        <f t="shared" si="58"/>
        <v>5</v>
      </c>
      <c r="O69" s="1">
        <f t="shared" si="59"/>
        <v>19</v>
      </c>
      <c r="P69" s="1">
        <f t="shared" si="60"/>
        <v>9</v>
      </c>
      <c r="Q69" s="1">
        <f t="shared" si="61"/>
        <v>8</v>
      </c>
      <c r="R69" s="1">
        <f t="shared" si="62"/>
        <v>19</v>
      </c>
      <c r="S69" s="1">
        <f t="shared" si="63"/>
        <v>9</v>
      </c>
      <c r="T69" s="1">
        <f t="shared" si="64"/>
        <v>4</v>
      </c>
      <c r="U69" s="1">
        <f t="shared" si="65"/>
        <v>11</v>
      </c>
      <c r="V69" s="1">
        <f t="shared" si="66"/>
        <v>6</v>
      </c>
      <c r="W69" s="1">
        <f t="shared" si="67"/>
        <v>3</v>
      </c>
      <c r="X69" s="1">
        <f t="shared" si="68"/>
        <v>25</v>
      </c>
      <c r="Y69" s="1">
        <f t="shared" si="69"/>
        <v>9</v>
      </c>
      <c r="Z69" s="1">
        <f t="shared" si="70"/>
        <v>7</v>
      </c>
      <c r="AA69" s="1" t="str">
        <f t="shared" si="51"/>
        <v>L</v>
      </c>
      <c r="AB69" s="1">
        <f t="shared" si="71"/>
        <v>3</v>
      </c>
      <c r="AC69" s="1" t="str">
        <f t="shared" si="52"/>
        <v>L</v>
      </c>
      <c r="AD69" s="1">
        <f t="shared" si="48"/>
        <v>4</v>
      </c>
      <c r="AE69" s="1">
        <f t="shared" si="49"/>
        <v>4</v>
      </c>
      <c r="AF69" s="1">
        <f t="shared" si="50"/>
        <v>2</v>
      </c>
      <c r="AG69" s="43"/>
    </row>
    <row r="70" spans="1:33" x14ac:dyDescent="0.3">
      <c r="A70" s="42">
        <v>46098</v>
      </c>
      <c r="B70" s="1">
        <v>69</v>
      </c>
      <c r="C70" s="1" t="s">
        <v>65</v>
      </c>
      <c r="D70" s="1" t="s">
        <v>25</v>
      </c>
      <c r="E70" s="1">
        <v>4</v>
      </c>
      <c r="F70" s="1">
        <v>3</v>
      </c>
      <c r="G70" s="1" t="s">
        <v>84</v>
      </c>
      <c r="H70" s="1" t="s">
        <v>83</v>
      </c>
      <c r="I70" s="1">
        <f t="shared" si="53"/>
        <v>39</v>
      </c>
      <c r="J70" s="1">
        <f t="shared" si="54"/>
        <v>18</v>
      </c>
      <c r="K70" s="1">
        <f t="shared" si="55"/>
        <v>14</v>
      </c>
      <c r="L70" s="1">
        <f t="shared" si="56"/>
        <v>12</v>
      </c>
      <c r="M70" s="1">
        <f t="shared" si="57"/>
        <v>4</v>
      </c>
      <c r="N70" s="1">
        <f t="shared" si="58"/>
        <v>5</v>
      </c>
      <c r="O70" s="1">
        <f t="shared" si="59"/>
        <v>19</v>
      </c>
      <c r="P70" s="1">
        <f t="shared" si="60"/>
        <v>9</v>
      </c>
      <c r="Q70" s="1">
        <f t="shared" si="61"/>
        <v>8</v>
      </c>
      <c r="R70" s="1">
        <f t="shared" si="62"/>
        <v>20</v>
      </c>
      <c r="S70" s="1">
        <f t="shared" si="63"/>
        <v>9</v>
      </c>
      <c r="T70" s="1">
        <f t="shared" si="64"/>
        <v>4</v>
      </c>
      <c r="U70" s="1">
        <f t="shared" si="65"/>
        <v>12</v>
      </c>
      <c r="V70" s="1">
        <f t="shared" si="66"/>
        <v>6</v>
      </c>
      <c r="W70" s="1">
        <f t="shared" si="67"/>
        <v>3</v>
      </c>
      <c r="X70" s="1">
        <f t="shared" si="68"/>
        <v>26</v>
      </c>
      <c r="Y70" s="1">
        <f t="shared" si="69"/>
        <v>9</v>
      </c>
      <c r="Z70" s="1">
        <f t="shared" si="70"/>
        <v>7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4</v>
      </c>
      <c r="AE70" s="1">
        <f t="shared" si="49"/>
        <v>4</v>
      </c>
      <c r="AF70" s="1">
        <f t="shared" si="50"/>
        <v>2</v>
      </c>
      <c r="AG70" s="43"/>
    </row>
    <row r="71" spans="1:33" x14ac:dyDescent="0.3">
      <c r="A71" s="42">
        <v>46100</v>
      </c>
      <c r="B71" s="1">
        <v>70</v>
      </c>
      <c r="C71" s="1" t="s">
        <v>66</v>
      </c>
      <c r="D71" s="1" t="s">
        <v>25</v>
      </c>
      <c r="E71" s="1">
        <v>1</v>
      </c>
      <c r="F71" s="1">
        <v>2</v>
      </c>
      <c r="G71" s="1" t="s">
        <v>83</v>
      </c>
      <c r="H71" s="1" t="s">
        <v>83</v>
      </c>
      <c r="I71" s="1">
        <f t="shared" si="53"/>
        <v>39</v>
      </c>
      <c r="J71" s="1">
        <f t="shared" si="54"/>
        <v>19</v>
      </c>
      <c r="K71" s="1">
        <f t="shared" si="55"/>
        <v>14</v>
      </c>
      <c r="L71" s="1">
        <f t="shared" si="56"/>
        <v>12</v>
      </c>
      <c r="M71" s="1">
        <f t="shared" si="57"/>
        <v>4</v>
      </c>
      <c r="N71" s="1">
        <f t="shared" si="58"/>
        <v>5</v>
      </c>
      <c r="O71" s="1">
        <f t="shared" si="59"/>
        <v>19</v>
      </c>
      <c r="P71" s="1">
        <f t="shared" si="60"/>
        <v>10</v>
      </c>
      <c r="Q71" s="1">
        <f t="shared" si="61"/>
        <v>8</v>
      </c>
      <c r="R71" s="1">
        <f t="shared" si="62"/>
        <v>20</v>
      </c>
      <c r="S71" s="1">
        <f t="shared" si="63"/>
        <v>9</v>
      </c>
      <c r="T71" s="1">
        <f t="shared" si="64"/>
        <v>4</v>
      </c>
      <c r="U71" s="1">
        <f t="shared" si="65"/>
        <v>12</v>
      </c>
      <c r="V71" s="1">
        <f t="shared" si="66"/>
        <v>7</v>
      </c>
      <c r="W71" s="1">
        <f t="shared" si="67"/>
        <v>3</v>
      </c>
      <c r="X71" s="1">
        <f t="shared" si="68"/>
        <v>26</v>
      </c>
      <c r="Y71" s="1">
        <f t="shared" si="69"/>
        <v>10</v>
      </c>
      <c r="Z71" s="1">
        <f t="shared" si="70"/>
        <v>7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4</v>
      </c>
      <c r="AE71" s="1">
        <f t="shared" si="49"/>
        <v>4</v>
      </c>
      <c r="AF71" s="1">
        <f t="shared" si="50"/>
        <v>2</v>
      </c>
      <c r="AG71" s="43"/>
    </row>
    <row r="72" spans="1:33" x14ac:dyDescent="0.3">
      <c r="A72" s="42">
        <v>46102</v>
      </c>
      <c r="B72" s="1">
        <v>71</v>
      </c>
      <c r="C72" s="1" t="s">
        <v>66</v>
      </c>
      <c r="D72" s="1" t="s">
        <v>22</v>
      </c>
      <c r="E72" s="1">
        <v>2</v>
      </c>
      <c r="F72" s="1">
        <v>1</v>
      </c>
      <c r="G72" s="1" t="s">
        <v>84</v>
      </c>
      <c r="H72" s="1" t="s">
        <v>83</v>
      </c>
      <c r="I72" s="1">
        <f t="shared" si="53"/>
        <v>40</v>
      </c>
      <c r="J72" s="1">
        <f t="shared" si="54"/>
        <v>19</v>
      </c>
      <c r="K72" s="1">
        <f t="shared" si="55"/>
        <v>15</v>
      </c>
      <c r="L72" s="1">
        <f t="shared" si="56"/>
        <v>12</v>
      </c>
      <c r="M72" s="1">
        <f t="shared" si="57"/>
        <v>4</v>
      </c>
      <c r="N72" s="1">
        <f t="shared" si="58"/>
        <v>5</v>
      </c>
      <c r="O72" s="1">
        <f t="shared" si="59"/>
        <v>20</v>
      </c>
      <c r="P72" s="1">
        <f t="shared" si="60"/>
        <v>10</v>
      </c>
      <c r="Q72" s="1">
        <f t="shared" si="61"/>
        <v>8</v>
      </c>
      <c r="R72" s="1">
        <f t="shared" si="62"/>
        <v>20</v>
      </c>
      <c r="S72" s="1">
        <f t="shared" si="63"/>
        <v>9</v>
      </c>
      <c r="T72" s="1">
        <f t="shared" si="64"/>
        <v>4</v>
      </c>
      <c r="U72" s="1">
        <f t="shared" si="65"/>
        <v>13</v>
      </c>
      <c r="V72" s="1">
        <f t="shared" si="66"/>
        <v>7</v>
      </c>
      <c r="W72" s="1">
        <f t="shared" si="67"/>
        <v>3</v>
      </c>
      <c r="X72" s="1">
        <f t="shared" si="68"/>
        <v>27</v>
      </c>
      <c r="Y72" s="1">
        <f t="shared" si="69"/>
        <v>10</v>
      </c>
      <c r="Z72" s="1">
        <f t="shared" si="70"/>
        <v>7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5</v>
      </c>
      <c r="AE72" s="1">
        <f t="shared" si="49"/>
        <v>3</v>
      </c>
      <c r="AF72" s="1">
        <f t="shared" si="50"/>
        <v>2</v>
      </c>
      <c r="AG72" s="43"/>
    </row>
    <row r="73" spans="1:33" x14ac:dyDescent="0.3">
      <c r="A73" s="42">
        <v>46105</v>
      </c>
      <c r="B73" s="1">
        <v>72</v>
      </c>
      <c r="C73" s="1" t="s">
        <v>65</v>
      </c>
      <c r="D73" s="1" t="s">
        <v>5</v>
      </c>
      <c r="E73" s="1">
        <v>3</v>
      </c>
      <c r="F73" s="1">
        <v>6</v>
      </c>
      <c r="G73" s="1" t="s">
        <v>83</v>
      </c>
      <c r="H73" s="1" t="s">
        <v>83</v>
      </c>
      <c r="I73" s="1">
        <f t="shared" si="53"/>
        <v>40</v>
      </c>
      <c r="J73" s="1">
        <f t="shared" si="54"/>
        <v>20</v>
      </c>
      <c r="K73" s="1">
        <f t="shared" si="55"/>
        <v>15</v>
      </c>
      <c r="L73" s="1">
        <f t="shared" si="56"/>
        <v>12</v>
      </c>
      <c r="M73" s="1">
        <f t="shared" si="57"/>
        <v>4</v>
      </c>
      <c r="N73" s="1">
        <f t="shared" si="58"/>
        <v>5</v>
      </c>
      <c r="O73" s="1">
        <f t="shared" si="59"/>
        <v>20</v>
      </c>
      <c r="P73" s="1">
        <f t="shared" si="60"/>
        <v>10</v>
      </c>
      <c r="Q73" s="1">
        <f t="shared" si="61"/>
        <v>8</v>
      </c>
      <c r="R73" s="1">
        <f t="shared" si="62"/>
        <v>20</v>
      </c>
      <c r="S73" s="1">
        <f t="shared" si="63"/>
        <v>10</v>
      </c>
      <c r="T73" s="1">
        <f t="shared" si="64"/>
        <v>4</v>
      </c>
      <c r="U73" s="1">
        <f t="shared" si="65"/>
        <v>13</v>
      </c>
      <c r="V73" s="1">
        <f t="shared" si="66"/>
        <v>7</v>
      </c>
      <c r="W73" s="1">
        <f t="shared" si="67"/>
        <v>3</v>
      </c>
      <c r="X73" s="1">
        <f t="shared" si="68"/>
        <v>27</v>
      </c>
      <c r="Y73" s="1">
        <f t="shared" si="69"/>
        <v>10</v>
      </c>
      <c r="Z73" s="1">
        <f t="shared" si="70"/>
        <v>7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4</v>
      </c>
      <c r="AE73" s="1">
        <f t="shared" si="49"/>
        <v>4</v>
      </c>
      <c r="AF73" s="1">
        <f t="shared" si="50"/>
        <v>2</v>
      </c>
      <c r="AG73" s="43"/>
    </row>
    <row r="74" spans="1:33" x14ac:dyDescent="0.3">
      <c r="A74" s="42">
        <v>46107</v>
      </c>
      <c r="B74" s="1">
        <v>73</v>
      </c>
      <c r="C74" s="1" t="s">
        <v>65</v>
      </c>
      <c r="D74" s="1" t="s">
        <v>19</v>
      </c>
      <c r="E74" s="1">
        <v>3</v>
      </c>
      <c r="F74" s="1">
        <v>2</v>
      </c>
      <c r="G74" s="1" t="s">
        <v>83</v>
      </c>
      <c r="H74" s="1" t="s">
        <v>83</v>
      </c>
      <c r="I74" s="1">
        <f t="shared" si="53"/>
        <v>41</v>
      </c>
      <c r="J74" s="1">
        <f t="shared" si="54"/>
        <v>20</v>
      </c>
      <c r="K74" s="1">
        <f t="shared" si="55"/>
        <v>15</v>
      </c>
      <c r="L74" s="1">
        <f t="shared" si="56"/>
        <v>12</v>
      </c>
      <c r="M74" s="1">
        <f t="shared" si="57"/>
        <v>4</v>
      </c>
      <c r="N74" s="1">
        <f t="shared" si="58"/>
        <v>5</v>
      </c>
      <c r="O74" s="1">
        <f t="shared" si="59"/>
        <v>20</v>
      </c>
      <c r="P74" s="1">
        <f t="shared" si="60"/>
        <v>10</v>
      </c>
      <c r="Q74" s="1">
        <f t="shared" si="61"/>
        <v>8</v>
      </c>
      <c r="R74" s="1">
        <f t="shared" si="62"/>
        <v>21</v>
      </c>
      <c r="S74" s="1">
        <f t="shared" si="63"/>
        <v>10</v>
      </c>
      <c r="T74" s="1">
        <f t="shared" si="64"/>
        <v>4</v>
      </c>
      <c r="U74" s="1">
        <f t="shared" si="65"/>
        <v>13</v>
      </c>
      <c r="V74" s="1">
        <f t="shared" si="66"/>
        <v>7</v>
      </c>
      <c r="W74" s="1">
        <f t="shared" si="67"/>
        <v>3</v>
      </c>
      <c r="X74" s="1">
        <f t="shared" si="68"/>
        <v>27</v>
      </c>
      <c r="Y74" s="1">
        <f t="shared" si="69"/>
        <v>10</v>
      </c>
      <c r="Z74" s="1">
        <f t="shared" si="70"/>
        <v>7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4</v>
      </c>
      <c r="AE74" s="1">
        <f t="shared" si="49"/>
        <v>4</v>
      </c>
      <c r="AF74" s="1">
        <f t="shared" si="50"/>
        <v>2</v>
      </c>
      <c r="AG74" s="43"/>
    </row>
    <row r="75" spans="1:33" x14ac:dyDescent="0.3">
      <c r="A75" s="42">
        <v>46109</v>
      </c>
      <c r="B75" s="1">
        <v>74</v>
      </c>
      <c r="C75" s="1" t="s">
        <v>65</v>
      </c>
      <c r="D75" s="1" t="s">
        <v>29</v>
      </c>
      <c r="E75" s="1">
        <v>3</v>
      </c>
      <c r="F75" s="1">
        <v>6</v>
      </c>
      <c r="G75" s="1" t="s">
        <v>83</v>
      </c>
      <c r="H75" s="1" t="s">
        <v>83</v>
      </c>
      <c r="I75" s="1">
        <f t="shared" si="53"/>
        <v>41</v>
      </c>
      <c r="J75" s="1">
        <f t="shared" si="54"/>
        <v>21</v>
      </c>
      <c r="K75" s="1">
        <f t="shared" si="55"/>
        <v>15</v>
      </c>
      <c r="L75" s="1">
        <f t="shared" si="56"/>
        <v>12</v>
      </c>
      <c r="M75" s="1">
        <f t="shared" si="57"/>
        <v>4</v>
      </c>
      <c r="N75" s="1">
        <f t="shared" si="58"/>
        <v>5</v>
      </c>
      <c r="O75" s="1">
        <f t="shared" si="59"/>
        <v>20</v>
      </c>
      <c r="P75" s="1">
        <f t="shared" si="60"/>
        <v>10</v>
      </c>
      <c r="Q75" s="1">
        <f t="shared" si="61"/>
        <v>8</v>
      </c>
      <c r="R75" s="1">
        <f t="shared" si="62"/>
        <v>21</v>
      </c>
      <c r="S75" s="1">
        <f t="shared" si="63"/>
        <v>11</v>
      </c>
      <c r="T75" s="1">
        <f t="shared" si="64"/>
        <v>4</v>
      </c>
      <c r="U75" s="1">
        <f t="shared" si="65"/>
        <v>13</v>
      </c>
      <c r="V75" s="1">
        <f t="shared" si="66"/>
        <v>7</v>
      </c>
      <c r="W75" s="1">
        <f t="shared" si="67"/>
        <v>3</v>
      </c>
      <c r="X75" s="1">
        <f t="shared" si="68"/>
        <v>27</v>
      </c>
      <c r="Y75" s="1">
        <f t="shared" si="69"/>
        <v>10</v>
      </c>
      <c r="Z75" s="1">
        <f t="shared" si="70"/>
        <v>7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4</v>
      </c>
      <c r="AE75" s="1">
        <f t="shared" si="49"/>
        <v>5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3</v>
      </c>
      <c r="E76" s="1">
        <v>5</v>
      </c>
      <c r="F76" s="1">
        <v>2</v>
      </c>
      <c r="G76" s="1" t="s">
        <v>83</v>
      </c>
      <c r="H76" s="1" t="s">
        <v>83</v>
      </c>
      <c r="I76" s="1">
        <f t="shared" si="53"/>
        <v>42</v>
      </c>
      <c r="J76" s="1">
        <f t="shared" si="54"/>
        <v>21</v>
      </c>
      <c r="K76" s="1">
        <f t="shared" si="55"/>
        <v>15</v>
      </c>
      <c r="L76" s="1">
        <f t="shared" si="56"/>
        <v>12</v>
      </c>
      <c r="M76" s="1">
        <f t="shared" si="57"/>
        <v>4</v>
      </c>
      <c r="N76" s="1">
        <f t="shared" si="58"/>
        <v>5</v>
      </c>
      <c r="O76" s="1">
        <f t="shared" si="59"/>
        <v>21</v>
      </c>
      <c r="P76" s="1">
        <f t="shared" si="60"/>
        <v>10</v>
      </c>
      <c r="Q76" s="1">
        <f t="shared" si="61"/>
        <v>8</v>
      </c>
      <c r="R76" s="1">
        <f t="shared" si="62"/>
        <v>21</v>
      </c>
      <c r="S76" s="1">
        <f t="shared" si="63"/>
        <v>11</v>
      </c>
      <c r="T76" s="1">
        <f t="shared" si="64"/>
        <v>4</v>
      </c>
      <c r="U76" s="1">
        <f t="shared" si="65"/>
        <v>13</v>
      </c>
      <c r="V76" s="1">
        <f t="shared" si="66"/>
        <v>7</v>
      </c>
      <c r="W76" s="1">
        <f t="shared" si="67"/>
        <v>3</v>
      </c>
      <c r="X76" s="1">
        <f t="shared" si="68"/>
        <v>28</v>
      </c>
      <c r="Y76" s="1">
        <f t="shared" si="69"/>
        <v>10</v>
      </c>
      <c r="Z76" s="1">
        <f t="shared" si="70"/>
        <v>7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4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11</v>
      </c>
      <c r="E77" s="1">
        <v>4</v>
      </c>
      <c r="F77" s="1">
        <v>1</v>
      </c>
      <c r="G77" s="1" t="s">
        <v>83</v>
      </c>
      <c r="H77" s="1" t="s">
        <v>83</v>
      </c>
      <c r="I77" s="1">
        <f t="shared" si="53"/>
        <v>43</v>
      </c>
      <c r="J77" s="1">
        <f t="shared" si="54"/>
        <v>21</v>
      </c>
      <c r="K77" s="1">
        <f t="shared" si="55"/>
        <v>15</v>
      </c>
      <c r="L77" s="1">
        <f t="shared" si="56"/>
        <v>12</v>
      </c>
      <c r="M77" s="1">
        <f t="shared" si="57"/>
        <v>4</v>
      </c>
      <c r="N77" s="1">
        <f t="shared" si="58"/>
        <v>5</v>
      </c>
      <c r="O77" s="1">
        <f t="shared" si="59"/>
        <v>21</v>
      </c>
      <c r="P77" s="1">
        <f t="shared" si="60"/>
        <v>10</v>
      </c>
      <c r="Q77" s="1">
        <f t="shared" si="61"/>
        <v>8</v>
      </c>
      <c r="R77" s="1">
        <f t="shared" si="62"/>
        <v>22</v>
      </c>
      <c r="S77" s="1">
        <f t="shared" si="63"/>
        <v>11</v>
      </c>
      <c r="T77" s="1">
        <f t="shared" si="64"/>
        <v>4</v>
      </c>
      <c r="U77" s="1">
        <f t="shared" si="65"/>
        <v>13</v>
      </c>
      <c r="V77" s="1">
        <f t="shared" si="66"/>
        <v>7</v>
      </c>
      <c r="W77" s="1">
        <f t="shared" si="67"/>
        <v>3</v>
      </c>
      <c r="X77" s="1">
        <f t="shared" si="68"/>
        <v>28</v>
      </c>
      <c r="Y77" s="1">
        <f t="shared" si="69"/>
        <v>10</v>
      </c>
      <c r="Z77" s="1">
        <f t="shared" si="70"/>
        <v>7</v>
      </c>
      <c r="AA77" s="1" t="str">
        <f t="shared" si="51"/>
        <v>W</v>
      </c>
      <c r="AB77" s="1">
        <f t="shared" si="71"/>
        <v>2</v>
      </c>
      <c r="AC77" s="1" t="str">
        <f t="shared" si="52"/>
        <v>W</v>
      </c>
      <c r="AD77" s="1">
        <f t="shared" si="72"/>
        <v>5</v>
      </c>
      <c r="AE77" s="1">
        <f t="shared" si="73"/>
        <v>5</v>
      </c>
      <c r="AF77" s="1">
        <f t="shared" si="74"/>
        <v>0</v>
      </c>
      <c r="AG77" s="43"/>
    </row>
    <row r="78" spans="1:33" x14ac:dyDescent="0.3">
      <c r="A78" s="42">
        <v>46117</v>
      </c>
      <c r="B78" s="1">
        <v>77</v>
      </c>
      <c r="C78" s="1" t="s">
        <v>65</v>
      </c>
      <c r="D78" s="1" t="s">
        <v>21</v>
      </c>
      <c r="E78" s="1">
        <v>5</v>
      </c>
      <c r="F78" s="1">
        <v>4</v>
      </c>
      <c r="G78" s="1" t="s">
        <v>83</v>
      </c>
      <c r="H78" s="1" t="s">
        <v>83</v>
      </c>
      <c r="I78" s="1">
        <f t="shared" si="53"/>
        <v>44</v>
      </c>
      <c r="J78" s="1">
        <f t="shared" si="54"/>
        <v>21</v>
      </c>
      <c r="K78" s="1">
        <f t="shared" si="55"/>
        <v>15</v>
      </c>
      <c r="L78" s="1">
        <f t="shared" si="56"/>
        <v>12</v>
      </c>
      <c r="M78" s="1">
        <f t="shared" si="57"/>
        <v>4</v>
      </c>
      <c r="N78" s="1">
        <f t="shared" si="58"/>
        <v>5</v>
      </c>
      <c r="O78" s="1">
        <f t="shared" si="59"/>
        <v>21</v>
      </c>
      <c r="P78" s="1">
        <f t="shared" si="60"/>
        <v>10</v>
      </c>
      <c r="Q78" s="1">
        <f t="shared" si="61"/>
        <v>8</v>
      </c>
      <c r="R78" s="1">
        <f t="shared" si="62"/>
        <v>23</v>
      </c>
      <c r="S78" s="1">
        <f t="shared" si="63"/>
        <v>11</v>
      </c>
      <c r="T78" s="1">
        <f t="shared" si="64"/>
        <v>4</v>
      </c>
      <c r="U78" s="1">
        <f t="shared" si="65"/>
        <v>13</v>
      </c>
      <c r="V78" s="1">
        <f t="shared" si="66"/>
        <v>7</v>
      </c>
      <c r="W78" s="1">
        <f t="shared" si="67"/>
        <v>3</v>
      </c>
      <c r="X78" s="1">
        <f t="shared" si="68"/>
        <v>28</v>
      </c>
      <c r="Y78" s="1">
        <f t="shared" si="69"/>
        <v>10</v>
      </c>
      <c r="Z78" s="1">
        <f t="shared" si="70"/>
        <v>7</v>
      </c>
      <c r="AA78" s="1" t="str">
        <f t="shared" si="51"/>
        <v>W</v>
      </c>
      <c r="AB78" s="1">
        <f t="shared" si="71"/>
        <v>3</v>
      </c>
      <c r="AC78" s="1" t="str">
        <f t="shared" si="52"/>
        <v>W</v>
      </c>
      <c r="AD78" s="1">
        <f t="shared" si="72"/>
        <v>6</v>
      </c>
      <c r="AE78" s="1">
        <f t="shared" si="73"/>
        <v>4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7</v>
      </c>
      <c r="E79" s="1">
        <v>5</v>
      </c>
      <c r="F79" s="1">
        <v>2</v>
      </c>
      <c r="G79" s="1" t="s">
        <v>83</v>
      </c>
      <c r="H79" s="1" t="s">
        <v>83</v>
      </c>
      <c r="I79" s="1">
        <f t="shared" si="53"/>
        <v>45</v>
      </c>
      <c r="J79" s="1">
        <f t="shared" si="54"/>
        <v>21</v>
      </c>
      <c r="K79" s="1">
        <f t="shared" si="55"/>
        <v>15</v>
      </c>
      <c r="L79" s="1">
        <f t="shared" si="56"/>
        <v>12</v>
      </c>
      <c r="M79" s="1">
        <f t="shared" si="57"/>
        <v>4</v>
      </c>
      <c r="N79" s="1">
        <f t="shared" si="58"/>
        <v>5</v>
      </c>
      <c r="O79" s="1">
        <f t="shared" si="59"/>
        <v>22</v>
      </c>
      <c r="P79" s="1">
        <f t="shared" si="60"/>
        <v>10</v>
      </c>
      <c r="Q79" s="1">
        <f t="shared" si="61"/>
        <v>8</v>
      </c>
      <c r="R79" s="1">
        <f t="shared" si="62"/>
        <v>23</v>
      </c>
      <c r="S79" s="1">
        <f t="shared" si="63"/>
        <v>11</v>
      </c>
      <c r="T79" s="1">
        <f t="shared" si="64"/>
        <v>4</v>
      </c>
      <c r="U79" s="1">
        <f t="shared" si="65"/>
        <v>13</v>
      </c>
      <c r="V79" s="1">
        <f t="shared" si="66"/>
        <v>7</v>
      </c>
      <c r="W79" s="1">
        <f t="shared" si="67"/>
        <v>3</v>
      </c>
      <c r="X79" s="1">
        <f t="shared" si="68"/>
        <v>29</v>
      </c>
      <c r="Y79" s="1">
        <f t="shared" si="69"/>
        <v>10</v>
      </c>
      <c r="Z79" s="1">
        <f t="shared" si="70"/>
        <v>7</v>
      </c>
      <c r="AA79" s="1" t="str">
        <f t="shared" si="51"/>
        <v>W</v>
      </c>
      <c r="AB79" s="1">
        <f t="shared" si="71"/>
        <v>4</v>
      </c>
      <c r="AC79" s="1" t="str">
        <f t="shared" si="52"/>
        <v>W</v>
      </c>
      <c r="AD79" s="1">
        <f t="shared" si="72"/>
        <v>7</v>
      </c>
      <c r="AE79" s="1">
        <f t="shared" si="73"/>
        <v>3</v>
      </c>
      <c r="AF79" s="1">
        <f t="shared" si="74"/>
        <v>0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22</v>
      </c>
      <c r="E80" s="1">
        <v>4</v>
      </c>
      <c r="F80" s="1">
        <v>5</v>
      </c>
      <c r="G80" s="1" t="s">
        <v>83</v>
      </c>
      <c r="H80" s="1" t="s">
        <v>83</v>
      </c>
      <c r="I80" s="1">
        <f t="shared" si="53"/>
        <v>45</v>
      </c>
      <c r="J80" s="1">
        <f t="shared" si="54"/>
        <v>22</v>
      </c>
      <c r="K80" s="1">
        <f t="shared" si="55"/>
        <v>15</v>
      </c>
      <c r="L80" s="1">
        <f t="shared" si="56"/>
        <v>12</v>
      </c>
      <c r="M80" s="1">
        <f t="shared" si="57"/>
        <v>4</v>
      </c>
      <c r="N80" s="1">
        <f t="shared" si="58"/>
        <v>5</v>
      </c>
      <c r="O80" s="1">
        <f t="shared" si="59"/>
        <v>22</v>
      </c>
      <c r="P80" s="1">
        <f t="shared" si="60"/>
        <v>10</v>
      </c>
      <c r="Q80" s="1">
        <f t="shared" si="61"/>
        <v>8</v>
      </c>
      <c r="R80" s="1">
        <f t="shared" si="62"/>
        <v>23</v>
      </c>
      <c r="S80" s="1">
        <f t="shared" si="63"/>
        <v>12</v>
      </c>
      <c r="T80" s="1">
        <f t="shared" si="64"/>
        <v>4</v>
      </c>
      <c r="U80" s="1">
        <f t="shared" si="65"/>
        <v>13</v>
      </c>
      <c r="V80" s="1">
        <f t="shared" si="66"/>
        <v>8</v>
      </c>
      <c r="W80" s="1">
        <f t="shared" si="67"/>
        <v>3</v>
      </c>
      <c r="X80" s="1">
        <f t="shared" si="68"/>
        <v>29</v>
      </c>
      <c r="Y80" s="1">
        <f t="shared" si="69"/>
        <v>11</v>
      </c>
      <c r="Z80" s="1">
        <f t="shared" si="70"/>
        <v>7</v>
      </c>
      <c r="AA80" s="1" t="str">
        <f t="shared" si="51"/>
        <v>L</v>
      </c>
      <c r="AB80" s="1">
        <f t="shared" si="71"/>
        <v>1</v>
      </c>
      <c r="AC80" s="1" t="str">
        <f t="shared" si="52"/>
        <v>L</v>
      </c>
      <c r="AD80" s="1">
        <f t="shared" si="72"/>
        <v>6</v>
      </c>
      <c r="AE80" s="1">
        <f t="shared" si="73"/>
        <v>4</v>
      </c>
      <c r="AF80" s="1">
        <f t="shared" si="74"/>
        <v>0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15</v>
      </c>
      <c r="E81" s="1">
        <v>1</v>
      </c>
      <c r="F81" s="1">
        <v>2</v>
      </c>
      <c r="G81" s="1" t="s">
        <v>83</v>
      </c>
      <c r="H81" s="1" t="s">
        <v>83</v>
      </c>
      <c r="I81" s="1">
        <f t="shared" si="53"/>
        <v>45</v>
      </c>
      <c r="J81" s="1">
        <f t="shared" si="54"/>
        <v>23</v>
      </c>
      <c r="K81" s="1">
        <f t="shared" si="55"/>
        <v>15</v>
      </c>
      <c r="L81" s="1">
        <f t="shared" si="56"/>
        <v>12</v>
      </c>
      <c r="M81" s="1">
        <f t="shared" si="57"/>
        <v>4</v>
      </c>
      <c r="N81" s="1">
        <f t="shared" si="58"/>
        <v>5</v>
      </c>
      <c r="O81" s="1">
        <f t="shared" si="59"/>
        <v>22</v>
      </c>
      <c r="P81" s="1">
        <f t="shared" si="60"/>
        <v>10</v>
      </c>
      <c r="Q81" s="1">
        <f t="shared" si="61"/>
        <v>8</v>
      </c>
      <c r="R81" s="1">
        <f t="shared" si="62"/>
        <v>23</v>
      </c>
      <c r="S81" s="1">
        <f t="shared" si="63"/>
        <v>13</v>
      </c>
      <c r="T81" s="1">
        <f t="shared" si="64"/>
        <v>4</v>
      </c>
      <c r="U81" s="1">
        <f t="shared" si="65"/>
        <v>13</v>
      </c>
      <c r="V81" s="1">
        <f t="shared" si="66"/>
        <v>9</v>
      </c>
      <c r="W81" s="1">
        <f t="shared" si="67"/>
        <v>3</v>
      </c>
      <c r="X81" s="1">
        <f t="shared" si="68"/>
        <v>29</v>
      </c>
      <c r="Y81" s="1">
        <f t="shared" si="69"/>
        <v>12</v>
      </c>
      <c r="Z81" s="1">
        <f t="shared" si="70"/>
        <v>7</v>
      </c>
      <c r="AA81" s="1" t="str">
        <f t="shared" si="51"/>
        <v>L</v>
      </c>
      <c r="AB81" s="1">
        <f t="shared" si="71"/>
        <v>2</v>
      </c>
      <c r="AC81" s="1" t="str">
        <f t="shared" si="52"/>
        <v>L</v>
      </c>
      <c r="AD81" s="1">
        <f t="shared" si="72"/>
        <v>6</v>
      </c>
      <c r="AE81" s="1">
        <f t="shared" si="73"/>
        <v>4</v>
      </c>
      <c r="AF81" s="1">
        <f t="shared" si="74"/>
        <v>0</v>
      </c>
      <c r="AG81" s="43"/>
    </row>
    <row r="82" spans="1:33" x14ac:dyDescent="0.3">
      <c r="A82" s="42">
        <v>46125</v>
      </c>
      <c r="B82" s="1">
        <v>81</v>
      </c>
      <c r="C82" s="1" t="s">
        <v>65</v>
      </c>
      <c r="D82" s="1" t="s">
        <v>6</v>
      </c>
      <c r="E82" s="1">
        <v>3</v>
      </c>
      <c r="F82" s="1">
        <v>6</v>
      </c>
      <c r="G82" s="1" t="s">
        <v>83</v>
      </c>
      <c r="H82" s="1" t="s">
        <v>83</v>
      </c>
      <c r="I82" s="1">
        <f t="shared" si="53"/>
        <v>45</v>
      </c>
      <c r="J82" s="1">
        <f t="shared" si="54"/>
        <v>24</v>
      </c>
      <c r="K82" s="1">
        <f t="shared" si="55"/>
        <v>15</v>
      </c>
      <c r="L82" s="1">
        <f t="shared" si="56"/>
        <v>12</v>
      </c>
      <c r="M82" s="1">
        <f t="shared" si="57"/>
        <v>4</v>
      </c>
      <c r="N82" s="1">
        <f t="shared" si="58"/>
        <v>5</v>
      </c>
      <c r="O82" s="1">
        <f t="shared" si="59"/>
        <v>22</v>
      </c>
      <c r="P82" s="1">
        <f t="shared" si="60"/>
        <v>10</v>
      </c>
      <c r="Q82" s="1">
        <f t="shared" si="61"/>
        <v>8</v>
      </c>
      <c r="R82" s="1">
        <f t="shared" si="62"/>
        <v>23</v>
      </c>
      <c r="S82" s="1">
        <f t="shared" si="63"/>
        <v>14</v>
      </c>
      <c r="T82" s="1">
        <f t="shared" si="64"/>
        <v>4</v>
      </c>
      <c r="U82" s="1">
        <f t="shared" si="65"/>
        <v>13</v>
      </c>
      <c r="V82" s="1">
        <f t="shared" si="66"/>
        <v>10</v>
      </c>
      <c r="W82" s="1">
        <f t="shared" si="67"/>
        <v>3</v>
      </c>
      <c r="X82" s="1">
        <f t="shared" si="68"/>
        <v>29</v>
      </c>
      <c r="Y82" s="1">
        <f t="shared" si="69"/>
        <v>13</v>
      </c>
      <c r="Z82" s="1">
        <f t="shared" si="70"/>
        <v>7</v>
      </c>
      <c r="AA82" s="1" t="str">
        <f t="shared" si="51"/>
        <v>L</v>
      </c>
      <c r="AB82" s="1">
        <f t="shared" si="71"/>
        <v>3</v>
      </c>
      <c r="AC82" s="1" t="str">
        <f t="shared" si="52"/>
        <v>L</v>
      </c>
      <c r="AD82" s="1">
        <f t="shared" si="72"/>
        <v>5</v>
      </c>
      <c r="AE82" s="1">
        <f t="shared" si="73"/>
        <v>5</v>
      </c>
      <c r="AF82" s="1">
        <f t="shared" si="74"/>
        <v>0</v>
      </c>
      <c r="AG82" s="43"/>
    </row>
    <row r="83" spans="1:33" x14ac:dyDescent="0.3">
      <c r="A83" s="42">
        <v>46126</v>
      </c>
      <c r="B83" s="1">
        <v>82</v>
      </c>
      <c r="C83" s="1" t="s">
        <v>66</v>
      </c>
      <c r="D83" s="1" t="s">
        <v>31</v>
      </c>
      <c r="E83" s="1">
        <v>3</v>
      </c>
      <c r="F83" s="1">
        <v>2</v>
      </c>
      <c r="G83" s="1" t="s">
        <v>83</v>
      </c>
      <c r="H83" s="1" t="s">
        <v>83</v>
      </c>
      <c r="I83" s="1">
        <f t="shared" si="53"/>
        <v>46</v>
      </c>
      <c r="J83" s="1">
        <f t="shared" si="54"/>
        <v>24</v>
      </c>
      <c r="K83" s="1">
        <f t="shared" si="55"/>
        <v>15</v>
      </c>
      <c r="L83" s="1">
        <f t="shared" si="56"/>
        <v>12</v>
      </c>
      <c r="M83" s="1">
        <f t="shared" si="57"/>
        <v>4</v>
      </c>
      <c r="N83" s="1">
        <f t="shared" si="58"/>
        <v>5</v>
      </c>
      <c r="O83" s="1">
        <f t="shared" si="59"/>
        <v>23</v>
      </c>
      <c r="P83" s="1">
        <f t="shared" si="60"/>
        <v>10</v>
      </c>
      <c r="Q83" s="1">
        <f t="shared" si="61"/>
        <v>8</v>
      </c>
      <c r="R83" s="1">
        <f t="shared" si="62"/>
        <v>23</v>
      </c>
      <c r="S83" s="1">
        <f t="shared" si="63"/>
        <v>14</v>
      </c>
      <c r="T83" s="1">
        <f t="shared" si="64"/>
        <v>4</v>
      </c>
      <c r="U83" s="1">
        <f t="shared" si="65"/>
        <v>13</v>
      </c>
      <c r="V83" s="1">
        <f t="shared" si="66"/>
        <v>10</v>
      </c>
      <c r="W83" s="1">
        <f t="shared" si="67"/>
        <v>3</v>
      </c>
      <c r="X83" s="1">
        <f t="shared" si="68"/>
        <v>30</v>
      </c>
      <c r="Y83" s="1">
        <f t="shared" si="69"/>
        <v>13</v>
      </c>
      <c r="Z83" s="1">
        <f t="shared" si="70"/>
        <v>7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6</v>
      </c>
      <c r="AE83" s="1">
        <f t="shared" si="73"/>
        <v>4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46</v>
      </c>
      <c r="J84" s="1">
        <f t="shared" si="75"/>
        <v>24</v>
      </c>
      <c r="K84" s="1">
        <f t="shared" si="75"/>
        <v>15</v>
      </c>
      <c r="L84" s="1">
        <f t="shared" si="75"/>
        <v>12</v>
      </c>
      <c r="M84" s="1">
        <f t="shared" si="75"/>
        <v>4</v>
      </c>
      <c r="N84" s="1">
        <f t="shared" si="75"/>
        <v>5</v>
      </c>
      <c r="O84" s="1">
        <f t="shared" ref="O84:Z84" si="76">IF(O2="","",MAX(O2:O83))</f>
        <v>23</v>
      </c>
      <c r="P84" s="1">
        <f t="shared" si="76"/>
        <v>10</v>
      </c>
      <c r="Q84" s="1">
        <f t="shared" si="76"/>
        <v>8</v>
      </c>
      <c r="R84" s="1">
        <f t="shared" si="76"/>
        <v>23</v>
      </c>
      <c r="S84" s="1">
        <f t="shared" si="76"/>
        <v>14</v>
      </c>
      <c r="T84" s="1">
        <f t="shared" si="76"/>
        <v>4</v>
      </c>
      <c r="U84" s="1">
        <f t="shared" si="76"/>
        <v>13</v>
      </c>
      <c r="V84" s="1">
        <f t="shared" si="76"/>
        <v>10</v>
      </c>
      <c r="W84" s="1">
        <f t="shared" si="76"/>
        <v>3</v>
      </c>
      <c r="X84" s="1">
        <f t="shared" si="76"/>
        <v>30</v>
      </c>
      <c r="Y84" s="1">
        <f t="shared" si="76"/>
        <v>13</v>
      </c>
      <c r="Z84" s="1">
        <f t="shared" si="76"/>
        <v>7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4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272</v>
      </c>
      <c r="F85" s="1">
        <f>SUM(F2:F83)</f>
        <v>240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23-10-8</v>
      </c>
      <c r="R85" s="1" t="str">
        <f>IF(R84="","0-0-0",CONCATENATE(R84,"-",S84,"-",T84))</f>
        <v>23-14-4</v>
      </c>
      <c r="U85" s="1" t="str">
        <f>IF(U84="","0-0-0",CONCATENATE(U84,"-",V84,"-",W84))</f>
        <v>13-10-3</v>
      </c>
      <c r="X85" s="1" t="str">
        <f>IF(X84="","0-0-0",CONCATENATE(X84,"-",Y84,"-",Z84))</f>
        <v>30-13-7</v>
      </c>
      <c r="AA85" s="1" t="str">
        <f>IF(AA84="","0-0",CONCATENATE(AA84,AB84))</f>
        <v>W1</v>
      </c>
      <c r="AD85" s="1" t="str">
        <f>IF(AD84="","0-0-0",CONCATENATE(AD84,"-",AE84,"-",AF84))</f>
        <v>6-4-0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900-000002000000}">
      <formula1>$AK$1:$AK$2</formula1>
    </dataValidation>
    <dataValidation type="list" allowBlank="1" showInputMessage="1" showErrorMessage="1" sqref="C2:C83" xr:uid="{00000000-0002-0000-C900-000000000000}">
      <formula1>$AL$1:$AL$2</formula1>
    </dataValidation>
    <dataValidation type="list" allowBlank="1" showInputMessage="1" showErrorMessage="1" sqref="D2:D83" xr:uid="{00000000-0002-0000-C900-000001000000}">
      <formula1>$AM$1:$AM$31</formula1>
    </dataValidation>
  </dataValidations>
  <hyperlinks>
    <hyperlink ref="AG1" location="Index!A1" display="Home" xr:uid="{A24BD75F-5193-4C28-9F0E-BCE61752D294}"/>
  </hyperlink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C353-CE12-4423-A338-1961C4DBAF86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45938</v>
      </c>
      <c r="B2" s="1">
        <v>1</v>
      </c>
      <c r="C2" s="1" t="s">
        <v>65</v>
      </c>
      <c r="D2" s="1" t="s">
        <v>4</v>
      </c>
      <c r="E2" s="1">
        <v>2</v>
      </c>
      <c r="F2" s="1">
        <v>5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45939</v>
      </c>
      <c r="B3" s="1">
        <v>2</v>
      </c>
      <c r="C3" s="1" t="s">
        <v>65</v>
      </c>
      <c r="D3" s="1" t="s">
        <v>21</v>
      </c>
      <c r="E3" s="1">
        <v>5</v>
      </c>
      <c r="F3" s="1">
        <v>1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45941</v>
      </c>
      <c r="B4" s="1">
        <v>3</v>
      </c>
      <c r="C4" s="1" t="s">
        <v>65</v>
      </c>
      <c r="D4" s="1" t="s">
        <v>25</v>
      </c>
      <c r="E4" s="1">
        <v>3</v>
      </c>
      <c r="F4" s="1">
        <v>2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2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45944</v>
      </c>
      <c r="B5" s="1">
        <v>4</v>
      </c>
      <c r="C5" s="1" t="s">
        <v>66</v>
      </c>
      <c r="D5" s="1" t="s">
        <v>7</v>
      </c>
      <c r="E5" s="1">
        <v>5</v>
      </c>
      <c r="F5" s="1">
        <v>4</v>
      </c>
      <c r="G5" s="1" t="s">
        <v>84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2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11</v>
      </c>
    </row>
    <row r="6" spans="1:41" x14ac:dyDescent="0.3">
      <c r="A6" s="42">
        <v>45946</v>
      </c>
      <c r="B6" s="1">
        <v>5</v>
      </c>
      <c r="C6" s="1" t="s">
        <v>66</v>
      </c>
      <c r="D6" s="1" t="s">
        <v>15</v>
      </c>
      <c r="E6" s="1">
        <v>3</v>
      </c>
      <c r="F6" s="1">
        <v>2</v>
      </c>
      <c r="G6" s="1" t="s">
        <v>84</v>
      </c>
      <c r="H6" s="1" t="s">
        <v>83</v>
      </c>
      <c r="I6" s="1">
        <f t="shared" si="2"/>
        <v>4</v>
      </c>
      <c r="J6" s="1">
        <f t="shared" si="3"/>
        <v>1</v>
      </c>
      <c r="K6" s="1">
        <f t="shared" si="4"/>
        <v>2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0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5</v>
      </c>
    </row>
    <row r="7" spans="1:41" x14ac:dyDescent="0.3">
      <c r="A7" s="42">
        <v>45948</v>
      </c>
      <c r="B7" s="1">
        <v>6</v>
      </c>
      <c r="C7" s="1" t="s">
        <v>66</v>
      </c>
      <c r="D7" s="1" t="s">
        <v>12</v>
      </c>
      <c r="E7" s="1">
        <v>3</v>
      </c>
      <c r="F7" s="1">
        <v>4</v>
      </c>
      <c r="G7" s="1" t="s">
        <v>83</v>
      </c>
      <c r="H7" s="1" t="s">
        <v>83</v>
      </c>
      <c r="I7" s="1">
        <f t="shared" si="2"/>
        <v>4</v>
      </c>
      <c r="J7" s="1">
        <f t="shared" si="3"/>
        <v>2</v>
      </c>
      <c r="K7" s="1">
        <f t="shared" si="4"/>
        <v>2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1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A8" s="42">
        <v>45950</v>
      </c>
      <c r="B8" s="1">
        <v>7</v>
      </c>
      <c r="C8" s="1" t="s">
        <v>66</v>
      </c>
      <c r="D8" s="1" t="s">
        <v>28</v>
      </c>
      <c r="E8" s="1">
        <v>4</v>
      </c>
      <c r="F8" s="1">
        <v>2</v>
      </c>
      <c r="G8" s="1" t="s">
        <v>83</v>
      </c>
      <c r="H8" s="1" t="s">
        <v>83</v>
      </c>
      <c r="I8" s="1">
        <f t="shared" si="2"/>
        <v>5</v>
      </c>
      <c r="J8" s="1">
        <f t="shared" si="3"/>
        <v>2</v>
      </c>
      <c r="K8" s="1">
        <f t="shared" si="4"/>
        <v>2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1</v>
      </c>
      <c r="Q8" s="1">
        <f t="shared" si="10"/>
        <v>0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13</v>
      </c>
    </row>
    <row r="9" spans="1:41" x14ac:dyDescent="0.3">
      <c r="A9" s="42">
        <v>45952</v>
      </c>
      <c r="B9" s="1">
        <v>8</v>
      </c>
      <c r="C9" s="1" t="s">
        <v>65</v>
      </c>
      <c r="D9" s="1" t="s">
        <v>27</v>
      </c>
      <c r="E9" s="1">
        <v>2</v>
      </c>
      <c r="F9" s="1">
        <v>1</v>
      </c>
      <c r="G9" s="1" t="s">
        <v>84</v>
      </c>
      <c r="H9" s="1" t="s">
        <v>83</v>
      </c>
      <c r="I9" s="1">
        <f t="shared" si="2"/>
        <v>6</v>
      </c>
      <c r="J9" s="1">
        <f t="shared" si="3"/>
        <v>2</v>
      </c>
      <c r="K9" s="1">
        <f t="shared" si="4"/>
        <v>3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2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12</v>
      </c>
    </row>
    <row r="10" spans="1:41" x14ac:dyDescent="0.3">
      <c r="A10" s="42">
        <v>45953</v>
      </c>
      <c r="B10" s="1">
        <v>9</v>
      </c>
      <c r="C10" s="1" t="s">
        <v>65</v>
      </c>
      <c r="D10" s="1" t="s">
        <v>20</v>
      </c>
      <c r="E10" s="1">
        <v>5</v>
      </c>
      <c r="F10" s="1">
        <v>6</v>
      </c>
      <c r="G10" s="1" t="s">
        <v>83</v>
      </c>
      <c r="H10" s="1" t="s">
        <v>83</v>
      </c>
      <c r="I10" s="1">
        <f t="shared" si="2"/>
        <v>6</v>
      </c>
      <c r="J10" s="1">
        <f t="shared" si="3"/>
        <v>3</v>
      </c>
      <c r="K10" s="1">
        <f t="shared" si="4"/>
        <v>3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3</v>
      </c>
      <c r="P10" s="1">
        <f t="shared" si="9"/>
        <v>1</v>
      </c>
      <c r="Q10" s="1">
        <f t="shared" si="10"/>
        <v>0</v>
      </c>
      <c r="R10" s="1">
        <f t="shared" si="11"/>
        <v>3</v>
      </c>
      <c r="S10" s="1">
        <f t="shared" si="12"/>
        <v>2</v>
      </c>
      <c r="T10" s="1">
        <f t="shared" si="13"/>
        <v>0</v>
      </c>
      <c r="U10" s="1">
        <f t="shared" si="14"/>
        <v>2</v>
      </c>
      <c r="V10" s="1">
        <f t="shared" si="15"/>
        <v>1</v>
      </c>
      <c r="W10" s="1">
        <f t="shared" si="16"/>
        <v>0</v>
      </c>
      <c r="X10" s="1">
        <f t="shared" si="17"/>
        <v>2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21</v>
      </c>
      <c r="AN10" s="1" t="s">
        <v>11</v>
      </c>
    </row>
    <row r="11" spans="1:41" x14ac:dyDescent="0.3">
      <c r="A11" s="42">
        <v>45955</v>
      </c>
      <c r="B11" s="1">
        <v>10</v>
      </c>
      <c r="C11" s="1" t="s">
        <v>65</v>
      </c>
      <c r="D11" s="1" t="s">
        <v>3</v>
      </c>
      <c r="E11" s="1">
        <v>4</v>
      </c>
      <c r="F11" s="1">
        <v>3</v>
      </c>
      <c r="G11" s="1" t="s">
        <v>83</v>
      </c>
      <c r="H11" s="1" t="s">
        <v>83</v>
      </c>
      <c r="I11" s="1">
        <f t="shared" si="2"/>
        <v>7</v>
      </c>
      <c r="J11" s="1">
        <f t="shared" si="3"/>
        <v>3</v>
      </c>
      <c r="K11" s="1">
        <f t="shared" si="4"/>
        <v>3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3</v>
      </c>
      <c r="P11" s="1">
        <f t="shared" si="9"/>
        <v>1</v>
      </c>
      <c r="Q11" s="1">
        <f t="shared" si="10"/>
        <v>0</v>
      </c>
      <c r="R11" s="1">
        <f t="shared" si="11"/>
        <v>4</v>
      </c>
      <c r="S11" s="1">
        <f t="shared" si="12"/>
        <v>2</v>
      </c>
      <c r="T11" s="1">
        <f t="shared" si="13"/>
        <v>0</v>
      </c>
      <c r="U11" s="1">
        <f t="shared" si="14"/>
        <v>2</v>
      </c>
      <c r="V11" s="1">
        <f t="shared" si="15"/>
        <v>1</v>
      </c>
      <c r="W11" s="1">
        <f t="shared" si="16"/>
        <v>0</v>
      </c>
      <c r="X11" s="1">
        <f t="shared" si="17"/>
        <v>2</v>
      </c>
      <c r="Y11" s="1">
        <f t="shared" si="18"/>
        <v>2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7</v>
      </c>
      <c r="AE11" s="1">
        <f t="shared" si="22"/>
        <v>3</v>
      </c>
      <c r="AF11" s="1">
        <f t="shared" si="23"/>
        <v>0</v>
      </c>
      <c r="AG11" s="43"/>
      <c r="AM11" s="1" t="s">
        <v>20</v>
      </c>
      <c r="AN11" s="1" t="s">
        <v>10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7</v>
      </c>
      <c r="E12" s="1">
        <v>4</v>
      </c>
      <c r="F12" s="1">
        <v>3</v>
      </c>
      <c r="G12" s="1" t="s">
        <v>84</v>
      </c>
      <c r="H12" s="1" t="s">
        <v>83</v>
      </c>
      <c r="I12" s="1">
        <f t="shared" si="2"/>
        <v>8</v>
      </c>
      <c r="J12" s="1">
        <f t="shared" si="3"/>
        <v>3</v>
      </c>
      <c r="K12" s="1">
        <f t="shared" si="4"/>
        <v>4</v>
      </c>
      <c r="L12" s="1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3</v>
      </c>
      <c r="P12" s="1">
        <f t="shared" si="9"/>
        <v>1</v>
      </c>
      <c r="Q12" s="1">
        <f t="shared" si="10"/>
        <v>0</v>
      </c>
      <c r="R12" s="1">
        <f t="shared" si="11"/>
        <v>5</v>
      </c>
      <c r="S12" s="1">
        <f t="shared" si="12"/>
        <v>2</v>
      </c>
      <c r="T12" s="1">
        <f t="shared" si="13"/>
        <v>0</v>
      </c>
      <c r="U12" s="1">
        <f t="shared" si="14"/>
        <v>2</v>
      </c>
      <c r="V12" s="1">
        <f t="shared" si="15"/>
        <v>1</v>
      </c>
      <c r="W12" s="1">
        <f t="shared" si="16"/>
        <v>0</v>
      </c>
      <c r="X12" s="1">
        <f t="shared" si="17"/>
        <v>2</v>
      </c>
      <c r="Y12" s="1">
        <f t="shared" si="18"/>
        <v>2</v>
      </c>
      <c r="Z12" s="1">
        <f t="shared" si="19"/>
        <v>0</v>
      </c>
      <c r="AA12" s="1" t="str">
        <f t="shared" si="0"/>
        <v>W</v>
      </c>
      <c r="AB12" s="1">
        <f t="shared" si="20"/>
        <v>2</v>
      </c>
      <c r="AC12" s="1" t="str">
        <f t="shared" si="1"/>
        <v>W</v>
      </c>
      <c r="AD12" s="1">
        <f t="shared" ref="AD12:AD43" si="24">IF(AC12="","",COUNTIFS(AC3:AC12,"W"))</f>
        <v>8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0</v>
      </c>
      <c r="AG12" s="43"/>
      <c r="AM12" s="1" t="s">
        <v>19</v>
      </c>
      <c r="AN12" s="1" t="s">
        <v>9</v>
      </c>
    </row>
    <row r="13" spans="1:41" x14ac:dyDescent="0.3">
      <c r="A13" s="42">
        <v>45962</v>
      </c>
      <c r="B13" s="1">
        <v>12</v>
      </c>
      <c r="C13" s="1" t="s">
        <v>66</v>
      </c>
      <c r="D13" s="1" t="s">
        <v>11</v>
      </c>
      <c r="E13" s="1">
        <v>4</v>
      </c>
      <c r="F13" s="1">
        <v>3</v>
      </c>
      <c r="G13" s="1" t="s">
        <v>84</v>
      </c>
      <c r="H13" s="1" t="s">
        <v>83</v>
      </c>
      <c r="I13" s="1">
        <f t="shared" si="2"/>
        <v>9</v>
      </c>
      <c r="J13" s="1">
        <f t="shared" si="3"/>
        <v>3</v>
      </c>
      <c r="K13" s="1">
        <f t="shared" si="4"/>
        <v>5</v>
      </c>
      <c r="L13" s="1">
        <f t="shared" si="5"/>
        <v>0</v>
      </c>
      <c r="M13" s="1">
        <f t="shared" si="6"/>
        <v>0</v>
      </c>
      <c r="N13" s="1">
        <f t="shared" si="7"/>
        <v>0</v>
      </c>
      <c r="O13" s="1">
        <f t="shared" si="8"/>
        <v>4</v>
      </c>
      <c r="P13" s="1">
        <f t="shared" si="9"/>
        <v>1</v>
      </c>
      <c r="Q13" s="1">
        <f t="shared" si="10"/>
        <v>0</v>
      </c>
      <c r="R13" s="1">
        <f t="shared" si="11"/>
        <v>5</v>
      </c>
      <c r="S13" s="1">
        <f t="shared" si="12"/>
        <v>2</v>
      </c>
      <c r="T13" s="1">
        <f t="shared" si="13"/>
        <v>0</v>
      </c>
      <c r="U13" s="1">
        <f t="shared" si="14"/>
        <v>3</v>
      </c>
      <c r="V13" s="1">
        <f t="shared" si="15"/>
        <v>1</v>
      </c>
      <c r="W13" s="1">
        <f t="shared" si="16"/>
        <v>0</v>
      </c>
      <c r="X13" s="1">
        <f t="shared" si="17"/>
        <v>3</v>
      </c>
      <c r="Y13" s="1">
        <f t="shared" si="18"/>
        <v>2</v>
      </c>
      <c r="Z13" s="1">
        <f t="shared" si="19"/>
        <v>0</v>
      </c>
      <c r="AA13" s="1" t="str">
        <f t="shared" si="0"/>
        <v>W</v>
      </c>
      <c r="AB13" s="1">
        <f t="shared" si="20"/>
        <v>3</v>
      </c>
      <c r="AC13" s="1" t="str">
        <f t="shared" si="1"/>
        <v>W</v>
      </c>
      <c r="AD13" s="1">
        <f t="shared" si="24"/>
        <v>8</v>
      </c>
      <c r="AE13" s="1">
        <f t="shared" si="25"/>
        <v>2</v>
      </c>
      <c r="AF13" s="1">
        <f t="shared" si="26"/>
        <v>0</v>
      </c>
      <c r="AG13" s="43"/>
      <c r="AM13" s="1" t="s">
        <v>18</v>
      </c>
      <c r="AN13" s="1" t="s">
        <v>5</v>
      </c>
    </row>
    <row r="14" spans="1:41" x14ac:dyDescent="0.3">
      <c r="A14" s="42">
        <v>45965</v>
      </c>
      <c r="B14" s="1">
        <v>13</v>
      </c>
      <c r="C14" s="1" t="s">
        <v>66</v>
      </c>
      <c r="D14" s="1" t="s">
        <v>10</v>
      </c>
      <c r="E14" s="1">
        <v>4</v>
      </c>
      <c r="F14" s="1">
        <v>5</v>
      </c>
      <c r="G14" s="1" t="s">
        <v>84</v>
      </c>
      <c r="H14" s="1" t="s">
        <v>84</v>
      </c>
      <c r="I14" s="1">
        <f t="shared" si="2"/>
        <v>9</v>
      </c>
      <c r="J14" s="1">
        <f t="shared" si="3"/>
        <v>3</v>
      </c>
      <c r="K14" s="1">
        <f t="shared" si="4"/>
        <v>5</v>
      </c>
      <c r="L14" s="1">
        <f t="shared" si="5"/>
        <v>1</v>
      </c>
      <c r="M14" s="1">
        <f t="shared" si="6"/>
        <v>0</v>
      </c>
      <c r="N14" s="1">
        <f t="shared" si="7"/>
        <v>1</v>
      </c>
      <c r="O14" s="1">
        <f t="shared" si="8"/>
        <v>4</v>
      </c>
      <c r="P14" s="1">
        <f t="shared" si="9"/>
        <v>1</v>
      </c>
      <c r="Q14" s="1">
        <f t="shared" si="10"/>
        <v>1</v>
      </c>
      <c r="R14" s="1">
        <f t="shared" si="11"/>
        <v>5</v>
      </c>
      <c r="S14" s="1">
        <f t="shared" si="12"/>
        <v>2</v>
      </c>
      <c r="T14" s="1">
        <f t="shared" si="13"/>
        <v>0</v>
      </c>
      <c r="U14" s="1">
        <f t="shared" si="14"/>
        <v>3</v>
      </c>
      <c r="V14" s="1">
        <f t="shared" si="15"/>
        <v>1</v>
      </c>
      <c r="W14" s="1">
        <f t="shared" si="16"/>
        <v>0</v>
      </c>
      <c r="X14" s="1">
        <f t="shared" si="17"/>
        <v>3</v>
      </c>
      <c r="Y14" s="1">
        <f t="shared" si="18"/>
        <v>2</v>
      </c>
      <c r="Z14" s="1">
        <f t="shared" si="19"/>
        <v>1</v>
      </c>
      <c r="AA14" s="1" t="str">
        <f t="shared" si="0"/>
        <v>L</v>
      </c>
      <c r="AB14" s="1">
        <f t="shared" si="20"/>
        <v>1</v>
      </c>
      <c r="AC14" s="1" t="str">
        <f t="shared" si="1"/>
        <v>OTL</v>
      </c>
      <c r="AD14" s="1">
        <f t="shared" si="24"/>
        <v>7</v>
      </c>
      <c r="AE14" s="1">
        <f t="shared" si="25"/>
        <v>2</v>
      </c>
      <c r="AF14" s="1">
        <f t="shared" si="26"/>
        <v>1</v>
      </c>
      <c r="AG14" s="43"/>
      <c r="AM14" s="1" t="s">
        <v>17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65</v>
      </c>
      <c r="D15" s="1" t="s">
        <v>14</v>
      </c>
      <c r="E15" s="1">
        <v>3</v>
      </c>
      <c r="F15" s="1">
        <v>4</v>
      </c>
      <c r="G15" s="1" t="s">
        <v>84</v>
      </c>
      <c r="H15" s="1" t="s">
        <v>83</v>
      </c>
      <c r="I15" s="1">
        <f t="shared" si="2"/>
        <v>9</v>
      </c>
      <c r="J15" s="1">
        <f t="shared" si="3"/>
        <v>3</v>
      </c>
      <c r="K15" s="1">
        <f t="shared" si="4"/>
        <v>5</v>
      </c>
      <c r="L15" s="1">
        <f t="shared" si="5"/>
        <v>2</v>
      </c>
      <c r="M15" s="1">
        <f t="shared" si="6"/>
        <v>0</v>
      </c>
      <c r="N15" s="1">
        <f t="shared" si="7"/>
        <v>1</v>
      </c>
      <c r="O15" s="1">
        <f t="shared" si="8"/>
        <v>4</v>
      </c>
      <c r="P15" s="1">
        <f t="shared" si="9"/>
        <v>1</v>
      </c>
      <c r="Q15" s="1">
        <f t="shared" si="10"/>
        <v>1</v>
      </c>
      <c r="R15" s="1">
        <f t="shared" si="11"/>
        <v>5</v>
      </c>
      <c r="S15" s="1">
        <f t="shared" si="12"/>
        <v>2</v>
      </c>
      <c r="T15" s="1">
        <f t="shared" si="13"/>
        <v>1</v>
      </c>
      <c r="U15" s="1">
        <f t="shared" si="14"/>
        <v>3</v>
      </c>
      <c r="V15" s="1">
        <f t="shared" si="15"/>
        <v>1</v>
      </c>
      <c r="W15" s="1">
        <f t="shared" si="16"/>
        <v>0</v>
      </c>
      <c r="X15" s="1">
        <f t="shared" si="17"/>
        <v>3</v>
      </c>
      <c r="Y15" s="1">
        <f t="shared" si="18"/>
        <v>2</v>
      </c>
      <c r="Z15" s="1">
        <f t="shared" si="19"/>
        <v>2</v>
      </c>
      <c r="AA15" s="1" t="str">
        <f t="shared" si="0"/>
        <v>L</v>
      </c>
      <c r="AB15" s="1">
        <f t="shared" si="20"/>
        <v>2</v>
      </c>
      <c r="AC15" s="1" t="str">
        <f t="shared" si="1"/>
        <v>OTL</v>
      </c>
      <c r="AD15" s="1">
        <f t="shared" si="24"/>
        <v>6</v>
      </c>
      <c r="AE15" s="1">
        <f t="shared" si="25"/>
        <v>2</v>
      </c>
      <c r="AF15" s="1">
        <f t="shared" si="26"/>
        <v>2</v>
      </c>
      <c r="AG15" s="43"/>
      <c r="AM15" s="1" t="s">
        <v>15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66</v>
      </c>
      <c r="D16" s="1" t="s">
        <v>95</v>
      </c>
      <c r="E16" s="1">
        <v>6</v>
      </c>
      <c r="F16" s="1">
        <v>2</v>
      </c>
      <c r="G16" s="1" t="s">
        <v>83</v>
      </c>
      <c r="H16" s="1" t="s">
        <v>83</v>
      </c>
      <c r="I16" s="1">
        <f t="shared" si="2"/>
        <v>10</v>
      </c>
      <c r="J16" s="1">
        <f t="shared" si="3"/>
        <v>3</v>
      </c>
      <c r="K16" s="1">
        <f t="shared" si="4"/>
        <v>5</v>
      </c>
      <c r="L16" s="1">
        <f t="shared" si="5"/>
        <v>2</v>
      </c>
      <c r="M16" s="1">
        <f t="shared" si="6"/>
        <v>0</v>
      </c>
      <c r="N16" s="1">
        <f t="shared" si="7"/>
        <v>1</v>
      </c>
      <c r="O16" s="1">
        <f t="shared" si="8"/>
        <v>5</v>
      </c>
      <c r="P16" s="1">
        <f t="shared" si="9"/>
        <v>1</v>
      </c>
      <c r="Q16" s="1">
        <f t="shared" si="10"/>
        <v>1</v>
      </c>
      <c r="R16" s="1">
        <f t="shared" si="11"/>
        <v>5</v>
      </c>
      <c r="S16" s="1">
        <f t="shared" si="12"/>
        <v>2</v>
      </c>
      <c r="T16" s="1">
        <f t="shared" si="13"/>
        <v>1</v>
      </c>
      <c r="U16" s="1">
        <f t="shared" si="14"/>
        <v>3</v>
      </c>
      <c r="V16" s="1">
        <f t="shared" si="15"/>
        <v>1</v>
      </c>
      <c r="W16" s="1">
        <f t="shared" si="16"/>
        <v>0</v>
      </c>
      <c r="X16" s="1">
        <f t="shared" si="17"/>
        <v>3</v>
      </c>
      <c r="Y16" s="1">
        <f t="shared" si="18"/>
        <v>2</v>
      </c>
      <c r="Z16" s="1">
        <f t="shared" si="19"/>
        <v>2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6</v>
      </c>
      <c r="AE16" s="1">
        <f t="shared" si="25"/>
        <v>2</v>
      </c>
      <c r="AF16" s="1">
        <f t="shared" si="26"/>
        <v>2</v>
      </c>
      <c r="AG16" s="43"/>
      <c r="AM16" s="1" t="s">
        <v>14</v>
      </c>
    </row>
    <row r="17" spans="1:39" x14ac:dyDescent="0.3">
      <c r="A17" s="42">
        <v>45972</v>
      </c>
      <c r="B17" s="1">
        <v>16</v>
      </c>
      <c r="C17" s="1" t="s">
        <v>66</v>
      </c>
      <c r="D17" s="1" t="s">
        <v>18</v>
      </c>
      <c r="E17" s="1">
        <v>1</v>
      </c>
      <c r="F17" s="1">
        <v>5</v>
      </c>
      <c r="G17" s="1" t="s">
        <v>83</v>
      </c>
      <c r="H17" s="1" t="s">
        <v>83</v>
      </c>
      <c r="I17" s="1">
        <f t="shared" si="2"/>
        <v>10</v>
      </c>
      <c r="J17" s="1">
        <f t="shared" si="3"/>
        <v>4</v>
      </c>
      <c r="K17" s="1">
        <f t="shared" si="4"/>
        <v>5</v>
      </c>
      <c r="L17" s="1">
        <f t="shared" si="5"/>
        <v>2</v>
      </c>
      <c r="M17" s="1">
        <f t="shared" si="6"/>
        <v>0</v>
      </c>
      <c r="N17" s="1">
        <f t="shared" si="7"/>
        <v>1</v>
      </c>
      <c r="O17" s="1">
        <f t="shared" si="8"/>
        <v>5</v>
      </c>
      <c r="P17" s="1">
        <f t="shared" si="9"/>
        <v>2</v>
      </c>
      <c r="Q17" s="1">
        <f t="shared" si="10"/>
        <v>1</v>
      </c>
      <c r="R17" s="1">
        <f t="shared" si="11"/>
        <v>5</v>
      </c>
      <c r="S17" s="1">
        <f t="shared" si="12"/>
        <v>2</v>
      </c>
      <c r="T17" s="1">
        <f t="shared" si="13"/>
        <v>1</v>
      </c>
      <c r="U17" s="1">
        <f t="shared" si="14"/>
        <v>3</v>
      </c>
      <c r="V17" s="1">
        <f t="shared" si="15"/>
        <v>1</v>
      </c>
      <c r="W17" s="1">
        <f t="shared" si="16"/>
        <v>0</v>
      </c>
      <c r="X17" s="1">
        <f t="shared" si="17"/>
        <v>3</v>
      </c>
      <c r="Y17" s="1">
        <f t="shared" si="18"/>
        <v>2</v>
      </c>
      <c r="Z17" s="1">
        <f t="shared" si="19"/>
        <v>2</v>
      </c>
      <c r="AA17" s="1" t="str">
        <f t="shared" si="0"/>
        <v>L</v>
      </c>
      <c r="AB17" s="1">
        <f t="shared" si="20"/>
        <v>1</v>
      </c>
      <c r="AC17" s="1" t="str">
        <f t="shared" si="1"/>
        <v>L</v>
      </c>
      <c r="AD17" s="1">
        <f t="shared" si="24"/>
        <v>6</v>
      </c>
      <c r="AE17" s="1">
        <f t="shared" si="25"/>
        <v>2</v>
      </c>
      <c r="AF17" s="1">
        <f t="shared" si="26"/>
        <v>2</v>
      </c>
      <c r="AG17" s="43"/>
      <c r="AM17" s="1" t="s">
        <v>13</v>
      </c>
    </row>
    <row r="18" spans="1:39" x14ac:dyDescent="0.3">
      <c r="A18" s="42">
        <v>45974</v>
      </c>
      <c r="B18" s="1">
        <v>17</v>
      </c>
      <c r="C18" s="1" t="s">
        <v>66</v>
      </c>
      <c r="D18" s="1" t="s">
        <v>22</v>
      </c>
      <c r="E18" s="1">
        <v>0</v>
      </c>
      <c r="F18" s="1">
        <v>7</v>
      </c>
      <c r="G18" s="1" t="s">
        <v>83</v>
      </c>
      <c r="H18" s="1" t="s">
        <v>83</v>
      </c>
      <c r="I18" s="1">
        <f t="shared" si="2"/>
        <v>10</v>
      </c>
      <c r="J18" s="1">
        <f t="shared" si="3"/>
        <v>5</v>
      </c>
      <c r="K18" s="1">
        <f t="shared" si="4"/>
        <v>5</v>
      </c>
      <c r="L18" s="1">
        <f t="shared" si="5"/>
        <v>2</v>
      </c>
      <c r="M18" s="1">
        <f t="shared" si="6"/>
        <v>0</v>
      </c>
      <c r="N18" s="1">
        <f t="shared" si="7"/>
        <v>1</v>
      </c>
      <c r="O18" s="1">
        <f t="shared" si="8"/>
        <v>5</v>
      </c>
      <c r="P18" s="1">
        <f t="shared" si="9"/>
        <v>3</v>
      </c>
      <c r="Q18" s="1">
        <f t="shared" si="10"/>
        <v>1</v>
      </c>
      <c r="R18" s="1">
        <f t="shared" si="11"/>
        <v>5</v>
      </c>
      <c r="S18" s="1">
        <f t="shared" si="12"/>
        <v>2</v>
      </c>
      <c r="T18" s="1">
        <f t="shared" si="13"/>
        <v>1</v>
      </c>
      <c r="U18" s="1">
        <f t="shared" si="14"/>
        <v>3</v>
      </c>
      <c r="V18" s="1">
        <f t="shared" si="15"/>
        <v>1</v>
      </c>
      <c r="W18" s="1">
        <f t="shared" si="16"/>
        <v>0</v>
      </c>
      <c r="X18" s="1">
        <f t="shared" si="17"/>
        <v>3</v>
      </c>
      <c r="Y18" s="1">
        <f t="shared" si="18"/>
        <v>2</v>
      </c>
      <c r="Z18" s="1">
        <f t="shared" si="19"/>
        <v>2</v>
      </c>
      <c r="AA18" s="1" t="str">
        <f t="shared" si="0"/>
        <v>L</v>
      </c>
      <c r="AB18" s="1">
        <f t="shared" si="20"/>
        <v>2</v>
      </c>
      <c r="AC18" s="1" t="str">
        <f t="shared" si="1"/>
        <v>L</v>
      </c>
      <c r="AD18" s="1">
        <f t="shared" si="24"/>
        <v>5</v>
      </c>
      <c r="AE18" s="1">
        <f t="shared" si="25"/>
        <v>3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29</v>
      </c>
      <c r="E19" s="1">
        <v>2</v>
      </c>
      <c r="F19" s="1">
        <v>3</v>
      </c>
      <c r="G19" s="1" t="s">
        <v>83</v>
      </c>
      <c r="H19" s="1" t="s">
        <v>83</v>
      </c>
      <c r="I19" s="1">
        <f t="shared" si="2"/>
        <v>10</v>
      </c>
      <c r="J19" s="1">
        <f t="shared" si="3"/>
        <v>6</v>
      </c>
      <c r="K19" s="1">
        <f t="shared" si="4"/>
        <v>5</v>
      </c>
      <c r="L19" s="1">
        <f t="shared" si="5"/>
        <v>2</v>
      </c>
      <c r="M19" s="1">
        <f t="shared" si="6"/>
        <v>0</v>
      </c>
      <c r="N19" s="1">
        <f t="shared" si="7"/>
        <v>1</v>
      </c>
      <c r="O19" s="1">
        <f t="shared" si="8"/>
        <v>5</v>
      </c>
      <c r="P19" s="1">
        <f t="shared" si="9"/>
        <v>4</v>
      </c>
      <c r="Q19" s="1">
        <f t="shared" si="10"/>
        <v>1</v>
      </c>
      <c r="R19" s="1">
        <f t="shared" si="11"/>
        <v>5</v>
      </c>
      <c r="S19" s="1">
        <f t="shared" si="12"/>
        <v>2</v>
      </c>
      <c r="T19" s="1">
        <f t="shared" si="13"/>
        <v>1</v>
      </c>
      <c r="U19" s="1">
        <f t="shared" si="14"/>
        <v>3</v>
      </c>
      <c r="V19" s="1">
        <f t="shared" si="15"/>
        <v>2</v>
      </c>
      <c r="W19" s="1">
        <f t="shared" si="16"/>
        <v>0</v>
      </c>
      <c r="X19" s="1">
        <f t="shared" si="17"/>
        <v>3</v>
      </c>
      <c r="Y19" s="1">
        <f t="shared" si="18"/>
        <v>3</v>
      </c>
      <c r="Z19" s="1">
        <f t="shared" si="19"/>
        <v>2</v>
      </c>
      <c r="AA19" s="1" t="str">
        <f t="shared" si="0"/>
        <v>L</v>
      </c>
      <c r="AB19" s="1">
        <f t="shared" si="20"/>
        <v>3</v>
      </c>
      <c r="AC19" s="1" t="str">
        <f t="shared" si="1"/>
        <v>L</v>
      </c>
      <c r="AD19" s="1">
        <f t="shared" si="24"/>
        <v>4</v>
      </c>
      <c r="AE19" s="1">
        <f t="shared" si="25"/>
        <v>4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45978</v>
      </c>
      <c r="B20" s="1">
        <v>19</v>
      </c>
      <c r="C20" s="1" t="s">
        <v>65</v>
      </c>
      <c r="D20" s="1" t="s">
        <v>23</v>
      </c>
      <c r="E20" s="1">
        <v>3</v>
      </c>
      <c r="F20" s="1">
        <v>4</v>
      </c>
      <c r="G20" s="1" t="s">
        <v>84</v>
      </c>
      <c r="H20" s="1" t="s">
        <v>84</v>
      </c>
      <c r="I20" s="1">
        <f t="shared" si="2"/>
        <v>10</v>
      </c>
      <c r="J20" s="1">
        <f t="shared" si="3"/>
        <v>6</v>
      </c>
      <c r="K20" s="1">
        <f t="shared" si="4"/>
        <v>5</v>
      </c>
      <c r="L20" s="1">
        <f t="shared" si="5"/>
        <v>3</v>
      </c>
      <c r="M20" s="1">
        <f t="shared" si="6"/>
        <v>0</v>
      </c>
      <c r="N20" s="1">
        <f t="shared" si="7"/>
        <v>2</v>
      </c>
      <c r="O20" s="1">
        <f t="shared" si="8"/>
        <v>5</v>
      </c>
      <c r="P20" s="1">
        <f t="shared" si="9"/>
        <v>4</v>
      </c>
      <c r="Q20" s="1">
        <f t="shared" si="10"/>
        <v>1</v>
      </c>
      <c r="R20" s="1">
        <f t="shared" si="11"/>
        <v>5</v>
      </c>
      <c r="S20" s="1">
        <f t="shared" si="12"/>
        <v>2</v>
      </c>
      <c r="T20" s="1">
        <f t="shared" si="13"/>
        <v>2</v>
      </c>
      <c r="U20" s="1">
        <f t="shared" si="14"/>
        <v>3</v>
      </c>
      <c r="V20" s="1">
        <f t="shared" si="15"/>
        <v>2</v>
      </c>
      <c r="W20" s="1">
        <f t="shared" si="16"/>
        <v>0</v>
      </c>
      <c r="X20" s="1">
        <f t="shared" si="17"/>
        <v>3</v>
      </c>
      <c r="Y20" s="1">
        <f t="shared" si="18"/>
        <v>3</v>
      </c>
      <c r="Z20" s="1">
        <f t="shared" si="19"/>
        <v>3</v>
      </c>
      <c r="AA20" s="1" t="str">
        <f t="shared" si="0"/>
        <v>L</v>
      </c>
      <c r="AB20" s="1">
        <f t="shared" si="20"/>
        <v>4</v>
      </c>
      <c r="AC20" s="1" t="str">
        <f t="shared" si="1"/>
        <v>OTL</v>
      </c>
      <c r="AD20" s="1">
        <f t="shared" si="24"/>
        <v>4</v>
      </c>
      <c r="AE20" s="1">
        <f t="shared" si="25"/>
        <v>3</v>
      </c>
      <c r="AF20" s="1">
        <f t="shared" si="26"/>
        <v>3</v>
      </c>
      <c r="AG20" s="43"/>
      <c r="AM20" s="1" t="s">
        <v>10</v>
      </c>
    </row>
    <row r="21" spans="1:39" x14ac:dyDescent="0.3">
      <c r="A21" s="42">
        <v>45981</v>
      </c>
      <c r="B21" s="1">
        <v>20</v>
      </c>
      <c r="C21" s="1" t="s">
        <v>66</v>
      </c>
      <c r="D21" s="1" t="s">
        <v>1</v>
      </c>
      <c r="E21" s="1">
        <v>4</v>
      </c>
      <c r="F21" s="1">
        <v>8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7</v>
      </c>
      <c r="K21" s="1">
        <f t="shared" si="4"/>
        <v>5</v>
      </c>
      <c r="L21" s="1">
        <f t="shared" si="5"/>
        <v>3</v>
      </c>
      <c r="M21" s="1">
        <f t="shared" si="6"/>
        <v>0</v>
      </c>
      <c r="N21" s="1">
        <f t="shared" si="7"/>
        <v>2</v>
      </c>
      <c r="O21" s="1">
        <f t="shared" si="8"/>
        <v>5</v>
      </c>
      <c r="P21" s="1">
        <f t="shared" si="9"/>
        <v>5</v>
      </c>
      <c r="Q21" s="1">
        <f t="shared" si="10"/>
        <v>1</v>
      </c>
      <c r="R21" s="1">
        <f t="shared" si="11"/>
        <v>5</v>
      </c>
      <c r="S21" s="1">
        <f t="shared" si="12"/>
        <v>2</v>
      </c>
      <c r="T21" s="1">
        <f t="shared" si="13"/>
        <v>2</v>
      </c>
      <c r="U21" s="1">
        <f t="shared" si="14"/>
        <v>3</v>
      </c>
      <c r="V21" s="1">
        <f t="shared" si="15"/>
        <v>2</v>
      </c>
      <c r="W21" s="1">
        <f t="shared" si="16"/>
        <v>0</v>
      </c>
      <c r="X21" s="1">
        <f t="shared" si="17"/>
        <v>3</v>
      </c>
      <c r="Y21" s="1">
        <f t="shared" si="18"/>
        <v>4</v>
      </c>
      <c r="Z21" s="1">
        <f t="shared" si="19"/>
        <v>3</v>
      </c>
      <c r="AA21" s="1" t="str">
        <f t="shared" si="0"/>
        <v>L</v>
      </c>
      <c r="AB21" s="1">
        <f t="shared" si="20"/>
        <v>5</v>
      </c>
      <c r="AC21" s="1" t="str">
        <f t="shared" si="1"/>
        <v>L</v>
      </c>
      <c r="AD21" s="1">
        <f t="shared" si="24"/>
        <v>3</v>
      </c>
      <c r="AE21" s="1">
        <f t="shared" si="25"/>
        <v>4</v>
      </c>
      <c r="AF21" s="1">
        <f t="shared" si="26"/>
        <v>3</v>
      </c>
      <c r="AG21" s="43"/>
      <c r="AM21" s="1" t="s">
        <v>9</v>
      </c>
    </row>
    <row r="22" spans="1:39" x14ac:dyDescent="0.3">
      <c r="A22" s="42">
        <v>45983</v>
      </c>
      <c r="B22" s="1">
        <v>21</v>
      </c>
      <c r="C22" s="1" t="s">
        <v>66</v>
      </c>
      <c r="D22" s="1" t="s">
        <v>4</v>
      </c>
      <c r="E22" s="1">
        <v>5</v>
      </c>
      <c r="F22" s="1">
        <v>2</v>
      </c>
      <c r="G22" s="1" t="s">
        <v>83</v>
      </c>
      <c r="H22" s="1" t="s">
        <v>83</v>
      </c>
      <c r="I22" s="1">
        <f t="shared" si="2"/>
        <v>11</v>
      </c>
      <c r="J22" s="1">
        <f t="shared" si="3"/>
        <v>7</v>
      </c>
      <c r="K22" s="1">
        <f t="shared" si="4"/>
        <v>5</v>
      </c>
      <c r="L22" s="1">
        <f t="shared" si="5"/>
        <v>3</v>
      </c>
      <c r="M22" s="1">
        <f t="shared" si="6"/>
        <v>0</v>
      </c>
      <c r="N22" s="1">
        <f t="shared" si="7"/>
        <v>2</v>
      </c>
      <c r="O22" s="1">
        <f t="shared" si="8"/>
        <v>6</v>
      </c>
      <c r="P22" s="1">
        <f t="shared" si="9"/>
        <v>5</v>
      </c>
      <c r="Q22" s="1">
        <f t="shared" si="10"/>
        <v>1</v>
      </c>
      <c r="R22" s="1">
        <f t="shared" si="11"/>
        <v>5</v>
      </c>
      <c r="S22" s="1">
        <f t="shared" si="12"/>
        <v>2</v>
      </c>
      <c r="T22" s="1">
        <f t="shared" si="13"/>
        <v>2</v>
      </c>
      <c r="U22" s="1">
        <f t="shared" si="14"/>
        <v>4</v>
      </c>
      <c r="V22" s="1">
        <f t="shared" si="15"/>
        <v>2</v>
      </c>
      <c r="W22" s="1">
        <f t="shared" si="16"/>
        <v>0</v>
      </c>
      <c r="X22" s="1">
        <f t="shared" si="17"/>
        <v>4</v>
      </c>
      <c r="Y22" s="1">
        <f t="shared" si="18"/>
        <v>4</v>
      </c>
      <c r="Z22" s="1">
        <f t="shared" si="19"/>
        <v>3</v>
      </c>
      <c r="AA22" s="1" t="str">
        <f t="shared" si="0"/>
        <v>W</v>
      </c>
      <c r="AB22" s="1">
        <f t="shared" si="20"/>
        <v>1</v>
      </c>
      <c r="AC22" s="1" t="str">
        <f t="shared" si="1"/>
        <v>W</v>
      </c>
      <c r="AD22" s="1">
        <f t="shared" si="24"/>
        <v>3</v>
      </c>
      <c r="AE22" s="1">
        <f t="shared" si="25"/>
        <v>4</v>
      </c>
      <c r="AF22" s="1">
        <f t="shared" si="26"/>
        <v>3</v>
      </c>
      <c r="AG22" s="43"/>
      <c r="AM22" s="1" t="s">
        <v>8</v>
      </c>
    </row>
    <row r="23" spans="1:39" x14ac:dyDescent="0.3">
      <c r="A23" s="42">
        <v>45987</v>
      </c>
      <c r="B23" s="1">
        <v>22</v>
      </c>
      <c r="C23" s="1" t="s">
        <v>65</v>
      </c>
      <c r="D23" s="1" t="s">
        <v>95</v>
      </c>
      <c r="E23" s="1">
        <v>4</v>
      </c>
      <c r="F23" s="1">
        <v>3</v>
      </c>
      <c r="G23" s="1" t="s">
        <v>83</v>
      </c>
      <c r="H23" s="1" t="s">
        <v>83</v>
      </c>
      <c r="I23" s="1">
        <f t="shared" si="2"/>
        <v>12</v>
      </c>
      <c r="J23" s="1">
        <f t="shared" si="3"/>
        <v>7</v>
      </c>
      <c r="K23" s="1">
        <f t="shared" si="4"/>
        <v>5</v>
      </c>
      <c r="L23" s="1">
        <f t="shared" si="5"/>
        <v>3</v>
      </c>
      <c r="M23" s="1">
        <f t="shared" si="6"/>
        <v>0</v>
      </c>
      <c r="N23" s="1">
        <f t="shared" si="7"/>
        <v>2</v>
      </c>
      <c r="O23" s="1">
        <f t="shared" si="8"/>
        <v>6</v>
      </c>
      <c r="P23" s="1">
        <f t="shared" si="9"/>
        <v>5</v>
      </c>
      <c r="Q23" s="1">
        <f t="shared" si="10"/>
        <v>1</v>
      </c>
      <c r="R23" s="1">
        <f t="shared" si="11"/>
        <v>6</v>
      </c>
      <c r="S23" s="1">
        <f t="shared" si="12"/>
        <v>2</v>
      </c>
      <c r="T23" s="1">
        <f t="shared" si="13"/>
        <v>2</v>
      </c>
      <c r="U23" s="1">
        <f t="shared" si="14"/>
        <v>4</v>
      </c>
      <c r="V23" s="1">
        <f t="shared" si="15"/>
        <v>2</v>
      </c>
      <c r="W23" s="1">
        <f t="shared" si="16"/>
        <v>0</v>
      </c>
      <c r="X23" s="1">
        <f t="shared" si="17"/>
        <v>4</v>
      </c>
      <c r="Y23" s="1">
        <f t="shared" si="18"/>
        <v>4</v>
      </c>
      <c r="Z23" s="1">
        <f t="shared" si="19"/>
        <v>3</v>
      </c>
      <c r="AA23" s="1" t="str">
        <f t="shared" si="0"/>
        <v>W</v>
      </c>
      <c r="AB23" s="1">
        <f t="shared" si="20"/>
        <v>2</v>
      </c>
      <c r="AC23" s="1" t="str">
        <f t="shared" si="1"/>
        <v>W</v>
      </c>
      <c r="AD23" s="1">
        <f t="shared" si="24"/>
        <v>3</v>
      </c>
      <c r="AE23" s="1">
        <f t="shared" si="25"/>
        <v>4</v>
      </c>
      <c r="AF23" s="1">
        <f t="shared" si="26"/>
        <v>3</v>
      </c>
      <c r="AG23" s="43"/>
      <c r="AM23" s="1" t="s">
        <v>7</v>
      </c>
    </row>
    <row r="24" spans="1:39" x14ac:dyDescent="0.3">
      <c r="A24" s="42">
        <v>45989</v>
      </c>
      <c r="B24" s="1">
        <v>23</v>
      </c>
      <c r="C24" s="1" t="s">
        <v>65</v>
      </c>
      <c r="D24" s="1" t="s">
        <v>2</v>
      </c>
      <c r="E24" s="1">
        <v>4</v>
      </c>
      <c r="F24" s="1">
        <v>1</v>
      </c>
      <c r="G24" s="1" t="s">
        <v>83</v>
      </c>
      <c r="H24" s="1" t="s">
        <v>83</v>
      </c>
      <c r="I24" s="1">
        <f t="shared" si="2"/>
        <v>13</v>
      </c>
      <c r="J24" s="1">
        <f t="shared" si="3"/>
        <v>7</v>
      </c>
      <c r="K24" s="1">
        <f t="shared" si="4"/>
        <v>5</v>
      </c>
      <c r="L24" s="1">
        <f t="shared" si="5"/>
        <v>3</v>
      </c>
      <c r="M24" s="1">
        <f t="shared" si="6"/>
        <v>0</v>
      </c>
      <c r="N24" s="1">
        <f t="shared" si="7"/>
        <v>2</v>
      </c>
      <c r="O24" s="1">
        <f t="shared" si="8"/>
        <v>6</v>
      </c>
      <c r="P24" s="1">
        <f t="shared" si="9"/>
        <v>5</v>
      </c>
      <c r="Q24" s="1">
        <f t="shared" si="10"/>
        <v>1</v>
      </c>
      <c r="R24" s="1">
        <f t="shared" si="11"/>
        <v>7</v>
      </c>
      <c r="S24" s="1">
        <f t="shared" si="12"/>
        <v>2</v>
      </c>
      <c r="T24" s="1">
        <f t="shared" si="13"/>
        <v>2</v>
      </c>
      <c r="U24" s="1">
        <f t="shared" si="14"/>
        <v>4</v>
      </c>
      <c r="V24" s="1">
        <f t="shared" si="15"/>
        <v>2</v>
      </c>
      <c r="W24" s="1">
        <f t="shared" si="16"/>
        <v>0</v>
      </c>
      <c r="X24" s="1">
        <f t="shared" si="17"/>
        <v>4</v>
      </c>
      <c r="Y24" s="1">
        <f t="shared" si="18"/>
        <v>4</v>
      </c>
      <c r="Z24" s="1">
        <f t="shared" si="19"/>
        <v>3</v>
      </c>
      <c r="AA24" s="1" t="str">
        <f t="shared" si="0"/>
        <v>W</v>
      </c>
      <c r="AB24" s="1">
        <f t="shared" si="20"/>
        <v>3</v>
      </c>
      <c r="AC24" s="1" t="str">
        <f t="shared" si="1"/>
        <v>W</v>
      </c>
      <c r="AD24" s="1">
        <f t="shared" si="24"/>
        <v>4</v>
      </c>
      <c r="AE24" s="1">
        <f t="shared" si="25"/>
        <v>4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45990</v>
      </c>
      <c r="B25" s="1">
        <v>24</v>
      </c>
      <c r="C25" s="1" t="s">
        <v>65</v>
      </c>
      <c r="D25" s="1" t="s">
        <v>24</v>
      </c>
      <c r="E25" s="1">
        <v>2</v>
      </c>
      <c r="F25" s="1">
        <v>7</v>
      </c>
      <c r="G25" s="1" t="s">
        <v>83</v>
      </c>
      <c r="H25" s="1" t="s">
        <v>83</v>
      </c>
      <c r="I25" s="1">
        <f t="shared" si="2"/>
        <v>13</v>
      </c>
      <c r="J25" s="1">
        <f t="shared" si="3"/>
        <v>8</v>
      </c>
      <c r="K25" s="1">
        <f t="shared" si="4"/>
        <v>5</v>
      </c>
      <c r="L25" s="1">
        <f t="shared" si="5"/>
        <v>3</v>
      </c>
      <c r="M25" s="1">
        <f t="shared" si="6"/>
        <v>0</v>
      </c>
      <c r="N25" s="1">
        <f t="shared" si="7"/>
        <v>2</v>
      </c>
      <c r="O25" s="1">
        <f t="shared" si="8"/>
        <v>6</v>
      </c>
      <c r="P25" s="1">
        <f t="shared" si="9"/>
        <v>5</v>
      </c>
      <c r="Q25" s="1">
        <f t="shared" si="10"/>
        <v>1</v>
      </c>
      <c r="R25" s="1">
        <f t="shared" si="11"/>
        <v>7</v>
      </c>
      <c r="S25" s="1">
        <f t="shared" si="12"/>
        <v>3</v>
      </c>
      <c r="T25" s="1">
        <f t="shared" si="13"/>
        <v>2</v>
      </c>
      <c r="U25" s="1">
        <f t="shared" si="14"/>
        <v>4</v>
      </c>
      <c r="V25" s="1">
        <f t="shared" si="15"/>
        <v>2</v>
      </c>
      <c r="W25" s="1">
        <f t="shared" si="16"/>
        <v>0</v>
      </c>
      <c r="X25" s="1">
        <f t="shared" si="17"/>
        <v>4</v>
      </c>
      <c r="Y25" s="1">
        <f t="shared" si="18"/>
        <v>4</v>
      </c>
      <c r="Z25" s="1">
        <f t="shared" si="19"/>
        <v>3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4</v>
      </c>
      <c r="AE25" s="1">
        <f t="shared" si="25"/>
        <v>5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45993</v>
      </c>
      <c r="B26" s="1">
        <v>25</v>
      </c>
      <c r="C26" s="1" t="s">
        <v>66</v>
      </c>
      <c r="D26" s="1" t="s">
        <v>11</v>
      </c>
      <c r="E26" s="1">
        <v>2</v>
      </c>
      <c r="F26" s="1">
        <v>5</v>
      </c>
      <c r="G26" s="1" t="s">
        <v>83</v>
      </c>
      <c r="H26" s="1" t="s">
        <v>83</v>
      </c>
      <c r="I26" s="1">
        <f t="shared" si="2"/>
        <v>13</v>
      </c>
      <c r="J26" s="1">
        <f t="shared" si="3"/>
        <v>9</v>
      </c>
      <c r="K26" s="1">
        <f t="shared" si="4"/>
        <v>5</v>
      </c>
      <c r="L26" s="1">
        <f t="shared" si="5"/>
        <v>3</v>
      </c>
      <c r="M26" s="1">
        <f t="shared" si="6"/>
        <v>0</v>
      </c>
      <c r="N26" s="1">
        <f t="shared" si="7"/>
        <v>2</v>
      </c>
      <c r="O26" s="1">
        <f t="shared" si="8"/>
        <v>6</v>
      </c>
      <c r="P26" s="1">
        <f t="shared" si="9"/>
        <v>6</v>
      </c>
      <c r="Q26" s="1">
        <f t="shared" si="10"/>
        <v>1</v>
      </c>
      <c r="R26" s="1">
        <f t="shared" si="11"/>
        <v>7</v>
      </c>
      <c r="S26" s="1">
        <f t="shared" si="12"/>
        <v>3</v>
      </c>
      <c r="T26" s="1">
        <f t="shared" si="13"/>
        <v>2</v>
      </c>
      <c r="U26" s="1">
        <f t="shared" si="14"/>
        <v>4</v>
      </c>
      <c r="V26" s="1">
        <f t="shared" si="15"/>
        <v>3</v>
      </c>
      <c r="W26" s="1">
        <f t="shared" si="16"/>
        <v>0</v>
      </c>
      <c r="X26" s="1">
        <f t="shared" si="17"/>
        <v>4</v>
      </c>
      <c r="Y26" s="1">
        <f t="shared" si="18"/>
        <v>5</v>
      </c>
      <c r="Z26" s="1">
        <f t="shared" si="19"/>
        <v>3</v>
      </c>
      <c r="AA26" s="1" t="str">
        <f t="shared" si="0"/>
        <v>L</v>
      </c>
      <c r="AB26" s="1">
        <f t="shared" si="20"/>
        <v>2</v>
      </c>
      <c r="AC26" s="1" t="str">
        <f t="shared" si="1"/>
        <v>L</v>
      </c>
      <c r="AD26" s="1">
        <f t="shared" si="24"/>
        <v>3</v>
      </c>
      <c r="AE26" s="1">
        <f t="shared" si="25"/>
        <v>6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45994</v>
      </c>
      <c r="B27" s="1">
        <v>26</v>
      </c>
      <c r="C27" s="1" t="s">
        <v>66</v>
      </c>
      <c r="D27" s="1" t="s">
        <v>0</v>
      </c>
      <c r="E27" s="1">
        <v>3</v>
      </c>
      <c r="F27" s="1">
        <v>2</v>
      </c>
      <c r="G27" s="1" t="s">
        <v>84</v>
      </c>
      <c r="H27" s="1" t="s">
        <v>84</v>
      </c>
      <c r="I27" s="1">
        <f t="shared" si="2"/>
        <v>14</v>
      </c>
      <c r="J27" s="1">
        <f t="shared" si="3"/>
        <v>9</v>
      </c>
      <c r="K27" s="1">
        <f t="shared" si="4"/>
        <v>6</v>
      </c>
      <c r="L27" s="1">
        <f t="shared" si="5"/>
        <v>3</v>
      </c>
      <c r="M27" s="1">
        <f t="shared" si="6"/>
        <v>1</v>
      </c>
      <c r="N27" s="1">
        <f t="shared" si="7"/>
        <v>2</v>
      </c>
      <c r="O27" s="1">
        <f t="shared" si="8"/>
        <v>7</v>
      </c>
      <c r="P27" s="1">
        <f t="shared" si="9"/>
        <v>6</v>
      </c>
      <c r="Q27" s="1">
        <f t="shared" si="10"/>
        <v>1</v>
      </c>
      <c r="R27" s="1">
        <f t="shared" si="11"/>
        <v>7</v>
      </c>
      <c r="S27" s="1">
        <f t="shared" si="12"/>
        <v>3</v>
      </c>
      <c r="T27" s="1">
        <f t="shared" si="13"/>
        <v>2</v>
      </c>
      <c r="U27" s="1">
        <f t="shared" si="14"/>
        <v>4</v>
      </c>
      <c r="V27" s="1">
        <f t="shared" si="15"/>
        <v>3</v>
      </c>
      <c r="W27" s="1">
        <f t="shared" si="16"/>
        <v>0</v>
      </c>
      <c r="X27" s="1">
        <f t="shared" si="17"/>
        <v>4</v>
      </c>
      <c r="Y27" s="1">
        <f t="shared" si="18"/>
        <v>5</v>
      </c>
      <c r="Z27" s="1">
        <f t="shared" si="19"/>
        <v>3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4</v>
      </c>
      <c r="AE27" s="1">
        <f t="shared" si="25"/>
        <v>5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45997</v>
      </c>
      <c r="B28" s="1">
        <v>27</v>
      </c>
      <c r="C28" s="1" t="s">
        <v>65</v>
      </c>
      <c r="D28" s="1" t="s">
        <v>4</v>
      </c>
      <c r="E28" s="1">
        <v>2</v>
      </c>
      <c r="F28" s="1">
        <v>1</v>
      </c>
      <c r="G28" s="1" t="s">
        <v>84</v>
      </c>
      <c r="H28" s="1" t="s">
        <v>84</v>
      </c>
      <c r="I28" s="1">
        <f t="shared" si="2"/>
        <v>15</v>
      </c>
      <c r="J28" s="1">
        <f t="shared" si="3"/>
        <v>9</v>
      </c>
      <c r="K28" s="1">
        <f t="shared" si="4"/>
        <v>7</v>
      </c>
      <c r="L28" s="1">
        <f t="shared" si="5"/>
        <v>3</v>
      </c>
      <c r="M28" s="1">
        <f t="shared" si="6"/>
        <v>2</v>
      </c>
      <c r="N28" s="1">
        <f t="shared" si="7"/>
        <v>2</v>
      </c>
      <c r="O28" s="1">
        <f t="shared" si="8"/>
        <v>7</v>
      </c>
      <c r="P28" s="1">
        <f t="shared" si="9"/>
        <v>6</v>
      </c>
      <c r="Q28" s="1">
        <f t="shared" si="10"/>
        <v>1</v>
      </c>
      <c r="R28" s="1">
        <f t="shared" si="11"/>
        <v>8</v>
      </c>
      <c r="S28" s="1">
        <f t="shared" si="12"/>
        <v>3</v>
      </c>
      <c r="T28" s="1">
        <f t="shared" si="13"/>
        <v>2</v>
      </c>
      <c r="U28" s="1">
        <f t="shared" si="14"/>
        <v>5</v>
      </c>
      <c r="V28" s="1">
        <f t="shared" si="15"/>
        <v>3</v>
      </c>
      <c r="W28" s="1">
        <f t="shared" si="16"/>
        <v>0</v>
      </c>
      <c r="X28" s="1">
        <f t="shared" si="17"/>
        <v>5</v>
      </c>
      <c r="Y28" s="1">
        <f t="shared" si="18"/>
        <v>5</v>
      </c>
      <c r="Z28" s="1">
        <f t="shared" si="19"/>
        <v>3</v>
      </c>
      <c r="AA28" s="1" t="str">
        <f t="shared" si="0"/>
        <v>W</v>
      </c>
      <c r="AB28" s="1">
        <f t="shared" si="20"/>
        <v>2</v>
      </c>
      <c r="AC28" s="1" t="str">
        <f t="shared" si="1"/>
        <v>W</v>
      </c>
      <c r="AD28" s="1">
        <f t="shared" si="24"/>
        <v>5</v>
      </c>
      <c r="AE28" s="1">
        <f t="shared" si="25"/>
        <v>4</v>
      </c>
      <c r="AF28" s="1">
        <f t="shared" si="26"/>
        <v>1</v>
      </c>
      <c r="AG28" s="43"/>
      <c r="AM28" s="1" t="s">
        <v>3</v>
      </c>
    </row>
    <row r="29" spans="1:39" x14ac:dyDescent="0.3">
      <c r="A29" s="42">
        <v>45998</v>
      </c>
      <c r="B29" s="1">
        <v>28</v>
      </c>
      <c r="C29" s="1" t="s">
        <v>66</v>
      </c>
      <c r="D29" s="1" t="s">
        <v>6</v>
      </c>
      <c r="E29" s="1">
        <v>3</v>
      </c>
      <c r="F29" s="1">
        <v>4</v>
      </c>
      <c r="G29" s="1" t="s">
        <v>83</v>
      </c>
      <c r="H29" s="1" t="s">
        <v>83</v>
      </c>
      <c r="I29" s="1">
        <f t="shared" si="2"/>
        <v>15</v>
      </c>
      <c r="J29" s="1">
        <f t="shared" si="3"/>
        <v>10</v>
      </c>
      <c r="K29" s="1">
        <f t="shared" si="4"/>
        <v>7</v>
      </c>
      <c r="L29" s="1">
        <f t="shared" si="5"/>
        <v>3</v>
      </c>
      <c r="M29" s="1">
        <f t="shared" si="6"/>
        <v>2</v>
      </c>
      <c r="N29" s="1">
        <f t="shared" si="7"/>
        <v>2</v>
      </c>
      <c r="O29" s="1">
        <f t="shared" si="8"/>
        <v>7</v>
      </c>
      <c r="P29" s="1">
        <f t="shared" si="9"/>
        <v>7</v>
      </c>
      <c r="Q29" s="1">
        <f t="shared" si="10"/>
        <v>1</v>
      </c>
      <c r="R29" s="1">
        <f t="shared" si="11"/>
        <v>8</v>
      </c>
      <c r="S29" s="1">
        <f t="shared" si="12"/>
        <v>3</v>
      </c>
      <c r="T29" s="1">
        <f t="shared" si="13"/>
        <v>2</v>
      </c>
      <c r="U29" s="1">
        <f t="shared" si="14"/>
        <v>5</v>
      </c>
      <c r="V29" s="1">
        <f t="shared" si="15"/>
        <v>3</v>
      </c>
      <c r="W29" s="1">
        <f t="shared" si="16"/>
        <v>0</v>
      </c>
      <c r="X29" s="1">
        <f t="shared" si="17"/>
        <v>5</v>
      </c>
      <c r="Y29" s="1">
        <f t="shared" si="18"/>
        <v>5</v>
      </c>
      <c r="Z29" s="1">
        <f t="shared" si="19"/>
        <v>3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5</v>
      </c>
      <c r="AE29" s="1">
        <f t="shared" si="25"/>
        <v>4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46000</v>
      </c>
      <c r="B30" s="1">
        <v>29</v>
      </c>
      <c r="C30" s="1" t="s">
        <v>66</v>
      </c>
      <c r="D30" s="1" t="s">
        <v>5</v>
      </c>
      <c r="E30" s="1">
        <v>1</v>
      </c>
      <c r="F30" s="1">
        <v>6</v>
      </c>
      <c r="G30" s="1" t="s">
        <v>83</v>
      </c>
      <c r="H30" s="1" t="s">
        <v>83</v>
      </c>
      <c r="I30" s="1">
        <f t="shared" si="2"/>
        <v>15</v>
      </c>
      <c r="J30" s="1">
        <f t="shared" si="3"/>
        <v>11</v>
      </c>
      <c r="K30" s="1">
        <f t="shared" si="4"/>
        <v>7</v>
      </c>
      <c r="L30" s="1">
        <f t="shared" si="5"/>
        <v>3</v>
      </c>
      <c r="M30" s="1">
        <f t="shared" si="6"/>
        <v>2</v>
      </c>
      <c r="N30" s="1">
        <f t="shared" si="7"/>
        <v>2</v>
      </c>
      <c r="O30" s="1">
        <f t="shared" si="8"/>
        <v>7</v>
      </c>
      <c r="P30" s="1">
        <f t="shared" si="9"/>
        <v>8</v>
      </c>
      <c r="Q30" s="1">
        <f t="shared" si="10"/>
        <v>1</v>
      </c>
      <c r="R30" s="1">
        <f t="shared" si="11"/>
        <v>8</v>
      </c>
      <c r="S30" s="1">
        <f t="shared" si="12"/>
        <v>3</v>
      </c>
      <c r="T30" s="1">
        <f t="shared" si="13"/>
        <v>2</v>
      </c>
      <c r="U30" s="1">
        <f t="shared" si="14"/>
        <v>5</v>
      </c>
      <c r="V30" s="1">
        <f t="shared" si="15"/>
        <v>4</v>
      </c>
      <c r="W30" s="1">
        <f t="shared" si="16"/>
        <v>0</v>
      </c>
      <c r="X30" s="1">
        <f t="shared" si="17"/>
        <v>5</v>
      </c>
      <c r="Y30" s="1">
        <f t="shared" si="18"/>
        <v>6</v>
      </c>
      <c r="Z30" s="1">
        <f t="shared" si="19"/>
        <v>3</v>
      </c>
      <c r="AA30" s="1" t="str">
        <f t="shared" si="0"/>
        <v>L</v>
      </c>
      <c r="AB30" s="1">
        <f t="shared" si="20"/>
        <v>2</v>
      </c>
      <c r="AC30" s="1" t="str">
        <f t="shared" si="1"/>
        <v>L</v>
      </c>
      <c r="AD30" s="1">
        <f t="shared" si="24"/>
        <v>5</v>
      </c>
      <c r="AE30" s="1">
        <f t="shared" si="25"/>
        <v>5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65</v>
      </c>
      <c r="D31" s="1" t="s">
        <v>9</v>
      </c>
      <c r="E31" s="1">
        <v>4</v>
      </c>
      <c r="F31" s="1">
        <v>2</v>
      </c>
      <c r="G31" s="1" t="s">
        <v>83</v>
      </c>
      <c r="H31" s="1" t="s">
        <v>83</v>
      </c>
      <c r="I31" s="1">
        <f t="shared" si="2"/>
        <v>16</v>
      </c>
      <c r="J31" s="1">
        <f t="shared" si="3"/>
        <v>11</v>
      </c>
      <c r="K31" s="1">
        <f t="shared" si="4"/>
        <v>7</v>
      </c>
      <c r="L31" s="1">
        <f t="shared" si="5"/>
        <v>3</v>
      </c>
      <c r="M31" s="1">
        <f t="shared" si="6"/>
        <v>2</v>
      </c>
      <c r="N31" s="1">
        <f t="shared" si="7"/>
        <v>2</v>
      </c>
      <c r="O31" s="1">
        <f t="shared" si="8"/>
        <v>7</v>
      </c>
      <c r="P31" s="1">
        <f t="shared" si="9"/>
        <v>8</v>
      </c>
      <c r="Q31" s="1">
        <f t="shared" si="10"/>
        <v>1</v>
      </c>
      <c r="R31" s="1">
        <f t="shared" si="11"/>
        <v>9</v>
      </c>
      <c r="S31" s="1">
        <f t="shared" si="12"/>
        <v>3</v>
      </c>
      <c r="T31" s="1">
        <f t="shared" si="13"/>
        <v>2</v>
      </c>
      <c r="U31" s="1">
        <f t="shared" si="14"/>
        <v>5</v>
      </c>
      <c r="V31" s="1">
        <f t="shared" si="15"/>
        <v>4</v>
      </c>
      <c r="W31" s="1">
        <f t="shared" si="16"/>
        <v>0</v>
      </c>
      <c r="X31" s="1">
        <f t="shared" si="17"/>
        <v>6</v>
      </c>
      <c r="Y31" s="1">
        <f t="shared" si="18"/>
        <v>6</v>
      </c>
      <c r="Z31" s="1">
        <f t="shared" si="19"/>
        <v>3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6</v>
      </c>
      <c r="AE31" s="1">
        <f t="shared" si="25"/>
        <v>4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65</v>
      </c>
      <c r="D32" s="1" t="s">
        <v>12</v>
      </c>
      <c r="E32" s="1">
        <v>4</v>
      </c>
      <c r="F32" s="1">
        <v>5</v>
      </c>
      <c r="G32" s="1" t="s">
        <v>84</v>
      </c>
      <c r="H32" s="1" t="s">
        <v>83</v>
      </c>
      <c r="I32" s="1">
        <f t="shared" si="2"/>
        <v>16</v>
      </c>
      <c r="J32" s="1">
        <f t="shared" si="3"/>
        <v>11</v>
      </c>
      <c r="K32" s="1">
        <f t="shared" si="4"/>
        <v>7</v>
      </c>
      <c r="L32" s="1">
        <f t="shared" si="5"/>
        <v>4</v>
      </c>
      <c r="M32" s="1">
        <f t="shared" si="6"/>
        <v>2</v>
      </c>
      <c r="N32" s="1">
        <f t="shared" si="7"/>
        <v>2</v>
      </c>
      <c r="O32" s="1">
        <f t="shared" si="8"/>
        <v>7</v>
      </c>
      <c r="P32" s="1">
        <f t="shared" si="9"/>
        <v>8</v>
      </c>
      <c r="Q32" s="1">
        <f t="shared" si="10"/>
        <v>1</v>
      </c>
      <c r="R32" s="1">
        <f t="shared" si="11"/>
        <v>9</v>
      </c>
      <c r="S32" s="1">
        <f t="shared" si="12"/>
        <v>3</v>
      </c>
      <c r="T32" s="1">
        <f t="shared" si="13"/>
        <v>3</v>
      </c>
      <c r="U32" s="1">
        <f t="shared" si="14"/>
        <v>5</v>
      </c>
      <c r="V32" s="1">
        <f t="shared" si="15"/>
        <v>4</v>
      </c>
      <c r="W32" s="1">
        <f t="shared" si="16"/>
        <v>0</v>
      </c>
      <c r="X32" s="1">
        <f t="shared" si="17"/>
        <v>6</v>
      </c>
      <c r="Y32" s="1">
        <f t="shared" si="18"/>
        <v>6</v>
      </c>
      <c r="Z32" s="1">
        <f t="shared" si="19"/>
        <v>4</v>
      </c>
      <c r="AA32" s="1" t="str">
        <f t="shared" si="0"/>
        <v>L</v>
      </c>
      <c r="AB32" s="1">
        <f t="shared" si="20"/>
        <v>1</v>
      </c>
      <c r="AC32" s="1" t="str">
        <f t="shared" si="1"/>
        <v>OTL</v>
      </c>
      <c r="AD32" s="1">
        <f t="shared" si="24"/>
        <v>5</v>
      </c>
      <c r="AE32" s="1">
        <f t="shared" si="25"/>
        <v>4</v>
      </c>
      <c r="AF32" s="1">
        <f t="shared" si="26"/>
        <v>1</v>
      </c>
      <c r="AG32" s="43"/>
    </row>
    <row r="33" spans="1:33" x14ac:dyDescent="0.3">
      <c r="A33" s="42">
        <v>46005</v>
      </c>
      <c r="B33" s="1">
        <v>32</v>
      </c>
      <c r="C33" s="1" t="s">
        <v>66</v>
      </c>
      <c r="D33" s="1" t="s">
        <v>20</v>
      </c>
      <c r="E33" s="1">
        <v>4</v>
      </c>
      <c r="F33" s="1">
        <v>1</v>
      </c>
      <c r="G33" s="1" t="s">
        <v>83</v>
      </c>
      <c r="H33" s="1" t="s">
        <v>83</v>
      </c>
      <c r="I33" s="1">
        <f t="shared" si="2"/>
        <v>17</v>
      </c>
      <c r="J33" s="1">
        <f t="shared" si="3"/>
        <v>11</v>
      </c>
      <c r="K33" s="1">
        <f t="shared" si="4"/>
        <v>7</v>
      </c>
      <c r="L33" s="1">
        <f t="shared" si="5"/>
        <v>4</v>
      </c>
      <c r="M33" s="1">
        <f t="shared" si="6"/>
        <v>2</v>
      </c>
      <c r="N33" s="1">
        <f t="shared" si="7"/>
        <v>2</v>
      </c>
      <c r="O33" s="1">
        <f t="shared" si="8"/>
        <v>8</v>
      </c>
      <c r="P33" s="1">
        <f t="shared" si="9"/>
        <v>8</v>
      </c>
      <c r="Q33" s="1">
        <f t="shared" si="10"/>
        <v>1</v>
      </c>
      <c r="R33" s="1">
        <f t="shared" si="11"/>
        <v>9</v>
      </c>
      <c r="S33" s="1">
        <f t="shared" si="12"/>
        <v>3</v>
      </c>
      <c r="T33" s="1">
        <f t="shared" si="13"/>
        <v>3</v>
      </c>
      <c r="U33" s="1">
        <f t="shared" si="14"/>
        <v>5</v>
      </c>
      <c r="V33" s="1">
        <f t="shared" si="15"/>
        <v>4</v>
      </c>
      <c r="W33" s="1">
        <f t="shared" si="16"/>
        <v>0</v>
      </c>
      <c r="X33" s="1">
        <f t="shared" si="17"/>
        <v>6</v>
      </c>
      <c r="Y33" s="1">
        <f t="shared" si="18"/>
        <v>6</v>
      </c>
      <c r="Z33" s="1">
        <f t="shared" si="19"/>
        <v>4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5</v>
      </c>
      <c r="AE33" s="1">
        <f t="shared" si="25"/>
        <v>4</v>
      </c>
      <c r="AF33" s="1">
        <f t="shared" si="26"/>
        <v>1</v>
      </c>
      <c r="AG33" s="43"/>
    </row>
    <row r="34" spans="1:33" x14ac:dyDescent="0.3">
      <c r="A34" s="42">
        <v>46007</v>
      </c>
      <c r="B34" s="1">
        <v>33</v>
      </c>
      <c r="C34" s="1" t="s">
        <v>66</v>
      </c>
      <c r="D34" s="1" t="s">
        <v>10</v>
      </c>
      <c r="E34" s="1">
        <v>1</v>
      </c>
      <c r="F34" s="1">
        <v>4</v>
      </c>
      <c r="G34" s="1" t="s">
        <v>83</v>
      </c>
      <c r="H34" s="1" t="s">
        <v>83</v>
      </c>
      <c r="I34" s="1">
        <f t="shared" si="2"/>
        <v>17</v>
      </c>
      <c r="J34" s="1">
        <f t="shared" si="3"/>
        <v>12</v>
      </c>
      <c r="K34" s="1">
        <f t="shared" si="4"/>
        <v>7</v>
      </c>
      <c r="L34" s="1">
        <f t="shared" si="5"/>
        <v>4</v>
      </c>
      <c r="M34" s="1">
        <f t="shared" si="6"/>
        <v>2</v>
      </c>
      <c r="N34" s="1">
        <f t="shared" si="7"/>
        <v>2</v>
      </c>
      <c r="O34" s="1">
        <f t="shared" si="8"/>
        <v>8</v>
      </c>
      <c r="P34" s="1">
        <f t="shared" si="9"/>
        <v>9</v>
      </c>
      <c r="Q34" s="1">
        <f t="shared" si="10"/>
        <v>1</v>
      </c>
      <c r="R34" s="1">
        <f t="shared" si="11"/>
        <v>9</v>
      </c>
      <c r="S34" s="1">
        <f t="shared" si="12"/>
        <v>3</v>
      </c>
      <c r="T34" s="1">
        <f t="shared" si="13"/>
        <v>3</v>
      </c>
      <c r="U34" s="1">
        <f t="shared" si="14"/>
        <v>5</v>
      </c>
      <c r="V34" s="1">
        <f t="shared" si="15"/>
        <v>4</v>
      </c>
      <c r="W34" s="1">
        <f t="shared" si="16"/>
        <v>0</v>
      </c>
      <c r="X34" s="1">
        <f t="shared" si="17"/>
        <v>6</v>
      </c>
      <c r="Y34" s="1">
        <f t="shared" si="18"/>
        <v>7</v>
      </c>
      <c r="Z34" s="1">
        <f t="shared" si="19"/>
        <v>4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4</v>
      </c>
      <c r="AE34" s="1">
        <f t="shared" si="25"/>
        <v>5</v>
      </c>
      <c r="AF34" s="1">
        <f t="shared" si="26"/>
        <v>1</v>
      </c>
      <c r="AG34" s="43"/>
    </row>
    <row r="35" spans="1:33" x14ac:dyDescent="0.3">
      <c r="A35" s="42">
        <v>46009</v>
      </c>
      <c r="B35" s="1">
        <v>34</v>
      </c>
      <c r="C35" s="1" t="s">
        <v>66</v>
      </c>
      <c r="D35" s="1" t="s">
        <v>25</v>
      </c>
      <c r="E35" s="1">
        <v>4</v>
      </c>
      <c r="F35" s="1">
        <v>1</v>
      </c>
      <c r="G35" s="1" t="s">
        <v>83</v>
      </c>
      <c r="H35" s="1" t="s">
        <v>83</v>
      </c>
      <c r="I35" s="1">
        <f t="shared" ref="I35:I66" si="29">IF(E35="","",IF(E35&gt;F35,I34+1,I34))</f>
        <v>18</v>
      </c>
      <c r="J35" s="1">
        <f t="shared" ref="J35:J66" si="30">IF(E35="","",IF(AND(F35&gt;E35,G35=$AK$2,H35=$AK$2),J34+1,J34))</f>
        <v>12</v>
      </c>
      <c r="K35" s="1">
        <f t="shared" ref="K35:K66" si="31">IF(E35="","",IF(AND(G35=$AK$1,E35&gt;F35),K34+1,K34))</f>
        <v>7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9</v>
      </c>
      <c r="P35" s="1">
        <f t="shared" ref="P35:P66" si="36">IF(E35="","",IF(AND(C35=$AL$1,F35&gt;E35,G35=$AK$2,H35=$AK$2), P34+1, P34))</f>
        <v>9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3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6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4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5</v>
      </c>
      <c r="AE35" s="1">
        <f t="shared" si="25"/>
        <v>4</v>
      </c>
      <c r="AF35" s="1">
        <f t="shared" si="26"/>
        <v>1</v>
      </c>
      <c r="AG35" s="43"/>
    </row>
    <row r="36" spans="1:33" x14ac:dyDescent="0.3">
      <c r="A36" s="42">
        <v>46011</v>
      </c>
      <c r="B36" s="1">
        <v>35</v>
      </c>
      <c r="C36" s="1" t="s">
        <v>66</v>
      </c>
      <c r="D36" s="1" t="s">
        <v>9</v>
      </c>
      <c r="E36" s="1">
        <v>4</v>
      </c>
      <c r="F36" s="1">
        <v>0</v>
      </c>
      <c r="G36" s="1" t="s">
        <v>83</v>
      </c>
      <c r="H36" s="1" t="s">
        <v>83</v>
      </c>
      <c r="I36" s="1">
        <f t="shared" si="29"/>
        <v>19</v>
      </c>
      <c r="J36" s="1">
        <f t="shared" si="30"/>
        <v>12</v>
      </c>
      <c r="K36" s="1">
        <f t="shared" si="31"/>
        <v>7</v>
      </c>
      <c r="L36" s="1">
        <f t="shared" si="32"/>
        <v>4</v>
      </c>
      <c r="M36" s="1">
        <f t="shared" si="33"/>
        <v>2</v>
      </c>
      <c r="N36" s="1">
        <f t="shared" si="34"/>
        <v>2</v>
      </c>
      <c r="O36" s="1">
        <f t="shared" si="35"/>
        <v>10</v>
      </c>
      <c r="P36" s="1">
        <f t="shared" si="36"/>
        <v>9</v>
      </c>
      <c r="Q36" s="1">
        <f t="shared" si="37"/>
        <v>1</v>
      </c>
      <c r="R36" s="1">
        <f t="shared" si="38"/>
        <v>9</v>
      </c>
      <c r="S36" s="1">
        <f t="shared" si="39"/>
        <v>3</v>
      </c>
      <c r="T36" s="1">
        <f t="shared" si="40"/>
        <v>3</v>
      </c>
      <c r="U36" s="1">
        <f t="shared" si="41"/>
        <v>5</v>
      </c>
      <c r="V36" s="1">
        <f t="shared" si="42"/>
        <v>4</v>
      </c>
      <c r="W36" s="1">
        <f t="shared" si="43"/>
        <v>0</v>
      </c>
      <c r="X36" s="1">
        <f t="shared" si="44"/>
        <v>7</v>
      </c>
      <c r="Y36" s="1">
        <f t="shared" si="45"/>
        <v>7</v>
      </c>
      <c r="Z36" s="1">
        <f t="shared" si="46"/>
        <v>4</v>
      </c>
      <c r="AA36" s="1" t="str">
        <f t="shared" si="27"/>
        <v>W</v>
      </c>
      <c r="AB36" s="1">
        <f t="shared" si="47"/>
        <v>2</v>
      </c>
      <c r="AC36" s="1" t="str">
        <f t="shared" si="28"/>
        <v>W</v>
      </c>
      <c r="AD36" s="1">
        <f t="shared" si="24"/>
        <v>6</v>
      </c>
      <c r="AE36" s="1">
        <f t="shared" si="25"/>
        <v>3</v>
      </c>
      <c r="AF36" s="1">
        <f t="shared" si="26"/>
        <v>1</v>
      </c>
      <c r="AG36" s="43"/>
    </row>
    <row r="37" spans="1:33" x14ac:dyDescent="0.3">
      <c r="A37" s="42">
        <v>46012</v>
      </c>
      <c r="B37" s="1">
        <v>36</v>
      </c>
      <c r="C37" s="1" t="s">
        <v>65</v>
      </c>
      <c r="D37" s="1" t="s">
        <v>9</v>
      </c>
      <c r="E37" s="1">
        <v>3</v>
      </c>
      <c r="F37" s="1">
        <v>4</v>
      </c>
      <c r="G37" s="1" t="s">
        <v>84</v>
      </c>
      <c r="H37" s="1" t="s">
        <v>84</v>
      </c>
      <c r="I37" s="1">
        <f t="shared" si="29"/>
        <v>19</v>
      </c>
      <c r="J37" s="1">
        <f t="shared" si="30"/>
        <v>12</v>
      </c>
      <c r="K37" s="1">
        <f t="shared" si="31"/>
        <v>7</v>
      </c>
      <c r="L37" s="1">
        <f t="shared" si="32"/>
        <v>5</v>
      </c>
      <c r="M37" s="1">
        <f t="shared" si="33"/>
        <v>2</v>
      </c>
      <c r="N37" s="1">
        <f t="shared" si="34"/>
        <v>3</v>
      </c>
      <c r="O37" s="1">
        <f t="shared" si="35"/>
        <v>10</v>
      </c>
      <c r="P37" s="1">
        <f t="shared" si="36"/>
        <v>9</v>
      </c>
      <c r="Q37" s="1">
        <f t="shared" si="37"/>
        <v>1</v>
      </c>
      <c r="R37" s="1">
        <f t="shared" si="38"/>
        <v>9</v>
      </c>
      <c r="S37" s="1">
        <f t="shared" si="39"/>
        <v>3</v>
      </c>
      <c r="T37" s="1">
        <f t="shared" si="40"/>
        <v>4</v>
      </c>
      <c r="U37" s="1">
        <f t="shared" si="41"/>
        <v>5</v>
      </c>
      <c r="V37" s="1">
        <f t="shared" si="42"/>
        <v>4</v>
      </c>
      <c r="W37" s="1">
        <f t="shared" si="43"/>
        <v>0</v>
      </c>
      <c r="X37" s="1">
        <f t="shared" si="44"/>
        <v>7</v>
      </c>
      <c r="Y37" s="1">
        <f t="shared" si="45"/>
        <v>7</v>
      </c>
      <c r="Z37" s="1">
        <f t="shared" si="46"/>
        <v>5</v>
      </c>
      <c r="AA37" s="1" t="str">
        <f t="shared" si="27"/>
        <v>L</v>
      </c>
      <c r="AB37" s="1">
        <f t="shared" si="47"/>
        <v>1</v>
      </c>
      <c r="AC37" s="1" t="str">
        <f t="shared" si="28"/>
        <v>OTL</v>
      </c>
      <c r="AD37" s="1">
        <f t="shared" si="24"/>
        <v>5</v>
      </c>
      <c r="AE37" s="1">
        <f t="shared" si="25"/>
        <v>3</v>
      </c>
      <c r="AF37" s="1">
        <f t="shared" si="26"/>
        <v>2</v>
      </c>
      <c r="AG37" s="43"/>
    </row>
    <row r="38" spans="1:33" x14ac:dyDescent="0.3">
      <c r="A38" s="42">
        <v>46014</v>
      </c>
      <c r="B38" s="1">
        <v>37</v>
      </c>
      <c r="C38" s="1" t="s">
        <v>65</v>
      </c>
      <c r="D38" s="1" t="s">
        <v>29</v>
      </c>
      <c r="E38" s="1">
        <v>6</v>
      </c>
      <c r="F38" s="1">
        <v>2</v>
      </c>
      <c r="G38" s="1" t="s">
        <v>83</v>
      </c>
      <c r="H38" s="1" t="s">
        <v>83</v>
      </c>
      <c r="I38" s="1">
        <f t="shared" si="29"/>
        <v>20</v>
      </c>
      <c r="J38" s="1">
        <f t="shared" si="30"/>
        <v>12</v>
      </c>
      <c r="K38" s="1">
        <f t="shared" si="31"/>
        <v>7</v>
      </c>
      <c r="L38" s="1">
        <f t="shared" si="32"/>
        <v>5</v>
      </c>
      <c r="M38" s="1">
        <f t="shared" si="33"/>
        <v>2</v>
      </c>
      <c r="N38" s="1">
        <f t="shared" si="34"/>
        <v>3</v>
      </c>
      <c r="O38" s="1">
        <f t="shared" si="35"/>
        <v>10</v>
      </c>
      <c r="P38" s="1">
        <f t="shared" si="36"/>
        <v>9</v>
      </c>
      <c r="Q38" s="1">
        <f t="shared" si="37"/>
        <v>1</v>
      </c>
      <c r="R38" s="1">
        <f t="shared" si="38"/>
        <v>10</v>
      </c>
      <c r="S38" s="1">
        <f t="shared" si="39"/>
        <v>3</v>
      </c>
      <c r="T38" s="1">
        <f t="shared" si="40"/>
        <v>4</v>
      </c>
      <c r="U38" s="1">
        <f t="shared" si="41"/>
        <v>6</v>
      </c>
      <c r="V38" s="1">
        <f t="shared" si="42"/>
        <v>4</v>
      </c>
      <c r="W38" s="1">
        <f t="shared" si="43"/>
        <v>0</v>
      </c>
      <c r="X38" s="1">
        <f t="shared" si="44"/>
        <v>8</v>
      </c>
      <c r="Y38" s="1">
        <f t="shared" si="45"/>
        <v>7</v>
      </c>
      <c r="Z38" s="1">
        <f t="shared" si="46"/>
        <v>5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5</v>
      </c>
      <c r="AE38" s="1">
        <f t="shared" si="25"/>
        <v>3</v>
      </c>
      <c r="AF38" s="1">
        <f t="shared" si="26"/>
        <v>2</v>
      </c>
      <c r="AG38" s="43"/>
    </row>
    <row r="39" spans="1:33" x14ac:dyDescent="0.3">
      <c r="A39" s="42">
        <v>46019</v>
      </c>
      <c r="B39" s="1">
        <v>38</v>
      </c>
      <c r="C39" s="1" t="s">
        <v>65</v>
      </c>
      <c r="D39" s="1" t="s">
        <v>5</v>
      </c>
      <c r="E39" s="1">
        <v>4</v>
      </c>
      <c r="F39" s="1">
        <v>5</v>
      </c>
      <c r="G39" s="1" t="s">
        <v>84</v>
      </c>
      <c r="H39" s="1" t="s">
        <v>84</v>
      </c>
      <c r="I39" s="1">
        <f t="shared" si="29"/>
        <v>20</v>
      </c>
      <c r="J39" s="1">
        <f t="shared" si="30"/>
        <v>12</v>
      </c>
      <c r="K39" s="1">
        <f t="shared" si="31"/>
        <v>7</v>
      </c>
      <c r="L39" s="1">
        <f t="shared" si="32"/>
        <v>6</v>
      </c>
      <c r="M39" s="1">
        <f t="shared" si="33"/>
        <v>2</v>
      </c>
      <c r="N39" s="1">
        <f t="shared" si="34"/>
        <v>4</v>
      </c>
      <c r="O39" s="1">
        <f t="shared" si="35"/>
        <v>10</v>
      </c>
      <c r="P39" s="1">
        <f t="shared" si="36"/>
        <v>9</v>
      </c>
      <c r="Q39" s="1">
        <f t="shared" si="37"/>
        <v>1</v>
      </c>
      <c r="R39" s="1">
        <f t="shared" si="38"/>
        <v>10</v>
      </c>
      <c r="S39" s="1">
        <f t="shared" si="39"/>
        <v>3</v>
      </c>
      <c r="T39" s="1">
        <f t="shared" si="40"/>
        <v>5</v>
      </c>
      <c r="U39" s="1">
        <f t="shared" si="41"/>
        <v>6</v>
      </c>
      <c r="V39" s="1">
        <f t="shared" si="42"/>
        <v>4</v>
      </c>
      <c r="W39" s="1">
        <f t="shared" si="43"/>
        <v>1</v>
      </c>
      <c r="X39" s="1">
        <f t="shared" si="44"/>
        <v>8</v>
      </c>
      <c r="Y39" s="1">
        <f t="shared" si="45"/>
        <v>7</v>
      </c>
      <c r="Z39" s="1">
        <f t="shared" si="46"/>
        <v>6</v>
      </c>
      <c r="AA39" s="1" t="str">
        <f t="shared" si="27"/>
        <v>L</v>
      </c>
      <c r="AB39" s="1">
        <f t="shared" si="47"/>
        <v>1</v>
      </c>
      <c r="AC39" s="1" t="str">
        <f t="shared" si="28"/>
        <v>OTL</v>
      </c>
      <c r="AD39" s="1">
        <f t="shared" si="24"/>
        <v>5</v>
      </c>
      <c r="AE39" s="1">
        <f t="shared" si="25"/>
        <v>2</v>
      </c>
      <c r="AF39" s="1">
        <f t="shared" si="26"/>
        <v>3</v>
      </c>
      <c r="AG39" s="43"/>
    </row>
    <row r="40" spans="1:33" x14ac:dyDescent="0.3">
      <c r="A40" s="42">
        <v>46021</v>
      </c>
      <c r="B40" s="1">
        <v>39</v>
      </c>
      <c r="C40" s="1" t="s">
        <v>65</v>
      </c>
      <c r="D40" s="1" t="s">
        <v>19</v>
      </c>
      <c r="E40" s="1">
        <v>3</v>
      </c>
      <c r="F40" s="1">
        <v>2</v>
      </c>
      <c r="G40" s="1" t="s">
        <v>84</v>
      </c>
      <c r="H40" s="1" t="s">
        <v>83</v>
      </c>
      <c r="I40" s="1">
        <f t="shared" si="29"/>
        <v>21</v>
      </c>
      <c r="J40" s="1">
        <f t="shared" si="30"/>
        <v>12</v>
      </c>
      <c r="K40" s="1">
        <f t="shared" si="31"/>
        <v>8</v>
      </c>
      <c r="L40" s="1">
        <f t="shared" si="32"/>
        <v>6</v>
      </c>
      <c r="M40" s="1">
        <f t="shared" si="33"/>
        <v>2</v>
      </c>
      <c r="N40" s="1">
        <f t="shared" si="34"/>
        <v>4</v>
      </c>
      <c r="O40" s="1">
        <f t="shared" si="35"/>
        <v>10</v>
      </c>
      <c r="P40" s="1">
        <f t="shared" si="36"/>
        <v>9</v>
      </c>
      <c r="Q40" s="1">
        <f t="shared" si="37"/>
        <v>1</v>
      </c>
      <c r="R40" s="1">
        <f t="shared" si="38"/>
        <v>11</v>
      </c>
      <c r="S40" s="1">
        <f t="shared" si="39"/>
        <v>3</v>
      </c>
      <c r="T40" s="1">
        <f t="shared" si="40"/>
        <v>5</v>
      </c>
      <c r="U40" s="1">
        <f t="shared" si="41"/>
        <v>7</v>
      </c>
      <c r="V40" s="1">
        <f t="shared" si="42"/>
        <v>4</v>
      </c>
      <c r="W40" s="1">
        <f t="shared" si="43"/>
        <v>1</v>
      </c>
      <c r="X40" s="1">
        <f t="shared" si="44"/>
        <v>9</v>
      </c>
      <c r="Y40" s="1">
        <f t="shared" si="45"/>
        <v>7</v>
      </c>
      <c r="Z40" s="1">
        <f t="shared" si="46"/>
        <v>6</v>
      </c>
      <c r="AA40" s="1" t="str">
        <f t="shared" si="27"/>
        <v>W</v>
      </c>
      <c r="AB40" s="1">
        <f t="shared" si="47"/>
        <v>1</v>
      </c>
      <c r="AC40" s="1" t="str">
        <f t="shared" si="28"/>
        <v>W</v>
      </c>
      <c r="AD40" s="1">
        <f t="shared" si="24"/>
        <v>6</v>
      </c>
      <c r="AE40" s="1">
        <f t="shared" si="25"/>
        <v>1</v>
      </c>
      <c r="AF40" s="1">
        <f t="shared" si="26"/>
        <v>3</v>
      </c>
      <c r="AG40" s="43"/>
    </row>
    <row r="41" spans="1:33" x14ac:dyDescent="0.3">
      <c r="A41" s="42">
        <v>46023</v>
      </c>
      <c r="B41" s="1">
        <v>40</v>
      </c>
      <c r="C41" s="1" t="s">
        <v>65</v>
      </c>
      <c r="D41" s="1" t="s">
        <v>26</v>
      </c>
      <c r="E41" s="1">
        <v>7</v>
      </c>
      <c r="F41" s="1">
        <v>5</v>
      </c>
      <c r="G41" s="1" t="s">
        <v>83</v>
      </c>
      <c r="H41" s="1" t="s">
        <v>83</v>
      </c>
      <c r="I41" s="1">
        <f t="shared" si="29"/>
        <v>22</v>
      </c>
      <c r="J41" s="1">
        <f t="shared" si="30"/>
        <v>12</v>
      </c>
      <c r="K41" s="1">
        <f t="shared" si="31"/>
        <v>8</v>
      </c>
      <c r="L41" s="1">
        <f t="shared" si="32"/>
        <v>6</v>
      </c>
      <c r="M41" s="1">
        <f t="shared" si="33"/>
        <v>2</v>
      </c>
      <c r="N41" s="1">
        <f t="shared" si="34"/>
        <v>4</v>
      </c>
      <c r="O41" s="1">
        <f t="shared" si="35"/>
        <v>10</v>
      </c>
      <c r="P41" s="1">
        <f t="shared" si="36"/>
        <v>9</v>
      </c>
      <c r="Q41" s="1">
        <f t="shared" si="37"/>
        <v>1</v>
      </c>
      <c r="R41" s="1">
        <f t="shared" si="38"/>
        <v>12</v>
      </c>
      <c r="S41" s="1">
        <f t="shared" si="39"/>
        <v>3</v>
      </c>
      <c r="T41" s="1">
        <f t="shared" si="40"/>
        <v>5</v>
      </c>
      <c r="U41" s="1">
        <f t="shared" si="41"/>
        <v>7</v>
      </c>
      <c r="V41" s="1">
        <f t="shared" si="42"/>
        <v>4</v>
      </c>
      <c r="W41" s="1">
        <f t="shared" si="43"/>
        <v>1</v>
      </c>
      <c r="X41" s="1">
        <f t="shared" si="44"/>
        <v>10</v>
      </c>
      <c r="Y41" s="1">
        <f t="shared" si="45"/>
        <v>7</v>
      </c>
      <c r="Z41" s="1">
        <f t="shared" si="46"/>
        <v>6</v>
      </c>
      <c r="AA41" s="1" t="str">
        <f t="shared" si="27"/>
        <v>W</v>
      </c>
      <c r="AB41" s="1">
        <f t="shared" si="47"/>
        <v>2</v>
      </c>
      <c r="AC41" s="1" t="str">
        <f t="shared" si="28"/>
        <v>W</v>
      </c>
      <c r="AD41" s="1">
        <f t="shared" si="24"/>
        <v>6</v>
      </c>
      <c r="AE41" s="1">
        <f t="shared" si="25"/>
        <v>1</v>
      </c>
      <c r="AF41" s="1">
        <f t="shared" si="26"/>
        <v>3</v>
      </c>
      <c r="AG41" s="43"/>
    </row>
    <row r="42" spans="1:33" x14ac:dyDescent="0.3">
      <c r="A42" s="42">
        <v>46025</v>
      </c>
      <c r="B42" s="1">
        <v>41</v>
      </c>
      <c r="C42" s="1" t="s">
        <v>65</v>
      </c>
      <c r="D42" s="1" t="s">
        <v>6</v>
      </c>
      <c r="E42" s="1">
        <v>0</v>
      </c>
      <c r="F42" s="1">
        <v>2</v>
      </c>
      <c r="G42" s="1" t="s">
        <v>83</v>
      </c>
      <c r="H42" s="1" t="s">
        <v>83</v>
      </c>
      <c r="I42" s="1">
        <f t="shared" si="29"/>
        <v>22</v>
      </c>
      <c r="J42" s="1">
        <f t="shared" si="30"/>
        <v>13</v>
      </c>
      <c r="K42" s="1">
        <f t="shared" si="31"/>
        <v>8</v>
      </c>
      <c r="L42" s="1">
        <f t="shared" si="32"/>
        <v>6</v>
      </c>
      <c r="M42" s="1">
        <f t="shared" si="33"/>
        <v>2</v>
      </c>
      <c r="N42" s="1">
        <f t="shared" si="34"/>
        <v>4</v>
      </c>
      <c r="O42" s="1">
        <f t="shared" si="35"/>
        <v>10</v>
      </c>
      <c r="P42" s="1">
        <f t="shared" si="36"/>
        <v>9</v>
      </c>
      <c r="Q42" s="1">
        <f t="shared" si="37"/>
        <v>1</v>
      </c>
      <c r="R42" s="1">
        <f t="shared" si="38"/>
        <v>12</v>
      </c>
      <c r="S42" s="1">
        <f t="shared" si="39"/>
        <v>4</v>
      </c>
      <c r="T42" s="1">
        <f t="shared" si="40"/>
        <v>5</v>
      </c>
      <c r="U42" s="1">
        <f t="shared" si="41"/>
        <v>7</v>
      </c>
      <c r="V42" s="1">
        <f t="shared" si="42"/>
        <v>4</v>
      </c>
      <c r="W42" s="1">
        <f t="shared" si="43"/>
        <v>1</v>
      </c>
      <c r="X42" s="1">
        <f t="shared" si="44"/>
        <v>10</v>
      </c>
      <c r="Y42" s="1">
        <f t="shared" si="45"/>
        <v>7</v>
      </c>
      <c r="Z42" s="1">
        <f t="shared" si="46"/>
        <v>6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6</v>
      </c>
      <c r="AE42" s="1">
        <f t="shared" si="25"/>
        <v>2</v>
      </c>
      <c r="AF42" s="1">
        <f t="shared" si="26"/>
        <v>2</v>
      </c>
      <c r="AG42" s="43"/>
    </row>
    <row r="43" spans="1:33" x14ac:dyDescent="0.3">
      <c r="A43" s="42">
        <v>46026</v>
      </c>
      <c r="B43" s="1">
        <v>42</v>
      </c>
      <c r="C43" s="1" t="s">
        <v>65</v>
      </c>
      <c r="D43" s="1" t="s">
        <v>22</v>
      </c>
      <c r="E43" s="1">
        <v>4</v>
      </c>
      <c r="F43" s="1">
        <v>3</v>
      </c>
      <c r="G43" s="1" t="s">
        <v>84</v>
      </c>
      <c r="H43" s="1" t="s">
        <v>83</v>
      </c>
      <c r="I43" s="1">
        <f t="shared" si="29"/>
        <v>23</v>
      </c>
      <c r="J43" s="1">
        <f t="shared" si="30"/>
        <v>13</v>
      </c>
      <c r="K43" s="1">
        <f t="shared" si="31"/>
        <v>9</v>
      </c>
      <c r="L43" s="1">
        <f t="shared" si="32"/>
        <v>6</v>
      </c>
      <c r="M43" s="1">
        <f t="shared" si="33"/>
        <v>2</v>
      </c>
      <c r="N43" s="1">
        <f t="shared" si="34"/>
        <v>4</v>
      </c>
      <c r="O43" s="1">
        <f t="shared" si="35"/>
        <v>10</v>
      </c>
      <c r="P43" s="1">
        <f t="shared" si="36"/>
        <v>9</v>
      </c>
      <c r="Q43" s="1">
        <f t="shared" si="37"/>
        <v>1</v>
      </c>
      <c r="R43" s="1">
        <f t="shared" si="38"/>
        <v>13</v>
      </c>
      <c r="S43" s="1">
        <f t="shared" si="39"/>
        <v>4</v>
      </c>
      <c r="T43" s="1">
        <f t="shared" si="40"/>
        <v>5</v>
      </c>
      <c r="U43" s="1">
        <f t="shared" si="41"/>
        <v>7</v>
      </c>
      <c r="V43" s="1">
        <f t="shared" si="42"/>
        <v>4</v>
      </c>
      <c r="W43" s="1">
        <f t="shared" si="43"/>
        <v>1</v>
      </c>
      <c r="X43" s="1">
        <f t="shared" si="44"/>
        <v>10</v>
      </c>
      <c r="Y43" s="1">
        <f t="shared" si="45"/>
        <v>7</v>
      </c>
      <c r="Z43" s="1">
        <f t="shared" si="46"/>
        <v>6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6</v>
      </c>
      <c r="AE43" s="1">
        <f t="shared" si="25"/>
        <v>2</v>
      </c>
      <c r="AF43" s="1">
        <f t="shared" si="26"/>
        <v>2</v>
      </c>
      <c r="AG43" s="43"/>
    </row>
    <row r="44" spans="1:33" x14ac:dyDescent="0.3">
      <c r="A44" s="42">
        <v>46029</v>
      </c>
      <c r="B44" s="1">
        <v>43</v>
      </c>
      <c r="C44" s="1" t="s">
        <v>66</v>
      </c>
      <c r="D44" s="1" t="s">
        <v>27</v>
      </c>
      <c r="E44" s="1">
        <v>4</v>
      </c>
      <c r="F44" s="1">
        <v>1</v>
      </c>
      <c r="G44" s="1" t="s">
        <v>83</v>
      </c>
      <c r="H44" s="1" t="s">
        <v>83</v>
      </c>
      <c r="I44" s="1">
        <f t="shared" si="29"/>
        <v>24</v>
      </c>
      <c r="J44" s="1">
        <f t="shared" si="30"/>
        <v>13</v>
      </c>
      <c r="K44" s="1">
        <f t="shared" si="31"/>
        <v>9</v>
      </c>
      <c r="L44" s="1">
        <f t="shared" si="32"/>
        <v>6</v>
      </c>
      <c r="M44" s="1">
        <f t="shared" si="33"/>
        <v>2</v>
      </c>
      <c r="N44" s="1">
        <f t="shared" si="34"/>
        <v>4</v>
      </c>
      <c r="O44" s="1">
        <f t="shared" si="35"/>
        <v>11</v>
      </c>
      <c r="P44" s="1">
        <f t="shared" si="36"/>
        <v>9</v>
      </c>
      <c r="Q44" s="1">
        <f t="shared" si="37"/>
        <v>1</v>
      </c>
      <c r="R44" s="1">
        <f t="shared" si="38"/>
        <v>13</v>
      </c>
      <c r="S44" s="1">
        <f t="shared" si="39"/>
        <v>4</v>
      </c>
      <c r="T44" s="1">
        <f t="shared" si="40"/>
        <v>5</v>
      </c>
      <c r="U44" s="1">
        <f t="shared" si="41"/>
        <v>7</v>
      </c>
      <c r="V44" s="1">
        <f t="shared" si="42"/>
        <v>4</v>
      </c>
      <c r="W44" s="1">
        <f t="shared" si="43"/>
        <v>1</v>
      </c>
      <c r="X44" s="1">
        <f t="shared" si="44"/>
        <v>10</v>
      </c>
      <c r="Y44" s="1">
        <f t="shared" si="45"/>
        <v>7</v>
      </c>
      <c r="Z44" s="1">
        <f t="shared" si="46"/>
        <v>6</v>
      </c>
      <c r="AA44" s="1" t="str">
        <f t="shared" si="27"/>
        <v>W</v>
      </c>
      <c r="AB44" s="1">
        <f t="shared" si="47"/>
        <v>2</v>
      </c>
      <c r="AC44" s="1" t="str">
        <f t="shared" si="28"/>
        <v>W</v>
      </c>
      <c r="AD44" s="1">
        <f t="shared" ref="AD44:AD75" si="48">IF(AC44="","",COUNTIFS(AC35:AC44,"W"))</f>
        <v>7</v>
      </c>
      <c r="AE44" s="1">
        <f t="shared" ref="AE44:AE75" si="49">IF(AC44="","",COUNTIFS(AC35:AC44,"L"))</f>
        <v>1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46030</v>
      </c>
      <c r="B45" s="1">
        <v>44</v>
      </c>
      <c r="C45" s="1" t="s">
        <v>66</v>
      </c>
      <c r="D45" s="1" t="s">
        <v>19</v>
      </c>
      <c r="E45" s="1">
        <v>6</v>
      </c>
      <c r="F45" s="1">
        <v>2</v>
      </c>
      <c r="G45" s="1" t="s">
        <v>83</v>
      </c>
      <c r="H45" s="1" t="s">
        <v>83</v>
      </c>
      <c r="I45" s="1">
        <f t="shared" si="29"/>
        <v>25</v>
      </c>
      <c r="J45" s="1">
        <f t="shared" si="30"/>
        <v>13</v>
      </c>
      <c r="K45" s="1">
        <f t="shared" si="31"/>
        <v>9</v>
      </c>
      <c r="L45" s="1">
        <f t="shared" si="32"/>
        <v>6</v>
      </c>
      <c r="M45" s="1">
        <f t="shared" si="33"/>
        <v>2</v>
      </c>
      <c r="N45" s="1">
        <f t="shared" si="34"/>
        <v>4</v>
      </c>
      <c r="O45" s="1">
        <f t="shared" si="35"/>
        <v>12</v>
      </c>
      <c r="P45" s="1">
        <f t="shared" si="36"/>
        <v>9</v>
      </c>
      <c r="Q45" s="1">
        <f t="shared" si="37"/>
        <v>1</v>
      </c>
      <c r="R45" s="1">
        <f t="shared" si="38"/>
        <v>13</v>
      </c>
      <c r="S45" s="1">
        <f t="shared" si="39"/>
        <v>4</v>
      </c>
      <c r="T45" s="1">
        <f t="shared" si="40"/>
        <v>5</v>
      </c>
      <c r="U45" s="1">
        <f t="shared" si="41"/>
        <v>8</v>
      </c>
      <c r="V45" s="1">
        <f t="shared" si="42"/>
        <v>4</v>
      </c>
      <c r="W45" s="1">
        <f t="shared" si="43"/>
        <v>1</v>
      </c>
      <c r="X45" s="1">
        <f t="shared" si="44"/>
        <v>11</v>
      </c>
      <c r="Y45" s="1">
        <f t="shared" si="45"/>
        <v>7</v>
      </c>
      <c r="Z45" s="1">
        <f t="shared" si="46"/>
        <v>6</v>
      </c>
      <c r="AA45" s="1" t="str">
        <f t="shared" si="27"/>
        <v>W</v>
      </c>
      <c r="AB45" s="1">
        <f t="shared" si="47"/>
        <v>3</v>
      </c>
      <c r="AC45" s="1" t="str">
        <f t="shared" si="28"/>
        <v>W</v>
      </c>
      <c r="AD45" s="1">
        <f t="shared" si="48"/>
        <v>7</v>
      </c>
      <c r="AE45" s="1">
        <f t="shared" si="49"/>
        <v>1</v>
      </c>
      <c r="AF45" s="1">
        <f t="shared" si="50"/>
        <v>2</v>
      </c>
      <c r="AG45" s="43"/>
    </row>
    <row r="46" spans="1:33" x14ac:dyDescent="0.3">
      <c r="A46" s="42">
        <v>46032</v>
      </c>
      <c r="B46" s="1">
        <v>45</v>
      </c>
      <c r="C46" s="1" t="s">
        <v>66</v>
      </c>
      <c r="D46" s="1" t="s">
        <v>21</v>
      </c>
      <c r="E46" s="1">
        <v>0</v>
      </c>
      <c r="F46" s="1">
        <v>4</v>
      </c>
      <c r="G46" s="1" t="s">
        <v>83</v>
      </c>
      <c r="H46" s="1" t="s">
        <v>83</v>
      </c>
      <c r="I46" s="1">
        <f t="shared" si="29"/>
        <v>25</v>
      </c>
      <c r="J46" s="1">
        <f t="shared" si="30"/>
        <v>14</v>
      </c>
      <c r="K46" s="1">
        <f t="shared" si="31"/>
        <v>9</v>
      </c>
      <c r="L46" s="1">
        <f t="shared" si="32"/>
        <v>6</v>
      </c>
      <c r="M46" s="1">
        <f t="shared" si="33"/>
        <v>2</v>
      </c>
      <c r="N46" s="1">
        <f t="shared" si="34"/>
        <v>4</v>
      </c>
      <c r="O46" s="1">
        <f t="shared" si="35"/>
        <v>12</v>
      </c>
      <c r="P46" s="1">
        <f t="shared" si="36"/>
        <v>10</v>
      </c>
      <c r="Q46" s="1">
        <f t="shared" si="37"/>
        <v>1</v>
      </c>
      <c r="R46" s="1">
        <f t="shared" si="38"/>
        <v>13</v>
      </c>
      <c r="S46" s="1">
        <f t="shared" si="39"/>
        <v>4</v>
      </c>
      <c r="T46" s="1">
        <f t="shared" si="40"/>
        <v>5</v>
      </c>
      <c r="U46" s="1">
        <f t="shared" si="41"/>
        <v>8</v>
      </c>
      <c r="V46" s="1">
        <f t="shared" si="42"/>
        <v>5</v>
      </c>
      <c r="W46" s="1">
        <f t="shared" si="43"/>
        <v>1</v>
      </c>
      <c r="X46" s="1">
        <f t="shared" si="44"/>
        <v>11</v>
      </c>
      <c r="Y46" s="1">
        <f t="shared" si="45"/>
        <v>8</v>
      </c>
      <c r="Z46" s="1">
        <f t="shared" si="46"/>
        <v>6</v>
      </c>
      <c r="AA46" s="1" t="str">
        <f t="shared" si="27"/>
        <v>L</v>
      </c>
      <c r="AB46" s="1">
        <f t="shared" si="47"/>
        <v>1</v>
      </c>
      <c r="AC46" s="1" t="str">
        <f t="shared" si="28"/>
        <v>L</v>
      </c>
      <c r="AD46" s="1">
        <f t="shared" si="48"/>
        <v>6</v>
      </c>
      <c r="AE46" s="1">
        <f t="shared" si="49"/>
        <v>2</v>
      </c>
      <c r="AF46" s="1">
        <f t="shared" si="50"/>
        <v>2</v>
      </c>
      <c r="AG46" s="43"/>
    </row>
    <row r="47" spans="1:33" x14ac:dyDescent="0.3">
      <c r="A47" s="42">
        <v>46034</v>
      </c>
      <c r="B47" s="1">
        <v>46</v>
      </c>
      <c r="C47" s="1" t="s">
        <v>66</v>
      </c>
      <c r="D47" s="1" t="s">
        <v>3</v>
      </c>
      <c r="E47" s="1">
        <v>6</v>
      </c>
      <c r="F47" s="1">
        <v>3</v>
      </c>
      <c r="G47" s="1" t="s">
        <v>83</v>
      </c>
      <c r="H47" s="1" t="s">
        <v>83</v>
      </c>
      <c r="I47" s="1">
        <f t="shared" si="29"/>
        <v>26</v>
      </c>
      <c r="J47" s="1">
        <f t="shared" si="30"/>
        <v>14</v>
      </c>
      <c r="K47" s="1">
        <f t="shared" si="31"/>
        <v>9</v>
      </c>
      <c r="L47" s="1">
        <f t="shared" si="32"/>
        <v>6</v>
      </c>
      <c r="M47" s="1">
        <f t="shared" si="33"/>
        <v>2</v>
      </c>
      <c r="N47" s="1">
        <f t="shared" si="34"/>
        <v>4</v>
      </c>
      <c r="O47" s="1">
        <f t="shared" si="35"/>
        <v>13</v>
      </c>
      <c r="P47" s="1">
        <f t="shared" si="36"/>
        <v>10</v>
      </c>
      <c r="Q47" s="1">
        <f t="shared" si="37"/>
        <v>1</v>
      </c>
      <c r="R47" s="1">
        <f t="shared" si="38"/>
        <v>13</v>
      </c>
      <c r="S47" s="1">
        <f t="shared" si="39"/>
        <v>4</v>
      </c>
      <c r="T47" s="1">
        <f t="shared" si="40"/>
        <v>5</v>
      </c>
      <c r="U47" s="1">
        <f t="shared" si="41"/>
        <v>8</v>
      </c>
      <c r="V47" s="1">
        <f t="shared" si="42"/>
        <v>5</v>
      </c>
      <c r="W47" s="1">
        <f t="shared" si="43"/>
        <v>1</v>
      </c>
      <c r="X47" s="1">
        <f t="shared" si="44"/>
        <v>11</v>
      </c>
      <c r="Y47" s="1">
        <f t="shared" si="45"/>
        <v>8</v>
      </c>
      <c r="Z47" s="1">
        <f t="shared" si="46"/>
        <v>6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7</v>
      </c>
      <c r="AE47" s="1">
        <f t="shared" si="49"/>
        <v>2</v>
      </c>
      <c r="AF47" s="1">
        <f t="shared" si="50"/>
        <v>1</v>
      </c>
      <c r="AG47" s="43"/>
    </row>
    <row r="48" spans="1:33" x14ac:dyDescent="0.3">
      <c r="A48" s="42">
        <v>46035</v>
      </c>
      <c r="B48" s="1">
        <v>47</v>
      </c>
      <c r="C48" s="1" t="s">
        <v>65</v>
      </c>
      <c r="D48" s="1" t="s">
        <v>1</v>
      </c>
      <c r="E48" s="1">
        <v>2</v>
      </c>
      <c r="F48" s="1">
        <v>3</v>
      </c>
      <c r="G48" s="1" t="s">
        <v>84</v>
      </c>
      <c r="H48" s="1" t="s">
        <v>83</v>
      </c>
      <c r="I48" s="1">
        <f t="shared" si="29"/>
        <v>26</v>
      </c>
      <c r="J48" s="1">
        <f t="shared" si="30"/>
        <v>14</v>
      </c>
      <c r="K48" s="1">
        <f t="shared" si="31"/>
        <v>9</v>
      </c>
      <c r="L48" s="1">
        <f t="shared" si="32"/>
        <v>7</v>
      </c>
      <c r="M48" s="1">
        <f t="shared" si="33"/>
        <v>2</v>
      </c>
      <c r="N48" s="1">
        <f t="shared" si="34"/>
        <v>4</v>
      </c>
      <c r="O48" s="1">
        <f t="shared" si="35"/>
        <v>13</v>
      </c>
      <c r="P48" s="1">
        <f t="shared" si="36"/>
        <v>10</v>
      </c>
      <c r="Q48" s="1">
        <f t="shared" si="37"/>
        <v>1</v>
      </c>
      <c r="R48" s="1">
        <f t="shared" si="38"/>
        <v>13</v>
      </c>
      <c r="S48" s="1">
        <f t="shared" si="39"/>
        <v>4</v>
      </c>
      <c r="T48" s="1">
        <f t="shared" si="40"/>
        <v>6</v>
      </c>
      <c r="U48" s="1">
        <f t="shared" si="41"/>
        <v>8</v>
      </c>
      <c r="V48" s="1">
        <f t="shared" si="42"/>
        <v>5</v>
      </c>
      <c r="W48" s="1">
        <f t="shared" si="43"/>
        <v>1</v>
      </c>
      <c r="X48" s="1">
        <f t="shared" si="44"/>
        <v>11</v>
      </c>
      <c r="Y48" s="1">
        <f t="shared" si="45"/>
        <v>8</v>
      </c>
      <c r="Z48" s="1">
        <f t="shared" si="46"/>
        <v>7</v>
      </c>
      <c r="AA48" s="1" t="str">
        <f t="shared" si="27"/>
        <v>L</v>
      </c>
      <c r="AB48" s="1">
        <f t="shared" si="47"/>
        <v>1</v>
      </c>
      <c r="AC48" s="1" t="str">
        <f t="shared" si="28"/>
        <v>OTL</v>
      </c>
      <c r="AD48" s="1">
        <f t="shared" si="48"/>
        <v>6</v>
      </c>
      <c r="AE48" s="1">
        <f t="shared" si="49"/>
        <v>2</v>
      </c>
      <c r="AF48" s="1">
        <f t="shared" si="50"/>
        <v>2</v>
      </c>
      <c r="AG48" s="43"/>
    </row>
    <row r="49" spans="1:33" x14ac:dyDescent="0.3">
      <c r="A49" s="42">
        <v>46037</v>
      </c>
      <c r="B49" s="1">
        <v>48</v>
      </c>
      <c r="C49" s="1" t="s">
        <v>65</v>
      </c>
      <c r="D49" s="1" t="s">
        <v>28</v>
      </c>
      <c r="E49" s="1">
        <v>3</v>
      </c>
      <c r="F49" s="1">
        <v>5</v>
      </c>
      <c r="G49" s="1" t="s">
        <v>83</v>
      </c>
      <c r="H49" s="1" t="s">
        <v>83</v>
      </c>
      <c r="I49" s="1">
        <f t="shared" si="29"/>
        <v>26</v>
      </c>
      <c r="J49" s="1">
        <f t="shared" si="30"/>
        <v>15</v>
      </c>
      <c r="K49" s="1">
        <f t="shared" si="31"/>
        <v>9</v>
      </c>
      <c r="L49" s="1">
        <f t="shared" si="32"/>
        <v>7</v>
      </c>
      <c r="M49" s="1">
        <f t="shared" si="33"/>
        <v>2</v>
      </c>
      <c r="N49" s="1">
        <f t="shared" si="34"/>
        <v>4</v>
      </c>
      <c r="O49" s="1">
        <f t="shared" si="35"/>
        <v>13</v>
      </c>
      <c r="P49" s="1">
        <f t="shared" si="36"/>
        <v>10</v>
      </c>
      <c r="Q49" s="1">
        <f t="shared" si="37"/>
        <v>1</v>
      </c>
      <c r="R49" s="1">
        <f t="shared" si="38"/>
        <v>13</v>
      </c>
      <c r="S49" s="1">
        <f t="shared" si="39"/>
        <v>5</v>
      </c>
      <c r="T49" s="1">
        <f t="shared" si="40"/>
        <v>6</v>
      </c>
      <c r="U49" s="1">
        <f t="shared" si="41"/>
        <v>8</v>
      </c>
      <c r="V49" s="1">
        <f t="shared" si="42"/>
        <v>6</v>
      </c>
      <c r="W49" s="1">
        <f t="shared" si="43"/>
        <v>1</v>
      </c>
      <c r="X49" s="1">
        <f t="shared" si="44"/>
        <v>11</v>
      </c>
      <c r="Y49" s="1">
        <f t="shared" si="45"/>
        <v>9</v>
      </c>
      <c r="Z49" s="1">
        <f t="shared" si="46"/>
        <v>7</v>
      </c>
      <c r="AA49" s="1" t="str">
        <f t="shared" si="27"/>
        <v>L</v>
      </c>
      <c r="AB49" s="1">
        <f t="shared" si="47"/>
        <v>2</v>
      </c>
      <c r="AC49" s="1" t="str">
        <f t="shared" si="28"/>
        <v>L</v>
      </c>
      <c r="AD49" s="1">
        <f t="shared" si="48"/>
        <v>6</v>
      </c>
      <c r="AE49" s="1">
        <f t="shared" si="49"/>
        <v>3</v>
      </c>
      <c r="AF49" s="1">
        <f t="shared" si="50"/>
        <v>1</v>
      </c>
      <c r="AG49" s="43"/>
    </row>
    <row r="50" spans="1:33" x14ac:dyDescent="0.3">
      <c r="A50" s="42">
        <v>46039</v>
      </c>
      <c r="B50" s="1">
        <v>49</v>
      </c>
      <c r="C50" s="1" t="s">
        <v>65</v>
      </c>
      <c r="D50" s="1" t="s">
        <v>11</v>
      </c>
      <c r="E50" s="1">
        <v>6</v>
      </c>
      <c r="F50" s="1">
        <v>5</v>
      </c>
      <c r="G50" s="1" t="s">
        <v>84</v>
      </c>
      <c r="H50" s="1" t="s">
        <v>83</v>
      </c>
      <c r="I50" s="1">
        <f t="shared" si="29"/>
        <v>27</v>
      </c>
      <c r="J50" s="1">
        <f t="shared" si="30"/>
        <v>15</v>
      </c>
      <c r="K50" s="1">
        <f t="shared" si="31"/>
        <v>10</v>
      </c>
      <c r="L50" s="1">
        <f t="shared" si="32"/>
        <v>7</v>
      </c>
      <c r="M50" s="1">
        <f t="shared" si="33"/>
        <v>2</v>
      </c>
      <c r="N50" s="1">
        <f t="shared" si="34"/>
        <v>4</v>
      </c>
      <c r="O50" s="1">
        <f t="shared" si="35"/>
        <v>13</v>
      </c>
      <c r="P50" s="1">
        <f t="shared" si="36"/>
        <v>10</v>
      </c>
      <c r="Q50" s="1">
        <f t="shared" si="37"/>
        <v>1</v>
      </c>
      <c r="R50" s="1">
        <f t="shared" si="38"/>
        <v>14</v>
      </c>
      <c r="S50" s="1">
        <f t="shared" si="39"/>
        <v>5</v>
      </c>
      <c r="T50" s="1">
        <f t="shared" si="40"/>
        <v>6</v>
      </c>
      <c r="U50" s="1">
        <f t="shared" si="41"/>
        <v>9</v>
      </c>
      <c r="V50" s="1">
        <f t="shared" si="42"/>
        <v>6</v>
      </c>
      <c r="W50" s="1">
        <f t="shared" si="43"/>
        <v>1</v>
      </c>
      <c r="X50" s="1">
        <f t="shared" si="44"/>
        <v>12</v>
      </c>
      <c r="Y50" s="1">
        <f t="shared" si="45"/>
        <v>9</v>
      </c>
      <c r="Z50" s="1">
        <f t="shared" si="46"/>
        <v>7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6</v>
      </c>
      <c r="AE50" s="1">
        <f t="shared" si="49"/>
        <v>3</v>
      </c>
      <c r="AF50" s="1">
        <f t="shared" si="50"/>
        <v>1</v>
      </c>
      <c r="AG50" s="43"/>
    </row>
    <row r="51" spans="1:33" x14ac:dyDescent="0.3">
      <c r="A51" s="42">
        <v>46042</v>
      </c>
      <c r="B51" s="1">
        <v>50</v>
      </c>
      <c r="C51" s="1" t="s">
        <v>66</v>
      </c>
      <c r="D51" s="1" t="s">
        <v>17</v>
      </c>
      <c r="E51" s="1">
        <v>4</v>
      </c>
      <c r="F51" s="1">
        <v>3</v>
      </c>
      <c r="G51" s="1" t="s">
        <v>83</v>
      </c>
      <c r="H51" s="1" t="s">
        <v>83</v>
      </c>
      <c r="I51" s="1">
        <f t="shared" si="29"/>
        <v>28</v>
      </c>
      <c r="J51" s="1">
        <f t="shared" si="30"/>
        <v>15</v>
      </c>
      <c r="K51" s="1">
        <f t="shared" si="31"/>
        <v>10</v>
      </c>
      <c r="L51" s="1">
        <f t="shared" si="32"/>
        <v>7</v>
      </c>
      <c r="M51" s="1">
        <f t="shared" si="33"/>
        <v>2</v>
      </c>
      <c r="N51" s="1">
        <f t="shared" si="34"/>
        <v>4</v>
      </c>
      <c r="O51" s="1">
        <f t="shared" si="35"/>
        <v>14</v>
      </c>
      <c r="P51" s="1">
        <f t="shared" si="36"/>
        <v>10</v>
      </c>
      <c r="Q51" s="1">
        <f t="shared" si="37"/>
        <v>1</v>
      </c>
      <c r="R51" s="1">
        <f t="shared" si="38"/>
        <v>14</v>
      </c>
      <c r="S51" s="1">
        <f t="shared" si="39"/>
        <v>5</v>
      </c>
      <c r="T51" s="1">
        <f t="shared" si="40"/>
        <v>6</v>
      </c>
      <c r="U51" s="1">
        <f t="shared" si="41"/>
        <v>9</v>
      </c>
      <c r="V51" s="1">
        <f t="shared" si="42"/>
        <v>6</v>
      </c>
      <c r="W51" s="1">
        <f t="shared" si="43"/>
        <v>1</v>
      </c>
      <c r="X51" s="1">
        <f t="shared" si="44"/>
        <v>12</v>
      </c>
      <c r="Y51" s="1">
        <f t="shared" si="45"/>
        <v>9</v>
      </c>
      <c r="Z51" s="1">
        <f t="shared" si="46"/>
        <v>7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6</v>
      </c>
      <c r="AE51" s="1">
        <f t="shared" si="49"/>
        <v>3</v>
      </c>
      <c r="AF51" s="1">
        <f t="shared" si="50"/>
        <v>1</v>
      </c>
      <c r="AG51" s="43"/>
    </row>
    <row r="52" spans="1:33" x14ac:dyDescent="0.3">
      <c r="A52" s="42">
        <v>46044</v>
      </c>
      <c r="B52" s="1">
        <v>51</v>
      </c>
      <c r="C52" s="1" t="s">
        <v>66</v>
      </c>
      <c r="D52" s="1" t="s">
        <v>28</v>
      </c>
      <c r="E52" s="1">
        <v>2</v>
      </c>
      <c r="F52" s="1">
        <v>4</v>
      </c>
      <c r="G52" s="1" t="s">
        <v>83</v>
      </c>
      <c r="H52" s="1" t="s">
        <v>83</v>
      </c>
      <c r="I52" s="1">
        <f t="shared" si="29"/>
        <v>28</v>
      </c>
      <c r="J52" s="1">
        <f t="shared" si="30"/>
        <v>16</v>
      </c>
      <c r="K52" s="1">
        <f t="shared" si="31"/>
        <v>10</v>
      </c>
      <c r="L52" s="1">
        <f t="shared" si="32"/>
        <v>7</v>
      </c>
      <c r="M52" s="1">
        <f t="shared" si="33"/>
        <v>2</v>
      </c>
      <c r="N52" s="1">
        <f t="shared" si="34"/>
        <v>4</v>
      </c>
      <c r="O52" s="1">
        <f t="shared" si="35"/>
        <v>14</v>
      </c>
      <c r="P52" s="1">
        <f t="shared" si="36"/>
        <v>11</v>
      </c>
      <c r="Q52" s="1">
        <f t="shared" si="37"/>
        <v>1</v>
      </c>
      <c r="R52" s="1">
        <f t="shared" si="38"/>
        <v>14</v>
      </c>
      <c r="S52" s="1">
        <f t="shared" si="39"/>
        <v>5</v>
      </c>
      <c r="T52" s="1">
        <f t="shared" si="40"/>
        <v>6</v>
      </c>
      <c r="U52" s="1">
        <f t="shared" si="41"/>
        <v>9</v>
      </c>
      <c r="V52" s="1">
        <f t="shared" si="42"/>
        <v>7</v>
      </c>
      <c r="W52" s="1">
        <f t="shared" si="43"/>
        <v>1</v>
      </c>
      <c r="X52" s="1">
        <f t="shared" si="44"/>
        <v>12</v>
      </c>
      <c r="Y52" s="1">
        <f t="shared" si="45"/>
        <v>10</v>
      </c>
      <c r="Z52" s="1">
        <f t="shared" si="46"/>
        <v>7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6</v>
      </c>
      <c r="AE52" s="1">
        <f t="shared" si="49"/>
        <v>3</v>
      </c>
      <c r="AF52" s="1">
        <f t="shared" si="50"/>
        <v>1</v>
      </c>
      <c r="AG52" s="43"/>
    </row>
    <row r="53" spans="1:33" x14ac:dyDescent="0.3">
      <c r="A53" s="42">
        <v>46046</v>
      </c>
      <c r="B53" s="1">
        <v>52</v>
      </c>
      <c r="C53" s="1" t="s">
        <v>65</v>
      </c>
      <c r="D53" s="1" t="s">
        <v>29</v>
      </c>
      <c r="E53" s="1">
        <v>3</v>
      </c>
      <c r="F53" s="1">
        <v>4</v>
      </c>
      <c r="G53" s="1" t="s">
        <v>83</v>
      </c>
      <c r="H53" s="1" t="s">
        <v>83</v>
      </c>
      <c r="I53" s="1">
        <f t="shared" si="29"/>
        <v>28</v>
      </c>
      <c r="J53" s="1">
        <f t="shared" si="30"/>
        <v>17</v>
      </c>
      <c r="K53" s="1">
        <f t="shared" si="31"/>
        <v>10</v>
      </c>
      <c r="L53" s="1">
        <f t="shared" si="32"/>
        <v>7</v>
      </c>
      <c r="M53" s="1">
        <f t="shared" si="33"/>
        <v>2</v>
      </c>
      <c r="N53" s="1">
        <f t="shared" si="34"/>
        <v>4</v>
      </c>
      <c r="O53" s="1">
        <f t="shared" si="35"/>
        <v>14</v>
      </c>
      <c r="P53" s="1">
        <f t="shared" si="36"/>
        <v>11</v>
      </c>
      <c r="Q53" s="1">
        <f t="shared" si="37"/>
        <v>1</v>
      </c>
      <c r="R53" s="1">
        <f t="shared" si="38"/>
        <v>14</v>
      </c>
      <c r="S53" s="1">
        <f t="shared" si="39"/>
        <v>6</v>
      </c>
      <c r="T53" s="1">
        <f t="shared" si="40"/>
        <v>6</v>
      </c>
      <c r="U53" s="1">
        <f t="shared" si="41"/>
        <v>9</v>
      </c>
      <c r="V53" s="1">
        <f t="shared" si="42"/>
        <v>8</v>
      </c>
      <c r="W53" s="1">
        <f t="shared" si="43"/>
        <v>1</v>
      </c>
      <c r="X53" s="1">
        <f t="shared" si="44"/>
        <v>12</v>
      </c>
      <c r="Y53" s="1">
        <f t="shared" si="45"/>
        <v>11</v>
      </c>
      <c r="Z53" s="1">
        <f t="shared" si="46"/>
        <v>7</v>
      </c>
      <c r="AA53" s="1" t="str">
        <f t="shared" si="27"/>
        <v>L</v>
      </c>
      <c r="AB53" s="1">
        <f t="shared" si="47"/>
        <v>2</v>
      </c>
      <c r="AC53" s="1" t="str">
        <f t="shared" si="28"/>
        <v>L</v>
      </c>
      <c r="AD53" s="1">
        <f t="shared" si="48"/>
        <v>5</v>
      </c>
      <c r="AE53" s="1">
        <f t="shared" si="49"/>
        <v>4</v>
      </c>
      <c r="AF53" s="1">
        <f t="shared" si="50"/>
        <v>1</v>
      </c>
      <c r="AG53" s="43"/>
    </row>
    <row r="54" spans="1:33" x14ac:dyDescent="0.3">
      <c r="A54" s="42">
        <v>46049</v>
      </c>
      <c r="B54" s="1">
        <v>53</v>
      </c>
      <c r="C54" s="1" t="s">
        <v>66</v>
      </c>
      <c r="D54" s="1" t="s">
        <v>2</v>
      </c>
      <c r="E54" s="1">
        <v>3</v>
      </c>
      <c r="F54" s="1">
        <v>2</v>
      </c>
      <c r="G54" s="1" t="s">
        <v>84</v>
      </c>
      <c r="H54" s="1" t="s">
        <v>83</v>
      </c>
      <c r="I54" s="1">
        <f t="shared" si="29"/>
        <v>29</v>
      </c>
      <c r="J54" s="1">
        <f t="shared" si="30"/>
        <v>17</v>
      </c>
      <c r="K54" s="1">
        <f t="shared" si="31"/>
        <v>11</v>
      </c>
      <c r="L54" s="1">
        <f t="shared" si="32"/>
        <v>7</v>
      </c>
      <c r="M54" s="1">
        <f t="shared" si="33"/>
        <v>2</v>
      </c>
      <c r="N54" s="1">
        <f t="shared" si="34"/>
        <v>4</v>
      </c>
      <c r="O54" s="1">
        <f t="shared" si="35"/>
        <v>15</v>
      </c>
      <c r="P54" s="1">
        <f t="shared" si="36"/>
        <v>11</v>
      </c>
      <c r="Q54" s="1">
        <f t="shared" si="37"/>
        <v>1</v>
      </c>
      <c r="R54" s="1">
        <f t="shared" si="38"/>
        <v>14</v>
      </c>
      <c r="S54" s="1">
        <f t="shared" si="39"/>
        <v>6</v>
      </c>
      <c r="T54" s="1">
        <f t="shared" si="40"/>
        <v>6</v>
      </c>
      <c r="U54" s="1">
        <f t="shared" si="41"/>
        <v>9</v>
      </c>
      <c r="V54" s="1">
        <f t="shared" si="42"/>
        <v>8</v>
      </c>
      <c r="W54" s="1">
        <f t="shared" si="43"/>
        <v>1</v>
      </c>
      <c r="X54" s="1">
        <f t="shared" si="44"/>
        <v>12</v>
      </c>
      <c r="Y54" s="1">
        <f t="shared" si="45"/>
        <v>11</v>
      </c>
      <c r="Z54" s="1">
        <f t="shared" si="46"/>
        <v>7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5</v>
      </c>
      <c r="AE54" s="1">
        <f t="shared" si="49"/>
        <v>4</v>
      </c>
      <c r="AF54" s="1">
        <f t="shared" si="50"/>
        <v>1</v>
      </c>
      <c r="AG54" s="43"/>
    </row>
    <row r="55" spans="1:33" x14ac:dyDescent="0.3">
      <c r="A55" s="42">
        <v>46051</v>
      </c>
      <c r="B55" s="1">
        <v>54</v>
      </c>
      <c r="C55" s="1" t="s">
        <v>66</v>
      </c>
      <c r="D55" s="1" t="s">
        <v>24</v>
      </c>
      <c r="E55" s="1">
        <v>7</v>
      </c>
      <c r="F55" s="1">
        <v>3</v>
      </c>
      <c r="G55" s="1" t="s">
        <v>83</v>
      </c>
      <c r="H55" s="1" t="s">
        <v>83</v>
      </c>
      <c r="I55" s="1">
        <f t="shared" si="29"/>
        <v>30</v>
      </c>
      <c r="J55" s="1">
        <f t="shared" si="30"/>
        <v>17</v>
      </c>
      <c r="K55" s="1">
        <f t="shared" si="31"/>
        <v>11</v>
      </c>
      <c r="L55" s="1">
        <f t="shared" si="32"/>
        <v>7</v>
      </c>
      <c r="M55" s="1">
        <f t="shared" si="33"/>
        <v>2</v>
      </c>
      <c r="N55" s="1">
        <f t="shared" si="34"/>
        <v>4</v>
      </c>
      <c r="O55" s="1">
        <f t="shared" si="35"/>
        <v>16</v>
      </c>
      <c r="P55" s="1">
        <f t="shared" si="36"/>
        <v>11</v>
      </c>
      <c r="Q55" s="1">
        <f t="shared" si="37"/>
        <v>1</v>
      </c>
      <c r="R55" s="1">
        <f t="shared" si="38"/>
        <v>14</v>
      </c>
      <c r="S55" s="1">
        <f t="shared" si="39"/>
        <v>6</v>
      </c>
      <c r="T55" s="1">
        <f t="shared" si="40"/>
        <v>6</v>
      </c>
      <c r="U55" s="1">
        <f t="shared" si="41"/>
        <v>9</v>
      </c>
      <c r="V55" s="1">
        <f t="shared" si="42"/>
        <v>8</v>
      </c>
      <c r="W55" s="1">
        <f t="shared" si="43"/>
        <v>1</v>
      </c>
      <c r="X55" s="1">
        <f t="shared" si="44"/>
        <v>12</v>
      </c>
      <c r="Y55" s="1">
        <f t="shared" si="45"/>
        <v>11</v>
      </c>
      <c r="Z55" s="1">
        <f t="shared" si="46"/>
        <v>7</v>
      </c>
      <c r="AA55" s="1" t="str">
        <f t="shared" si="27"/>
        <v>W</v>
      </c>
      <c r="AB55" s="1">
        <f t="shared" si="47"/>
        <v>2</v>
      </c>
      <c r="AC55" s="1" t="str">
        <f t="shared" si="28"/>
        <v>W</v>
      </c>
      <c r="AD55" s="1">
        <f t="shared" si="48"/>
        <v>5</v>
      </c>
      <c r="AE55" s="1">
        <f t="shared" si="49"/>
        <v>4</v>
      </c>
      <c r="AF55" s="1">
        <f t="shared" si="50"/>
        <v>1</v>
      </c>
      <c r="AG55" s="43"/>
    </row>
    <row r="56" spans="1:33" x14ac:dyDescent="0.3">
      <c r="A56" s="42">
        <v>46053</v>
      </c>
      <c r="B56" s="1">
        <v>55</v>
      </c>
      <c r="C56" s="1" t="s">
        <v>65</v>
      </c>
      <c r="D56" s="1" t="s">
        <v>28</v>
      </c>
      <c r="E56" s="1">
        <v>4</v>
      </c>
      <c r="F56" s="1">
        <v>2</v>
      </c>
      <c r="G56" s="1" t="s">
        <v>83</v>
      </c>
      <c r="H56" s="1" t="s">
        <v>83</v>
      </c>
      <c r="I56" s="1">
        <f t="shared" si="29"/>
        <v>31</v>
      </c>
      <c r="J56" s="1">
        <f t="shared" si="30"/>
        <v>17</v>
      </c>
      <c r="K56" s="1">
        <f t="shared" si="31"/>
        <v>11</v>
      </c>
      <c r="L56" s="1">
        <f t="shared" si="32"/>
        <v>7</v>
      </c>
      <c r="M56" s="1">
        <f t="shared" si="33"/>
        <v>2</v>
      </c>
      <c r="N56" s="1">
        <f t="shared" si="34"/>
        <v>4</v>
      </c>
      <c r="O56" s="1">
        <f t="shared" si="35"/>
        <v>16</v>
      </c>
      <c r="P56" s="1">
        <f t="shared" si="36"/>
        <v>11</v>
      </c>
      <c r="Q56" s="1">
        <f t="shared" si="37"/>
        <v>1</v>
      </c>
      <c r="R56" s="1">
        <f t="shared" si="38"/>
        <v>15</v>
      </c>
      <c r="S56" s="1">
        <f t="shared" si="39"/>
        <v>6</v>
      </c>
      <c r="T56" s="1">
        <f t="shared" si="40"/>
        <v>6</v>
      </c>
      <c r="U56" s="1">
        <f t="shared" si="41"/>
        <v>10</v>
      </c>
      <c r="V56" s="1">
        <f t="shared" si="42"/>
        <v>8</v>
      </c>
      <c r="W56" s="1">
        <f t="shared" si="43"/>
        <v>1</v>
      </c>
      <c r="X56" s="1">
        <f t="shared" si="44"/>
        <v>13</v>
      </c>
      <c r="Y56" s="1">
        <f t="shared" si="45"/>
        <v>11</v>
      </c>
      <c r="Z56" s="1">
        <f t="shared" si="46"/>
        <v>7</v>
      </c>
      <c r="AA56" s="1" t="str">
        <f t="shared" si="27"/>
        <v>W</v>
      </c>
      <c r="AB56" s="1">
        <f t="shared" si="47"/>
        <v>3</v>
      </c>
      <c r="AC56" s="1" t="str">
        <f t="shared" si="28"/>
        <v>W</v>
      </c>
      <c r="AD56" s="1">
        <f t="shared" si="48"/>
        <v>6</v>
      </c>
      <c r="AE56" s="1">
        <f t="shared" si="49"/>
        <v>3</v>
      </c>
      <c r="AF56" s="1">
        <f t="shared" si="50"/>
        <v>1</v>
      </c>
      <c r="AG56" s="43"/>
    </row>
    <row r="57" spans="1:33" x14ac:dyDescent="0.3">
      <c r="A57" s="42">
        <v>46055</v>
      </c>
      <c r="B57" s="1">
        <v>56</v>
      </c>
      <c r="C57" s="1" t="s">
        <v>65</v>
      </c>
      <c r="D57" s="1" t="s">
        <v>17</v>
      </c>
      <c r="E57" s="1">
        <v>3</v>
      </c>
      <c r="F57" s="1">
        <v>4</v>
      </c>
      <c r="G57" s="1" t="s">
        <v>84</v>
      </c>
      <c r="H57" s="1" t="s">
        <v>83</v>
      </c>
      <c r="I57" s="1">
        <f t="shared" si="29"/>
        <v>31</v>
      </c>
      <c r="J57" s="1">
        <f t="shared" si="30"/>
        <v>17</v>
      </c>
      <c r="K57" s="1">
        <f t="shared" si="31"/>
        <v>11</v>
      </c>
      <c r="L57" s="1">
        <f t="shared" si="32"/>
        <v>8</v>
      </c>
      <c r="M57" s="1">
        <f t="shared" si="33"/>
        <v>2</v>
      </c>
      <c r="N57" s="1">
        <f t="shared" si="34"/>
        <v>4</v>
      </c>
      <c r="O57" s="1">
        <f t="shared" si="35"/>
        <v>16</v>
      </c>
      <c r="P57" s="1">
        <f t="shared" si="36"/>
        <v>11</v>
      </c>
      <c r="Q57" s="1">
        <f t="shared" si="37"/>
        <v>1</v>
      </c>
      <c r="R57" s="1">
        <f t="shared" si="38"/>
        <v>15</v>
      </c>
      <c r="S57" s="1">
        <f t="shared" si="39"/>
        <v>6</v>
      </c>
      <c r="T57" s="1">
        <f t="shared" si="40"/>
        <v>7</v>
      </c>
      <c r="U57" s="1">
        <f t="shared" si="41"/>
        <v>10</v>
      </c>
      <c r="V57" s="1">
        <f t="shared" si="42"/>
        <v>8</v>
      </c>
      <c r="W57" s="1">
        <f t="shared" si="43"/>
        <v>1</v>
      </c>
      <c r="X57" s="1">
        <f t="shared" si="44"/>
        <v>13</v>
      </c>
      <c r="Y57" s="1">
        <f t="shared" si="45"/>
        <v>11</v>
      </c>
      <c r="Z57" s="1">
        <f t="shared" si="46"/>
        <v>7</v>
      </c>
      <c r="AA57" s="1" t="str">
        <f t="shared" si="27"/>
        <v>L</v>
      </c>
      <c r="AB57" s="1">
        <f t="shared" si="47"/>
        <v>1</v>
      </c>
      <c r="AC57" s="1" t="str">
        <f t="shared" si="28"/>
        <v>OTL</v>
      </c>
      <c r="AD57" s="1">
        <f t="shared" si="48"/>
        <v>5</v>
      </c>
      <c r="AE57" s="1">
        <f t="shared" si="49"/>
        <v>3</v>
      </c>
      <c r="AF57" s="1">
        <f t="shared" si="50"/>
        <v>2</v>
      </c>
      <c r="AG57" s="43"/>
    </row>
    <row r="58" spans="1:33" x14ac:dyDescent="0.3">
      <c r="A58" s="42">
        <v>46057</v>
      </c>
      <c r="B58" s="1">
        <v>57</v>
      </c>
      <c r="C58" s="1" t="s">
        <v>65</v>
      </c>
      <c r="D58" s="1" t="s">
        <v>0</v>
      </c>
      <c r="E58" s="1">
        <v>5</v>
      </c>
      <c r="F58" s="1">
        <v>1</v>
      </c>
      <c r="G58" s="1" t="s">
        <v>83</v>
      </c>
      <c r="H58" s="1" t="s">
        <v>83</v>
      </c>
      <c r="I58" s="1">
        <f t="shared" si="29"/>
        <v>32</v>
      </c>
      <c r="J58" s="1">
        <f t="shared" si="30"/>
        <v>17</v>
      </c>
      <c r="K58" s="1">
        <f t="shared" si="31"/>
        <v>11</v>
      </c>
      <c r="L58" s="1">
        <f t="shared" si="32"/>
        <v>8</v>
      </c>
      <c r="M58" s="1">
        <f t="shared" si="33"/>
        <v>2</v>
      </c>
      <c r="N58" s="1">
        <f t="shared" si="34"/>
        <v>4</v>
      </c>
      <c r="O58" s="1">
        <f t="shared" si="35"/>
        <v>16</v>
      </c>
      <c r="P58" s="1">
        <f t="shared" si="36"/>
        <v>11</v>
      </c>
      <c r="Q58" s="1">
        <f t="shared" si="37"/>
        <v>1</v>
      </c>
      <c r="R58" s="1">
        <f t="shared" si="38"/>
        <v>16</v>
      </c>
      <c r="S58" s="1">
        <f t="shared" si="39"/>
        <v>6</v>
      </c>
      <c r="T58" s="1">
        <f t="shared" si="40"/>
        <v>7</v>
      </c>
      <c r="U58" s="1">
        <f t="shared" si="41"/>
        <v>10</v>
      </c>
      <c r="V58" s="1">
        <f t="shared" si="42"/>
        <v>8</v>
      </c>
      <c r="W58" s="1">
        <f t="shared" si="43"/>
        <v>1</v>
      </c>
      <c r="X58" s="1">
        <f t="shared" si="44"/>
        <v>13</v>
      </c>
      <c r="Y58" s="1">
        <f t="shared" si="45"/>
        <v>11</v>
      </c>
      <c r="Z58" s="1">
        <f t="shared" si="46"/>
        <v>7</v>
      </c>
      <c r="AA58" s="1" t="str">
        <f t="shared" si="27"/>
        <v>W</v>
      </c>
      <c r="AB58" s="1">
        <f t="shared" si="47"/>
        <v>1</v>
      </c>
      <c r="AC58" s="1" t="str">
        <f t="shared" si="28"/>
        <v>W</v>
      </c>
      <c r="AD58" s="1">
        <f t="shared" si="48"/>
        <v>6</v>
      </c>
      <c r="AE58" s="1">
        <f t="shared" si="49"/>
        <v>3</v>
      </c>
      <c r="AF58" s="1">
        <f t="shared" si="50"/>
        <v>1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13</v>
      </c>
      <c r="E59" s="1">
        <v>3</v>
      </c>
      <c r="F59" s="1">
        <v>4</v>
      </c>
      <c r="G59" s="1" t="s">
        <v>84</v>
      </c>
      <c r="H59" s="1" t="s">
        <v>83</v>
      </c>
      <c r="I59" s="1">
        <f t="shared" si="29"/>
        <v>32</v>
      </c>
      <c r="J59" s="1">
        <f t="shared" si="30"/>
        <v>17</v>
      </c>
      <c r="K59" s="1">
        <f t="shared" si="31"/>
        <v>11</v>
      </c>
      <c r="L59" s="1">
        <f t="shared" si="32"/>
        <v>9</v>
      </c>
      <c r="M59" s="1">
        <f t="shared" si="33"/>
        <v>2</v>
      </c>
      <c r="N59" s="1">
        <f t="shared" si="34"/>
        <v>4</v>
      </c>
      <c r="O59" s="1">
        <f t="shared" si="35"/>
        <v>16</v>
      </c>
      <c r="P59" s="1">
        <f t="shared" si="36"/>
        <v>11</v>
      </c>
      <c r="Q59" s="1">
        <f t="shared" si="37"/>
        <v>2</v>
      </c>
      <c r="R59" s="1">
        <f t="shared" si="38"/>
        <v>16</v>
      </c>
      <c r="S59" s="1">
        <f t="shared" si="39"/>
        <v>6</v>
      </c>
      <c r="T59" s="1">
        <f t="shared" si="40"/>
        <v>7</v>
      </c>
      <c r="U59" s="1">
        <f t="shared" si="41"/>
        <v>10</v>
      </c>
      <c r="V59" s="1">
        <f t="shared" si="42"/>
        <v>8</v>
      </c>
      <c r="W59" s="1">
        <f t="shared" si="43"/>
        <v>1</v>
      </c>
      <c r="X59" s="1">
        <f t="shared" si="44"/>
        <v>13</v>
      </c>
      <c r="Y59" s="1">
        <f t="shared" si="45"/>
        <v>11</v>
      </c>
      <c r="Z59" s="1">
        <f t="shared" si="46"/>
        <v>8</v>
      </c>
      <c r="AA59" s="1" t="str">
        <f t="shared" si="27"/>
        <v>L</v>
      </c>
      <c r="AB59" s="1">
        <f t="shared" si="47"/>
        <v>1</v>
      </c>
      <c r="AC59" s="1" t="str">
        <f t="shared" si="28"/>
        <v>OTL</v>
      </c>
      <c r="AD59" s="1">
        <f t="shared" si="48"/>
        <v>6</v>
      </c>
      <c r="AE59" s="1">
        <f t="shared" si="49"/>
        <v>2</v>
      </c>
      <c r="AF59" s="1">
        <f t="shared" si="50"/>
        <v>2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1</v>
      </c>
      <c r="E60" s="1">
        <v>6</v>
      </c>
      <c r="F60" s="1">
        <v>2</v>
      </c>
      <c r="G60" s="1" t="s">
        <v>83</v>
      </c>
      <c r="H60" s="1" t="s">
        <v>83</v>
      </c>
      <c r="I60" s="1">
        <f t="shared" si="29"/>
        <v>33</v>
      </c>
      <c r="J60" s="1">
        <f t="shared" si="30"/>
        <v>17</v>
      </c>
      <c r="K60" s="1">
        <f t="shared" si="31"/>
        <v>11</v>
      </c>
      <c r="L60" s="1">
        <f t="shared" si="32"/>
        <v>9</v>
      </c>
      <c r="M60" s="1">
        <f t="shared" si="33"/>
        <v>2</v>
      </c>
      <c r="N60" s="1">
        <f t="shared" si="34"/>
        <v>4</v>
      </c>
      <c r="O60" s="1">
        <f t="shared" si="35"/>
        <v>17</v>
      </c>
      <c r="P60" s="1">
        <f t="shared" si="36"/>
        <v>11</v>
      </c>
      <c r="Q60" s="1">
        <f t="shared" si="37"/>
        <v>2</v>
      </c>
      <c r="R60" s="1">
        <f t="shared" si="38"/>
        <v>16</v>
      </c>
      <c r="S60" s="1">
        <f t="shared" si="39"/>
        <v>6</v>
      </c>
      <c r="T60" s="1">
        <f t="shared" si="40"/>
        <v>7</v>
      </c>
      <c r="U60" s="1">
        <f t="shared" si="41"/>
        <v>10</v>
      </c>
      <c r="V60" s="1">
        <f t="shared" si="42"/>
        <v>8</v>
      </c>
      <c r="W60" s="1">
        <f t="shared" si="43"/>
        <v>1</v>
      </c>
      <c r="X60" s="1">
        <f t="shared" si="44"/>
        <v>14</v>
      </c>
      <c r="Y60" s="1">
        <f t="shared" si="45"/>
        <v>11</v>
      </c>
      <c r="Z60" s="1">
        <f t="shared" si="46"/>
        <v>8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6</v>
      </c>
      <c r="AE60" s="1">
        <f t="shared" si="49"/>
        <v>2</v>
      </c>
      <c r="AF60" s="1">
        <f t="shared" si="50"/>
        <v>2</v>
      </c>
      <c r="AG60" s="43"/>
    </row>
    <row r="61" spans="1:33" x14ac:dyDescent="0.3">
      <c r="A61" s="42">
        <v>46084</v>
      </c>
      <c r="B61" s="1">
        <v>60</v>
      </c>
      <c r="C61" s="1" t="s">
        <v>65</v>
      </c>
      <c r="D61" s="1" t="s">
        <v>8</v>
      </c>
      <c r="E61" s="1">
        <v>5</v>
      </c>
      <c r="F61" s="1">
        <v>7</v>
      </c>
      <c r="G61" s="1" t="s">
        <v>83</v>
      </c>
      <c r="H61" s="1" t="s">
        <v>83</v>
      </c>
      <c r="I61" s="1">
        <f t="shared" si="29"/>
        <v>33</v>
      </c>
      <c r="J61" s="1">
        <f t="shared" si="30"/>
        <v>18</v>
      </c>
      <c r="K61" s="1">
        <f t="shared" si="31"/>
        <v>11</v>
      </c>
      <c r="L61" s="1">
        <f t="shared" si="32"/>
        <v>9</v>
      </c>
      <c r="M61" s="1">
        <f t="shared" si="33"/>
        <v>2</v>
      </c>
      <c r="N61" s="1">
        <f t="shared" si="34"/>
        <v>4</v>
      </c>
      <c r="O61" s="1">
        <f t="shared" si="35"/>
        <v>17</v>
      </c>
      <c r="P61" s="1">
        <f t="shared" si="36"/>
        <v>11</v>
      </c>
      <c r="Q61" s="1">
        <f t="shared" si="37"/>
        <v>2</v>
      </c>
      <c r="R61" s="1">
        <f t="shared" si="38"/>
        <v>16</v>
      </c>
      <c r="S61" s="1">
        <f t="shared" si="39"/>
        <v>7</v>
      </c>
      <c r="T61" s="1">
        <f t="shared" si="40"/>
        <v>7</v>
      </c>
      <c r="U61" s="1">
        <f t="shared" si="41"/>
        <v>10</v>
      </c>
      <c r="V61" s="1">
        <f t="shared" si="42"/>
        <v>8</v>
      </c>
      <c r="W61" s="1">
        <f t="shared" si="43"/>
        <v>1</v>
      </c>
      <c r="X61" s="1">
        <f t="shared" si="44"/>
        <v>14</v>
      </c>
      <c r="Y61" s="1">
        <f t="shared" si="45"/>
        <v>11</v>
      </c>
      <c r="Z61" s="1">
        <f t="shared" si="46"/>
        <v>8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5</v>
      </c>
      <c r="AE61" s="1">
        <f t="shared" si="49"/>
        <v>3</v>
      </c>
      <c r="AF61" s="1">
        <f t="shared" si="50"/>
        <v>2</v>
      </c>
      <c r="AG61" s="43"/>
    </row>
    <row r="62" spans="1:33" x14ac:dyDescent="0.3">
      <c r="A62" s="42">
        <v>46087</v>
      </c>
      <c r="B62" s="1">
        <v>61</v>
      </c>
      <c r="C62" s="1" t="s">
        <v>65</v>
      </c>
      <c r="D62" s="1" t="s">
        <v>31</v>
      </c>
      <c r="E62" s="1">
        <v>5</v>
      </c>
      <c r="F62" s="1">
        <v>6</v>
      </c>
      <c r="G62" s="1" t="s">
        <v>84</v>
      </c>
      <c r="H62" s="1" t="s">
        <v>84</v>
      </c>
      <c r="I62" s="1">
        <f t="shared" si="29"/>
        <v>33</v>
      </c>
      <c r="J62" s="1">
        <f t="shared" si="30"/>
        <v>18</v>
      </c>
      <c r="K62" s="1">
        <f t="shared" si="31"/>
        <v>11</v>
      </c>
      <c r="L62" s="1">
        <f t="shared" si="32"/>
        <v>10</v>
      </c>
      <c r="M62" s="1">
        <f t="shared" si="33"/>
        <v>2</v>
      </c>
      <c r="N62" s="1">
        <f t="shared" si="34"/>
        <v>5</v>
      </c>
      <c r="O62" s="1">
        <f t="shared" si="35"/>
        <v>17</v>
      </c>
      <c r="P62" s="1">
        <f t="shared" si="36"/>
        <v>11</v>
      </c>
      <c r="Q62" s="1">
        <f t="shared" si="37"/>
        <v>2</v>
      </c>
      <c r="R62" s="1">
        <f t="shared" si="38"/>
        <v>16</v>
      </c>
      <c r="S62" s="1">
        <f t="shared" si="39"/>
        <v>7</v>
      </c>
      <c r="T62" s="1">
        <f t="shared" si="40"/>
        <v>8</v>
      </c>
      <c r="U62" s="1">
        <f t="shared" si="41"/>
        <v>10</v>
      </c>
      <c r="V62" s="1">
        <f t="shared" si="42"/>
        <v>8</v>
      </c>
      <c r="W62" s="1">
        <f t="shared" si="43"/>
        <v>1</v>
      </c>
      <c r="X62" s="1">
        <f t="shared" si="44"/>
        <v>14</v>
      </c>
      <c r="Y62" s="1">
        <f t="shared" si="45"/>
        <v>11</v>
      </c>
      <c r="Z62" s="1">
        <f t="shared" si="46"/>
        <v>8</v>
      </c>
      <c r="AA62" s="1" t="str">
        <f t="shared" si="27"/>
        <v>L</v>
      </c>
      <c r="AB62" s="1">
        <f t="shared" si="47"/>
        <v>2</v>
      </c>
      <c r="AC62" s="1" t="str">
        <f t="shared" si="28"/>
        <v>OTL</v>
      </c>
      <c r="AD62" s="1">
        <f t="shared" si="48"/>
        <v>5</v>
      </c>
      <c r="AE62" s="1">
        <f t="shared" si="49"/>
        <v>2</v>
      </c>
      <c r="AF62" s="1">
        <f t="shared" si="50"/>
        <v>3</v>
      </c>
      <c r="AG62" s="43"/>
    </row>
    <row r="63" spans="1:33" x14ac:dyDescent="0.3">
      <c r="A63" s="42">
        <v>46088</v>
      </c>
      <c r="B63" s="1">
        <v>62</v>
      </c>
      <c r="C63" s="1" t="s">
        <v>65</v>
      </c>
      <c r="D63" s="1" t="s">
        <v>18</v>
      </c>
      <c r="E63" s="1">
        <v>4</v>
      </c>
      <c r="F63" s="1">
        <v>3</v>
      </c>
      <c r="G63" s="1" t="s">
        <v>83</v>
      </c>
      <c r="H63" s="1" t="s">
        <v>83</v>
      </c>
      <c r="I63" s="1">
        <f t="shared" si="29"/>
        <v>34</v>
      </c>
      <c r="J63" s="1">
        <f t="shared" si="30"/>
        <v>18</v>
      </c>
      <c r="K63" s="1">
        <f t="shared" si="31"/>
        <v>11</v>
      </c>
      <c r="L63" s="1">
        <f t="shared" si="32"/>
        <v>10</v>
      </c>
      <c r="M63" s="1">
        <f t="shared" si="33"/>
        <v>2</v>
      </c>
      <c r="N63" s="1">
        <f t="shared" si="34"/>
        <v>5</v>
      </c>
      <c r="O63" s="1">
        <f t="shared" si="35"/>
        <v>17</v>
      </c>
      <c r="P63" s="1">
        <f t="shared" si="36"/>
        <v>11</v>
      </c>
      <c r="Q63" s="1">
        <f t="shared" si="37"/>
        <v>2</v>
      </c>
      <c r="R63" s="1">
        <f t="shared" si="38"/>
        <v>17</v>
      </c>
      <c r="S63" s="1">
        <f t="shared" si="39"/>
        <v>7</v>
      </c>
      <c r="T63" s="1">
        <f t="shared" si="40"/>
        <v>8</v>
      </c>
      <c r="U63" s="1">
        <f t="shared" si="41"/>
        <v>10</v>
      </c>
      <c r="V63" s="1">
        <f t="shared" si="42"/>
        <v>8</v>
      </c>
      <c r="W63" s="1">
        <f t="shared" si="43"/>
        <v>1</v>
      </c>
      <c r="X63" s="1">
        <f t="shared" si="44"/>
        <v>14</v>
      </c>
      <c r="Y63" s="1">
        <f t="shared" si="45"/>
        <v>11</v>
      </c>
      <c r="Z63" s="1">
        <f t="shared" si="46"/>
        <v>8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6</v>
      </c>
      <c r="AE63" s="1">
        <f t="shared" si="49"/>
        <v>1</v>
      </c>
      <c r="AF63" s="1">
        <f t="shared" si="50"/>
        <v>3</v>
      </c>
      <c r="AG63" s="43"/>
    </row>
    <row r="64" spans="1:33" x14ac:dyDescent="0.3">
      <c r="A64" s="42">
        <v>46091</v>
      </c>
      <c r="B64" s="1">
        <v>63</v>
      </c>
      <c r="C64" s="1" t="s">
        <v>66</v>
      </c>
      <c r="D64" s="1" t="s">
        <v>4</v>
      </c>
      <c r="E64" s="1">
        <v>3</v>
      </c>
      <c r="F64" s="1">
        <v>1</v>
      </c>
      <c r="G64" s="1" t="s">
        <v>83</v>
      </c>
      <c r="H64" s="1" t="s">
        <v>83</v>
      </c>
      <c r="I64" s="1">
        <f t="shared" si="29"/>
        <v>35</v>
      </c>
      <c r="J64" s="1">
        <f t="shared" si="30"/>
        <v>18</v>
      </c>
      <c r="K64" s="1">
        <f t="shared" si="31"/>
        <v>11</v>
      </c>
      <c r="L64" s="1">
        <f t="shared" si="32"/>
        <v>10</v>
      </c>
      <c r="M64" s="1">
        <f t="shared" si="33"/>
        <v>2</v>
      </c>
      <c r="N64" s="1">
        <f t="shared" si="34"/>
        <v>5</v>
      </c>
      <c r="O64" s="1">
        <f t="shared" si="35"/>
        <v>18</v>
      </c>
      <c r="P64" s="1">
        <f t="shared" si="36"/>
        <v>11</v>
      </c>
      <c r="Q64" s="1">
        <f t="shared" si="37"/>
        <v>2</v>
      </c>
      <c r="R64" s="1">
        <f t="shared" si="38"/>
        <v>17</v>
      </c>
      <c r="S64" s="1">
        <f t="shared" si="39"/>
        <v>7</v>
      </c>
      <c r="T64" s="1">
        <f t="shared" si="40"/>
        <v>8</v>
      </c>
      <c r="U64" s="1">
        <f t="shared" si="41"/>
        <v>11</v>
      </c>
      <c r="V64" s="1">
        <f t="shared" si="42"/>
        <v>8</v>
      </c>
      <c r="W64" s="1">
        <f t="shared" si="43"/>
        <v>1</v>
      </c>
      <c r="X64" s="1">
        <f t="shared" si="44"/>
        <v>15</v>
      </c>
      <c r="Y64" s="1">
        <f t="shared" si="45"/>
        <v>11</v>
      </c>
      <c r="Z64" s="1">
        <f t="shared" si="46"/>
        <v>8</v>
      </c>
      <c r="AA64" s="1" t="str">
        <f t="shared" si="27"/>
        <v>W</v>
      </c>
      <c r="AB64" s="1">
        <f t="shared" si="47"/>
        <v>2</v>
      </c>
      <c r="AC64" s="1" t="str">
        <f t="shared" si="28"/>
        <v>W</v>
      </c>
      <c r="AD64" s="1">
        <f t="shared" si="48"/>
        <v>6</v>
      </c>
      <c r="AE64" s="1">
        <f t="shared" si="49"/>
        <v>1</v>
      </c>
      <c r="AF64" s="1">
        <f t="shared" si="50"/>
        <v>3</v>
      </c>
      <c r="AG64" s="43"/>
    </row>
    <row r="65" spans="1:33" x14ac:dyDescent="0.3">
      <c r="A65" s="42">
        <v>46092</v>
      </c>
      <c r="B65" s="1">
        <v>64</v>
      </c>
      <c r="C65" s="1" t="s">
        <v>65</v>
      </c>
      <c r="D65" s="1" t="s">
        <v>11</v>
      </c>
      <c r="E65" s="1">
        <v>3</v>
      </c>
      <c r="F65" s="1">
        <v>2</v>
      </c>
      <c r="G65" s="1" t="s">
        <v>83</v>
      </c>
      <c r="H65" s="1" t="s">
        <v>83</v>
      </c>
      <c r="I65" s="1">
        <f t="shared" si="29"/>
        <v>36</v>
      </c>
      <c r="J65" s="1">
        <f t="shared" si="30"/>
        <v>18</v>
      </c>
      <c r="K65" s="1">
        <f t="shared" si="31"/>
        <v>11</v>
      </c>
      <c r="L65" s="1">
        <f t="shared" si="32"/>
        <v>10</v>
      </c>
      <c r="M65" s="1">
        <f t="shared" si="33"/>
        <v>2</v>
      </c>
      <c r="N65" s="1">
        <f t="shared" si="34"/>
        <v>5</v>
      </c>
      <c r="O65" s="1">
        <f t="shared" si="35"/>
        <v>18</v>
      </c>
      <c r="P65" s="1">
        <f t="shared" si="36"/>
        <v>11</v>
      </c>
      <c r="Q65" s="1">
        <f t="shared" si="37"/>
        <v>2</v>
      </c>
      <c r="R65" s="1">
        <f t="shared" si="38"/>
        <v>18</v>
      </c>
      <c r="S65" s="1">
        <f t="shared" si="39"/>
        <v>7</v>
      </c>
      <c r="T65" s="1">
        <f t="shared" si="40"/>
        <v>8</v>
      </c>
      <c r="U65" s="1">
        <f t="shared" si="41"/>
        <v>12</v>
      </c>
      <c r="V65" s="1">
        <f t="shared" si="42"/>
        <v>8</v>
      </c>
      <c r="W65" s="1">
        <f t="shared" si="43"/>
        <v>1</v>
      </c>
      <c r="X65" s="1">
        <f t="shared" si="44"/>
        <v>16</v>
      </c>
      <c r="Y65" s="1">
        <f t="shared" si="45"/>
        <v>11</v>
      </c>
      <c r="Z65" s="1">
        <f t="shared" si="46"/>
        <v>8</v>
      </c>
      <c r="AA65" s="1" t="str">
        <f t="shared" si="27"/>
        <v>W</v>
      </c>
      <c r="AB65" s="1">
        <f t="shared" si="47"/>
        <v>3</v>
      </c>
      <c r="AC65" s="1" t="str">
        <f t="shared" si="28"/>
        <v>W</v>
      </c>
      <c r="AD65" s="1">
        <f t="shared" si="48"/>
        <v>6</v>
      </c>
      <c r="AE65" s="1">
        <f t="shared" si="49"/>
        <v>1</v>
      </c>
      <c r="AF65" s="1">
        <f t="shared" si="50"/>
        <v>3</v>
      </c>
      <c r="AG65" s="43"/>
    </row>
    <row r="66" spans="1:33" x14ac:dyDescent="0.3">
      <c r="A66" s="42">
        <v>46095</v>
      </c>
      <c r="B66" s="1">
        <v>65</v>
      </c>
      <c r="C66" s="1" t="s">
        <v>66</v>
      </c>
      <c r="D66" s="1" t="s">
        <v>8</v>
      </c>
      <c r="E66" s="1">
        <v>2</v>
      </c>
      <c r="F66" s="1">
        <v>4</v>
      </c>
      <c r="G66" s="1" t="s">
        <v>83</v>
      </c>
      <c r="H66" s="1" t="s">
        <v>83</v>
      </c>
      <c r="I66" s="1">
        <f t="shared" si="29"/>
        <v>36</v>
      </c>
      <c r="J66" s="1">
        <f t="shared" si="30"/>
        <v>19</v>
      </c>
      <c r="K66" s="1">
        <f t="shared" si="31"/>
        <v>11</v>
      </c>
      <c r="L66" s="1">
        <f t="shared" si="32"/>
        <v>10</v>
      </c>
      <c r="M66" s="1">
        <f t="shared" si="33"/>
        <v>2</v>
      </c>
      <c r="N66" s="1">
        <f t="shared" si="34"/>
        <v>5</v>
      </c>
      <c r="O66" s="1">
        <f t="shared" si="35"/>
        <v>18</v>
      </c>
      <c r="P66" s="1">
        <f t="shared" si="36"/>
        <v>12</v>
      </c>
      <c r="Q66" s="1">
        <f t="shared" si="37"/>
        <v>2</v>
      </c>
      <c r="R66" s="1">
        <f t="shared" si="38"/>
        <v>18</v>
      </c>
      <c r="S66" s="1">
        <f t="shared" si="39"/>
        <v>7</v>
      </c>
      <c r="T66" s="1">
        <f t="shared" si="40"/>
        <v>8</v>
      </c>
      <c r="U66" s="1">
        <f t="shared" si="41"/>
        <v>12</v>
      </c>
      <c r="V66" s="1">
        <f t="shared" si="42"/>
        <v>8</v>
      </c>
      <c r="W66" s="1">
        <f t="shared" si="43"/>
        <v>1</v>
      </c>
      <c r="X66" s="1">
        <f t="shared" si="44"/>
        <v>16</v>
      </c>
      <c r="Y66" s="1">
        <f t="shared" si="45"/>
        <v>11</v>
      </c>
      <c r="Z66" s="1">
        <f t="shared" si="46"/>
        <v>8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5</v>
      </c>
      <c r="AE66" s="1">
        <f t="shared" si="49"/>
        <v>2</v>
      </c>
      <c r="AF66" s="1">
        <f t="shared" si="50"/>
        <v>3</v>
      </c>
      <c r="AG66" s="43"/>
    </row>
    <row r="67" spans="1:33" x14ac:dyDescent="0.3">
      <c r="A67" s="42">
        <v>46096</v>
      </c>
      <c r="B67" s="1">
        <v>66</v>
      </c>
      <c r="C67" s="1" t="s">
        <v>66</v>
      </c>
      <c r="D67" s="1" t="s">
        <v>31</v>
      </c>
      <c r="E67" s="1">
        <v>3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36</v>
      </c>
      <c r="J67" s="1">
        <f t="shared" ref="J67:J83" si="54">IF(E67="","",IF(AND(F67&gt;E67,G67=$AK$2,H67=$AK$2),J66+1,J66))</f>
        <v>20</v>
      </c>
      <c r="K67" s="1">
        <f t="shared" ref="K67:K83" si="55">IF(E67="","",IF(AND(G67=$AK$1,E67&gt;F67),K66+1,K66))</f>
        <v>11</v>
      </c>
      <c r="L67" s="1">
        <f t="shared" ref="L67:L83" si="56">IF(E67="","",IF(AND(OR(G67=$AK$1,H67=$AK$1),E67&lt;F67),L66+1,L66))</f>
        <v>10</v>
      </c>
      <c r="M67" s="1">
        <f t="shared" ref="M67:M83" si="57">IF(E67="","",IF(AND(H67=$AK$1,E67&gt;F67),M66+1,M66))</f>
        <v>2</v>
      </c>
      <c r="N67" s="1">
        <f t="shared" ref="N67:N83" si="58">IF(E67="","",IF(AND(H67=$AK$1,E67&lt;F67),N66+1,N66))</f>
        <v>5</v>
      </c>
      <c r="O67" s="1">
        <f t="shared" ref="O67:O83" si="59">IF(E67="","",IF(AND(C67=$AL$1,E67&gt;F67),O66+1,O66))</f>
        <v>18</v>
      </c>
      <c r="P67" s="1">
        <f t="shared" ref="P67:P83" si="60">IF(E67="","",IF(AND(C67=$AL$1,F67&gt;E67,G67=$AK$2,H67=$AK$2), P66+1, P66))</f>
        <v>13</v>
      </c>
      <c r="Q67" s="1">
        <f t="shared" ref="Q67:Q83" si="61">IF(E67="","",IF(AND(C67=$AL$1,F67&gt;E67,OR(G67=$AK$1,H67=$AK$1)),Q66+1, Q66))</f>
        <v>2</v>
      </c>
      <c r="R67" s="1">
        <f t="shared" ref="R67:R83" si="62">IF(E67="","",IF(AND(C67=$AL$2,E67&gt;F67),R66+1,R66))</f>
        <v>18</v>
      </c>
      <c r="S67" s="1">
        <f t="shared" ref="S67:S83" si="63">IF(E67="","",IF(AND(C67=$AL$2,F67&gt;E67,G67=$AK$2,H67=$AK$2),S66+1,S66))</f>
        <v>7</v>
      </c>
      <c r="T67" s="1">
        <f t="shared" ref="T67:T83" si="64">IF(E67="","",IF(AND(C67=$AL$2,F67&gt;E67,OR(G67=$AK$1,H67=$AK$1)), T66+1, T66))</f>
        <v>8</v>
      </c>
      <c r="U67" s="1">
        <f t="shared" ref="U67:U83" si="65">IF(E67="","",IF(AND(E67&gt;F67,COUNTIF($AO$1:$AO$7,D67)=1),U66+1,U66))</f>
        <v>12</v>
      </c>
      <c r="V67" s="1">
        <f t="shared" ref="V67:V83" si="66">IF(E67="","",IF(AND(E67&lt;F67,G67=$AK$2,H67=$AK$2,COUNTIF($AO$1:$AO$7,D67)=1),V66+1,V66))</f>
        <v>8</v>
      </c>
      <c r="W67" s="1">
        <f t="shared" ref="W67:W83" si="67">IF(E67="","",IF(AND(E67&lt;F67,COUNTIF($AO$1:$AO$7,D67)=1,OR(G67=$AK$1,H67=$AK$1)), W66+1, W66))</f>
        <v>1</v>
      </c>
      <c r="X67" s="1">
        <f t="shared" ref="X67:X83" si="68">IF(E67="","",IF(AND(E67&gt;F67,COUNTIF($AN$1:$AN$15,D67)=1),X66+1,X66))</f>
        <v>16</v>
      </c>
      <c r="Y67" s="1">
        <f t="shared" ref="Y67:Y83" si="69">IF(E67="","",IF(AND(E67&lt;F67,G67=$AK$2,H67=$AK$2,COUNTIF($AN$1:$AN$15,D67)=1),Y66+1,Y66))</f>
        <v>11</v>
      </c>
      <c r="Z67" s="1">
        <f t="shared" ref="Z67:Z83" si="70">IF(E67="","",IF(AND(E67&lt;F67,COUNTIF($AN$1:$AN$15,D67)=1,OR(G67=$AK$1,H67=$AK$1)), Z66+1, Z66))</f>
        <v>8</v>
      </c>
      <c r="AA67" s="1" t="str">
        <f t="shared" si="51"/>
        <v>L</v>
      </c>
      <c r="AB67" s="1">
        <f t="shared" ref="AB67:AB83" si="71">IF(AA67="","",IF(AA67=AA66,AB66+1,1))</f>
        <v>2</v>
      </c>
      <c r="AC67" s="1" t="str">
        <f t="shared" si="52"/>
        <v>L</v>
      </c>
      <c r="AD67" s="1">
        <f t="shared" si="48"/>
        <v>5</v>
      </c>
      <c r="AE67" s="1">
        <f t="shared" si="49"/>
        <v>3</v>
      </c>
      <c r="AF67" s="1">
        <f t="shared" si="50"/>
        <v>2</v>
      </c>
      <c r="AG67" s="43"/>
    </row>
    <row r="68" spans="1:33" x14ac:dyDescent="0.3">
      <c r="A68" s="42">
        <v>46098</v>
      </c>
      <c r="B68" s="1">
        <v>67</v>
      </c>
      <c r="C68" s="1" t="s">
        <v>66</v>
      </c>
      <c r="D68" s="1" t="s">
        <v>29</v>
      </c>
      <c r="E68" s="1">
        <v>3</v>
      </c>
      <c r="F68" s="1">
        <v>2</v>
      </c>
      <c r="G68" s="1" t="s">
        <v>84</v>
      </c>
      <c r="H68" s="1" t="s">
        <v>83</v>
      </c>
      <c r="I68" s="1">
        <f t="shared" si="53"/>
        <v>37</v>
      </c>
      <c r="J68" s="1">
        <f t="shared" si="54"/>
        <v>20</v>
      </c>
      <c r="K68" s="1">
        <f t="shared" si="55"/>
        <v>12</v>
      </c>
      <c r="L68" s="1">
        <f t="shared" si="56"/>
        <v>10</v>
      </c>
      <c r="M68" s="1">
        <f t="shared" si="57"/>
        <v>2</v>
      </c>
      <c r="N68" s="1">
        <f t="shared" si="58"/>
        <v>5</v>
      </c>
      <c r="O68" s="1">
        <f t="shared" si="59"/>
        <v>19</v>
      </c>
      <c r="P68" s="1">
        <f t="shared" si="60"/>
        <v>13</v>
      </c>
      <c r="Q68" s="1">
        <f t="shared" si="61"/>
        <v>2</v>
      </c>
      <c r="R68" s="1">
        <f t="shared" si="62"/>
        <v>18</v>
      </c>
      <c r="S68" s="1">
        <f t="shared" si="63"/>
        <v>7</v>
      </c>
      <c r="T68" s="1">
        <f t="shared" si="64"/>
        <v>8</v>
      </c>
      <c r="U68" s="1">
        <f t="shared" si="65"/>
        <v>13</v>
      </c>
      <c r="V68" s="1">
        <f t="shared" si="66"/>
        <v>8</v>
      </c>
      <c r="W68" s="1">
        <f t="shared" si="67"/>
        <v>1</v>
      </c>
      <c r="X68" s="1">
        <f t="shared" si="68"/>
        <v>17</v>
      </c>
      <c r="Y68" s="1">
        <f t="shared" si="69"/>
        <v>11</v>
      </c>
      <c r="Z68" s="1">
        <f t="shared" si="70"/>
        <v>8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5</v>
      </c>
      <c r="AE68" s="1">
        <f t="shared" si="49"/>
        <v>3</v>
      </c>
      <c r="AF68" s="1">
        <f t="shared" si="50"/>
        <v>2</v>
      </c>
      <c r="AG68" s="43"/>
    </row>
    <row r="69" spans="1:33" x14ac:dyDescent="0.3">
      <c r="A69" s="42">
        <v>46100</v>
      </c>
      <c r="B69" s="1">
        <v>68</v>
      </c>
      <c r="C69" s="1" t="s">
        <v>65</v>
      </c>
      <c r="D69" s="1" t="s">
        <v>21</v>
      </c>
      <c r="E69" s="1">
        <v>1</v>
      </c>
      <c r="F69" s="1">
        <v>3</v>
      </c>
      <c r="G69" s="1" t="s">
        <v>83</v>
      </c>
      <c r="H69" s="1" t="s">
        <v>83</v>
      </c>
      <c r="I69" s="1">
        <f t="shared" si="53"/>
        <v>37</v>
      </c>
      <c r="J69" s="1">
        <f t="shared" si="54"/>
        <v>21</v>
      </c>
      <c r="K69" s="1">
        <f t="shared" si="55"/>
        <v>12</v>
      </c>
      <c r="L69" s="1">
        <f t="shared" si="56"/>
        <v>10</v>
      </c>
      <c r="M69" s="1">
        <f t="shared" si="57"/>
        <v>2</v>
      </c>
      <c r="N69" s="1">
        <f t="shared" si="58"/>
        <v>5</v>
      </c>
      <c r="O69" s="1">
        <f t="shared" si="59"/>
        <v>19</v>
      </c>
      <c r="P69" s="1">
        <f t="shared" si="60"/>
        <v>13</v>
      </c>
      <c r="Q69" s="1">
        <f t="shared" si="61"/>
        <v>2</v>
      </c>
      <c r="R69" s="1">
        <f t="shared" si="62"/>
        <v>18</v>
      </c>
      <c r="S69" s="1">
        <f t="shared" si="63"/>
        <v>8</v>
      </c>
      <c r="T69" s="1">
        <f t="shared" si="64"/>
        <v>8</v>
      </c>
      <c r="U69" s="1">
        <f t="shared" si="65"/>
        <v>13</v>
      </c>
      <c r="V69" s="1">
        <f t="shared" si="66"/>
        <v>9</v>
      </c>
      <c r="W69" s="1">
        <f t="shared" si="67"/>
        <v>1</v>
      </c>
      <c r="X69" s="1">
        <f t="shared" si="68"/>
        <v>17</v>
      </c>
      <c r="Y69" s="1">
        <f t="shared" si="69"/>
        <v>12</v>
      </c>
      <c r="Z69" s="1">
        <f t="shared" si="70"/>
        <v>8</v>
      </c>
      <c r="AA69" s="1" t="str">
        <f t="shared" si="51"/>
        <v>L</v>
      </c>
      <c r="AB69" s="1">
        <f t="shared" si="71"/>
        <v>1</v>
      </c>
      <c r="AC69" s="1" t="str">
        <f t="shared" si="52"/>
        <v>L</v>
      </c>
      <c r="AD69" s="1">
        <f t="shared" si="48"/>
        <v>5</v>
      </c>
      <c r="AE69" s="1">
        <f t="shared" si="49"/>
        <v>4</v>
      </c>
      <c r="AF69" s="1">
        <f t="shared" si="50"/>
        <v>1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13</v>
      </c>
      <c r="E70" s="1">
        <v>7</v>
      </c>
      <c r="F70" s="1">
        <v>3</v>
      </c>
      <c r="G70" s="1" t="s">
        <v>83</v>
      </c>
      <c r="H70" s="1" t="s">
        <v>83</v>
      </c>
      <c r="I70" s="1">
        <f t="shared" si="53"/>
        <v>38</v>
      </c>
      <c r="J70" s="1">
        <f t="shared" si="54"/>
        <v>21</v>
      </c>
      <c r="K70" s="1">
        <f t="shared" si="55"/>
        <v>12</v>
      </c>
      <c r="L70" s="1">
        <f t="shared" si="56"/>
        <v>10</v>
      </c>
      <c r="M70" s="1">
        <f t="shared" si="57"/>
        <v>2</v>
      </c>
      <c r="N70" s="1">
        <f t="shared" si="58"/>
        <v>5</v>
      </c>
      <c r="O70" s="1">
        <f t="shared" si="59"/>
        <v>20</v>
      </c>
      <c r="P70" s="1">
        <f t="shared" si="60"/>
        <v>13</v>
      </c>
      <c r="Q70" s="1">
        <f t="shared" si="61"/>
        <v>2</v>
      </c>
      <c r="R70" s="1">
        <f t="shared" si="62"/>
        <v>18</v>
      </c>
      <c r="S70" s="1">
        <f t="shared" si="63"/>
        <v>8</v>
      </c>
      <c r="T70" s="1">
        <f t="shared" si="64"/>
        <v>8</v>
      </c>
      <c r="U70" s="1">
        <f t="shared" si="65"/>
        <v>13</v>
      </c>
      <c r="V70" s="1">
        <f t="shared" si="66"/>
        <v>9</v>
      </c>
      <c r="W70" s="1">
        <f t="shared" si="67"/>
        <v>1</v>
      </c>
      <c r="X70" s="1">
        <f t="shared" si="68"/>
        <v>18</v>
      </c>
      <c r="Y70" s="1">
        <f t="shared" si="69"/>
        <v>12</v>
      </c>
      <c r="Z70" s="1">
        <f t="shared" si="70"/>
        <v>8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5</v>
      </c>
      <c r="AE70" s="1">
        <f t="shared" si="49"/>
        <v>4</v>
      </c>
      <c r="AF70" s="1">
        <f t="shared" si="50"/>
        <v>1</v>
      </c>
      <c r="AG70" s="43"/>
    </row>
    <row r="71" spans="1:33" x14ac:dyDescent="0.3">
      <c r="A71" s="42">
        <v>46105</v>
      </c>
      <c r="B71" s="1">
        <v>70</v>
      </c>
      <c r="C71" s="1" t="s">
        <v>66</v>
      </c>
      <c r="D71" s="1" t="s">
        <v>26</v>
      </c>
      <c r="E71" s="1">
        <v>5</v>
      </c>
      <c r="F71" s="1">
        <v>2</v>
      </c>
      <c r="G71" s="1" t="s">
        <v>83</v>
      </c>
      <c r="H71" s="1" t="s">
        <v>83</v>
      </c>
      <c r="I71" s="1">
        <f t="shared" si="53"/>
        <v>39</v>
      </c>
      <c r="J71" s="1">
        <f t="shared" si="54"/>
        <v>21</v>
      </c>
      <c r="K71" s="1">
        <f t="shared" si="55"/>
        <v>12</v>
      </c>
      <c r="L71" s="1">
        <f t="shared" si="56"/>
        <v>10</v>
      </c>
      <c r="M71" s="1">
        <f t="shared" si="57"/>
        <v>2</v>
      </c>
      <c r="N71" s="1">
        <f t="shared" si="58"/>
        <v>5</v>
      </c>
      <c r="O71" s="1">
        <f t="shared" si="59"/>
        <v>21</v>
      </c>
      <c r="P71" s="1">
        <f t="shared" si="60"/>
        <v>13</v>
      </c>
      <c r="Q71" s="1">
        <f t="shared" si="61"/>
        <v>2</v>
      </c>
      <c r="R71" s="1">
        <f t="shared" si="62"/>
        <v>18</v>
      </c>
      <c r="S71" s="1">
        <f t="shared" si="63"/>
        <v>8</v>
      </c>
      <c r="T71" s="1">
        <f t="shared" si="64"/>
        <v>8</v>
      </c>
      <c r="U71" s="1">
        <f t="shared" si="65"/>
        <v>13</v>
      </c>
      <c r="V71" s="1">
        <f t="shared" si="66"/>
        <v>9</v>
      </c>
      <c r="W71" s="1">
        <f t="shared" si="67"/>
        <v>1</v>
      </c>
      <c r="X71" s="1">
        <f t="shared" si="68"/>
        <v>19</v>
      </c>
      <c r="Y71" s="1">
        <f t="shared" si="69"/>
        <v>12</v>
      </c>
      <c r="Z71" s="1">
        <f t="shared" si="70"/>
        <v>8</v>
      </c>
      <c r="AA71" s="1" t="str">
        <f t="shared" si="51"/>
        <v>W</v>
      </c>
      <c r="AB71" s="1">
        <f t="shared" si="71"/>
        <v>2</v>
      </c>
      <c r="AC71" s="1" t="str">
        <f t="shared" si="52"/>
        <v>W</v>
      </c>
      <c r="AD71" s="1">
        <f t="shared" si="48"/>
        <v>6</v>
      </c>
      <c r="AE71" s="1">
        <f t="shared" si="49"/>
        <v>3</v>
      </c>
      <c r="AF71" s="1">
        <f t="shared" si="50"/>
        <v>1</v>
      </c>
      <c r="AG71" s="43"/>
    </row>
    <row r="72" spans="1:33" x14ac:dyDescent="0.3">
      <c r="A72" s="42">
        <v>46107</v>
      </c>
      <c r="B72" s="1">
        <v>71</v>
      </c>
      <c r="C72" s="1" t="s">
        <v>66</v>
      </c>
      <c r="D72" s="1" t="s">
        <v>23</v>
      </c>
      <c r="E72" s="1">
        <v>2</v>
      </c>
      <c r="F72" s="1">
        <v>1</v>
      </c>
      <c r="G72" s="1" t="s">
        <v>83</v>
      </c>
      <c r="H72" s="1" t="s">
        <v>83</v>
      </c>
      <c r="I72" s="1">
        <f t="shared" si="53"/>
        <v>40</v>
      </c>
      <c r="J72" s="1">
        <f t="shared" si="54"/>
        <v>21</v>
      </c>
      <c r="K72" s="1">
        <f t="shared" si="55"/>
        <v>12</v>
      </c>
      <c r="L72" s="1">
        <f t="shared" si="56"/>
        <v>10</v>
      </c>
      <c r="M72" s="1">
        <f t="shared" si="57"/>
        <v>2</v>
      </c>
      <c r="N72" s="1">
        <f t="shared" si="58"/>
        <v>5</v>
      </c>
      <c r="O72" s="1">
        <f t="shared" si="59"/>
        <v>22</v>
      </c>
      <c r="P72" s="1">
        <f t="shared" si="60"/>
        <v>13</v>
      </c>
      <c r="Q72" s="1">
        <f t="shared" si="61"/>
        <v>2</v>
      </c>
      <c r="R72" s="1">
        <f t="shared" si="62"/>
        <v>18</v>
      </c>
      <c r="S72" s="1">
        <f t="shared" si="63"/>
        <v>8</v>
      </c>
      <c r="T72" s="1">
        <f t="shared" si="64"/>
        <v>8</v>
      </c>
      <c r="U72" s="1">
        <f t="shared" si="65"/>
        <v>13</v>
      </c>
      <c r="V72" s="1">
        <f t="shared" si="66"/>
        <v>9</v>
      </c>
      <c r="W72" s="1">
        <f t="shared" si="67"/>
        <v>1</v>
      </c>
      <c r="X72" s="1">
        <f t="shared" si="68"/>
        <v>20</v>
      </c>
      <c r="Y72" s="1">
        <f t="shared" si="69"/>
        <v>12</v>
      </c>
      <c r="Z72" s="1">
        <f t="shared" si="70"/>
        <v>8</v>
      </c>
      <c r="AA72" s="1" t="str">
        <f t="shared" si="51"/>
        <v>W</v>
      </c>
      <c r="AB72" s="1">
        <f t="shared" si="71"/>
        <v>3</v>
      </c>
      <c r="AC72" s="1" t="str">
        <f t="shared" si="52"/>
        <v>W</v>
      </c>
      <c r="AD72" s="1">
        <f t="shared" si="48"/>
        <v>7</v>
      </c>
      <c r="AE72" s="1">
        <f t="shared" si="49"/>
        <v>3</v>
      </c>
      <c r="AF72" s="1">
        <f t="shared" si="50"/>
        <v>0</v>
      </c>
      <c r="AG72" s="43"/>
    </row>
    <row r="73" spans="1:33" x14ac:dyDescent="0.3">
      <c r="A73" s="42">
        <v>46109</v>
      </c>
      <c r="B73" s="1">
        <v>72</v>
      </c>
      <c r="C73" s="1" t="s">
        <v>65</v>
      </c>
      <c r="D73" s="1" t="s">
        <v>15</v>
      </c>
      <c r="E73" s="1">
        <v>4</v>
      </c>
      <c r="F73" s="1">
        <v>1</v>
      </c>
      <c r="G73" s="1" t="s">
        <v>83</v>
      </c>
      <c r="H73" s="1" t="s">
        <v>83</v>
      </c>
      <c r="I73" s="1">
        <f t="shared" si="53"/>
        <v>41</v>
      </c>
      <c r="J73" s="1">
        <f t="shared" si="54"/>
        <v>21</v>
      </c>
      <c r="K73" s="1">
        <f t="shared" si="55"/>
        <v>12</v>
      </c>
      <c r="L73" s="1">
        <f t="shared" si="56"/>
        <v>10</v>
      </c>
      <c r="M73" s="1">
        <f t="shared" si="57"/>
        <v>2</v>
      </c>
      <c r="N73" s="1">
        <f t="shared" si="58"/>
        <v>5</v>
      </c>
      <c r="O73" s="1">
        <f t="shared" si="59"/>
        <v>22</v>
      </c>
      <c r="P73" s="1">
        <f t="shared" si="60"/>
        <v>13</v>
      </c>
      <c r="Q73" s="1">
        <f t="shared" si="61"/>
        <v>2</v>
      </c>
      <c r="R73" s="1">
        <f t="shared" si="62"/>
        <v>19</v>
      </c>
      <c r="S73" s="1">
        <f t="shared" si="63"/>
        <v>8</v>
      </c>
      <c r="T73" s="1">
        <f t="shared" si="64"/>
        <v>8</v>
      </c>
      <c r="U73" s="1">
        <f t="shared" si="65"/>
        <v>13</v>
      </c>
      <c r="V73" s="1">
        <f t="shared" si="66"/>
        <v>9</v>
      </c>
      <c r="W73" s="1">
        <f t="shared" si="67"/>
        <v>1</v>
      </c>
      <c r="X73" s="1">
        <f t="shared" si="68"/>
        <v>20</v>
      </c>
      <c r="Y73" s="1">
        <f t="shared" si="69"/>
        <v>12</v>
      </c>
      <c r="Z73" s="1">
        <f t="shared" si="70"/>
        <v>8</v>
      </c>
      <c r="AA73" s="1" t="str">
        <f t="shared" si="51"/>
        <v>W</v>
      </c>
      <c r="AB73" s="1">
        <f t="shared" si="71"/>
        <v>4</v>
      </c>
      <c r="AC73" s="1" t="str">
        <f t="shared" si="52"/>
        <v>W</v>
      </c>
      <c r="AD73" s="1">
        <f t="shared" si="48"/>
        <v>7</v>
      </c>
      <c r="AE73" s="1">
        <f t="shared" si="49"/>
        <v>3</v>
      </c>
      <c r="AF73" s="1">
        <f t="shared" si="50"/>
        <v>0</v>
      </c>
      <c r="AG73" s="43"/>
    </row>
    <row r="74" spans="1:33" x14ac:dyDescent="0.3">
      <c r="A74" s="42">
        <v>46110</v>
      </c>
      <c r="B74" s="1">
        <v>73</v>
      </c>
      <c r="C74" s="1" t="s">
        <v>65</v>
      </c>
      <c r="D74" s="1" t="s">
        <v>26</v>
      </c>
      <c r="E74" s="1">
        <v>3</v>
      </c>
      <c r="F74" s="1">
        <v>1</v>
      </c>
      <c r="G74" s="1" t="s">
        <v>83</v>
      </c>
      <c r="H74" s="1" t="s">
        <v>83</v>
      </c>
      <c r="I74" s="1">
        <f t="shared" si="53"/>
        <v>42</v>
      </c>
      <c r="J74" s="1">
        <f t="shared" si="54"/>
        <v>21</v>
      </c>
      <c r="K74" s="1">
        <f t="shared" si="55"/>
        <v>12</v>
      </c>
      <c r="L74" s="1">
        <f t="shared" si="56"/>
        <v>10</v>
      </c>
      <c r="M74" s="1">
        <f t="shared" si="57"/>
        <v>2</v>
      </c>
      <c r="N74" s="1">
        <f t="shared" si="58"/>
        <v>5</v>
      </c>
      <c r="O74" s="1">
        <f t="shared" si="59"/>
        <v>22</v>
      </c>
      <c r="P74" s="1">
        <f t="shared" si="60"/>
        <v>13</v>
      </c>
      <c r="Q74" s="1">
        <f t="shared" si="61"/>
        <v>2</v>
      </c>
      <c r="R74" s="1">
        <f t="shared" si="62"/>
        <v>20</v>
      </c>
      <c r="S74" s="1">
        <f t="shared" si="63"/>
        <v>8</v>
      </c>
      <c r="T74" s="1">
        <f t="shared" si="64"/>
        <v>8</v>
      </c>
      <c r="U74" s="1">
        <f t="shared" si="65"/>
        <v>13</v>
      </c>
      <c r="V74" s="1">
        <f t="shared" si="66"/>
        <v>9</v>
      </c>
      <c r="W74" s="1">
        <f t="shared" si="67"/>
        <v>1</v>
      </c>
      <c r="X74" s="1">
        <f t="shared" si="68"/>
        <v>21</v>
      </c>
      <c r="Y74" s="1">
        <f t="shared" si="69"/>
        <v>12</v>
      </c>
      <c r="Z74" s="1">
        <f t="shared" si="70"/>
        <v>8</v>
      </c>
      <c r="AA74" s="1" t="str">
        <f t="shared" si="51"/>
        <v>W</v>
      </c>
      <c r="AB74" s="1">
        <f t="shared" si="71"/>
        <v>5</v>
      </c>
      <c r="AC74" s="1" t="str">
        <f t="shared" si="52"/>
        <v>W</v>
      </c>
      <c r="AD74" s="1">
        <f t="shared" si="48"/>
        <v>7</v>
      </c>
      <c r="AE74" s="1">
        <f t="shared" si="49"/>
        <v>3</v>
      </c>
      <c r="AF74" s="1">
        <f t="shared" si="50"/>
        <v>0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5</v>
      </c>
      <c r="E75" s="1">
        <v>4</v>
      </c>
      <c r="F75" s="1">
        <v>1</v>
      </c>
      <c r="G75" s="1" t="s">
        <v>83</v>
      </c>
      <c r="H75" s="1" t="s">
        <v>83</v>
      </c>
      <c r="I75" s="1">
        <f t="shared" si="53"/>
        <v>43</v>
      </c>
      <c r="J75" s="1">
        <f t="shared" si="54"/>
        <v>21</v>
      </c>
      <c r="K75" s="1">
        <f t="shared" si="55"/>
        <v>12</v>
      </c>
      <c r="L75" s="1">
        <f t="shared" si="56"/>
        <v>10</v>
      </c>
      <c r="M75" s="1">
        <f t="shared" si="57"/>
        <v>2</v>
      </c>
      <c r="N75" s="1">
        <f t="shared" si="58"/>
        <v>5</v>
      </c>
      <c r="O75" s="1">
        <f t="shared" si="59"/>
        <v>22</v>
      </c>
      <c r="P75" s="1">
        <f t="shared" si="60"/>
        <v>13</v>
      </c>
      <c r="Q75" s="1">
        <f t="shared" si="61"/>
        <v>2</v>
      </c>
      <c r="R75" s="1">
        <f t="shared" si="62"/>
        <v>21</v>
      </c>
      <c r="S75" s="1">
        <f t="shared" si="63"/>
        <v>8</v>
      </c>
      <c r="T75" s="1">
        <f t="shared" si="64"/>
        <v>8</v>
      </c>
      <c r="U75" s="1">
        <f t="shared" si="65"/>
        <v>14</v>
      </c>
      <c r="V75" s="1">
        <f t="shared" si="66"/>
        <v>9</v>
      </c>
      <c r="W75" s="1">
        <f t="shared" si="67"/>
        <v>1</v>
      </c>
      <c r="X75" s="1">
        <f t="shared" si="68"/>
        <v>22</v>
      </c>
      <c r="Y75" s="1">
        <f t="shared" si="69"/>
        <v>12</v>
      </c>
      <c r="Z75" s="1">
        <f t="shared" si="70"/>
        <v>8</v>
      </c>
      <c r="AA75" s="1" t="str">
        <f t="shared" si="51"/>
        <v>W</v>
      </c>
      <c r="AB75" s="1">
        <f t="shared" si="71"/>
        <v>6</v>
      </c>
      <c r="AC75" s="1" t="str">
        <f t="shared" si="52"/>
        <v>W</v>
      </c>
      <c r="AD75" s="1">
        <f t="shared" si="48"/>
        <v>7</v>
      </c>
      <c r="AE75" s="1">
        <f t="shared" si="49"/>
        <v>3</v>
      </c>
      <c r="AF75" s="1">
        <f t="shared" si="50"/>
        <v>0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12</v>
      </c>
      <c r="E76" s="1">
        <v>3</v>
      </c>
      <c r="F76" s="1">
        <v>2</v>
      </c>
      <c r="G76" s="1" t="s">
        <v>83</v>
      </c>
      <c r="H76" s="1" t="s">
        <v>83</v>
      </c>
      <c r="I76" s="1">
        <f t="shared" si="53"/>
        <v>44</v>
      </c>
      <c r="J76" s="1">
        <f t="shared" si="54"/>
        <v>21</v>
      </c>
      <c r="K76" s="1">
        <f t="shared" si="55"/>
        <v>12</v>
      </c>
      <c r="L76" s="1">
        <f t="shared" si="56"/>
        <v>10</v>
      </c>
      <c r="M76" s="1">
        <f t="shared" si="57"/>
        <v>2</v>
      </c>
      <c r="N76" s="1">
        <f t="shared" si="58"/>
        <v>5</v>
      </c>
      <c r="O76" s="1">
        <f t="shared" si="59"/>
        <v>22</v>
      </c>
      <c r="P76" s="1">
        <f t="shared" si="60"/>
        <v>13</v>
      </c>
      <c r="Q76" s="1">
        <f t="shared" si="61"/>
        <v>2</v>
      </c>
      <c r="R76" s="1">
        <f t="shared" si="62"/>
        <v>22</v>
      </c>
      <c r="S76" s="1">
        <f t="shared" si="63"/>
        <v>8</v>
      </c>
      <c r="T76" s="1">
        <f t="shared" si="64"/>
        <v>8</v>
      </c>
      <c r="U76" s="1">
        <f t="shared" si="65"/>
        <v>14</v>
      </c>
      <c r="V76" s="1">
        <f t="shared" si="66"/>
        <v>9</v>
      </c>
      <c r="W76" s="1">
        <f t="shared" si="67"/>
        <v>1</v>
      </c>
      <c r="X76" s="1">
        <f t="shared" si="68"/>
        <v>23</v>
      </c>
      <c r="Y76" s="1">
        <f t="shared" si="69"/>
        <v>12</v>
      </c>
      <c r="Z76" s="1">
        <f t="shared" si="70"/>
        <v>8</v>
      </c>
      <c r="AA76" s="1" t="str">
        <f t="shared" si="51"/>
        <v>W</v>
      </c>
      <c r="AB76" s="1">
        <f t="shared" si="71"/>
        <v>7</v>
      </c>
      <c r="AC76" s="1" t="str">
        <f t="shared" si="52"/>
        <v>W</v>
      </c>
      <c r="AD76" s="1">
        <f t="shared" ref="AD76:AD83" si="72">IF(AC76="","",COUNTIFS(AC67:AC76,"W"))</f>
        <v>8</v>
      </c>
      <c r="AE76" s="1">
        <f t="shared" ref="AE76:AE83" si="73">IF(AC76="","",COUNTIFS(AC67:AC76,"L"))</f>
        <v>2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14</v>
      </c>
      <c r="E77" s="1">
        <v>4</v>
      </c>
      <c r="F77" s="1">
        <v>3</v>
      </c>
      <c r="G77" s="1" t="s">
        <v>84</v>
      </c>
      <c r="H77" s="1" t="s">
        <v>84</v>
      </c>
      <c r="I77" s="1">
        <f t="shared" si="53"/>
        <v>45</v>
      </c>
      <c r="J77" s="1">
        <f t="shared" si="54"/>
        <v>21</v>
      </c>
      <c r="K77" s="1">
        <f t="shared" si="55"/>
        <v>13</v>
      </c>
      <c r="L77" s="1">
        <f t="shared" si="56"/>
        <v>10</v>
      </c>
      <c r="M77" s="1">
        <f t="shared" si="57"/>
        <v>3</v>
      </c>
      <c r="N77" s="1">
        <f t="shared" si="58"/>
        <v>5</v>
      </c>
      <c r="O77" s="1">
        <f t="shared" si="59"/>
        <v>22</v>
      </c>
      <c r="P77" s="1">
        <f t="shared" si="60"/>
        <v>13</v>
      </c>
      <c r="Q77" s="1">
        <f t="shared" si="61"/>
        <v>2</v>
      </c>
      <c r="R77" s="1">
        <f t="shared" si="62"/>
        <v>23</v>
      </c>
      <c r="S77" s="1">
        <f t="shared" si="63"/>
        <v>8</v>
      </c>
      <c r="T77" s="1">
        <f t="shared" si="64"/>
        <v>8</v>
      </c>
      <c r="U77" s="1">
        <f t="shared" si="65"/>
        <v>14</v>
      </c>
      <c r="V77" s="1">
        <f t="shared" si="66"/>
        <v>9</v>
      </c>
      <c r="W77" s="1">
        <f t="shared" si="67"/>
        <v>1</v>
      </c>
      <c r="X77" s="1">
        <f t="shared" si="68"/>
        <v>24</v>
      </c>
      <c r="Y77" s="1">
        <f t="shared" si="69"/>
        <v>12</v>
      </c>
      <c r="Z77" s="1">
        <f t="shared" si="70"/>
        <v>8</v>
      </c>
      <c r="AA77" s="1" t="str">
        <f t="shared" si="51"/>
        <v>W</v>
      </c>
      <c r="AB77" s="1">
        <f t="shared" si="71"/>
        <v>8</v>
      </c>
      <c r="AC77" s="1" t="str">
        <f t="shared" si="52"/>
        <v>W</v>
      </c>
      <c r="AD77" s="1">
        <f t="shared" si="72"/>
        <v>9</v>
      </c>
      <c r="AE77" s="1">
        <f t="shared" si="73"/>
        <v>1</v>
      </c>
      <c r="AF77" s="1">
        <f t="shared" si="74"/>
        <v>0</v>
      </c>
      <c r="AG77" s="43"/>
    </row>
    <row r="78" spans="1:33" x14ac:dyDescent="0.3">
      <c r="A78" s="42">
        <v>46117</v>
      </c>
      <c r="B78" s="1">
        <v>77</v>
      </c>
      <c r="C78" s="1" t="s">
        <v>66</v>
      </c>
      <c r="D78" s="1" t="s">
        <v>14</v>
      </c>
      <c r="E78" s="1">
        <v>0</v>
      </c>
      <c r="F78" s="1">
        <v>3</v>
      </c>
      <c r="G78" s="1" t="s">
        <v>83</v>
      </c>
      <c r="H78" s="1" t="s">
        <v>83</v>
      </c>
      <c r="I78" s="1">
        <f t="shared" si="53"/>
        <v>45</v>
      </c>
      <c r="J78" s="1">
        <f t="shared" si="54"/>
        <v>22</v>
      </c>
      <c r="K78" s="1">
        <f t="shared" si="55"/>
        <v>13</v>
      </c>
      <c r="L78" s="1">
        <f t="shared" si="56"/>
        <v>10</v>
      </c>
      <c r="M78" s="1">
        <f t="shared" si="57"/>
        <v>3</v>
      </c>
      <c r="N78" s="1">
        <f t="shared" si="58"/>
        <v>5</v>
      </c>
      <c r="O78" s="1">
        <f t="shared" si="59"/>
        <v>22</v>
      </c>
      <c r="P78" s="1">
        <f t="shared" si="60"/>
        <v>14</v>
      </c>
      <c r="Q78" s="1">
        <f t="shared" si="61"/>
        <v>2</v>
      </c>
      <c r="R78" s="1">
        <f t="shared" si="62"/>
        <v>23</v>
      </c>
      <c r="S78" s="1">
        <f t="shared" si="63"/>
        <v>8</v>
      </c>
      <c r="T78" s="1">
        <f t="shared" si="64"/>
        <v>8</v>
      </c>
      <c r="U78" s="1">
        <f t="shared" si="65"/>
        <v>14</v>
      </c>
      <c r="V78" s="1">
        <f t="shared" si="66"/>
        <v>9</v>
      </c>
      <c r="W78" s="1">
        <f t="shared" si="67"/>
        <v>1</v>
      </c>
      <c r="X78" s="1">
        <f t="shared" si="68"/>
        <v>24</v>
      </c>
      <c r="Y78" s="1">
        <f t="shared" si="69"/>
        <v>13</v>
      </c>
      <c r="Z78" s="1">
        <f t="shared" si="70"/>
        <v>8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8</v>
      </c>
      <c r="AE78" s="1">
        <f t="shared" si="73"/>
        <v>2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19</v>
      </c>
      <c r="E79" s="1">
        <v>4</v>
      </c>
      <c r="F79" s="1">
        <v>3</v>
      </c>
      <c r="G79" s="1" t="s">
        <v>84</v>
      </c>
      <c r="H79" s="1" t="s">
        <v>84</v>
      </c>
      <c r="I79" s="1">
        <f t="shared" si="53"/>
        <v>46</v>
      </c>
      <c r="J79" s="1">
        <f t="shared" si="54"/>
        <v>22</v>
      </c>
      <c r="K79" s="1">
        <f t="shared" si="55"/>
        <v>14</v>
      </c>
      <c r="L79" s="1">
        <f t="shared" si="56"/>
        <v>10</v>
      </c>
      <c r="M79" s="1">
        <f t="shared" si="57"/>
        <v>4</v>
      </c>
      <c r="N79" s="1">
        <f t="shared" si="58"/>
        <v>5</v>
      </c>
      <c r="O79" s="1">
        <f t="shared" si="59"/>
        <v>23</v>
      </c>
      <c r="P79" s="1">
        <f t="shared" si="60"/>
        <v>14</v>
      </c>
      <c r="Q79" s="1">
        <f t="shared" si="61"/>
        <v>2</v>
      </c>
      <c r="R79" s="1">
        <f t="shared" si="62"/>
        <v>23</v>
      </c>
      <c r="S79" s="1">
        <f t="shared" si="63"/>
        <v>8</v>
      </c>
      <c r="T79" s="1">
        <f t="shared" si="64"/>
        <v>8</v>
      </c>
      <c r="U79" s="1">
        <f t="shared" si="65"/>
        <v>15</v>
      </c>
      <c r="V79" s="1">
        <f t="shared" si="66"/>
        <v>9</v>
      </c>
      <c r="W79" s="1">
        <f t="shared" si="67"/>
        <v>1</v>
      </c>
      <c r="X79" s="1">
        <f t="shared" si="68"/>
        <v>25</v>
      </c>
      <c r="Y79" s="1">
        <f t="shared" si="69"/>
        <v>13</v>
      </c>
      <c r="Z79" s="1">
        <f t="shared" si="70"/>
        <v>8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9</v>
      </c>
      <c r="AE79" s="1">
        <f t="shared" si="73"/>
        <v>1</v>
      </c>
      <c r="AF79" s="1">
        <f t="shared" si="74"/>
        <v>0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5</v>
      </c>
      <c r="E80" s="1">
        <v>2</v>
      </c>
      <c r="F80" s="1">
        <v>1</v>
      </c>
      <c r="G80" s="1" t="s">
        <v>83</v>
      </c>
      <c r="H80" s="1" t="s">
        <v>83</v>
      </c>
      <c r="I80" s="1">
        <f t="shared" si="53"/>
        <v>47</v>
      </c>
      <c r="J80" s="1">
        <f t="shared" si="54"/>
        <v>22</v>
      </c>
      <c r="K80" s="1">
        <f t="shared" si="55"/>
        <v>14</v>
      </c>
      <c r="L80" s="1">
        <f t="shared" si="56"/>
        <v>10</v>
      </c>
      <c r="M80" s="1">
        <f t="shared" si="57"/>
        <v>4</v>
      </c>
      <c r="N80" s="1">
        <f t="shared" si="58"/>
        <v>5</v>
      </c>
      <c r="O80" s="1">
        <f t="shared" si="59"/>
        <v>24</v>
      </c>
      <c r="P80" s="1">
        <f t="shared" si="60"/>
        <v>14</v>
      </c>
      <c r="Q80" s="1">
        <f t="shared" si="61"/>
        <v>2</v>
      </c>
      <c r="R80" s="1">
        <f t="shared" si="62"/>
        <v>23</v>
      </c>
      <c r="S80" s="1">
        <f t="shared" si="63"/>
        <v>8</v>
      </c>
      <c r="T80" s="1">
        <f t="shared" si="64"/>
        <v>8</v>
      </c>
      <c r="U80" s="1">
        <f t="shared" si="65"/>
        <v>16</v>
      </c>
      <c r="V80" s="1">
        <f t="shared" si="66"/>
        <v>9</v>
      </c>
      <c r="W80" s="1">
        <f t="shared" si="67"/>
        <v>1</v>
      </c>
      <c r="X80" s="1">
        <f t="shared" si="68"/>
        <v>26</v>
      </c>
      <c r="Y80" s="1">
        <f t="shared" si="69"/>
        <v>13</v>
      </c>
      <c r="Z80" s="1">
        <f t="shared" si="70"/>
        <v>8</v>
      </c>
      <c r="AA80" s="1" t="str">
        <f t="shared" si="51"/>
        <v>W</v>
      </c>
      <c r="AB80" s="1">
        <f t="shared" si="71"/>
        <v>2</v>
      </c>
      <c r="AC80" s="1" t="str">
        <f t="shared" si="52"/>
        <v>W</v>
      </c>
      <c r="AD80" s="1">
        <f t="shared" si="72"/>
        <v>9</v>
      </c>
      <c r="AE80" s="1">
        <f t="shared" si="73"/>
        <v>1</v>
      </c>
      <c r="AF80" s="1">
        <f t="shared" si="74"/>
        <v>0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23</v>
      </c>
      <c r="E81" s="1">
        <v>2</v>
      </c>
      <c r="F81" s="1">
        <v>5</v>
      </c>
      <c r="G81" s="1" t="s">
        <v>83</v>
      </c>
      <c r="H81" s="1" t="s">
        <v>83</v>
      </c>
      <c r="I81" s="1">
        <f t="shared" si="53"/>
        <v>47</v>
      </c>
      <c r="J81" s="1">
        <f t="shared" si="54"/>
        <v>23</v>
      </c>
      <c r="K81" s="1">
        <f t="shared" si="55"/>
        <v>14</v>
      </c>
      <c r="L81" s="1">
        <f t="shared" si="56"/>
        <v>10</v>
      </c>
      <c r="M81" s="1">
        <f t="shared" si="57"/>
        <v>4</v>
      </c>
      <c r="N81" s="1">
        <f t="shared" si="58"/>
        <v>5</v>
      </c>
      <c r="O81" s="1">
        <f t="shared" si="59"/>
        <v>24</v>
      </c>
      <c r="P81" s="1">
        <f t="shared" si="60"/>
        <v>15</v>
      </c>
      <c r="Q81" s="1">
        <f t="shared" si="61"/>
        <v>2</v>
      </c>
      <c r="R81" s="1">
        <f t="shared" si="62"/>
        <v>23</v>
      </c>
      <c r="S81" s="1">
        <f t="shared" si="63"/>
        <v>8</v>
      </c>
      <c r="T81" s="1">
        <f t="shared" si="64"/>
        <v>8</v>
      </c>
      <c r="U81" s="1">
        <f t="shared" si="65"/>
        <v>16</v>
      </c>
      <c r="V81" s="1">
        <f t="shared" si="66"/>
        <v>9</v>
      </c>
      <c r="W81" s="1">
        <f t="shared" si="67"/>
        <v>1</v>
      </c>
      <c r="X81" s="1">
        <f t="shared" si="68"/>
        <v>26</v>
      </c>
      <c r="Y81" s="1">
        <f t="shared" si="69"/>
        <v>14</v>
      </c>
      <c r="Z81" s="1">
        <f t="shared" si="70"/>
        <v>8</v>
      </c>
      <c r="AA81" s="1" t="str">
        <f t="shared" si="51"/>
        <v>L</v>
      </c>
      <c r="AB81" s="1">
        <f t="shared" si="71"/>
        <v>1</v>
      </c>
      <c r="AC81" s="1" t="str">
        <f t="shared" si="52"/>
        <v>L</v>
      </c>
      <c r="AD81" s="1">
        <f t="shared" si="72"/>
        <v>8</v>
      </c>
      <c r="AE81" s="1">
        <f t="shared" si="73"/>
        <v>2</v>
      </c>
      <c r="AF81" s="1">
        <f t="shared" si="74"/>
        <v>0</v>
      </c>
      <c r="AG81" s="43"/>
    </row>
    <row r="82" spans="1:33" x14ac:dyDescent="0.3">
      <c r="A82" s="42">
        <v>46124</v>
      </c>
      <c r="B82" s="1">
        <v>81</v>
      </c>
      <c r="C82" s="1" t="s">
        <v>65</v>
      </c>
      <c r="D82" s="1" t="s">
        <v>13</v>
      </c>
      <c r="E82" s="1">
        <v>4</v>
      </c>
      <c r="F82" s="1">
        <v>1</v>
      </c>
      <c r="G82" s="1" t="s">
        <v>83</v>
      </c>
      <c r="H82" s="1" t="s">
        <v>83</v>
      </c>
      <c r="I82" s="1">
        <f t="shared" si="53"/>
        <v>48</v>
      </c>
      <c r="J82" s="1">
        <f t="shared" si="54"/>
        <v>23</v>
      </c>
      <c r="K82" s="1">
        <f t="shared" si="55"/>
        <v>14</v>
      </c>
      <c r="L82" s="1">
        <f t="shared" si="56"/>
        <v>10</v>
      </c>
      <c r="M82" s="1">
        <f t="shared" si="57"/>
        <v>4</v>
      </c>
      <c r="N82" s="1">
        <f t="shared" si="58"/>
        <v>5</v>
      </c>
      <c r="O82" s="1">
        <f t="shared" si="59"/>
        <v>24</v>
      </c>
      <c r="P82" s="1">
        <f t="shared" si="60"/>
        <v>15</v>
      </c>
      <c r="Q82" s="1">
        <f t="shared" si="61"/>
        <v>2</v>
      </c>
      <c r="R82" s="1">
        <f t="shared" si="62"/>
        <v>24</v>
      </c>
      <c r="S82" s="1">
        <f t="shared" si="63"/>
        <v>8</v>
      </c>
      <c r="T82" s="1">
        <f t="shared" si="64"/>
        <v>8</v>
      </c>
      <c r="U82" s="1">
        <f t="shared" si="65"/>
        <v>16</v>
      </c>
      <c r="V82" s="1">
        <f t="shared" si="66"/>
        <v>9</v>
      </c>
      <c r="W82" s="1">
        <f t="shared" si="67"/>
        <v>1</v>
      </c>
      <c r="X82" s="1">
        <f t="shared" si="68"/>
        <v>27</v>
      </c>
      <c r="Y82" s="1">
        <f t="shared" si="69"/>
        <v>14</v>
      </c>
      <c r="Z82" s="1">
        <f t="shared" si="70"/>
        <v>8</v>
      </c>
      <c r="AA82" s="1" t="str">
        <f t="shared" si="51"/>
        <v>W</v>
      </c>
      <c r="AB82" s="1">
        <f t="shared" si="71"/>
        <v>1</v>
      </c>
      <c r="AC82" s="1" t="str">
        <f t="shared" si="52"/>
        <v>W</v>
      </c>
      <c r="AD82" s="1">
        <f t="shared" si="72"/>
        <v>8</v>
      </c>
      <c r="AE82" s="1">
        <f t="shared" si="73"/>
        <v>2</v>
      </c>
      <c r="AF82" s="1">
        <f t="shared" si="74"/>
        <v>0</v>
      </c>
      <c r="AG82" s="43"/>
    </row>
    <row r="83" spans="1:33" x14ac:dyDescent="0.3">
      <c r="A83" s="42">
        <v>46126</v>
      </c>
      <c r="B83" s="1">
        <v>82</v>
      </c>
      <c r="C83" s="1" t="s">
        <v>65</v>
      </c>
      <c r="D83" s="1" t="s">
        <v>10</v>
      </c>
      <c r="E83" s="1">
        <v>2</v>
      </c>
      <c r="F83" s="1">
        <v>4</v>
      </c>
      <c r="G83" s="1" t="s">
        <v>83</v>
      </c>
      <c r="H83" s="1" t="s">
        <v>83</v>
      </c>
      <c r="I83" s="1">
        <f t="shared" si="53"/>
        <v>48</v>
      </c>
      <c r="J83" s="1">
        <f t="shared" si="54"/>
        <v>24</v>
      </c>
      <c r="K83" s="1">
        <f t="shared" si="55"/>
        <v>14</v>
      </c>
      <c r="L83" s="1">
        <f t="shared" si="56"/>
        <v>10</v>
      </c>
      <c r="M83" s="1">
        <f t="shared" si="57"/>
        <v>4</v>
      </c>
      <c r="N83" s="1">
        <f t="shared" si="58"/>
        <v>5</v>
      </c>
      <c r="O83" s="1">
        <f t="shared" si="59"/>
        <v>24</v>
      </c>
      <c r="P83" s="1">
        <f t="shared" si="60"/>
        <v>15</v>
      </c>
      <c r="Q83" s="1">
        <f t="shared" si="61"/>
        <v>2</v>
      </c>
      <c r="R83" s="1">
        <f t="shared" si="62"/>
        <v>24</v>
      </c>
      <c r="S83" s="1">
        <f t="shared" si="63"/>
        <v>9</v>
      </c>
      <c r="T83" s="1">
        <f t="shared" si="64"/>
        <v>8</v>
      </c>
      <c r="U83" s="1">
        <f t="shared" si="65"/>
        <v>16</v>
      </c>
      <c r="V83" s="1">
        <f t="shared" si="66"/>
        <v>9</v>
      </c>
      <c r="W83" s="1">
        <f t="shared" si="67"/>
        <v>1</v>
      </c>
      <c r="X83" s="1">
        <f t="shared" si="68"/>
        <v>27</v>
      </c>
      <c r="Y83" s="1">
        <f t="shared" si="69"/>
        <v>15</v>
      </c>
      <c r="Z83" s="1">
        <f t="shared" si="70"/>
        <v>8</v>
      </c>
      <c r="AA83" s="1" t="str">
        <f t="shared" si="51"/>
        <v>L</v>
      </c>
      <c r="AB83" s="1">
        <f t="shared" si="71"/>
        <v>1</v>
      </c>
      <c r="AC83" s="1" t="str">
        <f t="shared" si="52"/>
        <v>L</v>
      </c>
      <c r="AD83" s="1">
        <f t="shared" si="72"/>
        <v>7</v>
      </c>
      <c r="AE83" s="1">
        <f t="shared" si="73"/>
        <v>3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48</v>
      </c>
      <c r="J84" s="1">
        <f t="shared" si="75"/>
        <v>24</v>
      </c>
      <c r="K84" s="1">
        <f t="shared" si="75"/>
        <v>14</v>
      </c>
      <c r="L84" s="1">
        <f t="shared" si="75"/>
        <v>10</v>
      </c>
      <c r="M84" s="1">
        <f t="shared" si="75"/>
        <v>4</v>
      </c>
      <c r="N84" s="1">
        <f t="shared" si="75"/>
        <v>5</v>
      </c>
      <c r="O84" s="1">
        <f t="shared" ref="O84:Z84" si="76">IF(O2="","",MAX(O2:O83))</f>
        <v>24</v>
      </c>
      <c r="P84" s="1">
        <f t="shared" si="76"/>
        <v>15</v>
      </c>
      <c r="Q84" s="1">
        <f t="shared" si="76"/>
        <v>2</v>
      </c>
      <c r="R84" s="1">
        <f t="shared" si="76"/>
        <v>24</v>
      </c>
      <c r="S84" s="1">
        <f t="shared" si="76"/>
        <v>9</v>
      </c>
      <c r="T84" s="1">
        <f t="shared" si="76"/>
        <v>8</v>
      </c>
      <c r="U84" s="1">
        <f t="shared" si="76"/>
        <v>16</v>
      </c>
      <c r="V84" s="1">
        <f t="shared" si="76"/>
        <v>9</v>
      </c>
      <c r="W84" s="1">
        <f t="shared" si="76"/>
        <v>1</v>
      </c>
      <c r="X84" s="1">
        <f t="shared" si="76"/>
        <v>27</v>
      </c>
      <c r="Y84" s="1">
        <f t="shared" si="76"/>
        <v>15</v>
      </c>
      <c r="Z84" s="1">
        <f t="shared" si="76"/>
        <v>8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7</v>
      </c>
      <c r="AE84" s="1">
        <f>IF(LOOKUP(2,1 / (AE1:AE83 &lt;&gt; ""),AE1:AE83)="L10 L","",LOOKUP(2,1 / (AE1:AE83 &lt;&gt; ""),AE1:AE83))</f>
        <v>3</v>
      </c>
      <c r="AF84" s="1">
        <f>IF(LOOKUP(2,1 / (AF1:AF83 &lt;&gt; ""),AF1:AF83)="L10 OTL","",LOOKUP(2,1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283</v>
      </c>
      <c r="F85" s="1">
        <f>SUM(F2:F83)</f>
        <v>256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24-15-2</v>
      </c>
      <c r="R85" s="1" t="str">
        <f>IF(R84="","0-0-0",CONCATENATE(R84,"-",S84,"-",T84))</f>
        <v>24-9-8</v>
      </c>
      <c r="U85" s="1" t="str">
        <f>IF(U84="","0-0-0",CONCATENATE(U84,"-",V84,"-",W84))</f>
        <v>16-9-1</v>
      </c>
      <c r="X85" s="1" t="str">
        <f>IF(X84="","0-0-0",CONCATENATE(X84,"-",Y84,"-",Z84))</f>
        <v>27-15-8</v>
      </c>
      <c r="AA85" s="1" t="str">
        <f>IF(AA84="","0-0",CONCATENATE(AA84,AB84))</f>
        <v>L1</v>
      </c>
      <c r="AD85" s="1" t="str">
        <f>IF(AD84="","0-0-0",CONCATENATE(AD84,"-",AE84,"-",AF84))</f>
        <v>7-3-0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A00-000002000000}">
      <formula1>$AK$1:$AK$2</formula1>
    </dataValidation>
    <dataValidation type="list" allowBlank="1" showInputMessage="1" showErrorMessage="1" sqref="C2:C83" xr:uid="{00000000-0002-0000-CA00-000001000000}">
      <formula1>$AL$1:$AL$2</formula1>
    </dataValidation>
    <dataValidation type="list" allowBlank="1" showInputMessage="1" showErrorMessage="1" sqref="D2:D83" xr:uid="{00000000-0002-0000-CA00-000000000000}">
      <formula1>$AM$1:$AM$31</formula1>
    </dataValidation>
  </dataValidations>
  <hyperlinks>
    <hyperlink ref="AG1" location="Index!A1" display="Home" xr:uid="{48485454-567C-4C15-8B9D-A5F35FA19EAF}"/>
  </hyperlink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A8BE-8ED6-4063-A98B-03C64A31D015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23</v>
      </c>
      <c r="E2" s="1">
        <v>2</v>
      </c>
      <c r="F2" s="1">
        <v>1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95</v>
      </c>
      <c r="E3" s="1">
        <v>2</v>
      </c>
      <c r="F3" s="1">
        <v>3</v>
      </c>
      <c r="G3" s="1" t="s">
        <v>84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1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1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OTL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68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11</v>
      </c>
      <c r="E4" s="1">
        <v>4</v>
      </c>
      <c r="F4" s="1">
        <v>1</v>
      </c>
      <c r="G4" s="1" t="s">
        <v>83</v>
      </c>
      <c r="H4" s="1" t="s">
        <v>83</v>
      </c>
      <c r="I4" s="1">
        <f t="shared" si="2"/>
        <v>2</v>
      </c>
      <c r="J4" s="1">
        <f t="shared" si="3"/>
        <v>0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1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1</v>
      </c>
      <c r="X4" s="1">
        <f t="shared" si="17"/>
        <v>0</v>
      </c>
      <c r="Y4" s="1">
        <f t="shared" si="18"/>
        <v>0</v>
      </c>
      <c r="Z4" s="1">
        <f t="shared" si="19"/>
        <v>1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45944</v>
      </c>
      <c r="B5" s="1">
        <v>4</v>
      </c>
      <c r="C5" s="1" t="s">
        <v>65</v>
      </c>
      <c r="D5" s="1" t="s">
        <v>4</v>
      </c>
      <c r="E5" s="1">
        <v>4</v>
      </c>
      <c r="F5" s="1">
        <v>7</v>
      </c>
      <c r="G5" s="1" t="s">
        <v>83</v>
      </c>
      <c r="H5" s="1" t="s">
        <v>83</v>
      </c>
      <c r="I5" s="1">
        <f t="shared" si="2"/>
        <v>2</v>
      </c>
      <c r="J5" s="1">
        <f t="shared" si="3"/>
        <v>1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1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0</v>
      </c>
      <c r="W5" s="1">
        <f t="shared" si="16"/>
        <v>1</v>
      </c>
      <c r="X5" s="1">
        <f t="shared" si="17"/>
        <v>0</v>
      </c>
      <c r="Y5" s="1">
        <f t="shared" si="18"/>
        <v>0</v>
      </c>
      <c r="Z5" s="1">
        <f t="shared" si="19"/>
        <v>1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1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6</v>
      </c>
    </row>
    <row r="6" spans="1:41" x14ac:dyDescent="0.3">
      <c r="A6" s="42">
        <v>45946</v>
      </c>
      <c r="B6" s="1">
        <v>5</v>
      </c>
      <c r="C6" s="1" t="s">
        <v>65</v>
      </c>
      <c r="D6" s="1" t="s">
        <v>16</v>
      </c>
      <c r="E6" s="1">
        <v>2</v>
      </c>
      <c r="F6" s="1">
        <v>3</v>
      </c>
      <c r="G6" s="1" t="s">
        <v>84</v>
      </c>
      <c r="H6" s="1" t="s">
        <v>83</v>
      </c>
      <c r="I6" s="1">
        <f t="shared" si="2"/>
        <v>2</v>
      </c>
      <c r="J6" s="1">
        <f t="shared" si="3"/>
        <v>1</v>
      </c>
      <c r="K6" s="1">
        <f t="shared" si="4"/>
        <v>0</v>
      </c>
      <c r="L6" s="1">
        <f t="shared" si="5"/>
        <v>2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0</v>
      </c>
      <c r="Q6" s="1">
        <f t="shared" si="10"/>
        <v>1</v>
      </c>
      <c r="R6" s="1">
        <f t="shared" si="11"/>
        <v>1</v>
      </c>
      <c r="S6" s="1">
        <f t="shared" si="12"/>
        <v>1</v>
      </c>
      <c r="T6" s="1">
        <f t="shared" si="13"/>
        <v>1</v>
      </c>
      <c r="U6" s="1">
        <f t="shared" si="14"/>
        <v>0</v>
      </c>
      <c r="V6" s="1">
        <f t="shared" si="15"/>
        <v>0</v>
      </c>
      <c r="W6" s="1">
        <f t="shared" si="16"/>
        <v>1</v>
      </c>
      <c r="X6" s="1">
        <f t="shared" si="17"/>
        <v>0</v>
      </c>
      <c r="Y6" s="1">
        <f t="shared" si="18"/>
        <v>0</v>
      </c>
      <c r="Z6" s="1">
        <f t="shared" si="19"/>
        <v>1</v>
      </c>
      <c r="AA6" s="1" t="str">
        <f t="shared" si="0"/>
        <v>L</v>
      </c>
      <c r="AB6" s="1">
        <f t="shared" si="20"/>
        <v>2</v>
      </c>
      <c r="AC6" s="1" t="str">
        <f t="shared" si="1"/>
        <v>OTL</v>
      </c>
      <c r="AD6" s="1">
        <f t="shared" si="21"/>
        <v>2</v>
      </c>
      <c r="AE6" s="1">
        <f t="shared" si="22"/>
        <v>1</v>
      </c>
      <c r="AF6" s="1">
        <f t="shared" si="23"/>
        <v>2</v>
      </c>
      <c r="AG6" s="43"/>
      <c r="AM6" s="1" t="s">
        <v>25</v>
      </c>
      <c r="AN6" s="1" t="s">
        <v>20</v>
      </c>
      <c r="AO6" s="1" t="s">
        <v>95</v>
      </c>
    </row>
    <row r="7" spans="1:41" x14ac:dyDescent="0.3">
      <c r="A7" s="42">
        <v>45948</v>
      </c>
      <c r="B7" s="1">
        <v>6</v>
      </c>
      <c r="C7" s="1" t="s">
        <v>65</v>
      </c>
      <c r="D7" s="1" t="s">
        <v>0</v>
      </c>
      <c r="E7" s="1">
        <v>1</v>
      </c>
      <c r="F7" s="1">
        <v>4</v>
      </c>
      <c r="G7" s="1" t="s">
        <v>83</v>
      </c>
      <c r="H7" s="1" t="s">
        <v>83</v>
      </c>
      <c r="I7" s="1">
        <f t="shared" si="2"/>
        <v>2</v>
      </c>
      <c r="J7" s="1">
        <f t="shared" si="3"/>
        <v>2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0</v>
      </c>
      <c r="Q7" s="1">
        <f t="shared" si="10"/>
        <v>1</v>
      </c>
      <c r="R7" s="1">
        <f t="shared" si="11"/>
        <v>1</v>
      </c>
      <c r="S7" s="1">
        <f t="shared" si="12"/>
        <v>2</v>
      </c>
      <c r="T7" s="1">
        <f t="shared" si="13"/>
        <v>1</v>
      </c>
      <c r="U7" s="1">
        <f t="shared" si="14"/>
        <v>0</v>
      </c>
      <c r="V7" s="1">
        <f t="shared" si="15"/>
        <v>1</v>
      </c>
      <c r="W7" s="1">
        <f t="shared" si="16"/>
        <v>1</v>
      </c>
      <c r="X7" s="1">
        <f t="shared" si="17"/>
        <v>0</v>
      </c>
      <c r="Y7" s="1">
        <f t="shared" si="18"/>
        <v>1</v>
      </c>
      <c r="Z7" s="1">
        <f t="shared" si="19"/>
        <v>1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2</v>
      </c>
      <c r="AE7" s="1">
        <f t="shared" si="22"/>
        <v>2</v>
      </c>
      <c r="AF7" s="1">
        <f t="shared" si="23"/>
        <v>2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45951</v>
      </c>
      <c r="B8" s="1">
        <v>7</v>
      </c>
      <c r="C8" s="1" t="s">
        <v>66</v>
      </c>
      <c r="D8" s="1" t="s">
        <v>31</v>
      </c>
      <c r="E8" s="1">
        <v>2</v>
      </c>
      <c r="F8" s="1">
        <v>5</v>
      </c>
      <c r="G8" s="1" t="s">
        <v>83</v>
      </c>
      <c r="H8" s="1" t="s">
        <v>83</v>
      </c>
      <c r="I8" s="1">
        <f t="shared" si="2"/>
        <v>2</v>
      </c>
      <c r="J8" s="1">
        <f t="shared" si="3"/>
        <v>3</v>
      </c>
      <c r="K8" s="1">
        <f t="shared" si="4"/>
        <v>0</v>
      </c>
      <c r="L8" s="1">
        <f t="shared" si="5"/>
        <v>2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1</v>
      </c>
      <c r="R8" s="1">
        <f t="shared" si="11"/>
        <v>1</v>
      </c>
      <c r="S8" s="1">
        <f t="shared" si="12"/>
        <v>2</v>
      </c>
      <c r="T8" s="1">
        <f t="shared" si="13"/>
        <v>1</v>
      </c>
      <c r="U8" s="1">
        <f t="shared" si="14"/>
        <v>0</v>
      </c>
      <c r="V8" s="1">
        <f t="shared" si="15"/>
        <v>1</v>
      </c>
      <c r="W8" s="1">
        <f t="shared" si="16"/>
        <v>1</v>
      </c>
      <c r="X8" s="1">
        <f t="shared" si="17"/>
        <v>0</v>
      </c>
      <c r="Y8" s="1">
        <f t="shared" si="18"/>
        <v>2</v>
      </c>
      <c r="Z8" s="1">
        <f t="shared" si="19"/>
        <v>1</v>
      </c>
      <c r="AA8" s="1" t="str">
        <f t="shared" si="0"/>
        <v>L</v>
      </c>
      <c r="AB8" s="1">
        <f t="shared" si="20"/>
        <v>4</v>
      </c>
      <c r="AC8" s="1" t="str">
        <f t="shared" si="1"/>
        <v>L</v>
      </c>
      <c r="AD8" s="1">
        <f t="shared" si="21"/>
        <v>2</v>
      </c>
      <c r="AE8" s="1">
        <f t="shared" si="22"/>
        <v>3</v>
      </c>
      <c r="AF8" s="1">
        <f t="shared" si="23"/>
        <v>2</v>
      </c>
      <c r="AG8" s="43"/>
      <c r="AM8" s="1" t="s">
        <v>23</v>
      </c>
      <c r="AN8" s="1" t="s">
        <v>17</v>
      </c>
    </row>
    <row r="9" spans="1:41" x14ac:dyDescent="0.3">
      <c r="A9" s="42">
        <v>45953</v>
      </c>
      <c r="B9" s="1">
        <v>8</v>
      </c>
      <c r="C9" s="1" t="s">
        <v>66</v>
      </c>
      <c r="D9" s="1" t="s">
        <v>3</v>
      </c>
      <c r="E9" s="1">
        <v>2</v>
      </c>
      <c r="F9" s="1">
        <v>1</v>
      </c>
      <c r="G9" s="1" t="s">
        <v>83</v>
      </c>
      <c r="H9" s="1" t="s">
        <v>83</v>
      </c>
      <c r="I9" s="1">
        <f t="shared" si="2"/>
        <v>3</v>
      </c>
      <c r="J9" s="1">
        <f t="shared" si="3"/>
        <v>3</v>
      </c>
      <c r="K9" s="1">
        <f t="shared" si="4"/>
        <v>0</v>
      </c>
      <c r="L9" s="1">
        <f t="shared" si="5"/>
        <v>2</v>
      </c>
      <c r="M9" s="1">
        <f t="shared" si="6"/>
        <v>0</v>
      </c>
      <c r="N9" s="1">
        <f t="shared" si="7"/>
        <v>0</v>
      </c>
      <c r="O9" s="1">
        <f t="shared" si="8"/>
        <v>2</v>
      </c>
      <c r="P9" s="1">
        <f t="shared" si="9"/>
        <v>1</v>
      </c>
      <c r="Q9" s="1">
        <f t="shared" si="10"/>
        <v>1</v>
      </c>
      <c r="R9" s="1">
        <f t="shared" si="11"/>
        <v>1</v>
      </c>
      <c r="S9" s="1">
        <f t="shared" si="12"/>
        <v>2</v>
      </c>
      <c r="T9" s="1">
        <f t="shared" si="13"/>
        <v>1</v>
      </c>
      <c r="U9" s="1">
        <f t="shared" si="14"/>
        <v>0</v>
      </c>
      <c r="V9" s="1">
        <f t="shared" si="15"/>
        <v>1</v>
      </c>
      <c r="W9" s="1">
        <f t="shared" si="16"/>
        <v>1</v>
      </c>
      <c r="X9" s="1">
        <f t="shared" si="17"/>
        <v>1</v>
      </c>
      <c r="Y9" s="1">
        <f t="shared" si="18"/>
        <v>2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3</v>
      </c>
      <c r="AE9" s="1">
        <f t="shared" si="22"/>
        <v>3</v>
      </c>
      <c r="AF9" s="1">
        <f t="shared" si="23"/>
        <v>2</v>
      </c>
      <c r="AG9" s="43"/>
      <c r="AM9" s="1" t="s">
        <v>22</v>
      </c>
      <c r="AN9" s="1" t="s">
        <v>8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18</v>
      </c>
      <c r="E10" s="1">
        <v>5</v>
      </c>
      <c r="F10" s="1">
        <v>4</v>
      </c>
      <c r="G10" s="1" t="s">
        <v>84</v>
      </c>
      <c r="H10" s="1" t="s">
        <v>84</v>
      </c>
      <c r="I10" s="1">
        <f t="shared" si="2"/>
        <v>4</v>
      </c>
      <c r="J10" s="1">
        <f t="shared" si="3"/>
        <v>3</v>
      </c>
      <c r="K10" s="1">
        <f t="shared" si="4"/>
        <v>1</v>
      </c>
      <c r="L10" s="1">
        <f t="shared" si="5"/>
        <v>2</v>
      </c>
      <c r="M10" s="1">
        <f t="shared" si="6"/>
        <v>1</v>
      </c>
      <c r="N10" s="1">
        <f t="shared" si="7"/>
        <v>0</v>
      </c>
      <c r="O10" s="1">
        <f t="shared" si="8"/>
        <v>3</v>
      </c>
      <c r="P10" s="1">
        <f t="shared" si="9"/>
        <v>1</v>
      </c>
      <c r="Q10" s="1">
        <f t="shared" si="10"/>
        <v>1</v>
      </c>
      <c r="R10" s="1">
        <f t="shared" si="11"/>
        <v>1</v>
      </c>
      <c r="S10" s="1">
        <f t="shared" si="12"/>
        <v>2</v>
      </c>
      <c r="T10" s="1">
        <f t="shared" si="13"/>
        <v>1</v>
      </c>
      <c r="U10" s="1">
        <f t="shared" si="14"/>
        <v>0</v>
      </c>
      <c r="V10" s="1">
        <f t="shared" si="15"/>
        <v>1</v>
      </c>
      <c r="W10" s="1">
        <f t="shared" si="16"/>
        <v>1</v>
      </c>
      <c r="X10" s="1">
        <f t="shared" si="17"/>
        <v>2</v>
      </c>
      <c r="Y10" s="1">
        <f t="shared" si="18"/>
        <v>2</v>
      </c>
      <c r="Z10" s="1">
        <f t="shared" si="19"/>
        <v>1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4</v>
      </c>
      <c r="AE10" s="1">
        <f t="shared" si="22"/>
        <v>3</v>
      </c>
      <c r="AF10" s="1">
        <f t="shared" si="23"/>
        <v>2</v>
      </c>
      <c r="AG10" s="43"/>
      <c r="AM10" s="1" t="s">
        <v>21</v>
      </c>
      <c r="AN10" s="1" t="s">
        <v>7</v>
      </c>
    </row>
    <row r="11" spans="1:41" x14ac:dyDescent="0.3">
      <c r="A11" s="42">
        <v>45956</v>
      </c>
      <c r="B11" s="1">
        <v>10</v>
      </c>
      <c r="C11" s="1" t="s">
        <v>66</v>
      </c>
      <c r="D11" s="1" t="s">
        <v>22</v>
      </c>
      <c r="E11" s="1">
        <v>2</v>
      </c>
      <c r="F11" s="1">
        <v>3</v>
      </c>
      <c r="G11" s="1" t="s">
        <v>83</v>
      </c>
      <c r="H11" s="1" t="s">
        <v>83</v>
      </c>
      <c r="I11" s="1">
        <f t="shared" si="2"/>
        <v>4</v>
      </c>
      <c r="J11" s="1">
        <f t="shared" si="3"/>
        <v>4</v>
      </c>
      <c r="K11" s="1">
        <f t="shared" si="4"/>
        <v>1</v>
      </c>
      <c r="L11" s="1">
        <f t="shared" si="5"/>
        <v>2</v>
      </c>
      <c r="M11" s="1">
        <f t="shared" si="6"/>
        <v>1</v>
      </c>
      <c r="N11" s="1">
        <f t="shared" si="7"/>
        <v>0</v>
      </c>
      <c r="O11" s="1">
        <f t="shared" si="8"/>
        <v>3</v>
      </c>
      <c r="P11" s="1">
        <f t="shared" si="9"/>
        <v>2</v>
      </c>
      <c r="Q11" s="1">
        <f t="shared" si="10"/>
        <v>1</v>
      </c>
      <c r="R11" s="1">
        <f t="shared" si="11"/>
        <v>1</v>
      </c>
      <c r="S11" s="1">
        <f t="shared" si="12"/>
        <v>2</v>
      </c>
      <c r="T11" s="1">
        <f t="shared" si="13"/>
        <v>1</v>
      </c>
      <c r="U11" s="1">
        <f t="shared" si="14"/>
        <v>0</v>
      </c>
      <c r="V11" s="1">
        <f t="shared" si="15"/>
        <v>2</v>
      </c>
      <c r="W11" s="1">
        <f t="shared" si="16"/>
        <v>1</v>
      </c>
      <c r="X11" s="1">
        <f t="shared" si="17"/>
        <v>2</v>
      </c>
      <c r="Y11" s="1">
        <f t="shared" si="18"/>
        <v>3</v>
      </c>
      <c r="Z11" s="1">
        <f t="shared" si="19"/>
        <v>1</v>
      </c>
      <c r="AA11" s="1" t="str">
        <f t="shared" si="0"/>
        <v>L</v>
      </c>
      <c r="AB11" s="1">
        <f t="shared" si="20"/>
        <v>1</v>
      </c>
      <c r="AC11" s="1" t="str">
        <f t="shared" si="1"/>
        <v>L</v>
      </c>
      <c r="AD11" s="1">
        <f t="shared" si="21"/>
        <v>4</v>
      </c>
      <c r="AE11" s="1">
        <f t="shared" si="22"/>
        <v>4</v>
      </c>
      <c r="AF11" s="1">
        <f t="shared" si="23"/>
        <v>2</v>
      </c>
      <c r="AG11" s="43"/>
      <c r="AM11" s="1" t="s">
        <v>20</v>
      </c>
      <c r="AN11" s="1" t="s">
        <v>6</v>
      </c>
    </row>
    <row r="12" spans="1:41" x14ac:dyDescent="0.3">
      <c r="A12" s="42">
        <v>45958</v>
      </c>
      <c r="B12" s="1">
        <v>11</v>
      </c>
      <c r="C12" s="1" t="s">
        <v>66</v>
      </c>
      <c r="D12" s="1" t="s">
        <v>5</v>
      </c>
      <c r="E12" s="1">
        <v>2</v>
      </c>
      <c r="F12" s="1">
        <v>5</v>
      </c>
      <c r="G12" s="1" t="s">
        <v>83</v>
      </c>
      <c r="H12" s="1" t="s">
        <v>83</v>
      </c>
      <c r="I12" s="1">
        <f t="shared" si="2"/>
        <v>4</v>
      </c>
      <c r="J12" s="1">
        <f t="shared" si="3"/>
        <v>5</v>
      </c>
      <c r="K12" s="1">
        <f t="shared" si="4"/>
        <v>1</v>
      </c>
      <c r="L12" s="1">
        <f t="shared" si="5"/>
        <v>2</v>
      </c>
      <c r="M12" s="1">
        <f t="shared" si="6"/>
        <v>1</v>
      </c>
      <c r="N12" s="1">
        <f t="shared" si="7"/>
        <v>0</v>
      </c>
      <c r="O12" s="1">
        <f t="shared" si="8"/>
        <v>3</v>
      </c>
      <c r="P12" s="1">
        <f t="shared" si="9"/>
        <v>3</v>
      </c>
      <c r="Q12" s="1">
        <f t="shared" si="10"/>
        <v>1</v>
      </c>
      <c r="R12" s="1">
        <f t="shared" si="11"/>
        <v>1</v>
      </c>
      <c r="S12" s="1">
        <f t="shared" si="12"/>
        <v>2</v>
      </c>
      <c r="T12" s="1">
        <f t="shared" si="13"/>
        <v>1</v>
      </c>
      <c r="U12" s="1">
        <f t="shared" si="14"/>
        <v>0</v>
      </c>
      <c r="V12" s="1">
        <f t="shared" si="15"/>
        <v>2</v>
      </c>
      <c r="W12" s="1">
        <f t="shared" si="16"/>
        <v>1</v>
      </c>
      <c r="X12" s="1">
        <f t="shared" si="17"/>
        <v>2</v>
      </c>
      <c r="Y12" s="1">
        <f t="shared" si="18"/>
        <v>3</v>
      </c>
      <c r="Z12" s="1">
        <f t="shared" si="19"/>
        <v>1</v>
      </c>
      <c r="AA12" s="1" t="str">
        <f t="shared" si="0"/>
        <v>L</v>
      </c>
      <c r="AB12" s="1">
        <f t="shared" si="20"/>
        <v>2</v>
      </c>
      <c r="AC12" s="1" t="str">
        <f t="shared" si="1"/>
        <v>L</v>
      </c>
      <c r="AD12" s="1">
        <f t="shared" ref="AD12:AD43" si="24">IF(AC12="","",COUNTIFS(AC3:AC12,"W"))</f>
        <v>3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2</v>
      </c>
      <c r="AG12" s="43"/>
      <c r="AM12" s="1" t="s">
        <v>19</v>
      </c>
      <c r="AN12" s="1" t="s">
        <v>95</v>
      </c>
    </row>
    <row r="13" spans="1:41" x14ac:dyDescent="0.3">
      <c r="A13" s="42">
        <v>45960</v>
      </c>
      <c r="B13" s="1">
        <v>12</v>
      </c>
      <c r="C13" s="1" t="s">
        <v>65</v>
      </c>
      <c r="D13" s="1" t="s">
        <v>10</v>
      </c>
      <c r="E13" s="1">
        <v>1</v>
      </c>
      <c r="F13" s="1">
        <v>4</v>
      </c>
      <c r="G13" s="1" t="s">
        <v>83</v>
      </c>
      <c r="H13" s="1" t="s">
        <v>83</v>
      </c>
      <c r="I13" s="1">
        <f t="shared" si="2"/>
        <v>4</v>
      </c>
      <c r="J13" s="1">
        <f t="shared" si="3"/>
        <v>6</v>
      </c>
      <c r="K13" s="1">
        <f t="shared" si="4"/>
        <v>1</v>
      </c>
      <c r="L13" s="1">
        <f t="shared" si="5"/>
        <v>2</v>
      </c>
      <c r="M13" s="1">
        <f t="shared" si="6"/>
        <v>1</v>
      </c>
      <c r="N13" s="1">
        <f t="shared" si="7"/>
        <v>0</v>
      </c>
      <c r="O13" s="1">
        <f t="shared" si="8"/>
        <v>3</v>
      </c>
      <c r="P13" s="1">
        <f t="shared" si="9"/>
        <v>3</v>
      </c>
      <c r="Q13" s="1">
        <f t="shared" si="10"/>
        <v>1</v>
      </c>
      <c r="R13" s="1">
        <f t="shared" si="11"/>
        <v>1</v>
      </c>
      <c r="S13" s="1">
        <f t="shared" si="12"/>
        <v>3</v>
      </c>
      <c r="T13" s="1">
        <f t="shared" si="13"/>
        <v>1</v>
      </c>
      <c r="U13" s="1">
        <f t="shared" si="14"/>
        <v>0</v>
      </c>
      <c r="V13" s="1">
        <f t="shared" si="15"/>
        <v>2</v>
      </c>
      <c r="W13" s="1">
        <f t="shared" si="16"/>
        <v>1</v>
      </c>
      <c r="X13" s="1">
        <f t="shared" si="17"/>
        <v>2</v>
      </c>
      <c r="Y13" s="1">
        <f t="shared" si="18"/>
        <v>3</v>
      </c>
      <c r="Z13" s="1">
        <f t="shared" si="19"/>
        <v>1</v>
      </c>
      <c r="AA13" s="1" t="str">
        <f t="shared" si="0"/>
        <v>L</v>
      </c>
      <c r="AB13" s="1">
        <f t="shared" si="20"/>
        <v>3</v>
      </c>
      <c r="AC13" s="1" t="str">
        <f t="shared" si="1"/>
        <v>L</v>
      </c>
      <c r="AD13" s="1">
        <f t="shared" si="24"/>
        <v>3</v>
      </c>
      <c r="AE13" s="1">
        <f t="shared" si="25"/>
        <v>6</v>
      </c>
      <c r="AF13" s="1">
        <f t="shared" si="26"/>
        <v>1</v>
      </c>
      <c r="AG13" s="43"/>
      <c r="AM13" s="1" t="s">
        <v>18</v>
      </c>
      <c r="AN13" s="1" t="s">
        <v>3</v>
      </c>
    </row>
    <row r="14" spans="1:41" x14ac:dyDescent="0.3">
      <c r="A14" s="42">
        <v>45962</v>
      </c>
      <c r="B14" s="1">
        <v>13</v>
      </c>
      <c r="C14" s="1" t="s">
        <v>66</v>
      </c>
      <c r="D14" s="1" t="s">
        <v>27</v>
      </c>
      <c r="E14" s="1">
        <v>4</v>
      </c>
      <c r="F14" s="1">
        <v>2</v>
      </c>
      <c r="G14" s="1" t="s">
        <v>83</v>
      </c>
      <c r="H14" s="1" t="s">
        <v>83</v>
      </c>
      <c r="I14" s="1">
        <f t="shared" si="2"/>
        <v>5</v>
      </c>
      <c r="J14" s="1">
        <f t="shared" si="3"/>
        <v>6</v>
      </c>
      <c r="K14" s="1">
        <f t="shared" si="4"/>
        <v>1</v>
      </c>
      <c r="L14" s="1">
        <f t="shared" si="5"/>
        <v>2</v>
      </c>
      <c r="M14" s="1">
        <f t="shared" si="6"/>
        <v>1</v>
      </c>
      <c r="N14" s="1">
        <f t="shared" si="7"/>
        <v>0</v>
      </c>
      <c r="O14" s="1">
        <f t="shared" si="8"/>
        <v>4</v>
      </c>
      <c r="P14" s="1">
        <f t="shared" si="9"/>
        <v>3</v>
      </c>
      <c r="Q14" s="1">
        <f t="shared" si="10"/>
        <v>1</v>
      </c>
      <c r="R14" s="1">
        <f t="shared" si="11"/>
        <v>1</v>
      </c>
      <c r="S14" s="1">
        <f t="shared" si="12"/>
        <v>3</v>
      </c>
      <c r="T14" s="1">
        <f t="shared" si="13"/>
        <v>1</v>
      </c>
      <c r="U14" s="1">
        <f t="shared" si="14"/>
        <v>0</v>
      </c>
      <c r="V14" s="1">
        <f t="shared" si="15"/>
        <v>2</v>
      </c>
      <c r="W14" s="1">
        <f t="shared" si="16"/>
        <v>1</v>
      </c>
      <c r="X14" s="1">
        <f t="shared" si="17"/>
        <v>3</v>
      </c>
      <c r="Y14" s="1">
        <f t="shared" si="18"/>
        <v>3</v>
      </c>
      <c r="Z14" s="1">
        <f t="shared" si="19"/>
        <v>1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3</v>
      </c>
      <c r="AE14" s="1">
        <f t="shared" si="25"/>
        <v>6</v>
      </c>
      <c r="AF14" s="1">
        <f t="shared" si="26"/>
        <v>1</v>
      </c>
      <c r="AG14" s="43"/>
      <c r="AM14" s="1" t="s">
        <v>17</v>
      </c>
      <c r="AN14" s="1" t="s">
        <v>2</v>
      </c>
    </row>
    <row r="15" spans="1:41" x14ac:dyDescent="0.3">
      <c r="A15" s="42">
        <v>45964</v>
      </c>
      <c r="B15" s="1">
        <v>14</v>
      </c>
      <c r="C15" s="1" t="s">
        <v>66</v>
      </c>
      <c r="D15" s="1" t="s">
        <v>3</v>
      </c>
      <c r="E15" s="1">
        <v>4</v>
      </c>
      <c r="F15" s="1">
        <v>5</v>
      </c>
      <c r="G15" s="1" t="s">
        <v>84</v>
      </c>
      <c r="H15" s="1" t="s">
        <v>83</v>
      </c>
      <c r="I15" s="1">
        <f t="shared" si="2"/>
        <v>5</v>
      </c>
      <c r="J15" s="1">
        <f t="shared" si="3"/>
        <v>6</v>
      </c>
      <c r="K15" s="1">
        <f t="shared" si="4"/>
        <v>1</v>
      </c>
      <c r="L15" s="1">
        <f t="shared" si="5"/>
        <v>3</v>
      </c>
      <c r="M15" s="1">
        <f t="shared" si="6"/>
        <v>1</v>
      </c>
      <c r="N15" s="1">
        <f t="shared" si="7"/>
        <v>0</v>
      </c>
      <c r="O15" s="1">
        <f t="shared" si="8"/>
        <v>4</v>
      </c>
      <c r="P15" s="1">
        <f t="shared" si="9"/>
        <v>3</v>
      </c>
      <c r="Q15" s="1">
        <f t="shared" si="10"/>
        <v>2</v>
      </c>
      <c r="R15" s="1">
        <f t="shared" si="11"/>
        <v>1</v>
      </c>
      <c r="S15" s="1">
        <f t="shared" si="12"/>
        <v>3</v>
      </c>
      <c r="T15" s="1">
        <f t="shared" si="13"/>
        <v>1</v>
      </c>
      <c r="U15" s="1">
        <f t="shared" si="14"/>
        <v>0</v>
      </c>
      <c r="V15" s="1">
        <f t="shared" si="15"/>
        <v>2</v>
      </c>
      <c r="W15" s="1">
        <f t="shared" si="16"/>
        <v>1</v>
      </c>
      <c r="X15" s="1">
        <f t="shared" si="17"/>
        <v>3</v>
      </c>
      <c r="Y15" s="1">
        <f t="shared" si="18"/>
        <v>3</v>
      </c>
      <c r="Z15" s="1">
        <f t="shared" si="19"/>
        <v>2</v>
      </c>
      <c r="AA15" s="1" t="str">
        <f t="shared" si="0"/>
        <v>L</v>
      </c>
      <c r="AB15" s="1">
        <f t="shared" si="20"/>
        <v>1</v>
      </c>
      <c r="AC15" s="1" t="str">
        <f t="shared" si="1"/>
        <v>OTL</v>
      </c>
      <c r="AD15" s="1">
        <f t="shared" si="24"/>
        <v>3</v>
      </c>
      <c r="AE15" s="1">
        <f t="shared" si="25"/>
        <v>5</v>
      </c>
      <c r="AF15" s="1">
        <f t="shared" si="26"/>
        <v>2</v>
      </c>
      <c r="AG15" s="43"/>
      <c r="AM15" s="1" t="s">
        <v>16</v>
      </c>
      <c r="AN15" s="1" t="s">
        <v>0</v>
      </c>
    </row>
    <row r="16" spans="1:41" x14ac:dyDescent="0.3">
      <c r="A16" s="42">
        <v>45965</v>
      </c>
      <c r="B16" s="1">
        <v>15</v>
      </c>
      <c r="C16" s="1" t="s">
        <v>65</v>
      </c>
      <c r="D16" s="1" t="s">
        <v>17</v>
      </c>
      <c r="E16" s="1">
        <v>2</v>
      </c>
      <c r="F16" s="1">
        <v>3</v>
      </c>
      <c r="G16" s="1" t="s">
        <v>84</v>
      </c>
      <c r="H16" s="1" t="s">
        <v>83</v>
      </c>
      <c r="I16" s="1">
        <f t="shared" si="2"/>
        <v>5</v>
      </c>
      <c r="J16" s="1">
        <f t="shared" si="3"/>
        <v>6</v>
      </c>
      <c r="K16" s="1">
        <f t="shared" si="4"/>
        <v>1</v>
      </c>
      <c r="L16" s="1">
        <f t="shared" si="5"/>
        <v>4</v>
      </c>
      <c r="M16" s="1">
        <f t="shared" si="6"/>
        <v>1</v>
      </c>
      <c r="N16" s="1">
        <f t="shared" si="7"/>
        <v>0</v>
      </c>
      <c r="O16" s="1">
        <f t="shared" si="8"/>
        <v>4</v>
      </c>
      <c r="P16" s="1">
        <f t="shared" si="9"/>
        <v>3</v>
      </c>
      <c r="Q16" s="1">
        <f t="shared" si="10"/>
        <v>2</v>
      </c>
      <c r="R16" s="1">
        <f t="shared" si="11"/>
        <v>1</v>
      </c>
      <c r="S16" s="1">
        <f t="shared" si="12"/>
        <v>3</v>
      </c>
      <c r="T16" s="1">
        <f t="shared" si="13"/>
        <v>2</v>
      </c>
      <c r="U16" s="1">
        <f t="shared" si="14"/>
        <v>0</v>
      </c>
      <c r="V16" s="1">
        <f t="shared" si="15"/>
        <v>2</v>
      </c>
      <c r="W16" s="1">
        <f t="shared" si="16"/>
        <v>2</v>
      </c>
      <c r="X16" s="1">
        <f t="shared" si="17"/>
        <v>3</v>
      </c>
      <c r="Y16" s="1">
        <f t="shared" si="18"/>
        <v>3</v>
      </c>
      <c r="Z16" s="1">
        <f t="shared" si="19"/>
        <v>3</v>
      </c>
      <c r="AA16" s="1" t="str">
        <f t="shared" si="0"/>
        <v>L</v>
      </c>
      <c r="AB16" s="1">
        <f t="shared" si="20"/>
        <v>2</v>
      </c>
      <c r="AC16" s="1" t="str">
        <f t="shared" si="1"/>
        <v>OTL</v>
      </c>
      <c r="AD16" s="1">
        <f t="shared" si="24"/>
        <v>3</v>
      </c>
      <c r="AE16" s="1">
        <f t="shared" si="25"/>
        <v>5</v>
      </c>
      <c r="AF16" s="1">
        <f t="shared" si="26"/>
        <v>2</v>
      </c>
      <c r="AG16" s="43"/>
      <c r="AM16" s="1" t="s">
        <v>14</v>
      </c>
    </row>
    <row r="17" spans="1:39" x14ac:dyDescent="0.3">
      <c r="A17" s="42">
        <v>45967</v>
      </c>
      <c r="B17" s="1">
        <v>16</v>
      </c>
      <c r="C17" s="1" t="s">
        <v>66</v>
      </c>
      <c r="D17" s="1" t="s">
        <v>10</v>
      </c>
      <c r="E17" s="1">
        <v>1</v>
      </c>
      <c r="F17" s="1">
        <v>3</v>
      </c>
      <c r="G17" s="1" t="s">
        <v>83</v>
      </c>
      <c r="H17" s="1" t="s">
        <v>83</v>
      </c>
      <c r="I17" s="1">
        <f t="shared" si="2"/>
        <v>5</v>
      </c>
      <c r="J17" s="1">
        <f t="shared" si="3"/>
        <v>7</v>
      </c>
      <c r="K17" s="1">
        <f t="shared" si="4"/>
        <v>1</v>
      </c>
      <c r="L17" s="1">
        <f t="shared" si="5"/>
        <v>4</v>
      </c>
      <c r="M17" s="1">
        <f t="shared" si="6"/>
        <v>1</v>
      </c>
      <c r="N17" s="1">
        <f t="shared" si="7"/>
        <v>0</v>
      </c>
      <c r="O17" s="1">
        <f t="shared" si="8"/>
        <v>4</v>
      </c>
      <c r="P17" s="1">
        <f t="shared" si="9"/>
        <v>4</v>
      </c>
      <c r="Q17" s="1">
        <f t="shared" si="10"/>
        <v>2</v>
      </c>
      <c r="R17" s="1">
        <f t="shared" si="11"/>
        <v>1</v>
      </c>
      <c r="S17" s="1">
        <f t="shared" si="12"/>
        <v>3</v>
      </c>
      <c r="T17" s="1">
        <f t="shared" si="13"/>
        <v>2</v>
      </c>
      <c r="U17" s="1">
        <f t="shared" si="14"/>
        <v>0</v>
      </c>
      <c r="V17" s="1">
        <f t="shared" si="15"/>
        <v>2</v>
      </c>
      <c r="W17" s="1">
        <f t="shared" si="16"/>
        <v>2</v>
      </c>
      <c r="X17" s="1">
        <f t="shared" si="17"/>
        <v>3</v>
      </c>
      <c r="Y17" s="1">
        <f t="shared" si="18"/>
        <v>3</v>
      </c>
      <c r="Z17" s="1">
        <f t="shared" si="19"/>
        <v>3</v>
      </c>
      <c r="AA17" s="1" t="str">
        <f t="shared" si="0"/>
        <v>L</v>
      </c>
      <c r="AB17" s="1">
        <f t="shared" si="20"/>
        <v>3</v>
      </c>
      <c r="AC17" s="1" t="str">
        <f t="shared" si="1"/>
        <v>L</v>
      </c>
      <c r="AD17" s="1">
        <f t="shared" si="24"/>
        <v>3</v>
      </c>
      <c r="AE17" s="1">
        <f t="shared" si="25"/>
        <v>5</v>
      </c>
      <c r="AF17" s="1">
        <f t="shared" si="26"/>
        <v>2</v>
      </c>
      <c r="AG17" s="43"/>
      <c r="AM17" s="1" t="s">
        <v>13</v>
      </c>
    </row>
    <row r="18" spans="1:39" x14ac:dyDescent="0.3">
      <c r="A18" s="42">
        <v>45969</v>
      </c>
      <c r="B18" s="1">
        <v>17</v>
      </c>
      <c r="C18" s="1" t="s">
        <v>66</v>
      </c>
      <c r="D18" s="1" t="s">
        <v>22</v>
      </c>
      <c r="E18" s="1">
        <v>4</v>
      </c>
      <c r="F18" s="1">
        <v>5</v>
      </c>
      <c r="G18" s="1" t="s">
        <v>83</v>
      </c>
      <c r="H18" s="1" t="s">
        <v>83</v>
      </c>
      <c r="I18" s="1">
        <f t="shared" si="2"/>
        <v>5</v>
      </c>
      <c r="J18" s="1">
        <f t="shared" si="3"/>
        <v>8</v>
      </c>
      <c r="K18" s="1">
        <f t="shared" si="4"/>
        <v>1</v>
      </c>
      <c r="L18" s="1">
        <f t="shared" si="5"/>
        <v>4</v>
      </c>
      <c r="M18" s="1">
        <f t="shared" si="6"/>
        <v>1</v>
      </c>
      <c r="N18" s="1">
        <f t="shared" si="7"/>
        <v>0</v>
      </c>
      <c r="O18" s="1">
        <f t="shared" si="8"/>
        <v>4</v>
      </c>
      <c r="P18" s="1">
        <f t="shared" si="9"/>
        <v>5</v>
      </c>
      <c r="Q18" s="1">
        <f t="shared" si="10"/>
        <v>2</v>
      </c>
      <c r="R18" s="1">
        <f t="shared" si="11"/>
        <v>1</v>
      </c>
      <c r="S18" s="1">
        <f t="shared" si="12"/>
        <v>3</v>
      </c>
      <c r="T18" s="1">
        <f t="shared" si="13"/>
        <v>2</v>
      </c>
      <c r="U18" s="1">
        <f t="shared" si="14"/>
        <v>0</v>
      </c>
      <c r="V18" s="1">
        <f t="shared" si="15"/>
        <v>3</v>
      </c>
      <c r="W18" s="1">
        <f t="shared" si="16"/>
        <v>2</v>
      </c>
      <c r="X18" s="1">
        <f t="shared" si="17"/>
        <v>3</v>
      </c>
      <c r="Y18" s="1">
        <f t="shared" si="18"/>
        <v>4</v>
      </c>
      <c r="Z18" s="1">
        <f t="shared" si="19"/>
        <v>3</v>
      </c>
      <c r="AA18" s="1" t="str">
        <f t="shared" si="0"/>
        <v>L</v>
      </c>
      <c r="AB18" s="1">
        <f t="shared" si="20"/>
        <v>4</v>
      </c>
      <c r="AC18" s="1" t="str">
        <f t="shared" si="1"/>
        <v>L</v>
      </c>
      <c r="AD18" s="1">
        <f t="shared" si="24"/>
        <v>3</v>
      </c>
      <c r="AE18" s="1">
        <f t="shared" si="25"/>
        <v>5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45971</v>
      </c>
      <c r="B19" s="1">
        <v>18</v>
      </c>
      <c r="C19" s="1" t="s">
        <v>65</v>
      </c>
      <c r="D19" s="1" t="s">
        <v>12</v>
      </c>
      <c r="E19" s="1">
        <v>3</v>
      </c>
      <c r="F19" s="1">
        <v>6</v>
      </c>
      <c r="G19" s="1" t="s">
        <v>83</v>
      </c>
      <c r="H19" s="1" t="s">
        <v>83</v>
      </c>
      <c r="I19" s="1">
        <f t="shared" si="2"/>
        <v>5</v>
      </c>
      <c r="J19" s="1">
        <f t="shared" si="3"/>
        <v>9</v>
      </c>
      <c r="K19" s="1">
        <f t="shared" si="4"/>
        <v>1</v>
      </c>
      <c r="L19" s="1">
        <f t="shared" si="5"/>
        <v>4</v>
      </c>
      <c r="M19" s="1">
        <f t="shared" si="6"/>
        <v>1</v>
      </c>
      <c r="N19" s="1">
        <f t="shared" si="7"/>
        <v>0</v>
      </c>
      <c r="O19" s="1">
        <f t="shared" si="8"/>
        <v>4</v>
      </c>
      <c r="P19" s="1">
        <f t="shared" si="9"/>
        <v>5</v>
      </c>
      <c r="Q19" s="1">
        <f t="shared" si="10"/>
        <v>2</v>
      </c>
      <c r="R19" s="1">
        <f t="shared" si="11"/>
        <v>1</v>
      </c>
      <c r="S19" s="1">
        <f t="shared" si="12"/>
        <v>4</v>
      </c>
      <c r="T19" s="1">
        <f t="shared" si="13"/>
        <v>2</v>
      </c>
      <c r="U19" s="1">
        <f t="shared" si="14"/>
        <v>0</v>
      </c>
      <c r="V19" s="1">
        <f t="shared" si="15"/>
        <v>3</v>
      </c>
      <c r="W19" s="1">
        <f t="shared" si="16"/>
        <v>2</v>
      </c>
      <c r="X19" s="1">
        <f t="shared" si="17"/>
        <v>3</v>
      </c>
      <c r="Y19" s="1">
        <f t="shared" si="18"/>
        <v>4</v>
      </c>
      <c r="Z19" s="1">
        <f t="shared" si="19"/>
        <v>3</v>
      </c>
      <c r="AA19" s="1" t="str">
        <f t="shared" si="0"/>
        <v>L</v>
      </c>
      <c r="AB19" s="1">
        <f t="shared" si="20"/>
        <v>5</v>
      </c>
      <c r="AC19" s="1" t="str">
        <f t="shared" si="1"/>
        <v>L</v>
      </c>
      <c r="AD19" s="1">
        <f t="shared" si="24"/>
        <v>2</v>
      </c>
      <c r="AE19" s="1">
        <f t="shared" si="25"/>
        <v>6</v>
      </c>
      <c r="AF19" s="1">
        <f t="shared" si="26"/>
        <v>2</v>
      </c>
      <c r="AG19" s="43"/>
      <c r="AM19" s="1" t="s">
        <v>11</v>
      </c>
    </row>
    <row r="20" spans="1:39" x14ac:dyDescent="0.3">
      <c r="A20" s="42">
        <v>45975</v>
      </c>
      <c r="B20" s="1">
        <v>19</v>
      </c>
      <c r="C20" s="1" t="s">
        <v>66</v>
      </c>
      <c r="D20" s="1" t="s">
        <v>9</v>
      </c>
      <c r="E20" s="1">
        <v>2</v>
      </c>
      <c r="F20" s="1">
        <v>1</v>
      </c>
      <c r="G20" s="1" t="s">
        <v>84</v>
      </c>
      <c r="H20" s="1" t="s">
        <v>83</v>
      </c>
      <c r="I20" s="1">
        <f t="shared" si="2"/>
        <v>6</v>
      </c>
      <c r="J20" s="1">
        <f t="shared" si="3"/>
        <v>9</v>
      </c>
      <c r="K20" s="1">
        <f t="shared" si="4"/>
        <v>2</v>
      </c>
      <c r="L20" s="1">
        <f t="shared" si="5"/>
        <v>4</v>
      </c>
      <c r="M20" s="1">
        <f t="shared" si="6"/>
        <v>1</v>
      </c>
      <c r="N20" s="1">
        <f t="shared" si="7"/>
        <v>0</v>
      </c>
      <c r="O20" s="1">
        <f t="shared" si="8"/>
        <v>5</v>
      </c>
      <c r="P20" s="1">
        <f t="shared" si="9"/>
        <v>5</v>
      </c>
      <c r="Q20" s="1">
        <f t="shared" si="10"/>
        <v>2</v>
      </c>
      <c r="R20" s="1">
        <f t="shared" si="11"/>
        <v>1</v>
      </c>
      <c r="S20" s="1">
        <f t="shared" si="12"/>
        <v>4</v>
      </c>
      <c r="T20" s="1">
        <f t="shared" si="13"/>
        <v>2</v>
      </c>
      <c r="U20" s="1">
        <f t="shared" si="14"/>
        <v>0</v>
      </c>
      <c r="V20" s="1">
        <f t="shared" si="15"/>
        <v>3</v>
      </c>
      <c r="W20" s="1">
        <f t="shared" si="16"/>
        <v>2</v>
      </c>
      <c r="X20" s="1">
        <f t="shared" si="17"/>
        <v>3</v>
      </c>
      <c r="Y20" s="1">
        <f t="shared" si="18"/>
        <v>4</v>
      </c>
      <c r="Z20" s="1">
        <f t="shared" si="19"/>
        <v>3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2</v>
      </c>
      <c r="AE20" s="1">
        <f t="shared" si="25"/>
        <v>6</v>
      </c>
      <c r="AF20" s="1">
        <f t="shared" si="26"/>
        <v>2</v>
      </c>
      <c r="AG20" s="43"/>
      <c r="AM20" s="1" t="s">
        <v>10</v>
      </c>
    </row>
    <row r="21" spans="1:39" x14ac:dyDescent="0.3">
      <c r="A21" s="42">
        <v>45977</v>
      </c>
      <c r="B21" s="1">
        <v>20</v>
      </c>
      <c r="C21" s="1" t="s">
        <v>66</v>
      </c>
      <c r="D21" s="1" t="s">
        <v>9</v>
      </c>
      <c r="E21" s="1">
        <v>0</v>
      </c>
      <c r="F21" s="1">
        <v>4</v>
      </c>
      <c r="G21" s="1" t="s">
        <v>83</v>
      </c>
      <c r="H21" s="1" t="s">
        <v>83</v>
      </c>
      <c r="I21" s="1">
        <f t="shared" si="2"/>
        <v>6</v>
      </c>
      <c r="J21" s="1">
        <f t="shared" si="3"/>
        <v>10</v>
      </c>
      <c r="K21" s="1">
        <f t="shared" si="4"/>
        <v>2</v>
      </c>
      <c r="L21" s="1">
        <f t="shared" si="5"/>
        <v>4</v>
      </c>
      <c r="M21" s="1">
        <f t="shared" si="6"/>
        <v>1</v>
      </c>
      <c r="N21" s="1">
        <f t="shared" si="7"/>
        <v>0</v>
      </c>
      <c r="O21" s="1">
        <f t="shared" si="8"/>
        <v>5</v>
      </c>
      <c r="P21" s="1">
        <f t="shared" si="9"/>
        <v>6</v>
      </c>
      <c r="Q21" s="1">
        <f t="shared" si="10"/>
        <v>2</v>
      </c>
      <c r="R21" s="1">
        <f t="shared" si="11"/>
        <v>1</v>
      </c>
      <c r="S21" s="1">
        <f t="shared" si="12"/>
        <v>4</v>
      </c>
      <c r="T21" s="1">
        <f t="shared" si="13"/>
        <v>2</v>
      </c>
      <c r="U21" s="1">
        <f t="shared" si="14"/>
        <v>0</v>
      </c>
      <c r="V21" s="1">
        <f t="shared" si="15"/>
        <v>3</v>
      </c>
      <c r="W21" s="1">
        <f t="shared" si="16"/>
        <v>2</v>
      </c>
      <c r="X21" s="1">
        <f t="shared" si="17"/>
        <v>3</v>
      </c>
      <c r="Y21" s="1">
        <f t="shared" si="18"/>
        <v>4</v>
      </c>
      <c r="Z21" s="1">
        <f t="shared" si="19"/>
        <v>3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2</v>
      </c>
      <c r="AE21" s="1">
        <f t="shared" si="25"/>
        <v>6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45983</v>
      </c>
      <c r="B22" s="1">
        <v>21</v>
      </c>
      <c r="C22" s="1" t="s">
        <v>66</v>
      </c>
      <c r="D22" s="1" t="s">
        <v>24</v>
      </c>
      <c r="E22" s="1">
        <v>0</v>
      </c>
      <c r="F22" s="1">
        <v>3</v>
      </c>
      <c r="G22" s="1" t="s">
        <v>83</v>
      </c>
      <c r="H22" s="1" t="s">
        <v>83</v>
      </c>
      <c r="I22" s="1">
        <f t="shared" si="2"/>
        <v>6</v>
      </c>
      <c r="J22" s="1">
        <f t="shared" si="3"/>
        <v>11</v>
      </c>
      <c r="K22" s="1">
        <f t="shared" si="4"/>
        <v>2</v>
      </c>
      <c r="L22" s="1">
        <f t="shared" si="5"/>
        <v>4</v>
      </c>
      <c r="M22" s="1">
        <f t="shared" si="6"/>
        <v>1</v>
      </c>
      <c r="N22" s="1">
        <f t="shared" si="7"/>
        <v>0</v>
      </c>
      <c r="O22" s="1">
        <f t="shared" si="8"/>
        <v>5</v>
      </c>
      <c r="P22" s="1">
        <f t="shared" si="9"/>
        <v>7</v>
      </c>
      <c r="Q22" s="1">
        <f t="shared" si="10"/>
        <v>2</v>
      </c>
      <c r="R22" s="1">
        <f t="shared" si="11"/>
        <v>1</v>
      </c>
      <c r="S22" s="1">
        <f t="shared" si="12"/>
        <v>4</v>
      </c>
      <c r="T22" s="1">
        <f t="shared" si="13"/>
        <v>2</v>
      </c>
      <c r="U22" s="1">
        <f t="shared" si="14"/>
        <v>0</v>
      </c>
      <c r="V22" s="1">
        <f t="shared" si="15"/>
        <v>4</v>
      </c>
      <c r="W22" s="1">
        <f t="shared" si="16"/>
        <v>2</v>
      </c>
      <c r="X22" s="1">
        <f t="shared" si="17"/>
        <v>3</v>
      </c>
      <c r="Y22" s="1">
        <f t="shared" si="18"/>
        <v>5</v>
      </c>
      <c r="Z22" s="1">
        <f t="shared" si="19"/>
        <v>3</v>
      </c>
      <c r="AA22" s="1" t="str">
        <f t="shared" si="0"/>
        <v>L</v>
      </c>
      <c r="AB22" s="1">
        <f t="shared" si="20"/>
        <v>2</v>
      </c>
      <c r="AC22" s="1" t="str">
        <f t="shared" si="1"/>
        <v>L</v>
      </c>
      <c r="AD22" s="1">
        <f t="shared" si="24"/>
        <v>2</v>
      </c>
      <c r="AE22" s="1">
        <f t="shared" si="25"/>
        <v>6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45985</v>
      </c>
      <c r="B23" s="1">
        <v>22</v>
      </c>
      <c r="C23" s="1" t="s">
        <v>66</v>
      </c>
      <c r="D23" s="1" t="s">
        <v>19</v>
      </c>
      <c r="E23" s="1">
        <v>3</v>
      </c>
      <c r="F23" s="1">
        <v>8</v>
      </c>
      <c r="G23" s="1" t="s">
        <v>83</v>
      </c>
      <c r="H23" s="1" t="s">
        <v>83</v>
      </c>
      <c r="I23" s="1">
        <f t="shared" si="2"/>
        <v>6</v>
      </c>
      <c r="J23" s="1">
        <f t="shared" si="3"/>
        <v>12</v>
      </c>
      <c r="K23" s="1">
        <f t="shared" si="4"/>
        <v>2</v>
      </c>
      <c r="L23" s="1">
        <f t="shared" si="5"/>
        <v>4</v>
      </c>
      <c r="M23" s="1">
        <f t="shared" si="6"/>
        <v>1</v>
      </c>
      <c r="N23" s="1">
        <f t="shared" si="7"/>
        <v>0</v>
      </c>
      <c r="O23" s="1">
        <f t="shared" si="8"/>
        <v>5</v>
      </c>
      <c r="P23" s="1">
        <f t="shared" si="9"/>
        <v>8</v>
      </c>
      <c r="Q23" s="1">
        <f t="shared" si="10"/>
        <v>2</v>
      </c>
      <c r="R23" s="1">
        <f t="shared" si="11"/>
        <v>1</v>
      </c>
      <c r="S23" s="1">
        <f t="shared" si="12"/>
        <v>4</v>
      </c>
      <c r="T23" s="1">
        <f t="shared" si="13"/>
        <v>2</v>
      </c>
      <c r="U23" s="1">
        <f t="shared" si="14"/>
        <v>0</v>
      </c>
      <c r="V23" s="1">
        <f t="shared" si="15"/>
        <v>4</v>
      </c>
      <c r="W23" s="1">
        <f t="shared" si="16"/>
        <v>2</v>
      </c>
      <c r="X23" s="1">
        <f t="shared" si="17"/>
        <v>3</v>
      </c>
      <c r="Y23" s="1">
        <f t="shared" si="18"/>
        <v>5</v>
      </c>
      <c r="Z23" s="1">
        <f t="shared" si="19"/>
        <v>3</v>
      </c>
      <c r="AA23" s="1" t="str">
        <f t="shared" si="0"/>
        <v>L</v>
      </c>
      <c r="AB23" s="1">
        <f t="shared" si="20"/>
        <v>3</v>
      </c>
      <c r="AC23" s="1" t="str">
        <f t="shared" si="1"/>
        <v>L</v>
      </c>
      <c r="AD23" s="1">
        <f t="shared" si="24"/>
        <v>2</v>
      </c>
      <c r="AE23" s="1">
        <f t="shared" si="25"/>
        <v>6</v>
      </c>
      <c r="AF23" s="1">
        <f t="shared" si="26"/>
        <v>2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65</v>
      </c>
      <c r="D24" s="1" t="s">
        <v>21</v>
      </c>
      <c r="E24" s="1">
        <v>6</v>
      </c>
      <c r="F24" s="1">
        <v>3</v>
      </c>
      <c r="G24" s="1" t="s">
        <v>83</v>
      </c>
      <c r="H24" s="1" t="s">
        <v>83</v>
      </c>
      <c r="I24" s="1">
        <f t="shared" si="2"/>
        <v>7</v>
      </c>
      <c r="J24" s="1">
        <f t="shared" si="3"/>
        <v>12</v>
      </c>
      <c r="K24" s="1">
        <f t="shared" si="4"/>
        <v>2</v>
      </c>
      <c r="L24" s="1">
        <f t="shared" si="5"/>
        <v>4</v>
      </c>
      <c r="M24" s="1">
        <f t="shared" si="6"/>
        <v>1</v>
      </c>
      <c r="N24" s="1">
        <f t="shared" si="7"/>
        <v>0</v>
      </c>
      <c r="O24" s="1">
        <f t="shared" si="8"/>
        <v>5</v>
      </c>
      <c r="P24" s="1">
        <f t="shared" si="9"/>
        <v>8</v>
      </c>
      <c r="Q24" s="1">
        <f t="shared" si="10"/>
        <v>2</v>
      </c>
      <c r="R24" s="1">
        <f t="shared" si="11"/>
        <v>2</v>
      </c>
      <c r="S24" s="1">
        <f t="shared" si="12"/>
        <v>4</v>
      </c>
      <c r="T24" s="1">
        <f t="shared" si="13"/>
        <v>2</v>
      </c>
      <c r="U24" s="1">
        <f t="shared" si="14"/>
        <v>0</v>
      </c>
      <c r="V24" s="1">
        <f t="shared" si="15"/>
        <v>4</v>
      </c>
      <c r="W24" s="1">
        <f t="shared" si="16"/>
        <v>2</v>
      </c>
      <c r="X24" s="1">
        <f t="shared" si="17"/>
        <v>3</v>
      </c>
      <c r="Y24" s="1">
        <f t="shared" si="18"/>
        <v>5</v>
      </c>
      <c r="Z24" s="1">
        <f t="shared" si="19"/>
        <v>3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2</v>
      </c>
      <c r="AE24" s="1">
        <f t="shared" si="25"/>
        <v>6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25</v>
      </c>
      <c r="E25" s="1">
        <v>4</v>
      </c>
      <c r="F25" s="1">
        <v>3</v>
      </c>
      <c r="G25" s="1" t="s">
        <v>83</v>
      </c>
      <c r="H25" s="1" t="s">
        <v>83</v>
      </c>
      <c r="I25" s="1">
        <f t="shared" si="2"/>
        <v>8</v>
      </c>
      <c r="J25" s="1">
        <f t="shared" si="3"/>
        <v>12</v>
      </c>
      <c r="K25" s="1">
        <f t="shared" si="4"/>
        <v>2</v>
      </c>
      <c r="L25" s="1">
        <f t="shared" si="5"/>
        <v>4</v>
      </c>
      <c r="M25" s="1">
        <f t="shared" si="6"/>
        <v>1</v>
      </c>
      <c r="N25" s="1">
        <f t="shared" si="7"/>
        <v>0</v>
      </c>
      <c r="O25" s="1">
        <f t="shared" si="8"/>
        <v>5</v>
      </c>
      <c r="P25" s="1">
        <f t="shared" si="9"/>
        <v>8</v>
      </c>
      <c r="Q25" s="1">
        <f t="shared" si="10"/>
        <v>2</v>
      </c>
      <c r="R25" s="1">
        <f t="shared" si="11"/>
        <v>3</v>
      </c>
      <c r="S25" s="1">
        <f t="shared" si="12"/>
        <v>4</v>
      </c>
      <c r="T25" s="1">
        <f t="shared" si="13"/>
        <v>2</v>
      </c>
      <c r="U25" s="1">
        <f t="shared" si="14"/>
        <v>1</v>
      </c>
      <c r="V25" s="1">
        <f t="shared" si="15"/>
        <v>4</v>
      </c>
      <c r="W25" s="1">
        <f t="shared" si="16"/>
        <v>2</v>
      </c>
      <c r="X25" s="1">
        <f t="shared" si="17"/>
        <v>4</v>
      </c>
      <c r="Y25" s="1">
        <f t="shared" si="18"/>
        <v>5</v>
      </c>
      <c r="Z25" s="1">
        <f t="shared" si="19"/>
        <v>3</v>
      </c>
      <c r="AA25" s="1" t="str">
        <f t="shared" si="0"/>
        <v>W</v>
      </c>
      <c r="AB25" s="1">
        <f t="shared" si="20"/>
        <v>2</v>
      </c>
      <c r="AC25" s="1" t="str">
        <f t="shared" si="1"/>
        <v>W</v>
      </c>
      <c r="AD25" s="1">
        <f t="shared" si="24"/>
        <v>3</v>
      </c>
      <c r="AE25" s="1">
        <f t="shared" si="25"/>
        <v>6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45990</v>
      </c>
      <c r="B26" s="1">
        <v>25</v>
      </c>
      <c r="C26" s="1" t="s">
        <v>66</v>
      </c>
      <c r="D26" s="1" t="s">
        <v>0</v>
      </c>
      <c r="E26" s="1">
        <v>2</v>
      </c>
      <c r="F26" s="1">
        <v>5</v>
      </c>
      <c r="G26" s="1" t="s">
        <v>83</v>
      </c>
      <c r="H26" s="1" t="s">
        <v>83</v>
      </c>
      <c r="I26" s="1">
        <f t="shared" si="2"/>
        <v>8</v>
      </c>
      <c r="J26" s="1">
        <f t="shared" si="3"/>
        <v>13</v>
      </c>
      <c r="K26" s="1">
        <f t="shared" si="4"/>
        <v>2</v>
      </c>
      <c r="L26" s="1">
        <f t="shared" si="5"/>
        <v>4</v>
      </c>
      <c r="M26" s="1">
        <f t="shared" si="6"/>
        <v>1</v>
      </c>
      <c r="N26" s="1">
        <f t="shared" si="7"/>
        <v>0</v>
      </c>
      <c r="O26" s="1">
        <f t="shared" si="8"/>
        <v>5</v>
      </c>
      <c r="P26" s="1">
        <f t="shared" si="9"/>
        <v>9</v>
      </c>
      <c r="Q26" s="1">
        <f t="shared" si="10"/>
        <v>2</v>
      </c>
      <c r="R26" s="1">
        <f t="shared" si="11"/>
        <v>3</v>
      </c>
      <c r="S26" s="1">
        <f t="shared" si="12"/>
        <v>4</v>
      </c>
      <c r="T26" s="1">
        <f t="shared" si="13"/>
        <v>2</v>
      </c>
      <c r="U26" s="1">
        <f t="shared" si="14"/>
        <v>1</v>
      </c>
      <c r="V26" s="1">
        <f t="shared" si="15"/>
        <v>5</v>
      </c>
      <c r="W26" s="1">
        <f t="shared" si="16"/>
        <v>2</v>
      </c>
      <c r="X26" s="1">
        <f t="shared" si="17"/>
        <v>4</v>
      </c>
      <c r="Y26" s="1">
        <f t="shared" si="18"/>
        <v>6</v>
      </c>
      <c r="Z26" s="1">
        <f t="shared" si="19"/>
        <v>3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3</v>
      </c>
      <c r="AE26" s="1">
        <f t="shared" si="25"/>
        <v>7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45993</v>
      </c>
      <c r="B27" s="1">
        <v>26</v>
      </c>
      <c r="C27" s="1" t="s">
        <v>66</v>
      </c>
      <c r="D27" s="1" t="s">
        <v>27</v>
      </c>
      <c r="E27" s="1">
        <v>5</v>
      </c>
      <c r="F27" s="1">
        <v>1</v>
      </c>
      <c r="G27" s="1" t="s">
        <v>83</v>
      </c>
      <c r="H27" s="1" t="s">
        <v>83</v>
      </c>
      <c r="I27" s="1">
        <f t="shared" si="2"/>
        <v>9</v>
      </c>
      <c r="J27" s="1">
        <f t="shared" si="3"/>
        <v>13</v>
      </c>
      <c r="K27" s="1">
        <f t="shared" si="4"/>
        <v>2</v>
      </c>
      <c r="L27" s="1">
        <f t="shared" si="5"/>
        <v>4</v>
      </c>
      <c r="M27" s="1">
        <f t="shared" si="6"/>
        <v>1</v>
      </c>
      <c r="N27" s="1">
        <f t="shared" si="7"/>
        <v>0</v>
      </c>
      <c r="O27" s="1">
        <f t="shared" si="8"/>
        <v>6</v>
      </c>
      <c r="P27" s="1">
        <f t="shared" si="9"/>
        <v>9</v>
      </c>
      <c r="Q27" s="1">
        <f t="shared" si="10"/>
        <v>2</v>
      </c>
      <c r="R27" s="1">
        <f t="shared" si="11"/>
        <v>3</v>
      </c>
      <c r="S27" s="1">
        <f t="shared" si="12"/>
        <v>4</v>
      </c>
      <c r="T27" s="1">
        <f t="shared" si="13"/>
        <v>2</v>
      </c>
      <c r="U27" s="1">
        <f t="shared" si="14"/>
        <v>1</v>
      </c>
      <c r="V27" s="1">
        <f t="shared" si="15"/>
        <v>5</v>
      </c>
      <c r="W27" s="1">
        <f t="shared" si="16"/>
        <v>2</v>
      </c>
      <c r="X27" s="1">
        <f t="shared" si="17"/>
        <v>5</v>
      </c>
      <c r="Y27" s="1">
        <f t="shared" si="18"/>
        <v>6</v>
      </c>
      <c r="Z27" s="1">
        <f t="shared" si="19"/>
        <v>3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4</v>
      </c>
      <c r="AE27" s="1">
        <f t="shared" si="25"/>
        <v>6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65</v>
      </c>
      <c r="D28" s="1" t="s">
        <v>19</v>
      </c>
      <c r="E28" s="1">
        <v>2</v>
      </c>
      <c r="F28" s="1">
        <v>1</v>
      </c>
      <c r="G28" s="1" t="s">
        <v>84</v>
      </c>
      <c r="H28" s="1" t="s">
        <v>83</v>
      </c>
      <c r="I28" s="1">
        <f t="shared" si="2"/>
        <v>10</v>
      </c>
      <c r="J28" s="1">
        <f t="shared" si="3"/>
        <v>13</v>
      </c>
      <c r="K28" s="1">
        <f t="shared" si="4"/>
        <v>3</v>
      </c>
      <c r="L28" s="1">
        <f t="shared" si="5"/>
        <v>4</v>
      </c>
      <c r="M28" s="1">
        <f t="shared" si="6"/>
        <v>1</v>
      </c>
      <c r="N28" s="1">
        <f t="shared" si="7"/>
        <v>0</v>
      </c>
      <c r="O28" s="1">
        <f t="shared" si="8"/>
        <v>6</v>
      </c>
      <c r="P28" s="1">
        <f t="shared" si="9"/>
        <v>9</v>
      </c>
      <c r="Q28" s="1">
        <f t="shared" si="10"/>
        <v>2</v>
      </c>
      <c r="R28" s="1">
        <f t="shared" si="11"/>
        <v>4</v>
      </c>
      <c r="S28" s="1">
        <f t="shared" si="12"/>
        <v>4</v>
      </c>
      <c r="T28" s="1">
        <f t="shared" si="13"/>
        <v>2</v>
      </c>
      <c r="U28" s="1">
        <f t="shared" si="14"/>
        <v>1</v>
      </c>
      <c r="V28" s="1">
        <f t="shared" si="15"/>
        <v>5</v>
      </c>
      <c r="W28" s="1">
        <f t="shared" si="16"/>
        <v>2</v>
      </c>
      <c r="X28" s="1">
        <f t="shared" si="17"/>
        <v>5</v>
      </c>
      <c r="Y28" s="1">
        <f t="shared" si="18"/>
        <v>6</v>
      </c>
      <c r="Z28" s="1">
        <f t="shared" si="19"/>
        <v>3</v>
      </c>
      <c r="AA28" s="1" t="str">
        <f t="shared" si="0"/>
        <v>W</v>
      </c>
      <c r="AB28" s="1">
        <f t="shared" si="20"/>
        <v>2</v>
      </c>
      <c r="AC28" s="1" t="str">
        <f t="shared" si="1"/>
        <v>W</v>
      </c>
      <c r="AD28" s="1">
        <f t="shared" si="24"/>
        <v>5</v>
      </c>
      <c r="AE28" s="1">
        <f t="shared" si="25"/>
        <v>5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65</v>
      </c>
      <c r="D29" s="1" t="s">
        <v>26</v>
      </c>
      <c r="E29" s="1">
        <v>3</v>
      </c>
      <c r="F29" s="1">
        <v>6</v>
      </c>
      <c r="G29" s="1" t="s">
        <v>83</v>
      </c>
      <c r="H29" s="1" t="s">
        <v>83</v>
      </c>
      <c r="I29" s="1">
        <f t="shared" si="2"/>
        <v>10</v>
      </c>
      <c r="J29" s="1">
        <f t="shared" si="3"/>
        <v>14</v>
      </c>
      <c r="K29" s="1">
        <f t="shared" si="4"/>
        <v>3</v>
      </c>
      <c r="L29" s="1">
        <f t="shared" si="5"/>
        <v>4</v>
      </c>
      <c r="M29" s="1">
        <f t="shared" si="6"/>
        <v>1</v>
      </c>
      <c r="N29" s="1">
        <f t="shared" si="7"/>
        <v>0</v>
      </c>
      <c r="O29" s="1">
        <f t="shared" si="8"/>
        <v>6</v>
      </c>
      <c r="P29" s="1">
        <f t="shared" si="9"/>
        <v>9</v>
      </c>
      <c r="Q29" s="1">
        <f t="shared" si="10"/>
        <v>2</v>
      </c>
      <c r="R29" s="1">
        <f t="shared" si="11"/>
        <v>4</v>
      </c>
      <c r="S29" s="1">
        <f t="shared" si="12"/>
        <v>5</v>
      </c>
      <c r="T29" s="1">
        <f t="shared" si="13"/>
        <v>2</v>
      </c>
      <c r="U29" s="1">
        <f t="shared" si="14"/>
        <v>1</v>
      </c>
      <c r="V29" s="1">
        <f t="shared" si="15"/>
        <v>5</v>
      </c>
      <c r="W29" s="1">
        <f t="shared" si="16"/>
        <v>2</v>
      </c>
      <c r="X29" s="1">
        <f t="shared" si="17"/>
        <v>5</v>
      </c>
      <c r="Y29" s="1">
        <f t="shared" si="18"/>
        <v>6</v>
      </c>
      <c r="Z29" s="1">
        <f t="shared" si="19"/>
        <v>3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5</v>
      </c>
      <c r="AE29" s="1">
        <f t="shared" si="25"/>
        <v>5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46000</v>
      </c>
      <c r="B30" s="1">
        <v>29</v>
      </c>
      <c r="C30" s="1" t="s">
        <v>66</v>
      </c>
      <c r="D30" s="1" t="s">
        <v>24</v>
      </c>
      <c r="E30" s="1">
        <v>4</v>
      </c>
      <c r="F30" s="1">
        <v>3</v>
      </c>
      <c r="G30" s="1" t="s">
        <v>84</v>
      </c>
      <c r="H30" s="1" t="s">
        <v>84</v>
      </c>
      <c r="I30" s="1">
        <f t="shared" si="2"/>
        <v>11</v>
      </c>
      <c r="J30" s="1">
        <f t="shared" si="3"/>
        <v>14</v>
      </c>
      <c r="K30" s="1">
        <f t="shared" si="4"/>
        <v>4</v>
      </c>
      <c r="L30" s="1">
        <f t="shared" si="5"/>
        <v>4</v>
      </c>
      <c r="M30" s="1">
        <f t="shared" si="6"/>
        <v>2</v>
      </c>
      <c r="N30" s="1">
        <f t="shared" si="7"/>
        <v>0</v>
      </c>
      <c r="O30" s="1">
        <f t="shared" si="8"/>
        <v>7</v>
      </c>
      <c r="P30" s="1">
        <f t="shared" si="9"/>
        <v>9</v>
      </c>
      <c r="Q30" s="1">
        <f t="shared" si="10"/>
        <v>2</v>
      </c>
      <c r="R30" s="1">
        <f t="shared" si="11"/>
        <v>4</v>
      </c>
      <c r="S30" s="1">
        <f t="shared" si="12"/>
        <v>5</v>
      </c>
      <c r="T30" s="1">
        <f t="shared" si="13"/>
        <v>2</v>
      </c>
      <c r="U30" s="1">
        <f t="shared" si="14"/>
        <v>2</v>
      </c>
      <c r="V30" s="1">
        <f t="shared" si="15"/>
        <v>5</v>
      </c>
      <c r="W30" s="1">
        <f t="shared" si="16"/>
        <v>2</v>
      </c>
      <c r="X30" s="1">
        <f t="shared" si="17"/>
        <v>6</v>
      </c>
      <c r="Y30" s="1">
        <f t="shared" si="18"/>
        <v>6</v>
      </c>
      <c r="Z30" s="1">
        <f t="shared" si="19"/>
        <v>3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5</v>
      </c>
      <c r="AE30" s="1">
        <f t="shared" si="25"/>
        <v>5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66</v>
      </c>
      <c r="D31" s="1" t="s">
        <v>6</v>
      </c>
      <c r="E31" s="1">
        <v>7</v>
      </c>
      <c r="F31" s="1">
        <v>2</v>
      </c>
      <c r="G31" s="1" t="s">
        <v>83</v>
      </c>
      <c r="H31" s="1" t="s">
        <v>83</v>
      </c>
      <c r="I31" s="1">
        <f t="shared" si="2"/>
        <v>12</v>
      </c>
      <c r="J31" s="1">
        <f t="shared" si="3"/>
        <v>14</v>
      </c>
      <c r="K31" s="1">
        <f t="shared" si="4"/>
        <v>4</v>
      </c>
      <c r="L31" s="1">
        <f t="shared" si="5"/>
        <v>4</v>
      </c>
      <c r="M31" s="1">
        <f t="shared" si="6"/>
        <v>2</v>
      </c>
      <c r="N31" s="1">
        <f t="shared" si="7"/>
        <v>0</v>
      </c>
      <c r="O31" s="1">
        <f t="shared" si="8"/>
        <v>8</v>
      </c>
      <c r="P31" s="1">
        <f t="shared" si="9"/>
        <v>9</v>
      </c>
      <c r="Q31" s="1">
        <f t="shared" si="10"/>
        <v>2</v>
      </c>
      <c r="R31" s="1">
        <f t="shared" si="11"/>
        <v>4</v>
      </c>
      <c r="S31" s="1">
        <f t="shared" si="12"/>
        <v>5</v>
      </c>
      <c r="T31" s="1">
        <f t="shared" si="13"/>
        <v>2</v>
      </c>
      <c r="U31" s="1">
        <f t="shared" si="14"/>
        <v>3</v>
      </c>
      <c r="V31" s="1">
        <f t="shared" si="15"/>
        <v>5</v>
      </c>
      <c r="W31" s="1">
        <f t="shared" si="16"/>
        <v>2</v>
      </c>
      <c r="X31" s="1">
        <f t="shared" si="17"/>
        <v>7</v>
      </c>
      <c r="Y31" s="1">
        <f t="shared" si="18"/>
        <v>6</v>
      </c>
      <c r="Z31" s="1">
        <f t="shared" si="19"/>
        <v>3</v>
      </c>
      <c r="AA31" s="1" t="str">
        <f t="shared" si="0"/>
        <v>W</v>
      </c>
      <c r="AB31" s="1">
        <f t="shared" si="20"/>
        <v>2</v>
      </c>
      <c r="AC31" s="1" t="str">
        <f t="shared" si="1"/>
        <v>W</v>
      </c>
      <c r="AD31" s="1">
        <f t="shared" si="24"/>
        <v>6</v>
      </c>
      <c r="AE31" s="1">
        <f t="shared" si="25"/>
        <v>4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65</v>
      </c>
      <c r="D32" s="1" t="s">
        <v>24</v>
      </c>
      <c r="E32" s="1">
        <v>2</v>
      </c>
      <c r="F32" s="1">
        <v>4</v>
      </c>
      <c r="G32" s="1" t="s">
        <v>83</v>
      </c>
      <c r="H32" s="1" t="s">
        <v>83</v>
      </c>
      <c r="I32" s="1">
        <f t="shared" si="2"/>
        <v>12</v>
      </c>
      <c r="J32" s="1">
        <f t="shared" si="3"/>
        <v>15</v>
      </c>
      <c r="K32" s="1">
        <f t="shared" si="4"/>
        <v>4</v>
      </c>
      <c r="L32" s="1">
        <f t="shared" si="5"/>
        <v>4</v>
      </c>
      <c r="M32" s="1">
        <f t="shared" si="6"/>
        <v>2</v>
      </c>
      <c r="N32" s="1">
        <f t="shared" si="7"/>
        <v>0</v>
      </c>
      <c r="O32" s="1">
        <f t="shared" si="8"/>
        <v>8</v>
      </c>
      <c r="P32" s="1">
        <f t="shared" si="9"/>
        <v>9</v>
      </c>
      <c r="Q32" s="1">
        <f t="shared" si="10"/>
        <v>2</v>
      </c>
      <c r="R32" s="1">
        <f t="shared" si="11"/>
        <v>4</v>
      </c>
      <c r="S32" s="1">
        <f t="shared" si="12"/>
        <v>6</v>
      </c>
      <c r="T32" s="1">
        <f t="shared" si="13"/>
        <v>2</v>
      </c>
      <c r="U32" s="1">
        <f t="shared" si="14"/>
        <v>3</v>
      </c>
      <c r="V32" s="1">
        <f t="shared" si="15"/>
        <v>6</v>
      </c>
      <c r="W32" s="1">
        <f t="shared" si="16"/>
        <v>2</v>
      </c>
      <c r="X32" s="1">
        <f t="shared" si="17"/>
        <v>7</v>
      </c>
      <c r="Y32" s="1">
        <f t="shared" si="18"/>
        <v>7</v>
      </c>
      <c r="Z32" s="1">
        <f t="shared" si="19"/>
        <v>3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6</v>
      </c>
      <c r="AE32" s="1">
        <f t="shared" si="25"/>
        <v>4</v>
      </c>
      <c r="AF32" s="1">
        <f t="shared" si="26"/>
        <v>0</v>
      </c>
      <c r="AG32" s="43"/>
    </row>
    <row r="33" spans="1:33" x14ac:dyDescent="0.3">
      <c r="A33" s="42">
        <v>46006</v>
      </c>
      <c r="B33" s="1">
        <v>32</v>
      </c>
      <c r="C33" s="1" t="s">
        <v>65</v>
      </c>
      <c r="D33" s="1" t="s">
        <v>6</v>
      </c>
      <c r="E33" s="1">
        <v>5</v>
      </c>
      <c r="F33" s="1">
        <v>2</v>
      </c>
      <c r="G33" s="1" t="s">
        <v>83</v>
      </c>
      <c r="H33" s="1" t="s">
        <v>83</v>
      </c>
      <c r="I33" s="1">
        <f t="shared" si="2"/>
        <v>13</v>
      </c>
      <c r="J33" s="1">
        <f t="shared" si="3"/>
        <v>15</v>
      </c>
      <c r="K33" s="1">
        <f t="shared" si="4"/>
        <v>4</v>
      </c>
      <c r="L33" s="1">
        <f t="shared" si="5"/>
        <v>4</v>
      </c>
      <c r="M33" s="1">
        <f t="shared" si="6"/>
        <v>2</v>
      </c>
      <c r="N33" s="1">
        <f t="shared" si="7"/>
        <v>0</v>
      </c>
      <c r="O33" s="1">
        <f t="shared" si="8"/>
        <v>8</v>
      </c>
      <c r="P33" s="1">
        <f t="shared" si="9"/>
        <v>9</v>
      </c>
      <c r="Q33" s="1">
        <f t="shared" si="10"/>
        <v>2</v>
      </c>
      <c r="R33" s="1">
        <f t="shared" si="11"/>
        <v>5</v>
      </c>
      <c r="S33" s="1">
        <f t="shared" si="12"/>
        <v>6</v>
      </c>
      <c r="T33" s="1">
        <f t="shared" si="13"/>
        <v>2</v>
      </c>
      <c r="U33" s="1">
        <f t="shared" si="14"/>
        <v>4</v>
      </c>
      <c r="V33" s="1">
        <f t="shared" si="15"/>
        <v>6</v>
      </c>
      <c r="W33" s="1">
        <f t="shared" si="16"/>
        <v>2</v>
      </c>
      <c r="X33" s="1">
        <f t="shared" si="17"/>
        <v>8</v>
      </c>
      <c r="Y33" s="1">
        <f t="shared" si="18"/>
        <v>7</v>
      </c>
      <c r="Z33" s="1">
        <f t="shared" si="19"/>
        <v>3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7</v>
      </c>
      <c r="AE33" s="1">
        <f t="shared" si="25"/>
        <v>3</v>
      </c>
      <c r="AF33" s="1">
        <f t="shared" si="26"/>
        <v>0</v>
      </c>
      <c r="AG33" s="43"/>
    </row>
    <row r="34" spans="1:33" x14ac:dyDescent="0.3">
      <c r="A34" s="42">
        <v>46008</v>
      </c>
      <c r="B34" s="1">
        <v>33</v>
      </c>
      <c r="C34" s="1" t="s">
        <v>66</v>
      </c>
      <c r="D34" s="1" t="s">
        <v>26</v>
      </c>
      <c r="E34" s="1">
        <v>1</v>
      </c>
      <c r="F34" s="1">
        <v>4</v>
      </c>
      <c r="G34" s="1" t="s">
        <v>83</v>
      </c>
      <c r="H34" s="1" t="s">
        <v>83</v>
      </c>
      <c r="I34" s="1">
        <f t="shared" si="2"/>
        <v>13</v>
      </c>
      <c r="J34" s="1">
        <f t="shared" si="3"/>
        <v>16</v>
      </c>
      <c r="K34" s="1">
        <f t="shared" si="4"/>
        <v>4</v>
      </c>
      <c r="L34" s="1">
        <f t="shared" si="5"/>
        <v>4</v>
      </c>
      <c r="M34" s="1">
        <f t="shared" si="6"/>
        <v>2</v>
      </c>
      <c r="N34" s="1">
        <f t="shared" si="7"/>
        <v>0</v>
      </c>
      <c r="O34" s="1">
        <f t="shared" si="8"/>
        <v>8</v>
      </c>
      <c r="P34" s="1">
        <f t="shared" si="9"/>
        <v>10</v>
      </c>
      <c r="Q34" s="1">
        <f t="shared" si="10"/>
        <v>2</v>
      </c>
      <c r="R34" s="1">
        <f t="shared" si="11"/>
        <v>5</v>
      </c>
      <c r="S34" s="1">
        <f t="shared" si="12"/>
        <v>6</v>
      </c>
      <c r="T34" s="1">
        <f t="shared" si="13"/>
        <v>2</v>
      </c>
      <c r="U34" s="1">
        <f t="shared" si="14"/>
        <v>4</v>
      </c>
      <c r="V34" s="1">
        <f t="shared" si="15"/>
        <v>6</v>
      </c>
      <c r="W34" s="1">
        <f t="shared" si="16"/>
        <v>2</v>
      </c>
      <c r="X34" s="1">
        <f t="shared" si="17"/>
        <v>8</v>
      </c>
      <c r="Y34" s="1">
        <f t="shared" si="18"/>
        <v>7</v>
      </c>
      <c r="Z34" s="1">
        <f t="shared" si="19"/>
        <v>3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6</v>
      </c>
      <c r="AE34" s="1">
        <f t="shared" si="25"/>
        <v>4</v>
      </c>
      <c r="AF34" s="1">
        <f t="shared" si="26"/>
        <v>0</v>
      </c>
      <c r="AG34" s="43"/>
    </row>
    <row r="35" spans="1:33" x14ac:dyDescent="0.3">
      <c r="A35" s="42">
        <v>46011</v>
      </c>
      <c r="B35" s="1">
        <v>34</v>
      </c>
      <c r="C35" s="1" t="s">
        <v>66</v>
      </c>
      <c r="D35" s="1" t="s">
        <v>4</v>
      </c>
      <c r="E35" s="1">
        <v>5</v>
      </c>
      <c r="F35" s="1">
        <v>3</v>
      </c>
      <c r="G35" s="1" t="s">
        <v>83</v>
      </c>
      <c r="H35" s="1" t="s">
        <v>83</v>
      </c>
      <c r="I35" s="1">
        <f t="shared" ref="I35:I66" si="29">IF(E35="","",IF(E35&gt;F35,I34+1,I34))</f>
        <v>14</v>
      </c>
      <c r="J35" s="1">
        <f t="shared" ref="J35:J66" si="30">IF(E35="","",IF(AND(F35&gt;E35,G35=$AK$2,H35=$AK$2),J34+1,J34))</f>
        <v>16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9</v>
      </c>
      <c r="P35" s="1">
        <f t="shared" ref="P35:P66" si="36">IF(E35="","",IF(AND(C35=$AL$1,F35&gt;E35,G35=$AK$2,H35=$AK$2), P34+1, P34))</f>
        <v>10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5</v>
      </c>
      <c r="S35" s="1">
        <f t="shared" ref="S35:S66" si="39">IF(E35="","",IF(AND(C35=$AL$2,F35&gt;E35,G35=$AK$2,H35=$AK$2),S34+1,S34))</f>
        <v>6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6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8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6</v>
      </c>
      <c r="AE35" s="1">
        <f t="shared" si="25"/>
        <v>4</v>
      </c>
      <c r="AF35" s="1">
        <f t="shared" si="26"/>
        <v>0</v>
      </c>
      <c r="AG35" s="43"/>
    </row>
    <row r="36" spans="1:33" x14ac:dyDescent="0.3">
      <c r="A36" s="42">
        <v>46012</v>
      </c>
      <c r="B36" s="1">
        <v>35</v>
      </c>
      <c r="C36" s="1" t="s">
        <v>66</v>
      </c>
      <c r="D36" s="1" t="s">
        <v>12</v>
      </c>
      <c r="E36" s="1">
        <v>2</v>
      </c>
      <c r="F36" s="1">
        <v>1</v>
      </c>
      <c r="G36" s="1" t="s">
        <v>83</v>
      </c>
      <c r="H36" s="1" t="s">
        <v>83</v>
      </c>
      <c r="I36" s="1">
        <f t="shared" si="29"/>
        <v>15</v>
      </c>
      <c r="J36" s="1">
        <f t="shared" si="30"/>
        <v>16</v>
      </c>
      <c r="K36" s="1">
        <f t="shared" si="31"/>
        <v>4</v>
      </c>
      <c r="L36" s="1">
        <f t="shared" si="32"/>
        <v>4</v>
      </c>
      <c r="M36" s="1">
        <f t="shared" si="33"/>
        <v>2</v>
      </c>
      <c r="N36" s="1">
        <f t="shared" si="34"/>
        <v>0</v>
      </c>
      <c r="O36" s="1">
        <f t="shared" si="35"/>
        <v>10</v>
      </c>
      <c r="P36" s="1">
        <f t="shared" si="36"/>
        <v>10</v>
      </c>
      <c r="Q36" s="1">
        <f t="shared" si="37"/>
        <v>2</v>
      </c>
      <c r="R36" s="1">
        <f t="shared" si="38"/>
        <v>5</v>
      </c>
      <c r="S36" s="1">
        <f t="shared" si="39"/>
        <v>6</v>
      </c>
      <c r="T36" s="1">
        <f t="shared" si="40"/>
        <v>2</v>
      </c>
      <c r="U36" s="1">
        <f t="shared" si="41"/>
        <v>4</v>
      </c>
      <c r="V36" s="1">
        <f t="shared" si="42"/>
        <v>6</v>
      </c>
      <c r="W36" s="1">
        <f t="shared" si="43"/>
        <v>2</v>
      </c>
      <c r="X36" s="1">
        <f t="shared" si="44"/>
        <v>8</v>
      </c>
      <c r="Y36" s="1">
        <f t="shared" si="45"/>
        <v>7</v>
      </c>
      <c r="Z36" s="1">
        <f t="shared" si="46"/>
        <v>3</v>
      </c>
      <c r="AA36" s="1" t="str">
        <f t="shared" si="27"/>
        <v>W</v>
      </c>
      <c r="AB36" s="1">
        <f t="shared" si="47"/>
        <v>2</v>
      </c>
      <c r="AC36" s="1" t="str">
        <f t="shared" si="28"/>
        <v>W</v>
      </c>
      <c r="AD36" s="1">
        <f t="shared" si="24"/>
        <v>7</v>
      </c>
      <c r="AE36" s="1">
        <f t="shared" si="25"/>
        <v>3</v>
      </c>
      <c r="AF36" s="1">
        <f t="shared" si="26"/>
        <v>0</v>
      </c>
      <c r="AG36" s="43"/>
    </row>
    <row r="37" spans="1:33" x14ac:dyDescent="0.3">
      <c r="A37" s="42">
        <v>46014</v>
      </c>
      <c r="B37" s="1">
        <v>36</v>
      </c>
      <c r="C37" s="1" t="s">
        <v>65</v>
      </c>
      <c r="D37" s="1" t="s">
        <v>17</v>
      </c>
      <c r="E37" s="1">
        <v>3</v>
      </c>
      <c r="F37" s="1">
        <v>2</v>
      </c>
      <c r="G37" s="1" t="s">
        <v>84</v>
      </c>
      <c r="H37" s="1" t="s">
        <v>83</v>
      </c>
      <c r="I37" s="1">
        <f t="shared" si="29"/>
        <v>16</v>
      </c>
      <c r="J37" s="1">
        <f t="shared" si="30"/>
        <v>16</v>
      </c>
      <c r="K37" s="1">
        <f t="shared" si="31"/>
        <v>5</v>
      </c>
      <c r="L37" s="1">
        <f t="shared" si="32"/>
        <v>4</v>
      </c>
      <c r="M37" s="1">
        <f t="shared" si="33"/>
        <v>2</v>
      </c>
      <c r="N37" s="1">
        <f t="shared" si="34"/>
        <v>0</v>
      </c>
      <c r="O37" s="1">
        <f t="shared" si="35"/>
        <v>10</v>
      </c>
      <c r="P37" s="1">
        <f t="shared" si="36"/>
        <v>10</v>
      </c>
      <c r="Q37" s="1">
        <f t="shared" si="37"/>
        <v>2</v>
      </c>
      <c r="R37" s="1">
        <f t="shared" si="38"/>
        <v>6</v>
      </c>
      <c r="S37" s="1">
        <f t="shared" si="39"/>
        <v>6</v>
      </c>
      <c r="T37" s="1">
        <f t="shared" si="40"/>
        <v>2</v>
      </c>
      <c r="U37" s="1">
        <f t="shared" si="41"/>
        <v>5</v>
      </c>
      <c r="V37" s="1">
        <f t="shared" si="42"/>
        <v>6</v>
      </c>
      <c r="W37" s="1">
        <f t="shared" si="43"/>
        <v>2</v>
      </c>
      <c r="X37" s="1">
        <f t="shared" si="44"/>
        <v>9</v>
      </c>
      <c r="Y37" s="1">
        <f t="shared" si="45"/>
        <v>7</v>
      </c>
      <c r="Z37" s="1">
        <f t="shared" si="46"/>
        <v>3</v>
      </c>
      <c r="AA37" s="1" t="str">
        <f t="shared" si="27"/>
        <v>W</v>
      </c>
      <c r="AB37" s="1">
        <f t="shared" si="47"/>
        <v>3</v>
      </c>
      <c r="AC37" s="1" t="str">
        <f t="shared" si="28"/>
        <v>W</v>
      </c>
      <c r="AD37" s="1">
        <f t="shared" si="24"/>
        <v>7</v>
      </c>
      <c r="AE37" s="1">
        <f t="shared" si="25"/>
        <v>3</v>
      </c>
      <c r="AF37" s="1">
        <f t="shared" si="26"/>
        <v>0</v>
      </c>
      <c r="AG37" s="43"/>
    </row>
    <row r="38" spans="1:33" x14ac:dyDescent="0.3">
      <c r="A38" s="42">
        <v>46018</v>
      </c>
      <c r="B38" s="1">
        <v>37</v>
      </c>
      <c r="C38" s="1" t="s">
        <v>65</v>
      </c>
      <c r="D38" s="1" t="s">
        <v>6</v>
      </c>
      <c r="E38" s="1">
        <v>2</v>
      </c>
      <c r="F38" s="1">
        <v>3</v>
      </c>
      <c r="G38" s="1" t="s">
        <v>83</v>
      </c>
      <c r="H38" s="1" t="s">
        <v>83</v>
      </c>
      <c r="I38" s="1">
        <f t="shared" si="29"/>
        <v>16</v>
      </c>
      <c r="J38" s="1">
        <f t="shared" si="30"/>
        <v>17</v>
      </c>
      <c r="K38" s="1">
        <f t="shared" si="31"/>
        <v>5</v>
      </c>
      <c r="L38" s="1">
        <f t="shared" si="32"/>
        <v>4</v>
      </c>
      <c r="M38" s="1">
        <f t="shared" si="33"/>
        <v>2</v>
      </c>
      <c r="N38" s="1">
        <f t="shared" si="34"/>
        <v>0</v>
      </c>
      <c r="O38" s="1">
        <f t="shared" si="35"/>
        <v>10</v>
      </c>
      <c r="P38" s="1">
        <f t="shared" si="36"/>
        <v>10</v>
      </c>
      <c r="Q38" s="1">
        <f t="shared" si="37"/>
        <v>2</v>
      </c>
      <c r="R38" s="1">
        <f t="shared" si="38"/>
        <v>6</v>
      </c>
      <c r="S38" s="1">
        <f t="shared" si="39"/>
        <v>7</v>
      </c>
      <c r="T38" s="1">
        <f t="shared" si="40"/>
        <v>2</v>
      </c>
      <c r="U38" s="1">
        <f t="shared" si="41"/>
        <v>5</v>
      </c>
      <c r="V38" s="1">
        <f t="shared" si="42"/>
        <v>7</v>
      </c>
      <c r="W38" s="1">
        <f t="shared" si="43"/>
        <v>2</v>
      </c>
      <c r="X38" s="1">
        <f t="shared" si="44"/>
        <v>9</v>
      </c>
      <c r="Y38" s="1">
        <f t="shared" si="45"/>
        <v>8</v>
      </c>
      <c r="Z38" s="1">
        <f t="shared" si="46"/>
        <v>3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6</v>
      </c>
      <c r="AE38" s="1">
        <f t="shared" si="25"/>
        <v>4</v>
      </c>
      <c r="AF38" s="1">
        <f t="shared" si="26"/>
        <v>0</v>
      </c>
      <c r="AG38" s="43"/>
    </row>
    <row r="39" spans="1:33" x14ac:dyDescent="0.3">
      <c r="A39" s="42">
        <v>46020</v>
      </c>
      <c r="B39" s="1">
        <v>38</v>
      </c>
      <c r="C39" s="1" t="s">
        <v>65</v>
      </c>
      <c r="D39" s="1" t="s">
        <v>95</v>
      </c>
      <c r="E39" s="1">
        <v>4</v>
      </c>
      <c r="F39" s="1">
        <v>3</v>
      </c>
      <c r="G39" s="1" t="s">
        <v>83</v>
      </c>
      <c r="H39" s="1" t="s">
        <v>83</v>
      </c>
      <c r="I39" s="1">
        <f t="shared" si="29"/>
        <v>17</v>
      </c>
      <c r="J39" s="1">
        <f t="shared" si="30"/>
        <v>17</v>
      </c>
      <c r="K39" s="1">
        <f t="shared" si="31"/>
        <v>5</v>
      </c>
      <c r="L39" s="1">
        <f t="shared" si="32"/>
        <v>4</v>
      </c>
      <c r="M39" s="1">
        <f t="shared" si="33"/>
        <v>2</v>
      </c>
      <c r="N39" s="1">
        <f t="shared" si="34"/>
        <v>0</v>
      </c>
      <c r="O39" s="1">
        <f t="shared" si="35"/>
        <v>10</v>
      </c>
      <c r="P39" s="1">
        <f t="shared" si="36"/>
        <v>10</v>
      </c>
      <c r="Q39" s="1">
        <f t="shared" si="37"/>
        <v>2</v>
      </c>
      <c r="R39" s="1">
        <f t="shared" si="38"/>
        <v>7</v>
      </c>
      <c r="S39" s="1">
        <f t="shared" si="39"/>
        <v>7</v>
      </c>
      <c r="T39" s="1">
        <f t="shared" si="40"/>
        <v>2</v>
      </c>
      <c r="U39" s="1">
        <f t="shared" si="41"/>
        <v>6</v>
      </c>
      <c r="V39" s="1">
        <f t="shared" si="42"/>
        <v>7</v>
      </c>
      <c r="W39" s="1">
        <f t="shared" si="43"/>
        <v>2</v>
      </c>
      <c r="X39" s="1">
        <f t="shared" si="44"/>
        <v>10</v>
      </c>
      <c r="Y39" s="1">
        <f t="shared" si="45"/>
        <v>8</v>
      </c>
      <c r="Z39" s="1">
        <f t="shared" si="46"/>
        <v>3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7</v>
      </c>
      <c r="AE39" s="1">
        <f t="shared" si="25"/>
        <v>3</v>
      </c>
      <c r="AF39" s="1">
        <f t="shared" si="26"/>
        <v>0</v>
      </c>
      <c r="AG39" s="43"/>
    </row>
    <row r="40" spans="1:33" x14ac:dyDescent="0.3">
      <c r="A40" s="42">
        <v>46022</v>
      </c>
      <c r="B40" s="1">
        <v>39</v>
      </c>
      <c r="C40" s="1" t="s">
        <v>65</v>
      </c>
      <c r="D40" s="1" t="s">
        <v>2</v>
      </c>
      <c r="E40" s="1">
        <v>4</v>
      </c>
      <c r="F40" s="1">
        <v>2</v>
      </c>
      <c r="G40" s="1" t="s">
        <v>83</v>
      </c>
      <c r="H40" s="1" t="s">
        <v>83</v>
      </c>
      <c r="I40" s="1">
        <f t="shared" si="29"/>
        <v>18</v>
      </c>
      <c r="J40" s="1">
        <f t="shared" si="30"/>
        <v>17</v>
      </c>
      <c r="K40" s="1">
        <f t="shared" si="31"/>
        <v>5</v>
      </c>
      <c r="L40" s="1">
        <f t="shared" si="32"/>
        <v>4</v>
      </c>
      <c r="M40" s="1">
        <f t="shared" si="33"/>
        <v>2</v>
      </c>
      <c r="N40" s="1">
        <f t="shared" si="34"/>
        <v>0</v>
      </c>
      <c r="O40" s="1">
        <f t="shared" si="35"/>
        <v>10</v>
      </c>
      <c r="P40" s="1">
        <f t="shared" si="36"/>
        <v>10</v>
      </c>
      <c r="Q40" s="1">
        <f t="shared" si="37"/>
        <v>2</v>
      </c>
      <c r="R40" s="1">
        <f t="shared" si="38"/>
        <v>8</v>
      </c>
      <c r="S40" s="1">
        <f t="shared" si="39"/>
        <v>7</v>
      </c>
      <c r="T40" s="1">
        <f t="shared" si="40"/>
        <v>2</v>
      </c>
      <c r="U40" s="1">
        <f t="shared" si="41"/>
        <v>6</v>
      </c>
      <c r="V40" s="1">
        <f t="shared" si="42"/>
        <v>7</v>
      </c>
      <c r="W40" s="1">
        <f t="shared" si="43"/>
        <v>2</v>
      </c>
      <c r="X40" s="1">
        <f t="shared" si="44"/>
        <v>11</v>
      </c>
      <c r="Y40" s="1">
        <f t="shared" si="45"/>
        <v>8</v>
      </c>
      <c r="Z40" s="1">
        <f t="shared" si="46"/>
        <v>3</v>
      </c>
      <c r="AA40" s="1" t="str">
        <f t="shared" si="27"/>
        <v>W</v>
      </c>
      <c r="AB40" s="1">
        <f t="shared" si="47"/>
        <v>2</v>
      </c>
      <c r="AC40" s="1" t="str">
        <f t="shared" si="28"/>
        <v>W</v>
      </c>
      <c r="AD40" s="1">
        <f t="shared" si="24"/>
        <v>7</v>
      </c>
      <c r="AE40" s="1">
        <f t="shared" si="25"/>
        <v>3</v>
      </c>
      <c r="AF40" s="1">
        <f t="shared" si="26"/>
        <v>0</v>
      </c>
      <c r="AG40" s="43"/>
    </row>
    <row r="41" spans="1:33" x14ac:dyDescent="0.3">
      <c r="A41" s="42">
        <v>46023</v>
      </c>
      <c r="B41" s="1">
        <v>40</v>
      </c>
      <c r="C41" s="1" t="s">
        <v>65</v>
      </c>
      <c r="D41" s="1" t="s">
        <v>7</v>
      </c>
      <c r="E41" s="1">
        <v>1</v>
      </c>
      <c r="F41" s="1">
        <v>4</v>
      </c>
      <c r="G41" s="1" t="s">
        <v>83</v>
      </c>
      <c r="H41" s="1" t="s">
        <v>83</v>
      </c>
      <c r="I41" s="1">
        <f t="shared" si="29"/>
        <v>18</v>
      </c>
      <c r="J41" s="1">
        <f t="shared" si="30"/>
        <v>18</v>
      </c>
      <c r="K41" s="1">
        <f t="shared" si="31"/>
        <v>5</v>
      </c>
      <c r="L41" s="1">
        <f t="shared" si="32"/>
        <v>4</v>
      </c>
      <c r="M41" s="1">
        <f t="shared" si="33"/>
        <v>2</v>
      </c>
      <c r="N41" s="1">
        <f t="shared" si="34"/>
        <v>0</v>
      </c>
      <c r="O41" s="1">
        <f t="shared" si="35"/>
        <v>10</v>
      </c>
      <c r="P41" s="1">
        <f t="shared" si="36"/>
        <v>10</v>
      </c>
      <c r="Q41" s="1">
        <f t="shared" si="37"/>
        <v>2</v>
      </c>
      <c r="R41" s="1">
        <f t="shared" si="38"/>
        <v>8</v>
      </c>
      <c r="S41" s="1">
        <f t="shared" si="39"/>
        <v>8</v>
      </c>
      <c r="T41" s="1">
        <f t="shared" si="40"/>
        <v>2</v>
      </c>
      <c r="U41" s="1">
        <f t="shared" si="41"/>
        <v>6</v>
      </c>
      <c r="V41" s="1">
        <f t="shared" si="42"/>
        <v>7</v>
      </c>
      <c r="W41" s="1">
        <f t="shared" si="43"/>
        <v>2</v>
      </c>
      <c r="X41" s="1">
        <f t="shared" si="44"/>
        <v>11</v>
      </c>
      <c r="Y41" s="1">
        <f t="shared" si="45"/>
        <v>9</v>
      </c>
      <c r="Z41" s="1">
        <f t="shared" si="46"/>
        <v>3</v>
      </c>
      <c r="AA41" s="1" t="str">
        <f t="shared" si="27"/>
        <v>L</v>
      </c>
      <c r="AB41" s="1">
        <f t="shared" si="47"/>
        <v>1</v>
      </c>
      <c r="AC41" s="1" t="str">
        <f t="shared" si="28"/>
        <v>L</v>
      </c>
      <c r="AD41" s="1">
        <f t="shared" si="24"/>
        <v>6</v>
      </c>
      <c r="AE41" s="1">
        <f t="shared" si="25"/>
        <v>4</v>
      </c>
      <c r="AF41" s="1">
        <f t="shared" si="26"/>
        <v>0</v>
      </c>
      <c r="AG41" s="43"/>
    </row>
    <row r="42" spans="1:33" x14ac:dyDescent="0.3">
      <c r="A42" s="42">
        <v>46025</v>
      </c>
      <c r="B42" s="1">
        <v>41</v>
      </c>
      <c r="C42" s="1" t="s">
        <v>65</v>
      </c>
      <c r="D42" s="1" t="s">
        <v>27</v>
      </c>
      <c r="E42" s="1">
        <v>4</v>
      </c>
      <c r="F42" s="1">
        <v>3</v>
      </c>
      <c r="G42" s="1" t="s">
        <v>83</v>
      </c>
      <c r="H42" s="1" t="s">
        <v>83</v>
      </c>
      <c r="I42" s="1">
        <f t="shared" si="29"/>
        <v>19</v>
      </c>
      <c r="J42" s="1">
        <f t="shared" si="30"/>
        <v>18</v>
      </c>
      <c r="K42" s="1">
        <f t="shared" si="31"/>
        <v>5</v>
      </c>
      <c r="L42" s="1">
        <f t="shared" si="32"/>
        <v>4</v>
      </c>
      <c r="M42" s="1">
        <f t="shared" si="33"/>
        <v>2</v>
      </c>
      <c r="N42" s="1">
        <f t="shared" si="34"/>
        <v>0</v>
      </c>
      <c r="O42" s="1">
        <f t="shared" si="35"/>
        <v>10</v>
      </c>
      <c r="P42" s="1">
        <f t="shared" si="36"/>
        <v>10</v>
      </c>
      <c r="Q42" s="1">
        <f t="shared" si="37"/>
        <v>2</v>
      </c>
      <c r="R42" s="1">
        <f t="shared" si="38"/>
        <v>9</v>
      </c>
      <c r="S42" s="1">
        <f t="shared" si="39"/>
        <v>8</v>
      </c>
      <c r="T42" s="1">
        <f t="shared" si="40"/>
        <v>2</v>
      </c>
      <c r="U42" s="1">
        <f t="shared" si="41"/>
        <v>6</v>
      </c>
      <c r="V42" s="1">
        <f t="shared" si="42"/>
        <v>7</v>
      </c>
      <c r="W42" s="1">
        <f t="shared" si="43"/>
        <v>2</v>
      </c>
      <c r="X42" s="1">
        <f t="shared" si="44"/>
        <v>12</v>
      </c>
      <c r="Y42" s="1">
        <f t="shared" si="45"/>
        <v>9</v>
      </c>
      <c r="Z42" s="1">
        <f t="shared" si="46"/>
        <v>3</v>
      </c>
      <c r="AA42" s="1" t="str">
        <f t="shared" si="27"/>
        <v>W</v>
      </c>
      <c r="AB42" s="1">
        <f t="shared" si="47"/>
        <v>1</v>
      </c>
      <c r="AC42" s="1" t="str">
        <f t="shared" si="28"/>
        <v>W</v>
      </c>
      <c r="AD42" s="1">
        <f t="shared" si="24"/>
        <v>7</v>
      </c>
      <c r="AE42" s="1">
        <f t="shared" si="25"/>
        <v>3</v>
      </c>
      <c r="AF42" s="1">
        <f t="shared" si="26"/>
        <v>0</v>
      </c>
      <c r="AG42" s="43"/>
    </row>
    <row r="43" spans="1:33" x14ac:dyDescent="0.3">
      <c r="A43" s="42">
        <v>46028</v>
      </c>
      <c r="B43" s="1">
        <v>42</v>
      </c>
      <c r="C43" s="1" t="s">
        <v>65</v>
      </c>
      <c r="D43" s="1" t="s">
        <v>20</v>
      </c>
      <c r="E43" s="1">
        <v>2</v>
      </c>
      <c r="F43" s="1">
        <v>6</v>
      </c>
      <c r="G43" s="1" t="s">
        <v>83</v>
      </c>
      <c r="H43" s="1" t="s">
        <v>83</v>
      </c>
      <c r="I43" s="1">
        <f t="shared" si="29"/>
        <v>19</v>
      </c>
      <c r="J43" s="1">
        <f t="shared" si="30"/>
        <v>19</v>
      </c>
      <c r="K43" s="1">
        <f t="shared" si="31"/>
        <v>5</v>
      </c>
      <c r="L43" s="1">
        <f t="shared" si="32"/>
        <v>4</v>
      </c>
      <c r="M43" s="1">
        <f t="shared" si="33"/>
        <v>2</v>
      </c>
      <c r="N43" s="1">
        <f t="shared" si="34"/>
        <v>0</v>
      </c>
      <c r="O43" s="1">
        <f t="shared" si="35"/>
        <v>10</v>
      </c>
      <c r="P43" s="1">
        <f t="shared" si="36"/>
        <v>10</v>
      </c>
      <c r="Q43" s="1">
        <f t="shared" si="37"/>
        <v>2</v>
      </c>
      <c r="R43" s="1">
        <f t="shared" si="38"/>
        <v>9</v>
      </c>
      <c r="S43" s="1">
        <f t="shared" si="39"/>
        <v>9</v>
      </c>
      <c r="T43" s="1">
        <f t="shared" si="40"/>
        <v>2</v>
      </c>
      <c r="U43" s="1">
        <f t="shared" si="41"/>
        <v>6</v>
      </c>
      <c r="V43" s="1">
        <f t="shared" si="42"/>
        <v>7</v>
      </c>
      <c r="W43" s="1">
        <f t="shared" si="43"/>
        <v>2</v>
      </c>
      <c r="X43" s="1">
        <f t="shared" si="44"/>
        <v>12</v>
      </c>
      <c r="Y43" s="1">
        <f t="shared" si="45"/>
        <v>10</v>
      </c>
      <c r="Z43" s="1">
        <f t="shared" si="46"/>
        <v>3</v>
      </c>
      <c r="AA43" s="1" t="str">
        <f t="shared" si="27"/>
        <v>L</v>
      </c>
      <c r="AB43" s="1">
        <f t="shared" si="47"/>
        <v>1</v>
      </c>
      <c r="AC43" s="1" t="str">
        <f t="shared" si="28"/>
        <v>L</v>
      </c>
      <c r="AD43" s="1">
        <f t="shared" si="24"/>
        <v>6</v>
      </c>
      <c r="AE43" s="1">
        <f t="shared" si="25"/>
        <v>4</v>
      </c>
      <c r="AF43" s="1">
        <f t="shared" si="26"/>
        <v>0</v>
      </c>
      <c r="AG43" s="43"/>
    </row>
    <row r="44" spans="1:33" x14ac:dyDescent="0.3">
      <c r="A44" s="42">
        <v>46030</v>
      </c>
      <c r="B44" s="1">
        <v>43</v>
      </c>
      <c r="C44" s="1" t="s">
        <v>66</v>
      </c>
      <c r="D44" s="1" t="s">
        <v>13</v>
      </c>
      <c r="E44" s="1">
        <v>2</v>
      </c>
      <c r="F44" s="1">
        <v>1</v>
      </c>
      <c r="G44" s="1" t="s">
        <v>84</v>
      </c>
      <c r="H44" s="1" t="s">
        <v>84</v>
      </c>
      <c r="I44" s="1">
        <f t="shared" si="29"/>
        <v>20</v>
      </c>
      <c r="J44" s="1">
        <f t="shared" si="30"/>
        <v>19</v>
      </c>
      <c r="K44" s="1">
        <f t="shared" si="31"/>
        <v>6</v>
      </c>
      <c r="L44" s="1">
        <f t="shared" si="32"/>
        <v>4</v>
      </c>
      <c r="M44" s="1">
        <f t="shared" si="33"/>
        <v>3</v>
      </c>
      <c r="N44" s="1">
        <f t="shared" si="34"/>
        <v>0</v>
      </c>
      <c r="O44" s="1">
        <f t="shared" si="35"/>
        <v>11</v>
      </c>
      <c r="P44" s="1">
        <f t="shared" si="36"/>
        <v>10</v>
      </c>
      <c r="Q44" s="1">
        <f t="shared" si="37"/>
        <v>2</v>
      </c>
      <c r="R44" s="1">
        <f t="shared" si="38"/>
        <v>9</v>
      </c>
      <c r="S44" s="1">
        <f t="shared" si="39"/>
        <v>9</v>
      </c>
      <c r="T44" s="1">
        <f t="shared" si="40"/>
        <v>2</v>
      </c>
      <c r="U44" s="1">
        <f t="shared" si="41"/>
        <v>6</v>
      </c>
      <c r="V44" s="1">
        <f t="shared" si="42"/>
        <v>7</v>
      </c>
      <c r="W44" s="1">
        <f t="shared" si="43"/>
        <v>2</v>
      </c>
      <c r="X44" s="1">
        <f t="shared" si="44"/>
        <v>12</v>
      </c>
      <c r="Y44" s="1">
        <f t="shared" si="45"/>
        <v>10</v>
      </c>
      <c r="Z44" s="1">
        <f t="shared" si="46"/>
        <v>3</v>
      </c>
      <c r="AA44" s="1" t="str">
        <f t="shared" si="27"/>
        <v>W</v>
      </c>
      <c r="AB44" s="1">
        <f t="shared" si="47"/>
        <v>1</v>
      </c>
      <c r="AC44" s="1" t="str">
        <f t="shared" si="28"/>
        <v>W</v>
      </c>
      <c r="AD44" s="1">
        <f t="shared" ref="AD44:AD75" si="48">IF(AC44="","",COUNTIFS(AC35:AC44,"W"))</f>
        <v>7</v>
      </c>
      <c r="AE44" s="1">
        <f t="shared" ref="AE44:AE75" si="49">IF(AC44="","",COUNTIFS(AC35:AC44,"L"))</f>
        <v>3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46032</v>
      </c>
      <c r="B45" s="1">
        <v>44</v>
      </c>
      <c r="C45" s="1" t="s">
        <v>66</v>
      </c>
      <c r="D45" s="1" t="s">
        <v>25</v>
      </c>
      <c r="E45" s="1">
        <v>0</v>
      </c>
      <c r="F45" s="1">
        <v>3</v>
      </c>
      <c r="G45" s="1" t="s">
        <v>83</v>
      </c>
      <c r="H45" s="1" t="s">
        <v>83</v>
      </c>
      <c r="I45" s="1">
        <f t="shared" si="29"/>
        <v>20</v>
      </c>
      <c r="J45" s="1">
        <f t="shared" si="30"/>
        <v>20</v>
      </c>
      <c r="K45" s="1">
        <f t="shared" si="31"/>
        <v>6</v>
      </c>
      <c r="L45" s="1">
        <f t="shared" si="32"/>
        <v>4</v>
      </c>
      <c r="M45" s="1">
        <f t="shared" si="33"/>
        <v>3</v>
      </c>
      <c r="N45" s="1">
        <f t="shared" si="34"/>
        <v>0</v>
      </c>
      <c r="O45" s="1">
        <f t="shared" si="35"/>
        <v>11</v>
      </c>
      <c r="P45" s="1">
        <f t="shared" si="36"/>
        <v>11</v>
      </c>
      <c r="Q45" s="1">
        <f t="shared" si="37"/>
        <v>2</v>
      </c>
      <c r="R45" s="1">
        <f t="shared" si="38"/>
        <v>9</v>
      </c>
      <c r="S45" s="1">
        <f t="shared" si="39"/>
        <v>9</v>
      </c>
      <c r="T45" s="1">
        <f t="shared" si="40"/>
        <v>2</v>
      </c>
      <c r="U45" s="1">
        <f t="shared" si="41"/>
        <v>6</v>
      </c>
      <c r="V45" s="1">
        <f t="shared" si="42"/>
        <v>8</v>
      </c>
      <c r="W45" s="1">
        <f t="shared" si="43"/>
        <v>2</v>
      </c>
      <c r="X45" s="1">
        <f t="shared" si="44"/>
        <v>12</v>
      </c>
      <c r="Y45" s="1">
        <f t="shared" si="45"/>
        <v>11</v>
      </c>
      <c r="Z45" s="1">
        <f t="shared" si="46"/>
        <v>3</v>
      </c>
      <c r="AA45" s="1" t="str">
        <f t="shared" si="27"/>
        <v>L</v>
      </c>
      <c r="AB45" s="1">
        <f t="shared" si="47"/>
        <v>1</v>
      </c>
      <c r="AC45" s="1" t="str">
        <f t="shared" si="28"/>
        <v>L</v>
      </c>
      <c r="AD45" s="1">
        <f t="shared" si="48"/>
        <v>6</v>
      </c>
      <c r="AE45" s="1">
        <f t="shared" si="49"/>
        <v>4</v>
      </c>
      <c r="AF45" s="1">
        <f t="shared" si="50"/>
        <v>0</v>
      </c>
      <c r="AG45" s="43"/>
    </row>
    <row r="46" spans="1:33" x14ac:dyDescent="0.3">
      <c r="A46" s="42">
        <v>46033</v>
      </c>
      <c r="B46" s="1">
        <v>45</v>
      </c>
      <c r="C46" s="1" t="s">
        <v>66</v>
      </c>
      <c r="D46" s="1" t="s">
        <v>1</v>
      </c>
      <c r="E46" s="1">
        <v>3</v>
      </c>
      <c r="F46" s="1">
        <v>2</v>
      </c>
      <c r="G46" s="1" t="s">
        <v>83</v>
      </c>
      <c r="H46" s="1" t="s">
        <v>83</v>
      </c>
      <c r="I46" s="1">
        <f t="shared" si="29"/>
        <v>21</v>
      </c>
      <c r="J46" s="1">
        <f t="shared" si="30"/>
        <v>20</v>
      </c>
      <c r="K46" s="1">
        <f t="shared" si="31"/>
        <v>6</v>
      </c>
      <c r="L46" s="1">
        <f t="shared" si="32"/>
        <v>4</v>
      </c>
      <c r="M46" s="1">
        <f t="shared" si="33"/>
        <v>3</v>
      </c>
      <c r="N46" s="1">
        <f t="shared" si="34"/>
        <v>0</v>
      </c>
      <c r="O46" s="1">
        <f t="shared" si="35"/>
        <v>12</v>
      </c>
      <c r="P46" s="1">
        <f t="shared" si="36"/>
        <v>11</v>
      </c>
      <c r="Q46" s="1">
        <f t="shared" si="37"/>
        <v>2</v>
      </c>
      <c r="R46" s="1">
        <f t="shared" si="38"/>
        <v>9</v>
      </c>
      <c r="S46" s="1">
        <f t="shared" si="39"/>
        <v>9</v>
      </c>
      <c r="T46" s="1">
        <f t="shared" si="40"/>
        <v>2</v>
      </c>
      <c r="U46" s="1">
        <f t="shared" si="41"/>
        <v>6</v>
      </c>
      <c r="V46" s="1">
        <f t="shared" si="42"/>
        <v>8</v>
      </c>
      <c r="W46" s="1">
        <f t="shared" si="43"/>
        <v>2</v>
      </c>
      <c r="X46" s="1">
        <f t="shared" si="44"/>
        <v>12</v>
      </c>
      <c r="Y46" s="1">
        <f t="shared" si="45"/>
        <v>11</v>
      </c>
      <c r="Z46" s="1">
        <f t="shared" si="46"/>
        <v>3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6</v>
      </c>
      <c r="AE46" s="1">
        <f t="shared" si="49"/>
        <v>4</v>
      </c>
      <c r="AF46" s="1">
        <f t="shared" si="50"/>
        <v>0</v>
      </c>
      <c r="AG46" s="43"/>
    </row>
    <row r="47" spans="1:33" x14ac:dyDescent="0.3">
      <c r="A47" s="42">
        <v>46035</v>
      </c>
      <c r="B47" s="1">
        <v>46</v>
      </c>
      <c r="C47" s="1" t="s">
        <v>66</v>
      </c>
      <c r="D47" s="1" t="s">
        <v>20</v>
      </c>
      <c r="E47" s="1">
        <v>4</v>
      </c>
      <c r="F47" s="1">
        <v>3</v>
      </c>
      <c r="G47" s="1" t="s">
        <v>84</v>
      </c>
      <c r="H47" s="1" t="s">
        <v>83</v>
      </c>
      <c r="I47" s="1">
        <f t="shared" si="29"/>
        <v>22</v>
      </c>
      <c r="J47" s="1">
        <f t="shared" si="30"/>
        <v>20</v>
      </c>
      <c r="K47" s="1">
        <f t="shared" si="31"/>
        <v>7</v>
      </c>
      <c r="L47" s="1">
        <f t="shared" si="32"/>
        <v>4</v>
      </c>
      <c r="M47" s="1">
        <f t="shared" si="33"/>
        <v>3</v>
      </c>
      <c r="N47" s="1">
        <f t="shared" si="34"/>
        <v>0</v>
      </c>
      <c r="O47" s="1">
        <f t="shared" si="35"/>
        <v>13</v>
      </c>
      <c r="P47" s="1">
        <f t="shared" si="36"/>
        <v>11</v>
      </c>
      <c r="Q47" s="1">
        <f t="shared" si="37"/>
        <v>2</v>
      </c>
      <c r="R47" s="1">
        <f t="shared" si="38"/>
        <v>9</v>
      </c>
      <c r="S47" s="1">
        <f t="shared" si="39"/>
        <v>9</v>
      </c>
      <c r="T47" s="1">
        <f t="shared" si="40"/>
        <v>2</v>
      </c>
      <c r="U47" s="1">
        <f t="shared" si="41"/>
        <v>6</v>
      </c>
      <c r="V47" s="1">
        <f t="shared" si="42"/>
        <v>8</v>
      </c>
      <c r="W47" s="1">
        <f t="shared" si="43"/>
        <v>2</v>
      </c>
      <c r="X47" s="1">
        <f t="shared" si="44"/>
        <v>13</v>
      </c>
      <c r="Y47" s="1">
        <f t="shared" si="45"/>
        <v>11</v>
      </c>
      <c r="Z47" s="1">
        <f t="shared" si="46"/>
        <v>3</v>
      </c>
      <c r="AA47" s="1" t="str">
        <f t="shared" si="27"/>
        <v>W</v>
      </c>
      <c r="AB47" s="1">
        <f t="shared" si="47"/>
        <v>2</v>
      </c>
      <c r="AC47" s="1" t="str">
        <f t="shared" si="28"/>
        <v>W</v>
      </c>
      <c r="AD47" s="1">
        <f t="shared" si="48"/>
        <v>6</v>
      </c>
      <c r="AE47" s="1">
        <f t="shared" si="49"/>
        <v>4</v>
      </c>
      <c r="AF47" s="1">
        <f t="shared" si="50"/>
        <v>0</v>
      </c>
      <c r="AG47" s="43"/>
    </row>
    <row r="48" spans="1:33" x14ac:dyDescent="0.3">
      <c r="A48" s="42">
        <v>46038</v>
      </c>
      <c r="B48" s="1">
        <v>47</v>
      </c>
      <c r="C48" s="1" t="s">
        <v>65</v>
      </c>
      <c r="D48" s="1" t="s">
        <v>24</v>
      </c>
      <c r="E48" s="1">
        <v>7</v>
      </c>
      <c r="F48" s="1">
        <v>3</v>
      </c>
      <c r="G48" s="1" t="s">
        <v>83</v>
      </c>
      <c r="H48" s="1" t="s">
        <v>83</v>
      </c>
      <c r="I48" s="1">
        <f t="shared" si="29"/>
        <v>23</v>
      </c>
      <c r="J48" s="1">
        <f t="shared" si="30"/>
        <v>20</v>
      </c>
      <c r="K48" s="1">
        <f t="shared" si="31"/>
        <v>7</v>
      </c>
      <c r="L48" s="1">
        <f t="shared" si="32"/>
        <v>4</v>
      </c>
      <c r="M48" s="1">
        <f t="shared" si="33"/>
        <v>3</v>
      </c>
      <c r="N48" s="1">
        <f t="shared" si="34"/>
        <v>0</v>
      </c>
      <c r="O48" s="1">
        <f t="shared" si="35"/>
        <v>13</v>
      </c>
      <c r="P48" s="1">
        <f t="shared" si="36"/>
        <v>11</v>
      </c>
      <c r="Q48" s="1">
        <f t="shared" si="37"/>
        <v>2</v>
      </c>
      <c r="R48" s="1">
        <f t="shared" si="38"/>
        <v>10</v>
      </c>
      <c r="S48" s="1">
        <f t="shared" si="39"/>
        <v>9</v>
      </c>
      <c r="T48" s="1">
        <f t="shared" si="40"/>
        <v>2</v>
      </c>
      <c r="U48" s="1">
        <f t="shared" si="41"/>
        <v>7</v>
      </c>
      <c r="V48" s="1">
        <f t="shared" si="42"/>
        <v>8</v>
      </c>
      <c r="W48" s="1">
        <f t="shared" si="43"/>
        <v>2</v>
      </c>
      <c r="X48" s="1">
        <f t="shared" si="44"/>
        <v>14</v>
      </c>
      <c r="Y48" s="1">
        <f t="shared" si="45"/>
        <v>11</v>
      </c>
      <c r="Z48" s="1">
        <f t="shared" si="46"/>
        <v>3</v>
      </c>
      <c r="AA48" s="1" t="str">
        <f t="shared" si="27"/>
        <v>W</v>
      </c>
      <c r="AB48" s="1">
        <f t="shared" si="47"/>
        <v>3</v>
      </c>
      <c r="AC48" s="1" t="str">
        <f t="shared" si="28"/>
        <v>W</v>
      </c>
      <c r="AD48" s="1">
        <f t="shared" si="48"/>
        <v>7</v>
      </c>
      <c r="AE48" s="1">
        <f t="shared" si="49"/>
        <v>3</v>
      </c>
      <c r="AF48" s="1">
        <f t="shared" si="50"/>
        <v>0</v>
      </c>
      <c r="AG48" s="43"/>
    </row>
    <row r="49" spans="1:33" x14ac:dyDescent="0.3">
      <c r="A49" s="42">
        <v>46039</v>
      </c>
      <c r="B49" s="1">
        <v>48</v>
      </c>
      <c r="C49" s="1" t="s">
        <v>65</v>
      </c>
      <c r="D49" s="1" t="s">
        <v>2</v>
      </c>
      <c r="E49" s="1">
        <v>2</v>
      </c>
      <c r="F49" s="1">
        <v>7</v>
      </c>
      <c r="G49" s="1" t="s">
        <v>83</v>
      </c>
      <c r="H49" s="1" t="s">
        <v>83</v>
      </c>
      <c r="I49" s="1">
        <f t="shared" si="29"/>
        <v>23</v>
      </c>
      <c r="J49" s="1">
        <f t="shared" si="30"/>
        <v>21</v>
      </c>
      <c r="K49" s="1">
        <f t="shared" si="31"/>
        <v>7</v>
      </c>
      <c r="L49" s="1">
        <f t="shared" si="32"/>
        <v>4</v>
      </c>
      <c r="M49" s="1">
        <f t="shared" si="33"/>
        <v>3</v>
      </c>
      <c r="N49" s="1">
        <f t="shared" si="34"/>
        <v>0</v>
      </c>
      <c r="O49" s="1">
        <f t="shared" si="35"/>
        <v>13</v>
      </c>
      <c r="P49" s="1">
        <f t="shared" si="36"/>
        <v>11</v>
      </c>
      <c r="Q49" s="1">
        <f t="shared" si="37"/>
        <v>2</v>
      </c>
      <c r="R49" s="1">
        <f t="shared" si="38"/>
        <v>10</v>
      </c>
      <c r="S49" s="1">
        <f t="shared" si="39"/>
        <v>10</v>
      </c>
      <c r="T49" s="1">
        <f t="shared" si="40"/>
        <v>2</v>
      </c>
      <c r="U49" s="1">
        <f t="shared" si="41"/>
        <v>7</v>
      </c>
      <c r="V49" s="1">
        <f t="shared" si="42"/>
        <v>8</v>
      </c>
      <c r="W49" s="1">
        <f t="shared" si="43"/>
        <v>2</v>
      </c>
      <c r="X49" s="1">
        <f t="shared" si="44"/>
        <v>14</v>
      </c>
      <c r="Y49" s="1">
        <f t="shared" si="45"/>
        <v>12</v>
      </c>
      <c r="Z49" s="1">
        <f t="shared" si="46"/>
        <v>3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6</v>
      </c>
      <c r="AE49" s="1">
        <f t="shared" si="49"/>
        <v>4</v>
      </c>
      <c r="AF49" s="1">
        <f t="shared" si="50"/>
        <v>0</v>
      </c>
      <c r="AG49" s="43"/>
    </row>
    <row r="50" spans="1:33" x14ac:dyDescent="0.3">
      <c r="A50" s="42">
        <v>46042</v>
      </c>
      <c r="B50" s="1">
        <v>49</v>
      </c>
      <c r="C50" s="1" t="s">
        <v>66</v>
      </c>
      <c r="D50" s="1" t="s">
        <v>28</v>
      </c>
      <c r="E50" s="1">
        <v>3</v>
      </c>
      <c r="F50" s="1">
        <v>5</v>
      </c>
      <c r="G50" s="1" t="s">
        <v>83</v>
      </c>
      <c r="H50" s="1" t="s">
        <v>83</v>
      </c>
      <c r="I50" s="1">
        <f t="shared" si="29"/>
        <v>23</v>
      </c>
      <c r="J50" s="1">
        <f t="shared" si="30"/>
        <v>22</v>
      </c>
      <c r="K50" s="1">
        <f t="shared" si="31"/>
        <v>7</v>
      </c>
      <c r="L50" s="1">
        <f t="shared" si="32"/>
        <v>4</v>
      </c>
      <c r="M50" s="1">
        <f t="shared" si="33"/>
        <v>3</v>
      </c>
      <c r="N50" s="1">
        <f t="shared" si="34"/>
        <v>0</v>
      </c>
      <c r="O50" s="1">
        <f t="shared" si="35"/>
        <v>13</v>
      </c>
      <c r="P50" s="1">
        <f t="shared" si="36"/>
        <v>12</v>
      </c>
      <c r="Q50" s="1">
        <f t="shared" si="37"/>
        <v>2</v>
      </c>
      <c r="R50" s="1">
        <f t="shared" si="38"/>
        <v>10</v>
      </c>
      <c r="S50" s="1">
        <f t="shared" si="39"/>
        <v>10</v>
      </c>
      <c r="T50" s="1">
        <f t="shared" si="40"/>
        <v>2</v>
      </c>
      <c r="U50" s="1">
        <f t="shared" si="41"/>
        <v>7</v>
      </c>
      <c r="V50" s="1">
        <f t="shared" si="42"/>
        <v>8</v>
      </c>
      <c r="W50" s="1">
        <f t="shared" si="43"/>
        <v>2</v>
      </c>
      <c r="X50" s="1">
        <f t="shared" si="44"/>
        <v>14</v>
      </c>
      <c r="Y50" s="1">
        <f t="shared" si="45"/>
        <v>12</v>
      </c>
      <c r="Z50" s="1">
        <f t="shared" si="46"/>
        <v>3</v>
      </c>
      <c r="AA50" s="1" t="str">
        <f t="shared" si="27"/>
        <v>L</v>
      </c>
      <c r="AB50" s="1">
        <f t="shared" si="47"/>
        <v>2</v>
      </c>
      <c r="AC50" s="1" t="str">
        <f t="shared" si="28"/>
        <v>L</v>
      </c>
      <c r="AD50" s="1">
        <f t="shared" si="48"/>
        <v>5</v>
      </c>
      <c r="AE50" s="1">
        <f t="shared" si="49"/>
        <v>5</v>
      </c>
      <c r="AF50" s="1">
        <f t="shared" si="50"/>
        <v>0</v>
      </c>
      <c r="AG50" s="43"/>
    </row>
    <row r="51" spans="1:33" x14ac:dyDescent="0.3">
      <c r="A51" s="42">
        <v>46044</v>
      </c>
      <c r="B51" s="1">
        <v>50</v>
      </c>
      <c r="C51" s="1" t="s">
        <v>66</v>
      </c>
      <c r="D51" s="1" t="s">
        <v>11</v>
      </c>
      <c r="E51" s="1">
        <v>5</v>
      </c>
      <c r="F51" s="1">
        <v>3</v>
      </c>
      <c r="G51" s="1" t="s">
        <v>83</v>
      </c>
      <c r="H51" s="1" t="s">
        <v>83</v>
      </c>
      <c r="I51" s="1">
        <f t="shared" si="29"/>
        <v>24</v>
      </c>
      <c r="J51" s="1">
        <f t="shared" si="30"/>
        <v>22</v>
      </c>
      <c r="K51" s="1">
        <f t="shared" si="31"/>
        <v>7</v>
      </c>
      <c r="L51" s="1">
        <f t="shared" si="32"/>
        <v>4</v>
      </c>
      <c r="M51" s="1">
        <f t="shared" si="33"/>
        <v>3</v>
      </c>
      <c r="N51" s="1">
        <f t="shared" si="34"/>
        <v>0</v>
      </c>
      <c r="O51" s="1">
        <f t="shared" si="35"/>
        <v>14</v>
      </c>
      <c r="P51" s="1">
        <f t="shared" si="36"/>
        <v>12</v>
      </c>
      <c r="Q51" s="1">
        <f t="shared" si="37"/>
        <v>2</v>
      </c>
      <c r="R51" s="1">
        <f t="shared" si="38"/>
        <v>10</v>
      </c>
      <c r="S51" s="1">
        <f t="shared" si="39"/>
        <v>10</v>
      </c>
      <c r="T51" s="1">
        <f t="shared" si="40"/>
        <v>2</v>
      </c>
      <c r="U51" s="1">
        <f t="shared" si="41"/>
        <v>7</v>
      </c>
      <c r="V51" s="1">
        <f t="shared" si="42"/>
        <v>8</v>
      </c>
      <c r="W51" s="1">
        <f t="shared" si="43"/>
        <v>2</v>
      </c>
      <c r="X51" s="1">
        <f t="shared" si="44"/>
        <v>14</v>
      </c>
      <c r="Y51" s="1">
        <f t="shared" si="45"/>
        <v>12</v>
      </c>
      <c r="Z51" s="1">
        <f t="shared" si="46"/>
        <v>3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6</v>
      </c>
      <c r="AE51" s="1">
        <f t="shared" si="49"/>
        <v>4</v>
      </c>
      <c r="AF51" s="1">
        <f t="shared" si="50"/>
        <v>0</v>
      </c>
      <c r="AG51" s="43"/>
    </row>
    <row r="52" spans="1:33" x14ac:dyDescent="0.3">
      <c r="A52" s="42">
        <v>46046</v>
      </c>
      <c r="B52" s="1">
        <v>51</v>
      </c>
      <c r="C52" s="1" t="s">
        <v>66</v>
      </c>
      <c r="D52" s="1" t="s">
        <v>95</v>
      </c>
      <c r="E52" s="1">
        <v>2</v>
      </c>
      <c r="F52" s="1">
        <v>5</v>
      </c>
      <c r="G52" s="1" t="s">
        <v>83</v>
      </c>
      <c r="H52" s="1" t="s">
        <v>83</v>
      </c>
      <c r="I52" s="1">
        <f t="shared" si="29"/>
        <v>24</v>
      </c>
      <c r="J52" s="1">
        <f t="shared" si="30"/>
        <v>23</v>
      </c>
      <c r="K52" s="1">
        <f t="shared" si="31"/>
        <v>7</v>
      </c>
      <c r="L52" s="1">
        <f t="shared" si="32"/>
        <v>4</v>
      </c>
      <c r="M52" s="1">
        <f t="shared" si="33"/>
        <v>3</v>
      </c>
      <c r="N52" s="1">
        <f t="shared" si="34"/>
        <v>0</v>
      </c>
      <c r="O52" s="1">
        <f t="shared" si="35"/>
        <v>14</v>
      </c>
      <c r="P52" s="1">
        <f t="shared" si="36"/>
        <v>13</v>
      </c>
      <c r="Q52" s="1">
        <f t="shared" si="37"/>
        <v>2</v>
      </c>
      <c r="R52" s="1">
        <f t="shared" si="38"/>
        <v>10</v>
      </c>
      <c r="S52" s="1">
        <f t="shared" si="39"/>
        <v>10</v>
      </c>
      <c r="T52" s="1">
        <f t="shared" si="40"/>
        <v>2</v>
      </c>
      <c r="U52" s="1">
        <f t="shared" si="41"/>
        <v>7</v>
      </c>
      <c r="V52" s="1">
        <f t="shared" si="42"/>
        <v>9</v>
      </c>
      <c r="W52" s="1">
        <f t="shared" si="43"/>
        <v>2</v>
      </c>
      <c r="X52" s="1">
        <f t="shared" si="44"/>
        <v>14</v>
      </c>
      <c r="Y52" s="1">
        <f t="shared" si="45"/>
        <v>13</v>
      </c>
      <c r="Z52" s="1">
        <f t="shared" si="46"/>
        <v>3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5</v>
      </c>
      <c r="AE52" s="1">
        <f t="shared" si="49"/>
        <v>5</v>
      </c>
      <c r="AF52" s="1">
        <f t="shared" si="50"/>
        <v>0</v>
      </c>
      <c r="AG52" s="43"/>
    </row>
    <row r="53" spans="1:33" x14ac:dyDescent="0.3">
      <c r="A53" s="42">
        <v>46049</v>
      </c>
      <c r="B53" s="1">
        <v>52</v>
      </c>
      <c r="C53" s="1" t="s">
        <v>65</v>
      </c>
      <c r="D53" s="1" t="s">
        <v>29</v>
      </c>
      <c r="E53" s="1">
        <v>2</v>
      </c>
      <c r="F53" s="1">
        <v>3</v>
      </c>
      <c r="G53" s="1" t="s">
        <v>84</v>
      </c>
      <c r="H53" s="1" t="s">
        <v>83</v>
      </c>
      <c r="I53" s="1">
        <f t="shared" si="29"/>
        <v>24</v>
      </c>
      <c r="J53" s="1">
        <f t="shared" si="30"/>
        <v>23</v>
      </c>
      <c r="K53" s="1">
        <f t="shared" si="31"/>
        <v>7</v>
      </c>
      <c r="L53" s="1">
        <f t="shared" si="32"/>
        <v>5</v>
      </c>
      <c r="M53" s="1">
        <f t="shared" si="33"/>
        <v>3</v>
      </c>
      <c r="N53" s="1">
        <f t="shared" si="34"/>
        <v>0</v>
      </c>
      <c r="O53" s="1">
        <f t="shared" si="35"/>
        <v>14</v>
      </c>
      <c r="P53" s="1">
        <f t="shared" si="36"/>
        <v>13</v>
      </c>
      <c r="Q53" s="1">
        <f t="shared" si="37"/>
        <v>2</v>
      </c>
      <c r="R53" s="1">
        <f t="shared" si="38"/>
        <v>10</v>
      </c>
      <c r="S53" s="1">
        <f t="shared" si="39"/>
        <v>10</v>
      </c>
      <c r="T53" s="1">
        <f t="shared" si="40"/>
        <v>3</v>
      </c>
      <c r="U53" s="1">
        <f t="shared" si="41"/>
        <v>7</v>
      </c>
      <c r="V53" s="1">
        <f t="shared" si="42"/>
        <v>9</v>
      </c>
      <c r="W53" s="1">
        <f t="shared" si="43"/>
        <v>2</v>
      </c>
      <c r="X53" s="1">
        <f t="shared" si="44"/>
        <v>14</v>
      </c>
      <c r="Y53" s="1">
        <f t="shared" si="45"/>
        <v>13</v>
      </c>
      <c r="Z53" s="1">
        <f t="shared" si="46"/>
        <v>3</v>
      </c>
      <c r="AA53" s="1" t="str">
        <f t="shared" si="27"/>
        <v>L</v>
      </c>
      <c r="AB53" s="1">
        <f t="shared" si="47"/>
        <v>2</v>
      </c>
      <c r="AC53" s="1" t="str">
        <f t="shared" si="28"/>
        <v>OTL</v>
      </c>
      <c r="AD53" s="1">
        <f t="shared" si="48"/>
        <v>5</v>
      </c>
      <c r="AE53" s="1">
        <f t="shared" si="49"/>
        <v>4</v>
      </c>
      <c r="AF53" s="1">
        <f t="shared" si="50"/>
        <v>1</v>
      </c>
      <c r="AG53" s="43"/>
    </row>
    <row r="54" spans="1:33" x14ac:dyDescent="0.3">
      <c r="A54" s="42">
        <v>46051</v>
      </c>
      <c r="B54" s="1">
        <v>53</v>
      </c>
      <c r="C54" s="1" t="s">
        <v>65</v>
      </c>
      <c r="D54" s="1" t="s">
        <v>14</v>
      </c>
      <c r="E54" s="1">
        <v>2</v>
      </c>
      <c r="F54" s="1">
        <v>3</v>
      </c>
      <c r="G54" s="1" t="s">
        <v>84</v>
      </c>
      <c r="H54" s="1" t="s">
        <v>83</v>
      </c>
      <c r="I54" s="1">
        <f t="shared" si="29"/>
        <v>24</v>
      </c>
      <c r="J54" s="1">
        <f t="shared" si="30"/>
        <v>23</v>
      </c>
      <c r="K54" s="1">
        <f t="shared" si="31"/>
        <v>7</v>
      </c>
      <c r="L54" s="1">
        <f t="shared" si="32"/>
        <v>6</v>
      </c>
      <c r="M54" s="1">
        <f t="shared" si="33"/>
        <v>3</v>
      </c>
      <c r="N54" s="1">
        <f t="shared" si="34"/>
        <v>0</v>
      </c>
      <c r="O54" s="1">
        <f t="shared" si="35"/>
        <v>14</v>
      </c>
      <c r="P54" s="1">
        <f t="shared" si="36"/>
        <v>13</v>
      </c>
      <c r="Q54" s="1">
        <f t="shared" si="37"/>
        <v>2</v>
      </c>
      <c r="R54" s="1">
        <f t="shared" si="38"/>
        <v>10</v>
      </c>
      <c r="S54" s="1">
        <f t="shared" si="39"/>
        <v>10</v>
      </c>
      <c r="T54" s="1">
        <f t="shared" si="40"/>
        <v>4</v>
      </c>
      <c r="U54" s="1">
        <f t="shared" si="41"/>
        <v>7</v>
      </c>
      <c r="V54" s="1">
        <f t="shared" si="42"/>
        <v>9</v>
      </c>
      <c r="W54" s="1">
        <f t="shared" si="43"/>
        <v>2</v>
      </c>
      <c r="X54" s="1">
        <f t="shared" si="44"/>
        <v>14</v>
      </c>
      <c r="Y54" s="1">
        <f t="shared" si="45"/>
        <v>13</v>
      </c>
      <c r="Z54" s="1">
        <f t="shared" si="46"/>
        <v>3</v>
      </c>
      <c r="AA54" s="1" t="str">
        <f t="shared" si="27"/>
        <v>L</v>
      </c>
      <c r="AB54" s="1">
        <f t="shared" si="47"/>
        <v>3</v>
      </c>
      <c r="AC54" s="1" t="str">
        <f t="shared" si="28"/>
        <v>OTL</v>
      </c>
      <c r="AD54" s="1">
        <f t="shared" si="48"/>
        <v>4</v>
      </c>
      <c r="AE54" s="1">
        <f t="shared" si="49"/>
        <v>4</v>
      </c>
      <c r="AF54" s="1">
        <f t="shared" si="50"/>
        <v>2</v>
      </c>
      <c r="AG54" s="43"/>
    </row>
    <row r="55" spans="1:33" x14ac:dyDescent="0.3">
      <c r="A55" s="42">
        <v>46053</v>
      </c>
      <c r="B55" s="1">
        <v>54</v>
      </c>
      <c r="C55" s="1" t="s">
        <v>65</v>
      </c>
      <c r="D55" s="1" t="s">
        <v>13</v>
      </c>
      <c r="E55" s="1">
        <v>4</v>
      </c>
      <c r="F55" s="1">
        <v>3</v>
      </c>
      <c r="G55" s="1" t="s">
        <v>83</v>
      </c>
      <c r="H55" s="1" t="s">
        <v>83</v>
      </c>
      <c r="I55" s="1">
        <f t="shared" si="29"/>
        <v>25</v>
      </c>
      <c r="J55" s="1">
        <f t="shared" si="30"/>
        <v>23</v>
      </c>
      <c r="K55" s="1">
        <f t="shared" si="31"/>
        <v>7</v>
      </c>
      <c r="L55" s="1">
        <f t="shared" si="32"/>
        <v>6</v>
      </c>
      <c r="M55" s="1">
        <f t="shared" si="33"/>
        <v>3</v>
      </c>
      <c r="N55" s="1">
        <f t="shared" si="34"/>
        <v>0</v>
      </c>
      <c r="O55" s="1">
        <f t="shared" si="35"/>
        <v>14</v>
      </c>
      <c r="P55" s="1">
        <f t="shared" si="36"/>
        <v>13</v>
      </c>
      <c r="Q55" s="1">
        <f t="shared" si="37"/>
        <v>2</v>
      </c>
      <c r="R55" s="1">
        <f t="shared" si="38"/>
        <v>11</v>
      </c>
      <c r="S55" s="1">
        <f t="shared" si="39"/>
        <v>10</v>
      </c>
      <c r="T55" s="1">
        <f t="shared" si="40"/>
        <v>4</v>
      </c>
      <c r="U55" s="1">
        <f t="shared" si="41"/>
        <v>7</v>
      </c>
      <c r="V55" s="1">
        <f t="shared" si="42"/>
        <v>9</v>
      </c>
      <c r="W55" s="1">
        <f t="shared" si="43"/>
        <v>2</v>
      </c>
      <c r="X55" s="1">
        <f t="shared" si="44"/>
        <v>14</v>
      </c>
      <c r="Y55" s="1">
        <f t="shared" si="45"/>
        <v>13</v>
      </c>
      <c r="Z55" s="1">
        <f t="shared" si="46"/>
        <v>3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5</v>
      </c>
      <c r="AE55" s="1">
        <f t="shared" si="49"/>
        <v>3</v>
      </c>
      <c r="AF55" s="1">
        <f t="shared" si="50"/>
        <v>2</v>
      </c>
      <c r="AG55" s="43"/>
    </row>
    <row r="56" spans="1:33" x14ac:dyDescent="0.3">
      <c r="A56" s="42">
        <v>46055</v>
      </c>
      <c r="B56" s="1">
        <v>55</v>
      </c>
      <c r="C56" s="1" t="s">
        <v>66</v>
      </c>
      <c r="D56" s="1" t="s">
        <v>6</v>
      </c>
      <c r="E56" s="1">
        <v>6</v>
      </c>
      <c r="F56" s="1">
        <v>5</v>
      </c>
      <c r="G56" s="1" t="s">
        <v>83</v>
      </c>
      <c r="H56" s="1" t="s">
        <v>83</v>
      </c>
      <c r="I56" s="1">
        <f t="shared" si="29"/>
        <v>26</v>
      </c>
      <c r="J56" s="1">
        <f t="shared" si="30"/>
        <v>23</v>
      </c>
      <c r="K56" s="1">
        <f t="shared" si="31"/>
        <v>7</v>
      </c>
      <c r="L56" s="1">
        <f t="shared" si="32"/>
        <v>6</v>
      </c>
      <c r="M56" s="1">
        <f t="shared" si="33"/>
        <v>3</v>
      </c>
      <c r="N56" s="1">
        <f t="shared" si="34"/>
        <v>0</v>
      </c>
      <c r="O56" s="1">
        <f t="shared" si="35"/>
        <v>15</v>
      </c>
      <c r="P56" s="1">
        <f t="shared" si="36"/>
        <v>13</v>
      </c>
      <c r="Q56" s="1">
        <f t="shared" si="37"/>
        <v>2</v>
      </c>
      <c r="R56" s="1">
        <f t="shared" si="38"/>
        <v>11</v>
      </c>
      <c r="S56" s="1">
        <f t="shared" si="39"/>
        <v>10</v>
      </c>
      <c r="T56" s="1">
        <f t="shared" si="40"/>
        <v>4</v>
      </c>
      <c r="U56" s="1">
        <f t="shared" si="41"/>
        <v>8</v>
      </c>
      <c r="V56" s="1">
        <f t="shared" si="42"/>
        <v>9</v>
      </c>
      <c r="W56" s="1">
        <f t="shared" si="43"/>
        <v>2</v>
      </c>
      <c r="X56" s="1">
        <f t="shared" si="44"/>
        <v>15</v>
      </c>
      <c r="Y56" s="1">
        <f t="shared" si="45"/>
        <v>13</v>
      </c>
      <c r="Z56" s="1">
        <f t="shared" si="46"/>
        <v>3</v>
      </c>
      <c r="AA56" s="1" t="str">
        <f t="shared" si="27"/>
        <v>W</v>
      </c>
      <c r="AB56" s="1">
        <f t="shared" si="47"/>
        <v>2</v>
      </c>
      <c r="AC56" s="1" t="str">
        <f t="shared" si="28"/>
        <v>W</v>
      </c>
      <c r="AD56" s="1">
        <f t="shared" si="48"/>
        <v>5</v>
      </c>
      <c r="AE56" s="1">
        <f t="shared" si="49"/>
        <v>3</v>
      </c>
      <c r="AF56" s="1">
        <f t="shared" si="50"/>
        <v>2</v>
      </c>
      <c r="AG56" s="43"/>
    </row>
    <row r="57" spans="1:33" x14ac:dyDescent="0.3">
      <c r="A57" s="42">
        <v>46057</v>
      </c>
      <c r="B57" s="1">
        <v>56</v>
      </c>
      <c r="C57" s="1" t="s">
        <v>66</v>
      </c>
      <c r="D57" s="1" t="s">
        <v>17</v>
      </c>
      <c r="E57" s="1">
        <v>5</v>
      </c>
      <c r="F57" s="1">
        <v>6</v>
      </c>
      <c r="G57" s="1" t="s">
        <v>84</v>
      </c>
      <c r="H57" s="1" t="s">
        <v>83</v>
      </c>
      <c r="I57" s="1">
        <f t="shared" si="29"/>
        <v>26</v>
      </c>
      <c r="J57" s="1">
        <f t="shared" si="30"/>
        <v>23</v>
      </c>
      <c r="K57" s="1">
        <f t="shared" si="31"/>
        <v>7</v>
      </c>
      <c r="L57" s="1">
        <f t="shared" si="32"/>
        <v>7</v>
      </c>
      <c r="M57" s="1">
        <f t="shared" si="33"/>
        <v>3</v>
      </c>
      <c r="N57" s="1">
        <f t="shared" si="34"/>
        <v>0</v>
      </c>
      <c r="O57" s="1">
        <f t="shared" si="35"/>
        <v>15</v>
      </c>
      <c r="P57" s="1">
        <f t="shared" si="36"/>
        <v>13</v>
      </c>
      <c r="Q57" s="1">
        <f t="shared" si="37"/>
        <v>3</v>
      </c>
      <c r="R57" s="1">
        <f t="shared" si="38"/>
        <v>11</v>
      </c>
      <c r="S57" s="1">
        <f t="shared" si="39"/>
        <v>10</v>
      </c>
      <c r="T57" s="1">
        <f t="shared" si="40"/>
        <v>4</v>
      </c>
      <c r="U57" s="1">
        <f t="shared" si="41"/>
        <v>8</v>
      </c>
      <c r="V57" s="1">
        <f t="shared" si="42"/>
        <v>9</v>
      </c>
      <c r="W57" s="1">
        <f t="shared" si="43"/>
        <v>3</v>
      </c>
      <c r="X57" s="1">
        <f t="shared" si="44"/>
        <v>15</v>
      </c>
      <c r="Y57" s="1">
        <f t="shared" si="45"/>
        <v>13</v>
      </c>
      <c r="Z57" s="1">
        <f t="shared" si="46"/>
        <v>4</v>
      </c>
      <c r="AA57" s="1" t="str">
        <f t="shared" si="27"/>
        <v>L</v>
      </c>
      <c r="AB57" s="1">
        <f t="shared" si="47"/>
        <v>1</v>
      </c>
      <c r="AC57" s="1" t="str">
        <f t="shared" si="28"/>
        <v>OTL</v>
      </c>
      <c r="AD57" s="1">
        <f t="shared" si="48"/>
        <v>4</v>
      </c>
      <c r="AE57" s="1">
        <f t="shared" si="49"/>
        <v>3</v>
      </c>
      <c r="AF57" s="1">
        <f t="shared" si="50"/>
        <v>3</v>
      </c>
      <c r="AG57" s="43"/>
    </row>
    <row r="58" spans="1:33" x14ac:dyDescent="0.3">
      <c r="A58" s="42">
        <v>46058</v>
      </c>
      <c r="B58" s="1">
        <v>57</v>
      </c>
      <c r="C58" s="1" t="s">
        <v>65</v>
      </c>
      <c r="D58" s="1" t="s">
        <v>1</v>
      </c>
      <c r="E58" s="1">
        <v>2</v>
      </c>
      <c r="F58" s="1">
        <v>4</v>
      </c>
      <c r="G58" s="1" t="s">
        <v>83</v>
      </c>
      <c r="H58" s="1" t="s">
        <v>83</v>
      </c>
      <c r="I58" s="1">
        <f t="shared" si="29"/>
        <v>26</v>
      </c>
      <c r="J58" s="1">
        <f t="shared" si="30"/>
        <v>24</v>
      </c>
      <c r="K58" s="1">
        <f t="shared" si="31"/>
        <v>7</v>
      </c>
      <c r="L58" s="1">
        <f t="shared" si="32"/>
        <v>7</v>
      </c>
      <c r="M58" s="1">
        <f t="shared" si="33"/>
        <v>3</v>
      </c>
      <c r="N58" s="1">
        <f t="shared" si="34"/>
        <v>0</v>
      </c>
      <c r="O58" s="1">
        <f t="shared" si="35"/>
        <v>15</v>
      </c>
      <c r="P58" s="1">
        <f t="shared" si="36"/>
        <v>13</v>
      </c>
      <c r="Q58" s="1">
        <f t="shared" si="37"/>
        <v>3</v>
      </c>
      <c r="R58" s="1">
        <f t="shared" si="38"/>
        <v>11</v>
      </c>
      <c r="S58" s="1">
        <f t="shared" si="39"/>
        <v>11</v>
      </c>
      <c r="T58" s="1">
        <f t="shared" si="40"/>
        <v>4</v>
      </c>
      <c r="U58" s="1">
        <f t="shared" si="41"/>
        <v>8</v>
      </c>
      <c r="V58" s="1">
        <f t="shared" si="42"/>
        <v>9</v>
      </c>
      <c r="W58" s="1">
        <f t="shared" si="43"/>
        <v>3</v>
      </c>
      <c r="X58" s="1">
        <f t="shared" si="44"/>
        <v>15</v>
      </c>
      <c r="Y58" s="1">
        <f t="shared" si="45"/>
        <v>13</v>
      </c>
      <c r="Z58" s="1">
        <f t="shared" si="46"/>
        <v>4</v>
      </c>
      <c r="AA58" s="1" t="str">
        <f t="shared" si="27"/>
        <v>L</v>
      </c>
      <c r="AB58" s="1">
        <f t="shared" si="47"/>
        <v>2</v>
      </c>
      <c r="AC58" s="1" t="str">
        <f t="shared" si="28"/>
        <v>L</v>
      </c>
      <c r="AD58" s="1">
        <f t="shared" si="48"/>
        <v>3</v>
      </c>
      <c r="AE58" s="1">
        <f t="shared" si="49"/>
        <v>4</v>
      </c>
      <c r="AF58" s="1">
        <f t="shared" si="50"/>
        <v>3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25</v>
      </c>
      <c r="E59" s="1">
        <v>4</v>
      </c>
      <c r="F59" s="1">
        <v>2</v>
      </c>
      <c r="G59" s="1" t="s">
        <v>83</v>
      </c>
      <c r="H59" s="1" t="s">
        <v>83</v>
      </c>
      <c r="I59" s="1">
        <f t="shared" si="29"/>
        <v>27</v>
      </c>
      <c r="J59" s="1">
        <f t="shared" si="30"/>
        <v>24</v>
      </c>
      <c r="K59" s="1">
        <f t="shared" si="31"/>
        <v>7</v>
      </c>
      <c r="L59" s="1">
        <f t="shared" si="32"/>
        <v>7</v>
      </c>
      <c r="M59" s="1">
        <f t="shared" si="33"/>
        <v>3</v>
      </c>
      <c r="N59" s="1">
        <f t="shared" si="34"/>
        <v>0</v>
      </c>
      <c r="O59" s="1">
        <f t="shared" si="35"/>
        <v>16</v>
      </c>
      <c r="P59" s="1">
        <f t="shared" si="36"/>
        <v>13</v>
      </c>
      <c r="Q59" s="1">
        <f t="shared" si="37"/>
        <v>3</v>
      </c>
      <c r="R59" s="1">
        <f t="shared" si="38"/>
        <v>11</v>
      </c>
      <c r="S59" s="1">
        <f t="shared" si="39"/>
        <v>11</v>
      </c>
      <c r="T59" s="1">
        <f t="shared" si="40"/>
        <v>4</v>
      </c>
      <c r="U59" s="1">
        <f t="shared" si="41"/>
        <v>9</v>
      </c>
      <c r="V59" s="1">
        <f t="shared" si="42"/>
        <v>9</v>
      </c>
      <c r="W59" s="1">
        <f t="shared" si="43"/>
        <v>3</v>
      </c>
      <c r="X59" s="1">
        <f t="shared" si="44"/>
        <v>16</v>
      </c>
      <c r="Y59" s="1">
        <f t="shared" si="45"/>
        <v>13</v>
      </c>
      <c r="Z59" s="1">
        <f t="shared" si="46"/>
        <v>4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4</v>
      </c>
      <c r="AE59" s="1">
        <f t="shared" si="49"/>
        <v>3</v>
      </c>
      <c r="AF59" s="1">
        <f t="shared" si="50"/>
        <v>3</v>
      </c>
      <c r="AG59" s="43"/>
    </row>
    <row r="60" spans="1:33" x14ac:dyDescent="0.3">
      <c r="A60" s="42">
        <v>46081</v>
      </c>
      <c r="B60" s="1">
        <v>59</v>
      </c>
      <c r="C60" s="1" t="s">
        <v>65</v>
      </c>
      <c r="D60" s="1" t="s">
        <v>22</v>
      </c>
      <c r="E60" s="1">
        <v>2</v>
      </c>
      <c r="F60" s="1">
        <v>3</v>
      </c>
      <c r="G60" s="1" t="s">
        <v>84</v>
      </c>
      <c r="H60" s="1" t="s">
        <v>83</v>
      </c>
      <c r="I60" s="1">
        <f t="shared" si="29"/>
        <v>27</v>
      </c>
      <c r="J60" s="1">
        <f t="shared" si="30"/>
        <v>24</v>
      </c>
      <c r="K60" s="1">
        <f t="shared" si="31"/>
        <v>7</v>
      </c>
      <c r="L60" s="1">
        <f t="shared" si="32"/>
        <v>8</v>
      </c>
      <c r="M60" s="1">
        <f t="shared" si="33"/>
        <v>3</v>
      </c>
      <c r="N60" s="1">
        <f t="shared" si="34"/>
        <v>0</v>
      </c>
      <c r="O60" s="1">
        <f t="shared" si="35"/>
        <v>16</v>
      </c>
      <c r="P60" s="1">
        <f t="shared" si="36"/>
        <v>13</v>
      </c>
      <c r="Q60" s="1">
        <f t="shared" si="37"/>
        <v>3</v>
      </c>
      <c r="R60" s="1">
        <f t="shared" si="38"/>
        <v>11</v>
      </c>
      <c r="S60" s="1">
        <f t="shared" si="39"/>
        <v>11</v>
      </c>
      <c r="T60" s="1">
        <f t="shared" si="40"/>
        <v>5</v>
      </c>
      <c r="U60" s="1">
        <f t="shared" si="41"/>
        <v>9</v>
      </c>
      <c r="V60" s="1">
        <f t="shared" si="42"/>
        <v>9</v>
      </c>
      <c r="W60" s="1">
        <f t="shared" si="43"/>
        <v>4</v>
      </c>
      <c r="X60" s="1">
        <f t="shared" si="44"/>
        <v>16</v>
      </c>
      <c r="Y60" s="1">
        <f t="shared" si="45"/>
        <v>13</v>
      </c>
      <c r="Z60" s="1">
        <f t="shared" si="46"/>
        <v>5</v>
      </c>
      <c r="AA60" s="1" t="str">
        <f t="shared" si="27"/>
        <v>L</v>
      </c>
      <c r="AB60" s="1">
        <f t="shared" si="47"/>
        <v>1</v>
      </c>
      <c r="AC60" s="1" t="str">
        <f t="shared" si="28"/>
        <v>OTL</v>
      </c>
      <c r="AD60" s="1">
        <f t="shared" si="48"/>
        <v>4</v>
      </c>
      <c r="AE60" s="1">
        <f t="shared" si="49"/>
        <v>2</v>
      </c>
      <c r="AF60" s="1">
        <f t="shared" si="50"/>
        <v>4</v>
      </c>
      <c r="AG60" s="43"/>
    </row>
    <row r="61" spans="1:33" x14ac:dyDescent="0.3">
      <c r="A61" s="42">
        <v>46083</v>
      </c>
      <c r="B61" s="1">
        <v>60</v>
      </c>
      <c r="C61" s="1" t="s">
        <v>66</v>
      </c>
      <c r="D61" s="1" t="s">
        <v>21</v>
      </c>
      <c r="E61" s="1">
        <v>2</v>
      </c>
      <c r="F61" s="1">
        <v>4</v>
      </c>
      <c r="G61" s="1" t="s">
        <v>83</v>
      </c>
      <c r="H61" s="1" t="s">
        <v>83</v>
      </c>
      <c r="I61" s="1">
        <f t="shared" si="29"/>
        <v>27</v>
      </c>
      <c r="J61" s="1">
        <f t="shared" si="30"/>
        <v>25</v>
      </c>
      <c r="K61" s="1">
        <f t="shared" si="31"/>
        <v>7</v>
      </c>
      <c r="L61" s="1">
        <f t="shared" si="32"/>
        <v>8</v>
      </c>
      <c r="M61" s="1">
        <f t="shared" si="33"/>
        <v>3</v>
      </c>
      <c r="N61" s="1">
        <f t="shared" si="34"/>
        <v>0</v>
      </c>
      <c r="O61" s="1">
        <f t="shared" si="35"/>
        <v>16</v>
      </c>
      <c r="P61" s="1">
        <f t="shared" si="36"/>
        <v>14</v>
      </c>
      <c r="Q61" s="1">
        <f t="shared" si="37"/>
        <v>3</v>
      </c>
      <c r="R61" s="1">
        <f t="shared" si="38"/>
        <v>11</v>
      </c>
      <c r="S61" s="1">
        <f t="shared" si="39"/>
        <v>11</v>
      </c>
      <c r="T61" s="1">
        <f t="shared" si="40"/>
        <v>5</v>
      </c>
      <c r="U61" s="1">
        <f t="shared" si="41"/>
        <v>9</v>
      </c>
      <c r="V61" s="1">
        <f t="shared" si="42"/>
        <v>9</v>
      </c>
      <c r="W61" s="1">
        <f t="shared" si="43"/>
        <v>4</v>
      </c>
      <c r="X61" s="1">
        <f t="shared" si="44"/>
        <v>16</v>
      </c>
      <c r="Y61" s="1">
        <f t="shared" si="45"/>
        <v>13</v>
      </c>
      <c r="Z61" s="1">
        <f t="shared" si="46"/>
        <v>5</v>
      </c>
      <c r="AA61" s="1" t="str">
        <f t="shared" si="27"/>
        <v>L</v>
      </c>
      <c r="AB61" s="1">
        <f t="shared" si="47"/>
        <v>2</v>
      </c>
      <c r="AC61" s="1" t="str">
        <f t="shared" si="28"/>
        <v>L</v>
      </c>
      <c r="AD61" s="1">
        <f t="shared" si="48"/>
        <v>3</v>
      </c>
      <c r="AE61" s="1">
        <f t="shared" si="49"/>
        <v>3</v>
      </c>
      <c r="AF61" s="1">
        <f t="shared" si="50"/>
        <v>4</v>
      </c>
      <c r="AG61" s="43"/>
    </row>
    <row r="62" spans="1:33" x14ac:dyDescent="0.3">
      <c r="A62" s="42">
        <v>46084</v>
      </c>
      <c r="B62" s="1">
        <v>61</v>
      </c>
      <c r="C62" s="1" t="s">
        <v>65</v>
      </c>
      <c r="D62" s="1" t="s">
        <v>23</v>
      </c>
      <c r="E62" s="1">
        <v>2</v>
      </c>
      <c r="F62" s="1">
        <v>3</v>
      </c>
      <c r="G62" s="1" t="s">
        <v>83</v>
      </c>
      <c r="H62" s="1" t="s">
        <v>83</v>
      </c>
      <c r="I62" s="1">
        <f t="shared" si="29"/>
        <v>27</v>
      </c>
      <c r="J62" s="1">
        <f t="shared" si="30"/>
        <v>26</v>
      </c>
      <c r="K62" s="1">
        <f t="shared" si="31"/>
        <v>7</v>
      </c>
      <c r="L62" s="1">
        <f t="shared" si="32"/>
        <v>8</v>
      </c>
      <c r="M62" s="1">
        <f t="shared" si="33"/>
        <v>3</v>
      </c>
      <c r="N62" s="1">
        <f t="shared" si="34"/>
        <v>0</v>
      </c>
      <c r="O62" s="1">
        <f t="shared" si="35"/>
        <v>16</v>
      </c>
      <c r="P62" s="1">
        <f t="shared" si="36"/>
        <v>14</v>
      </c>
      <c r="Q62" s="1">
        <f t="shared" si="37"/>
        <v>3</v>
      </c>
      <c r="R62" s="1">
        <f t="shared" si="38"/>
        <v>11</v>
      </c>
      <c r="S62" s="1">
        <f t="shared" si="39"/>
        <v>12</v>
      </c>
      <c r="T62" s="1">
        <f t="shared" si="40"/>
        <v>5</v>
      </c>
      <c r="U62" s="1">
        <f t="shared" si="41"/>
        <v>9</v>
      </c>
      <c r="V62" s="1">
        <f t="shared" si="42"/>
        <v>9</v>
      </c>
      <c r="W62" s="1">
        <f t="shared" si="43"/>
        <v>4</v>
      </c>
      <c r="X62" s="1">
        <f t="shared" si="44"/>
        <v>16</v>
      </c>
      <c r="Y62" s="1">
        <f t="shared" si="45"/>
        <v>13</v>
      </c>
      <c r="Z62" s="1">
        <f t="shared" si="46"/>
        <v>5</v>
      </c>
      <c r="AA62" s="1" t="str">
        <f t="shared" si="27"/>
        <v>L</v>
      </c>
      <c r="AB62" s="1">
        <f t="shared" si="47"/>
        <v>3</v>
      </c>
      <c r="AC62" s="1" t="str">
        <f t="shared" si="28"/>
        <v>L</v>
      </c>
      <c r="AD62" s="1">
        <f t="shared" si="48"/>
        <v>3</v>
      </c>
      <c r="AE62" s="1">
        <f t="shared" si="49"/>
        <v>3</v>
      </c>
      <c r="AF62" s="1">
        <f t="shared" si="50"/>
        <v>4</v>
      </c>
      <c r="AG62" s="43"/>
    </row>
    <row r="63" spans="1:33" x14ac:dyDescent="0.3">
      <c r="A63" s="42">
        <v>46086</v>
      </c>
      <c r="B63" s="1">
        <v>62</v>
      </c>
      <c r="C63" s="1" t="s">
        <v>66</v>
      </c>
      <c r="D63" s="1" t="s">
        <v>29</v>
      </c>
      <c r="E63" s="1">
        <v>6</v>
      </c>
      <c r="F63" s="1">
        <v>3</v>
      </c>
      <c r="G63" s="1" t="s">
        <v>83</v>
      </c>
      <c r="H63" s="1" t="s">
        <v>83</v>
      </c>
      <c r="I63" s="1">
        <f t="shared" si="29"/>
        <v>28</v>
      </c>
      <c r="J63" s="1">
        <f t="shared" si="30"/>
        <v>26</v>
      </c>
      <c r="K63" s="1">
        <f t="shared" si="31"/>
        <v>7</v>
      </c>
      <c r="L63" s="1">
        <f t="shared" si="32"/>
        <v>8</v>
      </c>
      <c r="M63" s="1">
        <f t="shared" si="33"/>
        <v>3</v>
      </c>
      <c r="N63" s="1">
        <f t="shared" si="34"/>
        <v>0</v>
      </c>
      <c r="O63" s="1">
        <f t="shared" si="35"/>
        <v>17</v>
      </c>
      <c r="P63" s="1">
        <f t="shared" si="36"/>
        <v>14</v>
      </c>
      <c r="Q63" s="1">
        <f t="shared" si="37"/>
        <v>3</v>
      </c>
      <c r="R63" s="1">
        <f t="shared" si="38"/>
        <v>11</v>
      </c>
      <c r="S63" s="1">
        <f t="shared" si="39"/>
        <v>12</v>
      </c>
      <c r="T63" s="1">
        <f t="shared" si="40"/>
        <v>5</v>
      </c>
      <c r="U63" s="1">
        <f t="shared" si="41"/>
        <v>9</v>
      </c>
      <c r="V63" s="1">
        <f t="shared" si="42"/>
        <v>9</v>
      </c>
      <c r="W63" s="1">
        <f t="shared" si="43"/>
        <v>4</v>
      </c>
      <c r="X63" s="1">
        <f t="shared" si="44"/>
        <v>16</v>
      </c>
      <c r="Y63" s="1">
        <f t="shared" si="45"/>
        <v>13</v>
      </c>
      <c r="Z63" s="1">
        <f t="shared" si="46"/>
        <v>5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4</v>
      </c>
      <c r="AE63" s="1">
        <f t="shared" si="49"/>
        <v>3</v>
      </c>
      <c r="AF63" s="1">
        <f t="shared" si="50"/>
        <v>3</v>
      </c>
      <c r="AG63" s="43"/>
    </row>
    <row r="64" spans="1:33" x14ac:dyDescent="0.3">
      <c r="A64" s="42">
        <v>46088</v>
      </c>
      <c r="B64" s="1">
        <v>63</v>
      </c>
      <c r="C64" s="1" t="s">
        <v>65</v>
      </c>
      <c r="D64" s="1" t="s">
        <v>28</v>
      </c>
      <c r="E64" s="1">
        <v>2</v>
      </c>
      <c r="F64" s="1">
        <v>3</v>
      </c>
      <c r="G64" s="1" t="s">
        <v>83</v>
      </c>
      <c r="H64" s="1" t="s">
        <v>83</v>
      </c>
      <c r="I64" s="1">
        <f t="shared" si="29"/>
        <v>28</v>
      </c>
      <c r="J64" s="1">
        <f t="shared" si="30"/>
        <v>27</v>
      </c>
      <c r="K64" s="1">
        <f t="shared" si="31"/>
        <v>7</v>
      </c>
      <c r="L64" s="1">
        <f t="shared" si="32"/>
        <v>8</v>
      </c>
      <c r="M64" s="1">
        <f t="shared" si="33"/>
        <v>3</v>
      </c>
      <c r="N64" s="1">
        <f t="shared" si="34"/>
        <v>0</v>
      </c>
      <c r="O64" s="1">
        <f t="shared" si="35"/>
        <v>17</v>
      </c>
      <c r="P64" s="1">
        <f t="shared" si="36"/>
        <v>14</v>
      </c>
      <c r="Q64" s="1">
        <f t="shared" si="37"/>
        <v>3</v>
      </c>
      <c r="R64" s="1">
        <f t="shared" si="38"/>
        <v>11</v>
      </c>
      <c r="S64" s="1">
        <f t="shared" si="39"/>
        <v>13</v>
      </c>
      <c r="T64" s="1">
        <f t="shared" si="40"/>
        <v>5</v>
      </c>
      <c r="U64" s="1">
        <f t="shared" si="41"/>
        <v>9</v>
      </c>
      <c r="V64" s="1">
        <f t="shared" si="42"/>
        <v>9</v>
      </c>
      <c r="W64" s="1">
        <f t="shared" si="43"/>
        <v>4</v>
      </c>
      <c r="X64" s="1">
        <f t="shared" si="44"/>
        <v>16</v>
      </c>
      <c r="Y64" s="1">
        <f t="shared" si="45"/>
        <v>13</v>
      </c>
      <c r="Z64" s="1">
        <f t="shared" si="46"/>
        <v>5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4</v>
      </c>
      <c r="AE64" s="1">
        <f t="shared" si="49"/>
        <v>4</v>
      </c>
      <c r="AF64" s="1">
        <f t="shared" si="50"/>
        <v>2</v>
      </c>
      <c r="AG64" s="43"/>
    </row>
    <row r="65" spans="1:33" x14ac:dyDescent="0.3">
      <c r="A65" s="42">
        <v>46091</v>
      </c>
      <c r="B65" s="1">
        <v>64</v>
      </c>
      <c r="C65" s="1" t="s">
        <v>65</v>
      </c>
      <c r="D65" s="1" t="s">
        <v>7</v>
      </c>
      <c r="E65" s="1">
        <v>4</v>
      </c>
      <c r="F65" s="1">
        <v>2</v>
      </c>
      <c r="G65" s="1" t="s">
        <v>83</v>
      </c>
      <c r="H65" s="1" t="s">
        <v>83</v>
      </c>
      <c r="I65" s="1">
        <f t="shared" si="29"/>
        <v>29</v>
      </c>
      <c r="J65" s="1">
        <f t="shared" si="30"/>
        <v>27</v>
      </c>
      <c r="K65" s="1">
        <f t="shared" si="31"/>
        <v>7</v>
      </c>
      <c r="L65" s="1">
        <f t="shared" si="32"/>
        <v>8</v>
      </c>
      <c r="M65" s="1">
        <f t="shared" si="33"/>
        <v>3</v>
      </c>
      <c r="N65" s="1">
        <f t="shared" si="34"/>
        <v>0</v>
      </c>
      <c r="O65" s="1">
        <f t="shared" si="35"/>
        <v>17</v>
      </c>
      <c r="P65" s="1">
        <f t="shared" si="36"/>
        <v>14</v>
      </c>
      <c r="Q65" s="1">
        <f t="shared" si="37"/>
        <v>3</v>
      </c>
      <c r="R65" s="1">
        <f t="shared" si="38"/>
        <v>12</v>
      </c>
      <c r="S65" s="1">
        <f t="shared" si="39"/>
        <v>13</v>
      </c>
      <c r="T65" s="1">
        <f t="shared" si="40"/>
        <v>5</v>
      </c>
      <c r="U65" s="1">
        <f t="shared" si="41"/>
        <v>9</v>
      </c>
      <c r="V65" s="1">
        <f t="shared" si="42"/>
        <v>9</v>
      </c>
      <c r="W65" s="1">
        <f t="shared" si="43"/>
        <v>4</v>
      </c>
      <c r="X65" s="1">
        <f t="shared" si="44"/>
        <v>17</v>
      </c>
      <c r="Y65" s="1">
        <f t="shared" si="45"/>
        <v>13</v>
      </c>
      <c r="Z65" s="1">
        <f t="shared" si="46"/>
        <v>5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4</v>
      </c>
      <c r="AE65" s="1">
        <f t="shared" si="49"/>
        <v>4</v>
      </c>
      <c r="AF65" s="1">
        <f t="shared" si="50"/>
        <v>2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3</v>
      </c>
      <c r="E66" s="1">
        <v>3</v>
      </c>
      <c r="F66" s="1">
        <v>4</v>
      </c>
      <c r="G66" s="1" t="s">
        <v>84</v>
      </c>
      <c r="H66" s="1" t="s">
        <v>84</v>
      </c>
      <c r="I66" s="1">
        <f t="shared" si="29"/>
        <v>29</v>
      </c>
      <c r="J66" s="1">
        <f t="shared" si="30"/>
        <v>27</v>
      </c>
      <c r="K66" s="1">
        <f t="shared" si="31"/>
        <v>7</v>
      </c>
      <c r="L66" s="1">
        <f t="shared" si="32"/>
        <v>9</v>
      </c>
      <c r="M66" s="1">
        <f t="shared" si="33"/>
        <v>3</v>
      </c>
      <c r="N66" s="1">
        <f t="shared" si="34"/>
        <v>1</v>
      </c>
      <c r="O66" s="1">
        <f t="shared" si="35"/>
        <v>17</v>
      </c>
      <c r="P66" s="1">
        <f t="shared" si="36"/>
        <v>14</v>
      </c>
      <c r="Q66" s="1">
        <f t="shared" si="37"/>
        <v>3</v>
      </c>
      <c r="R66" s="1">
        <f t="shared" si="38"/>
        <v>12</v>
      </c>
      <c r="S66" s="1">
        <f t="shared" si="39"/>
        <v>13</v>
      </c>
      <c r="T66" s="1">
        <f t="shared" si="40"/>
        <v>6</v>
      </c>
      <c r="U66" s="1">
        <f t="shared" si="41"/>
        <v>9</v>
      </c>
      <c r="V66" s="1">
        <f t="shared" si="42"/>
        <v>9</v>
      </c>
      <c r="W66" s="1">
        <f t="shared" si="43"/>
        <v>4</v>
      </c>
      <c r="X66" s="1">
        <f t="shared" si="44"/>
        <v>17</v>
      </c>
      <c r="Y66" s="1">
        <f t="shared" si="45"/>
        <v>13</v>
      </c>
      <c r="Z66" s="1">
        <f t="shared" si="46"/>
        <v>6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OTL</v>
      </c>
      <c r="AD66" s="1">
        <f t="shared" si="48"/>
        <v>3</v>
      </c>
      <c r="AE66" s="1">
        <f t="shared" si="49"/>
        <v>4</v>
      </c>
      <c r="AF66" s="1">
        <f t="shared" si="50"/>
        <v>3</v>
      </c>
      <c r="AG66" s="43"/>
    </row>
    <row r="67" spans="1:33" x14ac:dyDescent="0.3">
      <c r="A67" s="42">
        <v>46096</v>
      </c>
      <c r="B67" s="1">
        <v>66</v>
      </c>
      <c r="C67" s="1" t="s">
        <v>65</v>
      </c>
      <c r="D67" s="1" t="s">
        <v>20</v>
      </c>
      <c r="E67" s="1">
        <v>1</v>
      </c>
      <c r="F67" s="1">
        <v>3</v>
      </c>
      <c r="G67" s="1" t="s">
        <v>83</v>
      </c>
      <c r="H67" s="1" t="s">
        <v>83</v>
      </c>
      <c r="I67" s="1">
        <f t="shared" ref="I67:I83" si="53">IF(E67="","",IF(E67&gt;F67,I66+1,I66))</f>
        <v>29</v>
      </c>
      <c r="J67" s="1">
        <f t="shared" ref="J67:J83" si="54">IF(E67="","",IF(AND(F67&gt;E67,G67=$AK$2,H67=$AK$2),J66+1,J66))</f>
        <v>28</v>
      </c>
      <c r="K67" s="1">
        <f t="shared" ref="K67:K83" si="55">IF(E67="","",IF(AND(G67=$AK$1,E67&gt;F67),K66+1,K66))</f>
        <v>7</v>
      </c>
      <c r="L67" s="1">
        <f t="shared" ref="L67:L83" si="56">IF(E67="","",IF(AND(OR(G67=$AK$1,H67=$AK$1),E67&lt;F67),L66+1,L66))</f>
        <v>9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1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14</v>
      </c>
      <c r="Q67" s="1">
        <f t="shared" ref="Q67:Q83" si="61">IF(E67="","",IF(AND(C67=$AL$1,F67&gt;E67,OR(G67=$AK$1,H67=$AK$1)),Q66+1, Q66))</f>
        <v>3</v>
      </c>
      <c r="R67" s="1">
        <f t="shared" ref="R67:R83" si="62">IF(E67="","",IF(AND(C67=$AL$2,E67&gt;F67),R66+1,R66))</f>
        <v>12</v>
      </c>
      <c r="S67" s="1">
        <f t="shared" ref="S67:S83" si="63">IF(E67="","",IF(AND(C67=$AL$2,F67&gt;E67,G67=$AK$2,H67=$AK$2),S66+1,S66))</f>
        <v>14</v>
      </c>
      <c r="T67" s="1">
        <f t="shared" ref="T67:T83" si="64">IF(E67="","",IF(AND(C67=$AL$2,F67&gt;E67,OR(G67=$AK$1,H67=$AK$1)), T66+1, T66))</f>
        <v>6</v>
      </c>
      <c r="U67" s="1">
        <f t="shared" ref="U67:U83" si="65">IF(E67="","",IF(AND(E67&gt;F67,COUNTIF($AO$1:$AO$7,D67)=1),U66+1,U66))</f>
        <v>9</v>
      </c>
      <c r="V67" s="1">
        <f t="shared" ref="V67:V83" si="66">IF(E67="","",IF(AND(E67&lt;F67,G67=$AK$2,H67=$AK$2,COUNTIF($AO$1:$AO$7,D67)=1),V66+1,V66))</f>
        <v>9</v>
      </c>
      <c r="W67" s="1">
        <f t="shared" ref="W67:W83" si="67">IF(E67="","",IF(AND(E67&lt;F67,COUNTIF($AO$1:$AO$7,D67)=1,OR(G67=$AK$1,H67=$AK$1)), W66+1, W66))</f>
        <v>4</v>
      </c>
      <c r="X67" s="1">
        <f t="shared" ref="X67:X83" si="68">IF(E67="","",IF(AND(E67&gt;F67,COUNTIF($AN$1:$AN$15,D67)=1),X66+1,X66))</f>
        <v>17</v>
      </c>
      <c r="Y67" s="1">
        <f t="shared" ref="Y67:Y83" si="69">IF(E67="","",IF(AND(E67&lt;F67,G67=$AK$2,H67=$AK$2,COUNTIF($AN$1:$AN$15,D67)=1),Y66+1,Y66))</f>
        <v>14</v>
      </c>
      <c r="Z67" s="1">
        <f t="shared" ref="Z67:Z83" si="70">IF(E67="","",IF(AND(E67&lt;F67,COUNTIF($AN$1:$AN$15,D67)=1,OR(G67=$AK$1,H67=$AK$1)), Z66+1, Z66))</f>
        <v>6</v>
      </c>
      <c r="AA67" s="1" t="str">
        <f t="shared" si="51"/>
        <v>L</v>
      </c>
      <c r="AB67" s="1">
        <f t="shared" ref="AB67:AB83" si="71">IF(AA67="","",IF(AA67=AA66,AB66+1,1))</f>
        <v>2</v>
      </c>
      <c r="AC67" s="1" t="str">
        <f t="shared" si="52"/>
        <v>L</v>
      </c>
      <c r="AD67" s="1">
        <f t="shared" si="48"/>
        <v>3</v>
      </c>
      <c r="AE67" s="1">
        <f t="shared" si="49"/>
        <v>5</v>
      </c>
      <c r="AF67" s="1">
        <f t="shared" si="50"/>
        <v>2</v>
      </c>
      <c r="AG67" s="43"/>
    </row>
    <row r="68" spans="1:33" x14ac:dyDescent="0.3">
      <c r="A68" s="42">
        <v>46098</v>
      </c>
      <c r="B68" s="1">
        <v>67</v>
      </c>
      <c r="C68" s="1" t="s">
        <v>65</v>
      </c>
      <c r="D68" s="1" t="s">
        <v>0</v>
      </c>
      <c r="E68" s="1">
        <v>4</v>
      </c>
      <c r="F68" s="1">
        <v>3</v>
      </c>
      <c r="G68" s="1" t="s">
        <v>84</v>
      </c>
      <c r="H68" s="1" t="s">
        <v>84</v>
      </c>
      <c r="I68" s="1">
        <f t="shared" si="53"/>
        <v>30</v>
      </c>
      <c r="J68" s="1">
        <f t="shared" si="54"/>
        <v>28</v>
      </c>
      <c r="K68" s="1">
        <f t="shared" si="55"/>
        <v>8</v>
      </c>
      <c r="L68" s="1">
        <f t="shared" si="56"/>
        <v>9</v>
      </c>
      <c r="M68" s="1">
        <f t="shared" si="57"/>
        <v>4</v>
      </c>
      <c r="N68" s="1">
        <f t="shared" si="58"/>
        <v>1</v>
      </c>
      <c r="O68" s="1">
        <f t="shared" si="59"/>
        <v>17</v>
      </c>
      <c r="P68" s="1">
        <f t="shared" si="60"/>
        <v>14</v>
      </c>
      <c r="Q68" s="1">
        <f t="shared" si="61"/>
        <v>3</v>
      </c>
      <c r="R68" s="1">
        <f t="shared" si="62"/>
        <v>13</v>
      </c>
      <c r="S68" s="1">
        <f t="shared" si="63"/>
        <v>14</v>
      </c>
      <c r="T68" s="1">
        <f t="shared" si="64"/>
        <v>6</v>
      </c>
      <c r="U68" s="1">
        <f t="shared" si="65"/>
        <v>10</v>
      </c>
      <c r="V68" s="1">
        <f t="shared" si="66"/>
        <v>9</v>
      </c>
      <c r="W68" s="1">
        <f t="shared" si="67"/>
        <v>4</v>
      </c>
      <c r="X68" s="1">
        <f t="shared" si="68"/>
        <v>18</v>
      </c>
      <c r="Y68" s="1">
        <f t="shared" si="69"/>
        <v>14</v>
      </c>
      <c r="Z68" s="1">
        <f t="shared" si="70"/>
        <v>6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4</v>
      </c>
      <c r="AE68" s="1">
        <f t="shared" si="49"/>
        <v>4</v>
      </c>
      <c r="AF68" s="1">
        <f t="shared" si="50"/>
        <v>2</v>
      </c>
      <c r="AG68" s="43"/>
    </row>
    <row r="69" spans="1:33" x14ac:dyDescent="0.3">
      <c r="A69" s="42">
        <v>46100</v>
      </c>
      <c r="B69" s="1">
        <v>68</v>
      </c>
      <c r="C69" s="1" t="s">
        <v>66</v>
      </c>
      <c r="D69" s="1" t="s">
        <v>7</v>
      </c>
      <c r="E69" s="1">
        <v>3</v>
      </c>
      <c r="F69" s="1">
        <v>1</v>
      </c>
      <c r="G69" s="1" t="s">
        <v>83</v>
      </c>
      <c r="H69" s="1" t="s">
        <v>83</v>
      </c>
      <c r="I69" s="1">
        <f t="shared" si="53"/>
        <v>31</v>
      </c>
      <c r="J69" s="1">
        <f t="shared" si="54"/>
        <v>28</v>
      </c>
      <c r="K69" s="1">
        <f t="shared" si="55"/>
        <v>8</v>
      </c>
      <c r="L69" s="1">
        <f t="shared" si="56"/>
        <v>9</v>
      </c>
      <c r="M69" s="1">
        <f t="shared" si="57"/>
        <v>4</v>
      </c>
      <c r="N69" s="1">
        <f t="shared" si="58"/>
        <v>1</v>
      </c>
      <c r="O69" s="1">
        <f t="shared" si="59"/>
        <v>18</v>
      </c>
      <c r="P69" s="1">
        <f t="shared" si="60"/>
        <v>14</v>
      </c>
      <c r="Q69" s="1">
        <f t="shared" si="61"/>
        <v>3</v>
      </c>
      <c r="R69" s="1">
        <f t="shared" si="62"/>
        <v>13</v>
      </c>
      <c r="S69" s="1">
        <f t="shared" si="63"/>
        <v>14</v>
      </c>
      <c r="T69" s="1">
        <f t="shared" si="64"/>
        <v>6</v>
      </c>
      <c r="U69" s="1">
        <f t="shared" si="65"/>
        <v>10</v>
      </c>
      <c r="V69" s="1">
        <f t="shared" si="66"/>
        <v>9</v>
      </c>
      <c r="W69" s="1">
        <f t="shared" si="67"/>
        <v>4</v>
      </c>
      <c r="X69" s="1">
        <f t="shared" si="68"/>
        <v>19</v>
      </c>
      <c r="Y69" s="1">
        <f t="shared" si="69"/>
        <v>14</v>
      </c>
      <c r="Z69" s="1">
        <f t="shared" si="70"/>
        <v>6</v>
      </c>
      <c r="AA69" s="1" t="str">
        <f t="shared" si="51"/>
        <v>W</v>
      </c>
      <c r="AB69" s="1">
        <f t="shared" si="71"/>
        <v>2</v>
      </c>
      <c r="AC69" s="1" t="str">
        <f t="shared" si="52"/>
        <v>W</v>
      </c>
      <c r="AD69" s="1">
        <f t="shared" si="48"/>
        <v>4</v>
      </c>
      <c r="AE69" s="1">
        <f t="shared" si="49"/>
        <v>4</v>
      </c>
      <c r="AF69" s="1">
        <f t="shared" si="50"/>
        <v>2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2</v>
      </c>
      <c r="E70" s="1">
        <v>4</v>
      </c>
      <c r="F70" s="1">
        <v>1</v>
      </c>
      <c r="G70" s="1" t="s">
        <v>83</v>
      </c>
      <c r="H70" s="1" t="s">
        <v>83</v>
      </c>
      <c r="I70" s="1">
        <f t="shared" si="53"/>
        <v>32</v>
      </c>
      <c r="J70" s="1">
        <f t="shared" si="54"/>
        <v>28</v>
      </c>
      <c r="K70" s="1">
        <f t="shared" si="55"/>
        <v>8</v>
      </c>
      <c r="L70" s="1">
        <f t="shared" si="56"/>
        <v>9</v>
      </c>
      <c r="M70" s="1">
        <f t="shared" si="57"/>
        <v>4</v>
      </c>
      <c r="N70" s="1">
        <f t="shared" si="58"/>
        <v>1</v>
      </c>
      <c r="O70" s="1">
        <f t="shared" si="59"/>
        <v>19</v>
      </c>
      <c r="P70" s="1">
        <f t="shared" si="60"/>
        <v>14</v>
      </c>
      <c r="Q70" s="1">
        <f t="shared" si="61"/>
        <v>3</v>
      </c>
      <c r="R70" s="1">
        <f t="shared" si="62"/>
        <v>13</v>
      </c>
      <c r="S70" s="1">
        <f t="shared" si="63"/>
        <v>14</v>
      </c>
      <c r="T70" s="1">
        <f t="shared" si="64"/>
        <v>6</v>
      </c>
      <c r="U70" s="1">
        <f t="shared" si="65"/>
        <v>10</v>
      </c>
      <c r="V70" s="1">
        <f t="shared" si="66"/>
        <v>9</v>
      </c>
      <c r="W70" s="1">
        <f t="shared" si="67"/>
        <v>4</v>
      </c>
      <c r="X70" s="1">
        <f t="shared" si="68"/>
        <v>20</v>
      </c>
      <c r="Y70" s="1">
        <f t="shared" si="69"/>
        <v>14</v>
      </c>
      <c r="Z70" s="1">
        <f t="shared" si="70"/>
        <v>6</v>
      </c>
      <c r="AA70" s="1" t="str">
        <f t="shared" si="51"/>
        <v>W</v>
      </c>
      <c r="AB70" s="1">
        <f t="shared" si="71"/>
        <v>3</v>
      </c>
      <c r="AC70" s="1" t="str">
        <f t="shared" si="52"/>
        <v>W</v>
      </c>
      <c r="AD70" s="1">
        <f t="shared" si="48"/>
        <v>5</v>
      </c>
      <c r="AE70" s="1">
        <f t="shared" si="49"/>
        <v>4</v>
      </c>
      <c r="AF70" s="1">
        <f t="shared" si="50"/>
        <v>1</v>
      </c>
      <c r="AG70" s="43"/>
    </row>
    <row r="71" spans="1:33" x14ac:dyDescent="0.3">
      <c r="A71" s="42">
        <v>46103</v>
      </c>
      <c r="B71" s="1">
        <v>70</v>
      </c>
      <c r="C71" s="1" t="s">
        <v>65</v>
      </c>
      <c r="D71" s="1" t="s">
        <v>25</v>
      </c>
      <c r="E71" s="1">
        <v>3</v>
      </c>
      <c r="F71" s="1">
        <v>2</v>
      </c>
      <c r="G71" s="1" t="s">
        <v>84</v>
      </c>
      <c r="H71" s="1" t="s">
        <v>83</v>
      </c>
      <c r="I71" s="1">
        <f t="shared" si="53"/>
        <v>33</v>
      </c>
      <c r="J71" s="1">
        <f t="shared" si="54"/>
        <v>28</v>
      </c>
      <c r="K71" s="1">
        <f t="shared" si="55"/>
        <v>9</v>
      </c>
      <c r="L71" s="1">
        <f t="shared" si="56"/>
        <v>9</v>
      </c>
      <c r="M71" s="1">
        <f t="shared" si="57"/>
        <v>4</v>
      </c>
      <c r="N71" s="1">
        <f t="shared" si="58"/>
        <v>1</v>
      </c>
      <c r="O71" s="1">
        <f t="shared" si="59"/>
        <v>19</v>
      </c>
      <c r="P71" s="1">
        <f t="shared" si="60"/>
        <v>14</v>
      </c>
      <c r="Q71" s="1">
        <f t="shared" si="61"/>
        <v>3</v>
      </c>
      <c r="R71" s="1">
        <f t="shared" si="62"/>
        <v>14</v>
      </c>
      <c r="S71" s="1">
        <f t="shared" si="63"/>
        <v>14</v>
      </c>
      <c r="T71" s="1">
        <f t="shared" si="64"/>
        <v>6</v>
      </c>
      <c r="U71" s="1">
        <f t="shared" si="65"/>
        <v>11</v>
      </c>
      <c r="V71" s="1">
        <f t="shared" si="66"/>
        <v>9</v>
      </c>
      <c r="W71" s="1">
        <f t="shared" si="67"/>
        <v>4</v>
      </c>
      <c r="X71" s="1">
        <f t="shared" si="68"/>
        <v>21</v>
      </c>
      <c r="Y71" s="1">
        <f t="shared" si="69"/>
        <v>14</v>
      </c>
      <c r="Z71" s="1">
        <f t="shared" si="70"/>
        <v>6</v>
      </c>
      <c r="AA71" s="1" t="str">
        <f t="shared" si="51"/>
        <v>W</v>
      </c>
      <c r="AB71" s="1">
        <f t="shared" si="71"/>
        <v>4</v>
      </c>
      <c r="AC71" s="1" t="str">
        <f t="shared" si="52"/>
        <v>W</v>
      </c>
      <c r="AD71" s="1">
        <f t="shared" si="48"/>
        <v>6</v>
      </c>
      <c r="AE71" s="1">
        <f t="shared" si="49"/>
        <v>3</v>
      </c>
      <c r="AF71" s="1">
        <f t="shared" si="50"/>
        <v>1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8</v>
      </c>
      <c r="E72" s="1">
        <v>6</v>
      </c>
      <c r="F72" s="1">
        <v>3</v>
      </c>
      <c r="G72" s="1" t="s">
        <v>83</v>
      </c>
      <c r="H72" s="1" t="s">
        <v>83</v>
      </c>
      <c r="I72" s="1">
        <f t="shared" si="53"/>
        <v>34</v>
      </c>
      <c r="J72" s="1">
        <f t="shared" si="54"/>
        <v>28</v>
      </c>
      <c r="K72" s="1">
        <f t="shared" si="55"/>
        <v>9</v>
      </c>
      <c r="L72" s="1">
        <f t="shared" si="56"/>
        <v>9</v>
      </c>
      <c r="M72" s="1">
        <f t="shared" si="57"/>
        <v>4</v>
      </c>
      <c r="N72" s="1">
        <f t="shared" si="58"/>
        <v>1</v>
      </c>
      <c r="O72" s="1">
        <f t="shared" si="59"/>
        <v>20</v>
      </c>
      <c r="P72" s="1">
        <f t="shared" si="60"/>
        <v>14</v>
      </c>
      <c r="Q72" s="1">
        <f t="shared" si="61"/>
        <v>3</v>
      </c>
      <c r="R72" s="1">
        <f t="shared" si="62"/>
        <v>14</v>
      </c>
      <c r="S72" s="1">
        <f t="shared" si="63"/>
        <v>14</v>
      </c>
      <c r="T72" s="1">
        <f t="shared" si="64"/>
        <v>6</v>
      </c>
      <c r="U72" s="1">
        <f t="shared" si="65"/>
        <v>11</v>
      </c>
      <c r="V72" s="1">
        <f t="shared" si="66"/>
        <v>9</v>
      </c>
      <c r="W72" s="1">
        <f t="shared" si="67"/>
        <v>4</v>
      </c>
      <c r="X72" s="1">
        <f t="shared" si="68"/>
        <v>22</v>
      </c>
      <c r="Y72" s="1">
        <f t="shared" si="69"/>
        <v>14</v>
      </c>
      <c r="Z72" s="1">
        <f t="shared" si="70"/>
        <v>6</v>
      </c>
      <c r="AA72" s="1" t="str">
        <f t="shared" si="51"/>
        <v>W</v>
      </c>
      <c r="AB72" s="1">
        <f t="shared" si="71"/>
        <v>5</v>
      </c>
      <c r="AC72" s="1" t="str">
        <f t="shared" si="52"/>
        <v>W</v>
      </c>
      <c r="AD72" s="1">
        <f t="shared" si="48"/>
        <v>7</v>
      </c>
      <c r="AE72" s="1">
        <f t="shared" si="49"/>
        <v>2</v>
      </c>
      <c r="AF72" s="1">
        <f t="shared" si="50"/>
        <v>1</v>
      </c>
      <c r="AG72" s="43"/>
    </row>
    <row r="73" spans="1:33" x14ac:dyDescent="0.3">
      <c r="A73" s="42">
        <v>46107</v>
      </c>
      <c r="B73" s="1">
        <v>72</v>
      </c>
      <c r="C73" s="1" t="s">
        <v>66</v>
      </c>
      <c r="D73" s="1" t="s">
        <v>14</v>
      </c>
      <c r="E73" s="1">
        <v>2</v>
      </c>
      <c r="F73" s="1">
        <v>4</v>
      </c>
      <c r="G73" s="1" t="s">
        <v>83</v>
      </c>
      <c r="H73" s="1" t="s">
        <v>83</v>
      </c>
      <c r="I73" s="1">
        <f t="shared" si="53"/>
        <v>34</v>
      </c>
      <c r="J73" s="1">
        <f t="shared" si="54"/>
        <v>29</v>
      </c>
      <c r="K73" s="1">
        <f t="shared" si="55"/>
        <v>9</v>
      </c>
      <c r="L73" s="1">
        <f t="shared" si="56"/>
        <v>9</v>
      </c>
      <c r="M73" s="1">
        <f t="shared" si="57"/>
        <v>4</v>
      </c>
      <c r="N73" s="1">
        <f t="shared" si="58"/>
        <v>1</v>
      </c>
      <c r="O73" s="1">
        <f t="shared" si="59"/>
        <v>20</v>
      </c>
      <c r="P73" s="1">
        <f t="shared" si="60"/>
        <v>15</v>
      </c>
      <c r="Q73" s="1">
        <f t="shared" si="61"/>
        <v>3</v>
      </c>
      <c r="R73" s="1">
        <f t="shared" si="62"/>
        <v>14</v>
      </c>
      <c r="S73" s="1">
        <f t="shared" si="63"/>
        <v>14</v>
      </c>
      <c r="T73" s="1">
        <f t="shared" si="64"/>
        <v>6</v>
      </c>
      <c r="U73" s="1">
        <f t="shared" si="65"/>
        <v>11</v>
      </c>
      <c r="V73" s="1">
        <f t="shared" si="66"/>
        <v>9</v>
      </c>
      <c r="W73" s="1">
        <f t="shared" si="67"/>
        <v>4</v>
      </c>
      <c r="X73" s="1">
        <f t="shared" si="68"/>
        <v>22</v>
      </c>
      <c r="Y73" s="1">
        <f t="shared" si="69"/>
        <v>14</v>
      </c>
      <c r="Z73" s="1">
        <f t="shared" si="70"/>
        <v>6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6</v>
      </c>
      <c r="AE73" s="1">
        <f t="shared" si="49"/>
        <v>3</v>
      </c>
      <c r="AF73" s="1">
        <f t="shared" si="50"/>
        <v>1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16</v>
      </c>
      <c r="E74" s="1">
        <v>1</v>
      </c>
      <c r="F74" s="1">
        <v>4</v>
      </c>
      <c r="G74" s="1" t="s">
        <v>83</v>
      </c>
      <c r="H74" s="1" t="s">
        <v>83</v>
      </c>
      <c r="I74" s="1">
        <f t="shared" si="53"/>
        <v>34</v>
      </c>
      <c r="J74" s="1">
        <f t="shared" si="54"/>
        <v>30</v>
      </c>
      <c r="K74" s="1">
        <f t="shared" si="55"/>
        <v>9</v>
      </c>
      <c r="L74" s="1">
        <f t="shared" si="56"/>
        <v>9</v>
      </c>
      <c r="M74" s="1">
        <f t="shared" si="57"/>
        <v>4</v>
      </c>
      <c r="N74" s="1">
        <f t="shared" si="58"/>
        <v>1</v>
      </c>
      <c r="O74" s="1">
        <f t="shared" si="59"/>
        <v>20</v>
      </c>
      <c r="P74" s="1">
        <f t="shared" si="60"/>
        <v>16</v>
      </c>
      <c r="Q74" s="1">
        <f t="shared" si="61"/>
        <v>3</v>
      </c>
      <c r="R74" s="1">
        <f t="shared" si="62"/>
        <v>14</v>
      </c>
      <c r="S74" s="1">
        <f t="shared" si="63"/>
        <v>14</v>
      </c>
      <c r="T74" s="1">
        <f t="shared" si="64"/>
        <v>6</v>
      </c>
      <c r="U74" s="1">
        <f t="shared" si="65"/>
        <v>11</v>
      </c>
      <c r="V74" s="1">
        <f t="shared" si="66"/>
        <v>9</v>
      </c>
      <c r="W74" s="1">
        <f t="shared" si="67"/>
        <v>4</v>
      </c>
      <c r="X74" s="1">
        <f t="shared" si="68"/>
        <v>22</v>
      </c>
      <c r="Y74" s="1">
        <f t="shared" si="69"/>
        <v>14</v>
      </c>
      <c r="Z74" s="1">
        <f t="shared" si="70"/>
        <v>6</v>
      </c>
      <c r="AA74" s="1" t="str">
        <f t="shared" si="51"/>
        <v>L</v>
      </c>
      <c r="AB74" s="1">
        <f t="shared" si="71"/>
        <v>2</v>
      </c>
      <c r="AC74" s="1" t="str">
        <f t="shared" si="52"/>
        <v>L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46110</v>
      </c>
      <c r="B75" s="1">
        <v>74</v>
      </c>
      <c r="C75" s="1" t="s">
        <v>65</v>
      </c>
      <c r="D75" s="1" t="s">
        <v>5</v>
      </c>
      <c r="E75" s="1">
        <v>2</v>
      </c>
      <c r="F75" s="1">
        <v>3</v>
      </c>
      <c r="G75" s="1" t="s">
        <v>83</v>
      </c>
      <c r="H75" s="1" t="s">
        <v>83</v>
      </c>
      <c r="I75" s="1">
        <f t="shared" si="53"/>
        <v>34</v>
      </c>
      <c r="J75" s="1">
        <f t="shared" si="54"/>
        <v>31</v>
      </c>
      <c r="K75" s="1">
        <f t="shared" si="55"/>
        <v>9</v>
      </c>
      <c r="L75" s="1">
        <f t="shared" si="56"/>
        <v>9</v>
      </c>
      <c r="M75" s="1">
        <f t="shared" si="57"/>
        <v>4</v>
      </c>
      <c r="N75" s="1">
        <f t="shared" si="58"/>
        <v>1</v>
      </c>
      <c r="O75" s="1">
        <f t="shared" si="59"/>
        <v>20</v>
      </c>
      <c r="P75" s="1">
        <f t="shared" si="60"/>
        <v>16</v>
      </c>
      <c r="Q75" s="1">
        <f t="shared" si="61"/>
        <v>3</v>
      </c>
      <c r="R75" s="1">
        <f t="shared" si="62"/>
        <v>14</v>
      </c>
      <c r="S75" s="1">
        <f t="shared" si="63"/>
        <v>15</v>
      </c>
      <c r="T75" s="1">
        <f t="shared" si="64"/>
        <v>6</v>
      </c>
      <c r="U75" s="1">
        <f t="shared" si="65"/>
        <v>11</v>
      </c>
      <c r="V75" s="1">
        <f t="shared" si="66"/>
        <v>9</v>
      </c>
      <c r="W75" s="1">
        <f t="shared" si="67"/>
        <v>4</v>
      </c>
      <c r="X75" s="1">
        <f t="shared" si="68"/>
        <v>22</v>
      </c>
      <c r="Y75" s="1">
        <f t="shared" si="69"/>
        <v>14</v>
      </c>
      <c r="Z75" s="1">
        <f t="shared" si="70"/>
        <v>6</v>
      </c>
      <c r="AA75" s="1" t="str">
        <f t="shared" si="51"/>
        <v>L</v>
      </c>
      <c r="AB75" s="1">
        <f t="shared" si="71"/>
        <v>3</v>
      </c>
      <c r="AC75" s="1" t="str">
        <f t="shared" si="52"/>
        <v>L</v>
      </c>
      <c r="AD75" s="1">
        <f t="shared" si="48"/>
        <v>5</v>
      </c>
      <c r="AE75" s="1">
        <f t="shared" si="49"/>
        <v>4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18</v>
      </c>
      <c r="E76" s="1">
        <v>5</v>
      </c>
      <c r="F76" s="1">
        <v>4</v>
      </c>
      <c r="G76" s="1" t="s">
        <v>84</v>
      </c>
      <c r="H76" s="1" t="s">
        <v>84</v>
      </c>
      <c r="I76" s="1">
        <f t="shared" si="53"/>
        <v>35</v>
      </c>
      <c r="J76" s="1">
        <f t="shared" si="54"/>
        <v>31</v>
      </c>
      <c r="K76" s="1">
        <f t="shared" si="55"/>
        <v>10</v>
      </c>
      <c r="L76" s="1">
        <f t="shared" si="56"/>
        <v>9</v>
      </c>
      <c r="M76" s="1">
        <f t="shared" si="57"/>
        <v>5</v>
      </c>
      <c r="N76" s="1">
        <f t="shared" si="58"/>
        <v>1</v>
      </c>
      <c r="O76" s="1">
        <f t="shared" si="59"/>
        <v>20</v>
      </c>
      <c r="P76" s="1">
        <f t="shared" si="60"/>
        <v>16</v>
      </c>
      <c r="Q76" s="1">
        <f t="shared" si="61"/>
        <v>3</v>
      </c>
      <c r="R76" s="1">
        <f t="shared" si="62"/>
        <v>15</v>
      </c>
      <c r="S76" s="1">
        <f t="shared" si="63"/>
        <v>15</v>
      </c>
      <c r="T76" s="1">
        <f t="shared" si="64"/>
        <v>6</v>
      </c>
      <c r="U76" s="1">
        <f t="shared" si="65"/>
        <v>11</v>
      </c>
      <c r="V76" s="1">
        <f t="shared" si="66"/>
        <v>9</v>
      </c>
      <c r="W76" s="1">
        <f t="shared" si="67"/>
        <v>4</v>
      </c>
      <c r="X76" s="1">
        <f t="shared" si="68"/>
        <v>23</v>
      </c>
      <c r="Y76" s="1">
        <f t="shared" si="69"/>
        <v>14</v>
      </c>
      <c r="Z76" s="1">
        <f t="shared" si="70"/>
        <v>6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4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8</v>
      </c>
      <c r="E77" s="1">
        <v>6</v>
      </c>
      <c r="F77" s="1">
        <v>3</v>
      </c>
      <c r="G77" s="1" t="s">
        <v>83</v>
      </c>
      <c r="H77" s="1" t="s">
        <v>83</v>
      </c>
      <c r="I77" s="1">
        <f t="shared" si="53"/>
        <v>36</v>
      </c>
      <c r="J77" s="1">
        <f t="shared" si="54"/>
        <v>31</v>
      </c>
      <c r="K77" s="1">
        <f t="shared" si="55"/>
        <v>10</v>
      </c>
      <c r="L77" s="1">
        <f t="shared" si="56"/>
        <v>9</v>
      </c>
      <c r="M77" s="1">
        <f t="shared" si="57"/>
        <v>5</v>
      </c>
      <c r="N77" s="1">
        <f t="shared" si="58"/>
        <v>1</v>
      </c>
      <c r="O77" s="1">
        <f t="shared" si="59"/>
        <v>20</v>
      </c>
      <c r="P77" s="1">
        <f t="shared" si="60"/>
        <v>16</v>
      </c>
      <c r="Q77" s="1">
        <f t="shared" si="61"/>
        <v>3</v>
      </c>
      <c r="R77" s="1">
        <f t="shared" si="62"/>
        <v>16</v>
      </c>
      <c r="S77" s="1">
        <f t="shared" si="63"/>
        <v>15</v>
      </c>
      <c r="T77" s="1">
        <f t="shared" si="64"/>
        <v>6</v>
      </c>
      <c r="U77" s="1">
        <f t="shared" si="65"/>
        <v>11</v>
      </c>
      <c r="V77" s="1">
        <f t="shared" si="66"/>
        <v>9</v>
      </c>
      <c r="W77" s="1">
        <f t="shared" si="67"/>
        <v>4</v>
      </c>
      <c r="X77" s="1">
        <f t="shared" si="68"/>
        <v>24</v>
      </c>
      <c r="Y77" s="1">
        <f t="shared" si="69"/>
        <v>14</v>
      </c>
      <c r="Z77" s="1">
        <f t="shared" si="70"/>
        <v>6</v>
      </c>
      <c r="AA77" s="1" t="str">
        <f t="shared" si="51"/>
        <v>W</v>
      </c>
      <c r="AB77" s="1">
        <f t="shared" si="71"/>
        <v>2</v>
      </c>
      <c r="AC77" s="1" t="str">
        <f t="shared" si="52"/>
        <v>W</v>
      </c>
      <c r="AD77" s="1">
        <f t="shared" si="72"/>
        <v>7</v>
      </c>
      <c r="AE77" s="1">
        <f t="shared" si="73"/>
        <v>3</v>
      </c>
      <c r="AF77" s="1">
        <f t="shared" si="74"/>
        <v>0</v>
      </c>
      <c r="AG77" s="43"/>
    </row>
    <row r="78" spans="1:33" x14ac:dyDescent="0.3">
      <c r="A78" s="42">
        <v>46118</v>
      </c>
      <c r="B78" s="1">
        <v>77</v>
      </c>
      <c r="C78" s="1" t="s">
        <v>65</v>
      </c>
      <c r="D78" s="1" t="s">
        <v>18</v>
      </c>
      <c r="E78" s="1">
        <v>2</v>
      </c>
      <c r="F78" s="1">
        <v>3</v>
      </c>
      <c r="G78" s="1" t="s">
        <v>84</v>
      </c>
      <c r="H78" s="1" t="s">
        <v>84</v>
      </c>
      <c r="I78" s="1">
        <f t="shared" si="53"/>
        <v>36</v>
      </c>
      <c r="J78" s="1">
        <f t="shared" si="54"/>
        <v>31</v>
      </c>
      <c r="K78" s="1">
        <f t="shared" si="55"/>
        <v>10</v>
      </c>
      <c r="L78" s="1">
        <f t="shared" si="56"/>
        <v>10</v>
      </c>
      <c r="M78" s="1">
        <f t="shared" si="57"/>
        <v>5</v>
      </c>
      <c r="N78" s="1">
        <f t="shared" si="58"/>
        <v>2</v>
      </c>
      <c r="O78" s="1">
        <f t="shared" si="59"/>
        <v>20</v>
      </c>
      <c r="P78" s="1">
        <f t="shared" si="60"/>
        <v>16</v>
      </c>
      <c r="Q78" s="1">
        <f t="shared" si="61"/>
        <v>3</v>
      </c>
      <c r="R78" s="1">
        <f t="shared" si="62"/>
        <v>16</v>
      </c>
      <c r="S78" s="1">
        <f t="shared" si="63"/>
        <v>15</v>
      </c>
      <c r="T78" s="1">
        <f t="shared" si="64"/>
        <v>7</v>
      </c>
      <c r="U78" s="1">
        <f t="shared" si="65"/>
        <v>11</v>
      </c>
      <c r="V78" s="1">
        <f t="shared" si="66"/>
        <v>9</v>
      </c>
      <c r="W78" s="1">
        <f t="shared" si="67"/>
        <v>4</v>
      </c>
      <c r="X78" s="1">
        <f t="shared" si="68"/>
        <v>24</v>
      </c>
      <c r="Y78" s="1">
        <f t="shared" si="69"/>
        <v>14</v>
      </c>
      <c r="Z78" s="1">
        <f t="shared" si="70"/>
        <v>7</v>
      </c>
      <c r="AA78" s="1" t="str">
        <f t="shared" si="51"/>
        <v>L</v>
      </c>
      <c r="AB78" s="1">
        <f t="shared" si="71"/>
        <v>1</v>
      </c>
      <c r="AC78" s="1" t="str">
        <f t="shared" si="52"/>
        <v>OTL</v>
      </c>
      <c r="AD78" s="1">
        <f t="shared" si="72"/>
        <v>6</v>
      </c>
      <c r="AE78" s="1">
        <f t="shared" si="73"/>
        <v>3</v>
      </c>
      <c r="AF78" s="1">
        <f t="shared" si="74"/>
        <v>1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31</v>
      </c>
      <c r="E79" s="1">
        <v>5</v>
      </c>
      <c r="F79" s="1">
        <v>0</v>
      </c>
      <c r="G79" s="1" t="s">
        <v>83</v>
      </c>
      <c r="H79" s="1" t="s">
        <v>83</v>
      </c>
      <c r="I79" s="1">
        <f t="shared" si="53"/>
        <v>37</v>
      </c>
      <c r="J79" s="1">
        <f t="shared" si="54"/>
        <v>31</v>
      </c>
      <c r="K79" s="1">
        <f t="shared" si="55"/>
        <v>10</v>
      </c>
      <c r="L79" s="1">
        <f t="shared" si="56"/>
        <v>10</v>
      </c>
      <c r="M79" s="1">
        <f t="shared" si="57"/>
        <v>5</v>
      </c>
      <c r="N79" s="1">
        <f t="shared" si="58"/>
        <v>2</v>
      </c>
      <c r="O79" s="1">
        <f t="shared" si="59"/>
        <v>20</v>
      </c>
      <c r="P79" s="1">
        <f t="shared" si="60"/>
        <v>16</v>
      </c>
      <c r="Q79" s="1">
        <f t="shared" si="61"/>
        <v>3</v>
      </c>
      <c r="R79" s="1">
        <f t="shared" si="62"/>
        <v>17</v>
      </c>
      <c r="S79" s="1">
        <f t="shared" si="63"/>
        <v>15</v>
      </c>
      <c r="T79" s="1">
        <f t="shared" si="64"/>
        <v>7</v>
      </c>
      <c r="U79" s="1">
        <f t="shared" si="65"/>
        <v>11</v>
      </c>
      <c r="V79" s="1">
        <f t="shared" si="66"/>
        <v>9</v>
      </c>
      <c r="W79" s="1">
        <f t="shared" si="67"/>
        <v>4</v>
      </c>
      <c r="X79" s="1">
        <f t="shared" si="68"/>
        <v>25</v>
      </c>
      <c r="Y79" s="1">
        <f t="shared" si="69"/>
        <v>14</v>
      </c>
      <c r="Z79" s="1">
        <f t="shared" si="70"/>
        <v>7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6</v>
      </c>
      <c r="AE79" s="1">
        <f t="shared" si="73"/>
        <v>3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95</v>
      </c>
      <c r="E80" s="1">
        <v>1</v>
      </c>
      <c r="F80" s="1">
        <v>4</v>
      </c>
      <c r="G80" s="1" t="s">
        <v>83</v>
      </c>
      <c r="H80" s="1" t="s">
        <v>83</v>
      </c>
      <c r="I80" s="1">
        <f t="shared" si="53"/>
        <v>37</v>
      </c>
      <c r="J80" s="1">
        <f t="shared" si="54"/>
        <v>32</v>
      </c>
      <c r="K80" s="1">
        <f t="shared" si="55"/>
        <v>10</v>
      </c>
      <c r="L80" s="1">
        <f t="shared" si="56"/>
        <v>10</v>
      </c>
      <c r="M80" s="1">
        <f t="shared" si="57"/>
        <v>5</v>
      </c>
      <c r="N80" s="1">
        <f t="shared" si="58"/>
        <v>2</v>
      </c>
      <c r="O80" s="1">
        <f t="shared" si="59"/>
        <v>20</v>
      </c>
      <c r="P80" s="1">
        <f t="shared" si="60"/>
        <v>16</v>
      </c>
      <c r="Q80" s="1">
        <f t="shared" si="61"/>
        <v>3</v>
      </c>
      <c r="R80" s="1">
        <f t="shared" si="62"/>
        <v>17</v>
      </c>
      <c r="S80" s="1">
        <f t="shared" si="63"/>
        <v>16</v>
      </c>
      <c r="T80" s="1">
        <f t="shared" si="64"/>
        <v>7</v>
      </c>
      <c r="U80" s="1">
        <f t="shared" si="65"/>
        <v>11</v>
      </c>
      <c r="V80" s="1">
        <f t="shared" si="66"/>
        <v>10</v>
      </c>
      <c r="W80" s="1">
        <f t="shared" si="67"/>
        <v>4</v>
      </c>
      <c r="X80" s="1">
        <f t="shared" si="68"/>
        <v>25</v>
      </c>
      <c r="Y80" s="1">
        <f t="shared" si="69"/>
        <v>15</v>
      </c>
      <c r="Z80" s="1">
        <f t="shared" si="70"/>
        <v>7</v>
      </c>
      <c r="AA80" s="1" t="str">
        <f t="shared" si="51"/>
        <v>L</v>
      </c>
      <c r="AB80" s="1">
        <f t="shared" si="71"/>
        <v>1</v>
      </c>
      <c r="AC80" s="1" t="str">
        <f t="shared" si="52"/>
        <v>L</v>
      </c>
      <c r="AD80" s="1">
        <f t="shared" si="72"/>
        <v>5</v>
      </c>
      <c r="AE80" s="1">
        <f t="shared" si="73"/>
        <v>4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17</v>
      </c>
      <c r="E81" s="1">
        <v>2</v>
      </c>
      <c r="F81" s="1">
        <v>1</v>
      </c>
      <c r="G81" s="1" t="s">
        <v>83</v>
      </c>
      <c r="H81" s="1" t="s">
        <v>83</v>
      </c>
      <c r="I81" s="1">
        <f t="shared" si="53"/>
        <v>38</v>
      </c>
      <c r="J81" s="1">
        <f t="shared" si="54"/>
        <v>32</v>
      </c>
      <c r="K81" s="1">
        <f t="shared" si="55"/>
        <v>10</v>
      </c>
      <c r="L81" s="1">
        <f t="shared" si="56"/>
        <v>10</v>
      </c>
      <c r="M81" s="1">
        <f t="shared" si="57"/>
        <v>5</v>
      </c>
      <c r="N81" s="1">
        <f t="shared" si="58"/>
        <v>2</v>
      </c>
      <c r="O81" s="1">
        <f t="shared" si="59"/>
        <v>21</v>
      </c>
      <c r="P81" s="1">
        <f t="shared" si="60"/>
        <v>16</v>
      </c>
      <c r="Q81" s="1">
        <f t="shared" si="61"/>
        <v>3</v>
      </c>
      <c r="R81" s="1">
        <f t="shared" si="62"/>
        <v>17</v>
      </c>
      <c r="S81" s="1">
        <f t="shared" si="63"/>
        <v>16</v>
      </c>
      <c r="T81" s="1">
        <f t="shared" si="64"/>
        <v>7</v>
      </c>
      <c r="U81" s="1">
        <f t="shared" si="65"/>
        <v>12</v>
      </c>
      <c r="V81" s="1">
        <f t="shared" si="66"/>
        <v>10</v>
      </c>
      <c r="W81" s="1">
        <f t="shared" si="67"/>
        <v>4</v>
      </c>
      <c r="X81" s="1">
        <f t="shared" si="68"/>
        <v>26</v>
      </c>
      <c r="Y81" s="1">
        <f t="shared" si="69"/>
        <v>15</v>
      </c>
      <c r="Z81" s="1">
        <f t="shared" si="70"/>
        <v>7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5</v>
      </c>
      <c r="AE81" s="1">
        <f t="shared" si="73"/>
        <v>4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8</v>
      </c>
      <c r="E82" s="1">
        <v>2</v>
      </c>
      <c r="F82" s="1">
        <v>3</v>
      </c>
      <c r="G82" s="1" t="s">
        <v>83</v>
      </c>
      <c r="H82" s="1" t="s">
        <v>83</v>
      </c>
      <c r="I82" s="1">
        <f t="shared" si="53"/>
        <v>38</v>
      </c>
      <c r="J82" s="1">
        <f t="shared" si="54"/>
        <v>33</v>
      </c>
      <c r="K82" s="1">
        <f t="shared" si="55"/>
        <v>10</v>
      </c>
      <c r="L82" s="1">
        <f t="shared" si="56"/>
        <v>10</v>
      </c>
      <c r="M82" s="1">
        <f t="shared" si="57"/>
        <v>5</v>
      </c>
      <c r="N82" s="1">
        <f t="shared" si="58"/>
        <v>2</v>
      </c>
      <c r="O82" s="1">
        <f t="shared" si="59"/>
        <v>21</v>
      </c>
      <c r="P82" s="1">
        <f t="shared" si="60"/>
        <v>17</v>
      </c>
      <c r="Q82" s="1">
        <f t="shared" si="61"/>
        <v>3</v>
      </c>
      <c r="R82" s="1">
        <f t="shared" si="62"/>
        <v>17</v>
      </c>
      <c r="S82" s="1">
        <f t="shared" si="63"/>
        <v>16</v>
      </c>
      <c r="T82" s="1">
        <f t="shared" si="64"/>
        <v>7</v>
      </c>
      <c r="U82" s="1">
        <f t="shared" si="65"/>
        <v>12</v>
      </c>
      <c r="V82" s="1">
        <f t="shared" si="66"/>
        <v>10</v>
      </c>
      <c r="W82" s="1">
        <f t="shared" si="67"/>
        <v>4</v>
      </c>
      <c r="X82" s="1">
        <f t="shared" si="68"/>
        <v>26</v>
      </c>
      <c r="Y82" s="1">
        <f t="shared" si="69"/>
        <v>16</v>
      </c>
      <c r="Z82" s="1">
        <f t="shared" si="70"/>
        <v>7</v>
      </c>
      <c r="AA82" s="1" t="str">
        <f t="shared" si="51"/>
        <v>L</v>
      </c>
      <c r="AB82" s="1">
        <f t="shared" si="71"/>
        <v>1</v>
      </c>
      <c r="AC82" s="1" t="str">
        <f t="shared" si="52"/>
        <v>L</v>
      </c>
      <c r="AD82" s="1">
        <f t="shared" si="72"/>
        <v>4</v>
      </c>
      <c r="AE82" s="1">
        <f t="shared" si="73"/>
        <v>5</v>
      </c>
      <c r="AF82" s="1">
        <f t="shared" si="74"/>
        <v>1</v>
      </c>
      <c r="AG82" s="43"/>
    </row>
    <row r="83" spans="1:33" x14ac:dyDescent="0.3">
      <c r="A83" s="42">
        <v>46128</v>
      </c>
      <c r="B83" s="1">
        <v>82</v>
      </c>
      <c r="C83" s="1" t="s">
        <v>66</v>
      </c>
      <c r="D83" s="1" t="s">
        <v>31</v>
      </c>
      <c r="E83" s="1">
        <v>4</v>
      </c>
      <c r="F83" s="1">
        <v>5</v>
      </c>
      <c r="G83" s="1" t="s">
        <v>83</v>
      </c>
      <c r="H83" s="1" t="s">
        <v>83</v>
      </c>
      <c r="I83" s="1">
        <f t="shared" si="53"/>
        <v>38</v>
      </c>
      <c r="J83" s="1">
        <f t="shared" si="54"/>
        <v>34</v>
      </c>
      <c r="K83" s="1">
        <f t="shared" si="55"/>
        <v>10</v>
      </c>
      <c r="L83" s="1">
        <f t="shared" si="56"/>
        <v>10</v>
      </c>
      <c r="M83" s="1">
        <f t="shared" si="57"/>
        <v>5</v>
      </c>
      <c r="N83" s="1">
        <f t="shared" si="58"/>
        <v>2</v>
      </c>
      <c r="O83" s="1">
        <f t="shared" si="59"/>
        <v>21</v>
      </c>
      <c r="P83" s="1">
        <f t="shared" si="60"/>
        <v>18</v>
      </c>
      <c r="Q83" s="1">
        <f t="shared" si="61"/>
        <v>3</v>
      </c>
      <c r="R83" s="1">
        <f t="shared" si="62"/>
        <v>17</v>
      </c>
      <c r="S83" s="1">
        <f t="shared" si="63"/>
        <v>16</v>
      </c>
      <c r="T83" s="1">
        <f t="shared" si="64"/>
        <v>7</v>
      </c>
      <c r="U83" s="1">
        <f t="shared" si="65"/>
        <v>12</v>
      </c>
      <c r="V83" s="1">
        <f t="shared" si="66"/>
        <v>10</v>
      </c>
      <c r="W83" s="1">
        <f t="shared" si="67"/>
        <v>4</v>
      </c>
      <c r="X83" s="1">
        <f t="shared" si="68"/>
        <v>26</v>
      </c>
      <c r="Y83" s="1">
        <f t="shared" si="69"/>
        <v>17</v>
      </c>
      <c r="Z83" s="1">
        <f t="shared" si="70"/>
        <v>7</v>
      </c>
      <c r="AA83" s="1" t="str">
        <f t="shared" si="51"/>
        <v>L</v>
      </c>
      <c r="AB83" s="1">
        <f t="shared" si="71"/>
        <v>2</v>
      </c>
      <c r="AC83" s="1" t="str">
        <f t="shared" si="52"/>
        <v>L</v>
      </c>
      <c r="AD83" s="1">
        <f t="shared" si="72"/>
        <v>4</v>
      </c>
      <c r="AE83" s="1">
        <f t="shared" si="73"/>
        <v>5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42</v>
      </c>
      <c r="E84" s="45" t="s">
        <v>81</v>
      </c>
      <c r="F84" s="45"/>
      <c r="I84" s="1">
        <f t="shared" ref="I84:N84" si="75">IF(I1="",0,MAX(I1:I83))</f>
        <v>38</v>
      </c>
      <c r="J84" s="1">
        <f t="shared" si="75"/>
        <v>34</v>
      </c>
      <c r="K84" s="1">
        <f t="shared" si="75"/>
        <v>10</v>
      </c>
      <c r="L84" s="1">
        <f t="shared" si="75"/>
        <v>10</v>
      </c>
      <c r="M84" s="1">
        <f t="shared" si="75"/>
        <v>5</v>
      </c>
      <c r="N84" s="1">
        <f t="shared" si="75"/>
        <v>2</v>
      </c>
      <c r="O84" s="1">
        <f t="shared" ref="O84:Z84" si="76">IF(O2="","",MAX(O2:O83))</f>
        <v>21</v>
      </c>
      <c r="P84" s="1">
        <f t="shared" si="76"/>
        <v>18</v>
      </c>
      <c r="Q84" s="1">
        <f t="shared" si="76"/>
        <v>3</v>
      </c>
      <c r="R84" s="1">
        <f t="shared" si="76"/>
        <v>17</v>
      </c>
      <c r="S84" s="1">
        <f t="shared" si="76"/>
        <v>16</v>
      </c>
      <c r="T84" s="1">
        <f t="shared" si="76"/>
        <v>7</v>
      </c>
      <c r="U84" s="1">
        <f t="shared" si="76"/>
        <v>12</v>
      </c>
      <c r="V84" s="1">
        <f t="shared" si="76"/>
        <v>10</v>
      </c>
      <c r="W84" s="1">
        <f t="shared" si="76"/>
        <v>4</v>
      </c>
      <c r="X84" s="1">
        <f t="shared" si="76"/>
        <v>26</v>
      </c>
      <c r="Y84" s="1">
        <f t="shared" si="76"/>
        <v>17</v>
      </c>
      <c r="Z84" s="1">
        <f t="shared" si="76"/>
        <v>7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2</v>
      </c>
      <c r="AD84" s="1">
        <f>IF(LOOKUP(2,1 / (AD1:AD83 &lt;&gt; ""),AD1:AD83)="L10 W","",LOOKUP(2,1 / (AD1:AD83 &lt;&gt; ""),AD1:AD83))</f>
        <v>4</v>
      </c>
      <c r="AE84" s="1">
        <f>IF(LOOKUP(2,1 / (AE1:AE83 &lt;&gt; ""),AE1:AE83)="L10 L","",LOOKUP(2,1 / (AE1:AE83 &lt;&gt; ""),AE1:AE83))</f>
        <v>5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40</v>
      </c>
      <c r="E85" s="1">
        <f>SUM(E2:E83)</f>
        <v>247</v>
      </c>
      <c r="F85" s="1">
        <f>SUM(F2:F83)</f>
        <v>269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21-18-3</v>
      </c>
      <c r="R85" s="1" t="str">
        <f>IF(R84="","0-0-0",CONCATENATE(R84,"-",S84,"-",T84))</f>
        <v>17-16-7</v>
      </c>
      <c r="U85" s="1" t="str">
        <f>IF(U84="","0-0-0",CONCATENATE(U84,"-",V84,"-",W84))</f>
        <v>12-10-4</v>
      </c>
      <c r="X85" s="1" t="str">
        <f>IF(X84="","0-0-0",CONCATENATE(X84,"-",Y84,"-",Z84))</f>
        <v>26-17-7</v>
      </c>
      <c r="AA85" s="1" t="str">
        <f>IF(AA84="","0-0",CONCATENATE(AA84,AB84))</f>
        <v>L2</v>
      </c>
      <c r="AD85" s="1" t="str">
        <f>IF(AD84="","0-0-0",CONCATENATE(AD84,"-",AE84,"-",AF84))</f>
        <v>4-5-1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B00-000002000000}">
      <formula1>$AK$1:$AK$2</formula1>
    </dataValidation>
    <dataValidation type="list" allowBlank="1" showInputMessage="1" showErrorMessage="1" sqref="C2:C83" xr:uid="{00000000-0002-0000-CB00-000000000000}">
      <formula1>$AL$1:$AL$2</formula1>
    </dataValidation>
    <dataValidation type="list" allowBlank="1" showInputMessage="1" showErrorMessage="1" sqref="D2:D83" xr:uid="{00000000-0002-0000-CB00-000001000000}">
      <formula1>$AM$1:$AM$31</formula1>
    </dataValidation>
  </dataValidations>
  <hyperlinks>
    <hyperlink ref="AG1" location="Index!A1" display="Home" xr:uid="{4E989812-717C-40AF-B07A-89F577FE9704}"/>
  </hyperlink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BE6F-F55F-44A2-8466-8A9E97F01D13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26</v>
      </c>
      <c r="E2" s="1">
        <v>3</v>
      </c>
      <c r="F2" s="1">
        <v>6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5</v>
      </c>
      <c r="E3" s="1">
        <v>5</v>
      </c>
      <c r="F3" s="1">
        <v>3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13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23</v>
      </c>
      <c r="E4" s="1">
        <v>3</v>
      </c>
      <c r="F4" s="1">
        <v>2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2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12</v>
      </c>
    </row>
    <row r="5" spans="1:41" x14ac:dyDescent="0.3">
      <c r="A5" s="42">
        <v>45946</v>
      </c>
      <c r="B5" s="1">
        <v>4</v>
      </c>
      <c r="C5" s="1" t="s">
        <v>66</v>
      </c>
      <c r="D5" s="1" t="s">
        <v>19</v>
      </c>
      <c r="E5" s="1">
        <v>3</v>
      </c>
      <c r="F5" s="1">
        <v>1</v>
      </c>
      <c r="G5" s="1" t="s">
        <v>83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2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20</v>
      </c>
      <c r="E6" s="1">
        <v>5</v>
      </c>
      <c r="F6" s="1">
        <v>3</v>
      </c>
      <c r="G6" s="1" t="s">
        <v>83</v>
      </c>
      <c r="H6" s="1" t="s">
        <v>83</v>
      </c>
      <c r="I6" s="1">
        <f t="shared" si="2"/>
        <v>4</v>
      </c>
      <c r="J6" s="1">
        <f t="shared" si="3"/>
        <v>1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0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45951</v>
      </c>
      <c r="B7" s="1">
        <v>6</v>
      </c>
      <c r="C7" s="1" t="s">
        <v>65</v>
      </c>
      <c r="D7" s="1" t="s">
        <v>4</v>
      </c>
      <c r="E7" s="1">
        <v>5</v>
      </c>
      <c r="F7" s="1">
        <v>2</v>
      </c>
      <c r="G7" s="1" t="s">
        <v>83</v>
      </c>
      <c r="H7" s="1" t="s">
        <v>83</v>
      </c>
      <c r="I7" s="1">
        <f t="shared" si="2"/>
        <v>5</v>
      </c>
      <c r="J7" s="1">
        <f t="shared" si="3"/>
        <v>1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0</v>
      </c>
      <c r="Q7" s="1">
        <f t="shared" si="10"/>
        <v>0</v>
      </c>
      <c r="R7" s="1">
        <f t="shared" si="11"/>
        <v>3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4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5</v>
      </c>
      <c r="AC7" s="1" t="str">
        <f t="shared" si="1"/>
        <v>W</v>
      </c>
      <c r="AD7" s="1">
        <f t="shared" si="21"/>
        <v>5</v>
      </c>
      <c r="AE7" s="1">
        <f t="shared" si="22"/>
        <v>1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45952</v>
      </c>
      <c r="B8" s="1">
        <v>7</v>
      </c>
      <c r="C8" s="1" t="s">
        <v>66</v>
      </c>
      <c r="D8" s="1" t="s">
        <v>17</v>
      </c>
      <c r="E8" s="1">
        <v>4</v>
      </c>
      <c r="F8" s="1">
        <v>1</v>
      </c>
      <c r="G8" s="1" t="s">
        <v>83</v>
      </c>
      <c r="H8" s="1" t="s">
        <v>83</v>
      </c>
      <c r="I8" s="1">
        <f t="shared" si="2"/>
        <v>6</v>
      </c>
      <c r="J8" s="1">
        <f t="shared" si="3"/>
        <v>1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0</v>
      </c>
      <c r="Q8" s="1">
        <f t="shared" si="10"/>
        <v>0</v>
      </c>
      <c r="R8" s="1">
        <f t="shared" si="11"/>
        <v>3</v>
      </c>
      <c r="S8" s="1">
        <f t="shared" si="12"/>
        <v>1</v>
      </c>
      <c r="T8" s="1">
        <f t="shared" si="13"/>
        <v>0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4</v>
      </c>
      <c r="Y8" s="1">
        <f t="shared" si="18"/>
        <v>1</v>
      </c>
      <c r="Z8" s="1">
        <f t="shared" si="19"/>
        <v>0</v>
      </c>
      <c r="AA8" s="1" t="str">
        <f t="shared" si="0"/>
        <v>W</v>
      </c>
      <c r="AB8" s="1">
        <f t="shared" si="20"/>
        <v>6</v>
      </c>
      <c r="AC8" s="1" t="str">
        <f t="shared" si="1"/>
        <v>W</v>
      </c>
      <c r="AD8" s="1">
        <f t="shared" si="21"/>
        <v>6</v>
      </c>
      <c r="AE8" s="1">
        <f t="shared" si="22"/>
        <v>1</v>
      </c>
      <c r="AF8" s="1">
        <f t="shared" si="23"/>
        <v>0</v>
      </c>
      <c r="AG8" s="43"/>
      <c r="AM8" s="1" t="s">
        <v>23</v>
      </c>
      <c r="AN8" s="1" t="s">
        <v>13</v>
      </c>
    </row>
    <row r="9" spans="1:41" x14ac:dyDescent="0.3">
      <c r="A9" s="42">
        <v>45954</v>
      </c>
      <c r="B9" s="1">
        <v>8</v>
      </c>
      <c r="C9" s="1" t="s">
        <v>66</v>
      </c>
      <c r="D9" s="1" t="s">
        <v>8</v>
      </c>
      <c r="E9" s="1">
        <v>3</v>
      </c>
      <c r="F9" s="1">
        <v>1</v>
      </c>
      <c r="G9" s="1" t="s">
        <v>83</v>
      </c>
      <c r="H9" s="1" t="s">
        <v>83</v>
      </c>
      <c r="I9" s="1">
        <f t="shared" si="2"/>
        <v>7</v>
      </c>
      <c r="J9" s="1">
        <f t="shared" si="3"/>
        <v>1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4</v>
      </c>
      <c r="P9" s="1">
        <f t="shared" si="9"/>
        <v>0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4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7</v>
      </c>
      <c r="AC9" s="1" t="str">
        <f t="shared" si="1"/>
        <v>W</v>
      </c>
      <c r="AD9" s="1">
        <f t="shared" si="21"/>
        <v>7</v>
      </c>
      <c r="AE9" s="1">
        <f t="shared" si="22"/>
        <v>1</v>
      </c>
      <c r="AF9" s="1">
        <f t="shared" si="23"/>
        <v>0</v>
      </c>
      <c r="AG9" s="43"/>
      <c r="AM9" s="1" t="s">
        <v>22</v>
      </c>
      <c r="AN9" s="1" t="s">
        <v>12</v>
      </c>
    </row>
    <row r="10" spans="1:41" x14ac:dyDescent="0.3">
      <c r="A10" s="42">
        <v>45956</v>
      </c>
      <c r="B10" s="1">
        <v>9</v>
      </c>
      <c r="C10" s="1" t="s">
        <v>66</v>
      </c>
      <c r="D10" s="1" t="s">
        <v>24</v>
      </c>
      <c r="E10" s="1">
        <v>4</v>
      </c>
      <c r="F10" s="1">
        <v>3</v>
      </c>
      <c r="G10" s="1" t="s">
        <v>84</v>
      </c>
      <c r="H10" s="1" t="s">
        <v>83</v>
      </c>
      <c r="I10" s="1">
        <f t="shared" si="2"/>
        <v>8</v>
      </c>
      <c r="J10" s="1">
        <f t="shared" si="3"/>
        <v>1</v>
      </c>
      <c r="K10" s="1">
        <f t="shared" si="4"/>
        <v>1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5</v>
      </c>
      <c r="P10" s="1">
        <f t="shared" si="9"/>
        <v>0</v>
      </c>
      <c r="Q10" s="1">
        <f t="shared" si="10"/>
        <v>0</v>
      </c>
      <c r="R10" s="1">
        <f t="shared" si="11"/>
        <v>3</v>
      </c>
      <c r="S10" s="1">
        <f t="shared" si="12"/>
        <v>1</v>
      </c>
      <c r="T10" s="1">
        <f t="shared" si="13"/>
        <v>0</v>
      </c>
      <c r="U10" s="1">
        <f t="shared" si="14"/>
        <v>1</v>
      </c>
      <c r="V10" s="1">
        <f t="shared" si="15"/>
        <v>1</v>
      </c>
      <c r="W10" s="1">
        <f t="shared" si="16"/>
        <v>0</v>
      </c>
      <c r="X10" s="1">
        <f t="shared" si="17"/>
        <v>4</v>
      </c>
      <c r="Y10" s="1">
        <f t="shared" si="18"/>
        <v>1</v>
      </c>
      <c r="Z10" s="1">
        <f t="shared" si="19"/>
        <v>0</v>
      </c>
      <c r="AA10" s="1" t="str">
        <f t="shared" si="0"/>
        <v>W</v>
      </c>
      <c r="AB10" s="1">
        <f t="shared" si="20"/>
        <v>8</v>
      </c>
      <c r="AC10" s="1" t="str">
        <f t="shared" si="1"/>
        <v>W</v>
      </c>
      <c r="AD10" s="1">
        <f t="shared" si="21"/>
        <v>8</v>
      </c>
      <c r="AE10" s="1">
        <f t="shared" si="22"/>
        <v>1</v>
      </c>
      <c r="AF10" s="1">
        <f t="shared" si="23"/>
        <v>0</v>
      </c>
      <c r="AG10" s="43"/>
      <c r="AM10" s="1" t="s">
        <v>21</v>
      </c>
      <c r="AN10" s="1" t="s">
        <v>11</v>
      </c>
    </row>
    <row r="11" spans="1:41" x14ac:dyDescent="0.3">
      <c r="A11" s="42">
        <v>45958</v>
      </c>
      <c r="B11" s="1">
        <v>10</v>
      </c>
      <c r="C11" s="1" t="s">
        <v>65</v>
      </c>
      <c r="D11" s="1" t="s">
        <v>24</v>
      </c>
      <c r="E11" s="1">
        <v>4</v>
      </c>
      <c r="F11" s="1">
        <v>8</v>
      </c>
      <c r="G11" s="1" t="s">
        <v>83</v>
      </c>
      <c r="H11" s="1" t="s">
        <v>83</v>
      </c>
      <c r="I11" s="1">
        <f t="shared" si="2"/>
        <v>8</v>
      </c>
      <c r="J11" s="1">
        <f t="shared" si="3"/>
        <v>2</v>
      </c>
      <c r="K11" s="1">
        <f t="shared" si="4"/>
        <v>1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5</v>
      </c>
      <c r="P11" s="1">
        <f t="shared" si="9"/>
        <v>0</v>
      </c>
      <c r="Q11" s="1">
        <f t="shared" si="10"/>
        <v>0</v>
      </c>
      <c r="R11" s="1">
        <f t="shared" si="11"/>
        <v>3</v>
      </c>
      <c r="S11" s="1">
        <f t="shared" si="12"/>
        <v>2</v>
      </c>
      <c r="T11" s="1">
        <f t="shared" si="13"/>
        <v>0</v>
      </c>
      <c r="U11" s="1">
        <f t="shared" si="14"/>
        <v>1</v>
      </c>
      <c r="V11" s="1">
        <f t="shared" si="15"/>
        <v>1</v>
      </c>
      <c r="W11" s="1">
        <f t="shared" si="16"/>
        <v>0</v>
      </c>
      <c r="X11" s="1">
        <f t="shared" si="17"/>
        <v>4</v>
      </c>
      <c r="Y11" s="1">
        <f t="shared" si="18"/>
        <v>1</v>
      </c>
      <c r="Z11" s="1">
        <f t="shared" si="19"/>
        <v>0</v>
      </c>
      <c r="AA11" s="1" t="str">
        <f t="shared" si="0"/>
        <v>L</v>
      </c>
      <c r="AB11" s="1">
        <f t="shared" si="20"/>
        <v>1</v>
      </c>
      <c r="AC11" s="1" t="str">
        <f t="shared" si="1"/>
        <v>L</v>
      </c>
      <c r="AD11" s="1">
        <f t="shared" si="21"/>
        <v>8</v>
      </c>
      <c r="AE11" s="1">
        <f t="shared" si="22"/>
        <v>2</v>
      </c>
      <c r="AF11" s="1">
        <f t="shared" si="23"/>
        <v>0</v>
      </c>
      <c r="AG11" s="43"/>
      <c r="AM11" s="1" t="s">
        <v>20</v>
      </c>
      <c r="AN11" s="1" t="s">
        <v>10</v>
      </c>
    </row>
    <row r="12" spans="1:41" x14ac:dyDescent="0.3">
      <c r="A12" s="42">
        <v>45960</v>
      </c>
      <c r="B12" s="1">
        <v>11</v>
      </c>
      <c r="C12" s="1" t="s">
        <v>65</v>
      </c>
      <c r="D12" s="1" t="s">
        <v>8</v>
      </c>
      <c r="E12" s="1">
        <v>2</v>
      </c>
      <c r="F12" s="1">
        <v>5</v>
      </c>
      <c r="G12" s="1" t="s">
        <v>83</v>
      </c>
      <c r="H12" s="1" t="s">
        <v>83</v>
      </c>
      <c r="I12" s="1">
        <f t="shared" si="2"/>
        <v>8</v>
      </c>
      <c r="J12" s="1">
        <f t="shared" si="3"/>
        <v>3</v>
      </c>
      <c r="K12" s="1">
        <f t="shared" si="4"/>
        <v>1</v>
      </c>
      <c r="L12" s="1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5</v>
      </c>
      <c r="P12" s="1">
        <f t="shared" si="9"/>
        <v>0</v>
      </c>
      <c r="Q12" s="1">
        <f t="shared" si="10"/>
        <v>0</v>
      </c>
      <c r="R12" s="1">
        <f t="shared" si="11"/>
        <v>3</v>
      </c>
      <c r="S12" s="1">
        <f t="shared" si="12"/>
        <v>3</v>
      </c>
      <c r="T12" s="1">
        <f t="shared" si="13"/>
        <v>0</v>
      </c>
      <c r="U12" s="1">
        <f t="shared" si="14"/>
        <v>1</v>
      </c>
      <c r="V12" s="1">
        <f t="shared" si="15"/>
        <v>1</v>
      </c>
      <c r="W12" s="1">
        <f t="shared" si="16"/>
        <v>0</v>
      </c>
      <c r="X12" s="1">
        <f t="shared" si="17"/>
        <v>4</v>
      </c>
      <c r="Y12" s="1">
        <f t="shared" si="18"/>
        <v>1</v>
      </c>
      <c r="Z12" s="1">
        <f t="shared" si="19"/>
        <v>0</v>
      </c>
      <c r="AA12" s="1" t="str">
        <f t="shared" si="0"/>
        <v>L</v>
      </c>
      <c r="AB12" s="1">
        <f t="shared" si="20"/>
        <v>2</v>
      </c>
      <c r="AC12" s="1" t="str">
        <f t="shared" si="1"/>
        <v>L</v>
      </c>
      <c r="AD12" s="1">
        <f t="shared" ref="AD12:AD43" si="24">IF(AC12="","",COUNTIFS(AC3:AC12,"W"))</f>
        <v>8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0</v>
      </c>
      <c r="AG12" s="43"/>
      <c r="AM12" s="1" t="s">
        <v>19</v>
      </c>
      <c r="AN12" s="1" t="s">
        <v>9</v>
      </c>
    </row>
    <row r="13" spans="1:41" x14ac:dyDescent="0.3">
      <c r="A13" s="42">
        <v>45962</v>
      </c>
      <c r="B13" s="1">
        <v>12</v>
      </c>
      <c r="C13" s="1" t="s">
        <v>65</v>
      </c>
      <c r="D13" s="1" t="s">
        <v>18</v>
      </c>
      <c r="E13" s="1">
        <v>4</v>
      </c>
      <c r="F13" s="1">
        <v>1</v>
      </c>
      <c r="G13" s="1" t="s">
        <v>83</v>
      </c>
      <c r="H13" s="1" t="s">
        <v>83</v>
      </c>
      <c r="I13" s="1">
        <f t="shared" si="2"/>
        <v>9</v>
      </c>
      <c r="J13" s="1">
        <f t="shared" si="3"/>
        <v>3</v>
      </c>
      <c r="K13" s="1">
        <f t="shared" si="4"/>
        <v>1</v>
      </c>
      <c r="L13" s="1">
        <f t="shared" si="5"/>
        <v>0</v>
      </c>
      <c r="M13" s="1">
        <f t="shared" si="6"/>
        <v>0</v>
      </c>
      <c r="N13" s="1">
        <f t="shared" si="7"/>
        <v>0</v>
      </c>
      <c r="O13" s="1">
        <f t="shared" si="8"/>
        <v>5</v>
      </c>
      <c r="P13" s="1">
        <f t="shared" si="9"/>
        <v>0</v>
      </c>
      <c r="Q13" s="1">
        <f t="shared" si="10"/>
        <v>0</v>
      </c>
      <c r="R13" s="1">
        <f t="shared" si="11"/>
        <v>4</v>
      </c>
      <c r="S13" s="1">
        <f t="shared" si="12"/>
        <v>3</v>
      </c>
      <c r="T13" s="1">
        <f t="shared" si="13"/>
        <v>0</v>
      </c>
      <c r="U13" s="1">
        <f t="shared" si="14"/>
        <v>1</v>
      </c>
      <c r="V13" s="1">
        <f t="shared" si="15"/>
        <v>1</v>
      </c>
      <c r="W13" s="1">
        <f t="shared" si="16"/>
        <v>0</v>
      </c>
      <c r="X13" s="1">
        <f t="shared" si="17"/>
        <v>4</v>
      </c>
      <c r="Y13" s="1">
        <f t="shared" si="18"/>
        <v>1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8</v>
      </c>
      <c r="AE13" s="1">
        <f t="shared" si="25"/>
        <v>2</v>
      </c>
      <c r="AF13" s="1">
        <f t="shared" si="26"/>
        <v>0</v>
      </c>
      <c r="AG13" s="43"/>
      <c r="AM13" s="1" t="s">
        <v>18</v>
      </c>
      <c r="AN13" s="1" t="s">
        <v>5</v>
      </c>
    </row>
    <row r="14" spans="1:41" x14ac:dyDescent="0.3">
      <c r="A14" s="42">
        <v>45963</v>
      </c>
      <c r="B14" s="1">
        <v>13</v>
      </c>
      <c r="C14" s="1" t="s">
        <v>65</v>
      </c>
      <c r="D14" s="1" t="s">
        <v>31</v>
      </c>
      <c r="E14" s="1">
        <v>1</v>
      </c>
      <c r="F14" s="1">
        <v>4</v>
      </c>
      <c r="G14" s="1" t="s">
        <v>83</v>
      </c>
      <c r="H14" s="1" t="s">
        <v>83</v>
      </c>
      <c r="I14" s="1">
        <f t="shared" si="2"/>
        <v>9</v>
      </c>
      <c r="J14" s="1">
        <f t="shared" si="3"/>
        <v>4</v>
      </c>
      <c r="K14" s="1">
        <f t="shared" si="4"/>
        <v>1</v>
      </c>
      <c r="L14" s="1">
        <f t="shared" si="5"/>
        <v>0</v>
      </c>
      <c r="M14" s="1">
        <f t="shared" si="6"/>
        <v>0</v>
      </c>
      <c r="N14" s="1">
        <f t="shared" si="7"/>
        <v>0</v>
      </c>
      <c r="O14" s="1">
        <f t="shared" si="8"/>
        <v>5</v>
      </c>
      <c r="P14" s="1">
        <f t="shared" si="9"/>
        <v>0</v>
      </c>
      <c r="Q14" s="1">
        <f t="shared" si="10"/>
        <v>0</v>
      </c>
      <c r="R14" s="1">
        <f t="shared" si="11"/>
        <v>4</v>
      </c>
      <c r="S14" s="1">
        <f t="shared" si="12"/>
        <v>4</v>
      </c>
      <c r="T14" s="1">
        <f t="shared" si="13"/>
        <v>0</v>
      </c>
      <c r="U14" s="1">
        <f t="shared" si="14"/>
        <v>1</v>
      </c>
      <c r="V14" s="1">
        <f t="shared" si="15"/>
        <v>1</v>
      </c>
      <c r="W14" s="1">
        <f t="shared" si="16"/>
        <v>0</v>
      </c>
      <c r="X14" s="1">
        <f t="shared" si="17"/>
        <v>4</v>
      </c>
      <c r="Y14" s="1">
        <f t="shared" si="18"/>
        <v>1</v>
      </c>
      <c r="Z14" s="1">
        <f t="shared" si="19"/>
        <v>0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7</v>
      </c>
      <c r="AE14" s="1">
        <f t="shared" si="25"/>
        <v>3</v>
      </c>
      <c r="AF14" s="1">
        <f t="shared" si="26"/>
        <v>0</v>
      </c>
      <c r="AG14" s="43"/>
      <c r="AM14" s="1" t="s">
        <v>17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66</v>
      </c>
      <c r="D15" s="1" t="s">
        <v>16</v>
      </c>
      <c r="E15" s="1">
        <v>4</v>
      </c>
      <c r="F15" s="1">
        <v>3</v>
      </c>
      <c r="G15" s="1" t="s">
        <v>84</v>
      </c>
      <c r="H15" s="1" t="s">
        <v>83</v>
      </c>
      <c r="I15" s="1">
        <f t="shared" si="2"/>
        <v>10</v>
      </c>
      <c r="J15" s="1">
        <f t="shared" si="3"/>
        <v>4</v>
      </c>
      <c r="K15" s="1">
        <f t="shared" si="4"/>
        <v>2</v>
      </c>
      <c r="L15" s="1">
        <f t="shared" si="5"/>
        <v>0</v>
      </c>
      <c r="M15" s="1">
        <f t="shared" si="6"/>
        <v>0</v>
      </c>
      <c r="N15" s="1">
        <f t="shared" si="7"/>
        <v>0</v>
      </c>
      <c r="O15" s="1">
        <f t="shared" si="8"/>
        <v>6</v>
      </c>
      <c r="P15" s="1">
        <f t="shared" si="9"/>
        <v>0</v>
      </c>
      <c r="Q15" s="1">
        <f t="shared" si="10"/>
        <v>0</v>
      </c>
      <c r="R15" s="1">
        <f t="shared" si="11"/>
        <v>4</v>
      </c>
      <c r="S15" s="1">
        <f t="shared" si="12"/>
        <v>4</v>
      </c>
      <c r="T15" s="1">
        <f t="shared" si="13"/>
        <v>0</v>
      </c>
      <c r="U15" s="1">
        <f t="shared" si="14"/>
        <v>1</v>
      </c>
      <c r="V15" s="1">
        <f t="shared" si="15"/>
        <v>1</v>
      </c>
      <c r="W15" s="1">
        <f t="shared" si="16"/>
        <v>0</v>
      </c>
      <c r="X15" s="1">
        <f t="shared" si="17"/>
        <v>5</v>
      </c>
      <c r="Y15" s="1">
        <f t="shared" si="18"/>
        <v>1</v>
      </c>
      <c r="Z15" s="1">
        <f t="shared" si="19"/>
        <v>0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7</v>
      </c>
      <c r="AE15" s="1">
        <f t="shared" si="25"/>
        <v>3</v>
      </c>
      <c r="AF15" s="1">
        <f t="shared" si="26"/>
        <v>0</v>
      </c>
      <c r="AG15" s="43"/>
      <c r="AM15" s="1" t="s">
        <v>16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66</v>
      </c>
      <c r="D16" s="1" t="s">
        <v>9</v>
      </c>
      <c r="E16" s="1">
        <v>2</v>
      </c>
      <c r="F16" s="1">
        <v>1</v>
      </c>
      <c r="G16" s="1" t="s">
        <v>84</v>
      </c>
      <c r="H16" s="1" t="s">
        <v>84</v>
      </c>
      <c r="I16" s="1">
        <f t="shared" si="2"/>
        <v>11</v>
      </c>
      <c r="J16" s="1">
        <f t="shared" si="3"/>
        <v>4</v>
      </c>
      <c r="K16" s="1">
        <f t="shared" si="4"/>
        <v>3</v>
      </c>
      <c r="L16" s="1">
        <f t="shared" si="5"/>
        <v>0</v>
      </c>
      <c r="M16" s="1">
        <f t="shared" si="6"/>
        <v>1</v>
      </c>
      <c r="N16" s="1">
        <f t="shared" si="7"/>
        <v>0</v>
      </c>
      <c r="O16" s="1">
        <f t="shared" si="8"/>
        <v>7</v>
      </c>
      <c r="P16" s="1">
        <f t="shared" si="9"/>
        <v>0</v>
      </c>
      <c r="Q16" s="1">
        <f t="shared" si="10"/>
        <v>0</v>
      </c>
      <c r="R16" s="1">
        <f t="shared" si="11"/>
        <v>4</v>
      </c>
      <c r="S16" s="1">
        <f t="shared" si="12"/>
        <v>4</v>
      </c>
      <c r="T16" s="1">
        <f t="shared" si="13"/>
        <v>0</v>
      </c>
      <c r="U16" s="1">
        <f t="shared" si="14"/>
        <v>2</v>
      </c>
      <c r="V16" s="1">
        <f t="shared" si="15"/>
        <v>1</v>
      </c>
      <c r="W16" s="1">
        <f t="shared" si="16"/>
        <v>0</v>
      </c>
      <c r="X16" s="1">
        <f t="shared" si="17"/>
        <v>6</v>
      </c>
      <c r="Y16" s="1">
        <f t="shared" si="18"/>
        <v>1</v>
      </c>
      <c r="Z16" s="1">
        <f t="shared" si="19"/>
        <v>0</v>
      </c>
      <c r="AA16" s="1" t="str">
        <f t="shared" si="0"/>
        <v>W</v>
      </c>
      <c r="AB16" s="1">
        <f t="shared" si="20"/>
        <v>2</v>
      </c>
      <c r="AC16" s="1" t="str">
        <f t="shared" si="1"/>
        <v>W</v>
      </c>
      <c r="AD16" s="1">
        <f t="shared" si="24"/>
        <v>7</v>
      </c>
      <c r="AE16" s="1">
        <f t="shared" si="25"/>
        <v>3</v>
      </c>
      <c r="AF16" s="1">
        <f t="shared" si="26"/>
        <v>0</v>
      </c>
      <c r="AG16" s="43"/>
      <c r="AM16" s="1" t="s">
        <v>15</v>
      </c>
    </row>
    <row r="17" spans="1:39" x14ac:dyDescent="0.3">
      <c r="A17" s="42">
        <v>45971</v>
      </c>
      <c r="B17" s="1">
        <v>16</v>
      </c>
      <c r="C17" s="1" t="s">
        <v>66</v>
      </c>
      <c r="D17" s="1" t="s">
        <v>13</v>
      </c>
      <c r="E17" s="1">
        <v>2</v>
      </c>
      <c r="F17" s="1">
        <v>3</v>
      </c>
      <c r="G17" s="1" t="s">
        <v>84</v>
      </c>
      <c r="H17" s="1" t="s">
        <v>83</v>
      </c>
      <c r="I17" s="1">
        <f t="shared" si="2"/>
        <v>11</v>
      </c>
      <c r="J17" s="1">
        <f t="shared" si="3"/>
        <v>4</v>
      </c>
      <c r="K17" s="1">
        <f t="shared" si="4"/>
        <v>3</v>
      </c>
      <c r="L17" s="1">
        <f t="shared" si="5"/>
        <v>1</v>
      </c>
      <c r="M17" s="1">
        <f t="shared" si="6"/>
        <v>1</v>
      </c>
      <c r="N17" s="1">
        <f t="shared" si="7"/>
        <v>0</v>
      </c>
      <c r="O17" s="1">
        <f t="shared" si="8"/>
        <v>7</v>
      </c>
      <c r="P17" s="1">
        <f t="shared" si="9"/>
        <v>0</v>
      </c>
      <c r="Q17" s="1">
        <f t="shared" si="10"/>
        <v>1</v>
      </c>
      <c r="R17" s="1">
        <f t="shared" si="11"/>
        <v>4</v>
      </c>
      <c r="S17" s="1">
        <f t="shared" si="12"/>
        <v>4</v>
      </c>
      <c r="T17" s="1">
        <f t="shared" si="13"/>
        <v>0</v>
      </c>
      <c r="U17" s="1">
        <f t="shared" si="14"/>
        <v>2</v>
      </c>
      <c r="V17" s="1">
        <f t="shared" si="15"/>
        <v>1</v>
      </c>
      <c r="W17" s="1">
        <f t="shared" si="16"/>
        <v>1</v>
      </c>
      <c r="X17" s="1">
        <f t="shared" si="17"/>
        <v>6</v>
      </c>
      <c r="Y17" s="1">
        <f t="shared" si="18"/>
        <v>1</v>
      </c>
      <c r="Z17" s="1">
        <f t="shared" si="19"/>
        <v>1</v>
      </c>
      <c r="AA17" s="1" t="str">
        <f t="shared" si="0"/>
        <v>L</v>
      </c>
      <c r="AB17" s="1">
        <f t="shared" si="20"/>
        <v>1</v>
      </c>
      <c r="AC17" s="1" t="str">
        <f t="shared" si="1"/>
        <v>OTL</v>
      </c>
      <c r="AD17" s="1">
        <f t="shared" si="24"/>
        <v>6</v>
      </c>
      <c r="AE17" s="1">
        <f t="shared" si="25"/>
        <v>3</v>
      </c>
      <c r="AF17" s="1">
        <f t="shared" si="26"/>
        <v>1</v>
      </c>
      <c r="AG17" s="43"/>
      <c r="AM17" s="1" t="s">
        <v>13</v>
      </c>
    </row>
    <row r="18" spans="1:39" x14ac:dyDescent="0.3">
      <c r="A18" s="42">
        <v>45973</v>
      </c>
      <c r="B18" s="1">
        <v>17</v>
      </c>
      <c r="C18" s="1" t="s">
        <v>65</v>
      </c>
      <c r="D18" s="1" t="s">
        <v>25</v>
      </c>
      <c r="E18" s="1">
        <v>4</v>
      </c>
      <c r="F18" s="1">
        <v>3</v>
      </c>
      <c r="G18" s="1" t="s">
        <v>84</v>
      </c>
      <c r="H18" s="1" t="s">
        <v>83</v>
      </c>
      <c r="I18" s="1">
        <f t="shared" si="2"/>
        <v>12</v>
      </c>
      <c r="J18" s="1">
        <f t="shared" si="3"/>
        <v>4</v>
      </c>
      <c r="K18" s="1">
        <f t="shared" si="4"/>
        <v>4</v>
      </c>
      <c r="L18" s="1">
        <f t="shared" si="5"/>
        <v>1</v>
      </c>
      <c r="M18" s="1">
        <f t="shared" si="6"/>
        <v>1</v>
      </c>
      <c r="N18" s="1">
        <f t="shared" si="7"/>
        <v>0</v>
      </c>
      <c r="O18" s="1">
        <f t="shared" si="8"/>
        <v>7</v>
      </c>
      <c r="P18" s="1">
        <f t="shared" si="9"/>
        <v>0</v>
      </c>
      <c r="Q18" s="1">
        <f t="shared" si="10"/>
        <v>1</v>
      </c>
      <c r="R18" s="1">
        <f t="shared" si="11"/>
        <v>5</v>
      </c>
      <c r="S18" s="1">
        <f t="shared" si="12"/>
        <v>4</v>
      </c>
      <c r="T18" s="1">
        <f t="shared" si="13"/>
        <v>0</v>
      </c>
      <c r="U18" s="1">
        <f t="shared" si="14"/>
        <v>2</v>
      </c>
      <c r="V18" s="1">
        <f t="shared" si="15"/>
        <v>1</v>
      </c>
      <c r="W18" s="1">
        <f t="shared" si="16"/>
        <v>1</v>
      </c>
      <c r="X18" s="1">
        <f t="shared" si="17"/>
        <v>6</v>
      </c>
      <c r="Y18" s="1">
        <f t="shared" si="18"/>
        <v>1</v>
      </c>
      <c r="Z18" s="1">
        <f t="shared" si="19"/>
        <v>1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6</v>
      </c>
      <c r="AE18" s="1">
        <f t="shared" si="25"/>
        <v>3</v>
      </c>
      <c r="AF18" s="1">
        <f t="shared" si="26"/>
        <v>1</v>
      </c>
      <c r="AG18" s="43"/>
      <c r="AM18" s="1" t="s">
        <v>12</v>
      </c>
    </row>
    <row r="19" spans="1:39" x14ac:dyDescent="0.3">
      <c r="A19" s="42">
        <v>45976</v>
      </c>
      <c r="B19" s="1">
        <v>18</v>
      </c>
      <c r="C19" s="1" t="s">
        <v>65</v>
      </c>
      <c r="D19" s="1" t="s">
        <v>1</v>
      </c>
      <c r="E19" s="1">
        <v>3</v>
      </c>
      <c r="F19" s="1">
        <v>2</v>
      </c>
      <c r="G19" s="1" t="s">
        <v>84</v>
      </c>
      <c r="H19" s="1" t="s">
        <v>84</v>
      </c>
      <c r="I19" s="1">
        <f t="shared" si="2"/>
        <v>13</v>
      </c>
      <c r="J19" s="1">
        <f t="shared" si="3"/>
        <v>4</v>
      </c>
      <c r="K19" s="1">
        <f t="shared" si="4"/>
        <v>5</v>
      </c>
      <c r="L19" s="1">
        <f t="shared" si="5"/>
        <v>1</v>
      </c>
      <c r="M19" s="1">
        <f t="shared" si="6"/>
        <v>2</v>
      </c>
      <c r="N19" s="1">
        <f t="shared" si="7"/>
        <v>0</v>
      </c>
      <c r="O19" s="1">
        <f t="shared" si="8"/>
        <v>7</v>
      </c>
      <c r="P19" s="1">
        <f t="shared" si="9"/>
        <v>0</v>
      </c>
      <c r="Q19" s="1">
        <f t="shared" si="10"/>
        <v>1</v>
      </c>
      <c r="R19" s="1">
        <f t="shared" si="11"/>
        <v>6</v>
      </c>
      <c r="S19" s="1">
        <f t="shared" si="12"/>
        <v>4</v>
      </c>
      <c r="T19" s="1">
        <f t="shared" si="13"/>
        <v>0</v>
      </c>
      <c r="U19" s="1">
        <f t="shared" si="14"/>
        <v>3</v>
      </c>
      <c r="V19" s="1">
        <f t="shared" si="15"/>
        <v>1</v>
      </c>
      <c r="W19" s="1">
        <f t="shared" si="16"/>
        <v>1</v>
      </c>
      <c r="X19" s="1">
        <f t="shared" si="17"/>
        <v>7</v>
      </c>
      <c r="Y19" s="1">
        <f t="shared" si="18"/>
        <v>1</v>
      </c>
      <c r="Z19" s="1">
        <f t="shared" si="19"/>
        <v>1</v>
      </c>
      <c r="AA19" s="1" t="str">
        <f t="shared" si="0"/>
        <v>W</v>
      </c>
      <c r="AB19" s="1">
        <f t="shared" si="20"/>
        <v>2</v>
      </c>
      <c r="AC19" s="1" t="str">
        <f t="shared" si="1"/>
        <v>W</v>
      </c>
      <c r="AD19" s="1">
        <f t="shared" si="24"/>
        <v>6</v>
      </c>
      <c r="AE19" s="1">
        <f t="shared" si="25"/>
        <v>3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45979</v>
      </c>
      <c r="B20" s="1">
        <v>19</v>
      </c>
      <c r="C20" s="1" t="s">
        <v>65</v>
      </c>
      <c r="D20" s="1" t="s">
        <v>5</v>
      </c>
      <c r="E20" s="1">
        <v>1</v>
      </c>
      <c r="F20" s="1">
        <v>5</v>
      </c>
      <c r="G20" s="1" t="s">
        <v>83</v>
      </c>
      <c r="H20" s="1" t="s">
        <v>83</v>
      </c>
      <c r="I20" s="1">
        <f t="shared" si="2"/>
        <v>13</v>
      </c>
      <c r="J20" s="1">
        <f t="shared" si="3"/>
        <v>5</v>
      </c>
      <c r="K20" s="1">
        <f t="shared" si="4"/>
        <v>5</v>
      </c>
      <c r="L20" s="1">
        <f t="shared" si="5"/>
        <v>1</v>
      </c>
      <c r="M20" s="1">
        <f t="shared" si="6"/>
        <v>2</v>
      </c>
      <c r="N20" s="1">
        <f t="shared" si="7"/>
        <v>0</v>
      </c>
      <c r="O20" s="1">
        <f t="shared" si="8"/>
        <v>7</v>
      </c>
      <c r="P20" s="1">
        <f t="shared" si="9"/>
        <v>0</v>
      </c>
      <c r="Q20" s="1">
        <f t="shared" si="10"/>
        <v>1</v>
      </c>
      <c r="R20" s="1">
        <f t="shared" si="11"/>
        <v>6</v>
      </c>
      <c r="S20" s="1">
        <f t="shared" si="12"/>
        <v>5</v>
      </c>
      <c r="T20" s="1">
        <f t="shared" si="13"/>
        <v>0</v>
      </c>
      <c r="U20" s="1">
        <f t="shared" si="14"/>
        <v>3</v>
      </c>
      <c r="V20" s="1">
        <f t="shared" si="15"/>
        <v>1</v>
      </c>
      <c r="W20" s="1">
        <f t="shared" si="16"/>
        <v>1</v>
      </c>
      <c r="X20" s="1">
        <f t="shared" si="17"/>
        <v>7</v>
      </c>
      <c r="Y20" s="1">
        <f t="shared" si="18"/>
        <v>2</v>
      </c>
      <c r="Z20" s="1">
        <f t="shared" si="19"/>
        <v>1</v>
      </c>
      <c r="AA20" s="1" t="str">
        <f t="shared" si="0"/>
        <v>L</v>
      </c>
      <c r="AB20" s="1">
        <f t="shared" si="20"/>
        <v>1</v>
      </c>
      <c r="AC20" s="1" t="str">
        <f t="shared" si="1"/>
        <v>L</v>
      </c>
      <c r="AD20" s="1">
        <f t="shared" si="24"/>
        <v>5</v>
      </c>
      <c r="AE20" s="1">
        <f t="shared" si="25"/>
        <v>4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45981</v>
      </c>
      <c r="B21" s="1">
        <v>20</v>
      </c>
      <c r="C21" s="1" t="s">
        <v>65</v>
      </c>
      <c r="D21" s="1" t="s">
        <v>19</v>
      </c>
      <c r="E21" s="1">
        <v>0</v>
      </c>
      <c r="F21" s="1">
        <v>1</v>
      </c>
      <c r="G21" s="1" t="s">
        <v>83</v>
      </c>
      <c r="H21" s="1" t="s">
        <v>83</v>
      </c>
      <c r="I21" s="1">
        <f t="shared" si="2"/>
        <v>13</v>
      </c>
      <c r="J21" s="1">
        <f t="shared" si="3"/>
        <v>6</v>
      </c>
      <c r="K21" s="1">
        <f t="shared" si="4"/>
        <v>5</v>
      </c>
      <c r="L21" s="1">
        <f t="shared" si="5"/>
        <v>1</v>
      </c>
      <c r="M21" s="1">
        <f t="shared" si="6"/>
        <v>2</v>
      </c>
      <c r="N21" s="1">
        <f t="shared" si="7"/>
        <v>0</v>
      </c>
      <c r="O21" s="1">
        <f t="shared" si="8"/>
        <v>7</v>
      </c>
      <c r="P21" s="1">
        <f t="shared" si="9"/>
        <v>0</v>
      </c>
      <c r="Q21" s="1">
        <f t="shared" si="10"/>
        <v>1</v>
      </c>
      <c r="R21" s="1">
        <f t="shared" si="11"/>
        <v>6</v>
      </c>
      <c r="S21" s="1">
        <f t="shared" si="12"/>
        <v>6</v>
      </c>
      <c r="T21" s="1">
        <f t="shared" si="13"/>
        <v>0</v>
      </c>
      <c r="U21" s="1">
        <f t="shared" si="14"/>
        <v>3</v>
      </c>
      <c r="V21" s="1">
        <f t="shared" si="15"/>
        <v>1</v>
      </c>
      <c r="W21" s="1">
        <f t="shared" si="16"/>
        <v>1</v>
      </c>
      <c r="X21" s="1">
        <f t="shared" si="17"/>
        <v>7</v>
      </c>
      <c r="Y21" s="1">
        <f t="shared" si="18"/>
        <v>3</v>
      </c>
      <c r="Z21" s="1">
        <f t="shared" si="19"/>
        <v>1</v>
      </c>
      <c r="AA21" s="1" t="str">
        <f t="shared" si="0"/>
        <v>L</v>
      </c>
      <c r="AB21" s="1">
        <f t="shared" si="20"/>
        <v>2</v>
      </c>
      <c r="AC21" s="1" t="str">
        <f t="shared" si="1"/>
        <v>L</v>
      </c>
      <c r="AD21" s="1">
        <f t="shared" si="24"/>
        <v>5</v>
      </c>
      <c r="AE21" s="1">
        <f t="shared" si="25"/>
        <v>4</v>
      </c>
      <c r="AF21" s="1">
        <f t="shared" si="26"/>
        <v>1</v>
      </c>
      <c r="AG21" s="43"/>
      <c r="AM21" s="1" t="s">
        <v>9</v>
      </c>
    </row>
    <row r="22" spans="1:39" x14ac:dyDescent="0.3">
      <c r="A22" s="42">
        <v>45983</v>
      </c>
      <c r="B22" s="1">
        <v>21</v>
      </c>
      <c r="C22" s="1" t="s">
        <v>65</v>
      </c>
      <c r="D22" s="1" t="s">
        <v>10</v>
      </c>
      <c r="E22" s="1">
        <v>3</v>
      </c>
      <c r="F22" s="1">
        <v>6</v>
      </c>
      <c r="G22" s="1" t="s">
        <v>83</v>
      </c>
      <c r="H22" s="1" t="s">
        <v>83</v>
      </c>
      <c r="I22" s="1">
        <f t="shared" si="2"/>
        <v>13</v>
      </c>
      <c r="J22" s="1">
        <f t="shared" si="3"/>
        <v>7</v>
      </c>
      <c r="K22" s="1">
        <f t="shared" si="4"/>
        <v>5</v>
      </c>
      <c r="L22" s="1">
        <f t="shared" si="5"/>
        <v>1</v>
      </c>
      <c r="M22" s="1">
        <f t="shared" si="6"/>
        <v>2</v>
      </c>
      <c r="N22" s="1">
        <f t="shared" si="7"/>
        <v>0</v>
      </c>
      <c r="O22" s="1">
        <f t="shared" si="8"/>
        <v>7</v>
      </c>
      <c r="P22" s="1">
        <f t="shared" si="9"/>
        <v>0</v>
      </c>
      <c r="Q22" s="1">
        <f t="shared" si="10"/>
        <v>1</v>
      </c>
      <c r="R22" s="1">
        <f t="shared" si="11"/>
        <v>6</v>
      </c>
      <c r="S22" s="1">
        <f t="shared" si="12"/>
        <v>7</v>
      </c>
      <c r="T22" s="1">
        <f t="shared" si="13"/>
        <v>0</v>
      </c>
      <c r="U22" s="1">
        <f t="shared" si="14"/>
        <v>3</v>
      </c>
      <c r="V22" s="1">
        <f t="shared" si="15"/>
        <v>2</v>
      </c>
      <c r="W22" s="1">
        <f t="shared" si="16"/>
        <v>1</v>
      </c>
      <c r="X22" s="1">
        <f t="shared" si="17"/>
        <v>7</v>
      </c>
      <c r="Y22" s="1">
        <f t="shared" si="18"/>
        <v>4</v>
      </c>
      <c r="Z22" s="1">
        <f t="shared" si="19"/>
        <v>1</v>
      </c>
      <c r="AA22" s="1" t="str">
        <f t="shared" si="0"/>
        <v>L</v>
      </c>
      <c r="AB22" s="1">
        <f t="shared" si="20"/>
        <v>3</v>
      </c>
      <c r="AC22" s="1" t="str">
        <f t="shared" si="1"/>
        <v>L</v>
      </c>
      <c r="AD22" s="1">
        <f t="shared" si="24"/>
        <v>5</v>
      </c>
      <c r="AE22" s="1">
        <f t="shared" si="25"/>
        <v>4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45985</v>
      </c>
      <c r="B23" s="1">
        <v>22</v>
      </c>
      <c r="C23" s="1" t="s">
        <v>66</v>
      </c>
      <c r="D23" s="1" t="s">
        <v>21</v>
      </c>
      <c r="E23" s="1">
        <v>4</v>
      </c>
      <c r="F23" s="1">
        <v>3</v>
      </c>
      <c r="G23" s="1" t="s">
        <v>83</v>
      </c>
      <c r="H23" s="1" t="s">
        <v>83</v>
      </c>
      <c r="I23" s="1">
        <f t="shared" si="2"/>
        <v>14</v>
      </c>
      <c r="J23" s="1">
        <f t="shared" si="3"/>
        <v>7</v>
      </c>
      <c r="K23" s="1">
        <f t="shared" si="4"/>
        <v>5</v>
      </c>
      <c r="L23" s="1">
        <f t="shared" si="5"/>
        <v>1</v>
      </c>
      <c r="M23" s="1">
        <f t="shared" si="6"/>
        <v>2</v>
      </c>
      <c r="N23" s="1">
        <f t="shared" si="7"/>
        <v>0</v>
      </c>
      <c r="O23" s="1">
        <f t="shared" si="8"/>
        <v>8</v>
      </c>
      <c r="P23" s="1">
        <f t="shared" si="9"/>
        <v>0</v>
      </c>
      <c r="Q23" s="1">
        <f t="shared" si="10"/>
        <v>1</v>
      </c>
      <c r="R23" s="1">
        <f t="shared" si="11"/>
        <v>6</v>
      </c>
      <c r="S23" s="1">
        <f t="shared" si="12"/>
        <v>7</v>
      </c>
      <c r="T23" s="1">
        <f t="shared" si="13"/>
        <v>0</v>
      </c>
      <c r="U23" s="1">
        <f t="shared" si="14"/>
        <v>3</v>
      </c>
      <c r="V23" s="1">
        <f t="shared" si="15"/>
        <v>2</v>
      </c>
      <c r="W23" s="1">
        <f t="shared" si="16"/>
        <v>1</v>
      </c>
      <c r="X23" s="1">
        <f t="shared" si="17"/>
        <v>8</v>
      </c>
      <c r="Y23" s="1">
        <f t="shared" si="18"/>
        <v>4</v>
      </c>
      <c r="Z23" s="1">
        <f t="shared" si="19"/>
        <v>1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5</v>
      </c>
      <c r="AE23" s="1">
        <f t="shared" si="25"/>
        <v>4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6</v>
      </c>
      <c r="E24" s="1">
        <v>3</v>
      </c>
      <c r="F24" s="1">
        <v>2</v>
      </c>
      <c r="G24" s="1" t="s">
        <v>84</v>
      </c>
      <c r="H24" s="1" t="s">
        <v>83</v>
      </c>
      <c r="I24" s="1">
        <f t="shared" si="2"/>
        <v>15</v>
      </c>
      <c r="J24" s="1">
        <f t="shared" si="3"/>
        <v>7</v>
      </c>
      <c r="K24" s="1">
        <f t="shared" si="4"/>
        <v>6</v>
      </c>
      <c r="L24" s="1">
        <f t="shared" si="5"/>
        <v>1</v>
      </c>
      <c r="M24" s="1">
        <f t="shared" si="6"/>
        <v>2</v>
      </c>
      <c r="N24" s="1">
        <f t="shared" si="7"/>
        <v>0</v>
      </c>
      <c r="O24" s="1">
        <f t="shared" si="8"/>
        <v>9</v>
      </c>
      <c r="P24" s="1">
        <f t="shared" si="9"/>
        <v>0</v>
      </c>
      <c r="Q24" s="1">
        <f t="shared" si="10"/>
        <v>1</v>
      </c>
      <c r="R24" s="1">
        <f t="shared" si="11"/>
        <v>6</v>
      </c>
      <c r="S24" s="1">
        <f t="shared" si="12"/>
        <v>7</v>
      </c>
      <c r="T24" s="1">
        <f t="shared" si="13"/>
        <v>0</v>
      </c>
      <c r="U24" s="1">
        <f t="shared" si="14"/>
        <v>3</v>
      </c>
      <c r="V24" s="1">
        <f t="shared" si="15"/>
        <v>2</v>
      </c>
      <c r="W24" s="1">
        <f t="shared" si="16"/>
        <v>1</v>
      </c>
      <c r="X24" s="1">
        <f t="shared" si="17"/>
        <v>8</v>
      </c>
      <c r="Y24" s="1">
        <f t="shared" si="18"/>
        <v>4</v>
      </c>
      <c r="Z24" s="1">
        <f t="shared" si="19"/>
        <v>1</v>
      </c>
      <c r="AA24" s="1" t="str">
        <f t="shared" si="0"/>
        <v>W</v>
      </c>
      <c r="AB24" s="1">
        <f t="shared" si="20"/>
        <v>2</v>
      </c>
      <c r="AC24" s="1" t="str">
        <f t="shared" si="1"/>
        <v>W</v>
      </c>
      <c r="AD24" s="1">
        <f t="shared" si="24"/>
        <v>6</v>
      </c>
      <c r="AE24" s="1">
        <f t="shared" si="25"/>
        <v>3</v>
      </c>
      <c r="AF24" s="1">
        <f t="shared" si="26"/>
        <v>1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28</v>
      </c>
      <c r="E25" s="1">
        <v>5</v>
      </c>
      <c r="F25" s="1">
        <v>0</v>
      </c>
      <c r="G25" s="1" t="s">
        <v>83</v>
      </c>
      <c r="H25" s="1" t="s">
        <v>83</v>
      </c>
      <c r="I25" s="1">
        <f t="shared" si="2"/>
        <v>16</v>
      </c>
      <c r="J25" s="1">
        <f t="shared" si="3"/>
        <v>7</v>
      </c>
      <c r="K25" s="1">
        <f t="shared" si="4"/>
        <v>6</v>
      </c>
      <c r="L25" s="1">
        <f t="shared" si="5"/>
        <v>1</v>
      </c>
      <c r="M25" s="1">
        <f t="shared" si="6"/>
        <v>2</v>
      </c>
      <c r="N25" s="1">
        <f t="shared" si="7"/>
        <v>0</v>
      </c>
      <c r="O25" s="1">
        <f t="shared" si="8"/>
        <v>9</v>
      </c>
      <c r="P25" s="1">
        <f t="shared" si="9"/>
        <v>0</v>
      </c>
      <c r="Q25" s="1">
        <f t="shared" si="10"/>
        <v>1</v>
      </c>
      <c r="R25" s="1">
        <f t="shared" si="11"/>
        <v>7</v>
      </c>
      <c r="S25" s="1">
        <f t="shared" si="12"/>
        <v>7</v>
      </c>
      <c r="T25" s="1">
        <f t="shared" si="13"/>
        <v>0</v>
      </c>
      <c r="U25" s="1">
        <f t="shared" si="14"/>
        <v>3</v>
      </c>
      <c r="V25" s="1">
        <f t="shared" si="15"/>
        <v>2</v>
      </c>
      <c r="W25" s="1">
        <f t="shared" si="16"/>
        <v>1</v>
      </c>
      <c r="X25" s="1">
        <f t="shared" si="17"/>
        <v>9</v>
      </c>
      <c r="Y25" s="1">
        <f t="shared" si="18"/>
        <v>4</v>
      </c>
      <c r="Z25" s="1">
        <f t="shared" si="19"/>
        <v>1</v>
      </c>
      <c r="AA25" s="1" t="str">
        <f t="shared" si="0"/>
        <v>W</v>
      </c>
      <c r="AB25" s="1">
        <f t="shared" si="20"/>
        <v>3</v>
      </c>
      <c r="AC25" s="1" t="str">
        <f t="shared" si="1"/>
        <v>W</v>
      </c>
      <c r="AD25" s="1">
        <f t="shared" si="24"/>
        <v>6</v>
      </c>
      <c r="AE25" s="1">
        <f t="shared" si="25"/>
        <v>3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45990</v>
      </c>
      <c r="B26" s="1">
        <v>25</v>
      </c>
      <c r="C26" s="1" t="s">
        <v>66</v>
      </c>
      <c r="D26" s="1" t="s">
        <v>10</v>
      </c>
      <c r="E26" s="1">
        <v>3</v>
      </c>
      <c r="F26" s="1">
        <v>5</v>
      </c>
      <c r="G26" s="1" t="s">
        <v>83</v>
      </c>
      <c r="H26" s="1" t="s">
        <v>83</v>
      </c>
      <c r="I26" s="1">
        <f t="shared" si="2"/>
        <v>16</v>
      </c>
      <c r="J26" s="1">
        <f t="shared" si="3"/>
        <v>8</v>
      </c>
      <c r="K26" s="1">
        <f t="shared" si="4"/>
        <v>6</v>
      </c>
      <c r="L26" s="1">
        <f t="shared" si="5"/>
        <v>1</v>
      </c>
      <c r="M26" s="1">
        <f t="shared" si="6"/>
        <v>2</v>
      </c>
      <c r="N26" s="1">
        <f t="shared" si="7"/>
        <v>0</v>
      </c>
      <c r="O26" s="1">
        <f t="shared" si="8"/>
        <v>9</v>
      </c>
      <c r="P26" s="1">
        <f t="shared" si="9"/>
        <v>1</v>
      </c>
      <c r="Q26" s="1">
        <f t="shared" si="10"/>
        <v>1</v>
      </c>
      <c r="R26" s="1">
        <f t="shared" si="11"/>
        <v>7</v>
      </c>
      <c r="S26" s="1">
        <f t="shared" si="12"/>
        <v>7</v>
      </c>
      <c r="T26" s="1">
        <f t="shared" si="13"/>
        <v>0</v>
      </c>
      <c r="U26" s="1">
        <f t="shared" si="14"/>
        <v>3</v>
      </c>
      <c r="V26" s="1">
        <f t="shared" si="15"/>
        <v>3</v>
      </c>
      <c r="W26" s="1">
        <f t="shared" si="16"/>
        <v>1</v>
      </c>
      <c r="X26" s="1">
        <f t="shared" si="17"/>
        <v>9</v>
      </c>
      <c r="Y26" s="1">
        <f t="shared" si="18"/>
        <v>5</v>
      </c>
      <c r="Z26" s="1">
        <f t="shared" si="19"/>
        <v>1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5</v>
      </c>
      <c r="AE26" s="1">
        <f t="shared" si="25"/>
        <v>4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45992</v>
      </c>
      <c r="B27" s="1">
        <v>26</v>
      </c>
      <c r="C27" s="1" t="s">
        <v>66</v>
      </c>
      <c r="D27" s="1" t="s">
        <v>23</v>
      </c>
      <c r="E27" s="1">
        <v>3</v>
      </c>
      <c r="F27" s="1">
        <v>5</v>
      </c>
      <c r="G27" s="1" t="s">
        <v>83</v>
      </c>
      <c r="H27" s="1" t="s">
        <v>83</v>
      </c>
      <c r="I27" s="1">
        <f t="shared" si="2"/>
        <v>16</v>
      </c>
      <c r="J27" s="1">
        <f t="shared" si="3"/>
        <v>9</v>
      </c>
      <c r="K27" s="1">
        <f t="shared" si="4"/>
        <v>6</v>
      </c>
      <c r="L27" s="1">
        <f t="shared" si="5"/>
        <v>1</v>
      </c>
      <c r="M27" s="1">
        <f t="shared" si="6"/>
        <v>2</v>
      </c>
      <c r="N27" s="1">
        <f t="shared" si="7"/>
        <v>0</v>
      </c>
      <c r="O27" s="1">
        <f t="shared" si="8"/>
        <v>9</v>
      </c>
      <c r="P27" s="1">
        <f t="shared" si="9"/>
        <v>2</v>
      </c>
      <c r="Q27" s="1">
        <f t="shared" si="10"/>
        <v>1</v>
      </c>
      <c r="R27" s="1">
        <f t="shared" si="11"/>
        <v>7</v>
      </c>
      <c r="S27" s="1">
        <f t="shared" si="12"/>
        <v>7</v>
      </c>
      <c r="T27" s="1">
        <f t="shared" si="13"/>
        <v>0</v>
      </c>
      <c r="U27" s="1">
        <f t="shared" si="14"/>
        <v>3</v>
      </c>
      <c r="V27" s="1">
        <f t="shared" si="15"/>
        <v>4</v>
      </c>
      <c r="W27" s="1">
        <f t="shared" si="16"/>
        <v>1</v>
      </c>
      <c r="X27" s="1">
        <f t="shared" si="17"/>
        <v>9</v>
      </c>
      <c r="Y27" s="1">
        <f t="shared" si="18"/>
        <v>6</v>
      </c>
      <c r="Z27" s="1">
        <f t="shared" si="19"/>
        <v>1</v>
      </c>
      <c r="AA27" s="1" t="str">
        <f t="shared" si="0"/>
        <v>L</v>
      </c>
      <c r="AB27" s="1">
        <f t="shared" si="20"/>
        <v>2</v>
      </c>
      <c r="AC27" s="1" t="str">
        <f t="shared" si="1"/>
        <v>L</v>
      </c>
      <c r="AD27" s="1">
        <f t="shared" si="24"/>
        <v>5</v>
      </c>
      <c r="AE27" s="1">
        <f t="shared" si="25"/>
        <v>5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45994</v>
      </c>
      <c r="B28" s="1">
        <v>27</v>
      </c>
      <c r="C28" s="1" t="s">
        <v>66</v>
      </c>
      <c r="D28" s="1" t="s">
        <v>22</v>
      </c>
      <c r="E28" s="1">
        <v>0</v>
      </c>
      <c r="F28" s="1">
        <v>3</v>
      </c>
      <c r="G28" s="1" t="s">
        <v>83</v>
      </c>
      <c r="H28" s="1" t="s">
        <v>83</v>
      </c>
      <c r="I28" s="1">
        <f t="shared" si="2"/>
        <v>16</v>
      </c>
      <c r="J28" s="1">
        <f t="shared" si="3"/>
        <v>10</v>
      </c>
      <c r="K28" s="1">
        <f t="shared" si="4"/>
        <v>6</v>
      </c>
      <c r="L28" s="1">
        <f t="shared" si="5"/>
        <v>1</v>
      </c>
      <c r="M28" s="1">
        <f t="shared" si="6"/>
        <v>2</v>
      </c>
      <c r="N28" s="1">
        <f t="shared" si="7"/>
        <v>0</v>
      </c>
      <c r="O28" s="1">
        <f t="shared" si="8"/>
        <v>9</v>
      </c>
      <c r="P28" s="1">
        <f t="shared" si="9"/>
        <v>3</v>
      </c>
      <c r="Q28" s="1">
        <f t="shared" si="10"/>
        <v>1</v>
      </c>
      <c r="R28" s="1">
        <f t="shared" si="11"/>
        <v>7</v>
      </c>
      <c r="S28" s="1">
        <f t="shared" si="12"/>
        <v>7</v>
      </c>
      <c r="T28" s="1">
        <f t="shared" si="13"/>
        <v>0</v>
      </c>
      <c r="U28" s="1">
        <f t="shared" si="14"/>
        <v>3</v>
      </c>
      <c r="V28" s="1">
        <f t="shared" si="15"/>
        <v>4</v>
      </c>
      <c r="W28" s="1">
        <f t="shared" si="16"/>
        <v>1</v>
      </c>
      <c r="X28" s="1">
        <f t="shared" si="17"/>
        <v>9</v>
      </c>
      <c r="Y28" s="1">
        <f t="shared" si="18"/>
        <v>6</v>
      </c>
      <c r="Z28" s="1">
        <f t="shared" si="19"/>
        <v>1</v>
      </c>
      <c r="AA28" s="1" t="str">
        <f t="shared" si="0"/>
        <v>L</v>
      </c>
      <c r="AB28" s="1">
        <f t="shared" si="20"/>
        <v>3</v>
      </c>
      <c r="AC28" s="1" t="str">
        <f t="shared" si="1"/>
        <v>L</v>
      </c>
      <c r="AD28" s="1">
        <f t="shared" si="24"/>
        <v>4</v>
      </c>
      <c r="AE28" s="1">
        <f t="shared" si="25"/>
        <v>6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45996</v>
      </c>
      <c r="B29" s="1">
        <v>28</v>
      </c>
      <c r="C29" s="1" t="s">
        <v>66</v>
      </c>
      <c r="D29" s="1" t="s">
        <v>2</v>
      </c>
      <c r="E29" s="1">
        <v>0</v>
      </c>
      <c r="F29" s="1">
        <v>3</v>
      </c>
      <c r="G29" s="1" t="s">
        <v>83</v>
      </c>
      <c r="H29" s="1" t="s">
        <v>83</v>
      </c>
      <c r="I29" s="1">
        <f t="shared" si="2"/>
        <v>16</v>
      </c>
      <c r="J29" s="1">
        <f t="shared" si="3"/>
        <v>11</v>
      </c>
      <c r="K29" s="1">
        <f t="shared" si="4"/>
        <v>6</v>
      </c>
      <c r="L29" s="1">
        <f t="shared" si="5"/>
        <v>1</v>
      </c>
      <c r="M29" s="1">
        <f t="shared" si="6"/>
        <v>2</v>
      </c>
      <c r="N29" s="1">
        <f t="shared" si="7"/>
        <v>0</v>
      </c>
      <c r="O29" s="1">
        <f t="shared" si="8"/>
        <v>9</v>
      </c>
      <c r="P29" s="1">
        <f t="shared" si="9"/>
        <v>4</v>
      </c>
      <c r="Q29" s="1">
        <f t="shared" si="10"/>
        <v>1</v>
      </c>
      <c r="R29" s="1">
        <f t="shared" si="11"/>
        <v>7</v>
      </c>
      <c r="S29" s="1">
        <f t="shared" si="12"/>
        <v>7</v>
      </c>
      <c r="T29" s="1">
        <f t="shared" si="13"/>
        <v>0</v>
      </c>
      <c r="U29" s="1">
        <f t="shared" si="14"/>
        <v>3</v>
      </c>
      <c r="V29" s="1">
        <f t="shared" si="15"/>
        <v>4</v>
      </c>
      <c r="W29" s="1">
        <f t="shared" si="16"/>
        <v>1</v>
      </c>
      <c r="X29" s="1">
        <f t="shared" si="17"/>
        <v>9</v>
      </c>
      <c r="Y29" s="1">
        <f t="shared" si="18"/>
        <v>6</v>
      </c>
      <c r="Z29" s="1">
        <f t="shared" si="19"/>
        <v>1</v>
      </c>
      <c r="AA29" s="1" t="str">
        <f t="shared" si="0"/>
        <v>L</v>
      </c>
      <c r="AB29" s="1">
        <f t="shared" si="20"/>
        <v>4</v>
      </c>
      <c r="AC29" s="1" t="str">
        <f t="shared" si="1"/>
        <v>L</v>
      </c>
      <c r="AD29" s="1">
        <f t="shared" si="24"/>
        <v>3</v>
      </c>
      <c r="AE29" s="1">
        <f t="shared" si="25"/>
        <v>7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65</v>
      </c>
      <c r="D30" s="1" t="s">
        <v>29</v>
      </c>
      <c r="E30" s="1">
        <v>1</v>
      </c>
      <c r="F30" s="1">
        <v>4</v>
      </c>
      <c r="G30" s="1" t="s">
        <v>83</v>
      </c>
      <c r="H30" s="1" t="s">
        <v>83</v>
      </c>
      <c r="I30" s="1">
        <f t="shared" si="2"/>
        <v>16</v>
      </c>
      <c r="J30" s="1">
        <f t="shared" si="3"/>
        <v>12</v>
      </c>
      <c r="K30" s="1">
        <f t="shared" si="4"/>
        <v>6</v>
      </c>
      <c r="L30" s="1">
        <f t="shared" si="5"/>
        <v>1</v>
      </c>
      <c r="M30" s="1">
        <f t="shared" si="6"/>
        <v>2</v>
      </c>
      <c r="N30" s="1">
        <f t="shared" si="7"/>
        <v>0</v>
      </c>
      <c r="O30" s="1">
        <f t="shared" si="8"/>
        <v>9</v>
      </c>
      <c r="P30" s="1">
        <f t="shared" si="9"/>
        <v>4</v>
      </c>
      <c r="Q30" s="1">
        <f t="shared" si="10"/>
        <v>1</v>
      </c>
      <c r="R30" s="1">
        <f t="shared" si="11"/>
        <v>7</v>
      </c>
      <c r="S30" s="1">
        <f t="shared" si="12"/>
        <v>8</v>
      </c>
      <c r="T30" s="1">
        <f t="shared" si="13"/>
        <v>0</v>
      </c>
      <c r="U30" s="1">
        <f t="shared" si="14"/>
        <v>3</v>
      </c>
      <c r="V30" s="1">
        <f t="shared" si="15"/>
        <v>4</v>
      </c>
      <c r="W30" s="1">
        <f t="shared" si="16"/>
        <v>1</v>
      </c>
      <c r="X30" s="1">
        <f t="shared" si="17"/>
        <v>9</v>
      </c>
      <c r="Y30" s="1">
        <f t="shared" si="18"/>
        <v>7</v>
      </c>
      <c r="Z30" s="1">
        <f t="shared" si="19"/>
        <v>1</v>
      </c>
      <c r="AA30" s="1" t="str">
        <f t="shared" si="0"/>
        <v>L</v>
      </c>
      <c r="AB30" s="1">
        <f t="shared" si="20"/>
        <v>5</v>
      </c>
      <c r="AC30" s="1" t="str">
        <f t="shared" si="1"/>
        <v>L</v>
      </c>
      <c r="AD30" s="1">
        <f t="shared" si="24"/>
        <v>3</v>
      </c>
      <c r="AE30" s="1">
        <f t="shared" si="25"/>
        <v>7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65</v>
      </c>
      <c r="D31" s="1" t="s">
        <v>11</v>
      </c>
      <c r="E31" s="1">
        <v>4</v>
      </c>
      <c r="F31" s="1">
        <v>3</v>
      </c>
      <c r="G31" s="1" t="s">
        <v>83</v>
      </c>
      <c r="H31" s="1" t="s">
        <v>83</v>
      </c>
      <c r="I31" s="1">
        <f t="shared" si="2"/>
        <v>17</v>
      </c>
      <c r="J31" s="1">
        <f t="shared" si="3"/>
        <v>12</v>
      </c>
      <c r="K31" s="1">
        <f t="shared" si="4"/>
        <v>6</v>
      </c>
      <c r="L31" s="1">
        <f t="shared" si="5"/>
        <v>1</v>
      </c>
      <c r="M31" s="1">
        <f t="shared" si="6"/>
        <v>2</v>
      </c>
      <c r="N31" s="1">
        <f t="shared" si="7"/>
        <v>0</v>
      </c>
      <c r="O31" s="1">
        <f t="shared" si="8"/>
        <v>9</v>
      </c>
      <c r="P31" s="1">
        <f t="shared" si="9"/>
        <v>4</v>
      </c>
      <c r="Q31" s="1">
        <f t="shared" si="10"/>
        <v>1</v>
      </c>
      <c r="R31" s="1">
        <f t="shared" si="11"/>
        <v>8</v>
      </c>
      <c r="S31" s="1">
        <f t="shared" si="12"/>
        <v>8</v>
      </c>
      <c r="T31" s="1">
        <f t="shared" si="13"/>
        <v>0</v>
      </c>
      <c r="U31" s="1">
        <f t="shared" si="14"/>
        <v>3</v>
      </c>
      <c r="V31" s="1">
        <f t="shared" si="15"/>
        <v>4</v>
      </c>
      <c r="W31" s="1">
        <f t="shared" si="16"/>
        <v>1</v>
      </c>
      <c r="X31" s="1">
        <f t="shared" si="17"/>
        <v>10</v>
      </c>
      <c r="Y31" s="1">
        <f t="shared" si="18"/>
        <v>7</v>
      </c>
      <c r="Z31" s="1">
        <f t="shared" si="19"/>
        <v>1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4</v>
      </c>
      <c r="AE31" s="1">
        <f t="shared" si="25"/>
        <v>6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5</v>
      </c>
      <c r="E32" s="1">
        <v>4</v>
      </c>
      <c r="F32" s="1">
        <v>8</v>
      </c>
      <c r="G32" s="1" t="s">
        <v>83</v>
      </c>
      <c r="H32" s="1" t="s">
        <v>83</v>
      </c>
      <c r="I32" s="1">
        <f t="shared" si="2"/>
        <v>17</v>
      </c>
      <c r="J32" s="1">
        <f t="shared" si="3"/>
        <v>13</v>
      </c>
      <c r="K32" s="1">
        <f t="shared" si="4"/>
        <v>6</v>
      </c>
      <c r="L32" s="1">
        <f t="shared" si="5"/>
        <v>1</v>
      </c>
      <c r="M32" s="1">
        <f t="shared" si="6"/>
        <v>2</v>
      </c>
      <c r="N32" s="1">
        <f t="shared" si="7"/>
        <v>0</v>
      </c>
      <c r="O32" s="1">
        <f t="shared" si="8"/>
        <v>9</v>
      </c>
      <c r="P32" s="1">
        <f t="shared" si="9"/>
        <v>5</v>
      </c>
      <c r="Q32" s="1">
        <f t="shared" si="10"/>
        <v>1</v>
      </c>
      <c r="R32" s="1">
        <f t="shared" si="11"/>
        <v>8</v>
      </c>
      <c r="S32" s="1">
        <f t="shared" si="12"/>
        <v>8</v>
      </c>
      <c r="T32" s="1">
        <f t="shared" si="13"/>
        <v>0</v>
      </c>
      <c r="U32" s="1">
        <f t="shared" si="14"/>
        <v>3</v>
      </c>
      <c r="V32" s="1">
        <f t="shared" si="15"/>
        <v>4</v>
      </c>
      <c r="W32" s="1">
        <f t="shared" si="16"/>
        <v>1</v>
      </c>
      <c r="X32" s="1">
        <f t="shared" si="17"/>
        <v>10</v>
      </c>
      <c r="Y32" s="1">
        <f t="shared" si="18"/>
        <v>8</v>
      </c>
      <c r="Z32" s="1">
        <f t="shared" si="19"/>
        <v>1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4</v>
      </c>
      <c r="AE32" s="1">
        <f t="shared" si="25"/>
        <v>6</v>
      </c>
      <c r="AF32" s="1">
        <f t="shared" si="26"/>
        <v>0</v>
      </c>
      <c r="AG32" s="43"/>
    </row>
    <row r="33" spans="1:33" x14ac:dyDescent="0.3">
      <c r="A33" s="42">
        <v>46004</v>
      </c>
      <c r="B33" s="1">
        <v>32</v>
      </c>
      <c r="C33" s="1" t="s">
        <v>66</v>
      </c>
      <c r="D33" s="1" t="s">
        <v>31</v>
      </c>
      <c r="E33" s="1">
        <v>4</v>
      </c>
      <c r="F33" s="1">
        <v>1</v>
      </c>
      <c r="G33" s="1" t="s">
        <v>83</v>
      </c>
      <c r="H33" s="1" t="s">
        <v>83</v>
      </c>
      <c r="I33" s="1">
        <f t="shared" si="2"/>
        <v>18</v>
      </c>
      <c r="J33" s="1">
        <f t="shared" si="3"/>
        <v>13</v>
      </c>
      <c r="K33" s="1">
        <f t="shared" si="4"/>
        <v>6</v>
      </c>
      <c r="L33" s="1">
        <f t="shared" si="5"/>
        <v>1</v>
      </c>
      <c r="M33" s="1">
        <f t="shared" si="6"/>
        <v>2</v>
      </c>
      <c r="N33" s="1">
        <f t="shared" si="7"/>
        <v>0</v>
      </c>
      <c r="O33" s="1">
        <f t="shared" si="8"/>
        <v>10</v>
      </c>
      <c r="P33" s="1">
        <f t="shared" si="9"/>
        <v>5</v>
      </c>
      <c r="Q33" s="1">
        <f t="shared" si="10"/>
        <v>1</v>
      </c>
      <c r="R33" s="1">
        <f t="shared" si="11"/>
        <v>8</v>
      </c>
      <c r="S33" s="1">
        <f t="shared" si="12"/>
        <v>8</v>
      </c>
      <c r="T33" s="1">
        <f t="shared" si="13"/>
        <v>0</v>
      </c>
      <c r="U33" s="1">
        <f t="shared" si="14"/>
        <v>3</v>
      </c>
      <c r="V33" s="1">
        <f t="shared" si="15"/>
        <v>4</v>
      </c>
      <c r="W33" s="1">
        <f t="shared" si="16"/>
        <v>1</v>
      </c>
      <c r="X33" s="1">
        <f t="shared" si="17"/>
        <v>10</v>
      </c>
      <c r="Y33" s="1">
        <f t="shared" si="18"/>
        <v>8</v>
      </c>
      <c r="Z33" s="1">
        <f t="shared" si="19"/>
        <v>1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4</v>
      </c>
      <c r="AE33" s="1">
        <f t="shared" si="25"/>
        <v>6</v>
      </c>
      <c r="AF33" s="1">
        <f t="shared" si="26"/>
        <v>0</v>
      </c>
      <c r="AG33" s="43"/>
    </row>
    <row r="34" spans="1:33" x14ac:dyDescent="0.3">
      <c r="A34" s="42">
        <v>46005</v>
      </c>
      <c r="B34" s="1">
        <v>33</v>
      </c>
      <c r="C34" s="1" t="s">
        <v>66</v>
      </c>
      <c r="D34" s="1" t="s">
        <v>3</v>
      </c>
      <c r="E34" s="1">
        <v>1</v>
      </c>
      <c r="F34" s="1">
        <v>2</v>
      </c>
      <c r="G34" s="1" t="s">
        <v>83</v>
      </c>
      <c r="H34" s="1" t="s">
        <v>83</v>
      </c>
      <c r="I34" s="1">
        <f t="shared" si="2"/>
        <v>18</v>
      </c>
      <c r="J34" s="1">
        <f t="shared" si="3"/>
        <v>14</v>
      </c>
      <c r="K34" s="1">
        <f t="shared" si="4"/>
        <v>6</v>
      </c>
      <c r="L34" s="1">
        <f t="shared" si="5"/>
        <v>1</v>
      </c>
      <c r="M34" s="1">
        <f t="shared" si="6"/>
        <v>2</v>
      </c>
      <c r="N34" s="1">
        <f t="shared" si="7"/>
        <v>0</v>
      </c>
      <c r="O34" s="1">
        <f t="shared" si="8"/>
        <v>10</v>
      </c>
      <c r="P34" s="1">
        <f t="shared" si="9"/>
        <v>6</v>
      </c>
      <c r="Q34" s="1">
        <f t="shared" si="10"/>
        <v>1</v>
      </c>
      <c r="R34" s="1">
        <f t="shared" si="11"/>
        <v>8</v>
      </c>
      <c r="S34" s="1">
        <f t="shared" si="12"/>
        <v>8</v>
      </c>
      <c r="T34" s="1">
        <f t="shared" si="13"/>
        <v>0</v>
      </c>
      <c r="U34" s="1">
        <f t="shared" si="14"/>
        <v>3</v>
      </c>
      <c r="V34" s="1">
        <f t="shared" si="15"/>
        <v>4</v>
      </c>
      <c r="W34" s="1">
        <f t="shared" si="16"/>
        <v>1</v>
      </c>
      <c r="X34" s="1">
        <f t="shared" si="17"/>
        <v>10</v>
      </c>
      <c r="Y34" s="1">
        <f t="shared" si="18"/>
        <v>8</v>
      </c>
      <c r="Z34" s="1">
        <f t="shared" si="19"/>
        <v>1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3</v>
      </c>
      <c r="AE34" s="1">
        <f t="shared" si="25"/>
        <v>7</v>
      </c>
      <c r="AF34" s="1">
        <f t="shared" si="26"/>
        <v>0</v>
      </c>
      <c r="AG34" s="43"/>
    </row>
    <row r="35" spans="1:33" x14ac:dyDescent="0.3">
      <c r="A35" s="42">
        <v>46008</v>
      </c>
      <c r="B35" s="1">
        <v>34</v>
      </c>
      <c r="C35" s="1" t="s">
        <v>65</v>
      </c>
      <c r="D35" s="1" t="s">
        <v>2</v>
      </c>
      <c r="E35" s="1">
        <v>2</v>
      </c>
      <c r="F35" s="1">
        <v>1</v>
      </c>
      <c r="G35" s="1" t="s">
        <v>84</v>
      </c>
      <c r="H35" s="1" t="s">
        <v>84</v>
      </c>
      <c r="I35" s="1">
        <f t="shared" ref="I35:I66" si="29">IF(E35="","",IF(E35&gt;F35,I34+1,I34))</f>
        <v>19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7</v>
      </c>
      <c r="L35" s="1">
        <f t="shared" ref="L35:L66" si="32">IF(E35="","",IF(AND(OR(G35=$AK$1,H35=$AK$1),E35&lt;F35),L34+1,L34))</f>
        <v>1</v>
      </c>
      <c r="M35" s="1">
        <f t="shared" ref="M35:M66" si="33">IF(E35="","",IF(AND(H35=$AK$1,E35&gt;F35),M34+1,M34))</f>
        <v>3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10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8</v>
      </c>
      <c r="T35" s="1">
        <f t="shared" ref="T35:T66" si="40">IF(E35="","",IF(AND(C35=$AL$2,F35&gt;E35,OR(G35=$AK$1,H35=$AK$1)), T34+1, T34))</f>
        <v>0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1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8</v>
      </c>
      <c r="Z35" s="1">
        <f t="shared" ref="Z35:Z66" si="46">IF(E35="","",IF(AND(E35&lt;F35,COUNTIF($AN$1:$AN$15,D35)=1,OR(G35=$AK$1,H35=$AK$1)), Z34+1, Z34))</f>
        <v>1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3</v>
      </c>
      <c r="AE35" s="1">
        <f t="shared" si="25"/>
        <v>7</v>
      </c>
      <c r="AF35" s="1">
        <f t="shared" si="26"/>
        <v>0</v>
      </c>
      <c r="AG35" s="43"/>
    </row>
    <row r="36" spans="1:33" x14ac:dyDescent="0.3">
      <c r="A36" s="42">
        <v>46010</v>
      </c>
      <c r="B36" s="1">
        <v>35</v>
      </c>
      <c r="C36" s="1" t="s">
        <v>65</v>
      </c>
      <c r="D36" s="1" t="s">
        <v>95</v>
      </c>
      <c r="E36" s="1">
        <v>2</v>
      </c>
      <c r="F36" s="1">
        <v>1</v>
      </c>
      <c r="G36" s="1" t="s">
        <v>83</v>
      </c>
      <c r="H36" s="1" t="s">
        <v>83</v>
      </c>
      <c r="I36" s="1">
        <f t="shared" si="29"/>
        <v>20</v>
      </c>
      <c r="J36" s="1">
        <f t="shared" si="30"/>
        <v>14</v>
      </c>
      <c r="K36" s="1">
        <f t="shared" si="31"/>
        <v>7</v>
      </c>
      <c r="L36" s="1">
        <f t="shared" si="32"/>
        <v>1</v>
      </c>
      <c r="M36" s="1">
        <f t="shared" si="33"/>
        <v>3</v>
      </c>
      <c r="N36" s="1">
        <f t="shared" si="34"/>
        <v>0</v>
      </c>
      <c r="O36" s="1">
        <f t="shared" si="35"/>
        <v>10</v>
      </c>
      <c r="P36" s="1">
        <f t="shared" si="36"/>
        <v>6</v>
      </c>
      <c r="Q36" s="1">
        <f t="shared" si="37"/>
        <v>1</v>
      </c>
      <c r="R36" s="1">
        <f t="shared" si="38"/>
        <v>10</v>
      </c>
      <c r="S36" s="1">
        <f t="shared" si="39"/>
        <v>8</v>
      </c>
      <c r="T36" s="1">
        <f t="shared" si="40"/>
        <v>0</v>
      </c>
      <c r="U36" s="1">
        <f t="shared" si="41"/>
        <v>3</v>
      </c>
      <c r="V36" s="1">
        <f t="shared" si="42"/>
        <v>4</v>
      </c>
      <c r="W36" s="1">
        <f t="shared" si="43"/>
        <v>1</v>
      </c>
      <c r="X36" s="1">
        <f t="shared" si="44"/>
        <v>10</v>
      </c>
      <c r="Y36" s="1">
        <f t="shared" si="45"/>
        <v>8</v>
      </c>
      <c r="Z36" s="1">
        <f t="shared" si="46"/>
        <v>1</v>
      </c>
      <c r="AA36" s="1" t="str">
        <f t="shared" si="27"/>
        <v>W</v>
      </c>
      <c r="AB36" s="1">
        <f t="shared" si="47"/>
        <v>2</v>
      </c>
      <c r="AC36" s="1" t="str">
        <f t="shared" si="28"/>
        <v>W</v>
      </c>
      <c r="AD36" s="1">
        <f t="shared" si="24"/>
        <v>4</v>
      </c>
      <c r="AE36" s="1">
        <f t="shared" si="25"/>
        <v>6</v>
      </c>
      <c r="AF36" s="1">
        <f t="shared" si="26"/>
        <v>0</v>
      </c>
      <c r="AG36" s="43"/>
    </row>
    <row r="37" spans="1:33" x14ac:dyDescent="0.3">
      <c r="A37" s="42">
        <v>46012</v>
      </c>
      <c r="B37" s="1">
        <v>36</v>
      </c>
      <c r="C37" s="1" t="s">
        <v>66</v>
      </c>
      <c r="D37" s="1" t="s">
        <v>28</v>
      </c>
      <c r="E37" s="1">
        <v>1</v>
      </c>
      <c r="F37" s="1">
        <v>3</v>
      </c>
      <c r="G37" s="1" t="s">
        <v>83</v>
      </c>
      <c r="H37" s="1" t="s">
        <v>83</v>
      </c>
      <c r="I37" s="1">
        <f t="shared" si="29"/>
        <v>20</v>
      </c>
      <c r="J37" s="1">
        <f t="shared" si="30"/>
        <v>15</v>
      </c>
      <c r="K37" s="1">
        <f t="shared" si="31"/>
        <v>7</v>
      </c>
      <c r="L37" s="1">
        <f t="shared" si="32"/>
        <v>1</v>
      </c>
      <c r="M37" s="1">
        <f t="shared" si="33"/>
        <v>3</v>
      </c>
      <c r="N37" s="1">
        <f t="shared" si="34"/>
        <v>0</v>
      </c>
      <c r="O37" s="1">
        <f t="shared" si="35"/>
        <v>10</v>
      </c>
      <c r="P37" s="1">
        <f t="shared" si="36"/>
        <v>7</v>
      </c>
      <c r="Q37" s="1">
        <f t="shared" si="37"/>
        <v>1</v>
      </c>
      <c r="R37" s="1">
        <f t="shared" si="38"/>
        <v>10</v>
      </c>
      <c r="S37" s="1">
        <f t="shared" si="39"/>
        <v>8</v>
      </c>
      <c r="T37" s="1">
        <f t="shared" si="40"/>
        <v>0</v>
      </c>
      <c r="U37" s="1">
        <f t="shared" si="41"/>
        <v>3</v>
      </c>
      <c r="V37" s="1">
        <f t="shared" si="42"/>
        <v>4</v>
      </c>
      <c r="W37" s="1">
        <f t="shared" si="43"/>
        <v>1</v>
      </c>
      <c r="X37" s="1">
        <f t="shared" si="44"/>
        <v>10</v>
      </c>
      <c r="Y37" s="1">
        <f t="shared" si="45"/>
        <v>9</v>
      </c>
      <c r="Z37" s="1">
        <f t="shared" si="46"/>
        <v>1</v>
      </c>
      <c r="AA37" s="1" t="str">
        <f t="shared" si="27"/>
        <v>L</v>
      </c>
      <c r="AB37" s="1">
        <f t="shared" si="47"/>
        <v>1</v>
      </c>
      <c r="AC37" s="1" t="str">
        <f t="shared" si="28"/>
        <v>L</v>
      </c>
      <c r="AD37" s="1">
        <f t="shared" si="24"/>
        <v>4</v>
      </c>
      <c r="AE37" s="1">
        <f t="shared" si="25"/>
        <v>6</v>
      </c>
      <c r="AF37" s="1">
        <f t="shared" si="26"/>
        <v>0</v>
      </c>
      <c r="AG37" s="43"/>
    </row>
    <row r="38" spans="1:33" x14ac:dyDescent="0.3">
      <c r="A38" s="42">
        <v>46014</v>
      </c>
      <c r="B38" s="1">
        <v>37</v>
      </c>
      <c r="C38" s="1" t="s">
        <v>65</v>
      </c>
      <c r="D38" s="1" t="s">
        <v>13</v>
      </c>
      <c r="E38" s="1">
        <v>1</v>
      </c>
      <c r="F38" s="1">
        <v>2</v>
      </c>
      <c r="G38" s="1" t="s">
        <v>83</v>
      </c>
      <c r="H38" s="1" t="s">
        <v>83</v>
      </c>
      <c r="I38" s="1">
        <f t="shared" si="29"/>
        <v>20</v>
      </c>
      <c r="J38" s="1">
        <f t="shared" si="30"/>
        <v>16</v>
      </c>
      <c r="K38" s="1">
        <f t="shared" si="31"/>
        <v>7</v>
      </c>
      <c r="L38" s="1">
        <f t="shared" si="32"/>
        <v>1</v>
      </c>
      <c r="M38" s="1">
        <f t="shared" si="33"/>
        <v>3</v>
      </c>
      <c r="N38" s="1">
        <f t="shared" si="34"/>
        <v>0</v>
      </c>
      <c r="O38" s="1">
        <f t="shared" si="35"/>
        <v>10</v>
      </c>
      <c r="P38" s="1">
        <f t="shared" si="36"/>
        <v>7</v>
      </c>
      <c r="Q38" s="1">
        <f t="shared" si="37"/>
        <v>1</v>
      </c>
      <c r="R38" s="1">
        <f t="shared" si="38"/>
        <v>10</v>
      </c>
      <c r="S38" s="1">
        <f t="shared" si="39"/>
        <v>9</v>
      </c>
      <c r="T38" s="1">
        <f t="shared" si="40"/>
        <v>0</v>
      </c>
      <c r="U38" s="1">
        <f t="shared" si="41"/>
        <v>3</v>
      </c>
      <c r="V38" s="1">
        <f t="shared" si="42"/>
        <v>5</v>
      </c>
      <c r="W38" s="1">
        <f t="shared" si="43"/>
        <v>1</v>
      </c>
      <c r="X38" s="1">
        <f t="shared" si="44"/>
        <v>10</v>
      </c>
      <c r="Y38" s="1">
        <f t="shared" si="45"/>
        <v>10</v>
      </c>
      <c r="Z38" s="1">
        <f t="shared" si="46"/>
        <v>1</v>
      </c>
      <c r="AA38" s="1" t="str">
        <f t="shared" si="27"/>
        <v>L</v>
      </c>
      <c r="AB38" s="1">
        <f t="shared" si="47"/>
        <v>2</v>
      </c>
      <c r="AC38" s="1" t="str">
        <f t="shared" si="28"/>
        <v>L</v>
      </c>
      <c r="AD38" s="1">
        <f t="shared" si="24"/>
        <v>4</v>
      </c>
      <c r="AE38" s="1">
        <f t="shared" si="25"/>
        <v>6</v>
      </c>
      <c r="AF38" s="1">
        <f t="shared" si="26"/>
        <v>0</v>
      </c>
      <c r="AG38" s="43"/>
    </row>
    <row r="39" spans="1:33" x14ac:dyDescent="0.3">
      <c r="A39" s="42">
        <v>46018</v>
      </c>
      <c r="B39" s="1">
        <v>38</v>
      </c>
      <c r="C39" s="1" t="s">
        <v>66</v>
      </c>
      <c r="D39" s="1" t="s">
        <v>1</v>
      </c>
      <c r="E39" s="1">
        <v>3</v>
      </c>
      <c r="F39" s="1">
        <v>4</v>
      </c>
      <c r="G39" s="1" t="s">
        <v>84</v>
      </c>
      <c r="H39" s="1" t="s">
        <v>83</v>
      </c>
      <c r="I39" s="1">
        <f t="shared" si="29"/>
        <v>20</v>
      </c>
      <c r="J39" s="1">
        <f t="shared" si="30"/>
        <v>16</v>
      </c>
      <c r="K39" s="1">
        <f t="shared" si="31"/>
        <v>7</v>
      </c>
      <c r="L39" s="1">
        <f t="shared" si="32"/>
        <v>2</v>
      </c>
      <c r="M39" s="1">
        <f t="shared" si="33"/>
        <v>3</v>
      </c>
      <c r="N39" s="1">
        <f t="shared" si="34"/>
        <v>0</v>
      </c>
      <c r="O39" s="1">
        <f t="shared" si="35"/>
        <v>10</v>
      </c>
      <c r="P39" s="1">
        <f t="shared" si="36"/>
        <v>7</v>
      </c>
      <c r="Q39" s="1">
        <f t="shared" si="37"/>
        <v>2</v>
      </c>
      <c r="R39" s="1">
        <f t="shared" si="38"/>
        <v>10</v>
      </c>
      <c r="S39" s="1">
        <f t="shared" si="39"/>
        <v>9</v>
      </c>
      <c r="T39" s="1">
        <f t="shared" si="40"/>
        <v>0</v>
      </c>
      <c r="U39" s="1">
        <f t="shared" si="41"/>
        <v>3</v>
      </c>
      <c r="V39" s="1">
        <f t="shared" si="42"/>
        <v>5</v>
      </c>
      <c r="W39" s="1">
        <f t="shared" si="43"/>
        <v>2</v>
      </c>
      <c r="X39" s="1">
        <f t="shared" si="44"/>
        <v>10</v>
      </c>
      <c r="Y39" s="1">
        <f t="shared" si="45"/>
        <v>10</v>
      </c>
      <c r="Z39" s="1">
        <f t="shared" si="46"/>
        <v>2</v>
      </c>
      <c r="AA39" s="1" t="str">
        <f t="shared" si="27"/>
        <v>L</v>
      </c>
      <c r="AB39" s="1">
        <f t="shared" si="47"/>
        <v>3</v>
      </c>
      <c r="AC39" s="1" t="str">
        <f t="shared" si="28"/>
        <v>OTL</v>
      </c>
      <c r="AD39" s="1">
        <f t="shared" si="24"/>
        <v>4</v>
      </c>
      <c r="AE39" s="1">
        <f t="shared" si="25"/>
        <v>5</v>
      </c>
      <c r="AF39" s="1">
        <f t="shared" si="26"/>
        <v>1</v>
      </c>
      <c r="AG39" s="43"/>
    </row>
    <row r="40" spans="1:33" x14ac:dyDescent="0.3">
      <c r="A40" s="42">
        <v>46021</v>
      </c>
      <c r="B40" s="1">
        <v>39</v>
      </c>
      <c r="C40" s="1" t="s">
        <v>65</v>
      </c>
      <c r="D40" s="1" t="s">
        <v>4</v>
      </c>
      <c r="E40" s="1">
        <v>0</v>
      </c>
      <c r="F40" s="1">
        <v>4</v>
      </c>
      <c r="G40" s="1" t="s">
        <v>83</v>
      </c>
      <c r="H40" s="1" t="s">
        <v>83</v>
      </c>
      <c r="I40" s="1">
        <f t="shared" si="29"/>
        <v>20</v>
      </c>
      <c r="J40" s="1">
        <f t="shared" si="30"/>
        <v>17</v>
      </c>
      <c r="K40" s="1">
        <f t="shared" si="31"/>
        <v>7</v>
      </c>
      <c r="L40" s="1">
        <f t="shared" si="32"/>
        <v>2</v>
      </c>
      <c r="M40" s="1">
        <f t="shared" si="33"/>
        <v>3</v>
      </c>
      <c r="N40" s="1">
        <f t="shared" si="34"/>
        <v>0</v>
      </c>
      <c r="O40" s="1">
        <f t="shared" si="35"/>
        <v>10</v>
      </c>
      <c r="P40" s="1">
        <f t="shared" si="36"/>
        <v>7</v>
      </c>
      <c r="Q40" s="1">
        <f t="shared" si="37"/>
        <v>2</v>
      </c>
      <c r="R40" s="1">
        <f t="shared" si="38"/>
        <v>10</v>
      </c>
      <c r="S40" s="1">
        <f t="shared" si="39"/>
        <v>10</v>
      </c>
      <c r="T40" s="1">
        <f t="shared" si="40"/>
        <v>0</v>
      </c>
      <c r="U40" s="1">
        <f t="shared" si="41"/>
        <v>3</v>
      </c>
      <c r="V40" s="1">
        <f t="shared" si="42"/>
        <v>5</v>
      </c>
      <c r="W40" s="1">
        <f t="shared" si="43"/>
        <v>2</v>
      </c>
      <c r="X40" s="1">
        <f t="shared" si="44"/>
        <v>10</v>
      </c>
      <c r="Y40" s="1">
        <f t="shared" si="45"/>
        <v>11</v>
      </c>
      <c r="Z40" s="1">
        <f t="shared" si="46"/>
        <v>2</v>
      </c>
      <c r="AA40" s="1" t="str">
        <f t="shared" si="27"/>
        <v>L</v>
      </c>
      <c r="AB40" s="1">
        <f t="shared" si="47"/>
        <v>4</v>
      </c>
      <c r="AC40" s="1" t="str">
        <f t="shared" si="28"/>
        <v>L</v>
      </c>
      <c r="AD40" s="1">
        <f t="shared" si="24"/>
        <v>4</v>
      </c>
      <c r="AE40" s="1">
        <f t="shared" si="25"/>
        <v>5</v>
      </c>
      <c r="AF40" s="1">
        <f t="shared" si="26"/>
        <v>1</v>
      </c>
      <c r="AG40" s="43"/>
    </row>
    <row r="41" spans="1:33" x14ac:dyDescent="0.3">
      <c r="A41" s="42">
        <v>46022</v>
      </c>
      <c r="B41" s="1">
        <v>40</v>
      </c>
      <c r="C41" s="1" t="s">
        <v>65</v>
      </c>
      <c r="D41" s="1" t="s">
        <v>23</v>
      </c>
      <c r="E41" s="1">
        <v>3</v>
      </c>
      <c r="F41" s="1">
        <v>2</v>
      </c>
      <c r="G41" s="1" t="s">
        <v>83</v>
      </c>
      <c r="H41" s="1" t="s">
        <v>83</v>
      </c>
      <c r="I41" s="1">
        <f t="shared" si="29"/>
        <v>21</v>
      </c>
      <c r="J41" s="1">
        <f t="shared" si="30"/>
        <v>17</v>
      </c>
      <c r="K41" s="1">
        <f t="shared" si="31"/>
        <v>7</v>
      </c>
      <c r="L41" s="1">
        <f t="shared" si="32"/>
        <v>2</v>
      </c>
      <c r="M41" s="1">
        <f t="shared" si="33"/>
        <v>3</v>
      </c>
      <c r="N41" s="1">
        <f t="shared" si="34"/>
        <v>0</v>
      </c>
      <c r="O41" s="1">
        <f t="shared" si="35"/>
        <v>10</v>
      </c>
      <c r="P41" s="1">
        <f t="shared" si="36"/>
        <v>7</v>
      </c>
      <c r="Q41" s="1">
        <f t="shared" si="37"/>
        <v>2</v>
      </c>
      <c r="R41" s="1">
        <f t="shared" si="38"/>
        <v>11</v>
      </c>
      <c r="S41" s="1">
        <f t="shared" si="39"/>
        <v>10</v>
      </c>
      <c r="T41" s="1">
        <f t="shared" si="40"/>
        <v>0</v>
      </c>
      <c r="U41" s="1">
        <f t="shared" si="41"/>
        <v>4</v>
      </c>
      <c r="V41" s="1">
        <f t="shared" si="42"/>
        <v>5</v>
      </c>
      <c r="W41" s="1">
        <f t="shared" si="43"/>
        <v>2</v>
      </c>
      <c r="X41" s="1">
        <f t="shared" si="44"/>
        <v>11</v>
      </c>
      <c r="Y41" s="1">
        <f t="shared" si="45"/>
        <v>11</v>
      </c>
      <c r="Z41" s="1">
        <f t="shared" si="46"/>
        <v>2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4</v>
      </c>
      <c r="AE41" s="1">
        <f t="shared" si="25"/>
        <v>5</v>
      </c>
      <c r="AF41" s="1">
        <f t="shared" si="26"/>
        <v>1</v>
      </c>
      <c r="AG41" s="43"/>
    </row>
    <row r="42" spans="1:33" x14ac:dyDescent="0.3">
      <c r="A42" s="42">
        <v>46025</v>
      </c>
      <c r="B42" s="1">
        <v>41</v>
      </c>
      <c r="C42" s="1" t="s">
        <v>66</v>
      </c>
      <c r="D42" s="1" t="s">
        <v>95</v>
      </c>
      <c r="E42" s="1">
        <v>4</v>
      </c>
      <c r="F42" s="1">
        <v>1</v>
      </c>
      <c r="G42" s="1" t="s">
        <v>83</v>
      </c>
      <c r="H42" s="1" t="s">
        <v>83</v>
      </c>
      <c r="I42" s="1">
        <f t="shared" si="29"/>
        <v>22</v>
      </c>
      <c r="J42" s="1">
        <f t="shared" si="30"/>
        <v>17</v>
      </c>
      <c r="K42" s="1">
        <f t="shared" si="31"/>
        <v>7</v>
      </c>
      <c r="L42" s="1">
        <f t="shared" si="32"/>
        <v>2</v>
      </c>
      <c r="M42" s="1">
        <f t="shared" si="33"/>
        <v>3</v>
      </c>
      <c r="N42" s="1">
        <f t="shared" si="34"/>
        <v>0</v>
      </c>
      <c r="O42" s="1">
        <f t="shared" si="35"/>
        <v>11</v>
      </c>
      <c r="P42" s="1">
        <f t="shared" si="36"/>
        <v>7</v>
      </c>
      <c r="Q42" s="1">
        <f t="shared" si="37"/>
        <v>2</v>
      </c>
      <c r="R42" s="1">
        <f t="shared" si="38"/>
        <v>11</v>
      </c>
      <c r="S42" s="1">
        <f t="shared" si="39"/>
        <v>10</v>
      </c>
      <c r="T42" s="1">
        <f t="shared" si="40"/>
        <v>0</v>
      </c>
      <c r="U42" s="1">
        <f t="shared" si="41"/>
        <v>4</v>
      </c>
      <c r="V42" s="1">
        <f t="shared" si="42"/>
        <v>5</v>
      </c>
      <c r="W42" s="1">
        <f t="shared" si="43"/>
        <v>2</v>
      </c>
      <c r="X42" s="1">
        <f t="shared" si="44"/>
        <v>11</v>
      </c>
      <c r="Y42" s="1">
        <f t="shared" si="45"/>
        <v>11</v>
      </c>
      <c r="Z42" s="1">
        <f t="shared" si="46"/>
        <v>2</v>
      </c>
      <c r="AA42" s="1" t="str">
        <f t="shared" si="27"/>
        <v>W</v>
      </c>
      <c r="AB42" s="1">
        <f t="shared" si="47"/>
        <v>2</v>
      </c>
      <c r="AC42" s="1" t="str">
        <f t="shared" si="28"/>
        <v>W</v>
      </c>
      <c r="AD42" s="1">
        <f t="shared" si="24"/>
        <v>5</v>
      </c>
      <c r="AE42" s="1">
        <f t="shared" si="25"/>
        <v>4</v>
      </c>
      <c r="AF42" s="1">
        <f t="shared" si="26"/>
        <v>1</v>
      </c>
      <c r="AG42" s="43"/>
    </row>
    <row r="43" spans="1:33" x14ac:dyDescent="0.3">
      <c r="A43" s="42">
        <v>46026</v>
      </c>
      <c r="B43" s="1">
        <v>42</v>
      </c>
      <c r="C43" s="1" t="s">
        <v>66</v>
      </c>
      <c r="D43" s="1" t="s">
        <v>26</v>
      </c>
      <c r="E43" s="1">
        <v>1</v>
      </c>
      <c r="F43" s="1">
        <v>3</v>
      </c>
      <c r="G43" s="1" t="s">
        <v>83</v>
      </c>
      <c r="H43" s="1" t="s">
        <v>83</v>
      </c>
      <c r="I43" s="1">
        <f t="shared" si="29"/>
        <v>22</v>
      </c>
      <c r="J43" s="1">
        <f t="shared" si="30"/>
        <v>18</v>
      </c>
      <c r="K43" s="1">
        <f t="shared" si="31"/>
        <v>7</v>
      </c>
      <c r="L43" s="1">
        <f t="shared" si="32"/>
        <v>2</v>
      </c>
      <c r="M43" s="1">
        <f t="shared" si="33"/>
        <v>3</v>
      </c>
      <c r="N43" s="1">
        <f t="shared" si="34"/>
        <v>0</v>
      </c>
      <c r="O43" s="1">
        <f t="shared" si="35"/>
        <v>11</v>
      </c>
      <c r="P43" s="1">
        <f t="shared" si="36"/>
        <v>8</v>
      </c>
      <c r="Q43" s="1">
        <f t="shared" si="37"/>
        <v>2</v>
      </c>
      <c r="R43" s="1">
        <f t="shared" si="38"/>
        <v>11</v>
      </c>
      <c r="S43" s="1">
        <f t="shared" si="39"/>
        <v>10</v>
      </c>
      <c r="T43" s="1">
        <f t="shared" si="40"/>
        <v>0</v>
      </c>
      <c r="U43" s="1">
        <f t="shared" si="41"/>
        <v>4</v>
      </c>
      <c r="V43" s="1">
        <f t="shared" si="42"/>
        <v>6</v>
      </c>
      <c r="W43" s="1">
        <f t="shared" si="43"/>
        <v>2</v>
      </c>
      <c r="X43" s="1">
        <f t="shared" si="44"/>
        <v>11</v>
      </c>
      <c r="Y43" s="1">
        <f t="shared" si="45"/>
        <v>12</v>
      </c>
      <c r="Z43" s="1">
        <f t="shared" si="46"/>
        <v>2</v>
      </c>
      <c r="AA43" s="1" t="str">
        <f t="shared" si="27"/>
        <v>L</v>
      </c>
      <c r="AB43" s="1">
        <f t="shared" si="47"/>
        <v>1</v>
      </c>
      <c r="AC43" s="1" t="str">
        <f t="shared" si="28"/>
        <v>L</v>
      </c>
      <c r="AD43" s="1">
        <f t="shared" si="24"/>
        <v>4</v>
      </c>
      <c r="AE43" s="1">
        <f t="shared" si="25"/>
        <v>5</v>
      </c>
      <c r="AF43" s="1">
        <f t="shared" si="26"/>
        <v>1</v>
      </c>
      <c r="AG43" s="43"/>
    </row>
    <row r="44" spans="1:33" x14ac:dyDescent="0.3">
      <c r="A44" s="42">
        <v>46028</v>
      </c>
      <c r="B44" s="1">
        <v>43</v>
      </c>
      <c r="C44" s="1" t="s">
        <v>65</v>
      </c>
      <c r="D44" s="1" t="s">
        <v>13</v>
      </c>
      <c r="E44" s="1">
        <v>0</v>
      </c>
      <c r="F44" s="1">
        <v>9</v>
      </c>
      <c r="G44" s="1" t="s">
        <v>83</v>
      </c>
      <c r="H44" s="1" t="s">
        <v>83</v>
      </c>
      <c r="I44" s="1">
        <f t="shared" si="29"/>
        <v>22</v>
      </c>
      <c r="J44" s="1">
        <f t="shared" si="30"/>
        <v>19</v>
      </c>
      <c r="K44" s="1">
        <f t="shared" si="31"/>
        <v>7</v>
      </c>
      <c r="L44" s="1">
        <f t="shared" si="32"/>
        <v>2</v>
      </c>
      <c r="M44" s="1">
        <f t="shared" si="33"/>
        <v>3</v>
      </c>
      <c r="N44" s="1">
        <f t="shared" si="34"/>
        <v>0</v>
      </c>
      <c r="O44" s="1">
        <f t="shared" si="35"/>
        <v>11</v>
      </c>
      <c r="P44" s="1">
        <f t="shared" si="36"/>
        <v>8</v>
      </c>
      <c r="Q44" s="1">
        <f t="shared" si="37"/>
        <v>2</v>
      </c>
      <c r="R44" s="1">
        <f t="shared" si="38"/>
        <v>11</v>
      </c>
      <c r="S44" s="1">
        <f t="shared" si="39"/>
        <v>11</v>
      </c>
      <c r="T44" s="1">
        <f t="shared" si="40"/>
        <v>0</v>
      </c>
      <c r="U44" s="1">
        <f t="shared" si="41"/>
        <v>4</v>
      </c>
      <c r="V44" s="1">
        <f t="shared" si="42"/>
        <v>7</v>
      </c>
      <c r="W44" s="1">
        <f t="shared" si="43"/>
        <v>2</v>
      </c>
      <c r="X44" s="1">
        <f t="shared" si="44"/>
        <v>11</v>
      </c>
      <c r="Y44" s="1">
        <f t="shared" si="45"/>
        <v>13</v>
      </c>
      <c r="Z44" s="1">
        <f t="shared" si="46"/>
        <v>2</v>
      </c>
      <c r="AA44" s="1" t="str">
        <f t="shared" si="27"/>
        <v>L</v>
      </c>
      <c r="AB44" s="1">
        <f t="shared" si="47"/>
        <v>2</v>
      </c>
      <c r="AC44" s="1" t="str">
        <f t="shared" si="28"/>
        <v>L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46030</v>
      </c>
      <c r="B45" s="1">
        <v>44</v>
      </c>
      <c r="C45" s="1" t="s">
        <v>65</v>
      </c>
      <c r="D45" s="1" t="s">
        <v>9</v>
      </c>
      <c r="E45" s="1">
        <v>1</v>
      </c>
      <c r="F45" s="1">
        <v>4</v>
      </c>
      <c r="G45" s="1" t="s">
        <v>83</v>
      </c>
      <c r="H45" s="1" t="s">
        <v>83</v>
      </c>
      <c r="I45" s="1">
        <f t="shared" si="29"/>
        <v>22</v>
      </c>
      <c r="J45" s="1">
        <f t="shared" si="30"/>
        <v>20</v>
      </c>
      <c r="K45" s="1">
        <f t="shared" si="31"/>
        <v>7</v>
      </c>
      <c r="L45" s="1">
        <f t="shared" si="32"/>
        <v>2</v>
      </c>
      <c r="M45" s="1">
        <f t="shared" si="33"/>
        <v>3</v>
      </c>
      <c r="N45" s="1">
        <f t="shared" si="34"/>
        <v>0</v>
      </c>
      <c r="O45" s="1">
        <f t="shared" si="35"/>
        <v>11</v>
      </c>
      <c r="P45" s="1">
        <f t="shared" si="36"/>
        <v>8</v>
      </c>
      <c r="Q45" s="1">
        <f t="shared" si="37"/>
        <v>2</v>
      </c>
      <c r="R45" s="1">
        <f t="shared" si="38"/>
        <v>11</v>
      </c>
      <c r="S45" s="1">
        <f t="shared" si="39"/>
        <v>12</v>
      </c>
      <c r="T45" s="1">
        <f t="shared" si="40"/>
        <v>0</v>
      </c>
      <c r="U45" s="1">
        <f t="shared" si="41"/>
        <v>4</v>
      </c>
      <c r="V45" s="1">
        <f t="shared" si="42"/>
        <v>8</v>
      </c>
      <c r="W45" s="1">
        <f t="shared" si="43"/>
        <v>2</v>
      </c>
      <c r="X45" s="1">
        <f t="shared" si="44"/>
        <v>11</v>
      </c>
      <c r="Y45" s="1">
        <f t="shared" si="45"/>
        <v>14</v>
      </c>
      <c r="Z45" s="1">
        <f t="shared" si="46"/>
        <v>2</v>
      </c>
      <c r="AA45" s="1" t="str">
        <f t="shared" si="27"/>
        <v>L</v>
      </c>
      <c r="AB45" s="1">
        <f t="shared" si="47"/>
        <v>3</v>
      </c>
      <c r="AC45" s="1" t="str">
        <f t="shared" si="28"/>
        <v>L</v>
      </c>
      <c r="AD45" s="1">
        <f t="shared" si="48"/>
        <v>3</v>
      </c>
      <c r="AE45" s="1">
        <f t="shared" si="49"/>
        <v>6</v>
      </c>
      <c r="AF45" s="1">
        <f t="shared" si="50"/>
        <v>1</v>
      </c>
      <c r="AG45" s="43"/>
    </row>
    <row r="46" spans="1:33" x14ac:dyDescent="0.3">
      <c r="A46" s="42">
        <v>46033</v>
      </c>
      <c r="B46" s="1">
        <v>45</v>
      </c>
      <c r="C46" s="1" t="s">
        <v>65</v>
      </c>
      <c r="D46" s="1" t="s">
        <v>0</v>
      </c>
      <c r="E46" s="1">
        <v>3</v>
      </c>
      <c r="F46" s="1">
        <v>4</v>
      </c>
      <c r="G46" s="1" t="s">
        <v>83</v>
      </c>
      <c r="H46" s="1" t="s">
        <v>83</v>
      </c>
      <c r="I46" s="1">
        <f t="shared" si="29"/>
        <v>22</v>
      </c>
      <c r="J46" s="1">
        <f t="shared" si="30"/>
        <v>21</v>
      </c>
      <c r="K46" s="1">
        <f t="shared" si="31"/>
        <v>7</v>
      </c>
      <c r="L46" s="1">
        <f t="shared" si="32"/>
        <v>2</v>
      </c>
      <c r="M46" s="1">
        <f t="shared" si="33"/>
        <v>3</v>
      </c>
      <c r="N46" s="1">
        <f t="shared" si="34"/>
        <v>0</v>
      </c>
      <c r="O46" s="1">
        <f t="shared" si="35"/>
        <v>11</v>
      </c>
      <c r="P46" s="1">
        <f t="shared" si="36"/>
        <v>8</v>
      </c>
      <c r="Q46" s="1">
        <f t="shared" si="37"/>
        <v>2</v>
      </c>
      <c r="R46" s="1">
        <f t="shared" si="38"/>
        <v>11</v>
      </c>
      <c r="S46" s="1">
        <f t="shared" si="39"/>
        <v>13</v>
      </c>
      <c r="T46" s="1">
        <f t="shared" si="40"/>
        <v>0</v>
      </c>
      <c r="U46" s="1">
        <f t="shared" si="41"/>
        <v>4</v>
      </c>
      <c r="V46" s="1">
        <f t="shared" si="42"/>
        <v>8</v>
      </c>
      <c r="W46" s="1">
        <f t="shared" si="43"/>
        <v>2</v>
      </c>
      <c r="X46" s="1">
        <f t="shared" si="44"/>
        <v>11</v>
      </c>
      <c r="Y46" s="1">
        <f t="shared" si="45"/>
        <v>14</v>
      </c>
      <c r="Z46" s="1">
        <f t="shared" si="46"/>
        <v>2</v>
      </c>
      <c r="AA46" s="1" t="str">
        <f t="shared" si="27"/>
        <v>L</v>
      </c>
      <c r="AB46" s="1">
        <f t="shared" si="47"/>
        <v>4</v>
      </c>
      <c r="AC46" s="1" t="str">
        <f t="shared" si="28"/>
        <v>L</v>
      </c>
      <c r="AD46" s="1">
        <f t="shared" si="48"/>
        <v>2</v>
      </c>
      <c r="AE46" s="1">
        <f t="shared" si="49"/>
        <v>7</v>
      </c>
      <c r="AF46" s="1">
        <f t="shared" si="50"/>
        <v>1</v>
      </c>
      <c r="AG46" s="43"/>
    </row>
    <row r="47" spans="1:33" x14ac:dyDescent="0.3">
      <c r="A47" s="42">
        <v>46034</v>
      </c>
      <c r="B47" s="1">
        <v>46</v>
      </c>
      <c r="C47" s="1" t="s">
        <v>65</v>
      </c>
      <c r="D47" s="1" t="s">
        <v>17</v>
      </c>
      <c r="E47" s="1">
        <v>5</v>
      </c>
      <c r="F47" s="1">
        <v>2</v>
      </c>
      <c r="G47" s="1" t="s">
        <v>83</v>
      </c>
      <c r="H47" s="1" t="s">
        <v>83</v>
      </c>
      <c r="I47" s="1">
        <f t="shared" si="29"/>
        <v>23</v>
      </c>
      <c r="J47" s="1">
        <f t="shared" si="30"/>
        <v>21</v>
      </c>
      <c r="K47" s="1">
        <f t="shared" si="31"/>
        <v>7</v>
      </c>
      <c r="L47" s="1">
        <f t="shared" si="32"/>
        <v>2</v>
      </c>
      <c r="M47" s="1">
        <f t="shared" si="33"/>
        <v>3</v>
      </c>
      <c r="N47" s="1">
        <f t="shared" si="34"/>
        <v>0</v>
      </c>
      <c r="O47" s="1">
        <f t="shared" si="35"/>
        <v>11</v>
      </c>
      <c r="P47" s="1">
        <f t="shared" si="36"/>
        <v>8</v>
      </c>
      <c r="Q47" s="1">
        <f t="shared" si="37"/>
        <v>2</v>
      </c>
      <c r="R47" s="1">
        <f t="shared" si="38"/>
        <v>12</v>
      </c>
      <c r="S47" s="1">
        <f t="shared" si="39"/>
        <v>13</v>
      </c>
      <c r="T47" s="1">
        <f t="shared" si="40"/>
        <v>0</v>
      </c>
      <c r="U47" s="1">
        <f t="shared" si="41"/>
        <v>4</v>
      </c>
      <c r="V47" s="1">
        <f t="shared" si="42"/>
        <v>8</v>
      </c>
      <c r="W47" s="1">
        <f t="shared" si="43"/>
        <v>2</v>
      </c>
      <c r="X47" s="1">
        <f t="shared" si="44"/>
        <v>11</v>
      </c>
      <c r="Y47" s="1">
        <f t="shared" si="45"/>
        <v>14</v>
      </c>
      <c r="Z47" s="1">
        <f t="shared" si="46"/>
        <v>2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3</v>
      </c>
      <c r="AE47" s="1">
        <f t="shared" si="49"/>
        <v>6</v>
      </c>
      <c r="AF47" s="1">
        <f t="shared" si="50"/>
        <v>1</v>
      </c>
      <c r="AG47" s="43"/>
    </row>
    <row r="48" spans="1:33" x14ac:dyDescent="0.3">
      <c r="A48" s="42">
        <v>46036</v>
      </c>
      <c r="B48" s="1">
        <v>47</v>
      </c>
      <c r="C48" s="1" t="s">
        <v>66</v>
      </c>
      <c r="D48" s="1" t="s">
        <v>7</v>
      </c>
      <c r="E48" s="1">
        <v>3</v>
      </c>
      <c r="F48" s="1">
        <v>2</v>
      </c>
      <c r="G48" s="1" t="s">
        <v>84</v>
      </c>
      <c r="H48" s="1" t="s">
        <v>83</v>
      </c>
      <c r="I48" s="1">
        <f t="shared" si="29"/>
        <v>24</v>
      </c>
      <c r="J48" s="1">
        <f t="shared" si="30"/>
        <v>21</v>
      </c>
      <c r="K48" s="1">
        <f t="shared" si="31"/>
        <v>8</v>
      </c>
      <c r="L48" s="1">
        <f t="shared" si="32"/>
        <v>2</v>
      </c>
      <c r="M48" s="1">
        <f t="shared" si="33"/>
        <v>3</v>
      </c>
      <c r="N48" s="1">
        <f t="shared" si="34"/>
        <v>0</v>
      </c>
      <c r="O48" s="1">
        <f t="shared" si="35"/>
        <v>12</v>
      </c>
      <c r="P48" s="1">
        <f t="shared" si="36"/>
        <v>8</v>
      </c>
      <c r="Q48" s="1">
        <f t="shared" si="37"/>
        <v>2</v>
      </c>
      <c r="R48" s="1">
        <f t="shared" si="38"/>
        <v>12</v>
      </c>
      <c r="S48" s="1">
        <f t="shared" si="39"/>
        <v>13</v>
      </c>
      <c r="T48" s="1">
        <f t="shared" si="40"/>
        <v>0</v>
      </c>
      <c r="U48" s="1">
        <f t="shared" si="41"/>
        <v>4</v>
      </c>
      <c r="V48" s="1">
        <f t="shared" si="42"/>
        <v>8</v>
      </c>
      <c r="W48" s="1">
        <f t="shared" si="43"/>
        <v>2</v>
      </c>
      <c r="X48" s="1">
        <f t="shared" si="44"/>
        <v>11</v>
      </c>
      <c r="Y48" s="1">
        <f t="shared" si="45"/>
        <v>14</v>
      </c>
      <c r="Z48" s="1">
        <f t="shared" si="46"/>
        <v>2</v>
      </c>
      <c r="AA48" s="1" t="str">
        <f t="shared" si="27"/>
        <v>W</v>
      </c>
      <c r="AB48" s="1">
        <f t="shared" si="47"/>
        <v>2</v>
      </c>
      <c r="AC48" s="1" t="str">
        <f t="shared" si="28"/>
        <v>W</v>
      </c>
      <c r="AD48" s="1">
        <f t="shared" si="48"/>
        <v>4</v>
      </c>
      <c r="AE48" s="1">
        <f t="shared" si="49"/>
        <v>5</v>
      </c>
      <c r="AF48" s="1">
        <f t="shared" si="50"/>
        <v>1</v>
      </c>
      <c r="AG48" s="43"/>
    </row>
    <row r="49" spans="1:33" x14ac:dyDescent="0.3">
      <c r="A49" s="42">
        <v>46039</v>
      </c>
      <c r="B49" s="1">
        <v>48</v>
      </c>
      <c r="C49" s="1" t="s">
        <v>66</v>
      </c>
      <c r="D49" s="1" t="s">
        <v>26</v>
      </c>
      <c r="E49" s="1">
        <v>1</v>
      </c>
      <c r="F49" s="1">
        <v>4</v>
      </c>
      <c r="G49" s="1" t="s">
        <v>83</v>
      </c>
      <c r="H49" s="1" t="s">
        <v>83</v>
      </c>
      <c r="I49" s="1">
        <f t="shared" si="29"/>
        <v>24</v>
      </c>
      <c r="J49" s="1">
        <f t="shared" si="30"/>
        <v>22</v>
      </c>
      <c r="K49" s="1">
        <f t="shared" si="31"/>
        <v>8</v>
      </c>
      <c r="L49" s="1">
        <f t="shared" si="32"/>
        <v>2</v>
      </c>
      <c r="M49" s="1">
        <f t="shared" si="33"/>
        <v>3</v>
      </c>
      <c r="N49" s="1">
        <f t="shared" si="34"/>
        <v>0</v>
      </c>
      <c r="O49" s="1">
        <f t="shared" si="35"/>
        <v>12</v>
      </c>
      <c r="P49" s="1">
        <f t="shared" si="36"/>
        <v>9</v>
      </c>
      <c r="Q49" s="1">
        <f t="shared" si="37"/>
        <v>2</v>
      </c>
      <c r="R49" s="1">
        <f t="shared" si="38"/>
        <v>12</v>
      </c>
      <c r="S49" s="1">
        <f t="shared" si="39"/>
        <v>13</v>
      </c>
      <c r="T49" s="1">
        <f t="shared" si="40"/>
        <v>0</v>
      </c>
      <c r="U49" s="1">
        <f t="shared" si="41"/>
        <v>4</v>
      </c>
      <c r="V49" s="1">
        <f t="shared" si="42"/>
        <v>9</v>
      </c>
      <c r="W49" s="1">
        <f t="shared" si="43"/>
        <v>2</v>
      </c>
      <c r="X49" s="1">
        <f t="shared" si="44"/>
        <v>11</v>
      </c>
      <c r="Y49" s="1">
        <f t="shared" si="45"/>
        <v>15</v>
      </c>
      <c r="Z49" s="1">
        <f t="shared" si="46"/>
        <v>2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4</v>
      </c>
      <c r="AE49" s="1">
        <f t="shared" si="49"/>
        <v>6</v>
      </c>
      <c r="AF49" s="1">
        <f t="shared" si="50"/>
        <v>0</v>
      </c>
      <c r="AG49" s="43"/>
    </row>
    <row r="50" spans="1:33" x14ac:dyDescent="0.3">
      <c r="A50" s="42">
        <v>46041</v>
      </c>
      <c r="B50" s="1">
        <v>49</v>
      </c>
      <c r="C50" s="1" t="s">
        <v>65</v>
      </c>
      <c r="D50" s="1" t="s">
        <v>27</v>
      </c>
      <c r="E50" s="1">
        <v>2</v>
      </c>
      <c r="F50" s="1">
        <v>1</v>
      </c>
      <c r="G50" s="1" t="s">
        <v>84</v>
      </c>
      <c r="H50" s="1" t="s">
        <v>83</v>
      </c>
      <c r="I50" s="1">
        <f t="shared" si="29"/>
        <v>25</v>
      </c>
      <c r="J50" s="1">
        <f t="shared" si="30"/>
        <v>22</v>
      </c>
      <c r="K50" s="1">
        <f t="shared" si="31"/>
        <v>9</v>
      </c>
      <c r="L50" s="1">
        <f t="shared" si="32"/>
        <v>2</v>
      </c>
      <c r="M50" s="1">
        <f t="shared" si="33"/>
        <v>3</v>
      </c>
      <c r="N50" s="1">
        <f t="shared" si="34"/>
        <v>0</v>
      </c>
      <c r="O50" s="1">
        <f t="shared" si="35"/>
        <v>12</v>
      </c>
      <c r="P50" s="1">
        <f t="shared" si="36"/>
        <v>9</v>
      </c>
      <c r="Q50" s="1">
        <f t="shared" si="37"/>
        <v>2</v>
      </c>
      <c r="R50" s="1">
        <f t="shared" si="38"/>
        <v>13</v>
      </c>
      <c r="S50" s="1">
        <f t="shared" si="39"/>
        <v>13</v>
      </c>
      <c r="T50" s="1">
        <f t="shared" si="40"/>
        <v>0</v>
      </c>
      <c r="U50" s="1">
        <f t="shared" si="41"/>
        <v>4</v>
      </c>
      <c r="V50" s="1">
        <f t="shared" si="42"/>
        <v>9</v>
      </c>
      <c r="W50" s="1">
        <f t="shared" si="43"/>
        <v>2</v>
      </c>
      <c r="X50" s="1">
        <f t="shared" si="44"/>
        <v>11</v>
      </c>
      <c r="Y50" s="1">
        <f t="shared" si="45"/>
        <v>15</v>
      </c>
      <c r="Z50" s="1">
        <f t="shared" si="46"/>
        <v>2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5</v>
      </c>
      <c r="AE50" s="1">
        <f t="shared" si="49"/>
        <v>5</v>
      </c>
      <c r="AF50" s="1">
        <f t="shared" si="50"/>
        <v>0</v>
      </c>
      <c r="AG50" s="43"/>
    </row>
    <row r="51" spans="1:33" x14ac:dyDescent="0.3">
      <c r="A51" s="42">
        <v>46042</v>
      </c>
      <c r="B51" s="1">
        <v>50</v>
      </c>
      <c r="C51" s="1" t="s">
        <v>65</v>
      </c>
      <c r="D51" s="1" t="s">
        <v>20</v>
      </c>
      <c r="E51" s="1">
        <v>2</v>
      </c>
      <c r="F51" s="1">
        <v>1</v>
      </c>
      <c r="G51" s="1" t="s">
        <v>83</v>
      </c>
      <c r="H51" s="1" t="s">
        <v>83</v>
      </c>
      <c r="I51" s="1">
        <f t="shared" si="29"/>
        <v>26</v>
      </c>
      <c r="J51" s="1">
        <f t="shared" si="30"/>
        <v>22</v>
      </c>
      <c r="K51" s="1">
        <f t="shared" si="31"/>
        <v>9</v>
      </c>
      <c r="L51" s="1">
        <f t="shared" si="32"/>
        <v>2</v>
      </c>
      <c r="M51" s="1">
        <f t="shared" si="33"/>
        <v>3</v>
      </c>
      <c r="N51" s="1">
        <f t="shared" si="34"/>
        <v>0</v>
      </c>
      <c r="O51" s="1">
        <f t="shared" si="35"/>
        <v>12</v>
      </c>
      <c r="P51" s="1">
        <f t="shared" si="36"/>
        <v>9</v>
      </c>
      <c r="Q51" s="1">
        <f t="shared" si="37"/>
        <v>2</v>
      </c>
      <c r="R51" s="1">
        <f t="shared" si="38"/>
        <v>14</v>
      </c>
      <c r="S51" s="1">
        <f t="shared" si="39"/>
        <v>13</v>
      </c>
      <c r="T51" s="1">
        <f t="shared" si="40"/>
        <v>0</v>
      </c>
      <c r="U51" s="1">
        <f t="shared" si="41"/>
        <v>4</v>
      </c>
      <c r="V51" s="1">
        <f t="shared" si="42"/>
        <v>9</v>
      </c>
      <c r="W51" s="1">
        <f t="shared" si="43"/>
        <v>2</v>
      </c>
      <c r="X51" s="1">
        <f t="shared" si="44"/>
        <v>11</v>
      </c>
      <c r="Y51" s="1">
        <f t="shared" si="45"/>
        <v>15</v>
      </c>
      <c r="Z51" s="1">
        <f t="shared" si="46"/>
        <v>2</v>
      </c>
      <c r="AA51" s="1" t="str">
        <f t="shared" si="27"/>
        <v>W</v>
      </c>
      <c r="AB51" s="1">
        <f t="shared" si="47"/>
        <v>2</v>
      </c>
      <c r="AC51" s="1" t="str">
        <f t="shared" si="28"/>
        <v>W</v>
      </c>
      <c r="AD51" s="1">
        <f t="shared" si="48"/>
        <v>5</v>
      </c>
      <c r="AE51" s="1">
        <f t="shared" si="49"/>
        <v>5</v>
      </c>
      <c r="AF51" s="1">
        <f t="shared" si="50"/>
        <v>0</v>
      </c>
      <c r="AG51" s="43"/>
    </row>
    <row r="52" spans="1:33" x14ac:dyDescent="0.3">
      <c r="A52" s="42">
        <v>46045</v>
      </c>
      <c r="B52" s="1">
        <v>51</v>
      </c>
      <c r="C52" s="1" t="s">
        <v>65</v>
      </c>
      <c r="D52" s="1" t="s">
        <v>3</v>
      </c>
      <c r="E52" s="1">
        <v>5</v>
      </c>
      <c r="F52" s="1">
        <v>4</v>
      </c>
      <c r="G52" s="1" t="s">
        <v>83</v>
      </c>
      <c r="H52" s="1" t="s">
        <v>83</v>
      </c>
      <c r="I52" s="1">
        <f t="shared" si="29"/>
        <v>27</v>
      </c>
      <c r="J52" s="1">
        <f t="shared" si="30"/>
        <v>22</v>
      </c>
      <c r="K52" s="1">
        <f t="shared" si="31"/>
        <v>9</v>
      </c>
      <c r="L52" s="1">
        <f t="shared" si="32"/>
        <v>2</v>
      </c>
      <c r="M52" s="1">
        <f t="shared" si="33"/>
        <v>3</v>
      </c>
      <c r="N52" s="1">
        <f t="shared" si="34"/>
        <v>0</v>
      </c>
      <c r="O52" s="1">
        <f t="shared" si="35"/>
        <v>12</v>
      </c>
      <c r="P52" s="1">
        <f t="shared" si="36"/>
        <v>9</v>
      </c>
      <c r="Q52" s="1">
        <f t="shared" si="37"/>
        <v>2</v>
      </c>
      <c r="R52" s="1">
        <f t="shared" si="38"/>
        <v>15</v>
      </c>
      <c r="S52" s="1">
        <f t="shared" si="39"/>
        <v>13</v>
      </c>
      <c r="T52" s="1">
        <f t="shared" si="40"/>
        <v>0</v>
      </c>
      <c r="U52" s="1">
        <f t="shared" si="41"/>
        <v>4</v>
      </c>
      <c r="V52" s="1">
        <f t="shared" si="42"/>
        <v>9</v>
      </c>
      <c r="W52" s="1">
        <f t="shared" si="43"/>
        <v>2</v>
      </c>
      <c r="X52" s="1">
        <f t="shared" si="44"/>
        <v>11</v>
      </c>
      <c r="Y52" s="1">
        <f t="shared" si="45"/>
        <v>15</v>
      </c>
      <c r="Z52" s="1">
        <f t="shared" si="46"/>
        <v>2</v>
      </c>
      <c r="AA52" s="1" t="str">
        <f t="shared" si="27"/>
        <v>W</v>
      </c>
      <c r="AB52" s="1">
        <f t="shared" si="47"/>
        <v>3</v>
      </c>
      <c r="AC52" s="1" t="str">
        <f t="shared" si="28"/>
        <v>W</v>
      </c>
      <c r="AD52" s="1">
        <f t="shared" si="48"/>
        <v>5</v>
      </c>
      <c r="AE52" s="1">
        <f t="shared" si="49"/>
        <v>5</v>
      </c>
      <c r="AF52" s="1">
        <f t="shared" si="50"/>
        <v>0</v>
      </c>
      <c r="AG52" s="43"/>
    </row>
    <row r="53" spans="1:33" x14ac:dyDescent="0.3">
      <c r="A53" s="42">
        <v>46047</v>
      </c>
      <c r="B53" s="1">
        <v>52</v>
      </c>
      <c r="C53" s="1" t="s">
        <v>65</v>
      </c>
      <c r="D53" s="1" t="s">
        <v>7</v>
      </c>
      <c r="E53" s="1">
        <v>2</v>
      </c>
      <c r="F53" s="1">
        <v>4</v>
      </c>
      <c r="G53" s="1" t="s">
        <v>83</v>
      </c>
      <c r="H53" s="1" t="s">
        <v>83</v>
      </c>
      <c r="I53" s="1">
        <f t="shared" si="29"/>
        <v>27</v>
      </c>
      <c r="J53" s="1">
        <f t="shared" si="30"/>
        <v>23</v>
      </c>
      <c r="K53" s="1">
        <f t="shared" si="31"/>
        <v>9</v>
      </c>
      <c r="L53" s="1">
        <f t="shared" si="32"/>
        <v>2</v>
      </c>
      <c r="M53" s="1">
        <f t="shared" si="33"/>
        <v>3</v>
      </c>
      <c r="N53" s="1">
        <f t="shared" si="34"/>
        <v>0</v>
      </c>
      <c r="O53" s="1">
        <f t="shared" si="35"/>
        <v>12</v>
      </c>
      <c r="P53" s="1">
        <f t="shared" si="36"/>
        <v>9</v>
      </c>
      <c r="Q53" s="1">
        <f t="shared" si="37"/>
        <v>2</v>
      </c>
      <c r="R53" s="1">
        <f t="shared" si="38"/>
        <v>15</v>
      </c>
      <c r="S53" s="1">
        <f t="shared" si="39"/>
        <v>14</v>
      </c>
      <c r="T53" s="1">
        <f t="shared" si="40"/>
        <v>0</v>
      </c>
      <c r="U53" s="1">
        <f t="shared" si="41"/>
        <v>4</v>
      </c>
      <c r="V53" s="1">
        <f t="shared" si="42"/>
        <v>9</v>
      </c>
      <c r="W53" s="1">
        <f t="shared" si="43"/>
        <v>2</v>
      </c>
      <c r="X53" s="1">
        <f t="shared" si="44"/>
        <v>11</v>
      </c>
      <c r="Y53" s="1">
        <f t="shared" si="45"/>
        <v>15</v>
      </c>
      <c r="Z53" s="1">
        <f t="shared" si="46"/>
        <v>2</v>
      </c>
      <c r="AA53" s="1" t="str">
        <f t="shared" si="27"/>
        <v>L</v>
      </c>
      <c r="AB53" s="1">
        <f t="shared" si="47"/>
        <v>1</v>
      </c>
      <c r="AC53" s="1" t="str">
        <f t="shared" si="28"/>
        <v>L</v>
      </c>
      <c r="AD53" s="1">
        <f t="shared" si="48"/>
        <v>5</v>
      </c>
      <c r="AE53" s="1">
        <f t="shared" si="49"/>
        <v>5</v>
      </c>
      <c r="AF53" s="1">
        <f t="shared" si="50"/>
        <v>0</v>
      </c>
      <c r="AG53" s="43"/>
    </row>
    <row r="54" spans="1:33" x14ac:dyDescent="0.3">
      <c r="A54" s="42">
        <v>46049</v>
      </c>
      <c r="B54" s="1">
        <v>53</v>
      </c>
      <c r="C54" s="1" t="s">
        <v>66</v>
      </c>
      <c r="D54" s="1" t="s">
        <v>0</v>
      </c>
      <c r="E54" s="1">
        <v>3</v>
      </c>
      <c r="F54" s="1">
        <v>4</v>
      </c>
      <c r="G54" s="1" t="s">
        <v>83</v>
      </c>
      <c r="H54" s="1" t="s">
        <v>83</v>
      </c>
      <c r="I54" s="1">
        <f t="shared" si="29"/>
        <v>27</v>
      </c>
      <c r="J54" s="1">
        <f t="shared" si="30"/>
        <v>24</v>
      </c>
      <c r="K54" s="1">
        <f t="shared" si="31"/>
        <v>9</v>
      </c>
      <c r="L54" s="1">
        <f t="shared" si="32"/>
        <v>2</v>
      </c>
      <c r="M54" s="1">
        <f t="shared" si="33"/>
        <v>3</v>
      </c>
      <c r="N54" s="1">
        <f t="shared" si="34"/>
        <v>0</v>
      </c>
      <c r="O54" s="1">
        <f t="shared" si="35"/>
        <v>12</v>
      </c>
      <c r="P54" s="1">
        <f t="shared" si="36"/>
        <v>10</v>
      </c>
      <c r="Q54" s="1">
        <f t="shared" si="37"/>
        <v>2</v>
      </c>
      <c r="R54" s="1">
        <f t="shared" si="38"/>
        <v>15</v>
      </c>
      <c r="S54" s="1">
        <f t="shared" si="39"/>
        <v>14</v>
      </c>
      <c r="T54" s="1">
        <f t="shared" si="40"/>
        <v>0</v>
      </c>
      <c r="U54" s="1">
        <f t="shared" si="41"/>
        <v>4</v>
      </c>
      <c r="V54" s="1">
        <f t="shared" si="42"/>
        <v>9</v>
      </c>
      <c r="W54" s="1">
        <f t="shared" si="43"/>
        <v>2</v>
      </c>
      <c r="X54" s="1">
        <f t="shared" si="44"/>
        <v>11</v>
      </c>
      <c r="Y54" s="1">
        <f t="shared" si="45"/>
        <v>15</v>
      </c>
      <c r="Z54" s="1">
        <f t="shared" si="46"/>
        <v>2</v>
      </c>
      <c r="AA54" s="1" t="str">
        <f t="shared" si="27"/>
        <v>L</v>
      </c>
      <c r="AB54" s="1">
        <f t="shared" si="47"/>
        <v>2</v>
      </c>
      <c r="AC54" s="1" t="str">
        <f t="shared" si="28"/>
        <v>L</v>
      </c>
      <c r="AD54" s="1">
        <f t="shared" si="48"/>
        <v>5</v>
      </c>
      <c r="AE54" s="1">
        <f t="shared" si="49"/>
        <v>5</v>
      </c>
      <c r="AF54" s="1">
        <f t="shared" si="50"/>
        <v>0</v>
      </c>
      <c r="AG54" s="43"/>
    </row>
    <row r="55" spans="1:33" x14ac:dyDescent="0.3">
      <c r="A55" s="42">
        <v>46051</v>
      </c>
      <c r="B55" s="1">
        <v>54</v>
      </c>
      <c r="C55" s="1" t="s">
        <v>66</v>
      </c>
      <c r="D55" s="1" t="s">
        <v>15</v>
      </c>
      <c r="E55" s="1">
        <v>3</v>
      </c>
      <c r="F55" s="1">
        <v>2</v>
      </c>
      <c r="G55" s="1" t="s">
        <v>84</v>
      </c>
      <c r="H55" s="1" t="s">
        <v>83</v>
      </c>
      <c r="I55" s="1">
        <f t="shared" si="29"/>
        <v>28</v>
      </c>
      <c r="J55" s="1">
        <f t="shared" si="30"/>
        <v>24</v>
      </c>
      <c r="K55" s="1">
        <f t="shared" si="31"/>
        <v>10</v>
      </c>
      <c r="L55" s="1">
        <f t="shared" si="32"/>
        <v>2</v>
      </c>
      <c r="M55" s="1">
        <f t="shared" si="33"/>
        <v>3</v>
      </c>
      <c r="N55" s="1">
        <f t="shared" si="34"/>
        <v>0</v>
      </c>
      <c r="O55" s="1">
        <f t="shared" si="35"/>
        <v>13</v>
      </c>
      <c r="P55" s="1">
        <f t="shared" si="36"/>
        <v>10</v>
      </c>
      <c r="Q55" s="1">
        <f t="shared" si="37"/>
        <v>2</v>
      </c>
      <c r="R55" s="1">
        <f t="shared" si="38"/>
        <v>15</v>
      </c>
      <c r="S55" s="1">
        <f t="shared" si="39"/>
        <v>14</v>
      </c>
      <c r="T55" s="1">
        <f t="shared" si="40"/>
        <v>0</v>
      </c>
      <c r="U55" s="1">
        <f t="shared" si="41"/>
        <v>4</v>
      </c>
      <c r="V55" s="1">
        <f t="shared" si="42"/>
        <v>9</v>
      </c>
      <c r="W55" s="1">
        <f t="shared" si="43"/>
        <v>2</v>
      </c>
      <c r="X55" s="1">
        <f t="shared" si="44"/>
        <v>11</v>
      </c>
      <c r="Y55" s="1">
        <f t="shared" si="45"/>
        <v>15</v>
      </c>
      <c r="Z55" s="1">
        <f t="shared" si="46"/>
        <v>2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6</v>
      </c>
      <c r="AE55" s="1">
        <f t="shared" si="49"/>
        <v>4</v>
      </c>
      <c r="AF55" s="1">
        <f t="shared" si="50"/>
        <v>0</v>
      </c>
      <c r="AG55" s="43"/>
    </row>
    <row r="56" spans="1:33" x14ac:dyDescent="0.3">
      <c r="A56" s="42">
        <v>46053</v>
      </c>
      <c r="B56" s="1">
        <v>55</v>
      </c>
      <c r="C56" s="1" t="s">
        <v>65</v>
      </c>
      <c r="D56" s="1" t="s">
        <v>11</v>
      </c>
      <c r="E56" s="1">
        <v>1</v>
      </c>
      <c r="F56" s="1">
        <v>4</v>
      </c>
      <c r="G56" s="1" t="s">
        <v>83</v>
      </c>
      <c r="H56" s="1" t="s">
        <v>83</v>
      </c>
      <c r="I56" s="1">
        <f t="shared" si="29"/>
        <v>28</v>
      </c>
      <c r="J56" s="1">
        <f t="shared" si="30"/>
        <v>25</v>
      </c>
      <c r="K56" s="1">
        <f t="shared" si="31"/>
        <v>10</v>
      </c>
      <c r="L56" s="1">
        <f t="shared" si="32"/>
        <v>2</v>
      </c>
      <c r="M56" s="1">
        <f t="shared" si="33"/>
        <v>3</v>
      </c>
      <c r="N56" s="1">
        <f t="shared" si="34"/>
        <v>0</v>
      </c>
      <c r="O56" s="1">
        <f t="shared" si="35"/>
        <v>13</v>
      </c>
      <c r="P56" s="1">
        <f t="shared" si="36"/>
        <v>10</v>
      </c>
      <c r="Q56" s="1">
        <f t="shared" si="37"/>
        <v>2</v>
      </c>
      <c r="R56" s="1">
        <f t="shared" si="38"/>
        <v>15</v>
      </c>
      <c r="S56" s="1">
        <f t="shared" si="39"/>
        <v>15</v>
      </c>
      <c r="T56" s="1">
        <f t="shared" si="40"/>
        <v>0</v>
      </c>
      <c r="U56" s="1">
        <f t="shared" si="41"/>
        <v>4</v>
      </c>
      <c r="V56" s="1">
        <f t="shared" si="42"/>
        <v>9</v>
      </c>
      <c r="W56" s="1">
        <f t="shared" si="43"/>
        <v>2</v>
      </c>
      <c r="X56" s="1">
        <f t="shared" si="44"/>
        <v>11</v>
      </c>
      <c r="Y56" s="1">
        <f t="shared" si="45"/>
        <v>16</v>
      </c>
      <c r="Z56" s="1">
        <f t="shared" si="46"/>
        <v>2</v>
      </c>
      <c r="AA56" s="1" t="str">
        <f t="shared" si="27"/>
        <v>L</v>
      </c>
      <c r="AB56" s="1">
        <f t="shared" si="47"/>
        <v>1</v>
      </c>
      <c r="AC56" s="1" t="str">
        <f t="shared" si="28"/>
        <v>L</v>
      </c>
      <c r="AD56" s="1">
        <f t="shared" si="48"/>
        <v>6</v>
      </c>
      <c r="AE56" s="1">
        <f t="shared" si="49"/>
        <v>4</v>
      </c>
      <c r="AF56" s="1">
        <f t="shared" si="50"/>
        <v>0</v>
      </c>
      <c r="AG56" s="43"/>
    </row>
    <row r="57" spans="1:33" x14ac:dyDescent="0.3">
      <c r="A57" s="42">
        <v>46056</v>
      </c>
      <c r="B57" s="1">
        <v>56</v>
      </c>
      <c r="C57" s="1" t="s">
        <v>66</v>
      </c>
      <c r="D57" s="1" t="s">
        <v>23</v>
      </c>
      <c r="E57" s="1">
        <v>0</v>
      </c>
      <c r="F57" s="1">
        <v>3</v>
      </c>
      <c r="G57" s="1" t="s">
        <v>83</v>
      </c>
      <c r="H57" s="1" t="s">
        <v>83</v>
      </c>
      <c r="I57" s="1">
        <f t="shared" si="29"/>
        <v>28</v>
      </c>
      <c r="J57" s="1">
        <f t="shared" si="30"/>
        <v>26</v>
      </c>
      <c r="K57" s="1">
        <f t="shared" si="31"/>
        <v>10</v>
      </c>
      <c r="L57" s="1">
        <f t="shared" si="32"/>
        <v>2</v>
      </c>
      <c r="M57" s="1">
        <f t="shared" si="33"/>
        <v>3</v>
      </c>
      <c r="N57" s="1">
        <f t="shared" si="34"/>
        <v>0</v>
      </c>
      <c r="O57" s="1">
        <f t="shared" si="35"/>
        <v>13</v>
      </c>
      <c r="P57" s="1">
        <f t="shared" si="36"/>
        <v>11</v>
      </c>
      <c r="Q57" s="1">
        <f t="shared" si="37"/>
        <v>2</v>
      </c>
      <c r="R57" s="1">
        <f t="shared" si="38"/>
        <v>15</v>
      </c>
      <c r="S57" s="1">
        <f t="shared" si="39"/>
        <v>15</v>
      </c>
      <c r="T57" s="1">
        <f t="shared" si="40"/>
        <v>0</v>
      </c>
      <c r="U57" s="1">
        <f t="shared" si="41"/>
        <v>4</v>
      </c>
      <c r="V57" s="1">
        <f t="shared" si="42"/>
        <v>10</v>
      </c>
      <c r="W57" s="1">
        <f t="shared" si="43"/>
        <v>2</v>
      </c>
      <c r="X57" s="1">
        <f t="shared" si="44"/>
        <v>11</v>
      </c>
      <c r="Y57" s="1">
        <f t="shared" si="45"/>
        <v>17</v>
      </c>
      <c r="Z57" s="1">
        <f t="shared" si="46"/>
        <v>2</v>
      </c>
      <c r="AA57" s="1" t="str">
        <f t="shared" si="27"/>
        <v>L</v>
      </c>
      <c r="AB57" s="1">
        <f t="shared" si="47"/>
        <v>2</v>
      </c>
      <c r="AC57" s="1" t="str">
        <f t="shared" si="28"/>
        <v>L</v>
      </c>
      <c r="AD57" s="1">
        <f t="shared" si="48"/>
        <v>5</v>
      </c>
      <c r="AE57" s="1">
        <f t="shared" si="49"/>
        <v>5</v>
      </c>
      <c r="AF57" s="1">
        <f t="shared" si="50"/>
        <v>0</v>
      </c>
      <c r="AG57" s="43"/>
    </row>
    <row r="58" spans="1:33" x14ac:dyDescent="0.3">
      <c r="A58" s="42">
        <v>46058</v>
      </c>
      <c r="B58" s="1">
        <v>57</v>
      </c>
      <c r="C58" s="1" t="s">
        <v>66</v>
      </c>
      <c r="D58" s="1" t="s">
        <v>13</v>
      </c>
      <c r="E58" s="1">
        <v>1</v>
      </c>
      <c r="F58" s="1">
        <v>3</v>
      </c>
      <c r="G58" s="1" t="s">
        <v>83</v>
      </c>
      <c r="H58" s="1" t="s">
        <v>83</v>
      </c>
      <c r="I58" s="1">
        <f t="shared" si="29"/>
        <v>28</v>
      </c>
      <c r="J58" s="1">
        <f t="shared" si="30"/>
        <v>27</v>
      </c>
      <c r="K58" s="1">
        <f t="shared" si="31"/>
        <v>10</v>
      </c>
      <c r="L58" s="1">
        <f t="shared" si="32"/>
        <v>2</v>
      </c>
      <c r="M58" s="1">
        <f t="shared" si="33"/>
        <v>3</v>
      </c>
      <c r="N58" s="1">
        <f t="shared" si="34"/>
        <v>0</v>
      </c>
      <c r="O58" s="1">
        <f t="shared" si="35"/>
        <v>13</v>
      </c>
      <c r="P58" s="1">
        <f t="shared" si="36"/>
        <v>12</v>
      </c>
      <c r="Q58" s="1">
        <f t="shared" si="37"/>
        <v>2</v>
      </c>
      <c r="R58" s="1">
        <f t="shared" si="38"/>
        <v>15</v>
      </c>
      <c r="S58" s="1">
        <f t="shared" si="39"/>
        <v>15</v>
      </c>
      <c r="T58" s="1">
        <f t="shared" si="40"/>
        <v>0</v>
      </c>
      <c r="U58" s="1">
        <f t="shared" si="41"/>
        <v>4</v>
      </c>
      <c r="V58" s="1">
        <f t="shared" si="42"/>
        <v>11</v>
      </c>
      <c r="W58" s="1">
        <f t="shared" si="43"/>
        <v>2</v>
      </c>
      <c r="X58" s="1">
        <f t="shared" si="44"/>
        <v>11</v>
      </c>
      <c r="Y58" s="1">
        <f t="shared" si="45"/>
        <v>18</v>
      </c>
      <c r="Z58" s="1">
        <f t="shared" si="46"/>
        <v>2</v>
      </c>
      <c r="AA58" s="1" t="str">
        <f t="shared" si="27"/>
        <v>L</v>
      </c>
      <c r="AB58" s="1">
        <f t="shared" si="47"/>
        <v>3</v>
      </c>
      <c r="AC58" s="1" t="str">
        <f t="shared" si="28"/>
        <v>L</v>
      </c>
      <c r="AD58" s="1">
        <f t="shared" si="48"/>
        <v>4</v>
      </c>
      <c r="AE58" s="1">
        <f t="shared" si="49"/>
        <v>6</v>
      </c>
      <c r="AF58" s="1">
        <f t="shared" si="50"/>
        <v>0</v>
      </c>
      <c r="AG58" s="43"/>
    </row>
    <row r="59" spans="1:33" x14ac:dyDescent="0.3">
      <c r="A59" s="42">
        <v>46078</v>
      </c>
      <c r="B59" s="1">
        <v>58</v>
      </c>
      <c r="C59" s="1" t="s">
        <v>66</v>
      </c>
      <c r="D59" s="1" t="s">
        <v>28</v>
      </c>
      <c r="E59" s="1">
        <v>1</v>
      </c>
      <c r="F59" s="1">
        <v>2</v>
      </c>
      <c r="G59" s="1" t="s">
        <v>83</v>
      </c>
      <c r="H59" s="1" t="s">
        <v>83</v>
      </c>
      <c r="I59" s="1">
        <f t="shared" si="29"/>
        <v>28</v>
      </c>
      <c r="J59" s="1">
        <f t="shared" si="30"/>
        <v>28</v>
      </c>
      <c r="K59" s="1">
        <f t="shared" si="31"/>
        <v>10</v>
      </c>
      <c r="L59" s="1">
        <f t="shared" si="32"/>
        <v>2</v>
      </c>
      <c r="M59" s="1">
        <f t="shared" si="33"/>
        <v>3</v>
      </c>
      <c r="N59" s="1">
        <f t="shared" si="34"/>
        <v>0</v>
      </c>
      <c r="O59" s="1">
        <f t="shared" si="35"/>
        <v>13</v>
      </c>
      <c r="P59" s="1">
        <f t="shared" si="36"/>
        <v>13</v>
      </c>
      <c r="Q59" s="1">
        <f t="shared" si="37"/>
        <v>2</v>
      </c>
      <c r="R59" s="1">
        <f t="shared" si="38"/>
        <v>15</v>
      </c>
      <c r="S59" s="1">
        <f t="shared" si="39"/>
        <v>15</v>
      </c>
      <c r="T59" s="1">
        <f t="shared" si="40"/>
        <v>0</v>
      </c>
      <c r="U59" s="1">
        <f t="shared" si="41"/>
        <v>4</v>
      </c>
      <c r="V59" s="1">
        <f t="shared" si="42"/>
        <v>11</v>
      </c>
      <c r="W59" s="1">
        <f t="shared" si="43"/>
        <v>2</v>
      </c>
      <c r="X59" s="1">
        <f t="shared" si="44"/>
        <v>11</v>
      </c>
      <c r="Y59" s="1">
        <f t="shared" si="45"/>
        <v>19</v>
      </c>
      <c r="Z59" s="1">
        <f t="shared" si="46"/>
        <v>2</v>
      </c>
      <c r="AA59" s="1" t="str">
        <f t="shared" si="27"/>
        <v>L</v>
      </c>
      <c r="AB59" s="1">
        <f t="shared" si="47"/>
        <v>4</v>
      </c>
      <c r="AC59" s="1" t="str">
        <f t="shared" si="28"/>
        <v>L</v>
      </c>
      <c r="AD59" s="1">
        <f t="shared" si="48"/>
        <v>4</v>
      </c>
      <c r="AE59" s="1">
        <f t="shared" si="49"/>
        <v>6</v>
      </c>
      <c r="AF59" s="1">
        <f t="shared" si="50"/>
        <v>0</v>
      </c>
      <c r="AG59" s="43"/>
    </row>
    <row r="60" spans="1:33" x14ac:dyDescent="0.3">
      <c r="A60" s="42">
        <v>46079</v>
      </c>
      <c r="B60" s="1">
        <v>59</v>
      </c>
      <c r="C60" s="1" t="s">
        <v>65</v>
      </c>
      <c r="D60" s="1" t="s">
        <v>9</v>
      </c>
      <c r="E60" s="1">
        <v>1</v>
      </c>
      <c r="F60" s="1">
        <v>4</v>
      </c>
      <c r="G60" s="1" t="s">
        <v>83</v>
      </c>
      <c r="H60" s="1" t="s">
        <v>83</v>
      </c>
      <c r="I60" s="1">
        <f t="shared" si="29"/>
        <v>28</v>
      </c>
      <c r="J60" s="1">
        <f t="shared" si="30"/>
        <v>29</v>
      </c>
      <c r="K60" s="1">
        <f t="shared" si="31"/>
        <v>10</v>
      </c>
      <c r="L60" s="1">
        <f t="shared" si="32"/>
        <v>2</v>
      </c>
      <c r="M60" s="1">
        <f t="shared" si="33"/>
        <v>3</v>
      </c>
      <c r="N60" s="1">
        <f t="shared" si="34"/>
        <v>0</v>
      </c>
      <c r="O60" s="1">
        <f t="shared" si="35"/>
        <v>13</v>
      </c>
      <c r="P60" s="1">
        <f t="shared" si="36"/>
        <v>13</v>
      </c>
      <c r="Q60" s="1">
        <f t="shared" si="37"/>
        <v>2</v>
      </c>
      <c r="R60" s="1">
        <f t="shared" si="38"/>
        <v>15</v>
      </c>
      <c r="S60" s="1">
        <f t="shared" si="39"/>
        <v>16</v>
      </c>
      <c r="T60" s="1">
        <f t="shared" si="40"/>
        <v>0</v>
      </c>
      <c r="U60" s="1">
        <f t="shared" si="41"/>
        <v>4</v>
      </c>
      <c r="V60" s="1">
        <f t="shared" si="42"/>
        <v>12</v>
      </c>
      <c r="W60" s="1">
        <f t="shared" si="43"/>
        <v>2</v>
      </c>
      <c r="X60" s="1">
        <f t="shared" si="44"/>
        <v>11</v>
      </c>
      <c r="Y60" s="1">
        <f t="shared" si="45"/>
        <v>20</v>
      </c>
      <c r="Z60" s="1">
        <f t="shared" si="46"/>
        <v>2</v>
      </c>
      <c r="AA60" s="1" t="str">
        <f t="shared" si="27"/>
        <v>L</v>
      </c>
      <c r="AB60" s="1">
        <f t="shared" si="47"/>
        <v>5</v>
      </c>
      <c r="AC60" s="1" t="str">
        <f t="shared" si="28"/>
        <v>L</v>
      </c>
      <c r="AD60" s="1">
        <f t="shared" si="48"/>
        <v>3</v>
      </c>
      <c r="AE60" s="1">
        <f t="shared" si="49"/>
        <v>7</v>
      </c>
      <c r="AF60" s="1">
        <f t="shared" si="50"/>
        <v>0</v>
      </c>
      <c r="AG60" s="43"/>
    </row>
    <row r="61" spans="1:33" x14ac:dyDescent="0.3">
      <c r="A61" s="42">
        <v>46081</v>
      </c>
      <c r="B61" s="1">
        <v>60</v>
      </c>
      <c r="C61" s="1" t="s">
        <v>65</v>
      </c>
      <c r="D61" s="1" t="s">
        <v>6</v>
      </c>
      <c r="E61" s="1">
        <v>3</v>
      </c>
      <c r="F61" s="1">
        <v>1</v>
      </c>
      <c r="G61" s="1" t="s">
        <v>83</v>
      </c>
      <c r="H61" s="1" t="s">
        <v>83</v>
      </c>
      <c r="I61" s="1">
        <f t="shared" si="29"/>
        <v>29</v>
      </c>
      <c r="J61" s="1">
        <f t="shared" si="30"/>
        <v>29</v>
      </c>
      <c r="K61" s="1">
        <f t="shared" si="31"/>
        <v>10</v>
      </c>
      <c r="L61" s="1">
        <f t="shared" si="32"/>
        <v>2</v>
      </c>
      <c r="M61" s="1">
        <f t="shared" si="33"/>
        <v>3</v>
      </c>
      <c r="N61" s="1">
        <f t="shared" si="34"/>
        <v>0</v>
      </c>
      <c r="O61" s="1">
        <f t="shared" si="35"/>
        <v>13</v>
      </c>
      <c r="P61" s="1">
        <f t="shared" si="36"/>
        <v>13</v>
      </c>
      <c r="Q61" s="1">
        <f t="shared" si="37"/>
        <v>2</v>
      </c>
      <c r="R61" s="1">
        <f t="shared" si="38"/>
        <v>16</v>
      </c>
      <c r="S61" s="1">
        <f t="shared" si="39"/>
        <v>16</v>
      </c>
      <c r="T61" s="1">
        <f t="shared" si="40"/>
        <v>0</v>
      </c>
      <c r="U61" s="1">
        <f t="shared" si="41"/>
        <v>4</v>
      </c>
      <c r="V61" s="1">
        <f t="shared" si="42"/>
        <v>12</v>
      </c>
      <c r="W61" s="1">
        <f t="shared" si="43"/>
        <v>2</v>
      </c>
      <c r="X61" s="1">
        <f t="shared" si="44"/>
        <v>11</v>
      </c>
      <c r="Y61" s="1">
        <f t="shared" si="45"/>
        <v>20</v>
      </c>
      <c r="Z61" s="1">
        <f t="shared" si="46"/>
        <v>2</v>
      </c>
      <c r="AA61" s="1" t="str">
        <f t="shared" si="27"/>
        <v>W</v>
      </c>
      <c r="AB61" s="1">
        <f t="shared" si="47"/>
        <v>1</v>
      </c>
      <c r="AC61" s="1" t="str">
        <f t="shared" si="28"/>
        <v>W</v>
      </c>
      <c r="AD61" s="1">
        <f t="shared" si="48"/>
        <v>3</v>
      </c>
      <c r="AE61" s="1">
        <f t="shared" si="49"/>
        <v>7</v>
      </c>
      <c r="AF61" s="1">
        <f t="shared" si="50"/>
        <v>0</v>
      </c>
      <c r="AG61" s="43"/>
    </row>
    <row r="62" spans="1:33" x14ac:dyDescent="0.3">
      <c r="A62" s="42">
        <v>46084</v>
      </c>
      <c r="B62" s="1">
        <v>61</v>
      </c>
      <c r="C62" s="1" t="s">
        <v>66</v>
      </c>
      <c r="D62" s="1" t="s">
        <v>19</v>
      </c>
      <c r="E62" s="1">
        <v>5</v>
      </c>
      <c r="F62" s="1">
        <v>1</v>
      </c>
      <c r="G62" s="1" t="s">
        <v>83</v>
      </c>
      <c r="H62" s="1" t="s">
        <v>83</v>
      </c>
      <c r="I62" s="1">
        <f t="shared" si="29"/>
        <v>30</v>
      </c>
      <c r="J62" s="1">
        <f t="shared" si="30"/>
        <v>29</v>
      </c>
      <c r="K62" s="1">
        <f t="shared" si="31"/>
        <v>10</v>
      </c>
      <c r="L62" s="1">
        <f t="shared" si="32"/>
        <v>2</v>
      </c>
      <c r="M62" s="1">
        <f t="shared" si="33"/>
        <v>3</v>
      </c>
      <c r="N62" s="1">
        <f t="shared" si="34"/>
        <v>0</v>
      </c>
      <c r="O62" s="1">
        <f t="shared" si="35"/>
        <v>14</v>
      </c>
      <c r="P62" s="1">
        <f t="shared" si="36"/>
        <v>13</v>
      </c>
      <c r="Q62" s="1">
        <f t="shared" si="37"/>
        <v>2</v>
      </c>
      <c r="R62" s="1">
        <f t="shared" si="38"/>
        <v>16</v>
      </c>
      <c r="S62" s="1">
        <f t="shared" si="39"/>
        <v>16</v>
      </c>
      <c r="T62" s="1">
        <f t="shared" si="40"/>
        <v>0</v>
      </c>
      <c r="U62" s="1">
        <f t="shared" si="41"/>
        <v>4</v>
      </c>
      <c r="V62" s="1">
        <f t="shared" si="42"/>
        <v>12</v>
      </c>
      <c r="W62" s="1">
        <f t="shared" si="43"/>
        <v>2</v>
      </c>
      <c r="X62" s="1">
        <f t="shared" si="44"/>
        <v>12</v>
      </c>
      <c r="Y62" s="1">
        <f t="shared" si="45"/>
        <v>20</v>
      </c>
      <c r="Z62" s="1">
        <f t="shared" si="46"/>
        <v>2</v>
      </c>
      <c r="AA62" s="1" t="str">
        <f t="shared" si="27"/>
        <v>W</v>
      </c>
      <c r="AB62" s="1">
        <f t="shared" si="47"/>
        <v>2</v>
      </c>
      <c r="AC62" s="1" t="str">
        <f t="shared" si="28"/>
        <v>W</v>
      </c>
      <c r="AD62" s="1">
        <f t="shared" si="48"/>
        <v>3</v>
      </c>
      <c r="AE62" s="1">
        <f t="shared" si="49"/>
        <v>7</v>
      </c>
      <c r="AF62" s="1">
        <f t="shared" si="50"/>
        <v>0</v>
      </c>
      <c r="AG62" s="43"/>
    </row>
    <row r="63" spans="1:33" x14ac:dyDescent="0.3">
      <c r="A63" s="42">
        <v>46085</v>
      </c>
      <c r="B63" s="1">
        <v>62</v>
      </c>
      <c r="C63" s="1" t="s">
        <v>66</v>
      </c>
      <c r="D63" s="1" t="s">
        <v>4</v>
      </c>
      <c r="E63" s="1">
        <v>4</v>
      </c>
      <c r="F63" s="1">
        <v>3</v>
      </c>
      <c r="G63" s="1" t="s">
        <v>84</v>
      </c>
      <c r="H63" s="1" t="s">
        <v>84</v>
      </c>
      <c r="I63" s="1">
        <f t="shared" si="29"/>
        <v>31</v>
      </c>
      <c r="J63" s="1">
        <f t="shared" si="30"/>
        <v>29</v>
      </c>
      <c r="K63" s="1">
        <f t="shared" si="31"/>
        <v>11</v>
      </c>
      <c r="L63" s="1">
        <f t="shared" si="32"/>
        <v>2</v>
      </c>
      <c r="M63" s="1">
        <f t="shared" si="33"/>
        <v>4</v>
      </c>
      <c r="N63" s="1">
        <f t="shared" si="34"/>
        <v>0</v>
      </c>
      <c r="O63" s="1">
        <f t="shared" si="35"/>
        <v>15</v>
      </c>
      <c r="P63" s="1">
        <f t="shared" si="36"/>
        <v>13</v>
      </c>
      <c r="Q63" s="1">
        <f t="shared" si="37"/>
        <v>2</v>
      </c>
      <c r="R63" s="1">
        <f t="shared" si="38"/>
        <v>16</v>
      </c>
      <c r="S63" s="1">
        <f t="shared" si="39"/>
        <v>16</v>
      </c>
      <c r="T63" s="1">
        <f t="shared" si="40"/>
        <v>0</v>
      </c>
      <c r="U63" s="1">
        <f t="shared" si="41"/>
        <v>4</v>
      </c>
      <c r="V63" s="1">
        <f t="shared" si="42"/>
        <v>12</v>
      </c>
      <c r="W63" s="1">
        <f t="shared" si="43"/>
        <v>2</v>
      </c>
      <c r="X63" s="1">
        <f t="shared" si="44"/>
        <v>13</v>
      </c>
      <c r="Y63" s="1">
        <f t="shared" si="45"/>
        <v>20</v>
      </c>
      <c r="Z63" s="1">
        <f t="shared" si="46"/>
        <v>2</v>
      </c>
      <c r="AA63" s="1" t="str">
        <f t="shared" si="27"/>
        <v>W</v>
      </c>
      <c r="AB63" s="1">
        <f t="shared" si="47"/>
        <v>3</v>
      </c>
      <c r="AC63" s="1" t="str">
        <f t="shared" si="28"/>
        <v>W</v>
      </c>
      <c r="AD63" s="1">
        <f t="shared" si="48"/>
        <v>4</v>
      </c>
      <c r="AE63" s="1">
        <f t="shared" si="49"/>
        <v>6</v>
      </c>
      <c r="AF63" s="1">
        <f t="shared" si="50"/>
        <v>0</v>
      </c>
      <c r="AG63" s="43"/>
    </row>
    <row r="64" spans="1:33" x14ac:dyDescent="0.3">
      <c r="A64" s="42">
        <v>46088</v>
      </c>
      <c r="B64" s="1">
        <v>63</v>
      </c>
      <c r="C64" s="1" t="s">
        <v>66</v>
      </c>
      <c r="D64" s="1" t="s">
        <v>12</v>
      </c>
      <c r="E64" s="1">
        <v>6</v>
      </c>
      <c r="F64" s="1">
        <v>3</v>
      </c>
      <c r="G64" s="1" t="s">
        <v>83</v>
      </c>
      <c r="H64" s="1" t="s">
        <v>83</v>
      </c>
      <c r="I64" s="1">
        <f t="shared" si="29"/>
        <v>32</v>
      </c>
      <c r="J64" s="1">
        <f t="shared" si="30"/>
        <v>29</v>
      </c>
      <c r="K64" s="1">
        <f t="shared" si="31"/>
        <v>11</v>
      </c>
      <c r="L64" s="1">
        <f t="shared" si="32"/>
        <v>2</v>
      </c>
      <c r="M64" s="1">
        <f t="shared" si="33"/>
        <v>4</v>
      </c>
      <c r="N64" s="1">
        <f t="shared" si="34"/>
        <v>0</v>
      </c>
      <c r="O64" s="1">
        <f t="shared" si="35"/>
        <v>16</v>
      </c>
      <c r="P64" s="1">
        <f t="shared" si="36"/>
        <v>13</v>
      </c>
      <c r="Q64" s="1">
        <f t="shared" si="37"/>
        <v>2</v>
      </c>
      <c r="R64" s="1">
        <f t="shared" si="38"/>
        <v>16</v>
      </c>
      <c r="S64" s="1">
        <f t="shared" si="39"/>
        <v>16</v>
      </c>
      <c r="T64" s="1">
        <f t="shared" si="40"/>
        <v>0</v>
      </c>
      <c r="U64" s="1">
        <f t="shared" si="41"/>
        <v>5</v>
      </c>
      <c r="V64" s="1">
        <f t="shared" si="42"/>
        <v>12</v>
      </c>
      <c r="W64" s="1">
        <f t="shared" si="43"/>
        <v>2</v>
      </c>
      <c r="X64" s="1">
        <f t="shared" si="44"/>
        <v>14</v>
      </c>
      <c r="Y64" s="1">
        <f t="shared" si="45"/>
        <v>20</v>
      </c>
      <c r="Z64" s="1">
        <f t="shared" si="46"/>
        <v>2</v>
      </c>
      <c r="AA64" s="1" t="str">
        <f t="shared" si="27"/>
        <v>W</v>
      </c>
      <c r="AB64" s="1">
        <f t="shared" si="47"/>
        <v>4</v>
      </c>
      <c r="AC64" s="1" t="str">
        <f t="shared" si="28"/>
        <v>W</v>
      </c>
      <c r="AD64" s="1">
        <f t="shared" si="48"/>
        <v>5</v>
      </c>
      <c r="AE64" s="1">
        <f t="shared" si="49"/>
        <v>5</v>
      </c>
      <c r="AF64" s="1">
        <f t="shared" si="50"/>
        <v>0</v>
      </c>
      <c r="AG64" s="43"/>
    </row>
    <row r="65" spans="1:33" x14ac:dyDescent="0.3">
      <c r="A65" s="42">
        <v>46089</v>
      </c>
      <c r="B65" s="1">
        <v>64</v>
      </c>
      <c r="C65" s="1" t="s">
        <v>66</v>
      </c>
      <c r="D65" s="1" t="s">
        <v>21</v>
      </c>
      <c r="E65" s="1">
        <v>0</v>
      </c>
      <c r="F65" s="1">
        <v>3</v>
      </c>
      <c r="G65" s="1" t="s">
        <v>83</v>
      </c>
      <c r="H65" s="1" t="s">
        <v>83</v>
      </c>
      <c r="I65" s="1">
        <f t="shared" si="29"/>
        <v>32</v>
      </c>
      <c r="J65" s="1">
        <f t="shared" si="30"/>
        <v>30</v>
      </c>
      <c r="K65" s="1">
        <f t="shared" si="31"/>
        <v>11</v>
      </c>
      <c r="L65" s="1">
        <f t="shared" si="32"/>
        <v>2</v>
      </c>
      <c r="M65" s="1">
        <f t="shared" si="33"/>
        <v>4</v>
      </c>
      <c r="N65" s="1">
        <f t="shared" si="34"/>
        <v>0</v>
      </c>
      <c r="O65" s="1">
        <f t="shared" si="35"/>
        <v>16</v>
      </c>
      <c r="P65" s="1">
        <f t="shared" si="36"/>
        <v>14</v>
      </c>
      <c r="Q65" s="1">
        <f t="shared" si="37"/>
        <v>2</v>
      </c>
      <c r="R65" s="1">
        <f t="shared" si="38"/>
        <v>16</v>
      </c>
      <c r="S65" s="1">
        <f t="shared" si="39"/>
        <v>16</v>
      </c>
      <c r="T65" s="1">
        <f t="shared" si="40"/>
        <v>0</v>
      </c>
      <c r="U65" s="1">
        <f t="shared" si="41"/>
        <v>5</v>
      </c>
      <c r="V65" s="1">
        <f t="shared" si="42"/>
        <v>12</v>
      </c>
      <c r="W65" s="1">
        <f t="shared" si="43"/>
        <v>2</v>
      </c>
      <c r="X65" s="1">
        <f t="shared" si="44"/>
        <v>14</v>
      </c>
      <c r="Y65" s="1">
        <f t="shared" si="45"/>
        <v>21</v>
      </c>
      <c r="Z65" s="1">
        <f t="shared" si="46"/>
        <v>2</v>
      </c>
      <c r="AA65" s="1" t="str">
        <f t="shared" si="27"/>
        <v>L</v>
      </c>
      <c r="AB65" s="1">
        <f t="shared" si="47"/>
        <v>1</v>
      </c>
      <c r="AC65" s="1" t="str">
        <f t="shared" si="28"/>
        <v>L</v>
      </c>
      <c r="AD65" s="1">
        <f t="shared" si="48"/>
        <v>4</v>
      </c>
      <c r="AE65" s="1">
        <f t="shared" si="49"/>
        <v>6</v>
      </c>
      <c r="AF65" s="1">
        <f t="shared" si="50"/>
        <v>0</v>
      </c>
      <c r="AG65" s="43"/>
    </row>
    <row r="66" spans="1:33" x14ac:dyDescent="0.3">
      <c r="A66" s="42">
        <v>46093</v>
      </c>
      <c r="B66" s="1">
        <v>65</v>
      </c>
      <c r="C66" s="1" t="s">
        <v>66</v>
      </c>
      <c r="D66" s="1" t="s">
        <v>27</v>
      </c>
      <c r="E66" s="1">
        <v>4</v>
      </c>
      <c r="F66" s="1">
        <v>5</v>
      </c>
      <c r="G66" s="1" t="s">
        <v>83</v>
      </c>
      <c r="H66" s="1" t="s">
        <v>83</v>
      </c>
      <c r="I66" s="1">
        <f t="shared" si="29"/>
        <v>32</v>
      </c>
      <c r="J66" s="1">
        <f t="shared" si="30"/>
        <v>31</v>
      </c>
      <c r="K66" s="1">
        <f t="shared" si="31"/>
        <v>11</v>
      </c>
      <c r="L66" s="1">
        <f t="shared" si="32"/>
        <v>2</v>
      </c>
      <c r="M66" s="1">
        <f t="shared" si="33"/>
        <v>4</v>
      </c>
      <c r="N66" s="1">
        <f t="shared" si="34"/>
        <v>0</v>
      </c>
      <c r="O66" s="1">
        <f t="shared" si="35"/>
        <v>16</v>
      </c>
      <c r="P66" s="1">
        <f t="shared" si="36"/>
        <v>15</v>
      </c>
      <c r="Q66" s="1">
        <f t="shared" si="37"/>
        <v>2</v>
      </c>
      <c r="R66" s="1">
        <f t="shared" si="38"/>
        <v>16</v>
      </c>
      <c r="S66" s="1">
        <f t="shared" si="39"/>
        <v>16</v>
      </c>
      <c r="T66" s="1">
        <f t="shared" si="40"/>
        <v>0</v>
      </c>
      <c r="U66" s="1">
        <f t="shared" si="41"/>
        <v>5</v>
      </c>
      <c r="V66" s="1">
        <f t="shared" si="42"/>
        <v>12</v>
      </c>
      <c r="W66" s="1">
        <f t="shared" si="43"/>
        <v>2</v>
      </c>
      <c r="X66" s="1">
        <f t="shared" si="44"/>
        <v>14</v>
      </c>
      <c r="Y66" s="1">
        <f t="shared" si="45"/>
        <v>21</v>
      </c>
      <c r="Z66" s="1">
        <f t="shared" si="46"/>
        <v>2</v>
      </c>
      <c r="AA66" s="1" t="str">
        <f t="shared" ref="AA66:AA83" si="51">IF(E66="","",IF(E66&gt;F66,"W","L"))</f>
        <v>L</v>
      </c>
      <c r="AB66" s="1">
        <f t="shared" si="47"/>
        <v>2</v>
      </c>
      <c r="AC66" s="1" t="str">
        <f t="shared" ref="AC66:AC83" si="52">IF(E66="","",IF(E66&gt;F66,"W",IF(AND(E66&lt;F66,G66=$AK$2,H66=$AK$2),"L","OTL")))</f>
        <v>L</v>
      </c>
      <c r="AD66" s="1">
        <f t="shared" si="48"/>
        <v>4</v>
      </c>
      <c r="AE66" s="1">
        <f t="shared" si="49"/>
        <v>6</v>
      </c>
      <c r="AF66" s="1">
        <f t="shared" si="50"/>
        <v>0</v>
      </c>
      <c r="AG66" s="43"/>
    </row>
    <row r="67" spans="1:33" x14ac:dyDescent="0.3">
      <c r="A67" s="42">
        <v>46095</v>
      </c>
      <c r="B67" s="1">
        <v>66</v>
      </c>
      <c r="C67" s="1" t="s">
        <v>66</v>
      </c>
      <c r="D67" s="1" t="s">
        <v>18</v>
      </c>
      <c r="E67" s="1">
        <v>6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33</v>
      </c>
      <c r="J67" s="1">
        <f t="shared" ref="J67:J83" si="54">IF(E67="","",IF(AND(F67&gt;E67,G67=$AK$2,H67=$AK$2),J66+1,J66))</f>
        <v>31</v>
      </c>
      <c r="K67" s="1">
        <f t="shared" ref="K67:K83" si="55">IF(E67="","",IF(AND(G67=$AK$1,E67&gt;F67),K66+1,K66))</f>
        <v>11</v>
      </c>
      <c r="L67" s="1">
        <f t="shared" ref="L67:L83" si="56">IF(E67="","",IF(AND(OR(G67=$AK$1,H67=$AK$1),E67&lt;F67),L66+1,L66))</f>
        <v>2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0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15</v>
      </c>
      <c r="Q67" s="1">
        <f t="shared" ref="Q67:Q83" si="61">IF(E67="","",IF(AND(C67=$AL$1,F67&gt;E67,OR(G67=$AK$1,H67=$AK$1)),Q66+1, Q66))</f>
        <v>2</v>
      </c>
      <c r="R67" s="1">
        <f t="shared" ref="R67:R83" si="62">IF(E67="","",IF(AND(C67=$AL$2,E67&gt;F67),R66+1,R66))</f>
        <v>16</v>
      </c>
      <c r="S67" s="1">
        <f t="shared" ref="S67:S83" si="63">IF(E67="","",IF(AND(C67=$AL$2,F67&gt;E67,G67=$AK$2,H67=$AK$2),S66+1,S66))</f>
        <v>16</v>
      </c>
      <c r="T67" s="1">
        <f t="shared" ref="T67:T83" si="64">IF(E67="","",IF(AND(C67=$AL$2,F67&gt;E67,OR(G67=$AK$1,H67=$AK$1)), T66+1, T66))</f>
        <v>0</v>
      </c>
      <c r="U67" s="1">
        <f t="shared" ref="U67:U83" si="65">IF(E67="","",IF(AND(E67&gt;F67,COUNTIF($AO$1:$AO$7,D67)=1),U66+1,U66))</f>
        <v>5</v>
      </c>
      <c r="V67" s="1">
        <f t="shared" ref="V67:V83" si="66">IF(E67="","",IF(AND(E67&lt;F67,G67=$AK$2,H67=$AK$2,COUNTIF($AO$1:$AO$7,D67)=1),V66+1,V66))</f>
        <v>12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14</v>
      </c>
      <c r="Y67" s="1">
        <f t="shared" ref="Y67:Y83" si="69">IF(E67="","",IF(AND(E67&lt;F67,G67=$AK$2,H67=$AK$2,COUNTIF($AN$1:$AN$15,D67)=1),Y66+1,Y66))</f>
        <v>21</v>
      </c>
      <c r="Z67" s="1">
        <f t="shared" ref="Z67:Z83" si="70">IF(E67="","",IF(AND(E67&lt;F67,COUNTIF($AN$1:$AN$15,D67)=1,OR(G67=$AK$1,H67=$AK$1)), Z66+1, Z66))</f>
        <v>2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5</v>
      </c>
      <c r="AE67" s="1">
        <f t="shared" si="49"/>
        <v>5</v>
      </c>
      <c r="AF67" s="1">
        <f t="shared" si="50"/>
        <v>0</v>
      </c>
      <c r="AG67" s="43"/>
    </row>
    <row r="68" spans="1:33" x14ac:dyDescent="0.3">
      <c r="A68" s="42">
        <v>46097</v>
      </c>
      <c r="B68" s="1">
        <v>67</v>
      </c>
      <c r="C68" s="1" t="s">
        <v>66</v>
      </c>
      <c r="D68" s="1" t="s">
        <v>29</v>
      </c>
      <c r="E68" s="1">
        <v>4</v>
      </c>
      <c r="F68" s="1">
        <v>3</v>
      </c>
      <c r="G68" s="1" t="s">
        <v>84</v>
      </c>
      <c r="H68" s="1" t="s">
        <v>83</v>
      </c>
      <c r="I68" s="1">
        <f t="shared" si="53"/>
        <v>34</v>
      </c>
      <c r="J68" s="1">
        <f t="shared" si="54"/>
        <v>31</v>
      </c>
      <c r="K68" s="1">
        <f t="shared" si="55"/>
        <v>12</v>
      </c>
      <c r="L68" s="1">
        <f t="shared" si="56"/>
        <v>2</v>
      </c>
      <c r="M68" s="1">
        <f t="shared" si="57"/>
        <v>4</v>
      </c>
      <c r="N68" s="1">
        <f t="shared" si="58"/>
        <v>0</v>
      </c>
      <c r="O68" s="1">
        <f t="shared" si="59"/>
        <v>18</v>
      </c>
      <c r="P68" s="1">
        <f t="shared" si="60"/>
        <v>15</v>
      </c>
      <c r="Q68" s="1">
        <f t="shared" si="61"/>
        <v>2</v>
      </c>
      <c r="R68" s="1">
        <f t="shared" si="62"/>
        <v>16</v>
      </c>
      <c r="S68" s="1">
        <f t="shared" si="63"/>
        <v>16</v>
      </c>
      <c r="T68" s="1">
        <f t="shared" si="64"/>
        <v>0</v>
      </c>
      <c r="U68" s="1">
        <f t="shared" si="65"/>
        <v>5</v>
      </c>
      <c r="V68" s="1">
        <f t="shared" si="66"/>
        <v>12</v>
      </c>
      <c r="W68" s="1">
        <f t="shared" si="67"/>
        <v>2</v>
      </c>
      <c r="X68" s="1">
        <f t="shared" si="68"/>
        <v>15</v>
      </c>
      <c r="Y68" s="1">
        <f t="shared" si="69"/>
        <v>21</v>
      </c>
      <c r="Z68" s="1">
        <f t="shared" si="70"/>
        <v>2</v>
      </c>
      <c r="AA68" s="1" t="str">
        <f t="shared" si="51"/>
        <v>W</v>
      </c>
      <c r="AB68" s="1">
        <f t="shared" si="71"/>
        <v>2</v>
      </c>
      <c r="AC68" s="1" t="str">
        <f t="shared" si="52"/>
        <v>W</v>
      </c>
      <c r="AD68" s="1">
        <f t="shared" si="48"/>
        <v>6</v>
      </c>
      <c r="AE68" s="1">
        <f t="shared" si="49"/>
        <v>4</v>
      </c>
      <c r="AF68" s="1">
        <f t="shared" si="50"/>
        <v>0</v>
      </c>
      <c r="AG68" s="43"/>
    </row>
    <row r="69" spans="1:33" x14ac:dyDescent="0.3">
      <c r="A69" s="42">
        <v>46099</v>
      </c>
      <c r="B69" s="1">
        <v>68</v>
      </c>
      <c r="C69" s="1" t="s">
        <v>65</v>
      </c>
      <c r="D69" s="1" t="s">
        <v>12</v>
      </c>
      <c r="E69" s="1">
        <v>6</v>
      </c>
      <c r="F69" s="1">
        <v>3</v>
      </c>
      <c r="G69" s="1" t="s">
        <v>83</v>
      </c>
      <c r="H69" s="1" t="s">
        <v>83</v>
      </c>
      <c r="I69" s="1">
        <f t="shared" si="53"/>
        <v>35</v>
      </c>
      <c r="J69" s="1">
        <f t="shared" si="54"/>
        <v>31</v>
      </c>
      <c r="K69" s="1">
        <f t="shared" si="55"/>
        <v>12</v>
      </c>
      <c r="L69" s="1">
        <f t="shared" si="56"/>
        <v>2</v>
      </c>
      <c r="M69" s="1">
        <f t="shared" si="57"/>
        <v>4</v>
      </c>
      <c r="N69" s="1">
        <f t="shared" si="58"/>
        <v>0</v>
      </c>
      <c r="O69" s="1">
        <f t="shared" si="59"/>
        <v>18</v>
      </c>
      <c r="P69" s="1">
        <f t="shared" si="60"/>
        <v>15</v>
      </c>
      <c r="Q69" s="1">
        <f t="shared" si="61"/>
        <v>2</v>
      </c>
      <c r="R69" s="1">
        <f t="shared" si="62"/>
        <v>17</v>
      </c>
      <c r="S69" s="1">
        <f t="shared" si="63"/>
        <v>16</v>
      </c>
      <c r="T69" s="1">
        <f t="shared" si="64"/>
        <v>0</v>
      </c>
      <c r="U69" s="1">
        <f t="shared" si="65"/>
        <v>6</v>
      </c>
      <c r="V69" s="1">
        <f t="shared" si="66"/>
        <v>12</v>
      </c>
      <c r="W69" s="1">
        <f t="shared" si="67"/>
        <v>2</v>
      </c>
      <c r="X69" s="1">
        <f t="shared" si="68"/>
        <v>16</v>
      </c>
      <c r="Y69" s="1">
        <f t="shared" si="69"/>
        <v>21</v>
      </c>
      <c r="Z69" s="1">
        <f t="shared" si="70"/>
        <v>2</v>
      </c>
      <c r="AA69" s="1" t="str">
        <f t="shared" si="51"/>
        <v>W</v>
      </c>
      <c r="AB69" s="1">
        <f t="shared" si="71"/>
        <v>3</v>
      </c>
      <c r="AC69" s="1" t="str">
        <f t="shared" si="52"/>
        <v>W</v>
      </c>
      <c r="AD69" s="1">
        <f t="shared" si="48"/>
        <v>7</v>
      </c>
      <c r="AE69" s="1">
        <f t="shared" si="49"/>
        <v>3</v>
      </c>
      <c r="AF69" s="1">
        <f t="shared" si="50"/>
        <v>0</v>
      </c>
      <c r="AG69" s="43"/>
    </row>
    <row r="70" spans="1:33" x14ac:dyDescent="0.3">
      <c r="A70" s="42">
        <v>46101</v>
      </c>
      <c r="B70" s="1">
        <v>69</v>
      </c>
      <c r="C70" s="1" t="s">
        <v>65</v>
      </c>
      <c r="D70" s="1" t="s">
        <v>1</v>
      </c>
      <c r="E70" s="1">
        <v>1</v>
      </c>
      <c r="F70" s="1">
        <v>2</v>
      </c>
      <c r="G70" s="1" t="s">
        <v>83</v>
      </c>
      <c r="H70" s="1" t="s">
        <v>83</v>
      </c>
      <c r="I70" s="1">
        <f t="shared" si="53"/>
        <v>35</v>
      </c>
      <c r="J70" s="1">
        <f t="shared" si="54"/>
        <v>32</v>
      </c>
      <c r="K70" s="1">
        <f t="shared" si="55"/>
        <v>12</v>
      </c>
      <c r="L70" s="1">
        <f t="shared" si="56"/>
        <v>2</v>
      </c>
      <c r="M70" s="1">
        <f t="shared" si="57"/>
        <v>4</v>
      </c>
      <c r="N70" s="1">
        <f t="shared" si="58"/>
        <v>0</v>
      </c>
      <c r="O70" s="1">
        <f t="shared" si="59"/>
        <v>18</v>
      </c>
      <c r="P70" s="1">
        <f t="shared" si="60"/>
        <v>15</v>
      </c>
      <c r="Q70" s="1">
        <f t="shared" si="61"/>
        <v>2</v>
      </c>
      <c r="R70" s="1">
        <f t="shared" si="62"/>
        <v>17</v>
      </c>
      <c r="S70" s="1">
        <f t="shared" si="63"/>
        <v>17</v>
      </c>
      <c r="T70" s="1">
        <f t="shared" si="64"/>
        <v>0</v>
      </c>
      <c r="U70" s="1">
        <f t="shared" si="65"/>
        <v>6</v>
      </c>
      <c r="V70" s="1">
        <f t="shared" si="66"/>
        <v>13</v>
      </c>
      <c r="W70" s="1">
        <f t="shared" si="67"/>
        <v>2</v>
      </c>
      <c r="X70" s="1">
        <f t="shared" si="68"/>
        <v>16</v>
      </c>
      <c r="Y70" s="1">
        <f t="shared" si="69"/>
        <v>22</v>
      </c>
      <c r="Z70" s="1">
        <f t="shared" si="70"/>
        <v>2</v>
      </c>
      <c r="AA70" s="1" t="str">
        <f t="shared" si="51"/>
        <v>L</v>
      </c>
      <c r="AB70" s="1">
        <f t="shared" si="71"/>
        <v>1</v>
      </c>
      <c r="AC70" s="1" t="str">
        <f t="shared" si="52"/>
        <v>L</v>
      </c>
      <c r="AD70" s="1">
        <f t="shared" si="48"/>
        <v>7</v>
      </c>
      <c r="AE70" s="1">
        <f t="shared" si="49"/>
        <v>3</v>
      </c>
      <c r="AF70" s="1">
        <f t="shared" si="50"/>
        <v>0</v>
      </c>
      <c r="AG70" s="43"/>
    </row>
    <row r="71" spans="1:33" x14ac:dyDescent="0.3">
      <c r="A71" s="42">
        <v>46105</v>
      </c>
      <c r="B71" s="1">
        <v>70</v>
      </c>
      <c r="C71" s="1" t="s">
        <v>65</v>
      </c>
      <c r="D71" s="1" t="s">
        <v>22</v>
      </c>
      <c r="E71" s="1">
        <v>6</v>
      </c>
      <c r="F71" s="1">
        <v>4</v>
      </c>
      <c r="G71" s="1" t="s">
        <v>83</v>
      </c>
      <c r="H71" s="1" t="s">
        <v>83</v>
      </c>
      <c r="I71" s="1">
        <f t="shared" si="53"/>
        <v>36</v>
      </c>
      <c r="J71" s="1">
        <f t="shared" si="54"/>
        <v>32</v>
      </c>
      <c r="K71" s="1">
        <f t="shared" si="55"/>
        <v>12</v>
      </c>
      <c r="L71" s="1">
        <f t="shared" si="56"/>
        <v>2</v>
      </c>
      <c r="M71" s="1">
        <f t="shared" si="57"/>
        <v>4</v>
      </c>
      <c r="N71" s="1">
        <f t="shared" si="58"/>
        <v>0</v>
      </c>
      <c r="O71" s="1">
        <f t="shared" si="59"/>
        <v>18</v>
      </c>
      <c r="P71" s="1">
        <f t="shared" si="60"/>
        <v>15</v>
      </c>
      <c r="Q71" s="1">
        <f t="shared" si="61"/>
        <v>2</v>
      </c>
      <c r="R71" s="1">
        <f t="shared" si="62"/>
        <v>18</v>
      </c>
      <c r="S71" s="1">
        <f t="shared" si="63"/>
        <v>17</v>
      </c>
      <c r="T71" s="1">
        <f t="shared" si="64"/>
        <v>0</v>
      </c>
      <c r="U71" s="1">
        <f t="shared" si="65"/>
        <v>6</v>
      </c>
      <c r="V71" s="1">
        <f t="shared" si="66"/>
        <v>13</v>
      </c>
      <c r="W71" s="1">
        <f t="shared" si="67"/>
        <v>2</v>
      </c>
      <c r="X71" s="1">
        <f t="shared" si="68"/>
        <v>16</v>
      </c>
      <c r="Y71" s="1">
        <f t="shared" si="69"/>
        <v>22</v>
      </c>
      <c r="Z71" s="1">
        <f t="shared" si="70"/>
        <v>2</v>
      </c>
      <c r="AA71" s="1" t="str">
        <f t="shared" si="51"/>
        <v>W</v>
      </c>
      <c r="AB71" s="1">
        <f t="shared" si="71"/>
        <v>1</v>
      </c>
      <c r="AC71" s="1" t="str">
        <f t="shared" si="52"/>
        <v>W</v>
      </c>
      <c r="AD71" s="1">
        <f t="shared" si="48"/>
        <v>7</v>
      </c>
      <c r="AE71" s="1">
        <f t="shared" si="49"/>
        <v>3</v>
      </c>
      <c r="AF71" s="1">
        <f t="shared" si="50"/>
        <v>0</v>
      </c>
      <c r="AG71" s="43"/>
    </row>
    <row r="72" spans="1:33" x14ac:dyDescent="0.3">
      <c r="A72" s="42">
        <v>46107</v>
      </c>
      <c r="B72" s="1">
        <v>71</v>
      </c>
      <c r="C72" s="1" t="s">
        <v>65</v>
      </c>
      <c r="D72" s="1" t="s">
        <v>15</v>
      </c>
      <c r="E72" s="1">
        <v>4</v>
      </c>
      <c r="F72" s="1">
        <v>2</v>
      </c>
      <c r="G72" s="1" t="s">
        <v>83</v>
      </c>
      <c r="H72" s="1" t="s">
        <v>83</v>
      </c>
      <c r="I72" s="1">
        <f t="shared" si="53"/>
        <v>37</v>
      </c>
      <c r="J72" s="1">
        <f t="shared" si="54"/>
        <v>32</v>
      </c>
      <c r="K72" s="1">
        <f t="shared" si="55"/>
        <v>12</v>
      </c>
      <c r="L72" s="1">
        <f t="shared" si="56"/>
        <v>2</v>
      </c>
      <c r="M72" s="1">
        <f t="shared" si="57"/>
        <v>4</v>
      </c>
      <c r="N72" s="1">
        <f t="shared" si="58"/>
        <v>0</v>
      </c>
      <c r="O72" s="1">
        <f t="shared" si="59"/>
        <v>18</v>
      </c>
      <c r="P72" s="1">
        <f t="shared" si="60"/>
        <v>15</v>
      </c>
      <c r="Q72" s="1">
        <f t="shared" si="61"/>
        <v>2</v>
      </c>
      <c r="R72" s="1">
        <f t="shared" si="62"/>
        <v>19</v>
      </c>
      <c r="S72" s="1">
        <f t="shared" si="63"/>
        <v>17</v>
      </c>
      <c r="T72" s="1">
        <f t="shared" si="64"/>
        <v>0</v>
      </c>
      <c r="U72" s="1">
        <f t="shared" si="65"/>
        <v>6</v>
      </c>
      <c r="V72" s="1">
        <f t="shared" si="66"/>
        <v>13</v>
      </c>
      <c r="W72" s="1">
        <f t="shared" si="67"/>
        <v>2</v>
      </c>
      <c r="X72" s="1">
        <f t="shared" si="68"/>
        <v>16</v>
      </c>
      <c r="Y72" s="1">
        <f t="shared" si="69"/>
        <v>22</v>
      </c>
      <c r="Z72" s="1">
        <f t="shared" si="70"/>
        <v>2</v>
      </c>
      <c r="AA72" s="1" t="str">
        <f t="shared" si="51"/>
        <v>W</v>
      </c>
      <c r="AB72" s="1">
        <f t="shared" si="71"/>
        <v>2</v>
      </c>
      <c r="AC72" s="1" t="str">
        <f t="shared" si="52"/>
        <v>W</v>
      </c>
      <c r="AD72" s="1">
        <f t="shared" si="48"/>
        <v>7</v>
      </c>
      <c r="AE72" s="1">
        <f t="shared" si="49"/>
        <v>3</v>
      </c>
      <c r="AF72" s="1">
        <f t="shared" si="50"/>
        <v>0</v>
      </c>
      <c r="AG72" s="43"/>
    </row>
    <row r="73" spans="1:33" x14ac:dyDescent="0.3">
      <c r="A73" s="42">
        <v>46109</v>
      </c>
      <c r="B73" s="1">
        <v>72</v>
      </c>
      <c r="C73" s="1" t="s">
        <v>65</v>
      </c>
      <c r="D73" s="1" t="s">
        <v>26</v>
      </c>
      <c r="E73" s="1">
        <v>2</v>
      </c>
      <c r="F73" s="1">
        <v>5</v>
      </c>
      <c r="G73" s="1" t="s">
        <v>83</v>
      </c>
      <c r="H73" s="1" t="s">
        <v>83</v>
      </c>
      <c r="I73" s="1">
        <f t="shared" si="53"/>
        <v>37</v>
      </c>
      <c r="J73" s="1">
        <f t="shared" si="54"/>
        <v>33</v>
      </c>
      <c r="K73" s="1">
        <f t="shared" si="55"/>
        <v>12</v>
      </c>
      <c r="L73" s="1">
        <f t="shared" si="56"/>
        <v>2</v>
      </c>
      <c r="M73" s="1">
        <f t="shared" si="57"/>
        <v>4</v>
      </c>
      <c r="N73" s="1">
        <f t="shared" si="58"/>
        <v>0</v>
      </c>
      <c r="O73" s="1">
        <f t="shared" si="59"/>
        <v>18</v>
      </c>
      <c r="P73" s="1">
        <f t="shared" si="60"/>
        <v>15</v>
      </c>
      <c r="Q73" s="1">
        <f t="shared" si="61"/>
        <v>2</v>
      </c>
      <c r="R73" s="1">
        <f t="shared" si="62"/>
        <v>19</v>
      </c>
      <c r="S73" s="1">
        <f t="shared" si="63"/>
        <v>18</v>
      </c>
      <c r="T73" s="1">
        <f t="shared" si="64"/>
        <v>0</v>
      </c>
      <c r="U73" s="1">
        <f t="shared" si="65"/>
        <v>6</v>
      </c>
      <c r="V73" s="1">
        <f t="shared" si="66"/>
        <v>14</v>
      </c>
      <c r="W73" s="1">
        <f t="shared" si="67"/>
        <v>2</v>
      </c>
      <c r="X73" s="1">
        <f t="shared" si="68"/>
        <v>16</v>
      </c>
      <c r="Y73" s="1">
        <f t="shared" si="69"/>
        <v>23</v>
      </c>
      <c r="Z73" s="1">
        <f t="shared" si="70"/>
        <v>2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6</v>
      </c>
      <c r="AE73" s="1">
        <f t="shared" si="49"/>
        <v>4</v>
      </c>
      <c r="AF73" s="1">
        <f t="shared" si="50"/>
        <v>0</v>
      </c>
      <c r="AG73" s="43"/>
    </row>
    <row r="74" spans="1:33" x14ac:dyDescent="0.3">
      <c r="A74" s="42">
        <v>46110</v>
      </c>
      <c r="B74" s="1">
        <v>73</v>
      </c>
      <c r="C74" s="1" t="s">
        <v>66</v>
      </c>
      <c r="D74" s="1" t="s">
        <v>25</v>
      </c>
      <c r="E74" s="1">
        <v>5</v>
      </c>
      <c r="F74" s="1">
        <v>3</v>
      </c>
      <c r="G74" s="1" t="s">
        <v>83</v>
      </c>
      <c r="H74" s="1" t="s">
        <v>83</v>
      </c>
      <c r="I74" s="1">
        <f t="shared" si="53"/>
        <v>38</v>
      </c>
      <c r="J74" s="1">
        <f t="shared" si="54"/>
        <v>33</v>
      </c>
      <c r="K74" s="1">
        <f t="shared" si="55"/>
        <v>12</v>
      </c>
      <c r="L74" s="1">
        <f t="shared" si="56"/>
        <v>2</v>
      </c>
      <c r="M74" s="1">
        <f t="shared" si="57"/>
        <v>4</v>
      </c>
      <c r="N74" s="1">
        <f t="shared" si="58"/>
        <v>0</v>
      </c>
      <c r="O74" s="1">
        <f t="shared" si="59"/>
        <v>19</v>
      </c>
      <c r="P74" s="1">
        <f t="shared" si="60"/>
        <v>15</v>
      </c>
      <c r="Q74" s="1">
        <f t="shared" si="61"/>
        <v>2</v>
      </c>
      <c r="R74" s="1">
        <f t="shared" si="62"/>
        <v>19</v>
      </c>
      <c r="S74" s="1">
        <f t="shared" si="63"/>
        <v>18</v>
      </c>
      <c r="T74" s="1">
        <f t="shared" si="64"/>
        <v>0</v>
      </c>
      <c r="U74" s="1">
        <f t="shared" si="65"/>
        <v>6</v>
      </c>
      <c r="V74" s="1">
        <f t="shared" si="66"/>
        <v>14</v>
      </c>
      <c r="W74" s="1">
        <f t="shared" si="67"/>
        <v>2</v>
      </c>
      <c r="X74" s="1">
        <f t="shared" si="68"/>
        <v>16</v>
      </c>
      <c r="Y74" s="1">
        <f t="shared" si="69"/>
        <v>23</v>
      </c>
      <c r="Z74" s="1">
        <f t="shared" si="70"/>
        <v>2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6</v>
      </c>
      <c r="AE74" s="1">
        <f t="shared" si="49"/>
        <v>4</v>
      </c>
      <c r="AF74" s="1">
        <f t="shared" si="50"/>
        <v>0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12</v>
      </c>
      <c r="E75" s="1">
        <v>1</v>
      </c>
      <c r="F75" s="1">
        <v>4</v>
      </c>
      <c r="G75" s="1" t="s">
        <v>83</v>
      </c>
      <c r="H75" s="1" t="s">
        <v>83</v>
      </c>
      <c r="I75" s="1">
        <f t="shared" si="53"/>
        <v>38</v>
      </c>
      <c r="J75" s="1">
        <f t="shared" si="54"/>
        <v>34</v>
      </c>
      <c r="K75" s="1">
        <f t="shared" si="55"/>
        <v>12</v>
      </c>
      <c r="L75" s="1">
        <f t="shared" si="56"/>
        <v>2</v>
      </c>
      <c r="M75" s="1">
        <f t="shared" si="57"/>
        <v>4</v>
      </c>
      <c r="N75" s="1">
        <f t="shared" si="58"/>
        <v>0</v>
      </c>
      <c r="O75" s="1">
        <f t="shared" si="59"/>
        <v>19</v>
      </c>
      <c r="P75" s="1">
        <f t="shared" si="60"/>
        <v>15</v>
      </c>
      <c r="Q75" s="1">
        <f t="shared" si="61"/>
        <v>2</v>
      </c>
      <c r="R75" s="1">
        <f t="shared" si="62"/>
        <v>19</v>
      </c>
      <c r="S75" s="1">
        <f t="shared" si="63"/>
        <v>19</v>
      </c>
      <c r="T75" s="1">
        <f t="shared" si="64"/>
        <v>0</v>
      </c>
      <c r="U75" s="1">
        <f t="shared" si="65"/>
        <v>6</v>
      </c>
      <c r="V75" s="1">
        <f t="shared" si="66"/>
        <v>15</v>
      </c>
      <c r="W75" s="1">
        <f t="shared" si="67"/>
        <v>2</v>
      </c>
      <c r="X75" s="1">
        <f t="shared" si="68"/>
        <v>16</v>
      </c>
      <c r="Y75" s="1">
        <f t="shared" si="69"/>
        <v>24</v>
      </c>
      <c r="Z75" s="1">
        <f t="shared" si="70"/>
        <v>2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6</v>
      </c>
      <c r="AE75" s="1">
        <f t="shared" si="49"/>
        <v>4</v>
      </c>
      <c r="AF75" s="1">
        <f t="shared" si="50"/>
        <v>0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1</v>
      </c>
      <c r="E76" s="1">
        <v>7</v>
      </c>
      <c r="F76" s="1">
        <v>3</v>
      </c>
      <c r="G76" s="1" t="s">
        <v>83</v>
      </c>
      <c r="H76" s="1" t="s">
        <v>83</v>
      </c>
      <c r="I76" s="1">
        <f t="shared" si="53"/>
        <v>39</v>
      </c>
      <c r="J76" s="1">
        <f t="shared" si="54"/>
        <v>34</v>
      </c>
      <c r="K76" s="1">
        <f t="shared" si="55"/>
        <v>12</v>
      </c>
      <c r="L76" s="1">
        <f t="shared" si="56"/>
        <v>2</v>
      </c>
      <c r="M76" s="1">
        <f t="shared" si="57"/>
        <v>4</v>
      </c>
      <c r="N76" s="1">
        <f t="shared" si="58"/>
        <v>0</v>
      </c>
      <c r="O76" s="1">
        <f t="shared" si="59"/>
        <v>20</v>
      </c>
      <c r="P76" s="1">
        <f t="shared" si="60"/>
        <v>15</v>
      </c>
      <c r="Q76" s="1">
        <f t="shared" si="61"/>
        <v>2</v>
      </c>
      <c r="R76" s="1">
        <f t="shared" si="62"/>
        <v>19</v>
      </c>
      <c r="S76" s="1">
        <f t="shared" si="63"/>
        <v>19</v>
      </c>
      <c r="T76" s="1">
        <f t="shared" si="64"/>
        <v>0</v>
      </c>
      <c r="U76" s="1">
        <f t="shared" si="65"/>
        <v>7</v>
      </c>
      <c r="V76" s="1">
        <f t="shared" si="66"/>
        <v>15</v>
      </c>
      <c r="W76" s="1">
        <f t="shared" si="67"/>
        <v>2</v>
      </c>
      <c r="X76" s="1">
        <f t="shared" si="68"/>
        <v>17</v>
      </c>
      <c r="Y76" s="1">
        <f t="shared" si="69"/>
        <v>24</v>
      </c>
      <c r="Z76" s="1">
        <f t="shared" si="70"/>
        <v>2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7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46116</v>
      </c>
      <c r="B77" s="1">
        <v>76</v>
      </c>
      <c r="C77" s="1" t="s">
        <v>66</v>
      </c>
      <c r="D77" s="1" t="s">
        <v>16</v>
      </c>
      <c r="E77" s="1">
        <v>3</v>
      </c>
      <c r="F77" s="1">
        <v>4</v>
      </c>
      <c r="G77" s="1" t="s">
        <v>84</v>
      </c>
      <c r="H77" s="1" t="s">
        <v>84</v>
      </c>
      <c r="I77" s="1">
        <f t="shared" si="53"/>
        <v>39</v>
      </c>
      <c r="J77" s="1">
        <f t="shared" si="54"/>
        <v>34</v>
      </c>
      <c r="K77" s="1">
        <f t="shared" si="55"/>
        <v>12</v>
      </c>
      <c r="L77" s="1">
        <f t="shared" si="56"/>
        <v>3</v>
      </c>
      <c r="M77" s="1">
        <f t="shared" si="57"/>
        <v>4</v>
      </c>
      <c r="N77" s="1">
        <f t="shared" si="58"/>
        <v>1</v>
      </c>
      <c r="O77" s="1">
        <f t="shared" si="59"/>
        <v>20</v>
      </c>
      <c r="P77" s="1">
        <f t="shared" si="60"/>
        <v>15</v>
      </c>
      <c r="Q77" s="1">
        <f t="shared" si="61"/>
        <v>3</v>
      </c>
      <c r="R77" s="1">
        <f t="shared" si="62"/>
        <v>19</v>
      </c>
      <c r="S77" s="1">
        <f t="shared" si="63"/>
        <v>19</v>
      </c>
      <c r="T77" s="1">
        <f t="shared" si="64"/>
        <v>0</v>
      </c>
      <c r="U77" s="1">
        <f t="shared" si="65"/>
        <v>7</v>
      </c>
      <c r="V77" s="1">
        <f t="shared" si="66"/>
        <v>15</v>
      </c>
      <c r="W77" s="1">
        <f t="shared" si="67"/>
        <v>2</v>
      </c>
      <c r="X77" s="1">
        <f t="shared" si="68"/>
        <v>17</v>
      </c>
      <c r="Y77" s="1">
        <f t="shared" si="69"/>
        <v>24</v>
      </c>
      <c r="Z77" s="1">
        <f t="shared" si="70"/>
        <v>3</v>
      </c>
      <c r="AA77" s="1" t="str">
        <f t="shared" si="51"/>
        <v>L</v>
      </c>
      <c r="AB77" s="1">
        <f t="shared" si="71"/>
        <v>1</v>
      </c>
      <c r="AC77" s="1" t="str">
        <f t="shared" si="52"/>
        <v>OTL</v>
      </c>
      <c r="AD77" s="1">
        <f t="shared" si="72"/>
        <v>6</v>
      </c>
      <c r="AE77" s="1">
        <f t="shared" si="73"/>
        <v>3</v>
      </c>
      <c r="AF77" s="1">
        <f t="shared" si="74"/>
        <v>1</v>
      </c>
      <c r="AG77" s="43"/>
    </row>
    <row r="78" spans="1:33" x14ac:dyDescent="0.3">
      <c r="A78" s="42">
        <v>46117</v>
      </c>
      <c r="B78" s="1">
        <v>77</v>
      </c>
      <c r="C78" s="1" t="s">
        <v>65</v>
      </c>
      <c r="D78" s="1" t="s">
        <v>16</v>
      </c>
      <c r="E78" s="1">
        <v>3</v>
      </c>
      <c r="F78" s="1">
        <v>0</v>
      </c>
      <c r="G78" s="1" t="s">
        <v>83</v>
      </c>
      <c r="H78" s="1" t="s">
        <v>83</v>
      </c>
      <c r="I78" s="1">
        <f t="shared" si="53"/>
        <v>40</v>
      </c>
      <c r="J78" s="1">
        <f t="shared" si="54"/>
        <v>34</v>
      </c>
      <c r="K78" s="1">
        <f t="shared" si="55"/>
        <v>12</v>
      </c>
      <c r="L78" s="1">
        <f t="shared" si="56"/>
        <v>3</v>
      </c>
      <c r="M78" s="1">
        <f t="shared" si="57"/>
        <v>4</v>
      </c>
      <c r="N78" s="1">
        <f t="shared" si="58"/>
        <v>1</v>
      </c>
      <c r="O78" s="1">
        <f t="shared" si="59"/>
        <v>20</v>
      </c>
      <c r="P78" s="1">
        <f t="shared" si="60"/>
        <v>15</v>
      </c>
      <c r="Q78" s="1">
        <f t="shared" si="61"/>
        <v>3</v>
      </c>
      <c r="R78" s="1">
        <f t="shared" si="62"/>
        <v>20</v>
      </c>
      <c r="S78" s="1">
        <f t="shared" si="63"/>
        <v>19</v>
      </c>
      <c r="T78" s="1">
        <f t="shared" si="64"/>
        <v>0</v>
      </c>
      <c r="U78" s="1">
        <f t="shared" si="65"/>
        <v>7</v>
      </c>
      <c r="V78" s="1">
        <f t="shared" si="66"/>
        <v>15</v>
      </c>
      <c r="W78" s="1">
        <f t="shared" si="67"/>
        <v>2</v>
      </c>
      <c r="X78" s="1">
        <f t="shared" si="68"/>
        <v>18</v>
      </c>
      <c r="Y78" s="1">
        <f t="shared" si="69"/>
        <v>24</v>
      </c>
      <c r="Z78" s="1">
        <f t="shared" si="70"/>
        <v>3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6</v>
      </c>
      <c r="AE78" s="1">
        <f t="shared" si="73"/>
        <v>3</v>
      </c>
      <c r="AF78" s="1">
        <f t="shared" si="74"/>
        <v>1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10</v>
      </c>
      <c r="E79" s="1">
        <v>1</v>
      </c>
      <c r="F79" s="1">
        <v>5</v>
      </c>
      <c r="G79" s="1" t="s">
        <v>83</v>
      </c>
      <c r="H79" s="1" t="s">
        <v>83</v>
      </c>
      <c r="I79" s="1">
        <f t="shared" si="53"/>
        <v>40</v>
      </c>
      <c r="J79" s="1">
        <f t="shared" si="54"/>
        <v>35</v>
      </c>
      <c r="K79" s="1">
        <f t="shared" si="55"/>
        <v>12</v>
      </c>
      <c r="L79" s="1">
        <f t="shared" si="56"/>
        <v>3</v>
      </c>
      <c r="M79" s="1">
        <f t="shared" si="57"/>
        <v>4</v>
      </c>
      <c r="N79" s="1">
        <f t="shared" si="58"/>
        <v>1</v>
      </c>
      <c r="O79" s="1">
        <f t="shared" si="59"/>
        <v>20</v>
      </c>
      <c r="P79" s="1">
        <f t="shared" si="60"/>
        <v>16</v>
      </c>
      <c r="Q79" s="1">
        <f t="shared" si="61"/>
        <v>3</v>
      </c>
      <c r="R79" s="1">
        <f t="shared" si="62"/>
        <v>20</v>
      </c>
      <c r="S79" s="1">
        <f t="shared" si="63"/>
        <v>19</v>
      </c>
      <c r="T79" s="1">
        <f t="shared" si="64"/>
        <v>0</v>
      </c>
      <c r="U79" s="1">
        <f t="shared" si="65"/>
        <v>7</v>
      </c>
      <c r="V79" s="1">
        <f t="shared" si="66"/>
        <v>16</v>
      </c>
      <c r="W79" s="1">
        <f t="shared" si="67"/>
        <v>2</v>
      </c>
      <c r="X79" s="1">
        <f t="shared" si="68"/>
        <v>18</v>
      </c>
      <c r="Y79" s="1">
        <f t="shared" si="69"/>
        <v>25</v>
      </c>
      <c r="Z79" s="1">
        <f t="shared" si="70"/>
        <v>3</v>
      </c>
      <c r="AA79" s="1" t="str">
        <f t="shared" si="51"/>
        <v>L</v>
      </c>
      <c r="AB79" s="1">
        <f t="shared" si="71"/>
        <v>1</v>
      </c>
      <c r="AC79" s="1" t="str">
        <f t="shared" si="52"/>
        <v>L</v>
      </c>
      <c r="AD79" s="1">
        <f t="shared" si="72"/>
        <v>5</v>
      </c>
      <c r="AE79" s="1">
        <f t="shared" si="73"/>
        <v>4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9</v>
      </c>
      <c r="E80" s="1">
        <v>2</v>
      </c>
      <c r="F80" s="1">
        <v>5</v>
      </c>
      <c r="G80" s="1" t="s">
        <v>83</v>
      </c>
      <c r="H80" s="1" t="s">
        <v>83</v>
      </c>
      <c r="I80" s="1">
        <f t="shared" si="53"/>
        <v>40</v>
      </c>
      <c r="J80" s="1">
        <f t="shared" si="54"/>
        <v>36</v>
      </c>
      <c r="K80" s="1">
        <f t="shared" si="55"/>
        <v>12</v>
      </c>
      <c r="L80" s="1">
        <f t="shared" si="56"/>
        <v>3</v>
      </c>
      <c r="M80" s="1">
        <f t="shared" si="57"/>
        <v>4</v>
      </c>
      <c r="N80" s="1">
        <f t="shared" si="58"/>
        <v>1</v>
      </c>
      <c r="O80" s="1">
        <f t="shared" si="59"/>
        <v>20</v>
      </c>
      <c r="P80" s="1">
        <f t="shared" si="60"/>
        <v>17</v>
      </c>
      <c r="Q80" s="1">
        <f t="shared" si="61"/>
        <v>3</v>
      </c>
      <c r="R80" s="1">
        <f t="shared" si="62"/>
        <v>20</v>
      </c>
      <c r="S80" s="1">
        <f t="shared" si="63"/>
        <v>19</v>
      </c>
      <c r="T80" s="1">
        <f t="shared" si="64"/>
        <v>0</v>
      </c>
      <c r="U80" s="1">
        <f t="shared" si="65"/>
        <v>7</v>
      </c>
      <c r="V80" s="1">
        <f t="shared" si="66"/>
        <v>17</v>
      </c>
      <c r="W80" s="1">
        <f t="shared" si="67"/>
        <v>2</v>
      </c>
      <c r="X80" s="1">
        <f t="shared" si="68"/>
        <v>18</v>
      </c>
      <c r="Y80" s="1">
        <f t="shared" si="69"/>
        <v>26</v>
      </c>
      <c r="Z80" s="1">
        <f t="shared" si="70"/>
        <v>3</v>
      </c>
      <c r="AA80" s="1" t="str">
        <f t="shared" si="51"/>
        <v>L</v>
      </c>
      <c r="AB80" s="1">
        <f t="shared" si="71"/>
        <v>2</v>
      </c>
      <c r="AC80" s="1" t="str">
        <f t="shared" si="52"/>
        <v>L</v>
      </c>
      <c r="AD80" s="1">
        <f t="shared" si="72"/>
        <v>5</v>
      </c>
      <c r="AE80" s="1">
        <f t="shared" si="73"/>
        <v>4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21</v>
      </c>
      <c r="E81" s="1">
        <v>5</v>
      </c>
      <c r="F81" s="1">
        <v>3</v>
      </c>
      <c r="G81" s="1" t="s">
        <v>83</v>
      </c>
      <c r="H81" s="1" t="s">
        <v>83</v>
      </c>
      <c r="I81" s="1">
        <f t="shared" si="53"/>
        <v>41</v>
      </c>
      <c r="J81" s="1">
        <f t="shared" si="54"/>
        <v>36</v>
      </c>
      <c r="K81" s="1">
        <f t="shared" si="55"/>
        <v>12</v>
      </c>
      <c r="L81" s="1">
        <f t="shared" si="56"/>
        <v>3</v>
      </c>
      <c r="M81" s="1">
        <f t="shared" si="57"/>
        <v>4</v>
      </c>
      <c r="N81" s="1">
        <f t="shared" si="58"/>
        <v>1</v>
      </c>
      <c r="O81" s="1">
        <f t="shared" si="59"/>
        <v>20</v>
      </c>
      <c r="P81" s="1">
        <f t="shared" si="60"/>
        <v>17</v>
      </c>
      <c r="Q81" s="1">
        <f t="shared" si="61"/>
        <v>3</v>
      </c>
      <c r="R81" s="1">
        <f t="shared" si="62"/>
        <v>21</v>
      </c>
      <c r="S81" s="1">
        <f t="shared" si="63"/>
        <v>19</v>
      </c>
      <c r="T81" s="1">
        <f t="shared" si="64"/>
        <v>0</v>
      </c>
      <c r="U81" s="1">
        <f t="shared" si="65"/>
        <v>7</v>
      </c>
      <c r="V81" s="1">
        <f t="shared" si="66"/>
        <v>17</v>
      </c>
      <c r="W81" s="1">
        <f t="shared" si="67"/>
        <v>2</v>
      </c>
      <c r="X81" s="1">
        <f t="shared" si="68"/>
        <v>19</v>
      </c>
      <c r="Y81" s="1">
        <f t="shared" si="69"/>
        <v>26</v>
      </c>
      <c r="Z81" s="1">
        <f t="shared" si="70"/>
        <v>3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5</v>
      </c>
      <c r="AE81" s="1">
        <f t="shared" si="73"/>
        <v>4</v>
      </c>
      <c r="AF81" s="1">
        <f t="shared" si="74"/>
        <v>1</v>
      </c>
      <c r="AG81" s="43"/>
    </row>
    <row r="82" spans="1:33" x14ac:dyDescent="0.3">
      <c r="A82" s="42">
        <v>46124</v>
      </c>
      <c r="B82" s="1">
        <v>81</v>
      </c>
      <c r="C82" s="1" t="s">
        <v>66</v>
      </c>
      <c r="D82" s="1" t="s">
        <v>11</v>
      </c>
      <c r="E82" s="1">
        <v>4</v>
      </c>
      <c r="F82" s="1">
        <v>3</v>
      </c>
      <c r="G82" s="1" t="s">
        <v>84</v>
      </c>
      <c r="H82" s="1" t="s">
        <v>83</v>
      </c>
      <c r="I82" s="1">
        <f t="shared" si="53"/>
        <v>42</v>
      </c>
      <c r="J82" s="1">
        <f t="shared" si="54"/>
        <v>36</v>
      </c>
      <c r="K82" s="1">
        <f t="shared" si="55"/>
        <v>13</v>
      </c>
      <c r="L82" s="1">
        <f t="shared" si="56"/>
        <v>3</v>
      </c>
      <c r="M82" s="1">
        <f t="shared" si="57"/>
        <v>4</v>
      </c>
      <c r="N82" s="1">
        <f t="shared" si="58"/>
        <v>1</v>
      </c>
      <c r="O82" s="1">
        <f t="shared" si="59"/>
        <v>21</v>
      </c>
      <c r="P82" s="1">
        <f t="shared" si="60"/>
        <v>17</v>
      </c>
      <c r="Q82" s="1">
        <f t="shared" si="61"/>
        <v>3</v>
      </c>
      <c r="R82" s="1">
        <f t="shared" si="62"/>
        <v>21</v>
      </c>
      <c r="S82" s="1">
        <f t="shared" si="63"/>
        <v>19</v>
      </c>
      <c r="T82" s="1">
        <f t="shared" si="64"/>
        <v>0</v>
      </c>
      <c r="U82" s="1">
        <f t="shared" si="65"/>
        <v>7</v>
      </c>
      <c r="V82" s="1">
        <f t="shared" si="66"/>
        <v>17</v>
      </c>
      <c r="W82" s="1">
        <f t="shared" si="67"/>
        <v>2</v>
      </c>
      <c r="X82" s="1">
        <f t="shared" si="68"/>
        <v>20</v>
      </c>
      <c r="Y82" s="1">
        <f t="shared" si="69"/>
        <v>26</v>
      </c>
      <c r="Z82" s="1">
        <f t="shared" si="70"/>
        <v>3</v>
      </c>
      <c r="AA82" s="1" t="str">
        <f t="shared" si="51"/>
        <v>W</v>
      </c>
      <c r="AB82" s="1">
        <f t="shared" si="71"/>
        <v>2</v>
      </c>
      <c r="AC82" s="1" t="str">
        <f t="shared" si="52"/>
        <v>W</v>
      </c>
      <c r="AD82" s="1">
        <f t="shared" si="72"/>
        <v>5</v>
      </c>
      <c r="AE82" s="1">
        <f t="shared" si="73"/>
        <v>4</v>
      </c>
      <c r="AF82" s="1">
        <f t="shared" si="74"/>
        <v>1</v>
      </c>
      <c r="AG82" s="43"/>
    </row>
    <row r="83" spans="1:33" x14ac:dyDescent="0.3">
      <c r="A83" s="42">
        <v>46126</v>
      </c>
      <c r="B83" s="1">
        <v>82</v>
      </c>
      <c r="C83" s="1" t="s">
        <v>65</v>
      </c>
      <c r="D83" s="1" t="s">
        <v>29</v>
      </c>
      <c r="E83" s="1">
        <v>0</v>
      </c>
      <c r="F83" s="1">
        <v>4</v>
      </c>
      <c r="G83" s="1" t="s">
        <v>83</v>
      </c>
      <c r="H83" s="1" t="s">
        <v>83</v>
      </c>
      <c r="I83" s="1">
        <f t="shared" si="53"/>
        <v>42</v>
      </c>
      <c r="J83" s="1">
        <f t="shared" si="54"/>
        <v>37</v>
      </c>
      <c r="K83" s="1">
        <f t="shared" si="55"/>
        <v>13</v>
      </c>
      <c r="L83" s="1">
        <f t="shared" si="56"/>
        <v>3</v>
      </c>
      <c r="M83" s="1">
        <f t="shared" si="57"/>
        <v>4</v>
      </c>
      <c r="N83" s="1">
        <f t="shared" si="58"/>
        <v>1</v>
      </c>
      <c r="O83" s="1">
        <f t="shared" si="59"/>
        <v>21</v>
      </c>
      <c r="P83" s="1">
        <f t="shared" si="60"/>
        <v>17</v>
      </c>
      <c r="Q83" s="1">
        <f t="shared" si="61"/>
        <v>3</v>
      </c>
      <c r="R83" s="1">
        <f t="shared" si="62"/>
        <v>21</v>
      </c>
      <c r="S83" s="1">
        <f t="shared" si="63"/>
        <v>20</v>
      </c>
      <c r="T83" s="1">
        <f t="shared" si="64"/>
        <v>0</v>
      </c>
      <c r="U83" s="1">
        <f t="shared" si="65"/>
        <v>7</v>
      </c>
      <c r="V83" s="1">
        <f t="shared" si="66"/>
        <v>17</v>
      </c>
      <c r="W83" s="1">
        <f t="shared" si="67"/>
        <v>2</v>
      </c>
      <c r="X83" s="1">
        <f t="shared" si="68"/>
        <v>20</v>
      </c>
      <c r="Y83" s="1">
        <f t="shared" si="69"/>
        <v>27</v>
      </c>
      <c r="Z83" s="1">
        <f t="shared" si="70"/>
        <v>3</v>
      </c>
      <c r="AA83" s="1" t="str">
        <f t="shared" si="51"/>
        <v>L</v>
      </c>
      <c r="AB83" s="1">
        <f t="shared" si="71"/>
        <v>1</v>
      </c>
      <c r="AC83" s="1" t="str">
        <f t="shared" si="52"/>
        <v>L</v>
      </c>
      <c r="AD83" s="1">
        <f t="shared" si="72"/>
        <v>5</v>
      </c>
      <c r="AE83" s="1">
        <f t="shared" si="73"/>
        <v>4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42</v>
      </c>
      <c r="J84" s="1">
        <f t="shared" si="75"/>
        <v>37</v>
      </c>
      <c r="K84" s="1">
        <f t="shared" si="75"/>
        <v>13</v>
      </c>
      <c r="L84" s="1">
        <f t="shared" si="75"/>
        <v>3</v>
      </c>
      <c r="M84" s="1">
        <f t="shared" si="75"/>
        <v>4</v>
      </c>
      <c r="N84" s="1">
        <f t="shared" si="75"/>
        <v>1</v>
      </c>
      <c r="O84" s="1">
        <f t="shared" ref="O84:Z84" si="76">IF(O2="","",MAX(O2:O83))</f>
        <v>21</v>
      </c>
      <c r="P84" s="1">
        <f t="shared" si="76"/>
        <v>17</v>
      </c>
      <c r="Q84" s="1">
        <f t="shared" si="76"/>
        <v>3</v>
      </c>
      <c r="R84" s="1">
        <f t="shared" si="76"/>
        <v>21</v>
      </c>
      <c r="S84" s="1">
        <f t="shared" si="76"/>
        <v>20</v>
      </c>
      <c r="T84" s="1">
        <f t="shared" si="76"/>
        <v>0</v>
      </c>
      <c r="U84" s="1">
        <f t="shared" si="76"/>
        <v>7</v>
      </c>
      <c r="V84" s="1">
        <f t="shared" si="76"/>
        <v>17</v>
      </c>
      <c r="W84" s="1">
        <f t="shared" si="76"/>
        <v>2</v>
      </c>
      <c r="X84" s="1">
        <f t="shared" si="76"/>
        <v>20</v>
      </c>
      <c r="Y84" s="1">
        <f t="shared" si="76"/>
        <v>27</v>
      </c>
      <c r="Z84" s="1">
        <f t="shared" si="76"/>
        <v>3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4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230</v>
      </c>
      <c r="F85" s="1">
        <f>SUM(F2:F83)</f>
        <v>254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21-17-3</v>
      </c>
      <c r="R85" s="1" t="str">
        <f>IF(R84="","0-0-0",CONCATENATE(R84,"-",S84,"-",T84))</f>
        <v>21-20-0</v>
      </c>
      <c r="U85" s="1" t="str">
        <f>IF(U84="","0-0-0",CONCATENATE(U84,"-",V84,"-",W84))</f>
        <v>7-17-2</v>
      </c>
      <c r="X85" s="1" t="str">
        <f>IF(X84="","0-0-0",CONCATENATE(X84,"-",Y84,"-",Z84))</f>
        <v>20-27-3</v>
      </c>
      <c r="AA85" s="1" t="str">
        <f>IF(AA84="","0-0",CONCATENATE(AA84,AB84))</f>
        <v>L1</v>
      </c>
      <c r="AD85" s="1" t="str">
        <f>IF(AD84="","0-0-0",CONCATENATE(AD84,"-",AE84,"-",AF84))</f>
        <v>5-4-1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C00-000002000000}">
      <formula1>$AK$1:$AK$2</formula1>
    </dataValidation>
    <dataValidation type="list" allowBlank="1" showInputMessage="1" showErrorMessage="1" sqref="C2:C83" xr:uid="{00000000-0002-0000-CC00-000001000000}">
      <formula1>$AL$1:$AL$2</formula1>
    </dataValidation>
    <dataValidation type="list" allowBlank="1" showInputMessage="1" showErrorMessage="1" sqref="D2:D83" xr:uid="{00000000-0002-0000-CC00-000000000000}">
      <formula1>$AM$1:$AM$31</formula1>
    </dataValidation>
  </dataValidations>
  <hyperlinks>
    <hyperlink ref="AG1" location="Index!A1" display="Home" xr:uid="{8C4C1D8A-2552-4599-99F2-04C044F957E6}"/>
  </hyperlink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0AB1-59B0-43E6-BC6D-C3E713D52B89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9</v>
      </c>
      <c r="E2" s="1">
        <v>3</v>
      </c>
      <c r="F2" s="1">
        <v>4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1</v>
      </c>
      <c r="E3" s="1">
        <v>2</v>
      </c>
      <c r="F3" s="1">
        <v>4</v>
      </c>
      <c r="G3" s="1" t="s">
        <v>83</v>
      </c>
      <c r="H3" s="1" t="s">
        <v>83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2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2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0</v>
      </c>
      <c r="E4" s="1">
        <v>2</v>
      </c>
      <c r="F4" s="1">
        <v>5</v>
      </c>
      <c r="G4" s="1" t="s">
        <v>83</v>
      </c>
      <c r="H4" s="1" t="s">
        <v>83</v>
      </c>
      <c r="I4" s="1">
        <f t="shared" si="2"/>
        <v>0</v>
      </c>
      <c r="J4" s="1">
        <f t="shared" si="3"/>
        <v>3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2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2</v>
      </c>
      <c r="W4" s="1">
        <f t="shared" si="16"/>
        <v>0</v>
      </c>
      <c r="X4" s="1">
        <f t="shared" si="17"/>
        <v>0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3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12</v>
      </c>
    </row>
    <row r="5" spans="1:41" x14ac:dyDescent="0.3">
      <c r="A5" s="42">
        <v>45946</v>
      </c>
      <c r="B5" s="1">
        <v>4</v>
      </c>
      <c r="C5" s="1" t="s">
        <v>66</v>
      </c>
      <c r="D5" s="1" t="s">
        <v>20</v>
      </c>
      <c r="E5" s="1">
        <v>4</v>
      </c>
      <c r="F5" s="1">
        <v>2</v>
      </c>
      <c r="G5" s="1" t="s">
        <v>83</v>
      </c>
      <c r="H5" s="1" t="s">
        <v>83</v>
      </c>
      <c r="I5" s="1">
        <f t="shared" si="2"/>
        <v>1</v>
      </c>
      <c r="J5" s="1">
        <f t="shared" si="3"/>
        <v>3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2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2</v>
      </c>
      <c r="W5" s="1">
        <f t="shared" si="16"/>
        <v>0</v>
      </c>
      <c r="X5" s="1">
        <f t="shared" si="17"/>
        <v>0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A6" s="42">
        <v>45948</v>
      </c>
      <c r="B6" s="1">
        <v>5</v>
      </c>
      <c r="C6" s="1" t="s">
        <v>65</v>
      </c>
      <c r="D6" s="1" t="s">
        <v>11</v>
      </c>
      <c r="E6" s="1">
        <v>5</v>
      </c>
      <c r="F6" s="1">
        <v>4</v>
      </c>
      <c r="G6" s="1" t="s">
        <v>83</v>
      </c>
      <c r="H6" s="1" t="s">
        <v>83</v>
      </c>
      <c r="I6" s="1">
        <f t="shared" si="2"/>
        <v>2</v>
      </c>
      <c r="J6" s="1">
        <f t="shared" si="3"/>
        <v>3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0</v>
      </c>
      <c r="V6" s="1">
        <f t="shared" si="15"/>
        <v>2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45951</v>
      </c>
      <c r="B7" s="1">
        <v>6</v>
      </c>
      <c r="C7" s="1" t="s">
        <v>66</v>
      </c>
      <c r="D7" s="1" t="s">
        <v>8</v>
      </c>
      <c r="E7" s="1">
        <v>4</v>
      </c>
      <c r="F7" s="1">
        <v>3</v>
      </c>
      <c r="G7" s="1" t="s">
        <v>83</v>
      </c>
      <c r="H7" s="1" t="s">
        <v>83</v>
      </c>
      <c r="I7" s="1">
        <f t="shared" si="2"/>
        <v>3</v>
      </c>
      <c r="J7" s="1">
        <f t="shared" si="3"/>
        <v>3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0</v>
      </c>
      <c r="U7" s="1">
        <f t="shared" si="14"/>
        <v>0</v>
      </c>
      <c r="V7" s="1">
        <f t="shared" si="15"/>
        <v>2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0</v>
      </c>
      <c r="AA7" s="1" t="str">
        <f t="shared" si="0"/>
        <v>W</v>
      </c>
      <c r="AB7" s="1">
        <f t="shared" si="20"/>
        <v>3</v>
      </c>
      <c r="AC7" s="1" t="str">
        <f t="shared" si="1"/>
        <v>W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45953</v>
      </c>
      <c r="B8" s="1">
        <v>7</v>
      </c>
      <c r="C8" s="1" t="s">
        <v>66</v>
      </c>
      <c r="D8" s="1" t="s">
        <v>21</v>
      </c>
      <c r="E8" s="1">
        <v>7</v>
      </c>
      <c r="F8" s="1">
        <v>2</v>
      </c>
      <c r="G8" s="1" t="s">
        <v>83</v>
      </c>
      <c r="H8" s="1" t="s">
        <v>83</v>
      </c>
      <c r="I8" s="1">
        <f t="shared" si="2"/>
        <v>4</v>
      </c>
      <c r="J8" s="1">
        <f t="shared" si="3"/>
        <v>3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2</v>
      </c>
      <c r="Q8" s="1">
        <f t="shared" si="10"/>
        <v>0</v>
      </c>
      <c r="R8" s="1">
        <f t="shared" si="11"/>
        <v>1</v>
      </c>
      <c r="S8" s="1">
        <f t="shared" si="12"/>
        <v>1</v>
      </c>
      <c r="T8" s="1">
        <f t="shared" si="13"/>
        <v>0</v>
      </c>
      <c r="U8" s="1">
        <f t="shared" si="14"/>
        <v>0</v>
      </c>
      <c r="V8" s="1">
        <f t="shared" si="15"/>
        <v>2</v>
      </c>
      <c r="W8" s="1">
        <f t="shared" si="16"/>
        <v>0</v>
      </c>
      <c r="X8" s="1">
        <f t="shared" si="17"/>
        <v>2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4</v>
      </c>
      <c r="AC8" s="1" t="str">
        <f t="shared" si="1"/>
        <v>W</v>
      </c>
      <c r="AD8" s="1">
        <f t="shared" si="21"/>
        <v>4</v>
      </c>
      <c r="AE8" s="1">
        <f t="shared" si="22"/>
        <v>3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45955</v>
      </c>
      <c r="B9" s="1">
        <v>8</v>
      </c>
      <c r="C9" s="1" t="s">
        <v>65</v>
      </c>
      <c r="D9" s="1" t="s">
        <v>10</v>
      </c>
      <c r="E9" s="1">
        <v>3</v>
      </c>
      <c r="F9" s="1">
        <v>4</v>
      </c>
      <c r="G9" s="1" t="s">
        <v>84</v>
      </c>
      <c r="H9" s="1" t="s">
        <v>84</v>
      </c>
      <c r="I9" s="1">
        <f t="shared" si="2"/>
        <v>4</v>
      </c>
      <c r="J9" s="1">
        <f t="shared" si="3"/>
        <v>3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1</v>
      </c>
      <c r="O9" s="1">
        <f t="shared" si="8"/>
        <v>3</v>
      </c>
      <c r="P9" s="1">
        <f t="shared" si="9"/>
        <v>2</v>
      </c>
      <c r="Q9" s="1">
        <f t="shared" si="10"/>
        <v>0</v>
      </c>
      <c r="R9" s="1">
        <f t="shared" si="11"/>
        <v>1</v>
      </c>
      <c r="S9" s="1">
        <f t="shared" si="12"/>
        <v>1</v>
      </c>
      <c r="T9" s="1">
        <f t="shared" si="13"/>
        <v>1</v>
      </c>
      <c r="U9" s="1">
        <f t="shared" si="14"/>
        <v>0</v>
      </c>
      <c r="V9" s="1">
        <f t="shared" si="15"/>
        <v>2</v>
      </c>
      <c r="W9" s="1">
        <f t="shared" si="16"/>
        <v>1</v>
      </c>
      <c r="X9" s="1">
        <f t="shared" si="17"/>
        <v>2</v>
      </c>
      <c r="Y9" s="1">
        <f t="shared" si="18"/>
        <v>2</v>
      </c>
      <c r="Z9" s="1">
        <f t="shared" si="19"/>
        <v>1</v>
      </c>
      <c r="AA9" s="1" t="str">
        <f t="shared" si="0"/>
        <v>L</v>
      </c>
      <c r="AB9" s="1">
        <f t="shared" si="20"/>
        <v>1</v>
      </c>
      <c r="AC9" s="1" t="str">
        <f t="shared" si="1"/>
        <v>OTL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22</v>
      </c>
      <c r="AN9" s="1" t="s">
        <v>12</v>
      </c>
    </row>
    <row r="10" spans="1:41" x14ac:dyDescent="0.3">
      <c r="A10" s="42">
        <v>45958</v>
      </c>
      <c r="B10" s="1">
        <v>9</v>
      </c>
      <c r="C10" s="1" t="s">
        <v>65</v>
      </c>
      <c r="D10" s="1" t="s">
        <v>29</v>
      </c>
      <c r="E10" s="1">
        <v>2</v>
      </c>
      <c r="F10" s="1">
        <v>5</v>
      </c>
      <c r="G10" s="1" t="s">
        <v>83</v>
      </c>
      <c r="H10" s="1" t="s">
        <v>83</v>
      </c>
      <c r="I10" s="1">
        <f t="shared" si="2"/>
        <v>4</v>
      </c>
      <c r="J10" s="1">
        <f t="shared" si="3"/>
        <v>4</v>
      </c>
      <c r="K10" s="1">
        <f t="shared" si="4"/>
        <v>0</v>
      </c>
      <c r="L10" s="1">
        <f t="shared" si="5"/>
        <v>1</v>
      </c>
      <c r="M10" s="1">
        <f t="shared" si="6"/>
        <v>0</v>
      </c>
      <c r="N10" s="1">
        <f t="shared" si="7"/>
        <v>1</v>
      </c>
      <c r="O10" s="1">
        <f t="shared" si="8"/>
        <v>3</v>
      </c>
      <c r="P10" s="1">
        <f t="shared" si="9"/>
        <v>2</v>
      </c>
      <c r="Q10" s="1">
        <f t="shared" si="10"/>
        <v>0</v>
      </c>
      <c r="R10" s="1">
        <f t="shared" si="11"/>
        <v>1</v>
      </c>
      <c r="S10" s="1">
        <f t="shared" si="12"/>
        <v>2</v>
      </c>
      <c r="T10" s="1">
        <f t="shared" si="13"/>
        <v>1</v>
      </c>
      <c r="U10" s="1">
        <f t="shared" si="14"/>
        <v>0</v>
      </c>
      <c r="V10" s="1">
        <f t="shared" si="15"/>
        <v>2</v>
      </c>
      <c r="W10" s="1">
        <f t="shared" si="16"/>
        <v>1</v>
      </c>
      <c r="X10" s="1">
        <f t="shared" si="17"/>
        <v>2</v>
      </c>
      <c r="Y10" s="1">
        <f t="shared" si="18"/>
        <v>3</v>
      </c>
      <c r="Z10" s="1">
        <f t="shared" si="19"/>
        <v>1</v>
      </c>
      <c r="AA10" s="1" t="str">
        <f t="shared" si="0"/>
        <v>L</v>
      </c>
      <c r="AB10" s="1">
        <f t="shared" si="20"/>
        <v>2</v>
      </c>
      <c r="AC10" s="1" t="str">
        <f t="shared" si="1"/>
        <v>L</v>
      </c>
      <c r="AD10" s="1">
        <f t="shared" si="21"/>
        <v>4</v>
      </c>
      <c r="AE10" s="1">
        <f t="shared" si="22"/>
        <v>4</v>
      </c>
      <c r="AF10" s="1">
        <f t="shared" si="23"/>
        <v>1</v>
      </c>
      <c r="AG10" s="43"/>
      <c r="AM10" s="1" t="s">
        <v>21</v>
      </c>
      <c r="AN10" s="1" t="s">
        <v>11</v>
      </c>
    </row>
    <row r="11" spans="1:41" x14ac:dyDescent="0.3">
      <c r="A11" s="42">
        <v>45960</v>
      </c>
      <c r="B11" s="1">
        <v>10</v>
      </c>
      <c r="C11" s="1" t="s">
        <v>65</v>
      </c>
      <c r="D11" s="1" t="s">
        <v>26</v>
      </c>
      <c r="E11" s="1">
        <v>2</v>
      </c>
      <c r="F11" s="1">
        <v>6</v>
      </c>
      <c r="G11" s="1" t="s">
        <v>83</v>
      </c>
      <c r="H11" s="1" t="s">
        <v>83</v>
      </c>
      <c r="I11" s="1">
        <f t="shared" si="2"/>
        <v>4</v>
      </c>
      <c r="J11" s="1">
        <f t="shared" si="3"/>
        <v>5</v>
      </c>
      <c r="K11" s="1">
        <f t="shared" si="4"/>
        <v>0</v>
      </c>
      <c r="L11" s="1">
        <f t="shared" si="5"/>
        <v>1</v>
      </c>
      <c r="M11" s="1">
        <f t="shared" si="6"/>
        <v>0</v>
      </c>
      <c r="N11" s="1">
        <f t="shared" si="7"/>
        <v>1</v>
      </c>
      <c r="O11" s="1">
        <f t="shared" si="8"/>
        <v>3</v>
      </c>
      <c r="P11" s="1">
        <f t="shared" si="9"/>
        <v>2</v>
      </c>
      <c r="Q11" s="1">
        <f t="shared" si="10"/>
        <v>0</v>
      </c>
      <c r="R11" s="1">
        <f t="shared" si="11"/>
        <v>1</v>
      </c>
      <c r="S11" s="1">
        <f t="shared" si="12"/>
        <v>3</v>
      </c>
      <c r="T11" s="1">
        <f t="shared" si="13"/>
        <v>1</v>
      </c>
      <c r="U11" s="1">
        <f t="shared" si="14"/>
        <v>0</v>
      </c>
      <c r="V11" s="1">
        <f t="shared" si="15"/>
        <v>3</v>
      </c>
      <c r="W11" s="1">
        <f t="shared" si="16"/>
        <v>1</v>
      </c>
      <c r="X11" s="1">
        <f t="shared" si="17"/>
        <v>2</v>
      </c>
      <c r="Y11" s="1">
        <f t="shared" si="18"/>
        <v>4</v>
      </c>
      <c r="Z11" s="1">
        <f t="shared" si="19"/>
        <v>1</v>
      </c>
      <c r="AA11" s="1" t="str">
        <f t="shared" si="0"/>
        <v>L</v>
      </c>
      <c r="AB11" s="1">
        <f t="shared" si="20"/>
        <v>3</v>
      </c>
      <c r="AC11" s="1" t="str">
        <f t="shared" si="1"/>
        <v>L</v>
      </c>
      <c r="AD11" s="1">
        <f t="shared" si="21"/>
        <v>4</v>
      </c>
      <c r="AE11" s="1">
        <f t="shared" si="22"/>
        <v>5</v>
      </c>
      <c r="AF11" s="1">
        <f t="shared" si="23"/>
        <v>1</v>
      </c>
      <c r="AG11" s="43"/>
      <c r="AM11" s="1" t="s">
        <v>20</v>
      </c>
      <c r="AN11" s="1" t="s">
        <v>10</v>
      </c>
    </row>
    <row r="12" spans="1:41" x14ac:dyDescent="0.3">
      <c r="A12" s="42">
        <v>45961</v>
      </c>
      <c r="B12" s="1">
        <v>11</v>
      </c>
      <c r="C12" s="1" t="s">
        <v>65</v>
      </c>
      <c r="D12" s="1" t="s">
        <v>1</v>
      </c>
      <c r="E12" s="1">
        <v>3</v>
      </c>
      <c r="F12" s="1">
        <v>1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5</v>
      </c>
      <c r="K12" s="1">
        <f t="shared" si="4"/>
        <v>0</v>
      </c>
      <c r="L12" s="1">
        <f t="shared" si="5"/>
        <v>1</v>
      </c>
      <c r="M12" s="1">
        <f t="shared" si="6"/>
        <v>0</v>
      </c>
      <c r="N12" s="1">
        <f t="shared" si="7"/>
        <v>1</v>
      </c>
      <c r="O12" s="1">
        <f t="shared" si="8"/>
        <v>3</v>
      </c>
      <c r="P12" s="1">
        <f t="shared" si="9"/>
        <v>2</v>
      </c>
      <c r="Q12" s="1">
        <f t="shared" si="10"/>
        <v>0</v>
      </c>
      <c r="R12" s="1">
        <f t="shared" si="11"/>
        <v>2</v>
      </c>
      <c r="S12" s="1">
        <f t="shared" si="12"/>
        <v>3</v>
      </c>
      <c r="T12" s="1">
        <f t="shared" si="13"/>
        <v>1</v>
      </c>
      <c r="U12" s="1">
        <f t="shared" si="14"/>
        <v>1</v>
      </c>
      <c r="V12" s="1">
        <f t="shared" si="15"/>
        <v>3</v>
      </c>
      <c r="W12" s="1">
        <f t="shared" si="16"/>
        <v>1</v>
      </c>
      <c r="X12" s="1">
        <f t="shared" si="17"/>
        <v>3</v>
      </c>
      <c r="Y12" s="1">
        <f t="shared" si="18"/>
        <v>4</v>
      </c>
      <c r="Z12" s="1">
        <f t="shared" si="19"/>
        <v>1</v>
      </c>
      <c r="AA12" s="1" t="str">
        <f t="shared" si="0"/>
        <v>W</v>
      </c>
      <c r="AB12" s="1">
        <f t="shared" si="20"/>
        <v>1</v>
      </c>
      <c r="AC12" s="1" t="str">
        <f t="shared" si="1"/>
        <v>W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4</v>
      </c>
      <c r="AF12" s="1">
        <f t="shared" ref="AF12:AF43" si="26">IF(AC12="","",COUNTIFS(AC3:AC12,"OTL"))</f>
        <v>1</v>
      </c>
      <c r="AG12" s="43"/>
      <c r="AM12" s="1" t="s">
        <v>19</v>
      </c>
      <c r="AN12" s="1" t="s">
        <v>9</v>
      </c>
    </row>
    <row r="13" spans="1:41" x14ac:dyDescent="0.3">
      <c r="A13" s="42">
        <v>45963</v>
      </c>
      <c r="B13" s="1">
        <v>12</v>
      </c>
      <c r="C13" s="1" t="s">
        <v>66</v>
      </c>
      <c r="D13" s="1" t="s">
        <v>23</v>
      </c>
      <c r="E13" s="1">
        <v>3</v>
      </c>
      <c r="F13" s="1">
        <v>2</v>
      </c>
      <c r="G13" s="1" t="s">
        <v>83</v>
      </c>
      <c r="H13" s="1" t="s">
        <v>83</v>
      </c>
      <c r="I13" s="1">
        <f t="shared" si="2"/>
        <v>6</v>
      </c>
      <c r="J13" s="1">
        <f t="shared" si="3"/>
        <v>5</v>
      </c>
      <c r="K13" s="1">
        <f t="shared" si="4"/>
        <v>0</v>
      </c>
      <c r="L13" s="1">
        <f t="shared" si="5"/>
        <v>1</v>
      </c>
      <c r="M13" s="1">
        <f t="shared" si="6"/>
        <v>0</v>
      </c>
      <c r="N13" s="1">
        <f t="shared" si="7"/>
        <v>1</v>
      </c>
      <c r="O13" s="1">
        <f t="shared" si="8"/>
        <v>4</v>
      </c>
      <c r="P13" s="1">
        <f t="shared" si="9"/>
        <v>2</v>
      </c>
      <c r="Q13" s="1">
        <f t="shared" si="10"/>
        <v>0</v>
      </c>
      <c r="R13" s="1">
        <f t="shared" si="11"/>
        <v>2</v>
      </c>
      <c r="S13" s="1">
        <f t="shared" si="12"/>
        <v>3</v>
      </c>
      <c r="T13" s="1">
        <f t="shared" si="13"/>
        <v>1</v>
      </c>
      <c r="U13" s="1">
        <f t="shared" si="14"/>
        <v>2</v>
      </c>
      <c r="V13" s="1">
        <f t="shared" si="15"/>
        <v>3</v>
      </c>
      <c r="W13" s="1">
        <f t="shared" si="16"/>
        <v>1</v>
      </c>
      <c r="X13" s="1">
        <f t="shared" si="17"/>
        <v>4</v>
      </c>
      <c r="Y13" s="1">
        <f t="shared" si="18"/>
        <v>4</v>
      </c>
      <c r="Z13" s="1">
        <f t="shared" si="19"/>
        <v>1</v>
      </c>
      <c r="AA13" s="1" t="str">
        <f t="shared" si="0"/>
        <v>W</v>
      </c>
      <c r="AB13" s="1">
        <f t="shared" si="20"/>
        <v>2</v>
      </c>
      <c r="AC13" s="1" t="str">
        <f t="shared" si="1"/>
        <v>W</v>
      </c>
      <c r="AD13" s="1">
        <f t="shared" si="24"/>
        <v>6</v>
      </c>
      <c r="AE13" s="1">
        <f t="shared" si="25"/>
        <v>3</v>
      </c>
      <c r="AF13" s="1">
        <f t="shared" si="26"/>
        <v>1</v>
      </c>
      <c r="AG13" s="43"/>
      <c r="AM13" s="1" t="s">
        <v>18</v>
      </c>
      <c r="AN13" s="1" t="s">
        <v>5</v>
      </c>
    </row>
    <row r="14" spans="1:41" x14ac:dyDescent="0.3">
      <c r="A14" s="42">
        <v>45965</v>
      </c>
      <c r="B14" s="1">
        <v>13</v>
      </c>
      <c r="C14" s="1" t="s">
        <v>66</v>
      </c>
      <c r="D14" s="1" t="s">
        <v>29</v>
      </c>
      <c r="E14" s="1">
        <v>3</v>
      </c>
      <c r="F14" s="1">
        <v>4</v>
      </c>
      <c r="G14" s="1" t="s">
        <v>84</v>
      </c>
      <c r="H14" s="1" t="s">
        <v>84</v>
      </c>
      <c r="I14" s="1">
        <f t="shared" si="2"/>
        <v>6</v>
      </c>
      <c r="J14" s="1">
        <f t="shared" si="3"/>
        <v>5</v>
      </c>
      <c r="K14" s="1">
        <f t="shared" si="4"/>
        <v>0</v>
      </c>
      <c r="L14" s="1">
        <f t="shared" si="5"/>
        <v>2</v>
      </c>
      <c r="M14" s="1">
        <f t="shared" si="6"/>
        <v>0</v>
      </c>
      <c r="N14" s="1">
        <f t="shared" si="7"/>
        <v>2</v>
      </c>
      <c r="O14" s="1">
        <f t="shared" si="8"/>
        <v>4</v>
      </c>
      <c r="P14" s="1">
        <f t="shared" si="9"/>
        <v>2</v>
      </c>
      <c r="Q14" s="1">
        <f t="shared" si="10"/>
        <v>1</v>
      </c>
      <c r="R14" s="1">
        <f t="shared" si="11"/>
        <v>2</v>
      </c>
      <c r="S14" s="1">
        <f t="shared" si="12"/>
        <v>3</v>
      </c>
      <c r="T14" s="1">
        <f t="shared" si="13"/>
        <v>1</v>
      </c>
      <c r="U14" s="1">
        <f t="shared" si="14"/>
        <v>2</v>
      </c>
      <c r="V14" s="1">
        <f t="shared" si="15"/>
        <v>3</v>
      </c>
      <c r="W14" s="1">
        <f t="shared" si="16"/>
        <v>1</v>
      </c>
      <c r="X14" s="1">
        <f t="shared" si="17"/>
        <v>4</v>
      </c>
      <c r="Y14" s="1">
        <f t="shared" si="18"/>
        <v>4</v>
      </c>
      <c r="Z14" s="1">
        <f t="shared" si="19"/>
        <v>2</v>
      </c>
      <c r="AA14" s="1" t="str">
        <f t="shared" si="0"/>
        <v>L</v>
      </c>
      <c r="AB14" s="1">
        <f t="shared" si="20"/>
        <v>1</v>
      </c>
      <c r="AC14" s="1" t="str">
        <f t="shared" si="1"/>
        <v>OTL</v>
      </c>
      <c r="AD14" s="1">
        <f t="shared" si="24"/>
        <v>6</v>
      </c>
      <c r="AE14" s="1">
        <f t="shared" si="25"/>
        <v>2</v>
      </c>
      <c r="AF14" s="1">
        <f t="shared" si="26"/>
        <v>2</v>
      </c>
      <c r="AG14" s="43"/>
      <c r="AM14" s="1" t="s">
        <v>17</v>
      </c>
      <c r="AN14" s="1" t="s">
        <v>4</v>
      </c>
    </row>
    <row r="15" spans="1:41" x14ac:dyDescent="0.3">
      <c r="A15" s="42">
        <v>45968</v>
      </c>
      <c r="B15" s="1">
        <v>14</v>
      </c>
      <c r="C15" s="1" t="s">
        <v>66</v>
      </c>
      <c r="D15" s="1" t="s">
        <v>17</v>
      </c>
      <c r="E15" s="1">
        <v>2</v>
      </c>
      <c r="F15" s="1">
        <v>5</v>
      </c>
      <c r="G15" s="1" t="s">
        <v>83</v>
      </c>
      <c r="H15" s="1" t="s">
        <v>83</v>
      </c>
      <c r="I15" s="1">
        <f t="shared" si="2"/>
        <v>6</v>
      </c>
      <c r="J15" s="1">
        <f t="shared" si="3"/>
        <v>6</v>
      </c>
      <c r="K15" s="1">
        <f t="shared" si="4"/>
        <v>0</v>
      </c>
      <c r="L15" s="1">
        <f t="shared" si="5"/>
        <v>2</v>
      </c>
      <c r="M15" s="1">
        <f t="shared" si="6"/>
        <v>0</v>
      </c>
      <c r="N15" s="1">
        <f t="shared" si="7"/>
        <v>2</v>
      </c>
      <c r="O15" s="1">
        <f t="shared" si="8"/>
        <v>4</v>
      </c>
      <c r="P15" s="1">
        <f t="shared" si="9"/>
        <v>3</v>
      </c>
      <c r="Q15" s="1">
        <f t="shared" si="10"/>
        <v>1</v>
      </c>
      <c r="R15" s="1">
        <f t="shared" si="11"/>
        <v>2</v>
      </c>
      <c r="S15" s="1">
        <f t="shared" si="12"/>
        <v>3</v>
      </c>
      <c r="T15" s="1">
        <f t="shared" si="13"/>
        <v>1</v>
      </c>
      <c r="U15" s="1">
        <f t="shared" si="14"/>
        <v>2</v>
      </c>
      <c r="V15" s="1">
        <f t="shared" si="15"/>
        <v>3</v>
      </c>
      <c r="W15" s="1">
        <f t="shared" si="16"/>
        <v>1</v>
      </c>
      <c r="X15" s="1">
        <f t="shared" si="17"/>
        <v>4</v>
      </c>
      <c r="Y15" s="1">
        <f t="shared" si="18"/>
        <v>4</v>
      </c>
      <c r="Z15" s="1">
        <f t="shared" si="19"/>
        <v>2</v>
      </c>
      <c r="AA15" s="1" t="str">
        <f t="shared" si="0"/>
        <v>L</v>
      </c>
      <c r="AB15" s="1">
        <f t="shared" si="20"/>
        <v>2</v>
      </c>
      <c r="AC15" s="1" t="str">
        <f t="shared" si="1"/>
        <v>L</v>
      </c>
      <c r="AD15" s="1">
        <f t="shared" si="24"/>
        <v>5</v>
      </c>
      <c r="AE15" s="1">
        <f t="shared" si="25"/>
        <v>3</v>
      </c>
      <c r="AF15" s="1">
        <f t="shared" si="26"/>
        <v>2</v>
      </c>
      <c r="AG15" s="43"/>
      <c r="AM15" s="1" t="s">
        <v>16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12</v>
      </c>
      <c r="E16" s="1">
        <v>5</v>
      </c>
      <c r="F16" s="1">
        <v>0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6</v>
      </c>
      <c r="K16" s="1">
        <f t="shared" si="4"/>
        <v>0</v>
      </c>
      <c r="L16" s="1">
        <f t="shared" si="5"/>
        <v>2</v>
      </c>
      <c r="M16" s="1">
        <f t="shared" si="6"/>
        <v>0</v>
      </c>
      <c r="N16" s="1">
        <f t="shared" si="7"/>
        <v>2</v>
      </c>
      <c r="O16" s="1">
        <f t="shared" si="8"/>
        <v>4</v>
      </c>
      <c r="P16" s="1">
        <f t="shared" si="9"/>
        <v>3</v>
      </c>
      <c r="Q16" s="1">
        <f t="shared" si="10"/>
        <v>1</v>
      </c>
      <c r="R16" s="1">
        <f t="shared" si="11"/>
        <v>3</v>
      </c>
      <c r="S16" s="1">
        <f t="shared" si="12"/>
        <v>3</v>
      </c>
      <c r="T16" s="1">
        <f t="shared" si="13"/>
        <v>1</v>
      </c>
      <c r="U16" s="1">
        <f t="shared" si="14"/>
        <v>3</v>
      </c>
      <c r="V16" s="1">
        <f t="shared" si="15"/>
        <v>3</v>
      </c>
      <c r="W16" s="1">
        <f t="shared" si="16"/>
        <v>1</v>
      </c>
      <c r="X16" s="1">
        <f t="shared" si="17"/>
        <v>5</v>
      </c>
      <c r="Y16" s="1">
        <f t="shared" si="18"/>
        <v>4</v>
      </c>
      <c r="Z16" s="1">
        <f t="shared" si="19"/>
        <v>2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5</v>
      </c>
      <c r="AE16" s="1">
        <f t="shared" si="25"/>
        <v>3</v>
      </c>
      <c r="AF16" s="1">
        <f t="shared" si="26"/>
        <v>2</v>
      </c>
      <c r="AG16" s="43"/>
      <c r="AM16" s="1" t="s">
        <v>15</v>
      </c>
    </row>
    <row r="17" spans="1:39" x14ac:dyDescent="0.3">
      <c r="A17" s="42">
        <v>45971</v>
      </c>
      <c r="B17" s="1">
        <v>16</v>
      </c>
      <c r="C17" s="1" t="s">
        <v>65</v>
      </c>
      <c r="D17" s="1" t="s">
        <v>14</v>
      </c>
      <c r="E17" s="1">
        <v>3</v>
      </c>
      <c r="F17" s="1">
        <v>2</v>
      </c>
      <c r="G17" s="1" t="s">
        <v>84</v>
      </c>
      <c r="H17" s="1" t="s">
        <v>83</v>
      </c>
      <c r="I17" s="1">
        <f t="shared" si="2"/>
        <v>8</v>
      </c>
      <c r="J17" s="1">
        <f t="shared" si="3"/>
        <v>6</v>
      </c>
      <c r="K17" s="1">
        <f t="shared" si="4"/>
        <v>1</v>
      </c>
      <c r="L17" s="1">
        <f t="shared" si="5"/>
        <v>2</v>
      </c>
      <c r="M17" s="1">
        <f t="shared" si="6"/>
        <v>0</v>
      </c>
      <c r="N17" s="1">
        <f t="shared" si="7"/>
        <v>2</v>
      </c>
      <c r="O17" s="1">
        <f t="shared" si="8"/>
        <v>4</v>
      </c>
      <c r="P17" s="1">
        <f t="shared" si="9"/>
        <v>3</v>
      </c>
      <c r="Q17" s="1">
        <f t="shared" si="10"/>
        <v>1</v>
      </c>
      <c r="R17" s="1">
        <f t="shared" si="11"/>
        <v>4</v>
      </c>
      <c r="S17" s="1">
        <f t="shared" si="12"/>
        <v>3</v>
      </c>
      <c r="T17" s="1">
        <f t="shared" si="13"/>
        <v>1</v>
      </c>
      <c r="U17" s="1">
        <f t="shared" si="14"/>
        <v>4</v>
      </c>
      <c r="V17" s="1">
        <f t="shared" si="15"/>
        <v>3</v>
      </c>
      <c r="W17" s="1">
        <f t="shared" si="16"/>
        <v>1</v>
      </c>
      <c r="X17" s="1">
        <f t="shared" si="17"/>
        <v>6</v>
      </c>
      <c r="Y17" s="1">
        <f t="shared" si="18"/>
        <v>4</v>
      </c>
      <c r="Z17" s="1">
        <f t="shared" si="19"/>
        <v>2</v>
      </c>
      <c r="AA17" s="1" t="str">
        <f t="shared" si="0"/>
        <v>W</v>
      </c>
      <c r="AB17" s="1">
        <f t="shared" si="20"/>
        <v>2</v>
      </c>
      <c r="AC17" s="1" t="str">
        <f t="shared" si="1"/>
        <v>W</v>
      </c>
      <c r="AD17" s="1">
        <f t="shared" si="24"/>
        <v>5</v>
      </c>
      <c r="AE17" s="1">
        <f t="shared" si="25"/>
        <v>3</v>
      </c>
      <c r="AF17" s="1">
        <f t="shared" si="26"/>
        <v>2</v>
      </c>
      <c r="AG17" s="43"/>
      <c r="AM17" s="1" t="s">
        <v>14</v>
      </c>
    </row>
    <row r="18" spans="1:39" x14ac:dyDescent="0.3">
      <c r="A18" s="42">
        <v>45974</v>
      </c>
      <c r="B18" s="1">
        <v>17</v>
      </c>
      <c r="C18" s="1" t="s">
        <v>65</v>
      </c>
      <c r="D18" s="1" t="s">
        <v>2</v>
      </c>
      <c r="E18" s="1">
        <v>4</v>
      </c>
      <c r="F18" s="1">
        <v>3</v>
      </c>
      <c r="G18" s="1" t="s">
        <v>84</v>
      </c>
      <c r="H18" s="1" t="s">
        <v>83</v>
      </c>
      <c r="I18" s="1">
        <f t="shared" si="2"/>
        <v>9</v>
      </c>
      <c r="J18" s="1">
        <f t="shared" si="3"/>
        <v>6</v>
      </c>
      <c r="K18" s="1">
        <f t="shared" si="4"/>
        <v>2</v>
      </c>
      <c r="L18" s="1">
        <f t="shared" si="5"/>
        <v>2</v>
      </c>
      <c r="M18" s="1">
        <f t="shared" si="6"/>
        <v>0</v>
      </c>
      <c r="N18" s="1">
        <f t="shared" si="7"/>
        <v>2</v>
      </c>
      <c r="O18" s="1">
        <f t="shared" si="8"/>
        <v>4</v>
      </c>
      <c r="P18" s="1">
        <f t="shared" si="9"/>
        <v>3</v>
      </c>
      <c r="Q18" s="1">
        <f t="shared" si="10"/>
        <v>1</v>
      </c>
      <c r="R18" s="1">
        <f t="shared" si="11"/>
        <v>5</v>
      </c>
      <c r="S18" s="1">
        <f t="shared" si="12"/>
        <v>3</v>
      </c>
      <c r="T18" s="1">
        <f t="shared" si="13"/>
        <v>1</v>
      </c>
      <c r="U18" s="1">
        <f t="shared" si="14"/>
        <v>4</v>
      </c>
      <c r="V18" s="1">
        <f t="shared" si="15"/>
        <v>3</v>
      </c>
      <c r="W18" s="1">
        <f t="shared" si="16"/>
        <v>1</v>
      </c>
      <c r="X18" s="1">
        <f t="shared" si="17"/>
        <v>6</v>
      </c>
      <c r="Y18" s="1">
        <f t="shared" si="18"/>
        <v>4</v>
      </c>
      <c r="Z18" s="1">
        <f t="shared" si="19"/>
        <v>2</v>
      </c>
      <c r="AA18" s="1" t="str">
        <f t="shared" si="0"/>
        <v>W</v>
      </c>
      <c r="AB18" s="1">
        <f t="shared" si="20"/>
        <v>3</v>
      </c>
      <c r="AC18" s="1" t="str">
        <f t="shared" si="1"/>
        <v>W</v>
      </c>
      <c r="AD18" s="1">
        <f t="shared" si="24"/>
        <v>5</v>
      </c>
      <c r="AE18" s="1">
        <f t="shared" si="25"/>
        <v>3</v>
      </c>
      <c r="AF18" s="1">
        <f t="shared" si="26"/>
        <v>2</v>
      </c>
      <c r="AG18" s="43"/>
      <c r="AM18" s="1" t="s">
        <v>12</v>
      </c>
    </row>
    <row r="19" spans="1:39" x14ac:dyDescent="0.3">
      <c r="A19" s="42">
        <v>45975</v>
      </c>
      <c r="B19" s="1">
        <v>18</v>
      </c>
      <c r="C19" s="1" t="s">
        <v>65</v>
      </c>
      <c r="D19" s="1" t="s">
        <v>95</v>
      </c>
      <c r="E19" s="1">
        <v>3</v>
      </c>
      <c r="F19" s="1">
        <v>2</v>
      </c>
      <c r="G19" s="1" t="s">
        <v>84</v>
      </c>
      <c r="H19" s="1" t="s">
        <v>83</v>
      </c>
      <c r="I19" s="1">
        <f t="shared" si="2"/>
        <v>10</v>
      </c>
      <c r="J19" s="1">
        <f t="shared" si="3"/>
        <v>6</v>
      </c>
      <c r="K19" s="1">
        <f t="shared" si="4"/>
        <v>3</v>
      </c>
      <c r="L19" s="1">
        <f t="shared" si="5"/>
        <v>2</v>
      </c>
      <c r="M19" s="1">
        <f t="shared" si="6"/>
        <v>0</v>
      </c>
      <c r="N19" s="1">
        <f t="shared" si="7"/>
        <v>2</v>
      </c>
      <c r="O19" s="1">
        <f t="shared" si="8"/>
        <v>4</v>
      </c>
      <c r="P19" s="1">
        <f t="shared" si="9"/>
        <v>3</v>
      </c>
      <c r="Q19" s="1">
        <f t="shared" si="10"/>
        <v>1</v>
      </c>
      <c r="R19" s="1">
        <f t="shared" si="11"/>
        <v>6</v>
      </c>
      <c r="S19" s="1">
        <f t="shared" si="12"/>
        <v>3</v>
      </c>
      <c r="T19" s="1">
        <f t="shared" si="13"/>
        <v>1</v>
      </c>
      <c r="U19" s="1">
        <f t="shared" si="14"/>
        <v>4</v>
      </c>
      <c r="V19" s="1">
        <f t="shared" si="15"/>
        <v>3</v>
      </c>
      <c r="W19" s="1">
        <f t="shared" si="16"/>
        <v>1</v>
      </c>
      <c r="X19" s="1">
        <f t="shared" si="17"/>
        <v>6</v>
      </c>
      <c r="Y19" s="1">
        <f t="shared" si="18"/>
        <v>4</v>
      </c>
      <c r="Z19" s="1">
        <f t="shared" si="19"/>
        <v>2</v>
      </c>
      <c r="AA19" s="1" t="str">
        <f t="shared" si="0"/>
        <v>W</v>
      </c>
      <c r="AB19" s="1">
        <f t="shared" si="20"/>
        <v>4</v>
      </c>
      <c r="AC19" s="1" t="str">
        <f t="shared" si="1"/>
        <v>W</v>
      </c>
      <c r="AD19" s="1">
        <f t="shared" si="24"/>
        <v>6</v>
      </c>
      <c r="AE19" s="1">
        <f t="shared" si="25"/>
        <v>3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45977</v>
      </c>
      <c r="B20" s="1">
        <v>19</v>
      </c>
      <c r="C20" s="1" t="s">
        <v>65</v>
      </c>
      <c r="D20" s="1" t="s">
        <v>24</v>
      </c>
      <c r="E20" s="1">
        <v>1</v>
      </c>
      <c r="F20" s="1">
        <v>4</v>
      </c>
      <c r="G20" s="1" t="s">
        <v>83</v>
      </c>
      <c r="H20" s="1" t="s">
        <v>83</v>
      </c>
      <c r="I20" s="1">
        <f t="shared" si="2"/>
        <v>10</v>
      </c>
      <c r="J20" s="1">
        <f t="shared" si="3"/>
        <v>7</v>
      </c>
      <c r="K20" s="1">
        <f t="shared" si="4"/>
        <v>3</v>
      </c>
      <c r="L20" s="1">
        <f t="shared" si="5"/>
        <v>2</v>
      </c>
      <c r="M20" s="1">
        <f t="shared" si="6"/>
        <v>0</v>
      </c>
      <c r="N20" s="1">
        <f t="shared" si="7"/>
        <v>2</v>
      </c>
      <c r="O20" s="1">
        <f t="shared" si="8"/>
        <v>4</v>
      </c>
      <c r="P20" s="1">
        <f t="shared" si="9"/>
        <v>3</v>
      </c>
      <c r="Q20" s="1">
        <f t="shared" si="10"/>
        <v>1</v>
      </c>
      <c r="R20" s="1">
        <f t="shared" si="11"/>
        <v>6</v>
      </c>
      <c r="S20" s="1">
        <f t="shared" si="12"/>
        <v>4</v>
      </c>
      <c r="T20" s="1">
        <f t="shared" si="13"/>
        <v>1</v>
      </c>
      <c r="U20" s="1">
        <f t="shared" si="14"/>
        <v>4</v>
      </c>
      <c r="V20" s="1">
        <f t="shared" si="15"/>
        <v>3</v>
      </c>
      <c r="W20" s="1">
        <f t="shared" si="16"/>
        <v>1</v>
      </c>
      <c r="X20" s="1">
        <f t="shared" si="17"/>
        <v>6</v>
      </c>
      <c r="Y20" s="1">
        <f t="shared" si="18"/>
        <v>4</v>
      </c>
      <c r="Z20" s="1">
        <f t="shared" si="19"/>
        <v>2</v>
      </c>
      <c r="AA20" s="1" t="str">
        <f t="shared" si="0"/>
        <v>L</v>
      </c>
      <c r="AB20" s="1">
        <f t="shared" si="20"/>
        <v>1</v>
      </c>
      <c r="AC20" s="1" t="str">
        <f t="shared" si="1"/>
        <v>L</v>
      </c>
      <c r="AD20" s="1">
        <f t="shared" si="24"/>
        <v>6</v>
      </c>
      <c r="AE20" s="1">
        <f t="shared" si="25"/>
        <v>3</v>
      </c>
      <c r="AF20" s="1">
        <f t="shared" si="26"/>
        <v>1</v>
      </c>
      <c r="AG20" s="43"/>
      <c r="AM20" s="1" t="s">
        <v>10</v>
      </c>
    </row>
    <row r="21" spans="1:39" x14ac:dyDescent="0.3">
      <c r="A21" s="42">
        <v>45979</v>
      </c>
      <c r="B21" s="1">
        <v>20</v>
      </c>
      <c r="C21" s="1" t="s">
        <v>65</v>
      </c>
      <c r="D21" s="1" t="s">
        <v>22</v>
      </c>
      <c r="E21" s="1">
        <v>3</v>
      </c>
      <c r="F21" s="1">
        <v>2</v>
      </c>
      <c r="G21" s="1" t="s">
        <v>83</v>
      </c>
      <c r="H21" s="1" t="s">
        <v>83</v>
      </c>
      <c r="I21" s="1">
        <f t="shared" si="2"/>
        <v>11</v>
      </c>
      <c r="J21" s="1">
        <f t="shared" si="3"/>
        <v>7</v>
      </c>
      <c r="K21" s="1">
        <f t="shared" si="4"/>
        <v>3</v>
      </c>
      <c r="L21" s="1">
        <f t="shared" si="5"/>
        <v>2</v>
      </c>
      <c r="M21" s="1">
        <f t="shared" si="6"/>
        <v>0</v>
      </c>
      <c r="N21" s="1">
        <f t="shared" si="7"/>
        <v>2</v>
      </c>
      <c r="O21" s="1">
        <f t="shared" si="8"/>
        <v>4</v>
      </c>
      <c r="P21" s="1">
        <f t="shared" si="9"/>
        <v>3</v>
      </c>
      <c r="Q21" s="1">
        <f t="shared" si="10"/>
        <v>1</v>
      </c>
      <c r="R21" s="1">
        <f t="shared" si="11"/>
        <v>7</v>
      </c>
      <c r="S21" s="1">
        <f t="shared" si="12"/>
        <v>4</v>
      </c>
      <c r="T21" s="1">
        <f t="shared" si="13"/>
        <v>1</v>
      </c>
      <c r="U21" s="1">
        <f t="shared" si="14"/>
        <v>4</v>
      </c>
      <c r="V21" s="1">
        <f t="shared" si="15"/>
        <v>3</v>
      </c>
      <c r="W21" s="1">
        <f t="shared" si="16"/>
        <v>1</v>
      </c>
      <c r="X21" s="1">
        <f t="shared" si="17"/>
        <v>6</v>
      </c>
      <c r="Y21" s="1">
        <f t="shared" si="18"/>
        <v>4</v>
      </c>
      <c r="Z21" s="1">
        <f t="shared" si="19"/>
        <v>2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7</v>
      </c>
      <c r="AE21" s="1">
        <f t="shared" si="25"/>
        <v>2</v>
      </c>
      <c r="AF21" s="1">
        <f t="shared" si="26"/>
        <v>1</v>
      </c>
      <c r="AG21" s="43"/>
      <c r="AM21" s="1" t="s">
        <v>9</v>
      </c>
    </row>
    <row r="22" spans="1:39" x14ac:dyDescent="0.3">
      <c r="A22" s="42">
        <v>45981</v>
      </c>
      <c r="B22" s="1">
        <v>21</v>
      </c>
      <c r="C22" s="1" t="s">
        <v>65</v>
      </c>
      <c r="D22" s="1" t="s">
        <v>21</v>
      </c>
      <c r="E22" s="1">
        <v>5</v>
      </c>
      <c r="F22" s="1">
        <v>0</v>
      </c>
      <c r="G22" s="1" t="s">
        <v>83</v>
      </c>
      <c r="H22" s="1" t="s">
        <v>83</v>
      </c>
      <c r="I22" s="1">
        <f t="shared" si="2"/>
        <v>12</v>
      </c>
      <c r="J22" s="1">
        <f t="shared" si="3"/>
        <v>7</v>
      </c>
      <c r="K22" s="1">
        <f t="shared" si="4"/>
        <v>3</v>
      </c>
      <c r="L22" s="1">
        <f t="shared" si="5"/>
        <v>2</v>
      </c>
      <c r="M22" s="1">
        <f t="shared" si="6"/>
        <v>0</v>
      </c>
      <c r="N22" s="1">
        <f t="shared" si="7"/>
        <v>2</v>
      </c>
      <c r="O22" s="1">
        <f t="shared" si="8"/>
        <v>4</v>
      </c>
      <c r="P22" s="1">
        <f t="shared" si="9"/>
        <v>3</v>
      </c>
      <c r="Q22" s="1">
        <f t="shared" si="10"/>
        <v>1</v>
      </c>
      <c r="R22" s="1">
        <f t="shared" si="11"/>
        <v>8</v>
      </c>
      <c r="S22" s="1">
        <f t="shared" si="12"/>
        <v>4</v>
      </c>
      <c r="T22" s="1">
        <f t="shared" si="13"/>
        <v>1</v>
      </c>
      <c r="U22" s="1">
        <f t="shared" si="14"/>
        <v>4</v>
      </c>
      <c r="V22" s="1">
        <f t="shared" si="15"/>
        <v>3</v>
      </c>
      <c r="W22" s="1">
        <f t="shared" si="16"/>
        <v>1</v>
      </c>
      <c r="X22" s="1">
        <f t="shared" si="17"/>
        <v>7</v>
      </c>
      <c r="Y22" s="1">
        <f t="shared" si="18"/>
        <v>4</v>
      </c>
      <c r="Z22" s="1">
        <f t="shared" si="19"/>
        <v>2</v>
      </c>
      <c r="AA22" s="1" t="str">
        <f t="shared" si="0"/>
        <v>W</v>
      </c>
      <c r="AB22" s="1">
        <f t="shared" si="20"/>
        <v>2</v>
      </c>
      <c r="AC22" s="1" t="str">
        <f t="shared" si="1"/>
        <v>W</v>
      </c>
      <c r="AD22" s="1">
        <f t="shared" si="24"/>
        <v>7</v>
      </c>
      <c r="AE22" s="1">
        <f t="shared" si="25"/>
        <v>2</v>
      </c>
      <c r="AF22" s="1">
        <f t="shared" si="26"/>
        <v>1</v>
      </c>
      <c r="AG22" s="43"/>
      <c r="AM22" s="1" t="s">
        <v>8</v>
      </c>
    </row>
    <row r="23" spans="1:39" x14ac:dyDescent="0.3">
      <c r="A23" s="42">
        <v>45983</v>
      </c>
      <c r="B23" s="1">
        <v>22</v>
      </c>
      <c r="C23" s="1" t="s">
        <v>66</v>
      </c>
      <c r="D23" s="1" t="s">
        <v>6</v>
      </c>
      <c r="E23" s="1">
        <v>1</v>
      </c>
      <c r="F23" s="1">
        <v>2</v>
      </c>
      <c r="G23" s="1" t="s">
        <v>83</v>
      </c>
      <c r="H23" s="1" t="s">
        <v>83</v>
      </c>
      <c r="I23" s="1">
        <f t="shared" si="2"/>
        <v>12</v>
      </c>
      <c r="J23" s="1">
        <f t="shared" si="3"/>
        <v>8</v>
      </c>
      <c r="K23" s="1">
        <f t="shared" si="4"/>
        <v>3</v>
      </c>
      <c r="L23" s="1">
        <f t="shared" si="5"/>
        <v>2</v>
      </c>
      <c r="M23" s="1">
        <f t="shared" si="6"/>
        <v>0</v>
      </c>
      <c r="N23" s="1">
        <f t="shared" si="7"/>
        <v>2</v>
      </c>
      <c r="O23" s="1">
        <f t="shared" si="8"/>
        <v>4</v>
      </c>
      <c r="P23" s="1">
        <f t="shared" si="9"/>
        <v>4</v>
      </c>
      <c r="Q23" s="1">
        <f t="shared" si="10"/>
        <v>1</v>
      </c>
      <c r="R23" s="1">
        <f t="shared" si="11"/>
        <v>8</v>
      </c>
      <c r="S23" s="1">
        <f t="shared" si="12"/>
        <v>4</v>
      </c>
      <c r="T23" s="1">
        <f t="shared" si="13"/>
        <v>1</v>
      </c>
      <c r="U23" s="1">
        <f t="shared" si="14"/>
        <v>4</v>
      </c>
      <c r="V23" s="1">
        <f t="shared" si="15"/>
        <v>3</v>
      </c>
      <c r="W23" s="1">
        <f t="shared" si="16"/>
        <v>1</v>
      </c>
      <c r="X23" s="1">
        <f t="shared" si="17"/>
        <v>7</v>
      </c>
      <c r="Y23" s="1">
        <f t="shared" si="18"/>
        <v>4</v>
      </c>
      <c r="Z23" s="1">
        <f t="shared" si="19"/>
        <v>2</v>
      </c>
      <c r="AA23" s="1" t="str">
        <f t="shared" si="0"/>
        <v>L</v>
      </c>
      <c r="AB23" s="1">
        <f t="shared" si="20"/>
        <v>1</v>
      </c>
      <c r="AC23" s="1" t="str">
        <f t="shared" si="1"/>
        <v>L</v>
      </c>
      <c r="AD23" s="1">
        <f t="shared" si="24"/>
        <v>6</v>
      </c>
      <c r="AE23" s="1">
        <f t="shared" si="25"/>
        <v>3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45984</v>
      </c>
      <c r="B24" s="1">
        <v>23</v>
      </c>
      <c r="C24" s="1" t="s">
        <v>66</v>
      </c>
      <c r="D24" s="1" t="s">
        <v>7</v>
      </c>
      <c r="E24" s="1">
        <v>1</v>
      </c>
      <c r="F24" s="1">
        <v>0</v>
      </c>
      <c r="G24" s="1" t="s">
        <v>84</v>
      </c>
      <c r="H24" s="1" t="s">
        <v>84</v>
      </c>
      <c r="I24" s="1">
        <f t="shared" si="2"/>
        <v>13</v>
      </c>
      <c r="J24" s="1">
        <f t="shared" si="3"/>
        <v>8</v>
      </c>
      <c r="K24" s="1">
        <f t="shared" si="4"/>
        <v>4</v>
      </c>
      <c r="L24" s="1">
        <f t="shared" si="5"/>
        <v>2</v>
      </c>
      <c r="M24" s="1">
        <f t="shared" si="6"/>
        <v>1</v>
      </c>
      <c r="N24" s="1">
        <f t="shared" si="7"/>
        <v>2</v>
      </c>
      <c r="O24" s="1">
        <f t="shared" si="8"/>
        <v>5</v>
      </c>
      <c r="P24" s="1">
        <f t="shared" si="9"/>
        <v>4</v>
      </c>
      <c r="Q24" s="1">
        <f t="shared" si="10"/>
        <v>1</v>
      </c>
      <c r="R24" s="1">
        <f t="shared" si="11"/>
        <v>8</v>
      </c>
      <c r="S24" s="1">
        <f t="shared" si="12"/>
        <v>4</v>
      </c>
      <c r="T24" s="1">
        <f t="shared" si="13"/>
        <v>1</v>
      </c>
      <c r="U24" s="1">
        <f t="shared" si="14"/>
        <v>4</v>
      </c>
      <c r="V24" s="1">
        <f t="shared" si="15"/>
        <v>3</v>
      </c>
      <c r="W24" s="1">
        <f t="shared" si="16"/>
        <v>1</v>
      </c>
      <c r="X24" s="1">
        <f t="shared" si="17"/>
        <v>7</v>
      </c>
      <c r="Y24" s="1">
        <f t="shared" si="18"/>
        <v>4</v>
      </c>
      <c r="Z24" s="1">
        <f t="shared" si="19"/>
        <v>2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7</v>
      </c>
      <c r="AE24" s="1">
        <f t="shared" si="25"/>
        <v>3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45987</v>
      </c>
      <c r="B25" s="1">
        <v>24</v>
      </c>
      <c r="C25" s="1" t="s">
        <v>66</v>
      </c>
      <c r="D25" s="1" t="s">
        <v>29</v>
      </c>
      <c r="E25" s="1">
        <v>1</v>
      </c>
      <c r="F25" s="1">
        <v>3</v>
      </c>
      <c r="G25" s="1" t="s">
        <v>83</v>
      </c>
      <c r="H25" s="1" t="s">
        <v>83</v>
      </c>
      <c r="I25" s="1">
        <f t="shared" si="2"/>
        <v>13</v>
      </c>
      <c r="J25" s="1">
        <f t="shared" si="3"/>
        <v>9</v>
      </c>
      <c r="K25" s="1">
        <f t="shared" si="4"/>
        <v>4</v>
      </c>
      <c r="L25" s="1">
        <f t="shared" si="5"/>
        <v>2</v>
      </c>
      <c r="M25" s="1">
        <f t="shared" si="6"/>
        <v>1</v>
      </c>
      <c r="N25" s="1">
        <f t="shared" si="7"/>
        <v>2</v>
      </c>
      <c r="O25" s="1">
        <f t="shared" si="8"/>
        <v>5</v>
      </c>
      <c r="P25" s="1">
        <f t="shared" si="9"/>
        <v>5</v>
      </c>
      <c r="Q25" s="1">
        <f t="shared" si="10"/>
        <v>1</v>
      </c>
      <c r="R25" s="1">
        <f t="shared" si="11"/>
        <v>8</v>
      </c>
      <c r="S25" s="1">
        <f t="shared" si="12"/>
        <v>4</v>
      </c>
      <c r="T25" s="1">
        <f t="shared" si="13"/>
        <v>1</v>
      </c>
      <c r="U25" s="1">
        <f t="shared" si="14"/>
        <v>4</v>
      </c>
      <c r="V25" s="1">
        <f t="shared" si="15"/>
        <v>3</v>
      </c>
      <c r="W25" s="1">
        <f t="shared" si="16"/>
        <v>1</v>
      </c>
      <c r="X25" s="1">
        <f t="shared" si="17"/>
        <v>7</v>
      </c>
      <c r="Y25" s="1">
        <f t="shared" si="18"/>
        <v>5</v>
      </c>
      <c r="Z25" s="1">
        <f t="shared" si="19"/>
        <v>2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7</v>
      </c>
      <c r="AE25" s="1">
        <f t="shared" si="25"/>
        <v>3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10</v>
      </c>
      <c r="E26" s="1">
        <v>3</v>
      </c>
      <c r="F26" s="1">
        <v>4</v>
      </c>
      <c r="G26" s="1" t="s">
        <v>84</v>
      </c>
      <c r="H26" s="1" t="s">
        <v>84</v>
      </c>
      <c r="I26" s="1">
        <f t="shared" si="2"/>
        <v>13</v>
      </c>
      <c r="J26" s="1">
        <f t="shared" si="3"/>
        <v>9</v>
      </c>
      <c r="K26" s="1">
        <f t="shared" si="4"/>
        <v>4</v>
      </c>
      <c r="L26" s="1">
        <f t="shared" si="5"/>
        <v>3</v>
      </c>
      <c r="M26" s="1">
        <f t="shared" si="6"/>
        <v>1</v>
      </c>
      <c r="N26" s="1">
        <f t="shared" si="7"/>
        <v>3</v>
      </c>
      <c r="O26" s="1">
        <f t="shared" si="8"/>
        <v>5</v>
      </c>
      <c r="P26" s="1">
        <f t="shared" si="9"/>
        <v>5</v>
      </c>
      <c r="Q26" s="1">
        <f t="shared" si="10"/>
        <v>2</v>
      </c>
      <c r="R26" s="1">
        <f t="shared" si="11"/>
        <v>8</v>
      </c>
      <c r="S26" s="1">
        <f t="shared" si="12"/>
        <v>4</v>
      </c>
      <c r="T26" s="1">
        <f t="shared" si="13"/>
        <v>1</v>
      </c>
      <c r="U26" s="1">
        <f t="shared" si="14"/>
        <v>4</v>
      </c>
      <c r="V26" s="1">
        <f t="shared" si="15"/>
        <v>3</v>
      </c>
      <c r="W26" s="1">
        <f t="shared" si="16"/>
        <v>2</v>
      </c>
      <c r="X26" s="1">
        <f t="shared" si="17"/>
        <v>7</v>
      </c>
      <c r="Y26" s="1">
        <f t="shared" si="18"/>
        <v>5</v>
      </c>
      <c r="Z26" s="1">
        <f t="shared" si="19"/>
        <v>3</v>
      </c>
      <c r="AA26" s="1" t="str">
        <f t="shared" si="0"/>
        <v>L</v>
      </c>
      <c r="AB26" s="1">
        <f t="shared" si="20"/>
        <v>2</v>
      </c>
      <c r="AC26" s="1" t="str">
        <f t="shared" si="1"/>
        <v>OTL</v>
      </c>
      <c r="AD26" s="1">
        <f t="shared" si="24"/>
        <v>6</v>
      </c>
      <c r="AE26" s="1">
        <f t="shared" si="25"/>
        <v>3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45991</v>
      </c>
      <c r="B27" s="1">
        <v>26</v>
      </c>
      <c r="C27" s="1" t="s">
        <v>66</v>
      </c>
      <c r="D27" s="1" t="s">
        <v>1</v>
      </c>
      <c r="E27" s="1">
        <v>1</v>
      </c>
      <c r="F27" s="1">
        <v>4</v>
      </c>
      <c r="G27" s="1" t="s">
        <v>83</v>
      </c>
      <c r="H27" s="1" t="s">
        <v>83</v>
      </c>
      <c r="I27" s="1">
        <f t="shared" si="2"/>
        <v>13</v>
      </c>
      <c r="J27" s="1">
        <f t="shared" si="3"/>
        <v>10</v>
      </c>
      <c r="K27" s="1">
        <f t="shared" si="4"/>
        <v>4</v>
      </c>
      <c r="L27" s="1">
        <f t="shared" si="5"/>
        <v>3</v>
      </c>
      <c r="M27" s="1">
        <f t="shared" si="6"/>
        <v>1</v>
      </c>
      <c r="N27" s="1">
        <f t="shared" si="7"/>
        <v>3</v>
      </c>
      <c r="O27" s="1">
        <f t="shared" si="8"/>
        <v>5</v>
      </c>
      <c r="P27" s="1">
        <f t="shared" si="9"/>
        <v>6</v>
      </c>
      <c r="Q27" s="1">
        <f t="shared" si="10"/>
        <v>2</v>
      </c>
      <c r="R27" s="1">
        <f t="shared" si="11"/>
        <v>8</v>
      </c>
      <c r="S27" s="1">
        <f t="shared" si="12"/>
        <v>4</v>
      </c>
      <c r="T27" s="1">
        <f t="shared" si="13"/>
        <v>1</v>
      </c>
      <c r="U27" s="1">
        <f t="shared" si="14"/>
        <v>4</v>
      </c>
      <c r="V27" s="1">
        <f t="shared" si="15"/>
        <v>4</v>
      </c>
      <c r="W27" s="1">
        <f t="shared" si="16"/>
        <v>2</v>
      </c>
      <c r="X27" s="1">
        <f t="shared" si="17"/>
        <v>7</v>
      </c>
      <c r="Y27" s="1">
        <f t="shared" si="18"/>
        <v>6</v>
      </c>
      <c r="Z27" s="1">
        <f t="shared" si="19"/>
        <v>3</v>
      </c>
      <c r="AA27" s="1" t="str">
        <f t="shared" si="0"/>
        <v>L</v>
      </c>
      <c r="AB27" s="1">
        <f t="shared" si="20"/>
        <v>3</v>
      </c>
      <c r="AC27" s="1" t="str">
        <f t="shared" si="1"/>
        <v>L</v>
      </c>
      <c r="AD27" s="1">
        <f t="shared" si="24"/>
        <v>5</v>
      </c>
      <c r="AE27" s="1">
        <f t="shared" si="25"/>
        <v>4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45993</v>
      </c>
      <c r="B28" s="1">
        <v>27</v>
      </c>
      <c r="C28" s="1" t="s">
        <v>66</v>
      </c>
      <c r="D28" s="1" t="s">
        <v>5</v>
      </c>
      <c r="E28" s="1">
        <v>2</v>
      </c>
      <c r="F28" s="1">
        <v>1</v>
      </c>
      <c r="G28" s="1" t="s">
        <v>83</v>
      </c>
      <c r="H28" s="1" t="s">
        <v>83</v>
      </c>
      <c r="I28" s="1">
        <f t="shared" si="2"/>
        <v>14</v>
      </c>
      <c r="J28" s="1">
        <f t="shared" si="3"/>
        <v>10</v>
      </c>
      <c r="K28" s="1">
        <f t="shared" si="4"/>
        <v>4</v>
      </c>
      <c r="L28" s="1">
        <f t="shared" si="5"/>
        <v>3</v>
      </c>
      <c r="M28" s="1">
        <f t="shared" si="6"/>
        <v>1</v>
      </c>
      <c r="N28" s="1">
        <f t="shared" si="7"/>
        <v>3</v>
      </c>
      <c r="O28" s="1">
        <f t="shared" si="8"/>
        <v>6</v>
      </c>
      <c r="P28" s="1">
        <f t="shared" si="9"/>
        <v>6</v>
      </c>
      <c r="Q28" s="1">
        <f t="shared" si="10"/>
        <v>2</v>
      </c>
      <c r="R28" s="1">
        <f t="shared" si="11"/>
        <v>8</v>
      </c>
      <c r="S28" s="1">
        <f t="shared" si="12"/>
        <v>4</v>
      </c>
      <c r="T28" s="1">
        <f t="shared" si="13"/>
        <v>1</v>
      </c>
      <c r="U28" s="1">
        <f t="shared" si="14"/>
        <v>4</v>
      </c>
      <c r="V28" s="1">
        <f t="shared" si="15"/>
        <v>4</v>
      </c>
      <c r="W28" s="1">
        <f t="shared" si="16"/>
        <v>2</v>
      </c>
      <c r="X28" s="1">
        <f t="shared" si="17"/>
        <v>8</v>
      </c>
      <c r="Y28" s="1">
        <f t="shared" si="18"/>
        <v>6</v>
      </c>
      <c r="Z28" s="1">
        <f t="shared" si="19"/>
        <v>3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5</v>
      </c>
      <c r="AE28" s="1">
        <f t="shared" si="25"/>
        <v>4</v>
      </c>
      <c r="AF28" s="1">
        <f t="shared" si="26"/>
        <v>1</v>
      </c>
      <c r="AG28" s="43"/>
      <c r="AM28" s="1" t="s">
        <v>3</v>
      </c>
    </row>
    <row r="29" spans="1:39" x14ac:dyDescent="0.3">
      <c r="A29" s="42">
        <v>45995</v>
      </c>
      <c r="B29" s="1">
        <v>28</v>
      </c>
      <c r="C29" s="1" t="s">
        <v>66</v>
      </c>
      <c r="D29" s="1" t="s">
        <v>24</v>
      </c>
      <c r="E29" s="1">
        <v>6</v>
      </c>
      <c r="F29" s="1">
        <v>3</v>
      </c>
      <c r="G29" s="1" t="s">
        <v>83</v>
      </c>
      <c r="H29" s="1" t="s">
        <v>83</v>
      </c>
      <c r="I29" s="1">
        <f t="shared" si="2"/>
        <v>15</v>
      </c>
      <c r="J29" s="1">
        <f t="shared" si="3"/>
        <v>10</v>
      </c>
      <c r="K29" s="1">
        <f t="shared" si="4"/>
        <v>4</v>
      </c>
      <c r="L29" s="1">
        <f t="shared" si="5"/>
        <v>3</v>
      </c>
      <c r="M29" s="1">
        <f t="shared" si="6"/>
        <v>1</v>
      </c>
      <c r="N29" s="1">
        <f t="shared" si="7"/>
        <v>3</v>
      </c>
      <c r="O29" s="1">
        <f t="shared" si="8"/>
        <v>7</v>
      </c>
      <c r="P29" s="1">
        <f t="shared" si="9"/>
        <v>6</v>
      </c>
      <c r="Q29" s="1">
        <f t="shared" si="10"/>
        <v>2</v>
      </c>
      <c r="R29" s="1">
        <f t="shared" si="11"/>
        <v>8</v>
      </c>
      <c r="S29" s="1">
        <f t="shared" si="12"/>
        <v>4</v>
      </c>
      <c r="T29" s="1">
        <f t="shared" si="13"/>
        <v>1</v>
      </c>
      <c r="U29" s="1">
        <f t="shared" si="14"/>
        <v>4</v>
      </c>
      <c r="V29" s="1">
        <f t="shared" si="15"/>
        <v>4</v>
      </c>
      <c r="W29" s="1">
        <f t="shared" si="16"/>
        <v>2</v>
      </c>
      <c r="X29" s="1">
        <f t="shared" si="17"/>
        <v>8</v>
      </c>
      <c r="Y29" s="1">
        <f t="shared" si="18"/>
        <v>6</v>
      </c>
      <c r="Z29" s="1">
        <f t="shared" si="19"/>
        <v>3</v>
      </c>
      <c r="AA29" s="1" t="str">
        <f t="shared" si="0"/>
        <v>W</v>
      </c>
      <c r="AB29" s="1">
        <f t="shared" si="20"/>
        <v>2</v>
      </c>
      <c r="AC29" s="1" t="str">
        <f t="shared" si="1"/>
        <v>W</v>
      </c>
      <c r="AD29" s="1">
        <f t="shared" si="24"/>
        <v>5</v>
      </c>
      <c r="AE29" s="1">
        <f t="shared" si="25"/>
        <v>4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65</v>
      </c>
      <c r="D30" s="1" t="s">
        <v>5</v>
      </c>
      <c r="E30" s="1">
        <v>2</v>
      </c>
      <c r="F30" s="1">
        <v>0</v>
      </c>
      <c r="G30" s="1" t="s">
        <v>83</v>
      </c>
      <c r="H30" s="1" t="s">
        <v>83</v>
      </c>
      <c r="I30" s="1">
        <f t="shared" si="2"/>
        <v>16</v>
      </c>
      <c r="J30" s="1">
        <f t="shared" si="3"/>
        <v>10</v>
      </c>
      <c r="K30" s="1">
        <f t="shared" si="4"/>
        <v>4</v>
      </c>
      <c r="L30" s="1">
        <f t="shared" si="5"/>
        <v>3</v>
      </c>
      <c r="M30" s="1">
        <f t="shared" si="6"/>
        <v>1</v>
      </c>
      <c r="N30" s="1">
        <f t="shared" si="7"/>
        <v>3</v>
      </c>
      <c r="O30" s="1">
        <f t="shared" si="8"/>
        <v>7</v>
      </c>
      <c r="P30" s="1">
        <f t="shared" si="9"/>
        <v>6</v>
      </c>
      <c r="Q30" s="1">
        <f t="shared" si="10"/>
        <v>2</v>
      </c>
      <c r="R30" s="1">
        <f t="shared" si="11"/>
        <v>9</v>
      </c>
      <c r="S30" s="1">
        <f t="shared" si="12"/>
        <v>4</v>
      </c>
      <c r="T30" s="1">
        <f t="shared" si="13"/>
        <v>1</v>
      </c>
      <c r="U30" s="1">
        <f t="shared" si="14"/>
        <v>4</v>
      </c>
      <c r="V30" s="1">
        <f t="shared" si="15"/>
        <v>4</v>
      </c>
      <c r="W30" s="1">
        <f t="shared" si="16"/>
        <v>2</v>
      </c>
      <c r="X30" s="1">
        <f t="shared" si="17"/>
        <v>9</v>
      </c>
      <c r="Y30" s="1">
        <f t="shared" si="18"/>
        <v>6</v>
      </c>
      <c r="Z30" s="1">
        <f t="shared" si="19"/>
        <v>3</v>
      </c>
      <c r="AA30" s="1" t="str">
        <f t="shared" si="0"/>
        <v>W</v>
      </c>
      <c r="AB30" s="1">
        <f t="shared" si="20"/>
        <v>3</v>
      </c>
      <c r="AC30" s="1" t="str">
        <f t="shared" si="1"/>
        <v>W</v>
      </c>
      <c r="AD30" s="1">
        <f t="shared" si="24"/>
        <v>6</v>
      </c>
      <c r="AE30" s="1">
        <f t="shared" si="25"/>
        <v>3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45998</v>
      </c>
      <c r="B31" s="1">
        <v>30</v>
      </c>
      <c r="C31" s="1" t="s">
        <v>65</v>
      </c>
      <c r="D31" s="1" t="s">
        <v>19</v>
      </c>
      <c r="E31" s="1">
        <v>1</v>
      </c>
      <c r="F31" s="1">
        <v>4</v>
      </c>
      <c r="G31" s="1" t="s">
        <v>83</v>
      </c>
      <c r="H31" s="1" t="s">
        <v>83</v>
      </c>
      <c r="I31" s="1">
        <f t="shared" si="2"/>
        <v>16</v>
      </c>
      <c r="J31" s="1">
        <f t="shared" si="3"/>
        <v>11</v>
      </c>
      <c r="K31" s="1">
        <f t="shared" si="4"/>
        <v>4</v>
      </c>
      <c r="L31" s="1">
        <f t="shared" si="5"/>
        <v>3</v>
      </c>
      <c r="M31" s="1">
        <f t="shared" si="6"/>
        <v>1</v>
      </c>
      <c r="N31" s="1">
        <f t="shared" si="7"/>
        <v>3</v>
      </c>
      <c r="O31" s="1">
        <f t="shared" si="8"/>
        <v>7</v>
      </c>
      <c r="P31" s="1">
        <f t="shared" si="9"/>
        <v>6</v>
      </c>
      <c r="Q31" s="1">
        <f t="shared" si="10"/>
        <v>2</v>
      </c>
      <c r="R31" s="1">
        <f t="shared" si="11"/>
        <v>9</v>
      </c>
      <c r="S31" s="1">
        <f t="shared" si="12"/>
        <v>5</v>
      </c>
      <c r="T31" s="1">
        <f t="shared" si="13"/>
        <v>1</v>
      </c>
      <c r="U31" s="1">
        <f t="shared" si="14"/>
        <v>4</v>
      </c>
      <c r="V31" s="1">
        <f t="shared" si="15"/>
        <v>4</v>
      </c>
      <c r="W31" s="1">
        <f t="shared" si="16"/>
        <v>2</v>
      </c>
      <c r="X31" s="1">
        <f t="shared" si="17"/>
        <v>9</v>
      </c>
      <c r="Y31" s="1">
        <f t="shared" si="18"/>
        <v>7</v>
      </c>
      <c r="Z31" s="1">
        <f t="shared" si="19"/>
        <v>3</v>
      </c>
      <c r="AA31" s="1" t="str">
        <f t="shared" si="0"/>
        <v>L</v>
      </c>
      <c r="AB31" s="1">
        <f t="shared" si="20"/>
        <v>1</v>
      </c>
      <c r="AC31" s="1" t="str">
        <f t="shared" si="1"/>
        <v>L</v>
      </c>
      <c r="AD31" s="1">
        <f t="shared" si="24"/>
        <v>5</v>
      </c>
      <c r="AE31" s="1">
        <f t="shared" si="25"/>
        <v>4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46000</v>
      </c>
      <c r="B32" s="1">
        <v>31</v>
      </c>
      <c r="C32" s="1" t="s">
        <v>66</v>
      </c>
      <c r="D32" s="1" t="s">
        <v>2</v>
      </c>
      <c r="E32" s="1">
        <v>5</v>
      </c>
      <c r="F32" s="1">
        <v>4</v>
      </c>
      <c r="G32" s="1" t="s">
        <v>84</v>
      </c>
      <c r="H32" s="1" t="s">
        <v>84</v>
      </c>
      <c r="I32" s="1">
        <f t="shared" si="2"/>
        <v>17</v>
      </c>
      <c r="J32" s="1">
        <f t="shared" si="3"/>
        <v>11</v>
      </c>
      <c r="K32" s="1">
        <f t="shared" si="4"/>
        <v>5</v>
      </c>
      <c r="L32" s="1">
        <f t="shared" si="5"/>
        <v>3</v>
      </c>
      <c r="M32" s="1">
        <f t="shared" si="6"/>
        <v>2</v>
      </c>
      <c r="N32" s="1">
        <f t="shared" si="7"/>
        <v>3</v>
      </c>
      <c r="O32" s="1">
        <f t="shared" si="8"/>
        <v>8</v>
      </c>
      <c r="P32" s="1">
        <f t="shared" si="9"/>
        <v>6</v>
      </c>
      <c r="Q32" s="1">
        <f t="shared" si="10"/>
        <v>2</v>
      </c>
      <c r="R32" s="1">
        <f t="shared" si="11"/>
        <v>9</v>
      </c>
      <c r="S32" s="1">
        <f t="shared" si="12"/>
        <v>5</v>
      </c>
      <c r="T32" s="1">
        <f t="shared" si="13"/>
        <v>1</v>
      </c>
      <c r="U32" s="1">
        <f t="shared" si="14"/>
        <v>4</v>
      </c>
      <c r="V32" s="1">
        <f t="shared" si="15"/>
        <v>4</v>
      </c>
      <c r="W32" s="1">
        <f t="shared" si="16"/>
        <v>2</v>
      </c>
      <c r="X32" s="1">
        <f t="shared" si="17"/>
        <v>9</v>
      </c>
      <c r="Y32" s="1">
        <f t="shared" si="18"/>
        <v>7</v>
      </c>
      <c r="Z32" s="1">
        <f t="shared" si="19"/>
        <v>3</v>
      </c>
      <c r="AA32" s="1" t="str">
        <f t="shared" si="0"/>
        <v>W</v>
      </c>
      <c r="AB32" s="1">
        <f t="shared" si="20"/>
        <v>1</v>
      </c>
      <c r="AC32" s="1" t="str">
        <f t="shared" si="1"/>
        <v>W</v>
      </c>
      <c r="AD32" s="1">
        <f t="shared" si="24"/>
        <v>5</v>
      </c>
      <c r="AE32" s="1">
        <f t="shared" si="25"/>
        <v>4</v>
      </c>
      <c r="AF32" s="1">
        <f t="shared" si="26"/>
        <v>1</v>
      </c>
      <c r="AG32" s="43"/>
    </row>
    <row r="33" spans="1:33" x14ac:dyDescent="0.3">
      <c r="A33" s="42">
        <v>46002</v>
      </c>
      <c r="B33" s="1">
        <v>32</v>
      </c>
      <c r="C33" s="1" t="s">
        <v>66</v>
      </c>
      <c r="D33" s="1" t="s">
        <v>31</v>
      </c>
      <c r="E33" s="1">
        <v>5</v>
      </c>
      <c r="F33" s="1">
        <v>2</v>
      </c>
      <c r="G33" s="1" t="s">
        <v>83</v>
      </c>
      <c r="H33" s="1" t="s">
        <v>83</v>
      </c>
      <c r="I33" s="1">
        <f t="shared" si="2"/>
        <v>18</v>
      </c>
      <c r="J33" s="1">
        <f t="shared" si="3"/>
        <v>11</v>
      </c>
      <c r="K33" s="1">
        <f t="shared" si="4"/>
        <v>5</v>
      </c>
      <c r="L33" s="1">
        <f t="shared" si="5"/>
        <v>3</v>
      </c>
      <c r="M33" s="1">
        <f t="shared" si="6"/>
        <v>2</v>
      </c>
      <c r="N33" s="1">
        <f t="shared" si="7"/>
        <v>3</v>
      </c>
      <c r="O33" s="1">
        <f t="shared" si="8"/>
        <v>9</v>
      </c>
      <c r="P33" s="1">
        <f t="shared" si="9"/>
        <v>6</v>
      </c>
      <c r="Q33" s="1">
        <f t="shared" si="10"/>
        <v>2</v>
      </c>
      <c r="R33" s="1">
        <f t="shared" si="11"/>
        <v>9</v>
      </c>
      <c r="S33" s="1">
        <f t="shared" si="12"/>
        <v>5</v>
      </c>
      <c r="T33" s="1">
        <f t="shared" si="13"/>
        <v>1</v>
      </c>
      <c r="U33" s="1">
        <f t="shared" si="14"/>
        <v>4</v>
      </c>
      <c r="V33" s="1">
        <f t="shared" si="15"/>
        <v>4</v>
      </c>
      <c r="W33" s="1">
        <f t="shared" si="16"/>
        <v>2</v>
      </c>
      <c r="X33" s="1">
        <f t="shared" si="17"/>
        <v>9</v>
      </c>
      <c r="Y33" s="1">
        <f t="shared" si="18"/>
        <v>7</v>
      </c>
      <c r="Z33" s="1">
        <f t="shared" si="19"/>
        <v>3</v>
      </c>
      <c r="AA33" s="1" t="str">
        <f t="shared" si="0"/>
        <v>W</v>
      </c>
      <c r="AB33" s="1">
        <f t="shared" si="20"/>
        <v>2</v>
      </c>
      <c r="AC33" s="1" t="str">
        <f t="shared" si="1"/>
        <v>W</v>
      </c>
      <c r="AD33" s="1">
        <f t="shared" si="24"/>
        <v>6</v>
      </c>
      <c r="AE33" s="1">
        <f t="shared" si="25"/>
        <v>3</v>
      </c>
      <c r="AF33" s="1">
        <f t="shared" si="26"/>
        <v>1</v>
      </c>
      <c r="AG33" s="43"/>
    </row>
    <row r="34" spans="1:33" x14ac:dyDescent="0.3">
      <c r="A34" s="42">
        <v>46004</v>
      </c>
      <c r="B34" s="1">
        <v>33</v>
      </c>
      <c r="C34" s="1" t="s">
        <v>66</v>
      </c>
      <c r="D34" s="1" t="s">
        <v>5</v>
      </c>
      <c r="E34" s="1">
        <v>3</v>
      </c>
      <c r="F34" s="1">
        <v>2</v>
      </c>
      <c r="G34" s="1" t="s">
        <v>84</v>
      </c>
      <c r="H34" s="1" t="s">
        <v>84</v>
      </c>
      <c r="I34" s="1">
        <f t="shared" si="2"/>
        <v>19</v>
      </c>
      <c r="J34" s="1">
        <f t="shared" si="3"/>
        <v>11</v>
      </c>
      <c r="K34" s="1">
        <f t="shared" si="4"/>
        <v>6</v>
      </c>
      <c r="L34" s="1">
        <f t="shared" si="5"/>
        <v>3</v>
      </c>
      <c r="M34" s="1">
        <f t="shared" si="6"/>
        <v>3</v>
      </c>
      <c r="N34" s="1">
        <f t="shared" si="7"/>
        <v>3</v>
      </c>
      <c r="O34" s="1">
        <f t="shared" si="8"/>
        <v>10</v>
      </c>
      <c r="P34" s="1">
        <f t="shared" si="9"/>
        <v>6</v>
      </c>
      <c r="Q34" s="1">
        <f t="shared" si="10"/>
        <v>2</v>
      </c>
      <c r="R34" s="1">
        <f t="shared" si="11"/>
        <v>9</v>
      </c>
      <c r="S34" s="1">
        <f t="shared" si="12"/>
        <v>5</v>
      </c>
      <c r="T34" s="1">
        <f t="shared" si="13"/>
        <v>1</v>
      </c>
      <c r="U34" s="1">
        <f t="shared" si="14"/>
        <v>4</v>
      </c>
      <c r="V34" s="1">
        <f t="shared" si="15"/>
        <v>4</v>
      </c>
      <c r="W34" s="1">
        <f t="shared" si="16"/>
        <v>2</v>
      </c>
      <c r="X34" s="1">
        <f t="shared" si="17"/>
        <v>10</v>
      </c>
      <c r="Y34" s="1">
        <f t="shared" si="18"/>
        <v>7</v>
      </c>
      <c r="Z34" s="1">
        <f t="shared" si="19"/>
        <v>3</v>
      </c>
      <c r="AA34" s="1" t="str">
        <f t="shared" ref="AA34:AA65" si="27">IF(E34="","",IF(E34&gt;F34,"W","L"))</f>
        <v>W</v>
      </c>
      <c r="AB34" s="1">
        <f t="shared" si="20"/>
        <v>3</v>
      </c>
      <c r="AC34" s="1" t="str">
        <f t="shared" ref="AC34:AC65" si="28">IF(E34="","",IF(E34&gt;F34,"W",IF(AND(E34&lt;F34,G34=$AK$2,H34=$AK$2),"L","OTL")))</f>
        <v>W</v>
      </c>
      <c r="AD34" s="1">
        <f t="shared" si="24"/>
        <v>6</v>
      </c>
      <c r="AE34" s="1">
        <f t="shared" si="25"/>
        <v>3</v>
      </c>
      <c r="AF34" s="1">
        <f t="shared" si="26"/>
        <v>1</v>
      </c>
      <c r="AG34" s="43"/>
    </row>
    <row r="35" spans="1:33" x14ac:dyDescent="0.3">
      <c r="A35" s="42">
        <v>46007</v>
      </c>
      <c r="B35" s="1">
        <v>34</v>
      </c>
      <c r="C35" s="1" t="s">
        <v>65</v>
      </c>
      <c r="D35" s="1" t="s">
        <v>21</v>
      </c>
      <c r="E35" s="1">
        <v>2</v>
      </c>
      <c r="F35" s="1">
        <v>3</v>
      </c>
      <c r="G35" s="1" t="s">
        <v>83</v>
      </c>
      <c r="H35" s="1" t="s">
        <v>83</v>
      </c>
      <c r="I35" s="1">
        <f t="shared" ref="I35:I66" si="29">IF(E35="","",IF(E35&gt;F35,I34+1,I34))</f>
        <v>19</v>
      </c>
      <c r="J35" s="1">
        <f t="shared" ref="J35:J66" si="30">IF(E35="","",IF(AND(F35&gt;E35,G35=$AK$2,H35=$AK$2),J34+1,J34))</f>
        <v>12</v>
      </c>
      <c r="K35" s="1">
        <f t="shared" ref="K35:K66" si="31">IF(E35="","",IF(AND(G35=$AK$1,E35&gt;F35),K34+1,K34))</f>
        <v>6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3</v>
      </c>
      <c r="N35" s="1">
        <f t="shared" ref="N35:N66" si="34">IF(E35="","",IF(AND(H35=$AK$1,E35&lt;F35),N34+1,N34))</f>
        <v>3</v>
      </c>
      <c r="O35" s="1">
        <f t="shared" ref="O35:O66" si="35">IF(E35="","",IF(AND(C35=$AL$1,E35&gt;F35),O34+1,O34))</f>
        <v>10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6</v>
      </c>
      <c r="T35" s="1">
        <f t="shared" ref="T35:T66" si="40">IF(E35="","",IF(AND(C35=$AL$2,F35&gt;E35,OR(G35=$AK$1,H35=$AK$1)), T34+1, T34))</f>
        <v>1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8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L</v>
      </c>
      <c r="AD35" s="1">
        <f t="shared" si="24"/>
        <v>6</v>
      </c>
      <c r="AE35" s="1">
        <f t="shared" si="25"/>
        <v>3</v>
      </c>
      <c r="AF35" s="1">
        <f t="shared" si="26"/>
        <v>1</v>
      </c>
      <c r="AG35" s="43"/>
    </row>
    <row r="36" spans="1:33" x14ac:dyDescent="0.3">
      <c r="A36" s="42">
        <v>46010</v>
      </c>
      <c r="B36" s="1">
        <v>35</v>
      </c>
      <c r="C36" s="1" t="s">
        <v>66</v>
      </c>
      <c r="D36" s="1" t="s">
        <v>3</v>
      </c>
      <c r="E36" s="1">
        <v>1</v>
      </c>
      <c r="F36" s="1">
        <v>4</v>
      </c>
      <c r="G36" s="1" t="s">
        <v>83</v>
      </c>
      <c r="H36" s="1" t="s">
        <v>83</v>
      </c>
      <c r="I36" s="1">
        <f t="shared" si="29"/>
        <v>19</v>
      </c>
      <c r="J36" s="1">
        <f t="shared" si="30"/>
        <v>13</v>
      </c>
      <c r="K36" s="1">
        <f t="shared" si="31"/>
        <v>6</v>
      </c>
      <c r="L36" s="1">
        <f t="shared" si="32"/>
        <v>3</v>
      </c>
      <c r="M36" s="1">
        <f t="shared" si="33"/>
        <v>3</v>
      </c>
      <c r="N36" s="1">
        <f t="shared" si="34"/>
        <v>3</v>
      </c>
      <c r="O36" s="1">
        <f t="shared" si="35"/>
        <v>10</v>
      </c>
      <c r="P36" s="1">
        <f t="shared" si="36"/>
        <v>7</v>
      </c>
      <c r="Q36" s="1">
        <f t="shared" si="37"/>
        <v>2</v>
      </c>
      <c r="R36" s="1">
        <f t="shared" si="38"/>
        <v>9</v>
      </c>
      <c r="S36" s="1">
        <f t="shared" si="39"/>
        <v>6</v>
      </c>
      <c r="T36" s="1">
        <f t="shared" si="40"/>
        <v>1</v>
      </c>
      <c r="U36" s="1">
        <f t="shared" si="41"/>
        <v>4</v>
      </c>
      <c r="V36" s="1">
        <f t="shared" si="42"/>
        <v>4</v>
      </c>
      <c r="W36" s="1">
        <f t="shared" si="43"/>
        <v>2</v>
      </c>
      <c r="X36" s="1">
        <f t="shared" si="44"/>
        <v>10</v>
      </c>
      <c r="Y36" s="1">
        <f t="shared" si="45"/>
        <v>8</v>
      </c>
      <c r="Z36" s="1">
        <f t="shared" si="46"/>
        <v>3</v>
      </c>
      <c r="AA36" s="1" t="str">
        <f t="shared" si="27"/>
        <v>L</v>
      </c>
      <c r="AB36" s="1">
        <f t="shared" si="47"/>
        <v>2</v>
      </c>
      <c r="AC36" s="1" t="str">
        <f t="shared" si="28"/>
        <v>L</v>
      </c>
      <c r="AD36" s="1">
        <f t="shared" si="24"/>
        <v>6</v>
      </c>
      <c r="AE36" s="1">
        <f t="shared" si="25"/>
        <v>4</v>
      </c>
      <c r="AF36" s="1">
        <f t="shared" si="26"/>
        <v>0</v>
      </c>
      <c r="AG36" s="43"/>
    </row>
    <row r="37" spans="1:33" x14ac:dyDescent="0.3">
      <c r="A37" s="42">
        <v>46011</v>
      </c>
      <c r="B37" s="1">
        <v>36</v>
      </c>
      <c r="C37" s="1" t="s">
        <v>65</v>
      </c>
      <c r="D37" s="1" t="s">
        <v>28</v>
      </c>
      <c r="E37" s="1">
        <v>2</v>
      </c>
      <c r="F37" s="1">
        <v>3</v>
      </c>
      <c r="G37" s="1" t="s">
        <v>84</v>
      </c>
      <c r="H37" s="1" t="s">
        <v>84</v>
      </c>
      <c r="I37" s="1">
        <f t="shared" si="29"/>
        <v>19</v>
      </c>
      <c r="J37" s="1">
        <f t="shared" si="30"/>
        <v>13</v>
      </c>
      <c r="K37" s="1">
        <f t="shared" si="31"/>
        <v>6</v>
      </c>
      <c r="L37" s="1">
        <f t="shared" si="32"/>
        <v>4</v>
      </c>
      <c r="M37" s="1">
        <f t="shared" si="33"/>
        <v>3</v>
      </c>
      <c r="N37" s="1">
        <f t="shared" si="34"/>
        <v>4</v>
      </c>
      <c r="O37" s="1">
        <f t="shared" si="35"/>
        <v>10</v>
      </c>
      <c r="P37" s="1">
        <f t="shared" si="36"/>
        <v>7</v>
      </c>
      <c r="Q37" s="1">
        <f t="shared" si="37"/>
        <v>2</v>
      </c>
      <c r="R37" s="1">
        <f t="shared" si="38"/>
        <v>9</v>
      </c>
      <c r="S37" s="1">
        <f t="shared" si="39"/>
        <v>6</v>
      </c>
      <c r="T37" s="1">
        <f t="shared" si="40"/>
        <v>2</v>
      </c>
      <c r="U37" s="1">
        <f t="shared" si="41"/>
        <v>4</v>
      </c>
      <c r="V37" s="1">
        <f t="shared" si="42"/>
        <v>4</v>
      </c>
      <c r="W37" s="1">
        <f t="shared" si="43"/>
        <v>2</v>
      </c>
      <c r="X37" s="1">
        <f t="shared" si="44"/>
        <v>10</v>
      </c>
      <c r="Y37" s="1">
        <f t="shared" si="45"/>
        <v>8</v>
      </c>
      <c r="Z37" s="1">
        <f t="shared" si="46"/>
        <v>4</v>
      </c>
      <c r="AA37" s="1" t="str">
        <f t="shared" si="27"/>
        <v>L</v>
      </c>
      <c r="AB37" s="1">
        <f t="shared" si="47"/>
        <v>3</v>
      </c>
      <c r="AC37" s="1" t="str">
        <f t="shared" si="28"/>
        <v>OTL</v>
      </c>
      <c r="AD37" s="1">
        <f t="shared" si="24"/>
        <v>6</v>
      </c>
      <c r="AE37" s="1">
        <f t="shared" si="25"/>
        <v>3</v>
      </c>
      <c r="AF37" s="1">
        <f t="shared" si="26"/>
        <v>1</v>
      </c>
      <c r="AG37" s="43"/>
    </row>
    <row r="38" spans="1:33" x14ac:dyDescent="0.3">
      <c r="A38" s="42">
        <v>46014</v>
      </c>
      <c r="B38" s="1">
        <v>37</v>
      </c>
      <c r="C38" s="1" t="s">
        <v>66</v>
      </c>
      <c r="D38" s="1" t="s">
        <v>14</v>
      </c>
      <c r="E38" s="1">
        <v>2</v>
      </c>
      <c r="F38" s="1">
        <v>1</v>
      </c>
      <c r="G38" s="1" t="s">
        <v>83</v>
      </c>
      <c r="H38" s="1" t="s">
        <v>83</v>
      </c>
      <c r="I38" s="1">
        <f t="shared" si="29"/>
        <v>20</v>
      </c>
      <c r="J38" s="1">
        <f t="shared" si="30"/>
        <v>13</v>
      </c>
      <c r="K38" s="1">
        <f t="shared" si="31"/>
        <v>6</v>
      </c>
      <c r="L38" s="1">
        <f t="shared" si="32"/>
        <v>4</v>
      </c>
      <c r="M38" s="1">
        <f t="shared" si="33"/>
        <v>3</v>
      </c>
      <c r="N38" s="1">
        <f t="shared" si="34"/>
        <v>4</v>
      </c>
      <c r="O38" s="1">
        <f t="shared" si="35"/>
        <v>11</v>
      </c>
      <c r="P38" s="1">
        <f t="shared" si="36"/>
        <v>7</v>
      </c>
      <c r="Q38" s="1">
        <f t="shared" si="37"/>
        <v>2</v>
      </c>
      <c r="R38" s="1">
        <f t="shared" si="38"/>
        <v>9</v>
      </c>
      <c r="S38" s="1">
        <f t="shared" si="39"/>
        <v>6</v>
      </c>
      <c r="T38" s="1">
        <f t="shared" si="40"/>
        <v>2</v>
      </c>
      <c r="U38" s="1">
        <f t="shared" si="41"/>
        <v>5</v>
      </c>
      <c r="V38" s="1">
        <f t="shared" si="42"/>
        <v>4</v>
      </c>
      <c r="W38" s="1">
        <f t="shared" si="43"/>
        <v>2</v>
      </c>
      <c r="X38" s="1">
        <f t="shared" si="44"/>
        <v>11</v>
      </c>
      <c r="Y38" s="1">
        <f t="shared" si="45"/>
        <v>8</v>
      </c>
      <c r="Z38" s="1">
        <f t="shared" si="46"/>
        <v>4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6</v>
      </c>
      <c r="AE38" s="1">
        <f t="shared" si="25"/>
        <v>3</v>
      </c>
      <c r="AF38" s="1">
        <f t="shared" si="26"/>
        <v>1</v>
      </c>
      <c r="AG38" s="43"/>
    </row>
    <row r="39" spans="1:33" x14ac:dyDescent="0.3">
      <c r="A39" s="42">
        <v>46018</v>
      </c>
      <c r="B39" s="1">
        <v>38</v>
      </c>
      <c r="C39" s="1" t="s">
        <v>66</v>
      </c>
      <c r="D39" s="1" t="s">
        <v>12</v>
      </c>
      <c r="E39" s="1">
        <v>2</v>
      </c>
      <c r="F39" s="1">
        <v>0</v>
      </c>
      <c r="G39" s="1" t="s">
        <v>83</v>
      </c>
      <c r="H39" s="1" t="s">
        <v>83</v>
      </c>
      <c r="I39" s="1">
        <f t="shared" si="29"/>
        <v>21</v>
      </c>
      <c r="J39" s="1">
        <f t="shared" si="30"/>
        <v>13</v>
      </c>
      <c r="K39" s="1">
        <f t="shared" si="31"/>
        <v>6</v>
      </c>
      <c r="L39" s="1">
        <f t="shared" si="32"/>
        <v>4</v>
      </c>
      <c r="M39" s="1">
        <f t="shared" si="33"/>
        <v>3</v>
      </c>
      <c r="N39" s="1">
        <f t="shared" si="34"/>
        <v>4</v>
      </c>
      <c r="O39" s="1">
        <f t="shared" si="35"/>
        <v>12</v>
      </c>
      <c r="P39" s="1">
        <f t="shared" si="36"/>
        <v>7</v>
      </c>
      <c r="Q39" s="1">
        <f t="shared" si="37"/>
        <v>2</v>
      </c>
      <c r="R39" s="1">
        <f t="shared" si="38"/>
        <v>9</v>
      </c>
      <c r="S39" s="1">
        <f t="shared" si="39"/>
        <v>6</v>
      </c>
      <c r="T39" s="1">
        <f t="shared" si="40"/>
        <v>2</v>
      </c>
      <c r="U39" s="1">
        <f t="shared" si="41"/>
        <v>6</v>
      </c>
      <c r="V39" s="1">
        <f t="shared" si="42"/>
        <v>4</v>
      </c>
      <c r="W39" s="1">
        <f t="shared" si="43"/>
        <v>2</v>
      </c>
      <c r="X39" s="1">
        <f t="shared" si="44"/>
        <v>12</v>
      </c>
      <c r="Y39" s="1">
        <f t="shared" si="45"/>
        <v>8</v>
      </c>
      <c r="Z39" s="1">
        <f t="shared" si="46"/>
        <v>4</v>
      </c>
      <c r="AA39" s="1" t="str">
        <f t="shared" si="27"/>
        <v>W</v>
      </c>
      <c r="AB39" s="1">
        <f t="shared" si="47"/>
        <v>2</v>
      </c>
      <c r="AC39" s="1" t="str">
        <f t="shared" si="28"/>
        <v>W</v>
      </c>
      <c r="AD39" s="1">
        <f t="shared" si="24"/>
        <v>6</v>
      </c>
      <c r="AE39" s="1">
        <f t="shared" si="25"/>
        <v>3</v>
      </c>
      <c r="AF39" s="1">
        <f t="shared" si="26"/>
        <v>1</v>
      </c>
      <c r="AG39" s="43"/>
    </row>
    <row r="40" spans="1:33" x14ac:dyDescent="0.3">
      <c r="A40" s="42">
        <v>46019</v>
      </c>
      <c r="B40" s="1">
        <v>39</v>
      </c>
      <c r="C40" s="1" t="s">
        <v>65</v>
      </c>
      <c r="D40" s="1" t="s">
        <v>23</v>
      </c>
      <c r="E40" s="1">
        <v>2</v>
      </c>
      <c r="F40" s="1">
        <v>4</v>
      </c>
      <c r="G40" s="1" t="s">
        <v>83</v>
      </c>
      <c r="H40" s="1" t="s">
        <v>83</v>
      </c>
      <c r="I40" s="1">
        <f t="shared" si="29"/>
        <v>21</v>
      </c>
      <c r="J40" s="1">
        <f t="shared" si="30"/>
        <v>14</v>
      </c>
      <c r="K40" s="1">
        <f t="shared" si="31"/>
        <v>6</v>
      </c>
      <c r="L40" s="1">
        <f t="shared" si="32"/>
        <v>4</v>
      </c>
      <c r="M40" s="1">
        <f t="shared" si="33"/>
        <v>3</v>
      </c>
      <c r="N40" s="1">
        <f t="shared" si="34"/>
        <v>4</v>
      </c>
      <c r="O40" s="1">
        <f t="shared" si="35"/>
        <v>12</v>
      </c>
      <c r="P40" s="1">
        <f t="shared" si="36"/>
        <v>7</v>
      </c>
      <c r="Q40" s="1">
        <f t="shared" si="37"/>
        <v>2</v>
      </c>
      <c r="R40" s="1">
        <f t="shared" si="38"/>
        <v>9</v>
      </c>
      <c r="S40" s="1">
        <f t="shared" si="39"/>
        <v>7</v>
      </c>
      <c r="T40" s="1">
        <f t="shared" si="40"/>
        <v>2</v>
      </c>
      <c r="U40" s="1">
        <f t="shared" si="41"/>
        <v>6</v>
      </c>
      <c r="V40" s="1">
        <f t="shared" si="42"/>
        <v>5</v>
      </c>
      <c r="W40" s="1">
        <f t="shared" si="43"/>
        <v>2</v>
      </c>
      <c r="X40" s="1">
        <f t="shared" si="44"/>
        <v>12</v>
      </c>
      <c r="Y40" s="1">
        <f t="shared" si="45"/>
        <v>9</v>
      </c>
      <c r="Z40" s="1">
        <f t="shared" si="46"/>
        <v>4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5</v>
      </c>
      <c r="AE40" s="1">
        <f t="shared" si="25"/>
        <v>4</v>
      </c>
      <c r="AF40" s="1">
        <f t="shared" si="26"/>
        <v>1</v>
      </c>
      <c r="AG40" s="43"/>
    </row>
    <row r="41" spans="1:33" x14ac:dyDescent="0.3">
      <c r="A41" s="42">
        <v>46021</v>
      </c>
      <c r="B41" s="1">
        <v>40</v>
      </c>
      <c r="C41" s="1" t="s">
        <v>65</v>
      </c>
      <c r="D41" s="1" t="s">
        <v>25</v>
      </c>
      <c r="E41" s="1">
        <v>3</v>
      </c>
      <c r="F41" s="1">
        <v>2</v>
      </c>
      <c r="G41" s="1" t="s">
        <v>84</v>
      </c>
      <c r="H41" s="1" t="s">
        <v>84</v>
      </c>
      <c r="I41" s="1">
        <f t="shared" si="29"/>
        <v>22</v>
      </c>
      <c r="J41" s="1">
        <f t="shared" si="30"/>
        <v>14</v>
      </c>
      <c r="K41" s="1">
        <f t="shared" si="31"/>
        <v>7</v>
      </c>
      <c r="L41" s="1">
        <f t="shared" si="32"/>
        <v>4</v>
      </c>
      <c r="M41" s="1">
        <f t="shared" si="33"/>
        <v>4</v>
      </c>
      <c r="N41" s="1">
        <f t="shared" si="34"/>
        <v>4</v>
      </c>
      <c r="O41" s="1">
        <f t="shared" si="35"/>
        <v>12</v>
      </c>
      <c r="P41" s="1">
        <f t="shared" si="36"/>
        <v>7</v>
      </c>
      <c r="Q41" s="1">
        <f t="shared" si="37"/>
        <v>2</v>
      </c>
      <c r="R41" s="1">
        <f t="shared" si="38"/>
        <v>10</v>
      </c>
      <c r="S41" s="1">
        <f t="shared" si="39"/>
        <v>7</v>
      </c>
      <c r="T41" s="1">
        <f t="shared" si="40"/>
        <v>2</v>
      </c>
      <c r="U41" s="1">
        <f t="shared" si="41"/>
        <v>6</v>
      </c>
      <c r="V41" s="1">
        <f t="shared" si="42"/>
        <v>5</v>
      </c>
      <c r="W41" s="1">
        <f t="shared" si="43"/>
        <v>2</v>
      </c>
      <c r="X41" s="1">
        <f t="shared" si="44"/>
        <v>12</v>
      </c>
      <c r="Y41" s="1">
        <f t="shared" si="45"/>
        <v>9</v>
      </c>
      <c r="Z41" s="1">
        <f t="shared" si="46"/>
        <v>4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6</v>
      </c>
      <c r="AE41" s="1">
        <f t="shared" si="25"/>
        <v>3</v>
      </c>
      <c r="AF41" s="1">
        <f t="shared" si="26"/>
        <v>1</v>
      </c>
      <c r="AG41" s="43"/>
    </row>
    <row r="42" spans="1:33" x14ac:dyDescent="0.3">
      <c r="A42" s="42">
        <v>46023</v>
      </c>
      <c r="B42" s="1">
        <v>41</v>
      </c>
      <c r="C42" s="1" t="s">
        <v>66</v>
      </c>
      <c r="D42" s="1" t="s">
        <v>95</v>
      </c>
      <c r="E42" s="1">
        <v>2</v>
      </c>
      <c r="F42" s="1">
        <v>7</v>
      </c>
      <c r="G42" s="1" t="s">
        <v>83</v>
      </c>
      <c r="H42" s="1" t="s">
        <v>83</v>
      </c>
      <c r="I42" s="1">
        <f t="shared" si="29"/>
        <v>22</v>
      </c>
      <c r="J42" s="1">
        <f t="shared" si="30"/>
        <v>15</v>
      </c>
      <c r="K42" s="1">
        <f t="shared" si="31"/>
        <v>7</v>
      </c>
      <c r="L42" s="1">
        <f t="shared" si="32"/>
        <v>4</v>
      </c>
      <c r="M42" s="1">
        <f t="shared" si="33"/>
        <v>4</v>
      </c>
      <c r="N42" s="1">
        <f t="shared" si="34"/>
        <v>4</v>
      </c>
      <c r="O42" s="1">
        <f t="shared" si="35"/>
        <v>12</v>
      </c>
      <c r="P42" s="1">
        <f t="shared" si="36"/>
        <v>8</v>
      </c>
      <c r="Q42" s="1">
        <f t="shared" si="37"/>
        <v>2</v>
      </c>
      <c r="R42" s="1">
        <f t="shared" si="38"/>
        <v>10</v>
      </c>
      <c r="S42" s="1">
        <f t="shared" si="39"/>
        <v>7</v>
      </c>
      <c r="T42" s="1">
        <f t="shared" si="40"/>
        <v>2</v>
      </c>
      <c r="U42" s="1">
        <f t="shared" si="41"/>
        <v>6</v>
      </c>
      <c r="V42" s="1">
        <f t="shared" si="42"/>
        <v>5</v>
      </c>
      <c r="W42" s="1">
        <f t="shared" si="43"/>
        <v>2</v>
      </c>
      <c r="X42" s="1">
        <f t="shared" si="44"/>
        <v>12</v>
      </c>
      <c r="Y42" s="1">
        <f t="shared" si="45"/>
        <v>9</v>
      </c>
      <c r="Z42" s="1">
        <f t="shared" si="46"/>
        <v>4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5</v>
      </c>
      <c r="AE42" s="1">
        <f t="shared" si="25"/>
        <v>4</v>
      </c>
      <c r="AF42" s="1">
        <f t="shared" si="26"/>
        <v>1</v>
      </c>
      <c r="AG42" s="43"/>
    </row>
    <row r="43" spans="1:33" x14ac:dyDescent="0.3">
      <c r="A43" s="42">
        <v>46025</v>
      </c>
      <c r="B43" s="1">
        <v>42</v>
      </c>
      <c r="C43" s="1" t="s">
        <v>66</v>
      </c>
      <c r="D43" s="1" t="s">
        <v>4</v>
      </c>
      <c r="E43" s="1">
        <v>4</v>
      </c>
      <c r="F43" s="1">
        <v>3</v>
      </c>
      <c r="G43" s="1" t="s">
        <v>84</v>
      </c>
      <c r="H43" s="1" t="s">
        <v>83</v>
      </c>
      <c r="I43" s="1">
        <f t="shared" si="29"/>
        <v>23</v>
      </c>
      <c r="J43" s="1">
        <f t="shared" si="30"/>
        <v>15</v>
      </c>
      <c r="K43" s="1">
        <f t="shared" si="31"/>
        <v>8</v>
      </c>
      <c r="L43" s="1">
        <f t="shared" si="32"/>
        <v>4</v>
      </c>
      <c r="M43" s="1">
        <f t="shared" si="33"/>
        <v>4</v>
      </c>
      <c r="N43" s="1">
        <f t="shared" si="34"/>
        <v>4</v>
      </c>
      <c r="O43" s="1">
        <f t="shared" si="35"/>
        <v>13</v>
      </c>
      <c r="P43" s="1">
        <f t="shared" si="36"/>
        <v>8</v>
      </c>
      <c r="Q43" s="1">
        <f t="shared" si="37"/>
        <v>2</v>
      </c>
      <c r="R43" s="1">
        <f t="shared" si="38"/>
        <v>10</v>
      </c>
      <c r="S43" s="1">
        <f t="shared" si="39"/>
        <v>7</v>
      </c>
      <c r="T43" s="1">
        <f t="shared" si="40"/>
        <v>2</v>
      </c>
      <c r="U43" s="1">
        <f t="shared" si="41"/>
        <v>6</v>
      </c>
      <c r="V43" s="1">
        <f t="shared" si="42"/>
        <v>5</v>
      </c>
      <c r="W43" s="1">
        <f t="shared" si="43"/>
        <v>2</v>
      </c>
      <c r="X43" s="1">
        <f t="shared" si="44"/>
        <v>13</v>
      </c>
      <c r="Y43" s="1">
        <f t="shared" si="45"/>
        <v>9</v>
      </c>
      <c r="Z43" s="1">
        <f t="shared" si="46"/>
        <v>4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5</v>
      </c>
      <c r="AE43" s="1">
        <f t="shared" si="25"/>
        <v>4</v>
      </c>
      <c r="AF43" s="1">
        <f t="shared" si="26"/>
        <v>1</v>
      </c>
      <c r="AG43" s="43"/>
    </row>
    <row r="44" spans="1:33" x14ac:dyDescent="0.3">
      <c r="A44" s="42">
        <v>46028</v>
      </c>
      <c r="B44" s="1">
        <v>43</v>
      </c>
      <c r="C44" s="1" t="s">
        <v>66</v>
      </c>
      <c r="D44" s="1" t="s">
        <v>14</v>
      </c>
      <c r="E44" s="1">
        <v>9</v>
      </c>
      <c r="F44" s="1">
        <v>0</v>
      </c>
      <c r="G44" s="1" t="s">
        <v>83</v>
      </c>
      <c r="H44" s="1" t="s">
        <v>83</v>
      </c>
      <c r="I44" s="1">
        <f t="shared" si="29"/>
        <v>24</v>
      </c>
      <c r="J44" s="1">
        <f t="shared" si="30"/>
        <v>15</v>
      </c>
      <c r="K44" s="1">
        <f t="shared" si="31"/>
        <v>8</v>
      </c>
      <c r="L44" s="1">
        <f t="shared" si="32"/>
        <v>4</v>
      </c>
      <c r="M44" s="1">
        <f t="shared" si="33"/>
        <v>4</v>
      </c>
      <c r="N44" s="1">
        <f t="shared" si="34"/>
        <v>4</v>
      </c>
      <c r="O44" s="1">
        <f t="shared" si="35"/>
        <v>14</v>
      </c>
      <c r="P44" s="1">
        <f t="shared" si="36"/>
        <v>8</v>
      </c>
      <c r="Q44" s="1">
        <f t="shared" si="37"/>
        <v>2</v>
      </c>
      <c r="R44" s="1">
        <f t="shared" si="38"/>
        <v>10</v>
      </c>
      <c r="S44" s="1">
        <f t="shared" si="39"/>
        <v>7</v>
      </c>
      <c r="T44" s="1">
        <f t="shared" si="40"/>
        <v>2</v>
      </c>
      <c r="U44" s="1">
        <f t="shared" si="41"/>
        <v>7</v>
      </c>
      <c r="V44" s="1">
        <f t="shared" si="42"/>
        <v>5</v>
      </c>
      <c r="W44" s="1">
        <f t="shared" si="43"/>
        <v>2</v>
      </c>
      <c r="X44" s="1">
        <f t="shared" si="44"/>
        <v>14</v>
      </c>
      <c r="Y44" s="1">
        <f t="shared" si="45"/>
        <v>9</v>
      </c>
      <c r="Z44" s="1">
        <f t="shared" si="46"/>
        <v>4</v>
      </c>
      <c r="AA44" s="1" t="str">
        <f t="shared" si="27"/>
        <v>W</v>
      </c>
      <c r="AB44" s="1">
        <f t="shared" si="47"/>
        <v>2</v>
      </c>
      <c r="AC44" s="1" t="str">
        <f t="shared" si="28"/>
        <v>W</v>
      </c>
      <c r="AD44" s="1">
        <f t="shared" ref="AD44:AD75" si="48">IF(AC44="","",COUNTIFS(AC35:AC44,"W"))</f>
        <v>5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46030</v>
      </c>
      <c r="B45" s="1">
        <v>44</v>
      </c>
      <c r="C45" s="1" t="s">
        <v>65</v>
      </c>
      <c r="D45" s="1" t="s">
        <v>15</v>
      </c>
      <c r="E45" s="1">
        <v>1</v>
      </c>
      <c r="F45" s="1">
        <v>2</v>
      </c>
      <c r="G45" s="1" t="s">
        <v>84</v>
      </c>
      <c r="H45" s="1" t="s">
        <v>84</v>
      </c>
      <c r="I45" s="1">
        <f t="shared" si="29"/>
        <v>24</v>
      </c>
      <c r="J45" s="1">
        <f t="shared" si="30"/>
        <v>15</v>
      </c>
      <c r="K45" s="1">
        <f t="shared" si="31"/>
        <v>8</v>
      </c>
      <c r="L45" s="1">
        <f t="shared" si="32"/>
        <v>5</v>
      </c>
      <c r="M45" s="1">
        <f t="shared" si="33"/>
        <v>4</v>
      </c>
      <c r="N45" s="1">
        <f t="shared" si="34"/>
        <v>5</v>
      </c>
      <c r="O45" s="1">
        <f t="shared" si="35"/>
        <v>14</v>
      </c>
      <c r="P45" s="1">
        <f t="shared" si="36"/>
        <v>8</v>
      </c>
      <c r="Q45" s="1">
        <f t="shared" si="37"/>
        <v>2</v>
      </c>
      <c r="R45" s="1">
        <f t="shared" si="38"/>
        <v>10</v>
      </c>
      <c r="S45" s="1">
        <f t="shared" si="39"/>
        <v>7</v>
      </c>
      <c r="T45" s="1">
        <f t="shared" si="40"/>
        <v>3</v>
      </c>
      <c r="U45" s="1">
        <f t="shared" si="41"/>
        <v>7</v>
      </c>
      <c r="V45" s="1">
        <f t="shared" si="42"/>
        <v>5</v>
      </c>
      <c r="W45" s="1">
        <f t="shared" si="43"/>
        <v>2</v>
      </c>
      <c r="X45" s="1">
        <f t="shared" si="44"/>
        <v>14</v>
      </c>
      <c r="Y45" s="1">
        <f t="shared" si="45"/>
        <v>9</v>
      </c>
      <c r="Z45" s="1">
        <f t="shared" si="46"/>
        <v>4</v>
      </c>
      <c r="AA45" s="1" t="str">
        <f t="shared" si="27"/>
        <v>L</v>
      </c>
      <c r="AB45" s="1">
        <f t="shared" si="47"/>
        <v>1</v>
      </c>
      <c r="AC45" s="1" t="str">
        <f t="shared" si="28"/>
        <v>OTL</v>
      </c>
      <c r="AD45" s="1">
        <f t="shared" si="48"/>
        <v>5</v>
      </c>
      <c r="AE45" s="1">
        <f t="shared" si="49"/>
        <v>3</v>
      </c>
      <c r="AF45" s="1">
        <f t="shared" si="50"/>
        <v>2</v>
      </c>
      <c r="AG45" s="43"/>
    </row>
    <row r="46" spans="1:33" x14ac:dyDescent="0.3">
      <c r="A46" s="42">
        <v>46032</v>
      </c>
      <c r="B46" s="1">
        <v>45</v>
      </c>
      <c r="C46" s="1" t="s">
        <v>65</v>
      </c>
      <c r="D46" s="1" t="s">
        <v>17</v>
      </c>
      <c r="E46" s="1">
        <v>4</v>
      </c>
      <c r="F46" s="1">
        <v>3</v>
      </c>
      <c r="G46" s="1" t="s">
        <v>84</v>
      </c>
      <c r="H46" s="1" t="s">
        <v>83</v>
      </c>
      <c r="I46" s="1">
        <f t="shared" si="29"/>
        <v>25</v>
      </c>
      <c r="J46" s="1">
        <f t="shared" si="30"/>
        <v>15</v>
      </c>
      <c r="K46" s="1">
        <f t="shared" si="31"/>
        <v>9</v>
      </c>
      <c r="L46" s="1">
        <f t="shared" si="32"/>
        <v>5</v>
      </c>
      <c r="M46" s="1">
        <f t="shared" si="33"/>
        <v>4</v>
      </c>
      <c r="N46" s="1">
        <f t="shared" si="34"/>
        <v>5</v>
      </c>
      <c r="O46" s="1">
        <f t="shared" si="35"/>
        <v>14</v>
      </c>
      <c r="P46" s="1">
        <f t="shared" si="36"/>
        <v>8</v>
      </c>
      <c r="Q46" s="1">
        <f t="shared" si="37"/>
        <v>2</v>
      </c>
      <c r="R46" s="1">
        <f t="shared" si="38"/>
        <v>11</v>
      </c>
      <c r="S46" s="1">
        <f t="shared" si="39"/>
        <v>7</v>
      </c>
      <c r="T46" s="1">
        <f t="shared" si="40"/>
        <v>3</v>
      </c>
      <c r="U46" s="1">
        <f t="shared" si="41"/>
        <v>7</v>
      </c>
      <c r="V46" s="1">
        <f t="shared" si="42"/>
        <v>5</v>
      </c>
      <c r="W46" s="1">
        <f t="shared" si="43"/>
        <v>2</v>
      </c>
      <c r="X46" s="1">
        <f t="shared" si="44"/>
        <v>14</v>
      </c>
      <c r="Y46" s="1">
        <f t="shared" si="45"/>
        <v>9</v>
      </c>
      <c r="Z46" s="1">
        <f t="shared" si="46"/>
        <v>4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6</v>
      </c>
      <c r="AE46" s="1">
        <f t="shared" si="49"/>
        <v>2</v>
      </c>
      <c r="AF46" s="1">
        <f t="shared" si="50"/>
        <v>2</v>
      </c>
      <c r="AG46" s="43"/>
    </row>
    <row r="47" spans="1:33" x14ac:dyDescent="0.3">
      <c r="A47" s="42">
        <v>46035</v>
      </c>
      <c r="B47" s="1">
        <v>46</v>
      </c>
      <c r="C47" s="1" t="s">
        <v>65</v>
      </c>
      <c r="D47" s="1" t="s">
        <v>0</v>
      </c>
      <c r="E47" s="1">
        <v>4</v>
      </c>
      <c r="F47" s="1">
        <v>5</v>
      </c>
      <c r="G47" s="1" t="s">
        <v>83</v>
      </c>
      <c r="H47" s="1" t="s">
        <v>83</v>
      </c>
      <c r="I47" s="1">
        <f t="shared" si="29"/>
        <v>25</v>
      </c>
      <c r="J47" s="1">
        <f t="shared" si="30"/>
        <v>16</v>
      </c>
      <c r="K47" s="1">
        <f t="shared" si="31"/>
        <v>9</v>
      </c>
      <c r="L47" s="1">
        <f t="shared" si="32"/>
        <v>5</v>
      </c>
      <c r="M47" s="1">
        <f t="shared" si="33"/>
        <v>4</v>
      </c>
      <c r="N47" s="1">
        <f t="shared" si="34"/>
        <v>5</v>
      </c>
      <c r="O47" s="1">
        <f t="shared" si="35"/>
        <v>14</v>
      </c>
      <c r="P47" s="1">
        <f t="shared" si="36"/>
        <v>8</v>
      </c>
      <c r="Q47" s="1">
        <f t="shared" si="37"/>
        <v>2</v>
      </c>
      <c r="R47" s="1">
        <f t="shared" si="38"/>
        <v>11</v>
      </c>
      <c r="S47" s="1">
        <f t="shared" si="39"/>
        <v>8</v>
      </c>
      <c r="T47" s="1">
        <f t="shared" si="40"/>
        <v>3</v>
      </c>
      <c r="U47" s="1">
        <f t="shared" si="41"/>
        <v>7</v>
      </c>
      <c r="V47" s="1">
        <f t="shared" si="42"/>
        <v>5</v>
      </c>
      <c r="W47" s="1">
        <f t="shared" si="43"/>
        <v>2</v>
      </c>
      <c r="X47" s="1">
        <f t="shared" si="44"/>
        <v>14</v>
      </c>
      <c r="Y47" s="1">
        <f t="shared" si="45"/>
        <v>9</v>
      </c>
      <c r="Z47" s="1">
        <f t="shared" si="46"/>
        <v>4</v>
      </c>
      <c r="AA47" s="1" t="str">
        <f t="shared" si="27"/>
        <v>L</v>
      </c>
      <c r="AB47" s="1">
        <f t="shared" si="47"/>
        <v>1</v>
      </c>
      <c r="AC47" s="1" t="str">
        <f t="shared" si="28"/>
        <v>L</v>
      </c>
      <c r="AD47" s="1">
        <f t="shared" si="48"/>
        <v>6</v>
      </c>
      <c r="AE47" s="1">
        <f t="shared" si="49"/>
        <v>3</v>
      </c>
      <c r="AF47" s="1">
        <f t="shared" si="50"/>
        <v>1</v>
      </c>
      <c r="AG47" s="43"/>
    </row>
    <row r="48" spans="1:33" x14ac:dyDescent="0.3">
      <c r="A48" s="42">
        <v>46037</v>
      </c>
      <c r="B48" s="1">
        <v>47</v>
      </c>
      <c r="C48" s="1" t="s">
        <v>65</v>
      </c>
      <c r="D48" s="1" t="s">
        <v>20</v>
      </c>
      <c r="E48" s="1">
        <v>1</v>
      </c>
      <c r="F48" s="1">
        <v>0</v>
      </c>
      <c r="G48" s="1" t="s">
        <v>83</v>
      </c>
      <c r="H48" s="1" t="s">
        <v>83</v>
      </c>
      <c r="I48" s="1">
        <f t="shared" si="29"/>
        <v>26</v>
      </c>
      <c r="J48" s="1">
        <f t="shared" si="30"/>
        <v>16</v>
      </c>
      <c r="K48" s="1">
        <f t="shared" si="31"/>
        <v>9</v>
      </c>
      <c r="L48" s="1">
        <f t="shared" si="32"/>
        <v>5</v>
      </c>
      <c r="M48" s="1">
        <f t="shared" si="33"/>
        <v>4</v>
      </c>
      <c r="N48" s="1">
        <f t="shared" si="34"/>
        <v>5</v>
      </c>
      <c r="O48" s="1">
        <f t="shared" si="35"/>
        <v>14</v>
      </c>
      <c r="P48" s="1">
        <f t="shared" si="36"/>
        <v>8</v>
      </c>
      <c r="Q48" s="1">
        <f t="shared" si="37"/>
        <v>2</v>
      </c>
      <c r="R48" s="1">
        <f t="shared" si="38"/>
        <v>12</v>
      </c>
      <c r="S48" s="1">
        <f t="shared" si="39"/>
        <v>8</v>
      </c>
      <c r="T48" s="1">
        <f t="shared" si="40"/>
        <v>3</v>
      </c>
      <c r="U48" s="1">
        <f t="shared" si="41"/>
        <v>7</v>
      </c>
      <c r="V48" s="1">
        <f t="shared" si="42"/>
        <v>5</v>
      </c>
      <c r="W48" s="1">
        <f t="shared" si="43"/>
        <v>2</v>
      </c>
      <c r="X48" s="1">
        <f t="shared" si="44"/>
        <v>14</v>
      </c>
      <c r="Y48" s="1">
        <f t="shared" si="45"/>
        <v>9</v>
      </c>
      <c r="Z48" s="1">
        <f t="shared" si="46"/>
        <v>4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6</v>
      </c>
      <c r="AE48" s="1">
        <f t="shared" si="49"/>
        <v>3</v>
      </c>
      <c r="AF48" s="1">
        <f t="shared" si="50"/>
        <v>1</v>
      </c>
      <c r="AG48" s="43"/>
    </row>
    <row r="49" spans="1:33" x14ac:dyDescent="0.3">
      <c r="A49" s="42">
        <v>46039</v>
      </c>
      <c r="B49" s="1">
        <v>48</v>
      </c>
      <c r="C49" s="1" t="s">
        <v>65</v>
      </c>
      <c r="D49" s="1" t="s">
        <v>27</v>
      </c>
      <c r="E49" s="1">
        <v>2</v>
      </c>
      <c r="F49" s="1">
        <v>4</v>
      </c>
      <c r="G49" s="1" t="s">
        <v>83</v>
      </c>
      <c r="H49" s="1" t="s">
        <v>83</v>
      </c>
      <c r="I49" s="1">
        <f t="shared" si="29"/>
        <v>26</v>
      </c>
      <c r="J49" s="1">
        <f t="shared" si="30"/>
        <v>17</v>
      </c>
      <c r="K49" s="1">
        <f t="shared" si="31"/>
        <v>9</v>
      </c>
      <c r="L49" s="1">
        <f t="shared" si="32"/>
        <v>5</v>
      </c>
      <c r="M49" s="1">
        <f t="shared" si="33"/>
        <v>4</v>
      </c>
      <c r="N49" s="1">
        <f t="shared" si="34"/>
        <v>5</v>
      </c>
      <c r="O49" s="1">
        <f t="shared" si="35"/>
        <v>14</v>
      </c>
      <c r="P49" s="1">
        <f t="shared" si="36"/>
        <v>8</v>
      </c>
      <c r="Q49" s="1">
        <f t="shared" si="37"/>
        <v>2</v>
      </c>
      <c r="R49" s="1">
        <f t="shared" si="38"/>
        <v>12</v>
      </c>
      <c r="S49" s="1">
        <f t="shared" si="39"/>
        <v>9</v>
      </c>
      <c r="T49" s="1">
        <f t="shared" si="40"/>
        <v>3</v>
      </c>
      <c r="U49" s="1">
        <f t="shared" si="41"/>
        <v>7</v>
      </c>
      <c r="V49" s="1">
        <f t="shared" si="42"/>
        <v>5</v>
      </c>
      <c r="W49" s="1">
        <f t="shared" si="43"/>
        <v>2</v>
      </c>
      <c r="X49" s="1">
        <f t="shared" si="44"/>
        <v>14</v>
      </c>
      <c r="Y49" s="1">
        <f t="shared" si="45"/>
        <v>9</v>
      </c>
      <c r="Z49" s="1">
        <f t="shared" si="46"/>
        <v>4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5</v>
      </c>
      <c r="AE49" s="1">
        <f t="shared" si="49"/>
        <v>4</v>
      </c>
      <c r="AF49" s="1">
        <f t="shared" si="50"/>
        <v>1</v>
      </c>
      <c r="AG49" s="43"/>
    </row>
    <row r="50" spans="1:33" x14ac:dyDescent="0.3">
      <c r="A50" s="42">
        <v>46041</v>
      </c>
      <c r="B50" s="1">
        <v>49</v>
      </c>
      <c r="C50" s="1" t="s">
        <v>65</v>
      </c>
      <c r="D50" s="1" t="s">
        <v>3</v>
      </c>
      <c r="E50" s="1">
        <v>4</v>
      </c>
      <c r="F50" s="1">
        <v>3</v>
      </c>
      <c r="G50" s="1" t="s">
        <v>83</v>
      </c>
      <c r="H50" s="1" t="s">
        <v>83</v>
      </c>
      <c r="I50" s="1">
        <f t="shared" si="29"/>
        <v>27</v>
      </c>
      <c r="J50" s="1">
        <f t="shared" si="30"/>
        <v>17</v>
      </c>
      <c r="K50" s="1">
        <f t="shared" si="31"/>
        <v>9</v>
      </c>
      <c r="L50" s="1">
        <f t="shared" si="32"/>
        <v>5</v>
      </c>
      <c r="M50" s="1">
        <f t="shared" si="33"/>
        <v>4</v>
      </c>
      <c r="N50" s="1">
        <f t="shared" si="34"/>
        <v>5</v>
      </c>
      <c r="O50" s="1">
        <f t="shared" si="35"/>
        <v>14</v>
      </c>
      <c r="P50" s="1">
        <f t="shared" si="36"/>
        <v>8</v>
      </c>
      <c r="Q50" s="1">
        <f t="shared" si="37"/>
        <v>2</v>
      </c>
      <c r="R50" s="1">
        <f t="shared" si="38"/>
        <v>13</v>
      </c>
      <c r="S50" s="1">
        <f t="shared" si="39"/>
        <v>9</v>
      </c>
      <c r="T50" s="1">
        <f t="shared" si="40"/>
        <v>3</v>
      </c>
      <c r="U50" s="1">
        <f t="shared" si="41"/>
        <v>7</v>
      </c>
      <c r="V50" s="1">
        <f t="shared" si="42"/>
        <v>5</v>
      </c>
      <c r="W50" s="1">
        <f t="shared" si="43"/>
        <v>2</v>
      </c>
      <c r="X50" s="1">
        <f t="shared" si="44"/>
        <v>14</v>
      </c>
      <c r="Y50" s="1">
        <f t="shared" si="45"/>
        <v>9</v>
      </c>
      <c r="Z50" s="1">
        <f t="shared" si="46"/>
        <v>4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6</v>
      </c>
      <c r="AE50" s="1">
        <f t="shared" si="49"/>
        <v>3</v>
      </c>
      <c r="AF50" s="1">
        <f t="shared" si="50"/>
        <v>1</v>
      </c>
      <c r="AG50" s="43"/>
    </row>
    <row r="51" spans="1:33" x14ac:dyDescent="0.3">
      <c r="A51" s="42">
        <v>46043</v>
      </c>
      <c r="B51" s="1">
        <v>50</v>
      </c>
      <c r="C51" s="1" t="s">
        <v>65</v>
      </c>
      <c r="D51" s="1" t="s">
        <v>7</v>
      </c>
      <c r="E51" s="1">
        <v>1</v>
      </c>
      <c r="F51" s="1">
        <v>4</v>
      </c>
      <c r="G51" s="1" t="s">
        <v>83</v>
      </c>
      <c r="H51" s="1" t="s">
        <v>83</v>
      </c>
      <c r="I51" s="1">
        <f t="shared" si="29"/>
        <v>27</v>
      </c>
      <c r="J51" s="1">
        <f t="shared" si="30"/>
        <v>18</v>
      </c>
      <c r="K51" s="1">
        <f t="shared" si="31"/>
        <v>9</v>
      </c>
      <c r="L51" s="1">
        <f t="shared" si="32"/>
        <v>5</v>
      </c>
      <c r="M51" s="1">
        <f t="shared" si="33"/>
        <v>4</v>
      </c>
      <c r="N51" s="1">
        <f t="shared" si="34"/>
        <v>5</v>
      </c>
      <c r="O51" s="1">
        <f t="shared" si="35"/>
        <v>14</v>
      </c>
      <c r="P51" s="1">
        <f t="shared" si="36"/>
        <v>8</v>
      </c>
      <c r="Q51" s="1">
        <f t="shared" si="37"/>
        <v>2</v>
      </c>
      <c r="R51" s="1">
        <f t="shared" si="38"/>
        <v>13</v>
      </c>
      <c r="S51" s="1">
        <f t="shared" si="39"/>
        <v>10</v>
      </c>
      <c r="T51" s="1">
        <f t="shared" si="40"/>
        <v>3</v>
      </c>
      <c r="U51" s="1">
        <f t="shared" si="41"/>
        <v>7</v>
      </c>
      <c r="V51" s="1">
        <f t="shared" si="42"/>
        <v>5</v>
      </c>
      <c r="W51" s="1">
        <f t="shared" si="43"/>
        <v>2</v>
      </c>
      <c r="X51" s="1">
        <f t="shared" si="44"/>
        <v>14</v>
      </c>
      <c r="Y51" s="1">
        <f t="shared" si="45"/>
        <v>9</v>
      </c>
      <c r="Z51" s="1">
        <f t="shared" si="46"/>
        <v>4</v>
      </c>
      <c r="AA51" s="1" t="str">
        <f t="shared" si="27"/>
        <v>L</v>
      </c>
      <c r="AB51" s="1">
        <f t="shared" si="47"/>
        <v>1</v>
      </c>
      <c r="AC51" s="1" t="str">
        <f t="shared" si="28"/>
        <v>L</v>
      </c>
      <c r="AD51" s="1">
        <f t="shared" si="48"/>
        <v>5</v>
      </c>
      <c r="AE51" s="1">
        <f t="shared" si="49"/>
        <v>4</v>
      </c>
      <c r="AF51" s="1">
        <f t="shared" si="50"/>
        <v>1</v>
      </c>
      <c r="AG51" s="43"/>
    </row>
    <row r="52" spans="1:33" x14ac:dyDescent="0.3">
      <c r="A52" s="42">
        <v>46046</v>
      </c>
      <c r="B52" s="1">
        <v>51</v>
      </c>
      <c r="C52" s="1" t="s">
        <v>66</v>
      </c>
      <c r="D52" s="1" t="s">
        <v>28</v>
      </c>
      <c r="E52" s="1">
        <v>0</v>
      </c>
      <c r="F52" s="1">
        <v>5</v>
      </c>
      <c r="G52" s="1" t="s">
        <v>83</v>
      </c>
      <c r="H52" s="1" t="s">
        <v>83</v>
      </c>
      <c r="I52" s="1">
        <f t="shared" si="29"/>
        <v>27</v>
      </c>
      <c r="J52" s="1">
        <f t="shared" si="30"/>
        <v>19</v>
      </c>
      <c r="K52" s="1">
        <f t="shared" si="31"/>
        <v>9</v>
      </c>
      <c r="L52" s="1">
        <f t="shared" si="32"/>
        <v>5</v>
      </c>
      <c r="M52" s="1">
        <f t="shared" si="33"/>
        <v>4</v>
      </c>
      <c r="N52" s="1">
        <f t="shared" si="34"/>
        <v>5</v>
      </c>
      <c r="O52" s="1">
        <f t="shared" si="35"/>
        <v>14</v>
      </c>
      <c r="P52" s="1">
        <f t="shared" si="36"/>
        <v>9</v>
      </c>
      <c r="Q52" s="1">
        <f t="shared" si="37"/>
        <v>2</v>
      </c>
      <c r="R52" s="1">
        <f t="shared" si="38"/>
        <v>13</v>
      </c>
      <c r="S52" s="1">
        <f t="shared" si="39"/>
        <v>10</v>
      </c>
      <c r="T52" s="1">
        <f t="shared" si="40"/>
        <v>3</v>
      </c>
      <c r="U52" s="1">
        <f t="shared" si="41"/>
        <v>7</v>
      </c>
      <c r="V52" s="1">
        <f t="shared" si="42"/>
        <v>5</v>
      </c>
      <c r="W52" s="1">
        <f t="shared" si="43"/>
        <v>2</v>
      </c>
      <c r="X52" s="1">
        <f t="shared" si="44"/>
        <v>14</v>
      </c>
      <c r="Y52" s="1">
        <f t="shared" si="45"/>
        <v>10</v>
      </c>
      <c r="Z52" s="1">
        <f t="shared" si="46"/>
        <v>4</v>
      </c>
      <c r="AA52" s="1" t="str">
        <f t="shared" si="27"/>
        <v>L</v>
      </c>
      <c r="AB52" s="1">
        <f t="shared" si="47"/>
        <v>2</v>
      </c>
      <c r="AC52" s="1" t="str">
        <f t="shared" si="28"/>
        <v>L</v>
      </c>
      <c r="AD52" s="1">
        <f t="shared" si="48"/>
        <v>5</v>
      </c>
      <c r="AE52" s="1">
        <f t="shared" si="49"/>
        <v>4</v>
      </c>
      <c r="AF52" s="1">
        <f t="shared" si="50"/>
        <v>1</v>
      </c>
      <c r="AG52" s="43"/>
    </row>
    <row r="53" spans="1:33" x14ac:dyDescent="0.3">
      <c r="A53" s="42">
        <v>46048</v>
      </c>
      <c r="B53" s="1">
        <v>52</v>
      </c>
      <c r="C53" s="1" t="s">
        <v>65</v>
      </c>
      <c r="D53" s="1" t="s">
        <v>10</v>
      </c>
      <c r="E53" s="1">
        <v>4</v>
      </c>
      <c r="F53" s="1">
        <v>0</v>
      </c>
      <c r="G53" s="1" t="s">
        <v>83</v>
      </c>
      <c r="H53" s="1" t="s">
        <v>83</v>
      </c>
      <c r="I53" s="1">
        <f t="shared" si="29"/>
        <v>28</v>
      </c>
      <c r="J53" s="1">
        <f t="shared" si="30"/>
        <v>19</v>
      </c>
      <c r="K53" s="1">
        <f t="shared" si="31"/>
        <v>9</v>
      </c>
      <c r="L53" s="1">
        <f t="shared" si="32"/>
        <v>5</v>
      </c>
      <c r="M53" s="1">
        <f t="shared" si="33"/>
        <v>4</v>
      </c>
      <c r="N53" s="1">
        <f t="shared" si="34"/>
        <v>5</v>
      </c>
      <c r="O53" s="1">
        <f t="shared" si="35"/>
        <v>14</v>
      </c>
      <c r="P53" s="1">
        <f t="shared" si="36"/>
        <v>9</v>
      </c>
      <c r="Q53" s="1">
        <f t="shared" si="37"/>
        <v>2</v>
      </c>
      <c r="R53" s="1">
        <f t="shared" si="38"/>
        <v>14</v>
      </c>
      <c r="S53" s="1">
        <f t="shared" si="39"/>
        <v>10</v>
      </c>
      <c r="T53" s="1">
        <f t="shared" si="40"/>
        <v>3</v>
      </c>
      <c r="U53" s="1">
        <f t="shared" si="41"/>
        <v>8</v>
      </c>
      <c r="V53" s="1">
        <f t="shared" si="42"/>
        <v>5</v>
      </c>
      <c r="W53" s="1">
        <f t="shared" si="43"/>
        <v>2</v>
      </c>
      <c r="X53" s="1">
        <f t="shared" si="44"/>
        <v>15</v>
      </c>
      <c r="Y53" s="1">
        <f t="shared" si="45"/>
        <v>10</v>
      </c>
      <c r="Z53" s="1">
        <f t="shared" si="46"/>
        <v>4</v>
      </c>
      <c r="AA53" s="1" t="str">
        <f t="shared" si="27"/>
        <v>W</v>
      </c>
      <c r="AB53" s="1">
        <f t="shared" si="47"/>
        <v>1</v>
      </c>
      <c r="AC53" s="1" t="str">
        <f t="shared" si="28"/>
        <v>W</v>
      </c>
      <c r="AD53" s="1">
        <f t="shared" si="48"/>
        <v>5</v>
      </c>
      <c r="AE53" s="1">
        <f t="shared" si="49"/>
        <v>4</v>
      </c>
      <c r="AF53" s="1">
        <f t="shared" si="50"/>
        <v>1</v>
      </c>
      <c r="AG53" s="43"/>
    </row>
    <row r="54" spans="1:33" x14ac:dyDescent="0.3">
      <c r="A54" s="42">
        <v>46050</v>
      </c>
      <c r="B54" s="1">
        <v>53</v>
      </c>
      <c r="C54" s="1" t="s">
        <v>66</v>
      </c>
      <c r="D54" s="1" t="s">
        <v>12</v>
      </c>
      <c r="E54" s="1">
        <v>5</v>
      </c>
      <c r="F54" s="1">
        <v>2</v>
      </c>
      <c r="G54" s="1" t="s">
        <v>83</v>
      </c>
      <c r="H54" s="1" t="s">
        <v>83</v>
      </c>
      <c r="I54" s="1">
        <f t="shared" si="29"/>
        <v>29</v>
      </c>
      <c r="J54" s="1">
        <f t="shared" si="30"/>
        <v>19</v>
      </c>
      <c r="K54" s="1">
        <f t="shared" si="31"/>
        <v>9</v>
      </c>
      <c r="L54" s="1">
        <f t="shared" si="32"/>
        <v>5</v>
      </c>
      <c r="M54" s="1">
        <f t="shared" si="33"/>
        <v>4</v>
      </c>
      <c r="N54" s="1">
        <f t="shared" si="34"/>
        <v>5</v>
      </c>
      <c r="O54" s="1">
        <f t="shared" si="35"/>
        <v>15</v>
      </c>
      <c r="P54" s="1">
        <f t="shared" si="36"/>
        <v>9</v>
      </c>
      <c r="Q54" s="1">
        <f t="shared" si="37"/>
        <v>2</v>
      </c>
      <c r="R54" s="1">
        <f t="shared" si="38"/>
        <v>14</v>
      </c>
      <c r="S54" s="1">
        <f t="shared" si="39"/>
        <v>10</v>
      </c>
      <c r="T54" s="1">
        <f t="shared" si="40"/>
        <v>3</v>
      </c>
      <c r="U54" s="1">
        <f t="shared" si="41"/>
        <v>9</v>
      </c>
      <c r="V54" s="1">
        <f t="shared" si="42"/>
        <v>5</v>
      </c>
      <c r="W54" s="1">
        <f t="shared" si="43"/>
        <v>2</v>
      </c>
      <c r="X54" s="1">
        <f t="shared" si="44"/>
        <v>16</v>
      </c>
      <c r="Y54" s="1">
        <f t="shared" si="45"/>
        <v>10</v>
      </c>
      <c r="Z54" s="1">
        <f t="shared" si="46"/>
        <v>4</v>
      </c>
      <c r="AA54" s="1" t="str">
        <f t="shared" si="27"/>
        <v>W</v>
      </c>
      <c r="AB54" s="1">
        <f t="shared" si="47"/>
        <v>2</v>
      </c>
      <c r="AC54" s="1" t="str">
        <f t="shared" si="28"/>
        <v>W</v>
      </c>
      <c r="AD54" s="1">
        <f t="shared" si="48"/>
        <v>5</v>
      </c>
      <c r="AE54" s="1">
        <f t="shared" si="49"/>
        <v>4</v>
      </c>
      <c r="AF54" s="1">
        <f t="shared" si="50"/>
        <v>1</v>
      </c>
      <c r="AG54" s="43"/>
    </row>
    <row r="55" spans="1:33" x14ac:dyDescent="0.3">
      <c r="A55" s="42">
        <v>46051</v>
      </c>
      <c r="B55" s="1">
        <v>54</v>
      </c>
      <c r="C55" s="1" t="s">
        <v>65</v>
      </c>
      <c r="D55" s="1" t="s">
        <v>12</v>
      </c>
      <c r="E55" s="1">
        <v>2</v>
      </c>
      <c r="F55" s="1">
        <v>1</v>
      </c>
      <c r="G55" s="1" t="s">
        <v>83</v>
      </c>
      <c r="H55" s="1" t="s">
        <v>83</v>
      </c>
      <c r="I55" s="1">
        <f t="shared" si="29"/>
        <v>30</v>
      </c>
      <c r="J55" s="1">
        <f t="shared" si="30"/>
        <v>19</v>
      </c>
      <c r="K55" s="1">
        <f t="shared" si="31"/>
        <v>9</v>
      </c>
      <c r="L55" s="1">
        <f t="shared" si="32"/>
        <v>5</v>
      </c>
      <c r="M55" s="1">
        <f t="shared" si="33"/>
        <v>4</v>
      </c>
      <c r="N55" s="1">
        <f t="shared" si="34"/>
        <v>5</v>
      </c>
      <c r="O55" s="1">
        <f t="shared" si="35"/>
        <v>15</v>
      </c>
      <c r="P55" s="1">
        <f t="shared" si="36"/>
        <v>9</v>
      </c>
      <c r="Q55" s="1">
        <f t="shared" si="37"/>
        <v>2</v>
      </c>
      <c r="R55" s="1">
        <f t="shared" si="38"/>
        <v>15</v>
      </c>
      <c r="S55" s="1">
        <f t="shared" si="39"/>
        <v>10</v>
      </c>
      <c r="T55" s="1">
        <f t="shared" si="40"/>
        <v>3</v>
      </c>
      <c r="U55" s="1">
        <f t="shared" si="41"/>
        <v>10</v>
      </c>
      <c r="V55" s="1">
        <f t="shared" si="42"/>
        <v>5</v>
      </c>
      <c r="W55" s="1">
        <f t="shared" si="43"/>
        <v>2</v>
      </c>
      <c r="X55" s="1">
        <f t="shared" si="44"/>
        <v>17</v>
      </c>
      <c r="Y55" s="1">
        <f t="shared" si="45"/>
        <v>10</v>
      </c>
      <c r="Z55" s="1">
        <f t="shared" si="46"/>
        <v>4</v>
      </c>
      <c r="AA55" s="1" t="str">
        <f t="shared" si="27"/>
        <v>W</v>
      </c>
      <c r="AB55" s="1">
        <f t="shared" si="47"/>
        <v>3</v>
      </c>
      <c r="AC55" s="1" t="str">
        <f t="shared" si="28"/>
        <v>W</v>
      </c>
      <c r="AD55" s="1">
        <f t="shared" si="48"/>
        <v>6</v>
      </c>
      <c r="AE55" s="1">
        <f t="shared" si="49"/>
        <v>4</v>
      </c>
      <c r="AF55" s="1">
        <f t="shared" si="50"/>
        <v>0</v>
      </c>
      <c r="AG55" s="43"/>
    </row>
    <row r="56" spans="1:33" x14ac:dyDescent="0.3">
      <c r="A56" s="42">
        <v>46053</v>
      </c>
      <c r="B56" s="1">
        <v>55</v>
      </c>
      <c r="C56" s="1" t="s">
        <v>66</v>
      </c>
      <c r="D56" s="1" t="s">
        <v>15</v>
      </c>
      <c r="E56" s="1">
        <v>3</v>
      </c>
      <c r="F56" s="1">
        <v>4</v>
      </c>
      <c r="G56" s="1" t="s">
        <v>83</v>
      </c>
      <c r="H56" s="1" t="s">
        <v>83</v>
      </c>
      <c r="I56" s="1">
        <f t="shared" si="29"/>
        <v>30</v>
      </c>
      <c r="J56" s="1">
        <f t="shared" si="30"/>
        <v>20</v>
      </c>
      <c r="K56" s="1">
        <f t="shared" si="31"/>
        <v>9</v>
      </c>
      <c r="L56" s="1">
        <f t="shared" si="32"/>
        <v>5</v>
      </c>
      <c r="M56" s="1">
        <f t="shared" si="33"/>
        <v>4</v>
      </c>
      <c r="N56" s="1">
        <f t="shared" si="34"/>
        <v>5</v>
      </c>
      <c r="O56" s="1">
        <f t="shared" si="35"/>
        <v>15</v>
      </c>
      <c r="P56" s="1">
        <f t="shared" si="36"/>
        <v>10</v>
      </c>
      <c r="Q56" s="1">
        <f t="shared" si="37"/>
        <v>2</v>
      </c>
      <c r="R56" s="1">
        <f t="shared" si="38"/>
        <v>15</v>
      </c>
      <c r="S56" s="1">
        <f t="shared" si="39"/>
        <v>10</v>
      </c>
      <c r="T56" s="1">
        <f t="shared" si="40"/>
        <v>3</v>
      </c>
      <c r="U56" s="1">
        <f t="shared" si="41"/>
        <v>10</v>
      </c>
      <c r="V56" s="1">
        <f t="shared" si="42"/>
        <v>5</v>
      </c>
      <c r="W56" s="1">
        <f t="shared" si="43"/>
        <v>2</v>
      </c>
      <c r="X56" s="1">
        <f t="shared" si="44"/>
        <v>17</v>
      </c>
      <c r="Y56" s="1">
        <f t="shared" si="45"/>
        <v>10</v>
      </c>
      <c r="Z56" s="1">
        <f t="shared" si="46"/>
        <v>4</v>
      </c>
      <c r="AA56" s="1" t="str">
        <f t="shared" si="27"/>
        <v>L</v>
      </c>
      <c r="AB56" s="1">
        <f t="shared" si="47"/>
        <v>1</v>
      </c>
      <c r="AC56" s="1" t="str">
        <f t="shared" si="28"/>
        <v>L</v>
      </c>
      <c r="AD56" s="1">
        <f t="shared" si="48"/>
        <v>5</v>
      </c>
      <c r="AE56" s="1">
        <f t="shared" si="49"/>
        <v>5</v>
      </c>
      <c r="AF56" s="1">
        <f t="shared" si="50"/>
        <v>0</v>
      </c>
      <c r="AG56" s="43"/>
    </row>
    <row r="57" spans="1:33" x14ac:dyDescent="0.3">
      <c r="A57" s="42">
        <v>46055</v>
      </c>
      <c r="B57" s="1">
        <v>56</v>
      </c>
      <c r="C57" s="1" t="s">
        <v>65</v>
      </c>
      <c r="D57" s="1" t="s">
        <v>1</v>
      </c>
      <c r="E57" s="1">
        <v>1</v>
      </c>
      <c r="F57" s="1">
        <v>4</v>
      </c>
      <c r="G57" s="1" t="s">
        <v>83</v>
      </c>
      <c r="H57" s="1" t="s">
        <v>83</v>
      </c>
      <c r="I57" s="1">
        <f t="shared" si="29"/>
        <v>30</v>
      </c>
      <c r="J57" s="1">
        <f t="shared" si="30"/>
        <v>21</v>
      </c>
      <c r="K57" s="1">
        <f t="shared" si="31"/>
        <v>9</v>
      </c>
      <c r="L57" s="1">
        <f t="shared" si="32"/>
        <v>5</v>
      </c>
      <c r="M57" s="1">
        <f t="shared" si="33"/>
        <v>4</v>
      </c>
      <c r="N57" s="1">
        <f t="shared" si="34"/>
        <v>5</v>
      </c>
      <c r="O57" s="1">
        <f t="shared" si="35"/>
        <v>15</v>
      </c>
      <c r="P57" s="1">
        <f t="shared" si="36"/>
        <v>10</v>
      </c>
      <c r="Q57" s="1">
        <f t="shared" si="37"/>
        <v>2</v>
      </c>
      <c r="R57" s="1">
        <f t="shared" si="38"/>
        <v>15</v>
      </c>
      <c r="S57" s="1">
        <f t="shared" si="39"/>
        <v>11</v>
      </c>
      <c r="T57" s="1">
        <f t="shared" si="40"/>
        <v>3</v>
      </c>
      <c r="U57" s="1">
        <f t="shared" si="41"/>
        <v>10</v>
      </c>
      <c r="V57" s="1">
        <f t="shared" si="42"/>
        <v>6</v>
      </c>
      <c r="W57" s="1">
        <f t="shared" si="43"/>
        <v>2</v>
      </c>
      <c r="X57" s="1">
        <f t="shared" si="44"/>
        <v>17</v>
      </c>
      <c r="Y57" s="1">
        <f t="shared" si="45"/>
        <v>11</v>
      </c>
      <c r="Z57" s="1">
        <f t="shared" si="46"/>
        <v>4</v>
      </c>
      <c r="AA57" s="1" t="str">
        <f t="shared" si="27"/>
        <v>L</v>
      </c>
      <c r="AB57" s="1">
        <f t="shared" si="47"/>
        <v>2</v>
      </c>
      <c r="AC57" s="1" t="str">
        <f t="shared" si="28"/>
        <v>L</v>
      </c>
      <c r="AD57" s="1">
        <f t="shared" si="48"/>
        <v>5</v>
      </c>
      <c r="AE57" s="1">
        <f t="shared" si="49"/>
        <v>5</v>
      </c>
      <c r="AF57" s="1">
        <f t="shared" si="50"/>
        <v>0</v>
      </c>
      <c r="AG57" s="43"/>
    </row>
    <row r="58" spans="1:33" x14ac:dyDescent="0.3">
      <c r="A58" s="42">
        <v>46056</v>
      </c>
      <c r="B58" s="1">
        <v>57</v>
      </c>
      <c r="C58" s="1" t="s">
        <v>66</v>
      </c>
      <c r="D58" s="1" t="s">
        <v>9</v>
      </c>
      <c r="E58" s="1">
        <v>5</v>
      </c>
      <c r="F58" s="1">
        <v>4</v>
      </c>
      <c r="G58" s="1" t="s">
        <v>84</v>
      </c>
      <c r="H58" s="1" t="s">
        <v>83</v>
      </c>
      <c r="I58" s="1">
        <f t="shared" si="29"/>
        <v>31</v>
      </c>
      <c r="J58" s="1">
        <f t="shared" si="30"/>
        <v>21</v>
      </c>
      <c r="K58" s="1">
        <f t="shared" si="31"/>
        <v>10</v>
      </c>
      <c r="L58" s="1">
        <f t="shared" si="32"/>
        <v>5</v>
      </c>
      <c r="M58" s="1">
        <f t="shared" si="33"/>
        <v>4</v>
      </c>
      <c r="N58" s="1">
        <f t="shared" si="34"/>
        <v>5</v>
      </c>
      <c r="O58" s="1">
        <f t="shared" si="35"/>
        <v>16</v>
      </c>
      <c r="P58" s="1">
        <f t="shared" si="36"/>
        <v>10</v>
      </c>
      <c r="Q58" s="1">
        <f t="shared" si="37"/>
        <v>2</v>
      </c>
      <c r="R58" s="1">
        <f t="shared" si="38"/>
        <v>15</v>
      </c>
      <c r="S58" s="1">
        <f t="shared" si="39"/>
        <v>11</v>
      </c>
      <c r="T58" s="1">
        <f t="shared" si="40"/>
        <v>3</v>
      </c>
      <c r="U58" s="1">
        <f t="shared" si="41"/>
        <v>11</v>
      </c>
      <c r="V58" s="1">
        <f t="shared" si="42"/>
        <v>6</v>
      </c>
      <c r="W58" s="1">
        <f t="shared" si="43"/>
        <v>2</v>
      </c>
      <c r="X58" s="1">
        <f t="shared" si="44"/>
        <v>18</v>
      </c>
      <c r="Y58" s="1">
        <f t="shared" si="45"/>
        <v>11</v>
      </c>
      <c r="Z58" s="1">
        <f t="shared" si="46"/>
        <v>4</v>
      </c>
      <c r="AA58" s="1" t="str">
        <f t="shared" si="27"/>
        <v>W</v>
      </c>
      <c r="AB58" s="1">
        <f t="shared" si="47"/>
        <v>1</v>
      </c>
      <c r="AC58" s="1" t="str">
        <f t="shared" si="28"/>
        <v>W</v>
      </c>
      <c r="AD58" s="1">
        <f t="shared" si="48"/>
        <v>5</v>
      </c>
      <c r="AE58" s="1">
        <f t="shared" si="49"/>
        <v>5</v>
      </c>
      <c r="AF58" s="1">
        <f t="shared" si="50"/>
        <v>0</v>
      </c>
      <c r="AG58" s="43"/>
    </row>
    <row r="59" spans="1:33" x14ac:dyDescent="0.3">
      <c r="A59" s="42">
        <v>46058</v>
      </c>
      <c r="B59" s="1">
        <v>58</v>
      </c>
      <c r="C59" s="1" t="s">
        <v>65</v>
      </c>
      <c r="D59" s="1" t="s">
        <v>14</v>
      </c>
      <c r="E59" s="1">
        <v>3</v>
      </c>
      <c r="F59" s="1">
        <v>1</v>
      </c>
      <c r="G59" s="1" t="s">
        <v>83</v>
      </c>
      <c r="H59" s="1" t="s">
        <v>83</v>
      </c>
      <c r="I59" s="1">
        <f t="shared" si="29"/>
        <v>32</v>
      </c>
      <c r="J59" s="1">
        <f t="shared" si="30"/>
        <v>21</v>
      </c>
      <c r="K59" s="1">
        <f t="shared" si="31"/>
        <v>10</v>
      </c>
      <c r="L59" s="1">
        <f t="shared" si="32"/>
        <v>5</v>
      </c>
      <c r="M59" s="1">
        <f t="shared" si="33"/>
        <v>4</v>
      </c>
      <c r="N59" s="1">
        <f t="shared" si="34"/>
        <v>5</v>
      </c>
      <c r="O59" s="1">
        <f t="shared" si="35"/>
        <v>16</v>
      </c>
      <c r="P59" s="1">
        <f t="shared" si="36"/>
        <v>10</v>
      </c>
      <c r="Q59" s="1">
        <f t="shared" si="37"/>
        <v>2</v>
      </c>
      <c r="R59" s="1">
        <f t="shared" si="38"/>
        <v>16</v>
      </c>
      <c r="S59" s="1">
        <f t="shared" si="39"/>
        <v>11</v>
      </c>
      <c r="T59" s="1">
        <f t="shared" si="40"/>
        <v>3</v>
      </c>
      <c r="U59" s="1">
        <f t="shared" si="41"/>
        <v>12</v>
      </c>
      <c r="V59" s="1">
        <f t="shared" si="42"/>
        <v>6</v>
      </c>
      <c r="W59" s="1">
        <f t="shared" si="43"/>
        <v>2</v>
      </c>
      <c r="X59" s="1">
        <f t="shared" si="44"/>
        <v>19</v>
      </c>
      <c r="Y59" s="1">
        <f t="shared" si="45"/>
        <v>11</v>
      </c>
      <c r="Z59" s="1">
        <f t="shared" si="46"/>
        <v>4</v>
      </c>
      <c r="AA59" s="1" t="str">
        <f t="shared" si="27"/>
        <v>W</v>
      </c>
      <c r="AB59" s="1">
        <f t="shared" si="47"/>
        <v>2</v>
      </c>
      <c r="AC59" s="1" t="str">
        <f t="shared" si="28"/>
        <v>W</v>
      </c>
      <c r="AD59" s="1">
        <f t="shared" si="48"/>
        <v>6</v>
      </c>
      <c r="AE59" s="1">
        <f t="shared" si="49"/>
        <v>4</v>
      </c>
      <c r="AF59" s="1">
        <f t="shared" si="50"/>
        <v>0</v>
      </c>
      <c r="AG59" s="43"/>
    </row>
    <row r="60" spans="1:33" x14ac:dyDescent="0.3">
      <c r="A60" s="42">
        <v>46079</v>
      </c>
      <c r="B60" s="1">
        <v>59</v>
      </c>
      <c r="C60" s="1" t="s">
        <v>65</v>
      </c>
      <c r="D60" s="1" t="s">
        <v>16</v>
      </c>
      <c r="E60" s="1">
        <v>4</v>
      </c>
      <c r="F60" s="1">
        <v>3</v>
      </c>
      <c r="G60" s="1" t="s">
        <v>84</v>
      </c>
      <c r="H60" s="1" t="s">
        <v>83</v>
      </c>
      <c r="I60" s="1">
        <f t="shared" si="29"/>
        <v>33</v>
      </c>
      <c r="J60" s="1">
        <f t="shared" si="30"/>
        <v>21</v>
      </c>
      <c r="K60" s="1">
        <f t="shared" si="31"/>
        <v>11</v>
      </c>
      <c r="L60" s="1">
        <f t="shared" si="32"/>
        <v>5</v>
      </c>
      <c r="M60" s="1">
        <f t="shared" si="33"/>
        <v>4</v>
      </c>
      <c r="N60" s="1">
        <f t="shared" si="34"/>
        <v>5</v>
      </c>
      <c r="O60" s="1">
        <f t="shared" si="35"/>
        <v>16</v>
      </c>
      <c r="P60" s="1">
        <f t="shared" si="36"/>
        <v>10</v>
      </c>
      <c r="Q60" s="1">
        <f t="shared" si="37"/>
        <v>2</v>
      </c>
      <c r="R60" s="1">
        <f t="shared" si="38"/>
        <v>17</v>
      </c>
      <c r="S60" s="1">
        <f t="shared" si="39"/>
        <v>11</v>
      </c>
      <c r="T60" s="1">
        <f t="shared" si="40"/>
        <v>3</v>
      </c>
      <c r="U60" s="1">
        <f t="shared" si="41"/>
        <v>12</v>
      </c>
      <c r="V60" s="1">
        <f t="shared" si="42"/>
        <v>6</v>
      </c>
      <c r="W60" s="1">
        <f t="shared" si="43"/>
        <v>2</v>
      </c>
      <c r="X60" s="1">
        <f t="shared" si="44"/>
        <v>20</v>
      </c>
      <c r="Y60" s="1">
        <f t="shared" si="45"/>
        <v>11</v>
      </c>
      <c r="Z60" s="1">
        <f t="shared" si="46"/>
        <v>4</v>
      </c>
      <c r="AA60" s="1" t="str">
        <f t="shared" si="27"/>
        <v>W</v>
      </c>
      <c r="AB60" s="1">
        <f t="shared" si="47"/>
        <v>3</v>
      </c>
      <c r="AC60" s="1" t="str">
        <f t="shared" si="28"/>
        <v>W</v>
      </c>
      <c r="AD60" s="1">
        <f t="shared" si="48"/>
        <v>6</v>
      </c>
      <c r="AE60" s="1">
        <f t="shared" si="49"/>
        <v>4</v>
      </c>
      <c r="AF60" s="1">
        <f t="shared" si="50"/>
        <v>0</v>
      </c>
      <c r="AG60" s="43"/>
    </row>
    <row r="61" spans="1:33" x14ac:dyDescent="0.3">
      <c r="A61" s="42">
        <v>46081</v>
      </c>
      <c r="B61" s="1">
        <v>60</v>
      </c>
      <c r="C61" s="1" t="s">
        <v>65</v>
      </c>
      <c r="D61" s="1" t="s">
        <v>23</v>
      </c>
      <c r="E61" s="1">
        <v>4</v>
      </c>
      <c r="F61" s="1">
        <v>3</v>
      </c>
      <c r="G61" s="1" t="s">
        <v>84</v>
      </c>
      <c r="H61" s="1" t="s">
        <v>83</v>
      </c>
      <c r="I61" s="1">
        <f t="shared" si="29"/>
        <v>34</v>
      </c>
      <c r="J61" s="1">
        <f t="shared" si="30"/>
        <v>21</v>
      </c>
      <c r="K61" s="1">
        <f t="shared" si="31"/>
        <v>12</v>
      </c>
      <c r="L61" s="1">
        <f t="shared" si="32"/>
        <v>5</v>
      </c>
      <c r="M61" s="1">
        <f t="shared" si="33"/>
        <v>4</v>
      </c>
      <c r="N61" s="1">
        <f t="shared" si="34"/>
        <v>5</v>
      </c>
      <c r="O61" s="1">
        <f t="shared" si="35"/>
        <v>16</v>
      </c>
      <c r="P61" s="1">
        <f t="shared" si="36"/>
        <v>10</v>
      </c>
      <c r="Q61" s="1">
        <f t="shared" si="37"/>
        <v>2</v>
      </c>
      <c r="R61" s="1">
        <f t="shared" si="38"/>
        <v>18</v>
      </c>
      <c r="S61" s="1">
        <f t="shared" si="39"/>
        <v>11</v>
      </c>
      <c r="T61" s="1">
        <f t="shared" si="40"/>
        <v>3</v>
      </c>
      <c r="U61" s="1">
        <f t="shared" si="41"/>
        <v>13</v>
      </c>
      <c r="V61" s="1">
        <f t="shared" si="42"/>
        <v>6</v>
      </c>
      <c r="W61" s="1">
        <f t="shared" si="43"/>
        <v>2</v>
      </c>
      <c r="X61" s="1">
        <f t="shared" si="44"/>
        <v>21</v>
      </c>
      <c r="Y61" s="1">
        <f t="shared" si="45"/>
        <v>11</v>
      </c>
      <c r="Z61" s="1">
        <f t="shared" si="46"/>
        <v>4</v>
      </c>
      <c r="AA61" s="1" t="str">
        <f t="shared" si="27"/>
        <v>W</v>
      </c>
      <c r="AB61" s="1">
        <f t="shared" si="47"/>
        <v>4</v>
      </c>
      <c r="AC61" s="1" t="str">
        <f t="shared" si="28"/>
        <v>W</v>
      </c>
      <c r="AD61" s="1">
        <f t="shared" si="48"/>
        <v>7</v>
      </c>
      <c r="AE61" s="1">
        <f t="shared" si="49"/>
        <v>3</v>
      </c>
      <c r="AF61" s="1">
        <f t="shared" si="50"/>
        <v>0</v>
      </c>
      <c r="AG61" s="43"/>
    </row>
    <row r="62" spans="1:33" x14ac:dyDescent="0.3">
      <c r="A62" s="42">
        <v>46082</v>
      </c>
      <c r="B62" s="1">
        <v>61</v>
      </c>
      <c r="C62" s="1" t="s">
        <v>66</v>
      </c>
      <c r="D62" s="1" t="s">
        <v>19</v>
      </c>
      <c r="E62" s="1">
        <v>5</v>
      </c>
      <c r="F62" s="1">
        <v>4</v>
      </c>
      <c r="G62" s="1" t="s">
        <v>83</v>
      </c>
      <c r="H62" s="1" t="s">
        <v>83</v>
      </c>
      <c r="I62" s="1">
        <f t="shared" si="29"/>
        <v>35</v>
      </c>
      <c r="J62" s="1">
        <f t="shared" si="30"/>
        <v>21</v>
      </c>
      <c r="K62" s="1">
        <f t="shared" si="31"/>
        <v>12</v>
      </c>
      <c r="L62" s="1">
        <f t="shared" si="32"/>
        <v>5</v>
      </c>
      <c r="M62" s="1">
        <f t="shared" si="33"/>
        <v>4</v>
      </c>
      <c r="N62" s="1">
        <f t="shared" si="34"/>
        <v>5</v>
      </c>
      <c r="O62" s="1">
        <f t="shared" si="35"/>
        <v>17</v>
      </c>
      <c r="P62" s="1">
        <f t="shared" si="36"/>
        <v>10</v>
      </c>
      <c r="Q62" s="1">
        <f t="shared" si="37"/>
        <v>2</v>
      </c>
      <c r="R62" s="1">
        <f t="shared" si="38"/>
        <v>18</v>
      </c>
      <c r="S62" s="1">
        <f t="shared" si="39"/>
        <v>11</v>
      </c>
      <c r="T62" s="1">
        <f t="shared" si="40"/>
        <v>3</v>
      </c>
      <c r="U62" s="1">
        <f t="shared" si="41"/>
        <v>13</v>
      </c>
      <c r="V62" s="1">
        <f t="shared" si="42"/>
        <v>6</v>
      </c>
      <c r="W62" s="1">
        <f t="shared" si="43"/>
        <v>2</v>
      </c>
      <c r="X62" s="1">
        <f t="shared" si="44"/>
        <v>22</v>
      </c>
      <c r="Y62" s="1">
        <f t="shared" si="45"/>
        <v>11</v>
      </c>
      <c r="Z62" s="1">
        <f t="shared" si="46"/>
        <v>4</v>
      </c>
      <c r="AA62" s="1" t="str">
        <f t="shared" si="27"/>
        <v>W</v>
      </c>
      <c r="AB62" s="1">
        <f t="shared" si="47"/>
        <v>5</v>
      </c>
      <c r="AC62" s="1" t="str">
        <f t="shared" si="28"/>
        <v>W</v>
      </c>
      <c r="AD62" s="1">
        <f t="shared" si="48"/>
        <v>8</v>
      </c>
      <c r="AE62" s="1">
        <f t="shared" si="49"/>
        <v>2</v>
      </c>
      <c r="AF62" s="1">
        <f t="shared" si="50"/>
        <v>0</v>
      </c>
      <c r="AG62" s="43"/>
    </row>
    <row r="63" spans="1:33" x14ac:dyDescent="0.3">
      <c r="A63" s="42">
        <v>46085</v>
      </c>
      <c r="B63" s="1">
        <v>62</v>
      </c>
      <c r="C63" s="1" t="s">
        <v>65</v>
      </c>
      <c r="D63" s="1" t="s">
        <v>31</v>
      </c>
      <c r="E63" s="1">
        <v>1</v>
      </c>
      <c r="F63" s="1">
        <v>5</v>
      </c>
      <c r="G63" s="1" t="s">
        <v>83</v>
      </c>
      <c r="H63" s="1" t="s">
        <v>83</v>
      </c>
      <c r="I63" s="1">
        <f t="shared" si="29"/>
        <v>35</v>
      </c>
      <c r="J63" s="1">
        <f t="shared" si="30"/>
        <v>22</v>
      </c>
      <c r="K63" s="1">
        <f t="shared" si="31"/>
        <v>12</v>
      </c>
      <c r="L63" s="1">
        <f t="shared" si="32"/>
        <v>5</v>
      </c>
      <c r="M63" s="1">
        <f t="shared" si="33"/>
        <v>4</v>
      </c>
      <c r="N63" s="1">
        <f t="shared" si="34"/>
        <v>5</v>
      </c>
      <c r="O63" s="1">
        <f t="shared" si="35"/>
        <v>17</v>
      </c>
      <c r="P63" s="1">
        <f t="shared" si="36"/>
        <v>10</v>
      </c>
      <c r="Q63" s="1">
        <f t="shared" si="37"/>
        <v>2</v>
      </c>
      <c r="R63" s="1">
        <f t="shared" si="38"/>
        <v>18</v>
      </c>
      <c r="S63" s="1">
        <f t="shared" si="39"/>
        <v>12</v>
      </c>
      <c r="T63" s="1">
        <f t="shared" si="40"/>
        <v>3</v>
      </c>
      <c r="U63" s="1">
        <f t="shared" si="41"/>
        <v>13</v>
      </c>
      <c r="V63" s="1">
        <f t="shared" si="42"/>
        <v>6</v>
      </c>
      <c r="W63" s="1">
        <f t="shared" si="43"/>
        <v>2</v>
      </c>
      <c r="X63" s="1">
        <f t="shared" si="44"/>
        <v>22</v>
      </c>
      <c r="Y63" s="1">
        <f t="shared" si="45"/>
        <v>11</v>
      </c>
      <c r="Z63" s="1">
        <f t="shared" si="46"/>
        <v>4</v>
      </c>
      <c r="AA63" s="1" t="str">
        <f t="shared" si="27"/>
        <v>L</v>
      </c>
      <c r="AB63" s="1">
        <f t="shared" si="47"/>
        <v>1</v>
      </c>
      <c r="AC63" s="1" t="str">
        <f t="shared" si="28"/>
        <v>L</v>
      </c>
      <c r="AD63" s="1">
        <f t="shared" si="48"/>
        <v>7</v>
      </c>
      <c r="AE63" s="1">
        <f t="shared" si="49"/>
        <v>3</v>
      </c>
      <c r="AF63" s="1">
        <f t="shared" si="50"/>
        <v>0</v>
      </c>
      <c r="AG63" s="43"/>
    </row>
    <row r="64" spans="1:33" x14ac:dyDescent="0.3">
      <c r="A64" s="42">
        <v>46086</v>
      </c>
      <c r="B64" s="1">
        <v>63</v>
      </c>
      <c r="C64" s="1" t="s">
        <v>65</v>
      </c>
      <c r="D64" s="1" t="s">
        <v>18</v>
      </c>
      <c r="E64" s="1">
        <v>3</v>
      </c>
      <c r="F64" s="1">
        <v>5</v>
      </c>
      <c r="G64" s="1" t="s">
        <v>83</v>
      </c>
      <c r="H64" s="1" t="s">
        <v>83</v>
      </c>
      <c r="I64" s="1">
        <f t="shared" si="29"/>
        <v>35</v>
      </c>
      <c r="J64" s="1">
        <f t="shared" si="30"/>
        <v>23</v>
      </c>
      <c r="K64" s="1">
        <f t="shared" si="31"/>
        <v>12</v>
      </c>
      <c r="L64" s="1">
        <f t="shared" si="32"/>
        <v>5</v>
      </c>
      <c r="M64" s="1">
        <f t="shared" si="33"/>
        <v>4</v>
      </c>
      <c r="N64" s="1">
        <f t="shared" si="34"/>
        <v>5</v>
      </c>
      <c r="O64" s="1">
        <f t="shared" si="35"/>
        <v>17</v>
      </c>
      <c r="P64" s="1">
        <f t="shared" si="36"/>
        <v>10</v>
      </c>
      <c r="Q64" s="1">
        <f t="shared" si="37"/>
        <v>2</v>
      </c>
      <c r="R64" s="1">
        <f t="shared" si="38"/>
        <v>18</v>
      </c>
      <c r="S64" s="1">
        <f t="shared" si="39"/>
        <v>13</v>
      </c>
      <c r="T64" s="1">
        <f t="shared" si="40"/>
        <v>3</v>
      </c>
      <c r="U64" s="1">
        <f t="shared" si="41"/>
        <v>13</v>
      </c>
      <c r="V64" s="1">
        <f t="shared" si="42"/>
        <v>6</v>
      </c>
      <c r="W64" s="1">
        <f t="shared" si="43"/>
        <v>2</v>
      </c>
      <c r="X64" s="1">
        <f t="shared" si="44"/>
        <v>22</v>
      </c>
      <c r="Y64" s="1">
        <f t="shared" si="45"/>
        <v>11</v>
      </c>
      <c r="Z64" s="1">
        <f t="shared" si="46"/>
        <v>4</v>
      </c>
      <c r="AA64" s="1" t="str">
        <f t="shared" si="27"/>
        <v>L</v>
      </c>
      <c r="AB64" s="1">
        <f t="shared" si="47"/>
        <v>2</v>
      </c>
      <c r="AC64" s="1" t="str">
        <f t="shared" si="28"/>
        <v>L</v>
      </c>
      <c r="AD64" s="1">
        <f t="shared" si="48"/>
        <v>6</v>
      </c>
      <c r="AE64" s="1">
        <f t="shared" si="49"/>
        <v>4</v>
      </c>
      <c r="AF64" s="1">
        <f t="shared" si="50"/>
        <v>0</v>
      </c>
      <c r="AG64" s="43"/>
    </row>
    <row r="65" spans="1:33" x14ac:dyDescent="0.3">
      <c r="A65" s="42">
        <v>46088</v>
      </c>
      <c r="B65" s="1">
        <v>64</v>
      </c>
      <c r="C65" s="1" t="s">
        <v>65</v>
      </c>
      <c r="D65" s="1" t="s">
        <v>8</v>
      </c>
      <c r="E65" s="1">
        <v>2</v>
      </c>
      <c r="F65" s="1">
        <v>1</v>
      </c>
      <c r="G65" s="1" t="s">
        <v>84</v>
      </c>
      <c r="H65" s="1" t="s">
        <v>83</v>
      </c>
      <c r="I65" s="1">
        <f t="shared" si="29"/>
        <v>36</v>
      </c>
      <c r="J65" s="1">
        <f t="shared" si="30"/>
        <v>23</v>
      </c>
      <c r="K65" s="1">
        <f t="shared" si="31"/>
        <v>13</v>
      </c>
      <c r="L65" s="1">
        <f t="shared" si="32"/>
        <v>5</v>
      </c>
      <c r="M65" s="1">
        <f t="shared" si="33"/>
        <v>4</v>
      </c>
      <c r="N65" s="1">
        <f t="shared" si="34"/>
        <v>5</v>
      </c>
      <c r="O65" s="1">
        <f t="shared" si="35"/>
        <v>17</v>
      </c>
      <c r="P65" s="1">
        <f t="shared" si="36"/>
        <v>10</v>
      </c>
      <c r="Q65" s="1">
        <f t="shared" si="37"/>
        <v>2</v>
      </c>
      <c r="R65" s="1">
        <f t="shared" si="38"/>
        <v>19</v>
      </c>
      <c r="S65" s="1">
        <f t="shared" si="39"/>
        <v>13</v>
      </c>
      <c r="T65" s="1">
        <f t="shared" si="40"/>
        <v>3</v>
      </c>
      <c r="U65" s="1">
        <f t="shared" si="41"/>
        <v>13</v>
      </c>
      <c r="V65" s="1">
        <f t="shared" si="42"/>
        <v>6</v>
      </c>
      <c r="W65" s="1">
        <f t="shared" si="43"/>
        <v>2</v>
      </c>
      <c r="X65" s="1">
        <f t="shared" si="44"/>
        <v>22</v>
      </c>
      <c r="Y65" s="1">
        <f t="shared" si="45"/>
        <v>11</v>
      </c>
      <c r="Z65" s="1">
        <f t="shared" si="46"/>
        <v>4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6</v>
      </c>
      <c r="AE65" s="1">
        <f t="shared" si="49"/>
        <v>4</v>
      </c>
      <c r="AF65" s="1">
        <f t="shared" si="50"/>
        <v>0</v>
      </c>
      <c r="AG65" s="43"/>
    </row>
    <row r="66" spans="1:33" x14ac:dyDescent="0.3">
      <c r="A66" s="42">
        <v>46091</v>
      </c>
      <c r="B66" s="1">
        <v>65</v>
      </c>
      <c r="C66" s="1" t="s">
        <v>65</v>
      </c>
      <c r="D66" s="1" t="s">
        <v>6</v>
      </c>
      <c r="E66" s="1">
        <v>4</v>
      </c>
      <c r="F66" s="1">
        <v>3</v>
      </c>
      <c r="G66" s="1" t="s">
        <v>84</v>
      </c>
      <c r="H66" s="1" t="s">
        <v>83</v>
      </c>
      <c r="I66" s="1">
        <f t="shared" si="29"/>
        <v>37</v>
      </c>
      <c r="J66" s="1">
        <f t="shared" si="30"/>
        <v>23</v>
      </c>
      <c r="K66" s="1">
        <f t="shared" si="31"/>
        <v>14</v>
      </c>
      <c r="L66" s="1">
        <f t="shared" si="32"/>
        <v>5</v>
      </c>
      <c r="M66" s="1">
        <f t="shared" si="33"/>
        <v>4</v>
      </c>
      <c r="N66" s="1">
        <f t="shared" si="34"/>
        <v>5</v>
      </c>
      <c r="O66" s="1">
        <f t="shared" si="35"/>
        <v>17</v>
      </c>
      <c r="P66" s="1">
        <f t="shared" si="36"/>
        <v>10</v>
      </c>
      <c r="Q66" s="1">
        <f t="shared" si="37"/>
        <v>2</v>
      </c>
      <c r="R66" s="1">
        <f t="shared" si="38"/>
        <v>20</v>
      </c>
      <c r="S66" s="1">
        <f t="shared" si="39"/>
        <v>13</v>
      </c>
      <c r="T66" s="1">
        <f t="shared" si="40"/>
        <v>3</v>
      </c>
      <c r="U66" s="1">
        <f t="shared" si="41"/>
        <v>13</v>
      </c>
      <c r="V66" s="1">
        <f t="shared" si="42"/>
        <v>6</v>
      </c>
      <c r="W66" s="1">
        <f t="shared" si="43"/>
        <v>2</v>
      </c>
      <c r="X66" s="1">
        <f t="shared" si="44"/>
        <v>22</v>
      </c>
      <c r="Y66" s="1">
        <f t="shared" si="45"/>
        <v>11</v>
      </c>
      <c r="Z66" s="1">
        <f t="shared" si="46"/>
        <v>4</v>
      </c>
      <c r="AA66" s="1" t="str">
        <f t="shared" ref="AA66:AA83" si="51">IF(E66="","",IF(E66&gt;F66,"W","L"))</f>
        <v>W</v>
      </c>
      <c r="AB66" s="1">
        <f t="shared" si="47"/>
        <v>2</v>
      </c>
      <c r="AC66" s="1" t="str">
        <f t="shared" ref="AC66:AC83" si="52">IF(E66="","",IF(E66&gt;F66,"W",IF(AND(E66&lt;F66,G66=$AK$2,H66=$AK$2),"L","OTL")))</f>
        <v>W</v>
      </c>
      <c r="AD66" s="1">
        <f t="shared" si="48"/>
        <v>7</v>
      </c>
      <c r="AE66" s="1">
        <f t="shared" si="49"/>
        <v>3</v>
      </c>
      <c r="AF66" s="1">
        <f t="shared" si="50"/>
        <v>0</v>
      </c>
      <c r="AG66" s="43"/>
    </row>
    <row r="67" spans="1:33" x14ac:dyDescent="0.3">
      <c r="A67" s="42">
        <v>46094</v>
      </c>
      <c r="B67" s="1">
        <v>66</v>
      </c>
      <c r="C67" s="1" t="s">
        <v>66</v>
      </c>
      <c r="D67" s="1" t="s">
        <v>18</v>
      </c>
      <c r="E67" s="1">
        <v>2</v>
      </c>
      <c r="F67" s="1">
        <v>3</v>
      </c>
      <c r="G67" s="1" t="s">
        <v>83</v>
      </c>
      <c r="H67" s="1" t="s">
        <v>83</v>
      </c>
      <c r="I67" s="1">
        <f t="shared" ref="I67:I83" si="53">IF(E67="","",IF(E67&gt;F67,I66+1,I66))</f>
        <v>37</v>
      </c>
      <c r="J67" s="1">
        <f t="shared" ref="J67:J83" si="54">IF(E67="","",IF(AND(F67&gt;E67,G67=$AK$2,H67=$AK$2),J66+1,J66))</f>
        <v>24</v>
      </c>
      <c r="K67" s="1">
        <f t="shared" ref="K67:K83" si="55">IF(E67="","",IF(AND(G67=$AK$1,E67&gt;F67),K66+1,K66))</f>
        <v>14</v>
      </c>
      <c r="L67" s="1">
        <f t="shared" ref="L67:L83" si="56">IF(E67="","",IF(AND(OR(G67=$AK$1,H67=$AK$1),E67&lt;F67),L66+1,L66))</f>
        <v>5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5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2</v>
      </c>
      <c r="R67" s="1">
        <f t="shared" ref="R67:R83" si="62">IF(E67="","",IF(AND(C67=$AL$2,E67&gt;F67),R66+1,R66))</f>
        <v>20</v>
      </c>
      <c r="S67" s="1">
        <f t="shared" ref="S67:S83" si="63">IF(E67="","",IF(AND(C67=$AL$2,F67&gt;E67,G67=$AK$2,H67=$AK$2),S66+1,S66))</f>
        <v>13</v>
      </c>
      <c r="T67" s="1">
        <f t="shared" ref="T67:T83" si="64">IF(E67="","",IF(AND(C67=$AL$2,F67&gt;E67,OR(G67=$AK$1,H67=$AK$1)), T66+1, T66))</f>
        <v>3</v>
      </c>
      <c r="U67" s="1">
        <f t="shared" ref="U67:U83" si="65">IF(E67="","",IF(AND(E67&gt;F67,COUNTIF($AO$1:$AO$7,D67)=1),U66+1,U66))</f>
        <v>13</v>
      </c>
      <c r="V67" s="1">
        <f t="shared" ref="V67:V83" si="66">IF(E67="","",IF(AND(E67&lt;F67,G67=$AK$2,H67=$AK$2,COUNTIF($AO$1:$AO$7,D67)=1),V66+1,V66))</f>
        <v>6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22</v>
      </c>
      <c r="Y67" s="1">
        <f t="shared" ref="Y67:Y83" si="69">IF(E67="","",IF(AND(E67&lt;F67,G67=$AK$2,H67=$AK$2,COUNTIF($AN$1:$AN$15,D67)=1),Y66+1,Y66))</f>
        <v>11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7</v>
      </c>
      <c r="AE67" s="1">
        <f t="shared" si="49"/>
        <v>3</v>
      </c>
      <c r="AF67" s="1">
        <f t="shared" si="50"/>
        <v>0</v>
      </c>
      <c r="AG67" s="43"/>
    </row>
    <row r="68" spans="1:33" x14ac:dyDescent="0.3">
      <c r="A68" s="42">
        <v>46095</v>
      </c>
      <c r="B68" s="1">
        <v>67</v>
      </c>
      <c r="C68" s="1" t="s">
        <v>66</v>
      </c>
      <c r="D68" s="1" t="s">
        <v>27</v>
      </c>
      <c r="E68" s="1">
        <v>3</v>
      </c>
      <c r="F68" s="1">
        <v>2</v>
      </c>
      <c r="G68" s="1" t="s">
        <v>83</v>
      </c>
      <c r="H68" s="1" t="s">
        <v>83</v>
      </c>
      <c r="I68" s="1">
        <f t="shared" si="53"/>
        <v>38</v>
      </c>
      <c r="J68" s="1">
        <f t="shared" si="54"/>
        <v>24</v>
      </c>
      <c r="K68" s="1">
        <f t="shared" si="55"/>
        <v>14</v>
      </c>
      <c r="L68" s="1">
        <f t="shared" si="56"/>
        <v>5</v>
      </c>
      <c r="M68" s="1">
        <f t="shared" si="57"/>
        <v>4</v>
      </c>
      <c r="N68" s="1">
        <f t="shared" si="58"/>
        <v>5</v>
      </c>
      <c r="O68" s="1">
        <f t="shared" si="59"/>
        <v>18</v>
      </c>
      <c r="P68" s="1">
        <f t="shared" si="60"/>
        <v>11</v>
      </c>
      <c r="Q68" s="1">
        <f t="shared" si="61"/>
        <v>2</v>
      </c>
      <c r="R68" s="1">
        <f t="shared" si="62"/>
        <v>20</v>
      </c>
      <c r="S68" s="1">
        <f t="shared" si="63"/>
        <v>13</v>
      </c>
      <c r="T68" s="1">
        <f t="shared" si="64"/>
        <v>3</v>
      </c>
      <c r="U68" s="1">
        <f t="shared" si="65"/>
        <v>13</v>
      </c>
      <c r="V68" s="1">
        <f t="shared" si="66"/>
        <v>6</v>
      </c>
      <c r="W68" s="1">
        <f t="shared" si="67"/>
        <v>2</v>
      </c>
      <c r="X68" s="1">
        <f t="shared" si="68"/>
        <v>22</v>
      </c>
      <c r="Y68" s="1">
        <f t="shared" si="69"/>
        <v>11</v>
      </c>
      <c r="Z68" s="1">
        <f t="shared" si="70"/>
        <v>4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7</v>
      </c>
      <c r="AE68" s="1">
        <f t="shared" si="49"/>
        <v>3</v>
      </c>
      <c r="AF68" s="1">
        <f t="shared" si="50"/>
        <v>0</v>
      </c>
      <c r="AG68" s="43"/>
    </row>
    <row r="69" spans="1:33" x14ac:dyDescent="0.3">
      <c r="A69" s="42">
        <v>46098</v>
      </c>
      <c r="B69" s="1">
        <v>68</v>
      </c>
      <c r="C69" s="1" t="s">
        <v>65</v>
      </c>
      <c r="D69" s="1" t="s">
        <v>4</v>
      </c>
      <c r="E69" s="1">
        <v>3</v>
      </c>
      <c r="F69" s="1">
        <v>1</v>
      </c>
      <c r="G69" s="1" t="s">
        <v>83</v>
      </c>
      <c r="H69" s="1" t="s">
        <v>83</v>
      </c>
      <c r="I69" s="1">
        <f t="shared" si="53"/>
        <v>39</v>
      </c>
      <c r="J69" s="1">
        <f t="shared" si="54"/>
        <v>24</v>
      </c>
      <c r="K69" s="1">
        <f t="shared" si="55"/>
        <v>14</v>
      </c>
      <c r="L69" s="1">
        <f t="shared" si="56"/>
        <v>5</v>
      </c>
      <c r="M69" s="1">
        <f t="shared" si="57"/>
        <v>4</v>
      </c>
      <c r="N69" s="1">
        <f t="shared" si="58"/>
        <v>5</v>
      </c>
      <c r="O69" s="1">
        <f t="shared" si="59"/>
        <v>18</v>
      </c>
      <c r="P69" s="1">
        <f t="shared" si="60"/>
        <v>11</v>
      </c>
      <c r="Q69" s="1">
        <f t="shared" si="61"/>
        <v>2</v>
      </c>
      <c r="R69" s="1">
        <f t="shared" si="62"/>
        <v>21</v>
      </c>
      <c r="S69" s="1">
        <f t="shared" si="63"/>
        <v>13</v>
      </c>
      <c r="T69" s="1">
        <f t="shared" si="64"/>
        <v>3</v>
      </c>
      <c r="U69" s="1">
        <f t="shared" si="65"/>
        <v>13</v>
      </c>
      <c r="V69" s="1">
        <f t="shared" si="66"/>
        <v>6</v>
      </c>
      <c r="W69" s="1">
        <f t="shared" si="67"/>
        <v>2</v>
      </c>
      <c r="X69" s="1">
        <f t="shared" si="68"/>
        <v>23</v>
      </c>
      <c r="Y69" s="1">
        <f t="shared" si="69"/>
        <v>11</v>
      </c>
      <c r="Z69" s="1">
        <f t="shared" si="70"/>
        <v>4</v>
      </c>
      <c r="AA69" s="1" t="str">
        <f t="shared" si="51"/>
        <v>W</v>
      </c>
      <c r="AB69" s="1">
        <f t="shared" si="71"/>
        <v>2</v>
      </c>
      <c r="AC69" s="1" t="str">
        <f t="shared" si="52"/>
        <v>W</v>
      </c>
      <c r="AD69" s="1">
        <f t="shared" si="48"/>
        <v>7</v>
      </c>
      <c r="AE69" s="1">
        <f t="shared" si="49"/>
        <v>3</v>
      </c>
      <c r="AF69" s="1">
        <f t="shared" si="50"/>
        <v>0</v>
      </c>
      <c r="AG69" s="43"/>
    </row>
    <row r="70" spans="1:33" x14ac:dyDescent="0.3">
      <c r="A70" s="42">
        <v>46100</v>
      </c>
      <c r="B70" s="1">
        <v>69</v>
      </c>
      <c r="C70" s="1" t="s">
        <v>65</v>
      </c>
      <c r="D70" s="1" t="s">
        <v>11</v>
      </c>
      <c r="E70" s="1">
        <v>2</v>
      </c>
      <c r="F70" s="1">
        <v>3</v>
      </c>
      <c r="G70" s="1" t="s">
        <v>83</v>
      </c>
      <c r="H70" s="1" t="s">
        <v>83</v>
      </c>
      <c r="I70" s="1">
        <f t="shared" si="53"/>
        <v>39</v>
      </c>
      <c r="J70" s="1">
        <f t="shared" si="54"/>
        <v>25</v>
      </c>
      <c r="K70" s="1">
        <f t="shared" si="55"/>
        <v>14</v>
      </c>
      <c r="L70" s="1">
        <f t="shared" si="56"/>
        <v>5</v>
      </c>
      <c r="M70" s="1">
        <f t="shared" si="57"/>
        <v>4</v>
      </c>
      <c r="N70" s="1">
        <f t="shared" si="58"/>
        <v>5</v>
      </c>
      <c r="O70" s="1">
        <f t="shared" si="59"/>
        <v>18</v>
      </c>
      <c r="P70" s="1">
        <f t="shared" si="60"/>
        <v>11</v>
      </c>
      <c r="Q70" s="1">
        <f t="shared" si="61"/>
        <v>2</v>
      </c>
      <c r="R70" s="1">
        <f t="shared" si="62"/>
        <v>21</v>
      </c>
      <c r="S70" s="1">
        <f t="shared" si="63"/>
        <v>14</v>
      </c>
      <c r="T70" s="1">
        <f t="shared" si="64"/>
        <v>3</v>
      </c>
      <c r="U70" s="1">
        <f t="shared" si="65"/>
        <v>13</v>
      </c>
      <c r="V70" s="1">
        <f t="shared" si="66"/>
        <v>6</v>
      </c>
      <c r="W70" s="1">
        <f t="shared" si="67"/>
        <v>2</v>
      </c>
      <c r="X70" s="1">
        <f t="shared" si="68"/>
        <v>23</v>
      </c>
      <c r="Y70" s="1">
        <f t="shared" si="69"/>
        <v>12</v>
      </c>
      <c r="Z70" s="1">
        <f t="shared" si="70"/>
        <v>4</v>
      </c>
      <c r="AA70" s="1" t="str">
        <f t="shared" si="51"/>
        <v>L</v>
      </c>
      <c r="AB70" s="1">
        <f t="shared" si="71"/>
        <v>1</v>
      </c>
      <c r="AC70" s="1" t="str">
        <f t="shared" si="52"/>
        <v>L</v>
      </c>
      <c r="AD70" s="1">
        <f t="shared" si="48"/>
        <v>6</v>
      </c>
      <c r="AE70" s="1">
        <f t="shared" si="49"/>
        <v>4</v>
      </c>
      <c r="AF70" s="1">
        <f t="shared" si="50"/>
        <v>0</v>
      </c>
      <c r="AG70" s="43"/>
    </row>
    <row r="71" spans="1:33" x14ac:dyDescent="0.3">
      <c r="A71" s="42">
        <v>46102</v>
      </c>
      <c r="B71" s="1">
        <v>70</v>
      </c>
      <c r="C71" s="1" t="s">
        <v>65</v>
      </c>
      <c r="D71" s="1" t="s">
        <v>16</v>
      </c>
      <c r="E71" s="1">
        <v>3</v>
      </c>
      <c r="F71" s="1">
        <v>7</v>
      </c>
      <c r="G71" s="1" t="s">
        <v>83</v>
      </c>
      <c r="H71" s="1" t="s">
        <v>83</v>
      </c>
      <c r="I71" s="1">
        <f t="shared" si="53"/>
        <v>39</v>
      </c>
      <c r="J71" s="1">
        <f t="shared" si="54"/>
        <v>26</v>
      </c>
      <c r="K71" s="1">
        <f t="shared" si="55"/>
        <v>14</v>
      </c>
      <c r="L71" s="1">
        <f t="shared" si="56"/>
        <v>5</v>
      </c>
      <c r="M71" s="1">
        <f t="shared" si="57"/>
        <v>4</v>
      </c>
      <c r="N71" s="1">
        <f t="shared" si="58"/>
        <v>5</v>
      </c>
      <c r="O71" s="1">
        <f t="shared" si="59"/>
        <v>18</v>
      </c>
      <c r="P71" s="1">
        <f t="shared" si="60"/>
        <v>11</v>
      </c>
      <c r="Q71" s="1">
        <f t="shared" si="61"/>
        <v>2</v>
      </c>
      <c r="R71" s="1">
        <f t="shared" si="62"/>
        <v>21</v>
      </c>
      <c r="S71" s="1">
        <f t="shared" si="63"/>
        <v>15</v>
      </c>
      <c r="T71" s="1">
        <f t="shared" si="64"/>
        <v>3</v>
      </c>
      <c r="U71" s="1">
        <f t="shared" si="65"/>
        <v>13</v>
      </c>
      <c r="V71" s="1">
        <f t="shared" si="66"/>
        <v>6</v>
      </c>
      <c r="W71" s="1">
        <f t="shared" si="67"/>
        <v>2</v>
      </c>
      <c r="X71" s="1">
        <f t="shared" si="68"/>
        <v>23</v>
      </c>
      <c r="Y71" s="1">
        <f t="shared" si="69"/>
        <v>13</v>
      </c>
      <c r="Z71" s="1">
        <f t="shared" si="70"/>
        <v>4</v>
      </c>
      <c r="AA71" s="1" t="str">
        <f t="shared" si="51"/>
        <v>L</v>
      </c>
      <c r="AB71" s="1">
        <f t="shared" si="71"/>
        <v>2</v>
      </c>
      <c r="AC71" s="1" t="str">
        <f t="shared" si="52"/>
        <v>L</v>
      </c>
      <c r="AD71" s="1">
        <f t="shared" si="48"/>
        <v>5</v>
      </c>
      <c r="AE71" s="1">
        <f t="shared" si="49"/>
        <v>5</v>
      </c>
      <c r="AF71" s="1">
        <f t="shared" si="50"/>
        <v>0</v>
      </c>
      <c r="AG71" s="43"/>
    </row>
    <row r="72" spans="1:33" x14ac:dyDescent="0.3">
      <c r="A72" s="42">
        <v>46103</v>
      </c>
      <c r="B72" s="1">
        <v>71</v>
      </c>
      <c r="C72" s="1" t="s">
        <v>66</v>
      </c>
      <c r="D72" s="1" t="s">
        <v>23</v>
      </c>
      <c r="E72" s="1">
        <v>1</v>
      </c>
      <c r="F72" s="1">
        <v>0</v>
      </c>
      <c r="G72" s="1" t="s">
        <v>83</v>
      </c>
      <c r="H72" s="1" t="s">
        <v>83</v>
      </c>
      <c r="I72" s="1">
        <f t="shared" si="53"/>
        <v>40</v>
      </c>
      <c r="J72" s="1">
        <f t="shared" si="54"/>
        <v>26</v>
      </c>
      <c r="K72" s="1">
        <f t="shared" si="55"/>
        <v>14</v>
      </c>
      <c r="L72" s="1">
        <f t="shared" si="56"/>
        <v>5</v>
      </c>
      <c r="M72" s="1">
        <f t="shared" si="57"/>
        <v>4</v>
      </c>
      <c r="N72" s="1">
        <f t="shared" si="58"/>
        <v>5</v>
      </c>
      <c r="O72" s="1">
        <f t="shared" si="59"/>
        <v>19</v>
      </c>
      <c r="P72" s="1">
        <f t="shared" si="60"/>
        <v>11</v>
      </c>
      <c r="Q72" s="1">
        <f t="shared" si="61"/>
        <v>2</v>
      </c>
      <c r="R72" s="1">
        <f t="shared" si="62"/>
        <v>21</v>
      </c>
      <c r="S72" s="1">
        <f t="shared" si="63"/>
        <v>15</v>
      </c>
      <c r="T72" s="1">
        <f t="shared" si="64"/>
        <v>3</v>
      </c>
      <c r="U72" s="1">
        <f t="shared" si="65"/>
        <v>14</v>
      </c>
      <c r="V72" s="1">
        <f t="shared" si="66"/>
        <v>6</v>
      </c>
      <c r="W72" s="1">
        <f t="shared" si="67"/>
        <v>2</v>
      </c>
      <c r="X72" s="1">
        <f t="shared" si="68"/>
        <v>24</v>
      </c>
      <c r="Y72" s="1">
        <f t="shared" si="69"/>
        <v>13</v>
      </c>
      <c r="Z72" s="1">
        <f t="shared" si="70"/>
        <v>4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5</v>
      </c>
      <c r="AE72" s="1">
        <f t="shared" si="49"/>
        <v>5</v>
      </c>
      <c r="AF72" s="1">
        <f t="shared" si="50"/>
        <v>0</v>
      </c>
      <c r="AG72" s="43"/>
    </row>
    <row r="73" spans="1:33" x14ac:dyDescent="0.3">
      <c r="A73" s="42">
        <v>46105</v>
      </c>
      <c r="B73" s="1">
        <v>72</v>
      </c>
      <c r="C73" s="1" t="s">
        <v>66</v>
      </c>
      <c r="D73" s="1" t="s">
        <v>25</v>
      </c>
      <c r="E73" s="1">
        <v>3</v>
      </c>
      <c r="F73" s="1">
        <v>4</v>
      </c>
      <c r="G73" s="1" t="s">
        <v>83</v>
      </c>
      <c r="H73" s="1" t="s">
        <v>83</v>
      </c>
      <c r="I73" s="1">
        <f t="shared" si="53"/>
        <v>40</v>
      </c>
      <c r="J73" s="1">
        <f t="shared" si="54"/>
        <v>27</v>
      </c>
      <c r="K73" s="1">
        <f t="shared" si="55"/>
        <v>14</v>
      </c>
      <c r="L73" s="1">
        <f t="shared" si="56"/>
        <v>5</v>
      </c>
      <c r="M73" s="1">
        <f t="shared" si="57"/>
        <v>4</v>
      </c>
      <c r="N73" s="1">
        <f t="shared" si="58"/>
        <v>5</v>
      </c>
      <c r="O73" s="1">
        <f t="shared" si="59"/>
        <v>19</v>
      </c>
      <c r="P73" s="1">
        <f t="shared" si="60"/>
        <v>12</v>
      </c>
      <c r="Q73" s="1">
        <f t="shared" si="61"/>
        <v>2</v>
      </c>
      <c r="R73" s="1">
        <f t="shared" si="62"/>
        <v>21</v>
      </c>
      <c r="S73" s="1">
        <f t="shared" si="63"/>
        <v>15</v>
      </c>
      <c r="T73" s="1">
        <f t="shared" si="64"/>
        <v>3</v>
      </c>
      <c r="U73" s="1">
        <f t="shared" si="65"/>
        <v>14</v>
      </c>
      <c r="V73" s="1">
        <f t="shared" si="66"/>
        <v>6</v>
      </c>
      <c r="W73" s="1">
        <f t="shared" si="67"/>
        <v>2</v>
      </c>
      <c r="X73" s="1">
        <f t="shared" si="68"/>
        <v>24</v>
      </c>
      <c r="Y73" s="1">
        <f t="shared" si="69"/>
        <v>13</v>
      </c>
      <c r="Z73" s="1">
        <f t="shared" si="70"/>
        <v>4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5</v>
      </c>
      <c r="AE73" s="1">
        <f t="shared" si="49"/>
        <v>5</v>
      </c>
      <c r="AF73" s="1">
        <f t="shared" si="50"/>
        <v>0</v>
      </c>
      <c r="AG73" s="43"/>
    </row>
    <row r="74" spans="1:33" x14ac:dyDescent="0.3">
      <c r="A74" s="42">
        <v>46107</v>
      </c>
      <c r="B74" s="1">
        <v>73</v>
      </c>
      <c r="C74" s="1" t="s">
        <v>66</v>
      </c>
      <c r="D74" s="1" t="s">
        <v>22</v>
      </c>
      <c r="E74" s="1">
        <v>2</v>
      </c>
      <c r="F74" s="1">
        <v>1</v>
      </c>
      <c r="G74" s="1" t="s">
        <v>83</v>
      </c>
      <c r="H74" s="1" t="s">
        <v>83</v>
      </c>
      <c r="I74" s="1">
        <f t="shared" si="53"/>
        <v>41</v>
      </c>
      <c r="J74" s="1">
        <f t="shared" si="54"/>
        <v>27</v>
      </c>
      <c r="K74" s="1">
        <f t="shared" si="55"/>
        <v>14</v>
      </c>
      <c r="L74" s="1">
        <f t="shared" si="56"/>
        <v>5</v>
      </c>
      <c r="M74" s="1">
        <f t="shared" si="57"/>
        <v>4</v>
      </c>
      <c r="N74" s="1">
        <f t="shared" si="58"/>
        <v>5</v>
      </c>
      <c r="O74" s="1">
        <f t="shared" si="59"/>
        <v>20</v>
      </c>
      <c r="P74" s="1">
        <f t="shared" si="60"/>
        <v>12</v>
      </c>
      <c r="Q74" s="1">
        <f t="shared" si="61"/>
        <v>2</v>
      </c>
      <c r="R74" s="1">
        <f t="shared" si="62"/>
        <v>21</v>
      </c>
      <c r="S74" s="1">
        <f t="shared" si="63"/>
        <v>15</v>
      </c>
      <c r="T74" s="1">
        <f t="shared" si="64"/>
        <v>3</v>
      </c>
      <c r="U74" s="1">
        <f t="shared" si="65"/>
        <v>14</v>
      </c>
      <c r="V74" s="1">
        <f t="shared" si="66"/>
        <v>6</v>
      </c>
      <c r="W74" s="1">
        <f t="shared" si="67"/>
        <v>2</v>
      </c>
      <c r="X74" s="1">
        <f t="shared" si="68"/>
        <v>24</v>
      </c>
      <c r="Y74" s="1">
        <f t="shared" si="69"/>
        <v>13</v>
      </c>
      <c r="Z74" s="1">
        <f t="shared" si="70"/>
        <v>4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6</v>
      </c>
      <c r="AE74" s="1">
        <f t="shared" si="49"/>
        <v>4</v>
      </c>
      <c r="AF74" s="1">
        <f t="shared" si="50"/>
        <v>0</v>
      </c>
      <c r="AG74" s="43"/>
    </row>
    <row r="75" spans="1:33" x14ac:dyDescent="0.3">
      <c r="A75" s="42">
        <v>46109</v>
      </c>
      <c r="B75" s="1">
        <v>74</v>
      </c>
      <c r="C75" s="1" t="s">
        <v>66</v>
      </c>
      <c r="D75" s="1" t="s">
        <v>19</v>
      </c>
      <c r="E75" s="1">
        <v>5</v>
      </c>
      <c r="F75" s="1">
        <v>2</v>
      </c>
      <c r="G75" s="1" t="s">
        <v>83</v>
      </c>
      <c r="H75" s="1" t="s">
        <v>83</v>
      </c>
      <c r="I75" s="1">
        <f t="shared" si="53"/>
        <v>42</v>
      </c>
      <c r="J75" s="1">
        <f t="shared" si="54"/>
        <v>27</v>
      </c>
      <c r="K75" s="1">
        <f t="shared" si="55"/>
        <v>14</v>
      </c>
      <c r="L75" s="1">
        <f t="shared" si="56"/>
        <v>5</v>
      </c>
      <c r="M75" s="1">
        <f t="shared" si="57"/>
        <v>4</v>
      </c>
      <c r="N75" s="1">
        <f t="shared" si="58"/>
        <v>5</v>
      </c>
      <c r="O75" s="1">
        <f t="shared" si="59"/>
        <v>21</v>
      </c>
      <c r="P75" s="1">
        <f t="shared" si="60"/>
        <v>12</v>
      </c>
      <c r="Q75" s="1">
        <f t="shared" si="61"/>
        <v>2</v>
      </c>
      <c r="R75" s="1">
        <f t="shared" si="62"/>
        <v>21</v>
      </c>
      <c r="S75" s="1">
        <f t="shared" si="63"/>
        <v>15</v>
      </c>
      <c r="T75" s="1">
        <f t="shared" si="64"/>
        <v>3</v>
      </c>
      <c r="U75" s="1">
        <f t="shared" si="65"/>
        <v>14</v>
      </c>
      <c r="V75" s="1">
        <f t="shared" si="66"/>
        <v>6</v>
      </c>
      <c r="W75" s="1">
        <f t="shared" si="67"/>
        <v>2</v>
      </c>
      <c r="X75" s="1">
        <f t="shared" si="68"/>
        <v>25</v>
      </c>
      <c r="Y75" s="1">
        <f t="shared" si="69"/>
        <v>13</v>
      </c>
      <c r="Z75" s="1">
        <f t="shared" si="70"/>
        <v>4</v>
      </c>
      <c r="AA75" s="1" t="str">
        <f t="shared" si="51"/>
        <v>W</v>
      </c>
      <c r="AB75" s="1">
        <f t="shared" si="71"/>
        <v>2</v>
      </c>
      <c r="AC75" s="1" t="str">
        <f t="shared" si="52"/>
        <v>W</v>
      </c>
      <c r="AD75" s="1">
        <f t="shared" si="48"/>
        <v>6</v>
      </c>
      <c r="AE75" s="1">
        <f t="shared" si="49"/>
        <v>4</v>
      </c>
      <c r="AF75" s="1">
        <f t="shared" si="50"/>
        <v>0</v>
      </c>
      <c r="AG75" s="43"/>
    </row>
    <row r="76" spans="1:33" x14ac:dyDescent="0.3">
      <c r="A76" s="42">
        <v>46111</v>
      </c>
      <c r="B76" s="1">
        <v>75</v>
      </c>
      <c r="C76" s="1" t="s">
        <v>66</v>
      </c>
      <c r="D76" s="1" t="s">
        <v>9</v>
      </c>
      <c r="E76" s="1">
        <v>3</v>
      </c>
      <c r="F76" s="1">
        <v>8</v>
      </c>
      <c r="G76" s="1" t="s">
        <v>83</v>
      </c>
      <c r="H76" s="1" t="s">
        <v>83</v>
      </c>
      <c r="I76" s="1">
        <f t="shared" si="53"/>
        <v>42</v>
      </c>
      <c r="J76" s="1">
        <f t="shared" si="54"/>
        <v>28</v>
      </c>
      <c r="K76" s="1">
        <f t="shared" si="55"/>
        <v>14</v>
      </c>
      <c r="L76" s="1">
        <f t="shared" si="56"/>
        <v>5</v>
      </c>
      <c r="M76" s="1">
        <f t="shared" si="57"/>
        <v>4</v>
      </c>
      <c r="N76" s="1">
        <f t="shared" si="58"/>
        <v>5</v>
      </c>
      <c r="O76" s="1">
        <f t="shared" si="59"/>
        <v>21</v>
      </c>
      <c r="P76" s="1">
        <f t="shared" si="60"/>
        <v>13</v>
      </c>
      <c r="Q76" s="1">
        <f t="shared" si="61"/>
        <v>2</v>
      </c>
      <c r="R76" s="1">
        <f t="shared" si="62"/>
        <v>21</v>
      </c>
      <c r="S76" s="1">
        <f t="shared" si="63"/>
        <v>15</v>
      </c>
      <c r="T76" s="1">
        <f t="shared" si="64"/>
        <v>3</v>
      </c>
      <c r="U76" s="1">
        <f t="shared" si="65"/>
        <v>14</v>
      </c>
      <c r="V76" s="1">
        <f t="shared" si="66"/>
        <v>7</v>
      </c>
      <c r="W76" s="1">
        <f t="shared" si="67"/>
        <v>2</v>
      </c>
      <c r="X76" s="1">
        <f t="shared" si="68"/>
        <v>25</v>
      </c>
      <c r="Y76" s="1">
        <f t="shared" si="69"/>
        <v>14</v>
      </c>
      <c r="Z76" s="1">
        <f t="shared" si="70"/>
        <v>4</v>
      </c>
      <c r="AA76" s="1" t="str">
        <f t="shared" si="51"/>
        <v>L</v>
      </c>
      <c r="AB76" s="1">
        <f t="shared" si="71"/>
        <v>1</v>
      </c>
      <c r="AC76" s="1" t="str">
        <f t="shared" si="52"/>
        <v>L</v>
      </c>
      <c r="AD76" s="1">
        <f t="shared" ref="AD76:AD83" si="72">IF(AC76="","",COUNTIFS(AC67:AC76,"W"))</f>
        <v>5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46112</v>
      </c>
      <c r="B77" s="1">
        <v>76</v>
      </c>
      <c r="C77" s="1" t="s">
        <v>65</v>
      </c>
      <c r="D77" s="1" t="s">
        <v>28</v>
      </c>
      <c r="E77" s="1">
        <v>3</v>
      </c>
      <c r="F77" s="1">
        <v>4</v>
      </c>
      <c r="G77" s="1" t="s">
        <v>83</v>
      </c>
      <c r="H77" s="1" t="s">
        <v>83</v>
      </c>
      <c r="I77" s="1">
        <f t="shared" si="53"/>
        <v>42</v>
      </c>
      <c r="J77" s="1">
        <f t="shared" si="54"/>
        <v>29</v>
      </c>
      <c r="K77" s="1">
        <f t="shared" si="55"/>
        <v>14</v>
      </c>
      <c r="L77" s="1">
        <f t="shared" si="56"/>
        <v>5</v>
      </c>
      <c r="M77" s="1">
        <f t="shared" si="57"/>
        <v>4</v>
      </c>
      <c r="N77" s="1">
        <f t="shared" si="58"/>
        <v>5</v>
      </c>
      <c r="O77" s="1">
        <f t="shared" si="59"/>
        <v>21</v>
      </c>
      <c r="P77" s="1">
        <f t="shared" si="60"/>
        <v>13</v>
      </c>
      <c r="Q77" s="1">
        <f t="shared" si="61"/>
        <v>2</v>
      </c>
      <c r="R77" s="1">
        <f t="shared" si="62"/>
        <v>21</v>
      </c>
      <c r="S77" s="1">
        <f t="shared" si="63"/>
        <v>16</v>
      </c>
      <c r="T77" s="1">
        <f t="shared" si="64"/>
        <v>3</v>
      </c>
      <c r="U77" s="1">
        <f t="shared" si="65"/>
        <v>14</v>
      </c>
      <c r="V77" s="1">
        <f t="shared" si="66"/>
        <v>7</v>
      </c>
      <c r="W77" s="1">
        <f t="shared" si="67"/>
        <v>2</v>
      </c>
      <c r="X77" s="1">
        <f t="shared" si="68"/>
        <v>25</v>
      </c>
      <c r="Y77" s="1">
        <f t="shared" si="69"/>
        <v>15</v>
      </c>
      <c r="Z77" s="1">
        <f t="shared" si="70"/>
        <v>4</v>
      </c>
      <c r="AA77" s="1" t="str">
        <f t="shared" si="51"/>
        <v>L</v>
      </c>
      <c r="AB77" s="1">
        <f t="shared" si="71"/>
        <v>2</v>
      </c>
      <c r="AC77" s="1" t="str">
        <f t="shared" si="52"/>
        <v>L</v>
      </c>
      <c r="AD77" s="1">
        <f t="shared" si="72"/>
        <v>5</v>
      </c>
      <c r="AE77" s="1">
        <f t="shared" si="73"/>
        <v>5</v>
      </c>
      <c r="AF77" s="1">
        <f t="shared" si="74"/>
        <v>0</v>
      </c>
      <c r="AG77" s="43"/>
    </row>
    <row r="78" spans="1:33" x14ac:dyDescent="0.3">
      <c r="A78" s="42">
        <v>46115</v>
      </c>
      <c r="B78" s="1">
        <v>77</v>
      </c>
      <c r="C78" s="1" t="s">
        <v>66</v>
      </c>
      <c r="D78" s="1" t="s">
        <v>10</v>
      </c>
      <c r="E78" s="1">
        <v>1</v>
      </c>
      <c r="F78" s="1">
        <v>4</v>
      </c>
      <c r="G78" s="1" t="s">
        <v>83</v>
      </c>
      <c r="H78" s="1" t="s">
        <v>83</v>
      </c>
      <c r="I78" s="1">
        <f t="shared" si="53"/>
        <v>42</v>
      </c>
      <c r="J78" s="1">
        <f t="shared" si="54"/>
        <v>30</v>
      </c>
      <c r="K78" s="1">
        <f t="shared" si="55"/>
        <v>14</v>
      </c>
      <c r="L78" s="1">
        <f t="shared" si="56"/>
        <v>5</v>
      </c>
      <c r="M78" s="1">
        <f t="shared" si="57"/>
        <v>4</v>
      </c>
      <c r="N78" s="1">
        <f t="shared" si="58"/>
        <v>5</v>
      </c>
      <c r="O78" s="1">
        <f t="shared" si="59"/>
        <v>21</v>
      </c>
      <c r="P78" s="1">
        <f t="shared" si="60"/>
        <v>14</v>
      </c>
      <c r="Q78" s="1">
        <f t="shared" si="61"/>
        <v>2</v>
      </c>
      <c r="R78" s="1">
        <f t="shared" si="62"/>
        <v>21</v>
      </c>
      <c r="S78" s="1">
        <f t="shared" si="63"/>
        <v>16</v>
      </c>
      <c r="T78" s="1">
        <f t="shared" si="64"/>
        <v>3</v>
      </c>
      <c r="U78" s="1">
        <f t="shared" si="65"/>
        <v>14</v>
      </c>
      <c r="V78" s="1">
        <f t="shared" si="66"/>
        <v>8</v>
      </c>
      <c r="W78" s="1">
        <f t="shared" si="67"/>
        <v>2</v>
      </c>
      <c r="X78" s="1">
        <f t="shared" si="68"/>
        <v>25</v>
      </c>
      <c r="Y78" s="1">
        <f t="shared" si="69"/>
        <v>16</v>
      </c>
      <c r="Z78" s="1">
        <f t="shared" si="70"/>
        <v>4</v>
      </c>
      <c r="AA78" s="1" t="str">
        <f t="shared" si="51"/>
        <v>L</v>
      </c>
      <c r="AB78" s="1">
        <f t="shared" si="71"/>
        <v>3</v>
      </c>
      <c r="AC78" s="1" t="str">
        <f t="shared" si="52"/>
        <v>L</v>
      </c>
      <c r="AD78" s="1">
        <f t="shared" si="72"/>
        <v>4</v>
      </c>
      <c r="AE78" s="1">
        <f t="shared" si="73"/>
        <v>6</v>
      </c>
      <c r="AF78" s="1">
        <f t="shared" si="74"/>
        <v>0</v>
      </c>
      <c r="AG78" s="43"/>
    </row>
    <row r="79" spans="1:33" x14ac:dyDescent="0.3">
      <c r="A79" s="42">
        <v>46116</v>
      </c>
      <c r="B79" s="1">
        <v>78</v>
      </c>
      <c r="C79" s="1" t="s">
        <v>65</v>
      </c>
      <c r="D79" s="1" t="s">
        <v>26</v>
      </c>
      <c r="E79" s="1">
        <v>3</v>
      </c>
      <c r="F79" s="1">
        <v>4</v>
      </c>
      <c r="G79" s="1" t="s">
        <v>83</v>
      </c>
      <c r="H79" s="1" t="s">
        <v>83</v>
      </c>
      <c r="I79" s="1">
        <f t="shared" si="53"/>
        <v>42</v>
      </c>
      <c r="J79" s="1">
        <f t="shared" si="54"/>
        <v>31</v>
      </c>
      <c r="K79" s="1">
        <f t="shared" si="55"/>
        <v>14</v>
      </c>
      <c r="L79" s="1">
        <f t="shared" si="56"/>
        <v>5</v>
      </c>
      <c r="M79" s="1">
        <f t="shared" si="57"/>
        <v>4</v>
      </c>
      <c r="N79" s="1">
        <f t="shared" si="58"/>
        <v>5</v>
      </c>
      <c r="O79" s="1">
        <f t="shared" si="59"/>
        <v>21</v>
      </c>
      <c r="P79" s="1">
        <f t="shared" si="60"/>
        <v>14</v>
      </c>
      <c r="Q79" s="1">
        <f t="shared" si="61"/>
        <v>2</v>
      </c>
      <c r="R79" s="1">
        <f t="shared" si="62"/>
        <v>21</v>
      </c>
      <c r="S79" s="1">
        <f t="shared" si="63"/>
        <v>17</v>
      </c>
      <c r="T79" s="1">
        <f t="shared" si="64"/>
        <v>3</v>
      </c>
      <c r="U79" s="1">
        <f t="shared" si="65"/>
        <v>14</v>
      </c>
      <c r="V79" s="1">
        <f t="shared" si="66"/>
        <v>9</v>
      </c>
      <c r="W79" s="1">
        <f t="shared" si="67"/>
        <v>2</v>
      </c>
      <c r="X79" s="1">
        <f t="shared" si="68"/>
        <v>25</v>
      </c>
      <c r="Y79" s="1">
        <f t="shared" si="69"/>
        <v>17</v>
      </c>
      <c r="Z79" s="1">
        <f t="shared" si="70"/>
        <v>4</v>
      </c>
      <c r="AA79" s="1" t="str">
        <f t="shared" si="51"/>
        <v>L</v>
      </c>
      <c r="AB79" s="1">
        <f t="shared" si="71"/>
        <v>4</v>
      </c>
      <c r="AC79" s="1" t="str">
        <f t="shared" si="52"/>
        <v>L</v>
      </c>
      <c r="AD79" s="1">
        <f t="shared" si="72"/>
        <v>3</v>
      </c>
      <c r="AE79" s="1">
        <f t="shared" si="73"/>
        <v>7</v>
      </c>
      <c r="AF79" s="1">
        <f t="shared" si="74"/>
        <v>0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4</v>
      </c>
      <c r="E80" s="1">
        <v>5</v>
      </c>
      <c r="F80" s="1">
        <v>3</v>
      </c>
      <c r="G80" s="1" t="s">
        <v>83</v>
      </c>
      <c r="H80" s="1" t="s">
        <v>83</v>
      </c>
      <c r="I80" s="1">
        <f t="shared" si="53"/>
        <v>43</v>
      </c>
      <c r="J80" s="1">
        <f t="shared" si="54"/>
        <v>31</v>
      </c>
      <c r="K80" s="1">
        <f t="shared" si="55"/>
        <v>14</v>
      </c>
      <c r="L80" s="1">
        <f t="shared" si="56"/>
        <v>5</v>
      </c>
      <c r="M80" s="1">
        <f t="shared" si="57"/>
        <v>4</v>
      </c>
      <c r="N80" s="1">
        <f t="shared" si="58"/>
        <v>5</v>
      </c>
      <c r="O80" s="1">
        <f t="shared" si="59"/>
        <v>22</v>
      </c>
      <c r="P80" s="1">
        <f t="shared" si="60"/>
        <v>14</v>
      </c>
      <c r="Q80" s="1">
        <f t="shared" si="61"/>
        <v>2</v>
      </c>
      <c r="R80" s="1">
        <f t="shared" si="62"/>
        <v>21</v>
      </c>
      <c r="S80" s="1">
        <f t="shared" si="63"/>
        <v>17</v>
      </c>
      <c r="T80" s="1">
        <f t="shared" si="64"/>
        <v>3</v>
      </c>
      <c r="U80" s="1">
        <f t="shared" si="65"/>
        <v>14</v>
      </c>
      <c r="V80" s="1">
        <f t="shared" si="66"/>
        <v>9</v>
      </c>
      <c r="W80" s="1">
        <f t="shared" si="67"/>
        <v>2</v>
      </c>
      <c r="X80" s="1">
        <f t="shared" si="68"/>
        <v>26</v>
      </c>
      <c r="Y80" s="1">
        <f t="shared" si="69"/>
        <v>17</v>
      </c>
      <c r="Z80" s="1">
        <f t="shared" si="70"/>
        <v>4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4</v>
      </c>
      <c r="AE80" s="1">
        <f t="shared" si="73"/>
        <v>6</v>
      </c>
      <c r="AF80" s="1">
        <f t="shared" si="74"/>
        <v>0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11</v>
      </c>
      <c r="E81" s="1">
        <v>0</v>
      </c>
      <c r="F81" s="1">
        <v>3</v>
      </c>
      <c r="G81" s="1" t="s">
        <v>83</v>
      </c>
      <c r="H81" s="1" t="s">
        <v>83</v>
      </c>
      <c r="I81" s="1">
        <f t="shared" si="53"/>
        <v>43</v>
      </c>
      <c r="J81" s="1">
        <f t="shared" si="54"/>
        <v>32</v>
      </c>
      <c r="K81" s="1">
        <f t="shared" si="55"/>
        <v>14</v>
      </c>
      <c r="L81" s="1">
        <f t="shared" si="56"/>
        <v>5</v>
      </c>
      <c r="M81" s="1">
        <f t="shared" si="57"/>
        <v>4</v>
      </c>
      <c r="N81" s="1">
        <f t="shared" si="58"/>
        <v>5</v>
      </c>
      <c r="O81" s="1">
        <f t="shared" si="59"/>
        <v>22</v>
      </c>
      <c r="P81" s="1">
        <f t="shared" si="60"/>
        <v>15</v>
      </c>
      <c r="Q81" s="1">
        <f t="shared" si="61"/>
        <v>2</v>
      </c>
      <c r="R81" s="1">
        <f t="shared" si="62"/>
        <v>21</v>
      </c>
      <c r="S81" s="1">
        <f t="shared" si="63"/>
        <v>17</v>
      </c>
      <c r="T81" s="1">
        <f t="shared" si="64"/>
        <v>3</v>
      </c>
      <c r="U81" s="1">
        <f t="shared" si="65"/>
        <v>14</v>
      </c>
      <c r="V81" s="1">
        <f t="shared" si="66"/>
        <v>9</v>
      </c>
      <c r="W81" s="1">
        <f t="shared" si="67"/>
        <v>2</v>
      </c>
      <c r="X81" s="1">
        <f t="shared" si="68"/>
        <v>26</v>
      </c>
      <c r="Y81" s="1">
        <f t="shared" si="69"/>
        <v>18</v>
      </c>
      <c r="Z81" s="1">
        <f t="shared" si="70"/>
        <v>4</v>
      </c>
      <c r="AA81" s="1" t="str">
        <f t="shared" si="51"/>
        <v>L</v>
      </c>
      <c r="AB81" s="1">
        <f t="shared" si="71"/>
        <v>1</v>
      </c>
      <c r="AC81" s="1" t="str">
        <f t="shared" si="52"/>
        <v>L</v>
      </c>
      <c r="AD81" s="1">
        <f t="shared" si="72"/>
        <v>4</v>
      </c>
      <c r="AE81" s="1">
        <f t="shared" si="73"/>
        <v>6</v>
      </c>
      <c r="AF81" s="1">
        <f t="shared" si="74"/>
        <v>0</v>
      </c>
      <c r="AG81" s="43"/>
    </row>
    <row r="82" spans="1:33" x14ac:dyDescent="0.3">
      <c r="A82" s="42">
        <v>46124</v>
      </c>
      <c r="B82" s="1">
        <v>81</v>
      </c>
      <c r="C82" s="1" t="s">
        <v>66</v>
      </c>
      <c r="D82" s="1" t="s">
        <v>16</v>
      </c>
      <c r="E82" s="1">
        <v>1</v>
      </c>
      <c r="F82" s="1">
        <v>4</v>
      </c>
      <c r="G82" s="1" t="s">
        <v>83</v>
      </c>
      <c r="H82" s="1" t="s">
        <v>83</v>
      </c>
      <c r="I82" s="1">
        <f t="shared" si="53"/>
        <v>43</v>
      </c>
      <c r="J82" s="1">
        <f t="shared" si="54"/>
        <v>33</v>
      </c>
      <c r="K82" s="1">
        <f t="shared" si="55"/>
        <v>14</v>
      </c>
      <c r="L82" s="1">
        <f t="shared" si="56"/>
        <v>5</v>
      </c>
      <c r="M82" s="1">
        <f t="shared" si="57"/>
        <v>4</v>
      </c>
      <c r="N82" s="1">
        <f t="shared" si="58"/>
        <v>5</v>
      </c>
      <c r="O82" s="1">
        <f t="shared" si="59"/>
        <v>22</v>
      </c>
      <c r="P82" s="1">
        <f t="shared" si="60"/>
        <v>16</v>
      </c>
      <c r="Q82" s="1">
        <f t="shared" si="61"/>
        <v>2</v>
      </c>
      <c r="R82" s="1">
        <f t="shared" si="62"/>
        <v>21</v>
      </c>
      <c r="S82" s="1">
        <f t="shared" si="63"/>
        <v>17</v>
      </c>
      <c r="T82" s="1">
        <f t="shared" si="64"/>
        <v>3</v>
      </c>
      <c r="U82" s="1">
        <f t="shared" si="65"/>
        <v>14</v>
      </c>
      <c r="V82" s="1">
        <f t="shared" si="66"/>
        <v>9</v>
      </c>
      <c r="W82" s="1">
        <f t="shared" si="67"/>
        <v>2</v>
      </c>
      <c r="X82" s="1">
        <f t="shared" si="68"/>
        <v>26</v>
      </c>
      <c r="Y82" s="1">
        <f t="shared" si="69"/>
        <v>19</v>
      </c>
      <c r="Z82" s="1">
        <f t="shared" si="70"/>
        <v>4</v>
      </c>
      <c r="AA82" s="1" t="str">
        <f t="shared" si="51"/>
        <v>L</v>
      </c>
      <c r="AB82" s="1">
        <f t="shared" si="71"/>
        <v>2</v>
      </c>
      <c r="AC82" s="1" t="str">
        <f t="shared" si="52"/>
        <v>L</v>
      </c>
      <c r="AD82" s="1">
        <f t="shared" si="72"/>
        <v>3</v>
      </c>
      <c r="AE82" s="1">
        <f t="shared" si="73"/>
        <v>7</v>
      </c>
      <c r="AF82" s="1">
        <f t="shared" si="74"/>
        <v>0</v>
      </c>
      <c r="AG82" s="43"/>
    </row>
    <row r="83" spans="1:33" x14ac:dyDescent="0.3">
      <c r="A83" s="42">
        <v>46126</v>
      </c>
      <c r="B83" s="1">
        <v>82</v>
      </c>
      <c r="C83" s="1" t="s">
        <v>66</v>
      </c>
      <c r="D83" s="1" t="s">
        <v>26</v>
      </c>
      <c r="E83" s="1">
        <v>1</v>
      </c>
      <c r="F83" s="1">
        <v>2</v>
      </c>
      <c r="G83" s="1" t="s">
        <v>83</v>
      </c>
      <c r="H83" s="1" t="s">
        <v>83</v>
      </c>
      <c r="I83" s="1">
        <f t="shared" si="53"/>
        <v>43</v>
      </c>
      <c r="J83" s="1">
        <f t="shared" si="54"/>
        <v>34</v>
      </c>
      <c r="K83" s="1">
        <f t="shared" si="55"/>
        <v>14</v>
      </c>
      <c r="L83" s="1">
        <f t="shared" si="56"/>
        <v>5</v>
      </c>
      <c r="M83" s="1">
        <f t="shared" si="57"/>
        <v>4</v>
      </c>
      <c r="N83" s="1">
        <f t="shared" si="58"/>
        <v>5</v>
      </c>
      <c r="O83" s="1">
        <f t="shared" si="59"/>
        <v>22</v>
      </c>
      <c r="P83" s="1">
        <f t="shared" si="60"/>
        <v>17</v>
      </c>
      <c r="Q83" s="1">
        <f t="shared" si="61"/>
        <v>2</v>
      </c>
      <c r="R83" s="1">
        <f t="shared" si="62"/>
        <v>21</v>
      </c>
      <c r="S83" s="1">
        <f t="shared" si="63"/>
        <v>17</v>
      </c>
      <c r="T83" s="1">
        <f t="shared" si="64"/>
        <v>3</v>
      </c>
      <c r="U83" s="1">
        <f t="shared" si="65"/>
        <v>14</v>
      </c>
      <c r="V83" s="1">
        <f t="shared" si="66"/>
        <v>10</v>
      </c>
      <c r="W83" s="1">
        <f t="shared" si="67"/>
        <v>2</v>
      </c>
      <c r="X83" s="1">
        <f t="shared" si="68"/>
        <v>26</v>
      </c>
      <c r="Y83" s="1">
        <f t="shared" si="69"/>
        <v>20</v>
      </c>
      <c r="Z83" s="1">
        <f t="shared" si="70"/>
        <v>4</v>
      </c>
      <c r="AA83" s="1" t="str">
        <f t="shared" si="51"/>
        <v>L</v>
      </c>
      <c r="AB83" s="1">
        <f t="shared" si="71"/>
        <v>3</v>
      </c>
      <c r="AC83" s="1" t="str">
        <f t="shared" si="52"/>
        <v>L</v>
      </c>
      <c r="AD83" s="1">
        <f t="shared" si="72"/>
        <v>3</v>
      </c>
      <c r="AE83" s="1">
        <f t="shared" si="73"/>
        <v>7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43</v>
      </c>
      <c r="J84" s="1">
        <f t="shared" si="75"/>
        <v>34</v>
      </c>
      <c r="K84" s="1">
        <f t="shared" si="75"/>
        <v>14</v>
      </c>
      <c r="L84" s="1">
        <f t="shared" si="75"/>
        <v>5</v>
      </c>
      <c r="M84" s="1">
        <f t="shared" si="75"/>
        <v>4</v>
      </c>
      <c r="N84" s="1">
        <f t="shared" si="75"/>
        <v>5</v>
      </c>
      <c r="O84" s="1">
        <f t="shared" ref="O84:Z84" si="76">IF(O2="","",MAX(O2:O83))</f>
        <v>22</v>
      </c>
      <c r="P84" s="1">
        <f t="shared" si="76"/>
        <v>17</v>
      </c>
      <c r="Q84" s="1">
        <f t="shared" si="76"/>
        <v>2</v>
      </c>
      <c r="R84" s="1">
        <f t="shared" si="76"/>
        <v>21</v>
      </c>
      <c r="S84" s="1">
        <f t="shared" si="76"/>
        <v>17</v>
      </c>
      <c r="T84" s="1">
        <f t="shared" si="76"/>
        <v>3</v>
      </c>
      <c r="U84" s="1">
        <f t="shared" si="76"/>
        <v>14</v>
      </c>
      <c r="V84" s="1">
        <f t="shared" si="76"/>
        <v>10</v>
      </c>
      <c r="W84" s="1">
        <f t="shared" si="76"/>
        <v>2</v>
      </c>
      <c r="X84" s="1">
        <f t="shared" si="76"/>
        <v>26</v>
      </c>
      <c r="Y84" s="1">
        <f t="shared" si="76"/>
        <v>20</v>
      </c>
      <c r="Z84" s="1">
        <f t="shared" si="76"/>
        <v>4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3</v>
      </c>
      <c r="AE84" s="1">
        <f>IF(LOOKUP(2,1 / (AE1:AE83 &lt;&gt; ""),AE1:AE83)="L10 L","",LOOKUP(2,1 / (AE1:AE83 &lt;&gt; ""),AE1:AE83))</f>
        <v>7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233</v>
      </c>
      <c r="F85" s="1">
        <f>SUM(F2:F83)</f>
        <v>241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22-17-2</v>
      </c>
      <c r="R85" s="1" t="str">
        <f>IF(R84="","0-0-0",CONCATENATE(R84,"-",S84,"-",T84))</f>
        <v>21-17-3</v>
      </c>
      <c r="U85" s="1" t="str">
        <f>IF(U84="","0-0-0",CONCATENATE(U84,"-",V84,"-",W84))</f>
        <v>14-10-2</v>
      </c>
      <c r="X85" s="1" t="str">
        <f>IF(X84="","0-0-0",CONCATENATE(X84,"-",Y84,"-",Z84))</f>
        <v>26-20-4</v>
      </c>
      <c r="AA85" s="1" t="str">
        <f>IF(AA84="","0-0",CONCATENATE(AA84,AB84))</f>
        <v>L3</v>
      </c>
      <c r="AD85" s="1" t="str">
        <f>IF(AD84="","0-0-0",CONCATENATE(AD84,"-",AE84,"-",AF84))</f>
        <v>3-7-0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D00-000002000000}">
      <formula1>$AK$1:$AK$2</formula1>
    </dataValidation>
    <dataValidation type="list" allowBlank="1" showInputMessage="1" showErrorMessage="1" sqref="C2:C83" xr:uid="{00000000-0002-0000-CD00-000000000000}">
      <formula1>$AL$1:$AL$2</formula1>
    </dataValidation>
    <dataValidation type="list" allowBlank="1" showInputMessage="1" showErrorMessage="1" sqref="D2:D83" xr:uid="{00000000-0002-0000-CD00-000001000000}">
      <formula1>$AM$1:$AM$31</formula1>
    </dataValidation>
  </dataValidations>
  <hyperlinks>
    <hyperlink ref="AG1" location="Index!A1" display="Home" xr:uid="{45957E94-AB5E-413D-8D39-6F366893234A}"/>
  </hyperlink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5827-3CB3-46A4-B6D8-7BBE004DDD9A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45937</v>
      </c>
      <c r="B2" s="1">
        <v>1</v>
      </c>
      <c r="C2" s="1" t="s">
        <v>66</v>
      </c>
      <c r="D2" s="1" t="s">
        <v>9</v>
      </c>
      <c r="E2" s="1">
        <v>0</v>
      </c>
      <c r="F2" s="1">
        <v>3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45939</v>
      </c>
      <c r="B3" s="1">
        <v>2</v>
      </c>
      <c r="C3" s="1" t="s">
        <v>65</v>
      </c>
      <c r="D3" s="1" t="s">
        <v>28</v>
      </c>
      <c r="E3" s="1">
        <v>4</v>
      </c>
      <c r="F3" s="1">
        <v>0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45941</v>
      </c>
      <c r="B4" s="1">
        <v>3</v>
      </c>
      <c r="C4" s="1" t="s">
        <v>65</v>
      </c>
      <c r="D4" s="1" t="s">
        <v>9</v>
      </c>
      <c r="E4" s="1">
        <v>6</v>
      </c>
      <c r="F4" s="1">
        <v>1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2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45942</v>
      </c>
      <c r="B5" s="1">
        <v>4</v>
      </c>
      <c r="C5" s="1" t="s">
        <v>66</v>
      </c>
      <c r="D5" s="1" t="s">
        <v>1</v>
      </c>
      <c r="E5" s="1">
        <v>0</v>
      </c>
      <c r="F5" s="1">
        <v>1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2</v>
      </c>
      <c r="W5" s="1">
        <f t="shared" si="16"/>
        <v>0</v>
      </c>
      <c r="X5" s="1">
        <f t="shared" si="17"/>
        <v>2</v>
      </c>
      <c r="Y5" s="1">
        <f t="shared" si="18"/>
        <v>2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A6" s="42">
        <v>45944</v>
      </c>
      <c r="B6" s="1">
        <v>5</v>
      </c>
      <c r="C6" s="1" t="s">
        <v>66</v>
      </c>
      <c r="D6" s="1" t="s">
        <v>20</v>
      </c>
      <c r="E6" s="1">
        <v>0</v>
      </c>
      <c r="F6" s="1">
        <v>2</v>
      </c>
      <c r="G6" s="1" t="s">
        <v>83</v>
      </c>
      <c r="H6" s="1" t="s">
        <v>83</v>
      </c>
      <c r="I6" s="1">
        <f t="shared" si="2"/>
        <v>2</v>
      </c>
      <c r="J6" s="1">
        <f t="shared" si="3"/>
        <v>3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3</v>
      </c>
      <c r="Q6" s="1">
        <f t="shared" si="10"/>
        <v>0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45946</v>
      </c>
      <c r="B7" s="1">
        <v>6</v>
      </c>
      <c r="C7" s="1" t="s">
        <v>65</v>
      </c>
      <c r="D7" s="1" t="s">
        <v>4</v>
      </c>
      <c r="E7" s="1">
        <v>1</v>
      </c>
      <c r="F7" s="1">
        <v>2</v>
      </c>
      <c r="G7" s="1" t="s">
        <v>84</v>
      </c>
      <c r="H7" s="1" t="s">
        <v>83</v>
      </c>
      <c r="I7" s="1">
        <f t="shared" si="2"/>
        <v>2</v>
      </c>
      <c r="J7" s="1">
        <f t="shared" si="3"/>
        <v>3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3</v>
      </c>
      <c r="Q7" s="1">
        <f t="shared" si="10"/>
        <v>0</v>
      </c>
      <c r="R7" s="1">
        <f t="shared" si="11"/>
        <v>2</v>
      </c>
      <c r="S7" s="1">
        <f t="shared" si="12"/>
        <v>0</v>
      </c>
      <c r="T7" s="1">
        <f t="shared" si="13"/>
        <v>1</v>
      </c>
      <c r="U7" s="1">
        <f t="shared" si="14"/>
        <v>1</v>
      </c>
      <c r="V7" s="1">
        <f t="shared" si="15"/>
        <v>2</v>
      </c>
      <c r="W7" s="1">
        <f t="shared" si="16"/>
        <v>0</v>
      </c>
      <c r="X7" s="1">
        <f t="shared" si="17"/>
        <v>2</v>
      </c>
      <c r="Y7" s="1">
        <f t="shared" si="18"/>
        <v>2</v>
      </c>
      <c r="Z7" s="1">
        <f t="shared" si="19"/>
        <v>1</v>
      </c>
      <c r="AA7" s="1" t="str">
        <f t="shared" si="0"/>
        <v>L</v>
      </c>
      <c r="AB7" s="1">
        <f t="shared" si="20"/>
        <v>3</v>
      </c>
      <c r="AC7" s="1" t="str">
        <f t="shared" si="1"/>
        <v>OTL</v>
      </c>
      <c r="AD7" s="1">
        <f t="shared" si="21"/>
        <v>2</v>
      </c>
      <c r="AE7" s="1">
        <f t="shared" si="22"/>
        <v>3</v>
      </c>
      <c r="AF7" s="1">
        <f t="shared" si="23"/>
        <v>1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45948</v>
      </c>
      <c r="B8" s="1">
        <v>7</v>
      </c>
      <c r="C8" s="1" t="s">
        <v>65</v>
      </c>
      <c r="D8" s="1" t="s">
        <v>16</v>
      </c>
      <c r="E8" s="1">
        <v>4</v>
      </c>
      <c r="F8" s="1">
        <v>3</v>
      </c>
      <c r="G8" s="1" t="s">
        <v>83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3</v>
      </c>
      <c r="Q8" s="1">
        <f t="shared" si="10"/>
        <v>0</v>
      </c>
      <c r="R8" s="1">
        <f t="shared" si="11"/>
        <v>3</v>
      </c>
      <c r="S8" s="1">
        <f t="shared" si="12"/>
        <v>0</v>
      </c>
      <c r="T8" s="1">
        <f t="shared" si="13"/>
        <v>1</v>
      </c>
      <c r="U8" s="1">
        <f t="shared" si="14"/>
        <v>1</v>
      </c>
      <c r="V8" s="1">
        <f t="shared" si="15"/>
        <v>2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1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45950</v>
      </c>
      <c r="B9" s="1">
        <v>8</v>
      </c>
      <c r="C9" s="1" t="s">
        <v>66</v>
      </c>
      <c r="D9" s="1" t="s">
        <v>17</v>
      </c>
      <c r="E9" s="1">
        <v>1</v>
      </c>
      <c r="F9" s="1">
        <v>3</v>
      </c>
      <c r="G9" s="1" t="s">
        <v>83</v>
      </c>
      <c r="H9" s="1" t="s">
        <v>83</v>
      </c>
      <c r="I9" s="1">
        <f t="shared" si="2"/>
        <v>3</v>
      </c>
      <c r="J9" s="1">
        <f t="shared" si="3"/>
        <v>4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0</v>
      </c>
      <c r="P9" s="1">
        <f t="shared" si="9"/>
        <v>4</v>
      </c>
      <c r="Q9" s="1">
        <f t="shared" si="10"/>
        <v>0</v>
      </c>
      <c r="R9" s="1">
        <f t="shared" si="11"/>
        <v>3</v>
      </c>
      <c r="S9" s="1">
        <f t="shared" si="12"/>
        <v>0</v>
      </c>
      <c r="T9" s="1">
        <f t="shared" si="13"/>
        <v>1</v>
      </c>
      <c r="U9" s="1">
        <f t="shared" si="14"/>
        <v>1</v>
      </c>
      <c r="V9" s="1">
        <f t="shared" si="15"/>
        <v>2</v>
      </c>
      <c r="W9" s="1">
        <f t="shared" si="16"/>
        <v>0</v>
      </c>
      <c r="X9" s="1">
        <f t="shared" si="17"/>
        <v>3</v>
      </c>
      <c r="Y9" s="1">
        <f t="shared" si="18"/>
        <v>2</v>
      </c>
      <c r="Z9" s="1">
        <f t="shared" si="19"/>
        <v>1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13</v>
      </c>
    </row>
    <row r="10" spans="1:41" x14ac:dyDescent="0.3">
      <c r="A10" s="42">
        <v>45953</v>
      </c>
      <c r="B10" s="1">
        <v>9</v>
      </c>
      <c r="C10" s="1" t="s">
        <v>66</v>
      </c>
      <c r="D10" s="1" t="s">
        <v>8</v>
      </c>
      <c r="E10" s="1">
        <v>5</v>
      </c>
      <c r="F10" s="1">
        <v>6</v>
      </c>
      <c r="G10" s="1" t="s">
        <v>84</v>
      </c>
      <c r="H10" s="1" t="s">
        <v>83</v>
      </c>
      <c r="I10" s="1">
        <f t="shared" si="2"/>
        <v>3</v>
      </c>
      <c r="J10" s="1">
        <f t="shared" si="3"/>
        <v>4</v>
      </c>
      <c r="K10" s="1">
        <f t="shared" si="4"/>
        <v>0</v>
      </c>
      <c r="L10" s="1">
        <f t="shared" si="5"/>
        <v>2</v>
      </c>
      <c r="M10" s="1">
        <f t="shared" si="6"/>
        <v>0</v>
      </c>
      <c r="N10" s="1">
        <f t="shared" si="7"/>
        <v>0</v>
      </c>
      <c r="O10" s="1">
        <f t="shared" si="8"/>
        <v>0</v>
      </c>
      <c r="P10" s="1">
        <f t="shared" si="9"/>
        <v>4</v>
      </c>
      <c r="Q10" s="1">
        <f t="shared" si="10"/>
        <v>1</v>
      </c>
      <c r="R10" s="1">
        <f t="shared" si="11"/>
        <v>3</v>
      </c>
      <c r="S10" s="1">
        <f t="shared" si="12"/>
        <v>0</v>
      </c>
      <c r="T10" s="1">
        <f t="shared" si="13"/>
        <v>1</v>
      </c>
      <c r="U10" s="1">
        <f t="shared" si="14"/>
        <v>1</v>
      </c>
      <c r="V10" s="1">
        <f t="shared" si="15"/>
        <v>2</v>
      </c>
      <c r="W10" s="1">
        <f t="shared" si="16"/>
        <v>0</v>
      </c>
      <c r="X10" s="1">
        <f t="shared" si="17"/>
        <v>3</v>
      </c>
      <c r="Y10" s="1">
        <f t="shared" si="18"/>
        <v>2</v>
      </c>
      <c r="Z10" s="1">
        <f t="shared" si="19"/>
        <v>1</v>
      </c>
      <c r="AA10" s="1" t="str">
        <f t="shared" si="0"/>
        <v>L</v>
      </c>
      <c r="AB10" s="1">
        <f t="shared" si="20"/>
        <v>2</v>
      </c>
      <c r="AC10" s="1" t="str">
        <f t="shared" si="1"/>
        <v>OTL</v>
      </c>
      <c r="AD10" s="1">
        <f t="shared" si="21"/>
        <v>3</v>
      </c>
      <c r="AE10" s="1">
        <f t="shared" si="22"/>
        <v>4</v>
      </c>
      <c r="AF10" s="1">
        <f t="shared" si="23"/>
        <v>2</v>
      </c>
      <c r="AG10" s="43"/>
      <c r="AM10" s="1" t="s">
        <v>21</v>
      </c>
      <c r="AN10" s="1" t="s">
        <v>11</v>
      </c>
    </row>
    <row r="11" spans="1:41" x14ac:dyDescent="0.3">
      <c r="A11" s="42">
        <v>45956</v>
      </c>
      <c r="B11" s="1">
        <v>10</v>
      </c>
      <c r="C11" s="1" t="s">
        <v>65</v>
      </c>
      <c r="D11" s="1" t="s">
        <v>27</v>
      </c>
      <c r="E11" s="1">
        <v>1</v>
      </c>
      <c r="F11" s="1">
        <v>5</v>
      </c>
      <c r="G11" s="1" t="s">
        <v>83</v>
      </c>
      <c r="H11" s="1" t="s">
        <v>83</v>
      </c>
      <c r="I11" s="1">
        <f t="shared" si="2"/>
        <v>3</v>
      </c>
      <c r="J11" s="1">
        <f t="shared" si="3"/>
        <v>5</v>
      </c>
      <c r="K11" s="1">
        <f t="shared" si="4"/>
        <v>0</v>
      </c>
      <c r="L11" s="1">
        <f t="shared" si="5"/>
        <v>2</v>
      </c>
      <c r="M11" s="1">
        <f t="shared" si="6"/>
        <v>0</v>
      </c>
      <c r="N11" s="1">
        <f t="shared" si="7"/>
        <v>0</v>
      </c>
      <c r="O11" s="1">
        <f t="shared" si="8"/>
        <v>0</v>
      </c>
      <c r="P11" s="1">
        <f t="shared" si="9"/>
        <v>4</v>
      </c>
      <c r="Q11" s="1">
        <f t="shared" si="10"/>
        <v>1</v>
      </c>
      <c r="R11" s="1">
        <f t="shared" si="11"/>
        <v>3</v>
      </c>
      <c r="S11" s="1">
        <f t="shared" si="12"/>
        <v>1</v>
      </c>
      <c r="T11" s="1">
        <f t="shared" si="13"/>
        <v>1</v>
      </c>
      <c r="U11" s="1">
        <f t="shared" si="14"/>
        <v>1</v>
      </c>
      <c r="V11" s="1">
        <f t="shared" si="15"/>
        <v>2</v>
      </c>
      <c r="W11" s="1">
        <f t="shared" si="16"/>
        <v>0</v>
      </c>
      <c r="X11" s="1">
        <f t="shared" si="17"/>
        <v>3</v>
      </c>
      <c r="Y11" s="1">
        <f t="shared" si="18"/>
        <v>2</v>
      </c>
      <c r="Z11" s="1">
        <f t="shared" si="19"/>
        <v>1</v>
      </c>
      <c r="AA11" s="1" t="str">
        <f t="shared" si="0"/>
        <v>L</v>
      </c>
      <c r="AB11" s="1">
        <f t="shared" si="20"/>
        <v>3</v>
      </c>
      <c r="AC11" s="1" t="str">
        <f t="shared" si="1"/>
        <v>L</v>
      </c>
      <c r="AD11" s="1">
        <f t="shared" si="21"/>
        <v>3</v>
      </c>
      <c r="AE11" s="1">
        <f t="shared" si="22"/>
        <v>5</v>
      </c>
      <c r="AF11" s="1">
        <f t="shared" si="23"/>
        <v>2</v>
      </c>
      <c r="AG11" s="43"/>
      <c r="AM11" s="1" t="s">
        <v>20</v>
      </c>
      <c r="AN11" s="1" t="s">
        <v>10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3</v>
      </c>
      <c r="E12" s="1">
        <v>2</v>
      </c>
      <c r="F12" s="1">
        <v>0</v>
      </c>
      <c r="G12" s="1" t="s">
        <v>83</v>
      </c>
      <c r="H12" s="1" t="s">
        <v>83</v>
      </c>
      <c r="I12" s="1">
        <f t="shared" si="2"/>
        <v>4</v>
      </c>
      <c r="J12" s="1">
        <f t="shared" si="3"/>
        <v>5</v>
      </c>
      <c r="K12" s="1">
        <f t="shared" si="4"/>
        <v>0</v>
      </c>
      <c r="L12" s="1">
        <f t="shared" si="5"/>
        <v>2</v>
      </c>
      <c r="M12" s="1">
        <f t="shared" si="6"/>
        <v>0</v>
      </c>
      <c r="N12" s="1">
        <f t="shared" si="7"/>
        <v>0</v>
      </c>
      <c r="O12" s="1">
        <f t="shared" si="8"/>
        <v>0</v>
      </c>
      <c r="P12" s="1">
        <f t="shared" si="9"/>
        <v>4</v>
      </c>
      <c r="Q12" s="1">
        <f t="shared" si="10"/>
        <v>1</v>
      </c>
      <c r="R12" s="1">
        <f t="shared" si="11"/>
        <v>4</v>
      </c>
      <c r="S12" s="1">
        <f t="shared" si="12"/>
        <v>1</v>
      </c>
      <c r="T12" s="1">
        <f t="shared" si="13"/>
        <v>1</v>
      </c>
      <c r="U12" s="1">
        <f t="shared" si="14"/>
        <v>1</v>
      </c>
      <c r="V12" s="1">
        <f t="shared" si="15"/>
        <v>2</v>
      </c>
      <c r="W12" s="1">
        <f t="shared" si="16"/>
        <v>0</v>
      </c>
      <c r="X12" s="1">
        <f t="shared" si="17"/>
        <v>3</v>
      </c>
      <c r="Y12" s="1">
        <f t="shared" si="18"/>
        <v>2</v>
      </c>
      <c r="Z12" s="1">
        <f t="shared" si="19"/>
        <v>1</v>
      </c>
      <c r="AA12" s="1" t="str">
        <f t="shared" si="0"/>
        <v>W</v>
      </c>
      <c r="AB12" s="1">
        <f t="shared" si="20"/>
        <v>1</v>
      </c>
      <c r="AC12" s="1" t="str">
        <f t="shared" si="1"/>
        <v>W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4</v>
      </c>
      <c r="AF12" s="1">
        <f t="shared" ref="AF12:AF43" si="26">IF(AC12="","",COUNTIFS(AC3:AC12,"OTL"))</f>
        <v>2</v>
      </c>
      <c r="AG12" s="43"/>
      <c r="AM12" s="1" t="s">
        <v>19</v>
      </c>
      <c r="AN12" s="1" t="s">
        <v>9</v>
      </c>
    </row>
    <row r="13" spans="1:41" x14ac:dyDescent="0.3">
      <c r="A13" s="42">
        <v>45960</v>
      </c>
      <c r="B13" s="1">
        <v>12</v>
      </c>
      <c r="C13" s="1" t="s">
        <v>65</v>
      </c>
      <c r="D13" s="1" t="s">
        <v>20</v>
      </c>
      <c r="E13" s="1">
        <v>4</v>
      </c>
      <c r="F13" s="1">
        <v>3</v>
      </c>
      <c r="G13" s="1" t="s">
        <v>84</v>
      </c>
      <c r="H13" s="1" t="s">
        <v>83</v>
      </c>
      <c r="I13" s="1">
        <f t="shared" si="2"/>
        <v>5</v>
      </c>
      <c r="J13" s="1">
        <f t="shared" si="3"/>
        <v>5</v>
      </c>
      <c r="K13" s="1">
        <f t="shared" si="4"/>
        <v>1</v>
      </c>
      <c r="L13" s="1">
        <f t="shared" si="5"/>
        <v>2</v>
      </c>
      <c r="M13" s="1">
        <f t="shared" si="6"/>
        <v>0</v>
      </c>
      <c r="N13" s="1">
        <f t="shared" si="7"/>
        <v>0</v>
      </c>
      <c r="O13" s="1">
        <f t="shared" si="8"/>
        <v>0</v>
      </c>
      <c r="P13" s="1">
        <f t="shared" si="9"/>
        <v>4</v>
      </c>
      <c r="Q13" s="1">
        <f t="shared" si="10"/>
        <v>1</v>
      </c>
      <c r="R13" s="1">
        <f t="shared" si="11"/>
        <v>5</v>
      </c>
      <c r="S13" s="1">
        <f t="shared" si="12"/>
        <v>1</v>
      </c>
      <c r="T13" s="1">
        <f t="shared" si="13"/>
        <v>1</v>
      </c>
      <c r="U13" s="1">
        <f t="shared" si="14"/>
        <v>1</v>
      </c>
      <c r="V13" s="1">
        <f t="shared" si="15"/>
        <v>2</v>
      </c>
      <c r="W13" s="1">
        <f t="shared" si="16"/>
        <v>0</v>
      </c>
      <c r="X13" s="1">
        <f t="shared" si="17"/>
        <v>3</v>
      </c>
      <c r="Y13" s="1">
        <f t="shared" si="18"/>
        <v>2</v>
      </c>
      <c r="Z13" s="1">
        <f t="shared" si="19"/>
        <v>1</v>
      </c>
      <c r="AA13" s="1" t="str">
        <f t="shared" si="0"/>
        <v>W</v>
      </c>
      <c r="AB13" s="1">
        <f t="shared" si="20"/>
        <v>2</v>
      </c>
      <c r="AC13" s="1" t="str">
        <f t="shared" si="1"/>
        <v>W</v>
      </c>
      <c r="AD13" s="1">
        <f t="shared" si="24"/>
        <v>4</v>
      </c>
      <c r="AE13" s="1">
        <f t="shared" si="25"/>
        <v>4</v>
      </c>
      <c r="AF13" s="1">
        <f t="shared" si="26"/>
        <v>2</v>
      </c>
      <c r="AG13" s="43"/>
      <c r="AM13" s="1" t="s">
        <v>18</v>
      </c>
      <c r="AN13" s="1" t="s">
        <v>5</v>
      </c>
    </row>
    <row r="14" spans="1:41" x14ac:dyDescent="0.3">
      <c r="A14" s="42">
        <v>45962</v>
      </c>
      <c r="B14" s="1">
        <v>13</v>
      </c>
      <c r="C14" s="1" t="s">
        <v>65</v>
      </c>
      <c r="D14" s="1" t="s">
        <v>7</v>
      </c>
      <c r="E14" s="1">
        <v>3</v>
      </c>
      <c r="F14" s="1">
        <v>2</v>
      </c>
      <c r="G14" s="1" t="s">
        <v>84</v>
      </c>
      <c r="H14" s="1" t="s">
        <v>83</v>
      </c>
      <c r="I14" s="1">
        <f t="shared" si="2"/>
        <v>6</v>
      </c>
      <c r="J14" s="1">
        <f t="shared" si="3"/>
        <v>5</v>
      </c>
      <c r="K14" s="1">
        <f t="shared" si="4"/>
        <v>2</v>
      </c>
      <c r="L14" s="1">
        <f t="shared" si="5"/>
        <v>2</v>
      </c>
      <c r="M14" s="1">
        <f t="shared" si="6"/>
        <v>0</v>
      </c>
      <c r="N14" s="1">
        <f t="shared" si="7"/>
        <v>0</v>
      </c>
      <c r="O14" s="1">
        <f t="shared" si="8"/>
        <v>0</v>
      </c>
      <c r="P14" s="1">
        <f t="shared" si="9"/>
        <v>4</v>
      </c>
      <c r="Q14" s="1">
        <f t="shared" si="10"/>
        <v>1</v>
      </c>
      <c r="R14" s="1">
        <f t="shared" si="11"/>
        <v>6</v>
      </c>
      <c r="S14" s="1">
        <f t="shared" si="12"/>
        <v>1</v>
      </c>
      <c r="T14" s="1">
        <f t="shared" si="13"/>
        <v>1</v>
      </c>
      <c r="U14" s="1">
        <f t="shared" si="14"/>
        <v>1</v>
      </c>
      <c r="V14" s="1">
        <f t="shared" si="15"/>
        <v>2</v>
      </c>
      <c r="W14" s="1">
        <f t="shared" si="16"/>
        <v>0</v>
      </c>
      <c r="X14" s="1">
        <f t="shared" si="17"/>
        <v>3</v>
      </c>
      <c r="Y14" s="1">
        <f t="shared" si="18"/>
        <v>2</v>
      </c>
      <c r="Z14" s="1">
        <f t="shared" si="19"/>
        <v>1</v>
      </c>
      <c r="AA14" s="1" t="str">
        <f t="shared" si="0"/>
        <v>W</v>
      </c>
      <c r="AB14" s="1">
        <f t="shared" si="20"/>
        <v>3</v>
      </c>
      <c r="AC14" s="1" t="str">
        <f t="shared" si="1"/>
        <v>W</v>
      </c>
      <c r="AD14" s="1">
        <f t="shared" si="24"/>
        <v>4</v>
      </c>
      <c r="AE14" s="1">
        <f t="shared" si="25"/>
        <v>4</v>
      </c>
      <c r="AF14" s="1">
        <f t="shared" si="26"/>
        <v>2</v>
      </c>
      <c r="AG14" s="43"/>
      <c r="AM14" s="1" t="s">
        <v>17</v>
      </c>
      <c r="AN14" s="1" t="s">
        <v>4</v>
      </c>
    </row>
    <row r="15" spans="1:41" x14ac:dyDescent="0.3">
      <c r="A15" s="42">
        <v>45965</v>
      </c>
      <c r="B15" s="1">
        <v>14</v>
      </c>
      <c r="C15" s="1" t="s">
        <v>66</v>
      </c>
      <c r="D15" s="1" t="s">
        <v>26</v>
      </c>
      <c r="E15" s="1">
        <v>0</v>
      </c>
      <c r="F15" s="1">
        <v>3</v>
      </c>
      <c r="G15" s="1" t="s">
        <v>83</v>
      </c>
      <c r="H15" s="1" t="s">
        <v>83</v>
      </c>
      <c r="I15" s="1">
        <f t="shared" si="2"/>
        <v>6</v>
      </c>
      <c r="J15" s="1">
        <f t="shared" si="3"/>
        <v>6</v>
      </c>
      <c r="K15" s="1">
        <f t="shared" si="4"/>
        <v>2</v>
      </c>
      <c r="L15" s="1">
        <f t="shared" si="5"/>
        <v>2</v>
      </c>
      <c r="M15" s="1">
        <f t="shared" si="6"/>
        <v>0</v>
      </c>
      <c r="N15" s="1">
        <f t="shared" si="7"/>
        <v>0</v>
      </c>
      <c r="O15" s="1">
        <f t="shared" si="8"/>
        <v>0</v>
      </c>
      <c r="P15" s="1">
        <f t="shared" si="9"/>
        <v>5</v>
      </c>
      <c r="Q15" s="1">
        <f t="shared" si="10"/>
        <v>1</v>
      </c>
      <c r="R15" s="1">
        <f t="shared" si="11"/>
        <v>6</v>
      </c>
      <c r="S15" s="1">
        <f t="shared" si="12"/>
        <v>1</v>
      </c>
      <c r="T15" s="1">
        <f t="shared" si="13"/>
        <v>1</v>
      </c>
      <c r="U15" s="1">
        <f t="shared" si="14"/>
        <v>1</v>
      </c>
      <c r="V15" s="1">
        <f t="shared" si="15"/>
        <v>3</v>
      </c>
      <c r="W15" s="1">
        <f t="shared" si="16"/>
        <v>0</v>
      </c>
      <c r="X15" s="1">
        <f t="shared" si="17"/>
        <v>3</v>
      </c>
      <c r="Y15" s="1">
        <f t="shared" si="18"/>
        <v>3</v>
      </c>
      <c r="Z15" s="1">
        <f t="shared" si="19"/>
        <v>1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4</v>
      </c>
      <c r="AE15" s="1">
        <f t="shared" si="25"/>
        <v>4</v>
      </c>
      <c r="AF15" s="1">
        <f t="shared" si="26"/>
        <v>2</v>
      </c>
      <c r="AG15" s="43"/>
      <c r="AM15" s="1" t="s">
        <v>16</v>
      </c>
      <c r="AN15" s="1" t="s">
        <v>1</v>
      </c>
    </row>
    <row r="16" spans="1:41" x14ac:dyDescent="0.3">
      <c r="A16" s="42">
        <v>45968</v>
      </c>
      <c r="B16" s="1">
        <v>15</v>
      </c>
      <c r="C16" s="1" t="s">
        <v>65</v>
      </c>
      <c r="D16" s="1" t="s">
        <v>21</v>
      </c>
      <c r="E16" s="1">
        <v>4</v>
      </c>
      <c r="F16" s="1">
        <v>1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6</v>
      </c>
      <c r="K16" s="1">
        <f t="shared" si="4"/>
        <v>2</v>
      </c>
      <c r="L16" s="1">
        <f t="shared" si="5"/>
        <v>2</v>
      </c>
      <c r="M16" s="1">
        <f t="shared" si="6"/>
        <v>0</v>
      </c>
      <c r="N16" s="1">
        <f t="shared" si="7"/>
        <v>0</v>
      </c>
      <c r="O16" s="1">
        <f t="shared" si="8"/>
        <v>0</v>
      </c>
      <c r="P16" s="1">
        <f t="shared" si="9"/>
        <v>5</v>
      </c>
      <c r="Q16" s="1">
        <f t="shared" si="10"/>
        <v>1</v>
      </c>
      <c r="R16" s="1">
        <f t="shared" si="11"/>
        <v>7</v>
      </c>
      <c r="S16" s="1">
        <f t="shared" si="12"/>
        <v>1</v>
      </c>
      <c r="T16" s="1">
        <f t="shared" si="13"/>
        <v>1</v>
      </c>
      <c r="U16" s="1">
        <f t="shared" si="14"/>
        <v>1</v>
      </c>
      <c r="V16" s="1">
        <f t="shared" si="15"/>
        <v>3</v>
      </c>
      <c r="W16" s="1">
        <f t="shared" si="16"/>
        <v>0</v>
      </c>
      <c r="X16" s="1">
        <f t="shared" si="17"/>
        <v>4</v>
      </c>
      <c r="Y16" s="1">
        <f t="shared" si="18"/>
        <v>3</v>
      </c>
      <c r="Z16" s="1">
        <f t="shared" si="19"/>
        <v>1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5</v>
      </c>
      <c r="AE16" s="1">
        <f t="shared" si="25"/>
        <v>3</v>
      </c>
      <c r="AF16" s="1">
        <f t="shared" si="26"/>
        <v>2</v>
      </c>
      <c r="AG16" s="43"/>
      <c r="AM16" s="1" t="s">
        <v>15</v>
      </c>
    </row>
    <row r="17" spans="1:39" x14ac:dyDescent="0.3">
      <c r="A17" s="42">
        <v>45969</v>
      </c>
      <c r="B17" s="1">
        <v>16</v>
      </c>
      <c r="C17" s="1" t="s">
        <v>66</v>
      </c>
      <c r="D17" s="1" t="s">
        <v>13</v>
      </c>
      <c r="E17" s="1">
        <v>0</v>
      </c>
      <c r="F17" s="1">
        <v>5</v>
      </c>
      <c r="G17" s="1" t="s">
        <v>83</v>
      </c>
      <c r="H17" s="1" t="s">
        <v>83</v>
      </c>
      <c r="I17" s="1">
        <f t="shared" si="2"/>
        <v>7</v>
      </c>
      <c r="J17" s="1">
        <f t="shared" si="3"/>
        <v>7</v>
      </c>
      <c r="K17" s="1">
        <f t="shared" si="4"/>
        <v>2</v>
      </c>
      <c r="L17" s="1">
        <f t="shared" si="5"/>
        <v>2</v>
      </c>
      <c r="M17" s="1">
        <f t="shared" si="6"/>
        <v>0</v>
      </c>
      <c r="N17" s="1">
        <f t="shared" si="7"/>
        <v>0</v>
      </c>
      <c r="O17" s="1">
        <f t="shared" si="8"/>
        <v>0</v>
      </c>
      <c r="P17" s="1">
        <f t="shared" si="9"/>
        <v>6</v>
      </c>
      <c r="Q17" s="1">
        <f t="shared" si="10"/>
        <v>1</v>
      </c>
      <c r="R17" s="1">
        <f t="shared" si="11"/>
        <v>7</v>
      </c>
      <c r="S17" s="1">
        <f t="shared" si="12"/>
        <v>1</v>
      </c>
      <c r="T17" s="1">
        <f t="shared" si="13"/>
        <v>1</v>
      </c>
      <c r="U17" s="1">
        <f t="shared" si="14"/>
        <v>1</v>
      </c>
      <c r="V17" s="1">
        <f t="shared" si="15"/>
        <v>4</v>
      </c>
      <c r="W17" s="1">
        <f t="shared" si="16"/>
        <v>0</v>
      </c>
      <c r="X17" s="1">
        <f t="shared" si="17"/>
        <v>4</v>
      </c>
      <c r="Y17" s="1">
        <f t="shared" si="18"/>
        <v>4</v>
      </c>
      <c r="Z17" s="1">
        <f t="shared" si="19"/>
        <v>1</v>
      </c>
      <c r="AA17" s="1" t="str">
        <f t="shared" si="0"/>
        <v>L</v>
      </c>
      <c r="AB17" s="1">
        <f t="shared" si="20"/>
        <v>1</v>
      </c>
      <c r="AC17" s="1" t="str">
        <f t="shared" si="1"/>
        <v>L</v>
      </c>
      <c r="AD17" s="1">
        <f t="shared" si="24"/>
        <v>5</v>
      </c>
      <c r="AE17" s="1">
        <f t="shared" si="25"/>
        <v>4</v>
      </c>
      <c r="AF17" s="1">
        <f t="shared" si="26"/>
        <v>1</v>
      </c>
      <c r="AG17" s="43"/>
      <c r="AM17" s="1" t="s">
        <v>14</v>
      </c>
    </row>
    <row r="18" spans="1:39" x14ac:dyDescent="0.3">
      <c r="A18" s="42">
        <v>45971</v>
      </c>
      <c r="B18" s="1">
        <v>17</v>
      </c>
      <c r="C18" s="1" t="s">
        <v>66</v>
      </c>
      <c r="D18" s="1" t="s">
        <v>15</v>
      </c>
      <c r="E18" s="1">
        <v>6</v>
      </c>
      <c r="F18" s="1">
        <v>3</v>
      </c>
      <c r="G18" s="1" t="s">
        <v>83</v>
      </c>
      <c r="H18" s="1" t="s">
        <v>83</v>
      </c>
      <c r="I18" s="1">
        <f t="shared" si="2"/>
        <v>8</v>
      </c>
      <c r="J18" s="1">
        <f t="shared" si="3"/>
        <v>7</v>
      </c>
      <c r="K18" s="1">
        <f t="shared" si="4"/>
        <v>2</v>
      </c>
      <c r="L18" s="1">
        <f t="shared" si="5"/>
        <v>2</v>
      </c>
      <c r="M18" s="1">
        <f t="shared" si="6"/>
        <v>0</v>
      </c>
      <c r="N18" s="1">
        <f t="shared" si="7"/>
        <v>0</v>
      </c>
      <c r="O18" s="1">
        <f t="shared" si="8"/>
        <v>1</v>
      </c>
      <c r="P18" s="1">
        <f t="shared" si="9"/>
        <v>6</v>
      </c>
      <c r="Q18" s="1">
        <f t="shared" si="10"/>
        <v>1</v>
      </c>
      <c r="R18" s="1">
        <f t="shared" si="11"/>
        <v>7</v>
      </c>
      <c r="S18" s="1">
        <f t="shared" si="12"/>
        <v>1</v>
      </c>
      <c r="T18" s="1">
        <f t="shared" si="13"/>
        <v>1</v>
      </c>
      <c r="U18" s="1">
        <f t="shared" si="14"/>
        <v>1</v>
      </c>
      <c r="V18" s="1">
        <f t="shared" si="15"/>
        <v>4</v>
      </c>
      <c r="W18" s="1">
        <f t="shared" si="16"/>
        <v>0</v>
      </c>
      <c r="X18" s="1">
        <f t="shared" si="17"/>
        <v>4</v>
      </c>
      <c r="Y18" s="1">
        <f t="shared" si="18"/>
        <v>4</v>
      </c>
      <c r="Z18" s="1">
        <f t="shared" si="19"/>
        <v>1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5</v>
      </c>
      <c r="AE18" s="1">
        <f t="shared" si="25"/>
        <v>4</v>
      </c>
      <c r="AF18" s="1">
        <f t="shared" si="26"/>
        <v>1</v>
      </c>
      <c r="AG18" s="43"/>
      <c r="AM18" s="1" t="s">
        <v>13</v>
      </c>
    </row>
    <row r="19" spans="1:39" x14ac:dyDescent="0.3">
      <c r="A19" s="42">
        <v>45973</v>
      </c>
      <c r="B19" s="1">
        <v>18</v>
      </c>
      <c r="C19" s="1" t="s">
        <v>65</v>
      </c>
      <c r="D19" s="1" t="s">
        <v>5</v>
      </c>
      <c r="E19" s="1">
        <v>7</v>
      </c>
      <c r="F19" s="1">
        <v>3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7</v>
      </c>
      <c r="K19" s="1">
        <f t="shared" si="4"/>
        <v>2</v>
      </c>
      <c r="L19" s="1">
        <f t="shared" si="5"/>
        <v>2</v>
      </c>
      <c r="M19" s="1">
        <f t="shared" si="6"/>
        <v>0</v>
      </c>
      <c r="N19" s="1">
        <f t="shared" si="7"/>
        <v>0</v>
      </c>
      <c r="O19" s="1">
        <f t="shared" si="8"/>
        <v>1</v>
      </c>
      <c r="P19" s="1">
        <f t="shared" si="9"/>
        <v>6</v>
      </c>
      <c r="Q19" s="1">
        <f t="shared" si="10"/>
        <v>1</v>
      </c>
      <c r="R19" s="1">
        <f t="shared" si="11"/>
        <v>8</v>
      </c>
      <c r="S19" s="1">
        <f t="shared" si="12"/>
        <v>1</v>
      </c>
      <c r="T19" s="1">
        <f t="shared" si="13"/>
        <v>1</v>
      </c>
      <c r="U19" s="1">
        <f t="shared" si="14"/>
        <v>1</v>
      </c>
      <c r="V19" s="1">
        <f t="shared" si="15"/>
        <v>4</v>
      </c>
      <c r="W19" s="1">
        <f t="shared" si="16"/>
        <v>0</v>
      </c>
      <c r="X19" s="1">
        <f t="shared" si="17"/>
        <v>5</v>
      </c>
      <c r="Y19" s="1">
        <f t="shared" si="18"/>
        <v>4</v>
      </c>
      <c r="Z19" s="1">
        <f t="shared" si="19"/>
        <v>1</v>
      </c>
      <c r="AA19" s="1" t="str">
        <f t="shared" si="0"/>
        <v>W</v>
      </c>
      <c r="AB19" s="1">
        <f t="shared" si="20"/>
        <v>2</v>
      </c>
      <c r="AC19" s="1" t="str">
        <f t="shared" si="1"/>
        <v>W</v>
      </c>
      <c r="AD19" s="1">
        <f t="shared" si="24"/>
        <v>6</v>
      </c>
      <c r="AE19" s="1">
        <f t="shared" si="25"/>
        <v>3</v>
      </c>
      <c r="AF19" s="1">
        <f t="shared" si="26"/>
        <v>1</v>
      </c>
      <c r="AG19" s="43"/>
      <c r="AM19" s="1" t="s">
        <v>11</v>
      </c>
    </row>
    <row r="20" spans="1:39" x14ac:dyDescent="0.3">
      <c r="A20" s="42">
        <v>45976</v>
      </c>
      <c r="B20" s="1">
        <v>19</v>
      </c>
      <c r="C20" s="1" t="s">
        <v>65</v>
      </c>
      <c r="D20" s="1" t="s">
        <v>23</v>
      </c>
      <c r="E20" s="1">
        <v>2</v>
      </c>
      <c r="F20" s="1">
        <v>1</v>
      </c>
      <c r="G20" s="1" t="s">
        <v>84</v>
      </c>
      <c r="H20" s="1" t="s">
        <v>84</v>
      </c>
      <c r="I20" s="1">
        <f t="shared" si="2"/>
        <v>10</v>
      </c>
      <c r="J20" s="1">
        <f t="shared" si="3"/>
        <v>7</v>
      </c>
      <c r="K20" s="1">
        <f t="shared" si="4"/>
        <v>3</v>
      </c>
      <c r="L20" s="1">
        <f t="shared" si="5"/>
        <v>2</v>
      </c>
      <c r="M20" s="1">
        <f t="shared" si="6"/>
        <v>1</v>
      </c>
      <c r="N20" s="1">
        <f t="shared" si="7"/>
        <v>0</v>
      </c>
      <c r="O20" s="1">
        <f t="shared" si="8"/>
        <v>1</v>
      </c>
      <c r="P20" s="1">
        <f t="shared" si="9"/>
        <v>6</v>
      </c>
      <c r="Q20" s="1">
        <f t="shared" si="10"/>
        <v>1</v>
      </c>
      <c r="R20" s="1">
        <f t="shared" si="11"/>
        <v>9</v>
      </c>
      <c r="S20" s="1">
        <f t="shared" si="12"/>
        <v>1</v>
      </c>
      <c r="T20" s="1">
        <f t="shared" si="13"/>
        <v>1</v>
      </c>
      <c r="U20" s="1">
        <f t="shared" si="14"/>
        <v>2</v>
      </c>
      <c r="V20" s="1">
        <f t="shared" si="15"/>
        <v>4</v>
      </c>
      <c r="W20" s="1">
        <f t="shared" si="16"/>
        <v>0</v>
      </c>
      <c r="X20" s="1">
        <f t="shared" si="17"/>
        <v>6</v>
      </c>
      <c r="Y20" s="1">
        <f t="shared" si="18"/>
        <v>4</v>
      </c>
      <c r="Z20" s="1">
        <f t="shared" si="19"/>
        <v>1</v>
      </c>
      <c r="AA20" s="1" t="str">
        <f t="shared" si="0"/>
        <v>W</v>
      </c>
      <c r="AB20" s="1">
        <f t="shared" si="20"/>
        <v>3</v>
      </c>
      <c r="AC20" s="1" t="str">
        <f t="shared" si="1"/>
        <v>W</v>
      </c>
      <c r="AD20" s="1">
        <f t="shared" si="24"/>
        <v>7</v>
      </c>
      <c r="AE20" s="1">
        <f t="shared" si="25"/>
        <v>3</v>
      </c>
      <c r="AF20" s="1">
        <f t="shared" si="26"/>
        <v>0</v>
      </c>
      <c r="AG20" s="43"/>
      <c r="AM20" s="1" t="s">
        <v>10</v>
      </c>
    </row>
    <row r="21" spans="1:39" x14ac:dyDescent="0.3">
      <c r="A21" s="42">
        <v>45977</v>
      </c>
      <c r="B21" s="1">
        <v>20</v>
      </c>
      <c r="C21" s="1" t="s">
        <v>66</v>
      </c>
      <c r="D21" s="1" t="s">
        <v>21</v>
      </c>
      <c r="E21" s="1">
        <v>1</v>
      </c>
      <c r="F21" s="1">
        <v>2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8</v>
      </c>
      <c r="K21" s="1">
        <f t="shared" si="4"/>
        <v>3</v>
      </c>
      <c r="L21" s="1">
        <f t="shared" si="5"/>
        <v>2</v>
      </c>
      <c r="M21" s="1">
        <f t="shared" si="6"/>
        <v>1</v>
      </c>
      <c r="N21" s="1">
        <f t="shared" si="7"/>
        <v>0</v>
      </c>
      <c r="O21" s="1">
        <f t="shared" si="8"/>
        <v>1</v>
      </c>
      <c r="P21" s="1">
        <f t="shared" si="9"/>
        <v>7</v>
      </c>
      <c r="Q21" s="1">
        <f t="shared" si="10"/>
        <v>1</v>
      </c>
      <c r="R21" s="1">
        <f t="shared" si="11"/>
        <v>9</v>
      </c>
      <c r="S21" s="1">
        <f t="shared" si="12"/>
        <v>1</v>
      </c>
      <c r="T21" s="1">
        <f t="shared" si="13"/>
        <v>1</v>
      </c>
      <c r="U21" s="1">
        <f t="shared" si="14"/>
        <v>2</v>
      </c>
      <c r="V21" s="1">
        <f t="shared" si="15"/>
        <v>4</v>
      </c>
      <c r="W21" s="1">
        <f t="shared" si="16"/>
        <v>0</v>
      </c>
      <c r="X21" s="1">
        <f t="shared" si="17"/>
        <v>6</v>
      </c>
      <c r="Y21" s="1">
        <f t="shared" si="18"/>
        <v>5</v>
      </c>
      <c r="Z21" s="1">
        <f t="shared" si="19"/>
        <v>1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7</v>
      </c>
      <c r="AE21" s="1">
        <f t="shared" si="25"/>
        <v>3</v>
      </c>
      <c r="AF21" s="1">
        <f t="shared" si="26"/>
        <v>0</v>
      </c>
      <c r="AG21" s="43"/>
      <c r="AM21" s="1" t="s">
        <v>9</v>
      </c>
    </row>
    <row r="22" spans="1:39" x14ac:dyDescent="0.3">
      <c r="A22" s="42">
        <v>45979</v>
      </c>
      <c r="B22" s="1">
        <v>21</v>
      </c>
      <c r="C22" s="1" t="s">
        <v>65</v>
      </c>
      <c r="D22" s="1" t="s">
        <v>2</v>
      </c>
      <c r="E22" s="1">
        <v>2</v>
      </c>
      <c r="F22" s="1">
        <v>3</v>
      </c>
      <c r="G22" s="1" t="s">
        <v>83</v>
      </c>
      <c r="H22" s="1" t="s">
        <v>83</v>
      </c>
      <c r="I22" s="1">
        <f t="shared" si="2"/>
        <v>10</v>
      </c>
      <c r="J22" s="1">
        <f t="shared" si="3"/>
        <v>9</v>
      </c>
      <c r="K22" s="1">
        <f t="shared" si="4"/>
        <v>3</v>
      </c>
      <c r="L22" s="1">
        <f t="shared" si="5"/>
        <v>2</v>
      </c>
      <c r="M22" s="1">
        <f t="shared" si="6"/>
        <v>1</v>
      </c>
      <c r="N22" s="1">
        <f t="shared" si="7"/>
        <v>0</v>
      </c>
      <c r="O22" s="1">
        <f t="shared" si="8"/>
        <v>1</v>
      </c>
      <c r="P22" s="1">
        <f t="shared" si="9"/>
        <v>7</v>
      </c>
      <c r="Q22" s="1">
        <f t="shared" si="10"/>
        <v>1</v>
      </c>
      <c r="R22" s="1">
        <f t="shared" si="11"/>
        <v>9</v>
      </c>
      <c r="S22" s="1">
        <f t="shared" si="12"/>
        <v>2</v>
      </c>
      <c r="T22" s="1">
        <f t="shared" si="13"/>
        <v>1</v>
      </c>
      <c r="U22" s="1">
        <f t="shared" si="14"/>
        <v>2</v>
      </c>
      <c r="V22" s="1">
        <f t="shared" si="15"/>
        <v>4</v>
      </c>
      <c r="W22" s="1">
        <f t="shared" si="16"/>
        <v>0</v>
      </c>
      <c r="X22" s="1">
        <f t="shared" si="17"/>
        <v>6</v>
      </c>
      <c r="Y22" s="1">
        <f t="shared" si="18"/>
        <v>5</v>
      </c>
      <c r="Z22" s="1">
        <f t="shared" si="19"/>
        <v>1</v>
      </c>
      <c r="AA22" s="1" t="str">
        <f t="shared" si="0"/>
        <v>L</v>
      </c>
      <c r="AB22" s="1">
        <f t="shared" si="20"/>
        <v>2</v>
      </c>
      <c r="AC22" s="1" t="str">
        <f t="shared" si="1"/>
        <v>L</v>
      </c>
      <c r="AD22" s="1">
        <f t="shared" si="24"/>
        <v>6</v>
      </c>
      <c r="AE22" s="1">
        <f t="shared" si="25"/>
        <v>4</v>
      </c>
      <c r="AF22" s="1">
        <f t="shared" si="26"/>
        <v>0</v>
      </c>
      <c r="AG22" s="43"/>
      <c r="AM22" s="1" t="s">
        <v>8</v>
      </c>
    </row>
    <row r="23" spans="1:39" x14ac:dyDescent="0.3">
      <c r="A23" s="42">
        <v>45981</v>
      </c>
      <c r="B23" s="1">
        <v>22</v>
      </c>
      <c r="C23" s="1" t="s">
        <v>65</v>
      </c>
      <c r="D23" s="1" t="s">
        <v>24</v>
      </c>
      <c r="E23" s="1">
        <v>3</v>
      </c>
      <c r="F23" s="1">
        <v>6</v>
      </c>
      <c r="G23" s="1" t="s">
        <v>83</v>
      </c>
      <c r="H23" s="1" t="s">
        <v>83</v>
      </c>
      <c r="I23" s="1">
        <f t="shared" si="2"/>
        <v>10</v>
      </c>
      <c r="J23" s="1">
        <f t="shared" si="3"/>
        <v>10</v>
      </c>
      <c r="K23" s="1">
        <f t="shared" si="4"/>
        <v>3</v>
      </c>
      <c r="L23" s="1">
        <f t="shared" si="5"/>
        <v>2</v>
      </c>
      <c r="M23" s="1">
        <f t="shared" si="6"/>
        <v>1</v>
      </c>
      <c r="N23" s="1">
        <f t="shared" si="7"/>
        <v>0</v>
      </c>
      <c r="O23" s="1">
        <f t="shared" si="8"/>
        <v>1</v>
      </c>
      <c r="P23" s="1">
        <f t="shared" si="9"/>
        <v>7</v>
      </c>
      <c r="Q23" s="1">
        <f t="shared" si="10"/>
        <v>1</v>
      </c>
      <c r="R23" s="1">
        <f t="shared" si="11"/>
        <v>9</v>
      </c>
      <c r="S23" s="1">
        <f t="shared" si="12"/>
        <v>3</v>
      </c>
      <c r="T23" s="1">
        <f t="shared" si="13"/>
        <v>1</v>
      </c>
      <c r="U23" s="1">
        <f t="shared" si="14"/>
        <v>2</v>
      </c>
      <c r="V23" s="1">
        <f t="shared" si="15"/>
        <v>4</v>
      </c>
      <c r="W23" s="1">
        <f t="shared" si="16"/>
        <v>0</v>
      </c>
      <c r="X23" s="1">
        <f t="shared" si="17"/>
        <v>6</v>
      </c>
      <c r="Y23" s="1">
        <f t="shared" si="18"/>
        <v>5</v>
      </c>
      <c r="Z23" s="1">
        <f t="shared" si="19"/>
        <v>1</v>
      </c>
      <c r="AA23" s="1" t="str">
        <f t="shared" si="0"/>
        <v>L</v>
      </c>
      <c r="AB23" s="1">
        <f t="shared" si="20"/>
        <v>3</v>
      </c>
      <c r="AC23" s="1" t="str">
        <f t="shared" si="1"/>
        <v>L</v>
      </c>
      <c r="AD23" s="1">
        <f t="shared" si="24"/>
        <v>5</v>
      </c>
      <c r="AE23" s="1">
        <f t="shared" si="25"/>
        <v>5</v>
      </c>
      <c r="AF23" s="1">
        <f t="shared" si="26"/>
        <v>0</v>
      </c>
      <c r="AG23" s="43"/>
      <c r="AM23" s="1" t="s">
        <v>7</v>
      </c>
    </row>
    <row r="24" spans="1:39" x14ac:dyDescent="0.3">
      <c r="A24" s="42">
        <v>45983</v>
      </c>
      <c r="B24" s="1">
        <v>23</v>
      </c>
      <c r="C24" s="1" t="s">
        <v>65</v>
      </c>
      <c r="D24" s="1" t="s">
        <v>95</v>
      </c>
      <c r="E24" s="1">
        <v>2</v>
      </c>
      <c r="F24" s="1">
        <v>3</v>
      </c>
      <c r="G24" s="1" t="s">
        <v>83</v>
      </c>
      <c r="H24" s="1" t="s">
        <v>83</v>
      </c>
      <c r="I24" s="1">
        <f t="shared" si="2"/>
        <v>10</v>
      </c>
      <c r="J24" s="1">
        <f t="shared" si="3"/>
        <v>11</v>
      </c>
      <c r="K24" s="1">
        <f t="shared" si="4"/>
        <v>3</v>
      </c>
      <c r="L24" s="1">
        <f t="shared" si="5"/>
        <v>2</v>
      </c>
      <c r="M24" s="1">
        <f t="shared" si="6"/>
        <v>1</v>
      </c>
      <c r="N24" s="1">
        <f t="shared" si="7"/>
        <v>0</v>
      </c>
      <c r="O24" s="1">
        <f t="shared" si="8"/>
        <v>1</v>
      </c>
      <c r="P24" s="1">
        <f t="shared" si="9"/>
        <v>7</v>
      </c>
      <c r="Q24" s="1">
        <f t="shared" si="10"/>
        <v>1</v>
      </c>
      <c r="R24" s="1">
        <f t="shared" si="11"/>
        <v>9</v>
      </c>
      <c r="S24" s="1">
        <f t="shared" si="12"/>
        <v>4</v>
      </c>
      <c r="T24" s="1">
        <f t="shared" si="13"/>
        <v>1</v>
      </c>
      <c r="U24" s="1">
        <f t="shared" si="14"/>
        <v>2</v>
      </c>
      <c r="V24" s="1">
        <f t="shared" si="15"/>
        <v>4</v>
      </c>
      <c r="W24" s="1">
        <f t="shared" si="16"/>
        <v>0</v>
      </c>
      <c r="X24" s="1">
        <f t="shared" si="17"/>
        <v>6</v>
      </c>
      <c r="Y24" s="1">
        <f t="shared" si="18"/>
        <v>5</v>
      </c>
      <c r="Z24" s="1">
        <f t="shared" si="19"/>
        <v>1</v>
      </c>
      <c r="AA24" s="1" t="str">
        <f t="shared" si="0"/>
        <v>L</v>
      </c>
      <c r="AB24" s="1">
        <f t="shared" si="20"/>
        <v>4</v>
      </c>
      <c r="AC24" s="1" t="str">
        <f t="shared" si="1"/>
        <v>L</v>
      </c>
      <c r="AD24" s="1">
        <f t="shared" si="24"/>
        <v>4</v>
      </c>
      <c r="AE24" s="1">
        <f t="shared" si="25"/>
        <v>6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45985</v>
      </c>
      <c r="B25" s="1">
        <v>24</v>
      </c>
      <c r="C25" s="1" t="s">
        <v>66</v>
      </c>
      <c r="D25" s="1" t="s">
        <v>6</v>
      </c>
      <c r="E25" s="1">
        <v>3</v>
      </c>
      <c r="F25" s="1">
        <v>2</v>
      </c>
      <c r="G25" s="1" t="s">
        <v>83</v>
      </c>
      <c r="H25" s="1" t="s">
        <v>83</v>
      </c>
      <c r="I25" s="1">
        <f t="shared" si="2"/>
        <v>11</v>
      </c>
      <c r="J25" s="1">
        <f t="shared" si="3"/>
        <v>11</v>
      </c>
      <c r="K25" s="1">
        <f t="shared" si="4"/>
        <v>3</v>
      </c>
      <c r="L25" s="1">
        <f t="shared" si="5"/>
        <v>2</v>
      </c>
      <c r="M25" s="1">
        <f t="shared" si="6"/>
        <v>1</v>
      </c>
      <c r="N25" s="1">
        <f t="shared" si="7"/>
        <v>0</v>
      </c>
      <c r="O25" s="1">
        <f t="shared" si="8"/>
        <v>2</v>
      </c>
      <c r="P25" s="1">
        <f t="shared" si="9"/>
        <v>7</v>
      </c>
      <c r="Q25" s="1">
        <f t="shared" si="10"/>
        <v>1</v>
      </c>
      <c r="R25" s="1">
        <f t="shared" si="11"/>
        <v>9</v>
      </c>
      <c r="S25" s="1">
        <f t="shared" si="12"/>
        <v>4</v>
      </c>
      <c r="T25" s="1">
        <f t="shared" si="13"/>
        <v>1</v>
      </c>
      <c r="U25" s="1">
        <f t="shared" si="14"/>
        <v>2</v>
      </c>
      <c r="V25" s="1">
        <f t="shared" si="15"/>
        <v>4</v>
      </c>
      <c r="W25" s="1">
        <f t="shared" si="16"/>
        <v>0</v>
      </c>
      <c r="X25" s="1">
        <f t="shared" si="17"/>
        <v>6</v>
      </c>
      <c r="Y25" s="1">
        <f t="shared" si="18"/>
        <v>5</v>
      </c>
      <c r="Z25" s="1">
        <f t="shared" si="19"/>
        <v>1</v>
      </c>
      <c r="AA25" s="1" t="str">
        <f t="shared" si="0"/>
        <v>W</v>
      </c>
      <c r="AB25" s="1">
        <f t="shared" si="20"/>
        <v>1</v>
      </c>
      <c r="AC25" s="1" t="str">
        <f t="shared" si="1"/>
        <v>W</v>
      </c>
      <c r="AD25" s="1">
        <f t="shared" si="24"/>
        <v>5</v>
      </c>
      <c r="AE25" s="1">
        <f t="shared" si="25"/>
        <v>5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45987</v>
      </c>
      <c r="B26" s="1">
        <v>25</v>
      </c>
      <c r="C26" s="1" t="s">
        <v>65</v>
      </c>
      <c r="D26" s="1" t="s">
        <v>26</v>
      </c>
      <c r="E26" s="1">
        <v>4</v>
      </c>
      <c r="F26" s="1">
        <v>2</v>
      </c>
      <c r="G26" s="1" t="s">
        <v>83</v>
      </c>
      <c r="H26" s="1" t="s">
        <v>83</v>
      </c>
      <c r="I26" s="1">
        <f t="shared" si="2"/>
        <v>12</v>
      </c>
      <c r="J26" s="1">
        <f t="shared" si="3"/>
        <v>11</v>
      </c>
      <c r="K26" s="1">
        <f t="shared" si="4"/>
        <v>3</v>
      </c>
      <c r="L26" s="1">
        <f t="shared" si="5"/>
        <v>2</v>
      </c>
      <c r="M26" s="1">
        <f t="shared" si="6"/>
        <v>1</v>
      </c>
      <c r="N26" s="1">
        <f t="shared" si="7"/>
        <v>0</v>
      </c>
      <c r="O26" s="1">
        <f t="shared" si="8"/>
        <v>2</v>
      </c>
      <c r="P26" s="1">
        <f t="shared" si="9"/>
        <v>7</v>
      </c>
      <c r="Q26" s="1">
        <f t="shared" si="10"/>
        <v>1</v>
      </c>
      <c r="R26" s="1">
        <f t="shared" si="11"/>
        <v>10</v>
      </c>
      <c r="S26" s="1">
        <f t="shared" si="12"/>
        <v>4</v>
      </c>
      <c r="T26" s="1">
        <f t="shared" si="13"/>
        <v>1</v>
      </c>
      <c r="U26" s="1">
        <f t="shared" si="14"/>
        <v>3</v>
      </c>
      <c r="V26" s="1">
        <f t="shared" si="15"/>
        <v>4</v>
      </c>
      <c r="W26" s="1">
        <f t="shared" si="16"/>
        <v>0</v>
      </c>
      <c r="X26" s="1">
        <f t="shared" si="17"/>
        <v>7</v>
      </c>
      <c r="Y26" s="1">
        <f t="shared" si="18"/>
        <v>5</v>
      </c>
      <c r="Z26" s="1">
        <f t="shared" si="19"/>
        <v>1</v>
      </c>
      <c r="AA26" s="1" t="str">
        <f t="shared" si="0"/>
        <v>W</v>
      </c>
      <c r="AB26" s="1">
        <f t="shared" si="20"/>
        <v>2</v>
      </c>
      <c r="AC26" s="1" t="str">
        <f t="shared" si="1"/>
        <v>W</v>
      </c>
      <c r="AD26" s="1">
        <f t="shared" si="24"/>
        <v>5</v>
      </c>
      <c r="AE26" s="1">
        <f t="shared" si="25"/>
        <v>5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45989</v>
      </c>
      <c r="B27" s="1">
        <v>26</v>
      </c>
      <c r="C27" s="1" t="s">
        <v>65</v>
      </c>
      <c r="D27" s="1" t="s">
        <v>29</v>
      </c>
      <c r="E27" s="1">
        <v>6</v>
      </c>
      <c r="F27" s="1">
        <v>2</v>
      </c>
      <c r="G27" s="1" t="s">
        <v>83</v>
      </c>
      <c r="H27" s="1" t="s">
        <v>83</v>
      </c>
      <c r="I27" s="1">
        <f t="shared" si="2"/>
        <v>13</v>
      </c>
      <c r="J27" s="1">
        <f t="shared" si="3"/>
        <v>11</v>
      </c>
      <c r="K27" s="1">
        <f t="shared" si="4"/>
        <v>3</v>
      </c>
      <c r="L27" s="1">
        <f t="shared" si="5"/>
        <v>2</v>
      </c>
      <c r="M27" s="1">
        <f t="shared" si="6"/>
        <v>1</v>
      </c>
      <c r="N27" s="1">
        <f t="shared" si="7"/>
        <v>0</v>
      </c>
      <c r="O27" s="1">
        <f t="shared" si="8"/>
        <v>2</v>
      </c>
      <c r="P27" s="1">
        <f t="shared" si="9"/>
        <v>7</v>
      </c>
      <c r="Q27" s="1">
        <f t="shared" si="10"/>
        <v>1</v>
      </c>
      <c r="R27" s="1">
        <f t="shared" si="11"/>
        <v>11</v>
      </c>
      <c r="S27" s="1">
        <f t="shared" si="12"/>
        <v>4</v>
      </c>
      <c r="T27" s="1">
        <f t="shared" si="13"/>
        <v>1</v>
      </c>
      <c r="U27" s="1">
        <f t="shared" si="14"/>
        <v>3</v>
      </c>
      <c r="V27" s="1">
        <f t="shared" si="15"/>
        <v>4</v>
      </c>
      <c r="W27" s="1">
        <f t="shared" si="16"/>
        <v>0</v>
      </c>
      <c r="X27" s="1">
        <f t="shared" si="17"/>
        <v>8</v>
      </c>
      <c r="Y27" s="1">
        <f t="shared" si="18"/>
        <v>5</v>
      </c>
      <c r="Z27" s="1">
        <f t="shared" si="19"/>
        <v>1</v>
      </c>
      <c r="AA27" s="1" t="str">
        <f t="shared" si="0"/>
        <v>W</v>
      </c>
      <c r="AB27" s="1">
        <f t="shared" si="20"/>
        <v>3</v>
      </c>
      <c r="AC27" s="1" t="str">
        <f t="shared" si="1"/>
        <v>W</v>
      </c>
      <c r="AD27" s="1">
        <f t="shared" si="24"/>
        <v>6</v>
      </c>
      <c r="AE27" s="1">
        <f t="shared" si="25"/>
        <v>4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45990</v>
      </c>
      <c r="B28" s="1">
        <v>27</v>
      </c>
      <c r="C28" s="1" t="s">
        <v>66</v>
      </c>
      <c r="D28" s="1" t="s">
        <v>5</v>
      </c>
      <c r="E28" s="1">
        <v>1</v>
      </c>
      <c r="F28" s="1">
        <v>4</v>
      </c>
      <c r="G28" s="1" t="s">
        <v>83</v>
      </c>
      <c r="H28" s="1" t="s">
        <v>83</v>
      </c>
      <c r="I28" s="1">
        <f t="shared" si="2"/>
        <v>13</v>
      </c>
      <c r="J28" s="1">
        <f t="shared" si="3"/>
        <v>12</v>
      </c>
      <c r="K28" s="1">
        <f t="shared" si="4"/>
        <v>3</v>
      </c>
      <c r="L28" s="1">
        <f t="shared" si="5"/>
        <v>2</v>
      </c>
      <c r="M28" s="1">
        <f t="shared" si="6"/>
        <v>1</v>
      </c>
      <c r="N28" s="1">
        <f t="shared" si="7"/>
        <v>0</v>
      </c>
      <c r="O28" s="1">
        <f t="shared" si="8"/>
        <v>2</v>
      </c>
      <c r="P28" s="1">
        <f t="shared" si="9"/>
        <v>8</v>
      </c>
      <c r="Q28" s="1">
        <f t="shared" si="10"/>
        <v>1</v>
      </c>
      <c r="R28" s="1">
        <f t="shared" si="11"/>
        <v>11</v>
      </c>
      <c r="S28" s="1">
        <f t="shared" si="12"/>
        <v>4</v>
      </c>
      <c r="T28" s="1">
        <f t="shared" si="13"/>
        <v>1</v>
      </c>
      <c r="U28" s="1">
        <f t="shared" si="14"/>
        <v>3</v>
      </c>
      <c r="V28" s="1">
        <f t="shared" si="15"/>
        <v>4</v>
      </c>
      <c r="W28" s="1">
        <f t="shared" si="16"/>
        <v>0</v>
      </c>
      <c r="X28" s="1">
        <f t="shared" si="17"/>
        <v>8</v>
      </c>
      <c r="Y28" s="1">
        <f t="shared" si="18"/>
        <v>6</v>
      </c>
      <c r="Z28" s="1">
        <f t="shared" si="19"/>
        <v>1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5</v>
      </c>
      <c r="AE28" s="1">
        <f t="shared" si="25"/>
        <v>5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45993</v>
      </c>
      <c r="B29" s="1">
        <v>28</v>
      </c>
      <c r="C29" s="1" t="s">
        <v>66</v>
      </c>
      <c r="D29" s="1" t="s">
        <v>22</v>
      </c>
      <c r="E29" s="1">
        <v>3</v>
      </c>
      <c r="F29" s="1">
        <v>2</v>
      </c>
      <c r="G29" s="1" t="s">
        <v>84</v>
      </c>
      <c r="H29" s="1" t="s">
        <v>83</v>
      </c>
      <c r="I29" s="1">
        <f t="shared" si="2"/>
        <v>14</v>
      </c>
      <c r="J29" s="1">
        <f t="shared" si="3"/>
        <v>12</v>
      </c>
      <c r="K29" s="1">
        <f t="shared" si="4"/>
        <v>4</v>
      </c>
      <c r="L29" s="1">
        <f t="shared" si="5"/>
        <v>2</v>
      </c>
      <c r="M29" s="1">
        <f t="shared" si="6"/>
        <v>1</v>
      </c>
      <c r="N29" s="1">
        <f t="shared" si="7"/>
        <v>0</v>
      </c>
      <c r="O29" s="1">
        <f t="shared" si="8"/>
        <v>3</v>
      </c>
      <c r="P29" s="1">
        <f t="shared" si="9"/>
        <v>8</v>
      </c>
      <c r="Q29" s="1">
        <f t="shared" si="10"/>
        <v>1</v>
      </c>
      <c r="R29" s="1">
        <f t="shared" si="11"/>
        <v>11</v>
      </c>
      <c r="S29" s="1">
        <f t="shared" si="12"/>
        <v>4</v>
      </c>
      <c r="T29" s="1">
        <f t="shared" si="13"/>
        <v>1</v>
      </c>
      <c r="U29" s="1">
        <f t="shared" si="14"/>
        <v>3</v>
      </c>
      <c r="V29" s="1">
        <f t="shared" si="15"/>
        <v>4</v>
      </c>
      <c r="W29" s="1">
        <f t="shared" si="16"/>
        <v>0</v>
      </c>
      <c r="X29" s="1">
        <f t="shared" si="17"/>
        <v>8</v>
      </c>
      <c r="Y29" s="1">
        <f t="shared" si="18"/>
        <v>6</v>
      </c>
      <c r="Z29" s="1">
        <f t="shared" si="19"/>
        <v>1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5</v>
      </c>
      <c r="AE29" s="1">
        <f t="shared" si="25"/>
        <v>5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45995</v>
      </c>
      <c r="B30" s="1">
        <v>29</v>
      </c>
      <c r="C30" s="1" t="s">
        <v>65</v>
      </c>
      <c r="D30" s="1" t="s">
        <v>11</v>
      </c>
      <c r="E30" s="1">
        <v>4</v>
      </c>
      <c r="F30" s="1">
        <v>2</v>
      </c>
      <c r="G30" s="1" t="s">
        <v>83</v>
      </c>
      <c r="H30" s="1" t="s">
        <v>83</v>
      </c>
      <c r="I30" s="1">
        <f t="shared" si="2"/>
        <v>15</v>
      </c>
      <c r="J30" s="1">
        <f t="shared" si="3"/>
        <v>12</v>
      </c>
      <c r="K30" s="1">
        <f t="shared" si="4"/>
        <v>4</v>
      </c>
      <c r="L30" s="1">
        <f t="shared" si="5"/>
        <v>2</v>
      </c>
      <c r="M30" s="1">
        <f t="shared" si="6"/>
        <v>1</v>
      </c>
      <c r="N30" s="1">
        <f t="shared" si="7"/>
        <v>0</v>
      </c>
      <c r="O30" s="1">
        <f t="shared" si="8"/>
        <v>3</v>
      </c>
      <c r="P30" s="1">
        <f t="shared" si="9"/>
        <v>8</v>
      </c>
      <c r="Q30" s="1">
        <f t="shared" si="10"/>
        <v>1</v>
      </c>
      <c r="R30" s="1">
        <f t="shared" si="11"/>
        <v>12</v>
      </c>
      <c r="S30" s="1">
        <f t="shared" si="12"/>
        <v>4</v>
      </c>
      <c r="T30" s="1">
        <f t="shared" si="13"/>
        <v>1</v>
      </c>
      <c r="U30" s="1">
        <f t="shared" si="14"/>
        <v>3</v>
      </c>
      <c r="V30" s="1">
        <f t="shared" si="15"/>
        <v>4</v>
      </c>
      <c r="W30" s="1">
        <f t="shared" si="16"/>
        <v>0</v>
      </c>
      <c r="X30" s="1">
        <f t="shared" si="17"/>
        <v>9</v>
      </c>
      <c r="Y30" s="1">
        <f t="shared" si="18"/>
        <v>6</v>
      </c>
      <c r="Z30" s="1">
        <f t="shared" si="19"/>
        <v>1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5</v>
      </c>
      <c r="AE30" s="1">
        <f t="shared" si="25"/>
        <v>5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45997</v>
      </c>
      <c r="B31" s="1">
        <v>30</v>
      </c>
      <c r="C31" s="1" t="s">
        <v>66</v>
      </c>
      <c r="D31" s="1" t="s">
        <v>24</v>
      </c>
      <c r="E31" s="1">
        <v>2</v>
      </c>
      <c r="F31" s="1">
        <v>3</v>
      </c>
      <c r="G31" s="1" t="s">
        <v>84</v>
      </c>
      <c r="H31" s="1" t="s">
        <v>83</v>
      </c>
      <c r="I31" s="1">
        <f t="shared" si="2"/>
        <v>15</v>
      </c>
      <c r="J31" s="1">
        <f t="shared" si="3"/>
        <v>12</v>
      </c>
      <c r="K31" s="1">
        <f t="shared" si="4"/>
        <v>4</v>
      </c>
      <c r="L31" s="1">
        <f t="shared" si="5"/>
        <v>3</v>
      </c>
      <c r="M31" s="1">
        <f t="shared" si="6"/>
        <v>1</v>
      </c>
      <c r="N31" s="1">
        <f t="shared" si="7"/>
        <v>0</v>
      </c>
      <c r="O31" s="1">
        <f t="shared" si="8"/>
        <v>3</v>
      </c>
      <c r="P31" s="1">
        <f t="shared" si="9"/>
        <v>8</v>
      </c>
      <c r="Q31" s="1">
        <f t="shared" si="10"/>
        <v>2</v>
      </c>
      <c r="R31" s="1">
        <f t="shared" si="11"/>
        <v>12</v>
      </c>
      <c r="S31" s="1">
        <f t="shared" si="12"/>
        <v>4</v>
      </c>
      <c r="T31" s="1">
        <f t="shared" si="13"/>
        <v>1</v>
      </c>
      <c r="U31" s="1">
        <f t="shared" si="14"/>
        <v>3</v>
      </c>
      <c r="V31" s="1">
        <f t="shared" si="15"/>
        <v>4</v>
      </c>
      <c r="W31" s="1">
        <f t="shared" si="16"/>
        <v>0</v>
      </c>
      <c r="X31" s="1">
        <f t="shared" si="17"/>
        <v>9</v>
      </c>
      <c r="Y31" s="1">
        <f t="shared" si="18"/>
        <v>6</v>
      </c>
      <c r="Z31" s="1">
        <f t="shared" si="19"/>
        <v>1</v>
      </c>
      <c r="AA31" s="1" t="str">
        <f t="shared" si="0"/>
        <v>L</v>
      </c>
      <c r="AB31" s="1">
        <f t="shared" si="20"/>
        <v>1</v>
      </c>
      <c r="AC31" s="1" t="str">
        <f t="shared" si="1"/>
        <v>OTL</v>
      </c>
      <c r="AD31" s="1">
        <f t="shared" si="24"/>
        <v>5</v>
      </c>
      <c r="AE31" s="1">
        <f t="shared" si="25"/>
        <v>4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45998</v>
      </c>
      <c r="B32" s="1">
        <v>31</v>
      </c>
      <c r="C32" s="1" t="s">
        <v>66</v>
      </c>
      <c r="D32" s="1" t="s">
        <v>2</v>
      </c>
      <c r="E32" s="1">
        <v>2</v>
      </c>
      <c r="F32" s="1">
        <v>3</v>
      </c>
      <c r="G32" s="1" t="s">
        <v>84</v>
      </c>
      <c r="H32" s="1" t="s">
        <v>83</v>
      </c>
      <c r="I32" s="1">
        <f t="shared" si="2"/>
        <v>15</v>
      </c>
      <c r="J32" s="1">
        <f t="shared" si="3"/>
        <v>12</v>
      </c>
      <c r="K32" s="1">
        <f t="shared" si="4"/>
        <v>4</v>
      </c>
      <c r="L32" s="1">
        <f t="shared" si="5"/>
        <v>4</v>
      </c>
      <c r="M32" s="1">
        <f t="shared" si="6"/>
        <v>1</v>
      </c>
      <c r="N32" s="1">
        <f t="shared" si="7"/>
        <v>0</v>
      </c>
      <c r="O32" s="1">
        <f t="shared" si="8"/>
        <v>3</v>
      </c>
      <c r="P32" s="1">
        <f t="shared" si="9"/>
        <v>8</v>
      </c>
      <c r="Q32" s="1">
        <f t="shared" si="10"/>
        <v>3</v>
      </c>
      <c r="R32" s="1">
        <f t="shared" si="11"/>
        <v>12</v>
      </c>
      <c r="S32" s="1">
        <f t="shared" si="12"/>
        <v>4</v>
      </c>
      <c r="T32" s="1">
        <f t="shared" si="13"/>
        <v>1</v>
      </c>
      <c r="U32" s="1">
        <f t="shared" si="14"/>
        <v>3</v>
      </c>
      <c r="V32" s="1">
        <f t="shared" si="15"/>
        <v>4</v>
      </c>
      <c r="W32" s="1">
        <f t="shared" si="16"/>
        <v>0</v>
      </c>
      <c r="X32" s="1">
        <f t="shared" si="17"/>
        <v>9</v>
      </c>
      <c r="Y32" s="1">
        <f t="shared" si="18"/>
        <v>6</v>
      </c>
      <c r="Z32" s="1">
        <f t="shared" si="19"/>
        <v>1</v>
      </c>
      <c r="AA32" s="1" t="str">
        <f t="shared" si="0"/>
        <v>L</v>
      </c>
      <c r="AB32" s="1">
        <f t="shared" si="20"/>
        <v>2</v>
      </c>
      <c r="AC32" s="1" t="str">
        <f t="shared" si="1"/>
        <v>OTL</v>
      </c>
      <c r="AD32" s="1">
        <f t="shared" si="24"/>
        <v>5</v>
      </c>
      <c r="AE32" s="1">
        <f t="shared" si="25"/>
        <v>3</v>
      </c>
      <c r="AF32" s="1">
        <f t="shared" si="26"/>
        <v>2</v>
      </c>
      <c r="AG32" s="43"/>
    </row>
    <row r="33" spans="1:33" x14ac:dyDescent="0.3">
      <c r="A33" s="42">
        <v>46001</v>
      </c>
      <c r="B33" s="1">
        <v>32</v>
      </c>
      <c r="C33" s="1" t="s">
        <v>65</v>
      </c>
      <c r="D33" s="1" t="s">
        <v>25</v>
      </c>
      <c r="E33" s="1">
        <v>0</v>
      </c>
      <c r="F33" s="1">
        <v>3</v>
      </c>
      <c r="G33" s="1" t="s">
        <v>83</v>
      </c>
      <c r="H33" s="1" t="s">
        <v>83</v>
      </c>
      <c r="I33" s="1">
        <f t="shared" si="2"/>
        <v>15</v>
      </c>
      <c r="J33" s="1">
        <f t="shared" si="3"/>
        <v>13</v>
      </c>
      <c r="K33" s="1">
        <f t="shared" si="4"/>
        <v>4</v>
      </c>
      <c r="L33" s="1">
        <f t="shared" si="5"/>
        <v>4</v>
      </c>
      <c r="M33" s="1">
        <f t="shared" si="6"/>
        <v>1</v>
      </c>
      <c r="N33" s="1">
        <f t="shared" si="7"/>
        <v>0</v>
      </c>
      <c r="O33" s="1">
        <f t="shared" si="8"/>
        <v>3</v>
      </c>
      <c r="P33" s="1">
        <f t="shared" si="9"/>
        <v>8</v>
      </c>
      <c r="Q33" s="1">
        <f t="shared" si="10"/>
        <v>3</v>
      </c>
      <c r="R33" s="1">
        <f t="shared" si="11"/>
        <v>12</v>
      </c>
      <c r="S33" s="1">
        <f t="shared" si="12"/>
        <v>5</v>
      </c>
      <c r="T33" s="1">
        <f t="shared" si="13"/>
        <v>1</v>
      </c>
      <c r="U33" s="1">
        <f t="shared" si="14"/>
        <v>3</v>
      </c>
      <c r="V33" s="1">
        <f t="shared" si="15"/>
        <v>4</v>
      </c>
      <c r="W33" s="1">
        <f t="shared" si="16"/>
        <v>0</v>
      </c>
      <c r="X33" s="1">
        <f t="shared" si="17"/>
        <v>9</v>
      </c>
      <c r="Y33" s="1">
        <f t="shared" si="18"/>
        <v>6</v>
      </c>
      <c r="Z33" s="1">
        <f t="shared" si="19"/>
        <v>1</v>
      </c>
      <c r="AA33" s="1" t="str">
        <f t="shared" si="0"/>
        <v>L</v>
      </c>
      <c r="AB33" s="1">
        <f t="shared" si="20"/>
        <v>3</v>
      </c>
      <c r="AC33" s="1" t="str">
        <f t="shared" si="1"/>
        <v>L</v>
      </c>
      <c r="AD33" s="1">
        <f t="shared" si="24"/>
        <v>5</v>
      </c>
      <c r="AE33" s="1">
        <f t="shared" si="25"/>
        <v>3</v>
      </c>
      <c r="AF33" s="1">
        <f t="shared" si="26"/>
        <v>2</v>
      </c>
      <c r="AG33" s="43"/>
    </row>
    <row r="34" spans="1:33" x14ac:dyDescent="0.3">
      <c r="A34" s="42">
        <v>46004</v>
      </c>
      <c r="B34" s="1">
        <v>33</v>
      </c>
      <c r="C34" s="1" t="s">
        <v>66</v>
      </c>
      <c r="D34" s="1" t="s">
        <v>16</v>
      </c>
      <c r="E34" s="1">
        <v>5</v>
      </c>
      <c r="F34" s="1">
        <v>4</v>
      </c>
      <c r="G34" s="1" t="s">
        <v>84</v>
      </c>
      <c r="H34" s="1" t="s">
        <v>83</v>
      </c>
      <c r="I34" s="1">
        <f t="shared" si="2"/>
        <v>16</v>
      </c>
      <c r="J34" s="1">
        <f t="shared" si="3"/>
        <v>13</v>
      </c>
      <c r="K34" s="1">
        <f t="shared" si="4"/>
        <v>5</v>
      </c>
      <c r="L34" s="1">
        <f t="shared" si="5"/>
        <v>4</v>
      </c>
      <c r="M34" s="1">
        <f t="shared" si="6"/>
        <v>1</v>
      </c>
      <c r="N34" s="1">
        <f t="shared" si="7"/>
        <v>0</v>
      </c>
      <c r="O34" s="1">
        <f t="shared" si="8"/>
        <v>4</v>
      </c>
      <c r="P34" s="1">
        <f t="shared" si="9"/>
        <v>8</v>
      </c>
      <c r="Q34" s="1">
        <f t="shared" si="10"/>
        <v>3</v>
      </c>
      <c r="R34" s="1">
        <f t="shared" si="11"/>
        <v>12</v>
      </c>
      <c r="S34" s="1">
        <f t="shared" si="12"/>
        <v>5</v>
      </c>
      <c r="T34" s="1">
        <f t="shared" si="13"/>
        <v>1</v>
      </c>
      <c r="U34" s="1">
        <f t="shared" si="14"/>
        <v>3</v>
      </c>
      <c r="V34" s="1">
        <f t="shared" si="15"/>
        <v>4</v>
      </c>
      <c r="W34" s="1">
        <f t="shared" si="16"/>
        <v>0</v>
      </c>
      <c r="X34" s="1">
        <f t="shared" si="17"/>
        <v>10</v>
      </c>
      <c r="Y34" s="1">
        <f t="shared" si="18"/>
        <v>6</v>
      </c>
      <c r="Z34" s="1">
        <f t="shared" si="19"/>
        <v>1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6</v>
      </c>
      <c r="AE34" s="1">
        <f t="shared" si="25"/>
        <v>2</v>
      </c>
      <c r="AF34" s="1">
        <f t="shared" si="26"/>
        <v>2</v>
      </c>
      <c r="AG34" s="43"/>
    </row>
    <row r="35" spans="1:33" x14ac:dyDescent="0.3">
      <c r="A35" s="42">
        <v>46006</v>
      </c>
      <c r="B35" s="1">
        <v>34</v>
      </c>
      <c r="C35" s="1" t="s">
        <v>66</v>
      </c>
      <c r="D35" s="1" t="s">
        <v>31</v>
      </c>
      <c r="E35" s="1">
        <v>1</v>
      </c>
      <c r="F35" s="1">
        <v>4</v>
      </c>
      <c r="G35" s="1" t="s">
        <v>83</v>
      </c>
      <c r="H35" s="1" t="s">
        <v>83</v>
      </c>
      <c r="I35" s="1">
        <f t="shared" ref="I35:I66" si="29">IF(E35="","",IF(E35&gt;F35,I34+1,I34))</f>
        <v>16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5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1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4</v>
      </c>
      <c r="P35" s="1">
        <f t="shared" ref="P35:P66" si="36">IF(E35="","",IF(AND(C35=$AL$1,F35&gt;E35,G35=$AK$2,H35=$AK$2), P34+1, P34))</f>
        <v>9</v>
      </c>
      <c r="Q35" s="1">
        <f t="shared" ref="Q35:Q66" si="37">IF(E35="","",IF(AND(C35=$AL$1,F35&gt;E35,OR(G35=$AK$1,H35=$AK$1)),Q34+1, Q34))</f>
        <v>3</v>
      </c>
      <c r="R35" s="1">
        <f t="shared" ref="R35:R66" si="38">IF(E35="","",IF(AND(C35=$AL$2,E35&gt;F35),R34+1,R34))</f>
        <v>12</v>
      </c>
      <c r="S35" s="1">
        <f t="shared" ref="S35:S66" si="39">IF(E35="","",IF(AND(C35=$AL$2,F35&gt;E35,G35=$AK$2,H35=$AK$2),S34+1,S34))</f>
        <v>5</v>
      </c>
      <c r="T35" s="1">
        <f t="shared" ref="T35:T66" si="40">IF(E35="","",IF(AND(C35=$AL$2,F35&gt;E35,OR(G35=$AK$1,H35=$AK$1)), T34+1, T34))</f>
        <v>1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6</v>
      </c>
      <c r="Z35" s="1">
        <f t="shared" ref="Z35:Z66" si="46">IF(E35="","",IF(AND(E35&lt;F35,COUNTIF($AN$1:$AN$15,D35)=1,OR(G35=$AK$1,H35=$AK$1)), Z34+1, Z34))</f>
        <v>1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L</v>
      </c>
      <c r="AD35" s="1">
        <f t="shared" si="24"/>
        <v>5</v>
      </c>
      <c r="AE35" s="1">
        <f t="shared" si="25"/>
        <v>3</v>
      </c>
      <c r="AF35" s="1">
        <f t="shared" si="26"/>
        <v>2</v>
      </c>
      <c r="AG35" s="43"/>
    </row>
    <row r="36" spans="1:33" x14ac:dyDescent="0.3">
      <c r="A36" s="42">
        <v>46007</v>
      </c>
      <c r="B36" s="1">
        <v>35</v>
      </c>
      <c r="C36" s="1" t="s">
        <v>66</v>
      </c>
      <c r="D36" s="1" t="s">
        <v>3</v>
      </c>
      <c r="E36" s="1">
        <v>0</v>
      </c>
      <c r="F36" s="1">
        <v>3</v>
      </c>
      <c r="G36" s="1" t="s">
        <v>83</v>
      </c>
      <c r="H36" s="1" t="s">
        <v>83</v>
      </c>
      <c r="I36" s="1">
        <f t="shared" si="29"/>
        <v>16</v>
      </c>
      <c r="J36" s="1">
        <f t="shared" si="30"/>
        <v>15</v>
      </c>
      <c r="K36" s="1">
        <f t="shared" si="31"/>
        <v>5</v>
      </c>
      <c r="L36" s="1">
        <f t="shared" si="32"/>
        <v>4</v>
      </c>
      <c r="M36" s="1">
        <f t="shared" si="33"/>
        <v>1</v>
      </c>
      <c r="N36" s="1">
        <f t="shared" si="34"/>
        <v>0</v>
      </c>
      <c r="O36" s="1">
        <f t="shared" si="35"/>
        <v>4</v>
      </c>
      <c r="P36" s="1">
        <f t="shared" si="36"/>
        <v>10</v>
      </c>
      <c r="Q36" s="1">
        <f t="shared" si="37"/>
        <v>3</v>
      </c>
      <c r="R36" s="1">
        <f t="shared" si="38"/>
        <v>12</v>
      </c>
      <c r="S36" s="1">
        <f t="shared" si="39"/>
        <v>5</v>
      </c>
      <c r="T36" s="1">
        <f t="shared" si="40"/>
        <v>1</v>
      </c>
      <c r="U36" s="1">
        <f t="shared" si="41"/>
        <v>3</v>
      </c>
      <c r="V36" s="1">
        <f t="shared" si="42"/>
        <v>4</v>
      </c>
      <c r="W36" s="1">
        <f t="shared" si="43"/>
        <v>0</v>
      </c>
      <c r="X36" s="1">
        <f t="shared" si="44"/>
        <v>10</v>
      </c>
      <c r="Y36" s="1">
        <f t="shared" si="45"/>
        <v>6</v>
      </c>
      <c r="Z36" s="1">
        <f t="shared" si="46"/>
        <v>1</v>
      </c>
      <c r="AA36" s="1" t="str">
        <f t="shared" si="27"/>
        <v>L</v>
      </c>
      <c r="AB36" s="1">
        <f t="shared" si="47"/>
        <v>2</v>
      </c>
      <c r="AC36" s="1" t="str">
        <f t="shared" si="28"/>
        <v>L</v>
      </c>
      <c r="AD36" s="1">
        <f t="shared" si="24"/>
        <v>4</v>
      </c>
      <c r="AE36" s="1">
        <f t="shared" si="25"/>
        <v>4</v>
      </c>
      <c r="AF36" s="1">
        <f t="shared" si="26"/>
        <v>2</v>
      </c>
      <c r="AG36" s="43"/>
    </row>
    <row r="37" spans="1:33" x14ac:dyDescent="0.3">
      <c r="A37" s="42">
        <v>46009</v>
      </c>
      <c r="B37" s="1">
        <v>36</v>
      </c>
      <c r="C37" s="1" t="s">
        <v>65</v>
      </c>
      <c r="D37" s="1" t="s">
        <v>6</v>
      </c>
      <c r="E37" s="1">
        <v>2</v>
      </c>
      <c r="F37" s="1">
        <v>1</v>
      </c>
      <c r="G37" s="1" t="s">
        <v>84</v>
      </c>
      <c r="H37" s="1" t="s">
        <v>83</v>
      </c>
      <c r="I37" s="1">
        <f t="shared" si="29"/>
        <v>17</v>
      </c>
      <c r="J37" s="1">
        <f t="shared" si="30"/>
        <v>15</v>
      </c>
      <c r="K37" s="1">
        <f t="shared" si="31"/>
        <v>6</v>
      </c>
      <c r="L37" s="1">
        <f t="shared" si="32"/>
        <v>4</v>
      </c>
      <c r="M37" s="1">
        <f t="shared" si="33"/>
        <v>1</v>
      </c>
      <c r="N37" s="1">
        <f t="shared" si="34"/>
        <v>0</v>
      </c>
      <c r="O37" s="1">
        <f t="shared" si="35"/>
        <v>4</v>
      </c>
      <c r="P37" s="1">
        <f t="shared" si="36"/>
        <v>10</v>
      </c>
      <c r="Q37" s="1">
        <f t="shared" si="37"/>
        <v>3</v>
      </c>
      <c r="R37" s="1">
        <f t="shared" si="38"/>
        <v>13</v>
      </c>
      <c r="S37" s="1">
        <f t="shared" si="39"/>
        <v>5</v>
      </c>
      <c r="T37" s="1">
        <f t="shared" si="40"/>
        <v>1</v>
      </c>
      <c r="U37" s="1">
        <f t="shared" si="41"/>
        <v>3</v>
      </c>
      <c r="V37" s="1">
        <f t="shared" si="42"/>
        <v>4</v>
      </c>
      <c r="W37" s="1">
        <f t="shared" si="43"/>
        <v>0</v>
      </c>
      <c r="X37" s="1">
        <f t="shared" si="44"/>
        <v>10</v>
      </c>
      <c r="Y37" s="1">
        <f t="shared" si="45"/>
        <v>6</v>
      </c>
      <c r="Z37" s="1">
        <f t="shared" si="46"/>
        <v>1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4</v>
      </c>
      <c r="AE37" s="1">
        <f t="shared" si="25"/>
        <v>4</v>
      </c>
      <c r="AF37" s="1">
        <f t="shared" si="26"/>
        <v>2</v>
      </c>
      <c r="AG37" s="43"/>
    </row>
    <row r="38" spans="1:33" x14ac:dyDescent="0.3">
      <c r="A38" s="42">
        <v>46011</v>
      </c>
      <c r="B38" s="1">
        <v>37</v>
      </c>
      <c r="C38" s="1" t="s">
        <v>66</v>
      </c>
      <c r="D38" s="1" t="s">
        <v>10</v>
      </c>
      <c r="E38" s="1">
        <v>5</v>
      </c>
      <c r="F38" s="1">
        <v>4</v>
      </c>
      <c r="G38" s="1" t="s">
        <v>84</v>
      </c>
      <c r="H38" s="1" t="s">
        <v>84</v>
      </c>
      <c r="I38" s="1">
        <f t="shared" si="29"/>
        <v>18</v>
      </c>
      <c r="J38" s="1">
        <f t="shared" si="30"/>
        <v>15</v>
      </c>
      <c r="K38" s="1">
        <f t="shared" si="31"/>
        <v>7</v>
      </c>
      <c r="L38" s="1">
        <f t="shared" si="32"/>
        <v>4</v>
      </c>
      <c r="M38" s="1">
        <f t="shared" si="33"/>
        <v>2</v>
      </c>
      <c r="N38" s="1">
        <f t="shared" si="34"/>
        <v>0</v>
      </c>
      <c r="O38" s="1">
        <f t="shared" si="35"/>
        <v>5</v>
      </c>
      <c r="P38" s="1">
        <f t="shared" si="36"/>
        <v>10</v>
      </c>
      <c r="Q38" s="1">
        <f t="shared" si="37"/>
        <v>3</v>
      </c>
      <c r="R38" s="1">
        <f t="shared" si="38"/>
        <v>13</v>
      </c>
      <c r="S38" s="1">
        <f t="shared" si="39"/>
        <v>5</v>
      </c>
      <c r="T38" s="1">
        <f t="shared" si="40"/>
        <v>1</v>
      </c>
      <c r="U38" s="1">
        <f t="shared" si="41"/>
        <v>4</v>
      </c>
      <c r="V38" s="1">
        <f t="shared" si="42"/>
        <v>4</v>
      </c>
      <c r="W38" s="1">
        <f t="shared" si="43"/>
        <v>0</v>
      </c>
      <c r="X38" s="1">
        <f t="shared" si="44"/>
        <v>11</v>
      </c>
      <c r="Y38" s="1">
        <f t="shared" si="45"/>
        <v>6</v>
      </c>
      <c r="Z38" s="1">
        <f t="shared" si="46"/>
        <v>1</v>
      </c>
      <c r="AA38" s="1" t="str">
        <f t="shared" si="27"/>
        <v>W</v>
      </c>
      <c r="AB38" s="1">
        <f t="shared" si="47"/>
        <v>2</v>
      </c>
      <c r="AC38" s="1" t="str">
        <f t="shared" si="28"/>
        <v>W</v>
      </c>
      <c r="AD38" s="1">
        <f t="shared" si="24"/>
        <v>5</v>
      </c>
      <c r="AE38" s="1">
        <f t="shared" si="25"/>
        <v>3</v>
      </c>
      <c r="AF38" s="1">
        <f t="shared" si="26"/>
        <v>2</v>
      </c>
      <c r="AG38" s="43"/>
    </row>
    <row r="39" spans="1:33" x14ac:dyDescent="0.3">
      <c r="A39" s="42">
        <v>46012</v>
      </c>
      <c r="B39" s="1">
        <v>38</v>
      </c>
      <c r="C39" s="1" t="s">
        <v>65</v>
      </c>
      <c r="D39" s="1" t="s">
        <v>15</v>
      </c>
      <c r="E39" s="1">
        <v>1</v>
      </c>
      <c r="F39" s="1">
        <v>2</v>
      </c>
      <c r="G39" s="1" t="s">
        <v>83</v>
      </c>
      <c r="H39" s="1" t="s">
        <v>83</v>
      </c>
      <c r="I39" s="1">
        <f t="shared" si="29"/>
        <v>18</v>
      </c>
      <c r="J39" s="1">
        <f t="shared" si="30"/>
        <v>16</v>
      </c>
      <c r="K39" s="1">
        <f t="shared" si="31"/>
        <v>7</v>
      </c>
      <c r="L39" s="1">
        <f t="shared" si="32"/>
        <v>4</v>
      </c>
      <c r="M39" s="1">
        <f t="shared" si="33"/>
        <v>2</v>
      </c>
      <c r="N39" s="1">
        <f t="shared" si="34"/>
        <v>0</v>
      </c>
      <c r="O39" s="1">
        <f t="shared" si="35"/>
        <v>5</v>
      </c>
      <c r="P39" s="1">
        <f t="shared" si="36"/>
        <v>10</v>
      </c>
      <c r="Q39" s="1">
        <f t="shared" si="37"/>
        <v>3</v>
      </c>
      <c r="R39" s="1">
        <f t="shared" si="38"/>
        <v>13</v>
      </c>
      <c r="S39" s="1">
        <f t="shared" si="39"/>
        <v>6</v>
      </c>
      <c r="T39" s="1">
        <f t="shared" si="40"/>
        <v>1</v>
      </c>
      <c r="U39" s="1">
        <f t="shared" si="41"/>
        <v>4</v>
      </c>
      <c r="V39" s="1">
        <f t="shared" si="42"/>
        <v>4</v>
      </c>
      <c r="W39" s="1">
        <f t="shared" si="43"/>
        <v>0</v>
      </c>
      <c r="X39" s="1">
        <f t="shared" si="44"/>
        <v>11</v>
      </c>
      <c r="Y39" s="1">
        <f t="shared" si="45"/>
        <v>6</v>
      </c>
      <c r="Z39" s="1">
        <f t="shared" si="46"/>
        <v>1</v>
      </c>
      <c r="AA39" s="1" t="str">
        <f t="shared" si="27"/>
        <v>L</v>
      </c>
      <c r="AB39" s="1">
        <f t="shared" si="47"/>
        <v>1</v>
      </c>
      <c r="AC39" s="1" t="str">
        <f t="shared" si="28"/>
        <v>L</v>
      </c>
      <c r="AD39" s="1">
        <f t="shared" si="24"/>
        <v>4</v>
      </c>
      <c r="AE39" s="1">
        <f t="shared" si="25"/>
        <v>4</v>
      </c>
      <c r="AF39" s="1">
        <f t="shared" si="26"/>
        <v>2</v>
      </c>
      <c r="AG39" s="43"/>
    </row>
    <row r="40" spans="1:33" x14ac:dyDescent="0.3">
      <c r="A40" s="42">
        <v>46014</v>
      </c>
      <c r="B40" s="1">
        <v>39</v>
      </c>
      <c r="C40" s="1" t="s">
        <v>65</v>
      </c>
      <c r="D40" s="1" t="s">
        <v>1</v>
      </c>
      <c r="E40" s="1">
        <v>7</v>
      </c>
      <c r="F40" s="1">
        <v>3</v>
      </c>
      <c r="G40" s="1" t="s">
        <v>83</v>
      </c>
      <c r="H40" s="1" t="s">
        <v>83</v>
      </c>
      <c r="I40" s="1">
        <f t="shared" si="29"/>
        <v>19</v>
      </c>
      <c r="J40" s="1">
        <f t="shared" si="30"/>
        <v>16</v>
      </c>
      <c r="K40" s="1">
        <f t="shared" si="31"/>
        <v>7</v>
      </c>
      <c r="L40" s="1">
        <f t="shared" si="32"/>
        <v>4</v>
      </c>
      <c r="M40" s="1">
        <f t="shared" si="33"/>
        <v>2</v>
      </c>
      <c r="N40" s="1">
        <f t="shared" si="34"/>
        <v>0</v>
      </c>
      <c r="O40" s="1">
        <f t="shared" si="35"/>
        <v>5</v>
      </c>
      <c r="P40" s="1">
        <f t="shared" si="36"/>
        <v>10</v>
      </c>
      <c r="Q40" s="1">
        <f t="shared" si="37"/>
        <v>3</v>
      </c>
      <c r="R40" s="1">
        <f t="shared" si="38"/>
        <v>14</v>
      </c>
      <c r="S40" s="1">
        <f t="shared" si="39"/>
        <v>6</v>
      </c>
      <c r="T40" s="1">
        <f t="shared" si="40"/>
        <v>1</v>
      </c>
      <c r="U40" s="1">
        <f t="shared" si="41"/>
        <v>5</v>
      </c>
      <c r="V40" s="1">
        <f t="shared" si="42"/>
        <v>4</v>
      </c>
      <c r="W40" s="1">
        <f t="shared" si="43"/>
        <v>0</v>
      </c>
      <c r="X40" s="1">
        <f t="shared" si="44"/>
        <v>12</v>
      </c>
      <c r="Y40" s="1">
        <f t="shared" si="45"/>
        <v>6</v>
      </c>
      <c r="Z40" s="1">
        <f t="shared" si="46"/>
        <v>1</v>
      </c>
      <c r="AA40" s="1" t="str">
        <f t="shared" si="27"/>
        <v>W</v>
      </c>
      <c r="AB40" s="1">
        <f t="shared" si="47"/>
        <v>1</v>
      </c>
      <c r="AC40" s="1" t="str">
        <f t="shared" si="28"/>
        <v>W</v>
      </c>
      <c r="AD40" s="1">
        <f t="shared" si="24"/>
        <v>4</v>
      </c>
      <c r="AE40" s="1">
        <f t="shared" si="25"/>
        <v>4</v>
      </c>
      <c r="AF40" s="1">
        <f t="shared" si="26"/>
        <v>2</v>
      </c>
      <c r="AG40" s="43"/>
    </row>
    <row r="41" spans="1:33" x14ac:dyDescent="0.3">
      <c r="A41" s="42">
        <v>46018</v>
      </c>
      <c r="B41" s="1">
        <v>40</v>
      </c>
      <c r="C41" s="1" t="s">
        <v>65</v>
      </c>
      <c r="D41" s="1" t="s">
        <v>13</v>
      </c>
      <c r="E41" s="1">
        <v>0</v>
      </c>
      <c r="F41" s="1">
        <v>2</v>
      </c>
      <c r="G41" s="1" t="s">
        <v>83</v>
      </c>
      <c r="H41" s="1" t="s">
        <v>83</v>
      </c>
      <c r="I41" s="1">
        <f t="shared" si="29"/>
        <v>19</v>
      </c>
      <c r="J41" s="1">
        <f t="shared" si="30"/>
        <v>17</v>
      </c>
      <c r="K41" s="1">
        <f t="shared" si="31"/>
        <v>7</v>
      </c>
      <c r="L41" s="1">
        <f t="shared" si="32"/>
        <v>4</v>
      </c>
      <c r="M41" s="1">
        <f t="shared" si="33"/>
        <v>2</v>
      </c>
      <c r="N41" s="1">
        <f t="shared" si="34"/>
        <v>0</v>
      </c>
      <c r="O41" s="1">
        <f t="shared" si="35"/>
        <v>5</v>
      </c>
      <c r="P41" s="1">
        <f t="shared" si="36"/>
        <v>10</v>
      </c>
      <c r="Q41" s="1">
        <f t="shared" si="37"/>
        <v>3</v>
      </c>
      <c r="R41" s="1">
        <f t="shared" si="38"/>
        <v>14</v>
      </c>
      <c r="S41" s="1">
        <f t="shared" si="39"/>
        <v>7</v>
      </c>
      <c r="T41" s="1">
        <f t="shared" si="40"/>
        <v>1</v>
      </c>
      <c r="U41" s="1">
        <f t="shared" si="41"/>
        <v>5</v>
      </c>
      <c r="V41" s="1">
        <f t="shared" si="42"/>
        <v>5</v>
      </c>
      <c r="W41" s="1">
        <f t="shared" si="43"/>
        <v>0</v>
      </c>
      <c r="X41" s="1">
        <f t="shared" si="44"/>
        <v>12</v>
      </c>
      <c r="Y41" s="1">
        <f t="shared" si="45"/>
        <v>7</v>
      </c>
      <c r="Z41" s="1">
        <f t="shared" si="46"/>
        <v>1</v>
      </c>
      <c r="AA41" s="1" t="str">
        <f t="shared" si="27"/>
        <v>L</v>
      </c>
      <c r="AB41" s="1">
        <f t="shared" si="47"/>
        <v>1</v>
      </c>
      <c r="AC41" s="1" t="str">
        <f t="shared" si="28"/>
        <v>L</v>
      </c>
      <c r="AD41" s="1">
        <f t="shared" si="24"/>
        <v>4</v>
      </c>
      <c r="AE41" s="1">
        <f t="shared" si="25"/>
        <v>5</v>
      </c>
      <c r="AF41" s="1">
        <f t="shared" si="26"/>
        <v>1</v>
      </c>
      <c r="AG41" s="43"/>
    </row>
    <row r="42" spans="1:33" x14ac:dyDescent="0.3">
      <c r="A42" s="42">
        <v>46020</v>
      </c>
      <c r="B42" s="1">
        <v>41</v>
      </c>
      <c r="C42" s="1" t="s">
        <v>65</v>
      </c>
      <c r="D42" s="1" t="s">
        <v>26</v>
      </c>
      <c r="E42" s="1">
        <v>2</v>
      </c>
      <c r="F42" s="1">
        <v>3</v>
      </c>
      <c r="G42" s="1" t="s">
        <v>84</v>
      </c>
      <c r="H42" s="1" t="s">
        <v>83</v>
      </c>
      <c r="I42" s="1">
        <f t="shared" si="29"/>
        <v>19</v>
      </c>
      <c r="J42" s="1">
        <f t="shared" si="30"/>
        <v>17</v>
      </c>
      <c r="K42" s="1">
        <f t="shared" si="31"/>
        <v>7</v>
      </c>
      <c r="L42" s="1">
        <f t="shared" si="32"/>
        <v>5</v>
      </c>
      <c r="M42" s="1">
        <f t="shared" si="33"/>
        <v>2</v>
      </c>
      <c r="N42" s="1">
        <f t="shared" si="34"/>
        <v>0</v>
      </c>
      <c r="O42" s="1">
        <f t="shared" si="35"/>
        <v>5</v>
      </c>
      <c r="P42" s="1">
        <f t="shared" si="36"/>
        <v>10</v>
      </c>
      <c r="Q42" s="1">
        <f t="shared" si="37"/>
        <v>3</v>
      </c>
      <c r="R42" s="1">
        <f t="shared" si="38"/>
        <v>14</v>
      </c>
      <c r="S42" s="1">
        <f t="shared" si="39"/>
        <v>7</v>
      </c>
      <c r="T42" s="1">
        <f t="shared" si="40"/>
        <v>2</v>
      </c>
      <c r="U42" s="1">
        <f t="shared" si="41"/>
        <v>5</v>
      </c>
      <c r="V42" s="1">
        <f t="shared" si="42"/>
        <v>5</v>
      </c>
      <c r="W42" s="1">
        <f t="shared" si="43"/>
        <v>1</v>
      </c>
      <c r="X42" s="1">
        <f t="shared" si="44"/>
        <v>12</v>
      </c>
      <c r="Y42" s="1">
        <f t="shared" si="45"/>
        <v>7</v>
      </c>
      <c r="Z42" s="1">
        <f t="shared" si="46"/>
        <v>2</v>
      </c>
      <c r="AA42" s="1" t="str">
        <f t="shared" si="27"/>
        <v>L</v>
      </c>
      <c r="AB42" s="1">
        <f t="shared" si="47"/>
        <v>2</v>
      </c>
      <c r="AC42" s="1" t="str">
        <f t="shared" si="28"/>
        <v>OTL</v>
      </c>
      <c r="AD42" s="1">
        <f t="shared" si="24"/>
        <v>4</v>
      </c>
      <c r="AE42" s="1">
        <f t="shared" si="25"/>
        <v>5</v>
      </c>
      <c r="AF42" s="1">
        <f t="shared" si="26"/>
        <v>1</v>
      </c>
      <c r="AG42" s="43"/>
    </row>
    <row r="43" spans="1:33" x14ac:dyDescent="0.3">
      <c r="A43" s="42">
        <v>46022</v>
      </c>
      <c r="B43" s="1">
        <v>42</v>
      </c>
      <c r="C43" s="1" t="s">
        <v>65</v>
      </c>
      <c r="D43" s="1" t="s">
        <v>1</v>
      </c>
      <c r="E43" s="1">
        <v>3</v>
      </c>
      <c r="F43" s="1">
        <v>6</v>
      </c>
      <c r="G43" s="1" t="s">
        <v>83</v>
      </c>
      <c r="H43" s="1" t="s">
        <v>83</v>
      </c>
      <c r="I43" s="1">
        <f t="shared" si="29"/>
        <v>19</v>
      </c>
      <c r="J43" s="1">
        <f t="shared" si="30"/>
        <v>18</v>
      </c>
      <c r="K43" s="1">
        <f t="shared" si="31"/>
        <v>7</v>
      </c>
      <c r="L43" s="1">
        <f t="shared" si="32"/>
        <v>5</v>
      </c>
      <c r="M43" s="1">
        <f t="shared" si="33"/>
        <v>2</v>
      </c>
      <c r="N43" s="1">
        <f t="shared" si="34"/>
        <v>0</v>
      </c>
      <c r="O43" s="1">
        <f t="shared" si="35"/>
        <v>5</v>
      </c>
      <c r="P43" s="1">
        <f t="shared" si="36"/>
        <v>10</v>
      </c>
      <c r="Q43" s="1">
        <f t="shared" si="37"/>
        <v>3</v>
      </c>
      <c r="R43" s="1">
        <f t="shared" si="38"/>
        <v>14</v>
      </c>
      <c r="S43" s="1">
        <f t="shared" si="39"/>
        <v>8</v>
      </c>
      <c r="T43" s="1">
        <f t="shared" si="40"/>
        <v>2</v>
      </c>
      <c r="U43" s="1">
        <f t="shared" si="41"/>
        <v>5</v>
      </c>
      <c r="V43" s="1">
        <f t="shared" si="42"/>
        <v>6</v>
      </c>
      <c r="W43" s="1">
        <f t="shared" si="43"/>
        <v>1</v>
      </c>
      <c r="X43" s="1">
        <f t="shared" si="44"/>
        <v>12</v>
      </c>
      <c r="Y43" s="1">
        <f t="shared" si="45"/>
        <v>8</v>
      </c>
      <c r="Z43" s="1">
        <f t="shared" si="46"/>
        <v>2</v>
      </c>
      <c r="AA43" s="1" t="str">
        <f t="shared" si="27"/>
        <v>L</v>
      </c>
      <c r="AB43" s="1">
        <f t="shared" si="47"/>
        <v>3</v>
      </c>
      <c r="AC43" s="1" t="str">
        <f t="shared" si="28"/>
        <v>L</v>
      </c>
      <c r="AD43" s="1">
        <f t="shared" si="24"/>
        <v>4</v>
      </c>
      <c r="AE43" s="1">
        <f t="shared" si="25"/>
        <v>5</v>
      </c>
      <c r="AF43" s="1">
        <f t="shared" si="26"/>
        <v>1</v>
      </c>
      <c r="AG43" s="43"/>
    </row>
    <row r="44" spans="1:33" x14ac:dyDescent="0.3">
      <c r="A44" s="42">
        <v>46024</v>
      </c>
      <c r="B44" s="1">
        <v>43</v>
      </c>
      <c r="C44" s="1" t="s">
        <v>66</v>
      </c>
      <c r="D44" s="1" t="s">
        <v>19</v>
      </c>
      <c r="E44" s="1">
        <v>5</v>
      </c>
      <c r="F44" s="1">
        <v>1</v>
      </c>
      <c r="G44" s="1" t="s">
        <v>83</v>
      </c>
      <c r="H44" s="1" t="s">
        <v>83</v>
      </c>
      <c r="I44" s="1">
        <f t="shared" si="29"/>
        <v>20</v>
      </c>
      <c r="J44" s="1">
        <f t="shared" si="30"/>
        <v>18</v>
      </c>
      <c r="K44" s="1">
        <f t="shared" si="31"/>
        <v>7</v>
      </c>
      <c r="L44" s="1">
        <f t="shared" si="32"/>
        <v>5</v>
      </c>
      <c r="M44" s="1">
        <f t="shared" si="33"/>
        <v>2</v>
      </c>
      <c r="N44" s="1">
        <f t="shared" si="34"/>
        <v>0</v>
      </c>
      <c r="O44" s="1">
        <f t="shared" si="35"/>
        <v>6</v>
      </c>
      <c r="P44" s="1">
        <f t="shared" si="36"/>
        <v>10</v>
      </c>
      <c r="Q44" s="1">
        <f t="shared" si="37"/>
        <v>3</v>
      </c>
      <c r="R44" s="1">
        <f t="shared" si="38"/>
        <v>14</v>
      </c>
      <c r="S44" s="1">
        <f t="shared" si="39"/>
        <v>8</v>
      </c>
      <c r="T44" s="1">
        <f t="shared" si="40"/>
        <v>2</v>
      </c>
      <c r="U44" s="1">
        <f t="shared" si="41"/>
        <v>5</v>
      </c>
      <c r="V44" s="1">
        <f t="shared" si="42"/>
        <v>6</v>
      </c>
      <c r="W44" s="1">
        <f t="shared" si="43"/>
        <v>1</v>
      </c>
      <c r="X44" s="1">
        <f t="shared" si="44"/>
        <v>13</v>
      </c>
      <c r="Y44" s="1">
        <f t="shared" si="45"/>
        <v>8</v>
      </c>
      <c r="Z44" s="1">
        <f t="shared" si="46"/>
        <v>2</v>
      </c>
      <c r="AA44" s="1" t="str">
        <f t="shared" si="27"/>
        <v>W</v>
      </c>
      <c r="AB44" s="1">
        <f t="shared" si="47"/>
        <v>1</v>
      </c>
      <c r="AC44" s="1" t="str">
        <f t="shared" si="28"/>
        <v>W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46027</v>
      </c>
      <c r="B45" s="1">
        <v>44</v>
      </c>
      <c r="C45" s="1" t="s">
        <v>66</v>
      </c>
      <c r="D45" s="1" t="s">
        <v>95</v>
      </c>
      <c r="E45" s="1">
        <v>2</v>
      </c>
      <c r="F45" s="1">
        <v>3</v>
      </c>
      <c r="G45" s="1" t="s">
        <v>84</v>
      </c>
      <c r="H45" s="1" t="s">
        <v>83</v>
      </c>
      <c r="I45" s="1">
        <f t="shared" si="29"/>
        <v>20</v>
      </c>
      <c r="J45" s="1">
        <f t="shared" si="30"/>
        <v>18</v>
      </c>
      <c r="K45" s="1">
        <f t="shared" si="31"/>
        <v>7</v>
      </c>
      <c r="L45" s="1">
        <f t="shared" si="32"/>
        <v>6</v>
      </c>
      <c r="M45" s="1">
        <f t="shared" si="33"/>
        <v>2</v>
      </c>
      <c r="N45" s="1">
        <f t="shared" si="34"/>
        <v>0</v>
      </c>
      <c r="O45" s="1">
        <f t="shared" si="35"/>
        <v>6</v>
      </c>
      <c r="P45" s="1">
        <f t="shared" si="36"/>
        <v>10</v>
      </c>
      <c r="Q45" s="1">
        <f t="shared" si="37"/>
        <v>4</v>
      </c>
      <c r="R45" s="1">
        <f t="shared" si="38"/>
        <v>14</v>
      </c>
      <c r="S45" s="1">
        <f t="shared" si="39"/>
        <v>8</v>
      </c>
      <c r="T45" s="1">
        <f t="shared" si="40"/>
        <v>2</v>
      </c>
      <c r="U45" s="1">
        <f t="shared" si="41"/>
        <v>5</v>
      </c>
      <c r="V45" s="1">
        <f t="shared" si="42"/>
        <v>6</v>
      </c>
      <c r="W45" s="1">
        <f t="shared" si="43"/>
        <v>1</v>
      </c>
      <c r="X45" s="1">
        <f t="shared" si="44"/>
        <v>13</v>
      </c>
      <c r="Y45" s="1">
        <f t="shared" si="45"/>
        <v>8</v>
      </c>
      <c r="Z45" s="1">
        <f t="shared" si="46"/>
        <v>2</v>
      </c>
      <c r="AA45" s="1" t="str">
        <f t="shared" si="27"/>
        <v>L</v>
      </c>
      <c r="AB45" s="1">
        <f t="shared" si="47"/>
        <v>1</v>
      </c>
      <c r="AC45" s="1" t="str">
        <f t="shared" si="28"/>
        <v>OTL</v>
      </c>
      <c r="AD45" s="1">
        <f t="shared" si="48"/>
        <v>4</v>
      </c>
      <c r="AE45" s="1">
        <f t="shared" si="49"/>
        <v>4</v>
      </c>
      <c r="AF45" s="1">
        <f t="shared" si="50"/>
        <v>2</v>
      </c>
      <c r="AG45" s="43"/>
    </row>
    <row r="46" spans="1:33" x14ac:dyDescent="0.3">
      <c r="A46" s="42">
        <v>46030</v>
      </c>
      <c r="B46" s="1">
        <v>45</v>
      </c>
      <c r="C46" s="1" t="s">
        <v>66</v>
      </c>
      <c r="D46" s="1" t="s">
        <v>28</v>
      </c>
      <c r="E46" s="1">
        <v>2</v>
      </c>
      <c r="F46" s="1">
        <v>5</v>
      </c>
      <c r="G46" s="1" t="s">
        <v>83</v>
      </c>
      <c r="H46" s="1" t="s">
        <v>83</v>
      </c>
      <c r="I46" s="1">
        <f t="shared" si="29"/>
        <v>20</v>
      </c>
      <c r="J46" s="1">
        <f t="shared" si="30"/>
        <v>19</v>
      </c>
      <c r="K46" s="1">
        <f t="shared" si="31"/>
        <v>7</v>
      </c>
      <c r="L46" s="1">
        <f t="shared" si="32"/>
        <v>6</v>
      </c>
      <c r="M46" s="1">
        <f t="shared" si="33"/>
        <v>2</v>
      </c>
      <c r="N46" s="1">
        <f t="shared" si="34"/>
        <v>0</v>
      </c>
      <c r="O46" s="1">
        <f t="shared" si="35"/>
        <v>6</v>
      </c>
      <c r="P46" s="1">
        <f t="shared" si="36"/>
        <v>11</v>
      </c>
      <c r="Q46" s="1">
        <f t="shared" si="37"/>
        <v>4</v>
      </c>
      <c r="R46" s="1">
        <f t="shared" si="38"/>
        <v>14</v>
      </c>
      <c r="S46" s="1">
        <f t="shared" si="39"/>
        <v>8</v>
      </c>
      <c r="T46" s="1">
        <f t="shared" si="40"/>
        <v>2</v>
      </c>
      <c r="U46" s="1">
        <f t="shared" si="41"/>
        <v>5</v>
      </c>
      <c r="V46" s="1">
        <f t="shared" si="42"/>
        <v>6</v>
      </c>
      <c r="W46" s="1">
        <f t="shared" si="43"/>
        <v>1</v>
      </c>
      <c r="X46" s="1">
        <f t="shared" si="44"/>
        <v>13</v>
      </c>
      <c r="Y46" s="1">
        <f t="shared" si="45"/>
        <v>9</v>
      </c>
      <c r="Z46" s="1">
        <f t="shared" si="46"/>
        <v>2</v>
      </c>
      <c r="AA46" s="1" t="str">
        <f t="shared" si="27"/>
        <v>L</v>
      </c>
      <c r="AB46" s="1">
        <f t="shared" si="47"/>
        <v>2</v>
      </c>
      <c r="AC46" s="1" t="str">
        <f t="shared" si="28"/>
        <v>L</v>
      </c>
      <c r="AD46" s="1">
        <f t="shared" si="48"/>
        <v>4</v>
      </c>
      <c r="AE46" s="1">
        <f t="shared" si="49"/>
        <v>4</v>
      </c>
      <c r="AF46" s="1">
        <f t="shared" si="50"/>
        <v>2</v>
      </c>
      <c r="AG46" s="43"/>
    </row>
    <row r="47" spans="1:33" x14ac:dyDescent="0.3">
      <c r="A47" s="42">
        <v>46032</v>
      </c>
      <c r="B47" s="1">
        <v>46</v>
      </c>
      <c r="C47" s="1" t="s">
        <v>65</v>
      </c>
      <c r="D47" s="1" t="s">
        <v>29</v>
      </c>
      <c r="E47" s="1">
        <v>2</v>
      </c>
      <c r="F47" s="1">
        <v>10</v>
      </c>
      <c r="G47" s="1" t="s">
        <v>83</v>
      </c>
      <c r="H47" s="1" t="s">
        <v>83</v>
      </c>
      <c r="I47" s="1">
        <f t="shared" si="29"/>
        <v>20</v>
      </c>
      <c r="J47" s="1">
        <f t="shared" si="30"/>
        <v>20</v>
      </c>
      <c r="K47" s="1">
        <f t="shared" si="31"/>
        <v>7</v>
      </c>
      <c r="L47" s="1">
        <f t="shared" si="32"/>
        <v>6</v>
      </c>
      <c r="M47" s="1">
        <f t="shared" si="33"/>
        <v>2</v>
      </c>
      <c r="N47" s="1">
        <f t="shared" si="34"/>
        <v>0</v>
      </c>
      <c r="O47" s="1">
        <f t="shared" si="35"/>
        <v>6</v>
      </c>
      <c r="P47" s="1">
        <f t="shared" si="36"/>
        <v>11</v>
      </c>
      <c r="Q47" s="1">
        <f t="shared" si="37"/>
        <v>4</v>
      </c>
      <c r="R47" s="1">
        <f t="shared" si="38"/>
        <v>14</v>
      </c>
      <c r="S47" s="1">
        <f t="shared" si="39"/>
        <v>9</v>
      </c>
      <c r="T47" s="1">
        <f t="shared" si="40"/>
        <v>2</v>
      </c>
      <c r="U47" s="1">
        <f t="shared" si="41"/>
        <v>5</v>
      </c>
      <c r="V47" s="1">
        <f t="shared" si="42"/>
        <v>6</v>
      </c>
      <c r="W47" s="1">
        <f t="shared" si="43"/>
        <v>1</v>
      </c>
      <c r="X47" s="1">
        <f t="shared" si="44"/>
        <v>13</v>
      </c>
      <c r="Y47" s="1">
        <f t="shared" si="45"/>
        <v>10</v>
      </c>
      <c r="Z47" s="1">
        <f t="shared" si="46"/>
        <v>2</v>
      </c>
      <c r="AA47" s="1" t="str">
        <f t="shared" si="27"/>
        <v>L</v>
      </c>
      <c r="AB47" s="1">
        <f t="shared" si="47"/>
        <v>3</v>
      </c>
      <c r="AC47" s="1" t="str">
        <f t="shared" si="28"/>
        <v>L</v>
      </c>
      <c r="AD47" s="1">
        <f t="shared" si="48"/>
        <v>3</v>
      </c>
      <c r="AE47" s="1">
        <f t="shared" si="49"/>
        <v>5</v>
      </c>
      <c r="AF47" s="1">
        <f t="shared" si="50"/>
        <v>2</v>
      </c>
      <c r="AG47" s="43"/>
    </row>
    <row r="48" spans="1:33" x14ac:dyDescent="0.3">
      <c r="A48" s="42">
        <v>46034</v>
      </c>
      <c r="B48" s="1">
        <v>47</v>
      </c>
      <c r="C48" s="1" t="s">
        <v>66</v>
      </c>
      <c r="D48" s="1" t="s">
        <v>7</v>
      </c>
      <c r="E48" s="1">
        <v>2</v>
      </c>
      <c r="F48" s="1">
        <v>4</v>
      </c>
      <c r="G48" s="1" t="s">
        <v>83</v>
      </c>
      <c r="H48" s="1" t="s">
        <v>83</v>
      </c>
      <c r="I48" s="1">
        <f t="shared" si="29"/>
        <v>20</v>
      </c>
      <c r="J48" s="1">
        <f t="shared" si="30"/>
        <v>21</v>
      </c>
      <c r="K48" s="1">
        <f t="shared" si="31"/>
        <v>7</v>
      </c>
      <c r="L48" s="1">
        <f t="shared" si="32"/>
        <v>6</v>
      </c>
      <c r="M48" s="1">
        <f t="shared" si="33"/>
        <v>2</v>
      </c>
      <c r="N48" s="1">
        <f t="shared" si="34"/>
        <v>0</v>
      </c>
      <c r="O48" s="1">
        <f t="shared" si="35"/>
        <v>6</v>
      </c>
      <c r="P48" s="1">
        <f t="shared" si="36"/>
        <v>12</v>
      </c>
      <c r="Q48" s="1">
        <f t="shared" si="37"/>
        <v>4</v>
      </c>
      <c r="R48" s="1">
        <f t="shared" si="38"/>
        <v>14</v>
      </c>
      <c r="S48" s="1">
        <f t="shared" si="39"/>
        <v>9</v>
      </c>
      <c r="T48" s="1">
        <f t="shared" si="40"/>
        <v>2</v>
      </c>
      <c r="U48" s="1">
        <f t="shared" si="41"/>
        <v>5</v>
      </c>
      <c r="V48" s="1">
        <f t="shared" si="42"/>
        <v>6</v>
      </c>
      <c r="W48" s="1">
        <f t="shared" si="43"/>
        <v>1</v>
      </c>
      <c r="X48" s="1">
        <f t="shared" si="44"/>
        <v>13</v>
      </c>
      <c r="Y48" s="1">
        <f t="shared" si="45"/>
        <v>10</v>
      </c>
      <c r="Z48" s="1">
        <f t="shared" si="46"/>
        <v>2</v>
      </c>
      <c r="AA48" s="1" t="str">
        <f t="shared" si="27"/>
        <v>L</v>
      </c>
      <c r="AB48" s="1">
        <f t="shared" si="47"/>
        <v>4</v>
      </c>
      <c r="AC48" s="1" t="str">
        <f t="shared" si="28"/>
        <v>L</v>
      </c>
      <c r="AD48" s="1">
        <f t="shared" si="48"/>
        <v>2</v>
      </c>
      <c r="AE48" s="1">
        <f t="shared" si="49"/>
        <v>6</v>
      </c>
      <c r="AF48" s="1">
        <f t="shared" si="50"/>
        <v>2</v>
      </c>
      <c r="AG48" s="43"/>
    </row>
    <row r="49" spans="1:33" x14ac:dyDescent="0.3">
      <c r="A49" s="42">
        <v>46036</v>
      </c>
      <c r="B49" s="1">
        <v>48</v>
      </c>
      <c r="C49" s="1" t="s">
        <v>66</v>
      </c>
      <c r="D49" s="1" t="s">
        <v>11</v>
      </c>
      <c r="E49" s="1">
        <v>4</v>
      </c>
      <c r="F49" s="1">
        <v>8</v>
      </c>
      <c r="G49" s="1" t="s">
        <v>83</v>
      </c>
      <c r="H49" s="1" t="s">
        <v>83</v>
      </c>
      <c r="I49" s="1">
        <f t="shared" si="29"/>
        <v>20</v>
      </c>
      <c r="J49" s="1">
        <f t="shared" si="30"/>
        <v>22</v>
      </c>
      <c r="K49" s="1">
        <f t="shared" si="31"/>
        <v>7</v>
      </c>
      <c r="L49" s="1">
        <f t="shared" si="32"/>
        <v>6</v>
      </c>
      <c r="M49" s="1">
        <f t="shared" si="33"/>
        <v>2</v>
      </c>
      <c r="N49" s="1">
        <f t="shared" si="34"/>
        <v>0</v>
      </c>
      <c r="O49" s="1">
        <f t="shared" si="35"/>
        <v>6</v>
      </c>
      <c r="P49" s="1">
        <f t="shared" si="36"/>
        <v>13</v>
      </c>
      <c r="Q49" s="1">
        <f t="shared" si="37"/>
        <v>4</v>
      </c>
      <c r="R49" s="1">
        <f t="shared" si="38"/>
        <v>14</v>
      </c>
      <c r="S49" s="1">
        <f t="shared" si="39"/>
        <v>9</v>
      </c>
      <c r="T49" s="1">
        <f t="shared" si="40"/>
        <v>2</v>
      </c>
      <c r="U49" s="1">
        <f t="shared" si="41"/>
        <v>5</v>
      </c>
      <c r="V49" s="1">
        <f t="shared" si="42"/>
        <v>6</v>
      </c>
      <c r="W49" s="1">
        <f t="shared" si="43"/>
        <v>1</v>
      </c>
      <c r="X49" s="1">
        <f t="shared" si="44"/>
        <v>13</v>
      </c>
      <c r="Y49" s="1">
        <f t="shared" si="45"/>
        <v>11</v>
      </c>
      <c r="Z49" s="1">
        <f t="shared" si="46"/>
        <v>2</v>
      </c>
      <c r="AA49" s="1" t="str">
        <f t="shared" si="27"/>
        <v>L</v>
      </c>
      <c r="AB49" s="1">
        <f t="shared" si="47"/>
        <v>5</v>
      </c>
      <c r="AC49" s="1" t="str">
        <f t="shared" si="28"/>
        <v>L</v>
      </c>
      <c r="AD49" s="1">
        <f t="shared" si="48"/>
        <v>2</v>
      </c>
      <c r="AE49" s="1">
        <f t="shared" si="49"/>
        <v>6</v>
      </c>
      <c r="AF49" s="1">
        <f t="shared" si="50"/>
        <v>2</v>
      </c>
      <c r="AG49" s="43"/>
    </row>
    <row r="50" spans="1:33" x14ac:dyDescent="0.3">
      <c r="A50" s="42">
        <v>46039</v>
      </c>
      <c r="B50" s="1">
        <v>49</v>
      </c>
      <c r="C50" s="1" t="s">
        <v>65</v>
      </c>
      <c r="D50" s="1" t="s">
        <v>10</v>
      </c>
      <c r="E50" s="1">
        <v>6</v>
      </c>
      <c r="F50" s="1">
        <v>3</v>
      </c>
      <c r="G50" s="1" t="s">
        <v>83</v>
      </c>
      <c r="H50" s="1" t="s">
        <v>83</v>
      </c>
      <c r="I50" s="1">
        <f t="shared" si="29"/>
        <v>21</v>
      </c>
      <c r="J50" s="1">
        <f t="shared" si="30"/>
        <v>22</v>
      </c>
      <c r="K50" s="1">
        <f t="shared" si="31"/>
        <v>7</v>
      </c>
      <c r="L50" s="1">
        <f t="shared" si="32"/>
        <v>6</v>
      </c>
      <c r="M50" s="1">
        <f t="shared" si="33"/>
        <v>2</v>
      </c>
      <c r="N50" s="1">
        <f t="shared" si="34"/>
        <v>0</v>
      </c>
      <c r="O50" s="1">
        <f t="shared" si="35"/>
        <v>6</v>
      </c>
      <c r="P50" s="1">
        <f t="shared" si="36"/>
        <v>13</v>
      </c>
      <c r="Q50" s="1">
        <f t="shared" si="37"/>
        <v>4</v>
      </c>
      <c r="R50" s="1">
        <f t="shared" si="38"/>
        <v>15</v>
      </c>
      <c r="S50" s="1">
        <f t="shared" si="39"/>
        <v>9</v>
      </c>
      <c r="T50" s="1">
        <f t="shared" si="40"/>
        <v>2</v>
      </c>
      <c r="U50" s="1">
        <f t="shared" si="41"/>
        <v>6</v>
      </c>
      <c r="V50" s="1">
        <f t="shared" si="42"/>
        <v>6</v>
      </c>
      <c r="W50" s="1">
        <f t="shared" si="43"/>
        <v>1</v>
      </c>
      <c r="X50" s="1">
        <f t="shared" si="44"/>
        <v>14</v>
      </c>
      <c r="Y50" s="1">
        <f t="shared" si="45"/>
        <v>11</v>
      </c>
      <c r="Z50" s="1">
        <f t="shared" si="46"/>
        <v>2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2</v>
      </c>
      <c r="AE50" s="1">
        <f t="shared" si="49"/>
        <v>6</v>
      </c>
      <c r="AF50" s="1">
        <f t="shared" si="50"/>
        <v>2</v>
      </c>
      <c r="AG50" s="43"/>
    </row>
    <row r="51" spans="1:33" x14ac:dyDescent="0.3">
      <c r="A51" s="42">
        <v>46041</v>
      </c>
      <c r="B51" s="1">
        <v>50</v>
      </c>
      <c r="C51" s="1" t="s">
        <v>65</v>
      </c>
      <c r="D51" s="1" t="s">
        <v>31</v>
      </c>
      <c r="E51" s="1">
        <v>3</v>
      </c>
      <c r="F51" s="1">
        <v>5</v>
      </c>
      <c r="G51" s="1" t="s">
        <v>83</v>
      </c>
      <c r="H51" s="1" t="s">
        <v>83</v>
      </c>
      <c r="I51" s="1">
        <f t="shared" si="29"/>
        <v>21</v>
      </c>
      <c r="J51" s="1">
        <f t="shared" si="30"/>
        <v>23</v>
      </c>
      <c r="K51" s="1">
        <f t="shared" si="31"/>
        <v>7</v>
      </c>
      <c r="L51" s="1">
        <f t="shared" si="32"/>
        <v>6</v>
      </c>
      <c r="M51" s="1">
        <f t="shared" si="33"/>
        <v>2</v>
      </c>
      <c r="N51" s="1">
        <f t="shared" si="34"/>
        <v>0</v>
      </c>
      <c r="O51" s="1">
        <f t="shared" si="35"/>
        <v>6</v>
      </c>
      <c r="P51" s="1">
        <f t="shared" si="36"/>
        <v>13</v>
      </c>
      <c r="Q51" s="1">
        <f t="shared" si="37"/>
        <v>4</v>
      </c>
      <c r="R51" s="1">
        <f t="shared" si="38"/>
        <v>15</v>
      </c>
      <c r="S51" s="1">
        <f t="shared" si="39"/>
        <v>10</v>
      </c>
      <c r="T51" s="1">
        <f t="shared" si="40"/>
        <v>2</v>
      </c>
      <c r="U51" s="1">
        <f t="shared" si="41"/>
        <v>6</v>
      </c>
      <c r="V51" s="1">
        <f t="shared" si="42"/>
        <v>6</v>
      </c>
      <c r="W51" s="1">
        <f t="shared" si="43"/>
        <v>1</v>
      </c>
      <c r="X51" s="1">
        <f t="shared" si="44"/>
        <v>14</v>
      </c>
      <c r="Y51" s="1">
        <f t="shared" si="45"/>
        <v>11</v>
      </c>
      <c r="Z51" s="1">
        <f t="shared" si="46"/>
        <v>2</v>
      </c>
      <c r="AA51" s="1" t="str">
        <f t="shared" si="27"/>
        <v>L</v>
      </c>
      <c r="AB51" s="1">
        <f t="shared" si="47"/>
        <v>1</v>
      </c>
      <c r="AC51" s="1" t="str">
        <f t="shared" si="28"/>
        <v>L</v>
      </c>
      <c r="AD51" s="1">
        <f t="shared" si="48"/>
        <v>2</v>
      </c>
      <c r="AE51" s="1">
        <f t="shared" si="49"/>
        <v>6</v>
      </c>
      <c r="AF51" s="1">
        <f t="shared" si="50"/>
        <v>2</v>
      </c>
      <c r="AG51" s="43"/>
    </row>
    <row r="52" spans="1:33" x14ac:dyDescent="0.3">
      <c r="A52" s="42">
        <v>46042</v>
      </c>
      <c r="B52" s="1">
        <v>51</v>
      </c>
      <c r="C52" s="1" t="s">
        <v>65</v>
      </c>
      <c r="D52" s="1" t="s">
        <v>18</v>
      </c>
      <c r="E52" s="1">
        <v>3</v>
      </c>
      <c r="F52" s="1">
        <v>4</v>
      </c>
      <c r="G52" s="1" t="s">
        <v>83</v>
      </c>
      <c r="H52" s="1" t="s">
        <v>83</v>
      </c>
      <c r="I52" s="1">
        <f t="shared" si="29"/>
        <v>21</v>
      </c>
      <c r="J52" s="1">
        <f t="shared" si="30"/>
        <v>24</v>
      </c>
      <c r="K52" s="1">
        <f t="shared" si="31"/>
        <v>7</v>
      </c>
      <c r="L52" s="1">
        <f t="shared" si="32"/>
        <v>6</v>
      </c>
      <c r="M52" s="1">
        <f t="shared" si="33"/>
        <v>2</v>
      </c>
      <c r="N52" s="1">
        <f t="shared" si="34"/>
        <v>0</v>
      </c>
      <c r="O52" s="1">
        <f t="shared" si="35"/>
        <v>6</v>
      </c>
      <c r="P52" s="1">
        <f t="shared" si="36"/>
        <v>13</v>
      </c>
      <c r="Q52" s="1">
        <f t="shared" si="37"/>
        <v>4</v>
      </c>
      <c r="R52" s="1">
        <f t="shared" si="38"/>
        <v>15</v>
      </c>
      <c r="S52" s="1">
        <f t="shared" si="39"/>
        <v>11</v>
      </c>
      <c r="T52" s="1">
        <f t="shared" si="40"/>
        <v>2</v>
      </c>
      <c r="U52" s="1">
        <f t="shared" si="41"/>
        <v>6</v>
      </c>
      <c r="V52" s="1">
        <f t="shared" si="42"/>
        <v>6</v>
      </c>
      <c r="W52" s="1">
        <f t="shared" si="43"/>
        <v>1</v>
      </c>
      <c r="X52" s="1">
        <f t="shared" si="44"/>
        <v>14</v>
      </c>
      <c r="Y52" s="1">
        <f t="shared" si="45"/>
        <v>11</v>
      </c>
      <c r="Z52" s="1">
        <f t="shared" si="46"/>
        <v>2</v>
      </c>
      <c r="AA52" s="1" t="str">
        <f t="shared" si="27"/>
        <v>L</v>
      </c>
      <c r="AB52" s="1">
        <f t="shared" si="47"/>
        <v>2</v>
      </c>
      <c r="AC52" s="1" t="str">
        <f t="shared" si="28"/>
        <v>L</v>
      </c>
      <c r="AD52" s="1">
        <f t="shared" si="48"/>
        <v>2</v>
      </c>
      <c r="AE52" s="1">
        <f t="shared" si="49"/>
        <v>7</v>
      </c>
      <c r="AF52" s="1">
        <f t="shared" si="50"/>
        <v>1</v>
      </c>
      <c r="AG52" s="43"/>
    </row>
    <row r="53" spans="1:33" x14ac:dyDescent="0.3">
      <c r="A53" s="42">
        <v>46045</v>
      </c>
      <c r="B53" s="1">
        <v>52</v>
      </c>
      <c r="C53" s="1" t="s">
        <v>65</v>
      </c>
      <c r="D53" s="1" t="s">
        <v>8</v>
      </c>
      <c r="E53" s="1">
        <v>1</v>
      </c>
      <c r="F53" s="1">
        <v>3</v>
      </c>
      <c r="G53" s="1" t="s">
        <v>83</v>
      </c>
      <c r="H53" s="1" t="s">
        <v>83</v>
      </c>
      <c r="I53" s="1">
        <f t="shared" si="29"/>
        <v>21</v>
      </c>
      <c r="J53" s="1">
        <f t="shared" si="30"/>
        <v>25</v>
      </c>
      <c r="K53" s="1">
        <f t="shared" si="31"/>
        <v>7</v>
      </c>
      <c r="L53" s="1">
        <f t="shared" si="32"/>
        <v>6</v>
      </c>
      <c r="M53" s="1">
        <f t="shared" si="33"/>
        <v>2</v>
      </c>
      <c r="N53" s="1">
        <f t="shared" si="34"/>
        <v>0</v>
      </c>
      <c r="O53" s="1">
        <f t="shared" si="35"/>
        <v>6</v>
      </c>
      <c r="P53" s="1">
        <f t="shared" si="36"/>
        <v>13</v>
      </c>
      <c r="Q53" s="1">
        <f t="shared" si="37"/>
        <v>4</v>
      </c>
      <c r="R53" s="1">
        <f t="shared" si="38"/>
        <v>15</v>
      </c>
      <c r="S53" s="1">
        <f t="shared" si="39"/>
        <v>12</v>
      </c>
      <c r="T53" s="1">
        <f t="shared" si="40"/>
        <v>2</v>
      </c>
      <c r="U53" s="1">
        <f t="shared" si="41"/>
        <v>6</v>
      </c>
      <c r="V53" s="1">
        <f t="shared" si="42"/>
        <v>6</v>
      </c>
      <c r="W53" s="1">
        <f t="shared" si="43"/>
        <v>1</v>
      </c>
      <c r="X53" s="1">
        <f t="shared" si="44"/>
        <v>14</v>
      </c>
      <c r="Y53" s="1">
        <f t="shared" si="45"/>
        <v>11</v>
      </c>
      <c r="Z53" s="1">
        <f t="shared" si="46"/>
        <v>2</v>
      </c>
      <c r="AA53" s="1" t="str">
        <f t="shared" si="27"/>
        <v>L</v>
      </c>
      <c r="AB53" s="1">
        <f t="shared" si="47"/>
        <v>3</v>
      </c>
      <c r="AC53" s="1" t="str">
        <f t="shared" si="28"/>
        <v>L</v>
      </c>
      <c r="AD53" s="1">
        <f t="shared" si="48"/>
        <v>2</v>
      </c>
      <c r="AE53" s="1">
        <f t="shared" si="49"/>
        <v>7</v>
      </c>
      <c r="AF53" s="1">
        <f t="shared" si="50"/>
        <v>1</v>
      </c>
      <c r="AG53" s="43"/>
    </row>
    <row r="54" spans="1:33" x14ac:dyDescent="0.3">
      <c r="A54" s="42">
        <v>46048</v>
      </c>
      <c r="B54" s="1">
        <v>53</v>
      </c>
      <c r="C54" s="1" t="s">
        <v>66</v>
      </c>
      <c r="D54" s="1" t="s">
        <v>29</v>
      </c>
      <c r="E54" s="1">
        <v>4</v>
      </c>
      <c r="F54" s="1">
        <v>3</v>
      </c>
      <c r="G54" s="1" t="s">
        <v>84</v>
      </c>
      <c r="H54" s="1" t="s">
        <v>83</v>
      </c>
      <c r="I54" s="1">
        <f t="shared" si="29"/>
        <v>22</v>
      </c>
      <c r="J54" s="1">
        <f t="shared" si="30"/>
        <v>25</v>
      </c>
      <c r="K54" s="1">
        <f t="shared" si="31"/>
        <v>8</v>
      </c>
      <c r="L54" s="1">
        <f t="shared" si="32"/>
        <v>6</v>
      </c>
      <c r="M54" s="1">
        <f t="shared" si="33"/>
        <v>2</v>
      </c>
      <c r="N54" s="1">
        <f t="shared" si="34"/>
        <v>0</v>
      </c>
      <c r="O54" s="1">
        <f t="shared" si="35"/>
        <v>7</v>
      </c>
      <c r="P54" s="1">
        <f t="shared" si="36"/>
        <v>13</v>
      </c>
      <c r="Q54" s="1">
        <f t="shared" si="37"/>
        <v>4</v>
      </c>
      <c r="R54" s="1">
        <f t="shared" si="38"/>
        <v>15</v>
      </c>
      <c r="S54" s="1">
        <f t="shared" si="39"/>
        <v>12</v>
      </c>
      <c r="T54" s="1">
        <f t="shared" si="40"/>
        <v>2</v>
      </c>
      <c r="U54" s="1">
        <f t="shared" si="41"/>
        <v>6</v>
      </c>
      <c r="V54" s="1">
        <f t="shared" si="42"/>
        <v>6</v>
      </c>
      <c r="W54" s="1">
        <f t="shared" si="43"/>
        <v>1</v>
      </c>
      <c r="X54" s="1">
        <f t="shared" si="44"/>
        <v>15</v>
      </c>
      <c r="Y54" s="1">
        <f t="shared" si="45"/>
        <v>11</v>
      </c>
      <c r="Z54" s="1">
        <f t="shared" si="46"/>
        <v>2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2</v>
      </c>
      <c r="AE54" s="1">
        <f t="shared" si="49"/>
        <v>7</v>
      </c>
      <c r="AF54" s="1">
        <f t="shared" si="50"/>
        <v>1</v>
      </c>
      <c r="AG54" s="43"/>
    </row>
    <row r="55" spans="1:33" x14ac:dyDescent="0.3">
      <c r="A55" s="42">
        <v>46050</v>
      </c>
      <c r="B55" s="1">
        <v>54</v>
      </c>
      <c r="C55" s="1" t="s">
        <v>65</v>
      </c>
      <c r="D55" s="1" t="s">
        <v>13</v>
      </c>
      <c r="E55" s="1">
        <v>2</v>
      </c>
      <c r="F55" s="1">
        <v>5</v>
      </c>
      <c r="G55" s="1" t="s">
        <v>83</v>
      </c>
      <c r="H55" s="1" t="s">
        <v>83</v>
      </c>
      <c r="I55" s="1">
        <f t="shared" si="29"/>
        <v>22</v>
      </c>
      <c r="J55" s="1">
        <f t="shared" si="30"/>
        <v>26</v>
      </c>
      <c r="K55" s="1">
        <f t="shared" si="31"/>
        <v>8</v>
      </c>
      <c r="L55" s="1">
        <f t="shared" si="32"/>
        <v>6</v>
      </c>
      <c r="M55" s="1">
        <f t="shared" si="33"/>
        <v>2</v>
      </c>
      <c r="N55" s="1">
        <f t="shared" si="34"/>
        <v>0</v>
      </c>
      <c r="O55" s="1">
        <f t="shared" si="35"/>
        <v>7</v>
      </c>
      <c r="P55" s="1">
        <f t="shared" si="36"/>
        <v>13</v>
      </c>
      <c r="Q55" s="1">
        <f t="shared" si="37"/>
        <v>4</v>
      </c>
      <c r="R55" s="1">
        <f t="shared" si="38"/>
        <v>15</v>
      </c>
      <c r="S55" s="1">
        <f t="shared" si="39"/>
        <v>13</v>
      </c>
      <c r="T55" s="1">
        <f t="shared" si="40"/>
        <v>2</v>
      </c>
      <c r="U55" s="1">
        <f t="shared" si="41"/>
        <v>6</v>
      </c>
      <c r="V55" s="1">
        <f t="shared" si="42"/>
        <v>7</v>
      </c>
      <c r="W55" s="1">
        <f t="shared" si="43"/>
        <v>1</v>
      </c>
      <c r="X55" s="1">
        <f t="shared" si="44"/>
        <v>15</v>
      </c>
      <c r="Y55" s="1">
        <f t="shared" si="45"/>
        <v>12</v>
      </c>
      <c r="Z55" s="1">
        <f t="shared" si="46"/>
        <v>2</v>
      </c>
      <c r="AA55" s="1" t="str">
        <f t="shared" si="27"/>
        <v>L</v>
      </c>
      <c r="AB55" s="1">
        <f t="shared" si="47"/>
        <v>1</v>
      </c>
      <c r="AC55" s="1" t="str">
        <f t="shared" si="28"/>
        <v>L</v>
      </c>
      <c r="AD55" s="1">
        <f t="shared" si="48"/>
        <v>2</v>
      </c>
      <c r="AE55" s="1">
        <f t="shared" si="49"/>
        <v>8</v>
      </c>
      <c r="AF55" s="1">
        <f t="shared" si="50"/>
        <v>0</v>
      </c>
      <c r="AG55" s="43"/>
    </row>
    <row r="56" spans="1:33" x14ac:dyDescent="0.3">
      <c r="A56" s="42">
        <v>46051</v>
      </c>
      <c r="B56" s="1">
        <v>55</v>
      </c>
      <c r="C56" s="1" t="s">
        <v>66</v>
      </c>
      <c r="D56" s="1" t="s">
        <v>13</v>
      </c>
      <c r="E56" s="1">
        <v>1</v>
      </c>
      <c r="F56" s="1">
        <v>2</v>
      </c>
      <c r="G56" s="1" t="s">
        <v>83</v>
      </c>
      <c r="H56" s="1" t="s">
        <v>83</v>
      </c>
      <c r="I56" s="1">
        <f t="shared" si="29"/>
        <v>22</v>
      </c>
      <c r="J56" s="1">
        <f t="shared" si="30"/>
        <v>27</v>
      </c>
      <c r="K56" s="1">
        <f t="shared" si="31"/>
        <v>8</v>
      </c>
      <c r="L56" s="1">
        <f t="shared" si="32"/>
        <v>6</v>
      </c>
      <c r="M56" s="1">
        <f t="shared" si="33"/>
        <v>2</v>
      </c>
      <c r="N56" s="1">
        <f t="shared" si="34"/>
        <v>0</v>
      </c>
      <c r="O56" s="1">
        <f t="shared" si="35"/>
        <v>7</v>
      </c>
      <c r="P56" s="1">
        <f t="shared" si="36"/>
        <v>14</v>
      </c>
      <c r="Q56" s="1">
        <f t="shared" si="37"/>
        <v>4</v>
      </c>
      <c r="R56" s="1">
        <f t="shared" si="38"/>
        <v>15</v>
      </c>
      <c r="S56" s="1">
        <f t="shared" si="39"/>
        <v>13</v>
      </c>
      <c r="T56" s="1">
        <f t="shared" si="40"/>
        <v>2</v>
      </c>
      <c r="U56" s="1">
        <f t="shared" si="41"/>
        <v>6</v>
      </c>
      <c r="V56" s="1">
        <f t="shared" si="42"/>
        <v>8</v>
      </c>
      <c r="W56" s="1">
        <f t="shared" si="43"/>
        <v>1</v>
      </c>
      <c r="X56" s="1">
        <f t="shared" si="44"/>
        <v>15</v>
      </c>
      <c r="Y56" s="1">
        <f t="shared" si="45"/>
        <v>13</v>
      </c>
      <c r="Z56" s="1">
        <f t="shared" si="46"/>
        <v>2</v>
      </c>
      <c r="AA56" s="1" t="str">
        <f t="shared" si="27"/>
        <v>L</v>
      </c>
      <c r="AB56" s="1">
        <f t="shared" si="47"/>
        <v>2</v>
      </c>
      <c r="AC56" s="1" t="str">
        <f t="shared" si="28"/>
        <v>L</v>
      </c>
      <c r="AD56" s="1">
        <f t="shared" si="48"/>
        <v>2</v>
      </c>
      <c r="AE56" s="1">
        <f t="shared" si="49"/>
        <v>8</v>
      </c>
      <c r="AF56" s="1">
        <f t="shared" si="50"/>
        <v>0</v>
      </c>
      <c r="AG56" s="43"/>
    </row>
    <row r="57" spans="1:33" x14ac:dyDescent="0.3">
      <c r="A57" s="42">
        <v>46053</v>
      </c>
      <c r="B57" s="1">
        <v>56</v>
      </c>
      <c r="C57" s="1" t="s">
        <v>65</v>
      </c>
      <c r="D57" s="1" t="s">
        <v>9</v>
      </c>
      <c r="E57" s="1">
        <v>5</v>
      </c>
      <c r="F57" s="1">
        <v>6</v>
      </c>
      <c r="G57" s="1" t="s">
        <v>83</v>
      </c>
      <c r="H57" s="1" t="s">
        <v>83</v>
      </c>
      <c r="I57" s="1">
        <f t="shared" si="29"/>
        <v>22</v>
      </c>
      <c r="J57" s="1">
        <f t="shared" si="30"/>
        <v>28</v>
      </c>
      <c r="K57" s="1">
        <f t="shared" si="31"/>
        <v>8</v>
      </c>
      <c r="L57" s="1">
        <f t="shared" si="32"/>
        <v>6</v>
      </c>
      <c r="M57" s="1">
        <f t="shared" si="33"/>
        <v>2</v>
      </c>
      <c r="N57" s="1">
        <f t="shared" si="34"/>
        <v>0</v>
      </c>
      <c r="O57" s="1">
        <f t="shared" si="35"/>
        <v>7</v>
      </c>
      <c r="P57" s="1">
        <f t="shared" si="36"/>
        <v>14</v>
      </c>
      <c r="Q57" s="1">
        <f t="shared" si="37"/>
        <v>4</v>
      </c>
      <c r="R57" s="1">
        <f t="shared" si="38"/>
        <v>15</v>
      </c>
      <c r="S57" s="1">
        <f t="shared" si="39"/>
        <v>14</v>
      </c>
      <c r="T57" s="1">
        <f t="shared" si="40"/>
        <v>2</v>
      </c>
      <c r="U57" s="1">
        <f t="shared" si="41"/>
        <v>6</v>
      </c>
      <c r="V57" s="1">
        <f t="shared" si="42"/>
        <v>9</v>
      </c>
      <c r="W57" s="1">
        <f t="shared" si="43"/>
        <v>1</v>
      </c>
      <c r="X57" s="1">
        <f t="shared" si="44"/>
        <v>15</v>
      </c>
      <c r="Y57" s="1">
        <f t="shared" si="45"/>
        <v>14</v>
      </c>
      <c r="Z57" s="1">
        <f t="shared" si="46"/>
        <v>2</v>
      </c>
      <c r="AA57" s="1" t="str">
        <f t="shared" si="27"/>
        <v>L</v>
      </c>
      <c r="AB57" s="1">
        <f t="shared" si="47"/>
        <v>3</v>
      </c>
      <c r="AC57" s="1" t="str">
        <f t="shared" si="28"/>
        <v>L</v>
      </c>
      <c r="AD57" s="1">
        <f t="shared" si="48"/>
        <v>2</v>
      </c>
      <c r="AE57" s="1">
        <f t="shared" si="49"/>
        <v>8</v>
      </c>
      <c r="AF57" s="1">
        <f t="shared" si="50"/>
        <v>0</v>
      </c>
      <c r="AG57" s="43"/>
    </row>
    <row r="58" spans="1:33" x14ac:dyDescent="0.3">
      <c r="A58" s="42">
        <v>46058</v>
      </c>
      <c r="B58" s="1">
        <v>57</v>
      </c>
      <c r="C58" s="1" t="s">
        <v>66</v>
      </c>
      <c r="D58" s="1" t="s">
        <v>26</v>
      </c>
      <c r="E58" s="1">
        <v>0</v>
      </c>
      <c r="F58" s="1">
        <v>2</v>
      </c>
      <c r="G58" s="1" t="s">
        <v>83</v>
      </c>
      <c r="H58" s="1" t="s">
        <v>83</v>
      </c>
      <c r="I58" s="1">
        <f t="shared" si="29"/>
        <v>22</v>
      </c>
      <c r="J58" s="1">
        <f t="shared" si="30"/>
        <v>29</v>
      </c>
      <c r="K58" s="1">
        <f t="shared" si="31"/>
        <v>8</v>
      </c>
      <c r="L58" s="1">
        <f t="shared" si="32"/>
        <v>6</v>
      </c>
      <c r="M58" s="1">
        <f t="shared" si="33"/>
        <v>2</v>
      </c>
      <c r="N58" s="1">
        <f t="shared" si="34"/>
        <v>0</v>
      </c>
      <c r="O58" s="1">
        <f t="shared" si="35"/>
        <v>7</v>
      </c>
      <c r="P58" s="1">
        <f t="shared" si="36"/>
        <v>15</v>
      </c>
      <c r="Q58" s="1">
        <f t="shared" si="37"/>
        <v>4</v>
      </c>
      <c r="R58" s="1">
        <f t="shared" si="38"/>
        <v>15</v>
      </c>
      <c r="S58" s="1">
        <f t="shared" si="39"/>
        <v>14</v>
      </c>
      <c r="T58" s="1">
        <f t="shared" si="40"/>
        <v>2</v>
      </c>
      <c r="U58" s="1">
        <f t="shared" si="41"/>
        <v>6</v>
      </c>
      <c r="V58" s="1">
        <f t="shared" si="42"/>
        <v>10</v>
      </c>
      <c r="W58" s="1">
        <f t="shared" si="43"/>
        <v>1</v>
      </c>
      <c r="X58" s="1">
        <f t="shared" si="44"/>
        <v>15</v>
      </c>
      <c r="Y58" s="1">
        <f t="shared" si="45"/>
        <v>15</v>
      </c>
      <c r="Z58" s="1">
        <f t="shared" si="46"/>
        <v>2</v>
      </c>
      <c r="AA58" s="1" t="str">
        <f t="shared" si="27"/>
        <v>L</v>
      </c>
      <c r="AB58" s="1">
        <f t="shared" si="47"/>
        <v>4</v>
      </c>
      <c r="AC58" s="1" t="str">
        <f t="shared" si="28"/>
        <v>L</v>
      </c>
      <c r="AD58" s="1">
        <f t="shared" si="48"/>
        <v>2</v>
      </c>
      <c r="AE58" s="1">
        <f t="shared" si="49"/>
        <v>8</v>
      </c>
      <c r="AF58" s="1">
        <f t="shared" si="50"/>
        <v>0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10</v>
      </c>
      <c r="E59" s="1">
        <v>2</v>
      </c>
      <c r="F59" s="1">
        <v>3</v>
      </c>
      <c r="G59" s="1" t="s">
        <v>84</v>
      </c>
      <c r="H59" s="1" t="s">
        <v>83</v>
      </c>
      <c r="I59" s="1">
        <f t="shared" si="29"/>
        <v>22</v>
      </c>
      <c r="J59" s="1">
        <f t="shared" si="30"/>
        <v>29</v>
      </c>
      <c r="K59" s="1">
        <f t="shared" si="31"/>
        <v>8</v>
      </c>
      <c r="L59" s="1">
        <f t="shared" si="32"/>
        <v>7</v>
      </c>
      <c r="M59" s="1">
        <f t="shared" si="33"/>
        <v>2</v>
      </c>
      <c r="N59" s="1">
        <f t="shared" si="34"/>
        <v>0</v>
      </c>
      <c r="O59" s="1">
        <f t="shared" si="35"/>
        <v>7</v>
      </c>
      <c r="P59" s="1">
        <f t="shared" si="36"/>
        <v>15</v>
      </c>
      <c r="Q59" s="1">
        <f t="shared" si="37"/>
        <v>5</v>
      </c>
      <c r="R59" s="1">
        <f t="shared" si="38"/>
        <v>15</v>
      </c>
      <c r="S59" s="1">
        <f t="shared" si="39"/>
        <v>14</v>
      </c>
      <c r="T59" s="1">
        <f t="shared" si="40"/>
        <v>2</v>
      </c>
      <c r="U59" s="1">
        <f t="shared" si="41"/>
        <v>6</v>
      </c>
      <c r="V59" s="1">
        <f t="shared" si="42"/>
        <v>10</v>
      </c>
      <c r="W59" s="1">
        <f t="shared" si="43"/>
        <v>2</v>
      </c>
      <c r="X59" s="1">
        <f t="shared" si="44"/>
        <v>15</v>
      </c>
      <c r="Y59" s="1">
        <f t="shared" si="45"/>
        <v>15</v>
      </c>
      <c r="Z59" s="1">
        <f t="shared" si="46"/>
        <v>3</v>
      </c>
      <c r="AA59" s="1" t="str">
        <f t="shared" si="27"/>
        <v>L</v>
      </c>
      <c r="AB59" s="1">
        <f t="shared" si="47"/>
        <v>5</v>
      </c>
      <c r="AC59" s="1" t="str">
        <f t="shared" si="28"/>
        <v>OTL</v>
      </c>
      <c r="AD59" s="1">
        <f t="shared" si="48"/>
        <v>2</v>
      </c>
      <c r="AE59" s="1">
        <f t="shared" si="49"/>
        <v>7</v>
      </c>
      <c r="AF59" s="1">
        <f t="shared" si="50"/>
        <v>1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9</v>
      </c>
      <c r="E60" s="1">
        <v>3</v>
      </c>
      <c r="F60" s="1">
        <v>2</v>
      </c>
      <c r="G60" s="1" t="s">
        <v>84</v>
      </c>
      <c r="H60" s="1" t="s">
        <v>84</v>
      </c>
      <c r="I60" s="1">
        <f t="shared" si="29"/>
        <v>23</v>
      </c>
      <c r="J60" s="1">
        <f t="shared" si="30"/>
        <v>29</v>
      </c>
      <c r="K60" s="1">
        <f t="shared" si="31"/>
        <v>9</v>
      </c>
      <c r="L60" s="1">
        <f t="shared" si="32"/>
        <v>7</v>
      </c>
      <c r="M60" s="1">
        <f t="shared" si="33"/>
        <v>3</v>
      </c>
      <c r="N60" s="1">
        <f t="shared" si="34"/>
        <v>0</v>
      </c>
      <c r="O60" s="1">
        <f t="shared" si="35"/>
        <v>8</v>
      </c>
      <c r="P60" s="1">
        <f t="shared" si="36"/>
        <v>15</v>
      </c>
      <c r="Q60" s="1">
        <f t="shared" si="37"/>
        <v>5</v>
      </c>
      <c r="R60" s="1">
        <f t="shared" si="38"/>
        <v>15</v>
      </c>
      <c r="S60" s="1">
        <f t="shared" si="39"/>
        <v>14</v>
      </c>
      <c r="T60" s="1">
        <f t="shared" si="40"/>
        <v>2</v>
      </c>
      <c r="U60" s="1">
        <f t="shared" si="41"/>
        <v>7</v>
      </c>
      <c r="V60" s="1">
        <f t="shared" si="42"/>
        <v>10</v>
      </c>
      <c r="W60" s="1">
        <f t="shared" si="43"/>
        <v>2</v>
      </c>
      <c r="X60" s="1">
        <f t="shared" si="44"/>
        <v>16</v>
      </c>
      <c r="Y60" s="1">
        <f t="shared" si="45"/>
        <v>15</v>
      </c>
      <c r="Z60" s="1">
        <f t="shared" si="46"/>
        <v>3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2</v>
      </c>
      <c r="AE60" s="1">
        <f t="shared" si="49"/>
        <v>7</v>
      </c>
      <c r="AF60" s="1">
        <f t="shared" si="50"/>
        <v>1</v>
      </c>
      <c r="AG60" s="43"/>
    </row>
    <row r="61" spans="1:33" x14ac:dyDescent="0.3">
      <c r="A61" s="42">
        <v>46083</v>
      </c>
      <c r="B61" s="1">
        <v>60</v>
      </c>
      <c r="C61" s="1" t="s">
        <v>66</v>
      </c>
      <c r="D61" s="1" t="s">
        <v>23</v>
      </c>
      <c r="E61" s="1">
        <v>4</v>
      </c>
      <c r="F61" s="1">
        <v>5</v>
      </c>
      <c r="G61" s="1" t="s">
        <v>84</v>
      </c>
      <c r="H61" s="1" t="s">
        <v>83</v>
      </c>
      <c r="I61" s="1">
        <f t="shared" si="29"/>
        <v>23</v>
      </c>
      <c r="J61" s="1">
        <f t="shared" si="30"/>
        <v>29</v>
      </c>
      <c r="K61" s="1">
        <f t="shared" si="31"/>
        <v>9</v>
      </c>
      <c r="L61" s="1">
        <f t="shared" si="32"/>
        <v>8</v>
      </c>
      <c r="M61" s="1">
        <f t="shared" si="33"/>
        <v>3</v>
      </c>
      <c r="N61" s="1">
        <f t="shared" si="34"/>
        <v>0</v>
      </c>
      <c r="O61" s="1">
        <f t="shared" si="35"/>
        <v>8</v>
      </c>
      <c r="P61" s="1">
        <f t="shared" si="36"/>
        <v>15</v>
      </c>
      <c r="Q61" s="1">
        <f t="shared" si="37"/>
        <v>6</v>
      </c>
      <c r="R61" s="1">
        <f t="shared" si="38"/>
        <v>15</v>
      </c>
      <c r="S61" s="1">
        <f t="shared" si="39"/>
        <v>14</v>
      </c>
      <c r="T61" s="1">
        <f t="shared" si="40"/>
        <v>2</v>
      </c>
      <c r="U61" s="1">
        <f t="shared" si="41"/>
        <v>7</v>
      </c>
      <c r="V61" s="1">
        <f t="shared" si="42"/>
        <v>10</v>
      </c>
      <c r="W61" s="1">
        <f t="shared" si="43"/>
        <v>3</v>
      </c>
      <c r="X61" s="1">
        <f t="shared" si="44"/>
        <v>16</v>
      </c>
      <c r="Y61" s="1">
        <f t="shared" si="45"/>
        <v>15</v>
      </c>
      <c r="Z61" s="1">
        <f t="shared" si="46"/>
        <v>4</v>
      </c>
      <c r="AA61" s="1" t="str">
        <f t="shared" si="27"/>
        <v>L</v>
      </c>
      <c r="AB61" s="1">
        <f t="shared" si="47"/>
        <v>1</v>
      </c>
      <c r="AC61" s="1" t="str">
        <f t="shared" si="28"/>
        <v>OTL</v>
      </c>
      <c r="AD61" s="1">
        <f t="shared" si="48"/>
        <v>2</v>
      </c>
      <c r="AE61" s="1">
        <f t="shared" si="49"/>
        <v>6</v>
      </c>
      <c r="AF61" s="1">
        <f t="shared" si="50"/>
        <v>2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4</v>
      </c>
      <c r="E62" s="1">
        <v>6</v>
      </c>
      <c r="F62" s="1">
        <v>2</v>
      </c>
      <c r="G62" s="1" t="s">
        <v>83</v>
      </c>
      <c r="H62" s="1" t="s">
        <v>83</v>
      </c>
      <c r="I62" s="1">
        <f t="shared" si="29"/>
        <v>24</v>
      </c>
      <c r="J62" s="1">
        <f t="shared" si="30"/>
        <v>29</v>
      </c>
      <c r="K62" s="1">
        <f t="shared" si="31"/>
        <v>9</v>
      </c>
      <c r="L62" s="1">
        <f t="shared" si="32"/>
        <v>8</v>
      </c>
      <c r="M62" s="1">
        <f t="shared" si="33"/>
        <v>3</v>
      </c>
      <c r="N62" s="1">
        <f t="shared" si="34"/>
        <v>0</v>
      </c>
      <c r="O62" s="1">
        <f t="shared" si="35"/>
        <v>9</v>
      </c>
      <c r="P62" s="1">
        <f t="shared" si="36"/>
        <v>15</v>
      </c>
      <c r="Q62" s="1">
        <f t="shared" si="37"/>
        <v>6</v>
      </c>
      <c r="R62" s="1">
        <f t="shared" si="38"/>
        <v>15</v>
      </c>
      <c r="S62" s="1">
        <f t="shared" si="39"/>
        <v>14</v>
      </c>
      <c r="T62" s="1">
        <f t="shared" si="40"/>
        <v>2</v>
      </c>
      <c r="U62" s="1">
        <f t="shared" si="41"/>
        <v>7</v>
      </c>
      <c r="V62" s="1">
        <f t="shared" si="42"/>
        <v>10</v>
      </c>
      <c r="W62" s="1">
        <f t="shared" si="43"/>
        <v>3</v>
      </c>
      <c r="X62" s="1">
        <f t="shared" si="44"/>
        <v>17</v>
      </c>
      <c r="Y62" s="1">
        <f t="shared" si="45"/>
        <v>15</v>
      </c>
      <c r="Z62" s="1">
        <f t="shared" si="46"/>
        <v>4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3</v>
      </c>
      <c r="AE62" s="1">
        <f t="shared" si="49"/>
        <v>5</v>
      </c>
      <c r="AF62" s="1">
        <f t="shared" si="50"/>
        <v>2</v>
      </c>
      <c r="AG62" s="43"/>
    </row>
    <row r="63" spans="1:33" x14ac:dyDescent="0.3">
      <c r="A63" s="42">
        <v>46088</v>
      </c>
      <c r="B63" s="1">
        <v>62</v>
      </c>
      <c r="C63" s="1" t="s">
        <v>65</v>
      </c>
      <c r="D63" s="1" t="s">
        <v>14</v>
      </c>
      <c r="E63" s="1">
        <v>3</v>
      </c>
      <c r="F63" s="1">
        <v>6</v>
      </c>
      <c r="G63" s="1" t="s">
        <v>83</v>
      </c>
      <c r="H63" s="1" t="s">
        <v>83</v>
      </c>
      <c r="I63" s="1">
        <f t="shared" si="29"/>
        <v>24</v>
      </c>
      <c r="J63" s="1">
        <f t="shared" si="30"/>
        <v>30</v>
      </c>
      <c r="K63" s="1">
        <f t="shared" si="31"/>
        <v>9</v>
      </c>
      <c r="L63" s="1">
        <f t="shared" si="32"/>
        <v>8</v>
      </c>
      <c r="M63" s="1">
        <f t="shared" si="33"/>
        <v>3</v>
      </c>
      <c r="N63" s="1">
        <f t="shared" si="34"/>
        <v>0</v>
      </c>
      <c r="O63" s="1">
        <f t="shared" si="35"/>
        <v>9</v>
      </c>
      <c r="P63" s="1">
        <f t="shared" si="36"/>
        <v>15</v>
      </c>
      <c r="Q63" s="1">
        <f t="shared" si="37"/>
        <v>6</v>
      </c>
      <c r="R63" s="1">
        <f t="shared" si="38"/>
        <v>15</v>
      </c>
      <c r="S63" s="1">
        <f t="shared" si="39"/>
        <v>15</v>
      </c>
      <c r="T63" s="1">
        <f t="shared" si="40"/>
        <v>2</v>
      </c>
      <c r="U63" s="1">
        <f t="shared" si="41"/>
        <v>7</v>
      </c>
      <c r="V63" s="1">
        <f t="shared" si="42"/>
        <v>11</v>
      </c>
      <c r="W63" s="1">
        <f t="shared" si="43"/>
        <v>3</v>
      </c>
      <c r="X63" s="1">
        <f t="shared" si="44"/>
        <v>17</v>
      </c>
      <c r="Y63" s="1">
        <f t="shared" si="45"/>
        <v>16</v>
      </c>
      <c r="Z63" s="1">
        <f t="shared" si="46"/>
        <v>4</v>
      </c>
      <c r="AA63" s="1" t="str">
        <f t="shared" si="27"/>
        <v>L</v>
      </c>
      <c r="AB63" s="1">
        <f t="shared" si="47"/>
        <v>1</v>
      </c>
      <c r="AC63" s="1" t="str">
        <f t="shared" si="28"/>
        <v>L</v>
      </c>
      <c r="AD63" s="1">
        <f t="shared" si="48"/>
        <v>3</v>
      </c>
      <c r="AE63" s="1">
        <f t="shared" si="49"/>
        <v>5</v>
      </c>
      <c r="AF63" s="1">
        <f t="shared" si="50"/>
        <v>2</v>
      </c>
      <c r="AG63" s="43"/>
    </row>
    <row r="64" spans="1:33" x14ac:dyDescent="0.3">
      <c r="A64" s="42">
        <v>46090</v>
      </c>
      <c r="B64" s="1">
        <v>63</v>
      </c>
      <c r="C64" s="1" t="s">
        <v>65</v>
      </c>
      <c r="D64" s="1" t="s">
        <v>10</v>
      </c>
      <c r="E64" s="1">
        <v>6</v>
      </c>
      <c r="F64" s="1">
        <v>2</v>
      </c>
      <c r="G64" s="1" t="s">
        <v>83</v>
      </c>
      <c r="H64" s="1" t="s">
        <v>83</v>
      </c>
      <c r="I64" s="1">
        <f t="shared" si="29"/>
        <v>25</v>
      </c>
      <c r="J64" s="1">
        <f t="shared" si="30"/>
        <v>30</v>
      </c>
      <c r="K64" s="1">
        <f t="shared" si="31"/>
        <v>9</v>
      </c>
      <c r="L64" s="1">
        <f t="shared" si="32"/>
        <v>8</v>
      </c>
      <c r="M64" s="1">
        <f t="shared" si="33"/>
        <v>3</v>
      </c>
      <c r="N64" s="1">
        <f t="shared" si="34"/>
        <v>0</v>
      </c>
      <c r="O64" s="1">
        <f t="shared" si="35"/>
        <v>9</v>
      </c>
      <c r="P64" s="1">
        <f t="shared" si="36"/>
        <v>15</v>
      </c>
      <c r="Q64" s="1">
        <f t="shared" si="37"/>
        <v>6</v>
      </c>
      <c r="R64" s="1">
        <f t="shared" si="38"/>
        <v>16</v>
      </c>
      <c r="S64" s="1">
        <f t="shared" si="39"/>
        <v>15</v>
      </c>
      <c r="T64" s="1">
        <f t="shared" si="40"/>
        <v>2</v>
      </c>
      <c r="U64" s="1">
        <f t="shared" si="41"/>
        <v>8</v>
      </c>
      <c r="V64" s="1">
        <f t="shared" si="42"/>
        <v>11</v>
      </c>
      <c r="W64" s="1">
        <f t="shared" si="43"/>
        <v>3</v>
      </c>
      <c r="X64" s="1">
        <f t="shared" si="44"/>
        <v>18</v>
      </c>
      <c r="Y64" s="1">
        <f t="shared" si="45"/>
        <v>16</v>
      </c>
      <c r="Z64" s="1">
        <f t="shared" si="46"/>
        <v>4</v>
      </c>
      <c r="AA64" s="1" t="str">
        <f t="shared" si="27"/>
        <v>W</v>
      </c>
      <c r="AB64" s="1">
        <f t="shared" si="47"/>
        <v>1</v>
      </c>
      <c r="AC64" s="1" t="str">
        <f t="shared" si="28"/>
        <v>W</v>
      </c>
      <c r="AD64" s="1">
        <f t="shared" si="48"/>
        <v>3</v>
      </c>
      <c r="AE64" s="1">
        <f t="shared" si="49"/>
        <v>5</v>
      </c>
      <c r="AF64" s="1">
        <f t="shared" si="50"/>
        <v>2</v>
      </c>
      <c r="AG64" s="43"/>
    </row>
    <row r="65" spans="1:33" x14ac:dyDescent="0.3">
      <c r="A65" s="42">
        <v>46091</v>
      </c>
      <c r="B65" s="1">
        <v>64</v>
      </c>
      <c r="C65" s="1" t="s">
        <v>66</v>
      </c>
      <c r="D65" s="1" t="s">
        <v>27</v>
      </c>
      <c r="E65" s="1">
        <v>4</v>
      </c>
      <c r="F65" s="1">
        <v>0</v>
      </c>
      <c r="G65" s="1" t="s">
        <v>83</v>
      </c>
      <c r="H65" s="1" t="s">
        <v>83</v>
      </c>
      <c r="I65" s="1">
        <f t="shared" si="29"/>
        <v>26</v>
      </c>
      <c r="J65" s="1">
        <f t="shared" si="30"/>
        <v>30</v>
      </c>
      <c r="K65" s="1">
        <f t="shared" si="31"/>
        <v>9</v>
      </c>
      <c r="L65" s="1">
        <f t="shared" si="32"/>
        <v>8</v>
      </c>
      <c r="M65" s="1">
        <f t="shared" si="33"/>
        <v>3</v>
      </c>
      <c r="N65" s="1">
        <f t="shared" si="34"/>
        <v>0</v>
      </c>
      <c r="O65" s="1">
        <f t="shared" si="35"/>
        <v>10</v>
      </c>
      <c r="P65" s="1">
        <f t="shared" si="36"/>
        <v>15</v>
      </c>
      <c r="Q65" s="1">
        <f t="shared" si="37"/>
        <v>6</v>
      </c>
      <c r="R65" s="1">
        <f t="shared" si="38"/>
        <v>16</v>
      </c>
      <c r="S65" s="1">
        <f t="shared" si="39"/>
        <v>15</v>
      </c>
      <c r="T65" s="1">
        <f t="shared" si="40"/>
        <v>2</v>
      </c>
      <c r="U65" s="1">
        <f t="shared" si="41"/>
        <v>8</v>
      </c>
      <c r="V65" s="1">
        <f t="shared" si="42"/>
        <v>11</v>
      </c>
      <c r="W65" s="1">
        <f t="shared" si="43"/>
        <v>3</v>
      </c>
      <c r="X65" s="1">
        <f t="shared" si="44"/>
        <v>18</v>
      </c>
      <c r="Y65" s="1">
        <f t="shared" si="45"/>
        <v>16</v>
      </c>
      <c r="Z65" s="1">
        <f t="shared" si="46"/>
        <v>4</v>
      </c>
      <c r="AA65" s="1" t="str">
        <f t="shared" si="27"/>
        <v>W</v>
      </c>
      <c r="AB65" s="1">
        <f t="shared" si="47"/>
        <v>2</v>
      </c>
      <c r="AC65" s="1" t="str">
        <f t="shared" si="28"/>
        <v>W</v>
      </c>
      <c r="AD65" s="1">
        <f t="shared" si="48"/>
        <v>4</v>
      </c>
      <c r="AE65" s="1">
        <f t="shared" si="49"/>
        <v>4</v>
      </c>
      <c r="AF65" s="1">
        <f t="shared" si="50"/>
        <v>2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0</v>
      </c>
      <c r="E66" s="1">
        <v>6</v>
      </c>
      <c r="F66" s="1">
        <v>3</v>
      </c>
      <c r="G66" s="1" t="s">
        <v>83</v>
      </c>
      <c r="H66" s="1" t="s">
        <v>83</v>
      </c>
      <c r="I66" s="1">
        <f t="shared" si="29"/>
        <v>27</v>
      </c>
      <c r="J66" s="1">
        <f t="shared" si="30"/>
        <v>30</v>
      </c>
      <c r="K66" s="1">
        <f t="shared" si="31"/>
        <v>9</v>
      </c>
      <c r="L66" s="1">
        <f t="shared" si="32"/>
        <v>8</v>
      </c>
      <c r="M66" s="1">
        <f t="shared" si="33"/>
        <v>3</v>
      </c>
      <c r="N66" s="1">
        <f t="shared" si="34"/>
        <v>0</v>
      </c>
      <c r="O66" s="1">
        <f t="shared" si="35"/>
        <v>10</v>
      </c>
      <c r="P66" s="1">
        <f t="shared" si="36"/>
        <v>15</v>
      </c>
      <c r="Q66" s="1">
        <f t="shared" si="37"/>
        <v>6</v>
      </c>
      <c r="R66" s="1">
        <f t="shared" si="38"/>
        <v>17</v>
      </c>
      <c r="S66" s="1">
        <f t="shared" si="39"/>
        <v>15</v>
      </c>
      <c r="T66" s="1">
        <f t="shared" si="40"/>
        <v>2</v>
      </c>
      <c r="U66" s="1">
        <f t="shared" si="41"/>
        <v>8</v>
      </c>
      <c r="V66" s="1">
        <f t="shared" si="42"/>
        <v>11</v>
      </c>
      <c r="W66" s="1">
        <f t="shared" si="43"/>
        <v>3</v>
      </c>
      <c r="X66" s="1">
        <f t="shared" si="44"/>
        <v>18</v>
      </c>
      <c r="Y66" s="1">
        <f t="shared" si="45"/>
        <v>16</v>
      </c>
      <c r="Z66" s="1">
        <f t="shared" si="46"/>
        <v>4</v>
      </c>
      <c r="AA66" s="1" t="str">
        <f t="shared" ref="AA66:AA83" si="51">IF(E66="","",IF(E66&gt;F66,"W","L"))</f>
        <v>W</v>
      </c>
      <c r="AB66" s="1">
        <f t="shared" si="47"/>
        <v>3</v>
      </c>
      <c r="AC66" s="1" t="str">
        <f t="shared" ref="AC66:AC83" si="52">IF(E66="","",IF(E66&gt;F66,"W",IF(AND(E66&lt;F66,G66=$AK$2,H66=$AK$2),"L","OTL")))</f>
        <v>W</v>
      </c>
      <c r="AD66" s="1">
        <f t="shared" si="48"/>
        <v>5</v>
      </c>
      <c r="AE66" s="1">
        <f t="shared" si="49"/>
        <v>3</v>
      </c>
      <c r="AF66" s="1">
        <f t="shared" si="50"/>
        <v>2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17</v>
      </c>
      <c r="E67" s="1">
        <v>4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28</v>
      </c>
      <c r="J67" s="1">
        <f t="shared" ref="J67:J83" si="54">IF(E67="","",IF(AND(F67&gt;E67,G67=$AK$2,H67=$AK$2),J66+1,J66))</f>
        <v>30</v>
      </c>
      <c r="K67" s="1">
        <f t="shared" ref="K67:K83" si="55">IF(E67="","",IF(AND(G67=$AK$1,E67&gt;F67),K66+1,K66))</f>
        <v>9</v>
      </c>
      <c r="L67" s="1">
        <f t="shared" ref="L67:L83" si="56">IF(E67="","",IF(AND(OR(G67=$AK$1,H67=$AK$1),E67&lt;F67),L66+1,L66))</f>
        <v>8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0</v>
      </c>
      <c r="O67" s="1">
        <f t="shared" ref="O67:O83" si="59">IF(E67="","",IF(AND(C67=$AL$1,E67&gt;F67),O66+1,O66))</f>
        <v>10</v>
      </c>
      <c r="P67" s="1">
        <f t="shared" ref="P67:P83" si="60">IF(E67="","",IF(AND(C67=$AL$1,F67&gt;E67,G67=$AK$2,H67=$AK$2), P66+1, P66))</f>
        <v>15</v>
      </c>
      <c r="Q67" s="1">
        <f t="shared" ref="Q67:Q83" si="61">IF(E67="","",IF(AND(C67=$AL$1,F67&gt;E67,OR(G67=$AK$1,H67=$AK$1)),Q66+1, Q66))</f>
        <v>6</v>
      </c>
      <c r="R67" s="1">
        <f t="shared" ref="R67:R83" si="62">IF(E67="","",IF(AND(C67=$AL$2,E67&gt;F67),R66+1,R66))</f>
        <v>18</v>
      </c>
      <c r="S67" s="1">
        <f t="shared" ref="S67:S83" si="63">IF(E67="","",IF(AND(C67=$AL$2,F67&gt;E67,G67=$AK$2,H67=$AK$2),S66+1,S66))</f>
        <v>15</v>
      </c>
      <c r="T67" s="1">
        <f t="shared" ref="T67:T83" si="64">IF(E67="","",IF(AND(C67=$AL$2,F67&gt;E67,OR(G67=$AK$1,H67=$AK$1)), T66+1, T66))</f>
        <v>2</v>
      </c>
      <c r="U67" s="1">
        <f t="shared" ref="U67:U83" si="65">IF(E67="","",IF(AND(E67&gt;F67,COUNTIF($AO$1:$AO$7,D67)=1),U66+1,U66))</f>
        <v>8</v>
      </c>
      <c r="V67" s="1">
        <f t="shared" ref="V67:V83" si="66">IF(E67="","",IF(AND(E67&lt;F67,G67=$AK$2,H67=$AK$2,COUNTIF($AO$1:$AO$7,D67)=1),V66+1,V66))</f>
        <v>11</v>
      </c>
      <c r="W67" s="1">
        <f t="shared" ref="W67:W83" si="67">IF(E67="","",IF(AND(E67&lt;F67,COUNTIF($AO$1:$AO$7,D67)=1,OR(G67=$AK$1,H67=$AK$1)), W66+1, W66))</f>
        <v>3</v>
      </c>
      <c r="X67" s="1">
        <f t="shared" ref="X67:X83" si="68">IF(E67="","",IF(AND(E67&gt;F67,COUNTIF($AN$1:$AN$15,D67)=1),X66+1,X66))</f>
        <v>18</v>
      </c>
      <c r="Y67" s="1">
        <f t="shared" ref="Y67:Y83" si="69">IF(E67="","",IF(AND(E67&lt;F67,G67=$AK$2,H67=$AK$2,COUNTIF($AN$1:$AN$15,D67)=1),Y66+1,Y66))</f>
        <v>16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W</v>
      </c>
      <c r="AB67" s="1">
        <f t="shared" ref="AB67:AB83" si="71">IF(AA67="","",IF(AA67=AA66,AB66+1,1))</f>
        <v>4</v>
      </c>
      <c r="AC67" s="1" t="str">
        <f t="shared" si="52"/>
        <v>W</v>
      </c>
      <c r="AD67" s="1">
        <f t="shared" si="48"/>
        <v>6</v>
      </c>
      <c r="AE67" s="1">
        <f t="shared" si="49"/>
        <v>2</v>
      </c>
      <c r="AF67" s="1">
        <f t="shared" si="50"/>
        <v>2</v>
      </c>
      <c r="AG67" s="43"/>
    </row>
    <row r="68" spans="1:33" x14ac:dyDescent="0.3">
      <c r="A68" s="42">
        <v>46097</v>
      </c>
      <c r="B68" s="1">
        <v>67</v>
      </c>
      <c r="C68" s="1" t="s">
        <v>66</v>
      </c>
      <c r="D68" s="1" t="s">
        <v>18</v>
      </c>
      <c r="E68" s="1">
        <v>1</v>
      </c>
      <c r="F68" s="1">
        <v>4</v>
      </c>
      <c r="G68" s="1" t="s">
        <v>83</v>
      </c>
      <c r="H68" s="1" t="s">
        <v>83</v>
      </c>
      <c r="I68" s="1">
        <f t="shared" si="53"/>
        <v>28</v>
      </c>
      <c r="J68" s="1">
        <f t="shared" si="54"/>
        <v>31</v>
      </c>
      <c r="K68" s="1">
        <f t="shared" si="55"/>
        <v>9</v>
      </c>
      <c r="L68" s="1">
        <f t="shared" si="56"/>
        <v>8</v>
      </c>
      <c r="M68" s="1">
        <f t="shared" si="57"/>
        <v>3</v>
      </c>
      <c r="N68" s="1">
        <f t="shared" si="58"/>
        <v>0</v>
      </c>
      <c r="O68" s="1">
        <f t="shared" si="59"/>
        <v>10</v>
      </c>
      <c r="P68" s="1">
        <f t="shared" si="60"/>
        <v>16</v>
      </c>
      <c r="Q68" s="1">
        <f t="shared" si="61"/>
        <v>6</v>
      </c>
      <c r="R68" s="1">
        <f t="shared" si="62"/>
        <v>18</v>
      </c>
      <c r="S68" s="1">
        <f t="shared" si="63"/>
        <v>15</v>
      </c>
      <c r="T68" s="1">
        <f t="shared" si="64"/>
        <v>2</v>
      </c>
      <c r="U68" s="1">
        <f t="shared" si="65"/>
        <v>8</v>
      </c>
      <c r="V68" s="1">
        <f t="shared" si="66"/>
        <v>11</v>
      </c>
      <c r="W68" s="1">
        <f t="shared" si="67"/>
        <v>3</v>
      </c>
      <c r="X68" s="1">
        <f t="shared" si="68"/>
        <v>18</v>
      </c>
      <c r="Y68" s="1">
        <f t="shared" si="69"/>
        <v>16</v>
      </c>
      <c r="Z68" s="1">
        <f t="shared" si="70"/>
        <v>4</v>
      </c>
      <c r="AA68" s="1" t="str">
        <f t="shared" si="51"/>
        <v>L</v>
      </c>
      <c r="AB68" s="1">
        <f t="shared" si="71"/>
        <v>1</v>
      </c>
      <c r="AC68" s="1" t="str">
        <f t="shared" si="52"/>
        <v>L</v>
      </c>
      <c r="AD68" s="1">
        <f t="shared" si="48"/>
        <v>6</v>
      </c>
      <c r="AE68" s="1">
        <f t="shared" si="49"/>
        <v>2</v>
      </c>
      <c r="AF68" s="1">
        <f t="shared" si="50"/>
        <v>2</v>
      </c>
      <c r="AG68" s="43"/>
    </row>
    <row r="69" spans="1:33" x14ac:dyDescent="0.3">
      <c r="A69" s="42">
        <v>46099</v>
      </c>
      <c r="B69" s="1">
        <v>68</v>
      </c>
      <c r="C69" s="1" t="s">
        <v>66</v>
      </c>
      <c r="D69" s="1" t="s">
        <v>14</v>
      </c>
      <c r="E69" s="1">
        <v>3</v>
      </c>
      <c r="F69" s="1">
        <v>6</v>
      </c>
      <c r="G69" s="1" t="s">
        <v>83</v>
      </c>
      <c r="H69" s="1" t="s">
        <v>83</v>
      </c>
      <c r="I69" s="1">
        <f t="shared" si="53"/>
        <v>28</v>
      </c>
      <c r="J69" s="1">
        <f t="shared" si="54"/>
        <v>32</v>
      </c>
      <c r="K69" s="1">
        <f t="shared" si="55"/>
        <v>9</v>
      </c>
      <c r="L69" s="1">
        <f t="shared" si="56"/>
        <v>8</v>
      </c>
      <c r="M69" s="1">
        <f t="shared" si="57"/>
        <v>3</v>
      </c>
      <c r="N69" s="1">
        <f t="shared" si="58"/>
        <v>0</v>
      </c>
      <c r="O69" s="1">
        <f t="shared" si="59"/>
        <v>10</v>
      </c>
      <c r="P69" s="1">
        <f t="shared" si="60"/>
        <v>17</v>
      </c>
      <c r="Q69" s="1">
        <f t="shared" si="61"/>
        <v>6</v>
      </c>
      <c r="R69" s="1">
        <f t="shared" si="62"/>
        <v>18</v>
      </c>
      <c r="S69" s="1">
        <f t="shared" si="63"/>
        <v>15</v>
      </c>
      <c r="T69" s="1">
        <f t="shared" si="64"/>
        <v>2</v>
      </c>
      <c r="U69" s="1">
        <f t="shared" si="65"/>
        <v>8</v>
      </c>
      <c r="V69" s="1">
        <f t="shared" si="66"/>
        <v>12</v>
      </c>
      <c r="W69" s="1">
        <f t="shared" si="67"/>
        <v>3</v>
      </c>
      <c r="X69" s="1">
        <f t="shared" si="68"/>
        <v>18</v>
      </c>
      <c r="Y69" s="1">
        <f t="shared" si="69"/>
        <v>17</v>
      </c>
      <c r="Z69" s="1">
        <f t="shared" si="70"/>
        <v>4</v>
      </c>
      <c r="AA69" s="1" t="str">
        <f t="shared" si="51"/>
        <v>L</v>
      </c>
      <c r="AB69" s="1">
        <f t="shared" si="71"/>
        <v>2</v>
      </c>
      <c r="AC69" s="1" t="str">
        <f t="shared" si="52"/>
        <v>L</v>
      </c>
      <c r="AD69" s="1">
        <f t="shared" si="48"/>
        <v>6</v>
      </c>
      <c r="AE69" s="1">
        <f t="shared" si="49"/>
        <v>3</v>
      </c>
      <c r="AF69" s="1">
        <f t="shared" si="50"/>
        <v>1</v>
      </c>
      <c r="AG69" s="43"/>
    </row>
    <row r="70" spans="1:33" x14ac:dyDescent="0.3">
      <c r="A70" s="42">
        <v>46100</v>
      </c>
      <c r="B70" s="1">
        <v>69</v>
      </c>
      <c r="C70" s="1" t="s">
        <v>65</v>
      </c>
      <c r="D70" s="1" t="s">
        <v>23</v>
      </c>
      <c r="E70" s="1">
        <v>3</v>
      </c>
      <c r="F70" s="1">
        <v>6</v>
      </c>
      <c r="G70" s="1" t="s">
        <v>83</v>
      </c>
      <c r="H70" s="1" t="s">
        <v>83</v>
      </c>
      <c r="I70" s="1">
        <f t="shared" si="53"/>
        <v>28</v>
      </c>
      <c r="J70" s="1">
        <f t="shared" si="54"/>
        <v>33</v>
      </c>
      <c r="K70" s="1">
        <f t="shared" si="55"/>
        <v>9</v>
      </c>
      <c r="L70" s="1">
        <f t="shared" si="56"/>
        <v>8</v>
      </c>
      <c r="M70" s="1">
        <f t="shared" si="57"/>
        <v>3</v>
      </c>
      <c r="N70" s="1">
        <f t="shared" si="58"/>
        <v>0</v>
      </c>
      <c r="O70" s="1">
        <f t="shared" si="59"/>
        <v>10</v>
      </c>
      <c r="P70" s="1">
        <f t="shared" si="60"/>
        <v>17</v>
      </c>
      <c r="Q70" s="1">
        <f t="shared" si="61"/>
        <v>6</v>
      </c>
      <c r="R70" s="1">
        <f t="shared" si="62"/>
        <v>18</v>
      </c>
      <c r="S70" s="1">
        <f t="shared" si="63"/>
        <v>16</v>
      </c>
      <c r="T70" s="1">
        <f t="shared" si="64"/>
        <v>2</v>
      </c>
      <c r="U70" s="1">
        <f t="shared" si="65"/>
        <v>8</v>
      </c>
      <c r="V70" s="1">
        <f t="shared" si="66"/>
        <v>13</v>
      </c>
      <c r="W70" s="1">
        <f t="shared" si="67"/>
        <v>3</v>
      </c>
      <c r="X70" s="1">
        <f t="shared" si="68"/>
        <v>18</v>
      </c>
      <c r="Y70" s="1">
        <f t="shared" si="69"/>
        <v>18</v>
      </c>
      <c r="Z70" s="1">
        <f t="shared" si="70"/>
        <v>4</v>
      </c>
      <c r="AA70" s="1" t="str">
        <f t="shared" si="51"/>
        <v>L</v>
      </c>
      <c r="AB70" s="1">
        <f t="shared" si="71"/>
        <v>3</v>
      </c>
      <c r="AC70" s="1" t="str">
        <f t="shared" si="52"/>
        <v>L</v>
      </c>
      <c r="AD70" s="1">
        <f t="shared" si="48"/>
        <v>5</v>
      </c>
      <c r="AE70" s="1">
        <f t="shared" si="49"/>
        <v>4</v>
      </c>
      <c r="AF70" s="1">
        <f t="shared" si="50"/>
        <v>1</v>
      </c>
      <c r="AG70" s="43"/>
    </row>
    <row r="71" spans="1:33" x14ac:dyDescent="0.3">
      <c r="A71" s="42">
        <v>46103</v>
      </c>
      <c r="B71" s="1">
        <v>70</v>
      </c>
      <c r="C71" s="1" t="s">
        <v>66</v>
      </c>
      <c r="D71" s="1" t="s">
        <v>0</v>
      </c>
      <c r="E71" s="1">
        <v>2</v>
      </c>
      <c r="F71" s="1">
        <v>3</v>
      </c>
      <c r="G71" s="1" t="s">
        <v>84</v>
      </c>
      <c r="H71" s="1" t="s">
        <v>84</v>
      </c>
      <c r="I71" s="1">
        <f t="shared" si="53"/>
        <v>28</v>
      </c>
      <c r="J71" s="1">
        <f t="shared" si="54"/>
        <v>33</v>
      </c>
      <c r="K71" s="1">
        <f t="shared" si="55"/>
        <v>9</v>
      </c>
      <c r="L71" s="1">
        <f t="shared" si="56"/>
        <v>9</v>
      </c>
      <c r="M71" s="1">
        <f t="shared" si="57"/>
        <v>3</v>
      </c>
      <c r="N71" s="1">
        <f t="shared" si="58"/>
        <v>1</v>
      </c>
      <c r="O71" s="1">
        <f t="shared" si="59"/>
        <v>10</v>
      </c>
      <c r="P71" s="1">
        <f t="shared" si="60"/>
        <v>17</v>
      </c>
      <c r="Q71" s="1">
        <f t="shared" si="61"/>
        <v>7</v>
      </c>
      <c r="R71" s="1">
        <f t="shared" si="62"/>
        <v>18</v>
      </c>
      <c r="S71" s="1">
        <f t="shared" si="63"/>
        <v>16</v>
      </c>
      <c r="T71" s="1">
        <f t="shared" si="64"/>
        <v>2</v>
      </c>
      <c r="U71" s="1">
        <f t="shared" si="65"/>
        <v>8</v>
      </c>
      <c r="V71" s="1">
        <f t="shared" si="66"/>
        <v>13</v>
      </c>
      <c r="W71" s="1">
        <f t="shared" si="67"/>
        <v>3</v>
      </c>
      <c r="X71" s="1">
        <f t="shared" si="68"/>
        <v>18</v>
      </c>
      <c r="Y71" s="1">
        <f t="shared" si="69"/>
        <v>18</v>
      </c>
      <c r="Z71" s="1">
        <f t="shared" si="70"/>
        <v>4</v>
      </c>
      <c r="AA71" s="1" t="str">
        <f t="shared" si="51"/>
        <v>L</v>
      </c>
      <c r="AB71" s="1">
        <f t="shared" si="71"/>
        <v>4</v>
      </c>
      <c r="AC71" s="1" t="str">
        <f t="shared" si="52"/>
        <v>OTL</v>
      </c>
      <c r="AD71" s="1">
        <f t="shared" si="48"/>
        <v>5</v>
      </c>
      <c r="AE71" s="1">
        <f t="shared" si="49"/>
        <v>4</v>
      </c>
      <c r="AF71" s="1">
        <f t="shared" si="50"/>
        <v>1</v>
      </c>
      <c r="AG71" s="43"/>
    </row>
    <row r="72" spans="1:33" x14ac:dyDescent="0.3">
      <c r="A72" s="42">
        <v>46104</v>
      </c>
      <c r="B72" s="1">
        <v>71</v>
      </c>
      <c r="C72" s="1" t="s">
        <v>66</v>
      </c>
      <c r="D72" s="1" t="s">
        <v>11</v>
      </c>
      <c r="E72" s="1">
        <v>1</v>
      </c>
      <c r="F72" s="1">
        <v>2</v>
      </c>
      <c r="G72" s="1" t="s">
        <v>83</v>
      </c>
      <c r="H72" s="1" t="s">
        <v>83</v>
      </c>
      <c r="I72" s="1">
        <f t="shared" si="53"/>
        <v>28</v>
      </c>
      <c r="J72" s="1">
        <f t="shared" si="54"/>
        <v>34</v>
      </c>
      <c r="K72" s="1">
        <f t="shared" si="55"/>
        <v>9</v>
      </c>
      <c r="L72" s="1">
        <f t="shared" si="56"/>
        <v>9</v>
      </c>
      <c r="M72" s="1">
        <f t="shared" si="57"/>
        <v>3</v>
      </c>
      <c r="N72" s="1">
        <f t="shared" si="58"/>
        <v>1</v>
      </c>
      <c r="O72" s="1">
        <f t="shared" si="59"/>
        <v>10</v>
      </c>
      <c r="P72" s="1">
        <f t="shared" si="60"/>
        <v>18</v>
      </c>
      <c r="Q72" s="1">
        <f t="shared" si="61"/>
        <v>7</v>
      </c>
      <c r="R72" s="1">
        <f t="shared" si="62"/>
        <v>18</v>
      </c>
      <c r="S72" s="1">
        <f t="shared" si="63"/>
        <v>16</v>
      </c>
      <c r="T72" s="1">
        <f t="shared" si="64"/>
        <v>2</v>
      </c>
      <c r="U72" s="1">
        <f t="shared" si="65"/>
        <v>8</v>
      </c>
      <c r="V72" s="1">
        <f t="shared" si="66"/>
        <v>13</v>
      </c>
      <c r="W72" s="1">
        <f t="shared" si="67"/>
        <v>3</v>
      </c>
      <c r="X72" s="1">
        <f t="shared" si="68"/>
        <v>18</v>
      </c>
      <c r="Y72" s="1">
        <f t="shared" si="69"/>
        <v>19</v>
      </c>
      <c r="Z72" s="1">
        <f t="shared" si="70"/>
        <v>4</v>
      </c>
      <c r="AA72" s="1" t="str">
        <f t="shared" si="51"/>
        <v>L</v>
      </c>
      <c r="AB72" s="1">
        <f t="shared" si="71"/>
        <v>5</v>
      </c>
      <c r="AC72" s="1" t="str">
        <f t="shared" si="52"/>
        <v>L</v>
      </c>
      <c r="AD72" s="1">
        <f t="shared" si="48"/>
        <v>4</v>
      </c>
      <c r="AE72" s="1">
        <f t="shared" si="49"/>
        <v>5</v>
      </c>
      <c r="AF72" s="1">
        <f t="shared" si="50"/>
        <v>1</v>
      </c>
      <c r="AG72" s="43"/>
    </row>
    <row r="73" spans="1:33" x14ac:dyDescent="0.3">
      <c r="A73" s="42">
        <v>46106</v>
      </c>
      <c r="B73" s="1">
        <v>72</v>
      </c>
      <c r="C73" s="1" t="s">
        <v>65</v>
      </c>
      <c r="D73" s="1" t="s">
        <v>4</v>
      </c>
      <c r="E73" s="1">
        <v>3</v>
      </c>
      <c r="F73" s="1">
        <v>4</v>
      </c>
      <c r="G73" s="1" t="s">
        <v>83</v>
      </c>
      <c r="H73" s="1" t="s">
        <v>83</v>
      </c>
      <c r="I73" s="1">
        <f t="shared" si="53"/>
        <v>28</v>
      </c>
      <c r="J73" s="1">
        <f t="shared" si="54"/>
        <v>35</v>
      </c>
      <c r="K73" s="1">
        <f t="shared" si="55"/>
        <v>9</v>
      </c>
      <c r="L73" s="1">
        <f t="shared" si="56"/>
        <v>9</v>
      </c>
      <c r="M73" s="1">
        <f t="shared" si="57"/>
        <v>3</v>
      </c>
      <c r="N73" s="1">
        <f t="shared" si="58"/>
        <v>1</v>
      </c>
      <c r="O73" s="1">
        <f t="shared" si="59"/>
        <v>10</v>
      </c>
      <c r="P73" s="1">
        <f t="shared" si="60"/>
        <v>18</v>
      </c>
      <c r="Q73" s="1">
        <f t="shared" si="61"/>
        <v>7</v>
      </c>
      <c r="R73" s="1">
        <f t="shared" si="62"/>
        <v>18</v>
      </c>
      <c r="S73" s="1">
        <f t="shared" si="63"/>
        <v>17</v>
      </c>
      <c r="T73" s="1">
        <f t="shared" si="64"/>
        <v>2</v>
      </c>
      <c r="U73" s="1">
        <f t="shared" si="65"/>
        <v>8</v>
      </c>
      <c r="V73" s="1">
        <f t="shared" si="66"/>
        <v>13</v>
      </c>
      <c r="W73" s="1">
        <f t="shared" si="67"/>
        <v>3</v>
      </c>
      <c r="X73" s="1">
        <f t="shared" si="68"/>
        <v>18</v>
      </c>
      <c r="Y73" s="1">
        <f t="shared" si="69"/>
        <v>20</v>
      </c>
      <c r="Z73" s="1">
        <f t="shared" si="70"/>
        <v>4</v>
      </c>
      <c r="AA73" s="1" t="str">
        <f t="shared" si="51"/>
        <v>L</v>
      </c>
      <c r="AB73" s="1">
        <f t="shared" si="71"/>
        <v>6</v>
      </c>
      <c r="AC73" s="1" t="str">
        <f t="shared" si="52"/>
        <v>L</v>
      </c>
      <c r="AD73" s="1">
        <f t="shared" si="48"/>
        <v>4</v>
      </c>
      <c r="AE73" s="1">
        <f t="shared" si="49"/>
        <v>5</v>
      </c>
      <c r="AF73" s="1">
        <f t="shared" si="50"/>
        <v>1</v>
      </c>
      <c r="AG73" s="43"/>
    </row>
    <row r="74" spans="1:33" x14ac:dyDescent="0.3">
      <c r="A74" s="42">
        <v>46108</v>
      </c>
      <c r="B74" s="1">
        <v>73</v>
      </c>
      <c r="C74" s="1" t="s">
        <v>66</v>
      </c>
      <c r="D74" s="1" t="s">
        <v>25</v>
      </c>
      <c r="E74" s="1">
        <v>6</v>
      </c>
      <c r="F74" s="1">
        <v>1</v>
      </c>
      <c r="G74" s="1" t="s">
        <v>83</v>
      </c>
      <c r="H74" s="1" t="s">
        <v>83</v>
      </c>
      <c r="I74" s="1">
        <f t="shared" si="53"/>
        <v>29</v>
      </c>
      <c r="J74" s="1">
        <f t="shared" si="54"/>
        <v>35</v>
      </c>
      <c r="K74" s="1">
        <f t="shared" si="55"/>
        <v>9</v>
      </c>
      <c r="L74" s="1">
        <f t="shared" si="56"/>
        <v>9</v>
      </c>
      <c r="M74" s="1">
        <f t="shared" si="57"/>
        <v>3</v>
      </c>
      <c r="N74" s="1">
        <f t="shared" si="58"/>
        <v>1</v>
      </c>
      <c r="O74" s="1">
        <f t="shared" si="59"/>
        <v>11</v>
      </c>
      <c r="P74" s="1">
        <f t="shared" si="60"/>
        <v>18</v>
      </c>
      <c r="Q74" s="1">
        <f t="shared" si="61"/>
        <v>7</v>
      </c>
      <c r="R74" s="1">
        <f t="shared" si="62"/>
        <v>18</v>
      </c>
      <c r="S74" s="1">
        <f t="shared" si="63"/>
        <v>17</v>
      </c>
      <c r="T74" s="1">
        <f t="shared" si="64"/>
        <v>2</v>
      </c>
      <c r="U74" s="1">
        <f t="shared" si="65"/>
        <v>8</v>
      </c>
      <c r="V74" s="1">
        <f t="shared" si="66"/>
        <v>13</v>
      </c>
      <c r="W74" s="1">
        <f t="shared" si="67"/>
        <v>3</v>
      </c>
      <c r="X74" s="1">
        <f t="shared" si="68"/>
        <v>18</v>
      </c>
      <c r="Y74" s="1">
        <f t="shared" si="69"/>
        <v>20</v>
      </c>
      <c r="Z74" s="1">
        <f t="shared" si="70"/>
        <v>4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4</v>
      </c>
      <c r="AE74" s="1">
        <f t="shared" si="49"/>
        <v>5</v>
      </c>
      <c r="AF74" s="1">
        <f t="shared" si="50"/>
        <v>1</v>
      </c>
      <c r="AG74" s="43"/>
    </row>
    <row r="75" spans="1:33" x14ac:dyDescent="0.3">
      <c r="A75" s="42">
        <v>46110</v>
      </c>
      <c r="B75" s="1">
        <v>74</v>
      </c>
      <c r="C75" s="1" t="s">
        <v>66</v>
      </c>
      <c r="D75" s="1" t="s">
        <v>19</v>
      </c>
      <c r="E75" s="1">
        <v>3</v>
      </c>
      <c r="F75" s="1">
        <v>1</v>
      </c>
      <c r="G75" s="1" t="s">
        <v>83</v>
      </c>
      <c r="H75" s="1" t="s">
        <v>83</v>
      </c>
      <c r="I75" s="1">
        <f t="shared" si="53"/>
        <v>30</v>
      </c>
      <c r="J75" s="1">
        <f t="shared" si="54"/>
        <v>35</v>
      </c>
      <c r="K75" s="1">
        <f t="shared" si="55"/>
        <v>9</v>
      </c>
      <c r="L75" s="1">
        <f t="shared" si="56"/>
        <v>9</v>
      </c>
      <c r="M75" s="1">
        <f t="shared" si="57"/>
        <v>3</v>
      </c>
      <c r="N75" s="1">
        <f t="shared" si="58"/>
        <v>1</v>
      </c>
      <c r="O75" s="1">
        <f t="shared" si="59"/>
        <v>12</v>
      </c>
      <c r="P75" s="1">
        <f t="shared" si="60"/>
        <v>18</v>
      </c>
      <c r="Q75" s="1">
        <f t="shared" si="61"/>
        <v>7</v>
      </c>
      <c r="R75" s="1">
        <f t="shared" si="62"/>
        <v>18</v>
      </c>
      <c r="S75" s="1">
        <f t="shared" si="63"/>
        <v>17</v>
      </c>
      <c r="T75" s="1">
        <f t="shared" si="64"/>
        <v>2</v>
      </c>
      <c r="U75" s="1">
        <f t="shared" si="65"/>
        <v>8</v>
      </c>
      <c r="V75" s="1">
        <f t="shared" si="66"/>
        <v>13</v>
      </c>
      <c r="W75" s="1">
        <f t="shared" si="67"/>
        <v>3</v>
      </c>
      <c r="X75" s="1">
        <f t="shared" si="68"/>
        <v>19</v>
      </c>
      <c r="Y75" s="1">
        <f t="shared" si="69"/>
        <v>20</v>
      </c>
      <c r="Z75" s="1">
        <f t="shared" si="70"/>
        <v>4</v>
      </c>
      <c r="AA75" s="1" t="str">
        <f t="shared" si="51"/>
        <v>W</v>
      </c>
      <c r="AB75" s="1">
        <f t="shared" si="71"/>
        <v>2</v>
      </c>
      <c r="AC75" s="1" t="str">
        <f t="shared" si="52"/>
        <v>W</v>
      </c>
      <c r="AD75" s="1">
        <f t="shared" si="48"/>
        <v>4</v>
      </c>
      <c r="AE75" s="1">
        <f t="shared" si="49"/>
        <v>5</v>
      </c>
      <c r="AF75" s="1">
        <f t="shared" si="50"/>
        <v>1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14</v>
      </c>
      <c r="E76" s="1">
        <v>4</v>
      </c>
      <c r="F76" s="1">
        <v>1</v>
      </c>
      <c r="G76" s="1" t="s">
        <v>83</v>
      </c>
      <c r="H76" s="1" t="s">
        <v>83</v>
      </c>
      <c r="I76" s="1">
        <f t="shared" si="53"/>
        <v>31</v>
      </c>
      <c r="J76" s="1">
        <f t="shared" si="54"/>
        <v>35</v>
      </c>
      <c r="K76" s="1">
        <f t="shared" si="55"/>
        <v>9</v>
      </c>
      <c r="L76" s="1">
        <f t="shared" si="56"/>
        <v>9</v>
      </c>
      <c r="M76" s="1">
        <f t="shared" si="57"/>
        <v>3</v>
      </c>
      <c r="N76" s="1">
        <f t="shared" si="58"/>
        <v>1</v>
      </c>
      <c r="O76" s="1">
        <f t="shared" si="59"/>
        <v>13</v>
      </c>
      <c r="P76" s="1">
        <f t="shared" si="60"/>
        <v>18</v>
      </c>
      <c r="Q76" s="1">
        <f t="shared" si="61"/>
        <v>7</v>
      </c>
      <c r="R76" s="1">
        <f t="shared" si="62"/>
        <v>18</v>
      </c>
      <c r="S76" s="1">
        <f t="shared" si="63"/>
        <v>17</v>
      </c>
      <c r="T76" s="1">
        <f t="shared" si="64"/>
        <v>2</v>
      </c>
      <c r="U76" s="1">
        <f t="shared" si="65"/>
        <v>9</v>
      </c>
      <c r="V76" s="1">
        <f t="shared" si="66"/>
        <v>13</v>
      </c>
      <c r="W76" s="1">
        <f t="shared" si="67"/>
        <v>3</v>
      </c>
      <c r="X76" s="1">
        <f t="shared" si="68"/>
        <v>20</v>
      </c>
      <c r="Y76" s="1">
        <f t="shared" si="69"/>
        <v>20</v>
      </c>
      <c r="Z76" s="1">
        <f t="shared" si="70"/>
        <v>4</v>
      </c>
      <c r="AA76" s="1" t="str">
        <f t="shared" si="51"/>
        <v>W</v>
      </c>
      <c r="AB76" s="1">
        <f t="shared" si="71"/>
        <v>3</v>
      </c>
      <c r="AC76" s="1" t="str">
        <f t="shared" si="52"/>
        <v>W</v>
      </c>
      <c r="AD76" s="1">
        <f t="shared" ref="AD76:AD83" si="72">IF(AC76="","",COUNTIFS(AC67:AC76,"W"))</f>
        <v>4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46114</v>
      </c>
      <c r="B77" s="1">
        <v>76</v>
      </c>
      <c r="C77" s="1" t="s">
        <v>66</v>
      </c>
      <c r="D77" s="1" t="s">
        <v>16</v>
      </c>
      <c r="E77" s="1">
        <v>2</v>
      </c>
      <c r="F77" s="1">
        <v>3</v>
      </c>
      <c r="G77" s="1" t="s">
        <v>83</v>
      </c>
      <c r="H77" s="1" t="s">
        <v>83</v>
      </c>
      <c r="I77" s="1">
        <f t="shared" si="53"/>
        <v>31</v>
      </c>
      <c r="J77" s="1">
        <f t="shared" si="54"/>
        <v>36</v>
      </c>
      <c r="K77" s="1">
        <f t="shared" si="55"/>
        <v>9</v>
      </c>
      <c r="L77" s="1">
        <f t="shared" si="56"/>
        <v>9</v>
      </c>
      <c r="M77" s="1">
        <f t="shared" si="57"/>
        <v>3</v>
      </c>
      <c r="N77" s="1">
        <f t="shared" si="58"/>
        <v>1</v>
      </c>
      <c r="O77" s="1">
        <f t="shared" si="59"/>
        <v>13</v>
      </c>
      <c r="P77" s="1">
        <f t="shared" si="60"/>
        <v>19</v>
      </c>
      <c r="Q77" s="1">
        <f t="shared" si="61"/>
        <v>7</v>
      </c>
      <c r="R77" s="1">
        <f t="shared" si="62"/>
        <v>18</v>
      </c>
      <c r="S77" s="1">
        <f t="shared" si="63"/>
        <v>17</v>
      </c>
      <c r="T77" s="1">
        <f t="shared" si="64"/>
        <v>2</v>
      </c>
      <c r="U77" s="1">
        <f t="shared" si="65"/>
        <v>9</v>
      </c>
      <c r="V77" s="1">
        <f t="shared" si="66"/>
        <v>13</v>
      </c>
      <c r="W77" s="1">
        <f t="shared" si="67"/>
        <v>3</v>
      </c>
      <c r="X77" s="1">
        <f t="shared" si="68"/>
        <v>20</v>
      </c>
      <c r="Y77" s="1">
        <f t="shared" si="69"/>
        <v>21</v>
      </c>
      <c r="Z77" s="1">
        <f t="shared" si="70"/>
        <v>4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3</v>
      </c>
      <c r="AE77" s="1">
        <f t="shared" si="73"/>
        <v>6</v>
      </c>
      <c r="AF77" s="1">
        <f t="shared" si="74"/>
        <v>1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21</v>
      </c>
      <c r="E78" s="1">
        <v>4</v>
      </c>
      <c r="F78" s="1">
        <v>1</v>
      </c>
      <c r="G78" s="1" t="s">
        <v>83</v>
      </c>
      <c r="H78" s="1" t="s">
        <v>83</v>
      </c>
      <c r="I78" s="1">
        <f t="shared" si="53"/>
        <v>32</v>
      </c>
      <c r="J78" s="1">
        <f t="shared" si="54"/>
        <v>36</v>
      </c>
      <c r="K78" s="1">
        <f t="shared" si="55"/>
        <v>9</v>
      </c>
      <c r="L78" s="1">
        <f t="shared" si="56"/>
        <v>9</v>
      </c>
      <c r="M78" s="1">
        <f t="shared" si="57"/>
        <v>3</v>
      </c>
      <c r="N78" s="1">
        <f t="shared" si="58"/>
        <v>1</v>
      </c>
      <c r="O78" s="1">
        <f t="shared" si="59"/>
        <v>14</v>
      </c>
      <c r="P78" s="1">
        <f t="shared" si="60"/>
        <v>19</v>
      </c>
      <c r="Q78" s="1">
        <f t="shared" si="61"/>
        <v>7</v>
      </c>
      <c r="R78" s="1">
        <f t="shared" si="62"/>
        <v>18</v>
      </c>
      <c r="S78" s="1">
        <f t="shared" si="63"/>
        <v>17</v>
      </c>
      <c r="T78" s="1">
        <f t="shared" si="64"/>
        <v>2</v>
      </c>
      <c r="U78" s="1">
        <f t="shared" si="65"/>
        <v>9</v>
      </c>
      <c r="V78" s="1">
        <f t="shared" si="66"/>
        <v>13</v>
      </c>
      <c r="W78" s="1">
        <f t="shared" si="67"/>
        <v>3</v>
      </c>
      <c r="X78" s="1">
        <f t="shared" si="68"/>
        <v>21</v>
      </c>
      <c r="Y78" s="1">
        <f t="shared" si="69"/>
        <v>21</v>
      </c>
      <c r="Z78" s="1">
        <f t="shared" si="70"/>
        <v>4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4</v>
      </c>
      <c r="AE78" s="1">
        <f t="shared" si="73"/>
        <v>5</v>
      </c>
      <c r="AF78" s="1">
        <f t="shared" si="74"/>
        <v>1</v>
      </c>
      <c r="AG78" s="43"/>
    </row>
    <row r="79" spans="1:33" x14ac:dyDescent="0.3">
      <c r="A79" s="42">
        <v>46117</v>
      </c>
      <c r="B79" s="1">
        <v>78</v>
      </c>
      <c r="C79" s="1" t="s">
        <v>66</v>
      </c>
      <c r="D79" s="1" t="s">
        <v>1</v>
      </c>
      <c r="E79" s="1">
        <v>8</v>
      </c>
      <c r="F79" s="1">
        <v>1</v>
      </c>
      <c r="G79" s="1" t="s">
        <v>83</v>
      </c>
      <c r="H79" s="1" t="s">
        <v>83</v>
      </c>
      <c r="I79" s="1">
        <f t="shared" si="53"/>
        <v>33</v>
      </c>
      <c r="J79" s="1">
        <f t="shared" si="54"/>
        <v>36</v>
      </c>
      <c r="K79" s="1">
        <f t="shared" si="55"/>
        <v>9</v>
      </c>
      <c r="L79" s="1">
        <f t="shared" si="56"/>
        <v>9</v>
      </c>
      <c r="M79" s="1">
        <f t="shared" si="57"/>
        <v>3</v>
      </c>
      <c r="N79" s="1">
        <f t="shared" si="58"/>
        <v>1</v>
      </c>
      <c r="O79" s="1">
        <f t="shared" si="59"/>
        <v>15</v>
      </c>
      <c r="P79" s="1">
        <f t="shared" si="60"/>
        <v>19</v>
      </c>
      <c r="Q79" s="1">
        <f t="shared" si="61"/>
        <v>7</v>
      </c>
      <c r="R79" s="1">
        <f t="shared" si="62"/>
        <v>18</v>
      </c>
      <c r="S79" s="1">
        <f t="shared" si="63"/>
        <v>17</v>
      </c>
      <c r="T79" s="1">
        <f t="shared" si="64"/>
        <v>2</v>
      </c>
      <c r="U79" s="1">
        <f t="shared" si="65"/>
        <v>10</v>
      </c>
      <c r="V79" s="1">
        <f t="shared" si="66"/>
        <v>13</v>
      </c>
      <c r="W79" s="1">
        <f t="shared" si="67"/>
        <v>3</v>
      </c>
      <c r="X79" s="1">
        <f t="shared" si="68"/>
        <v>22</v>
      </c>
      <c r="Y79" s="1">
        <f t="shared" si="69"/>
        <v>21</v>
      </c>
      <c r="Z79" s="1">
        <f t="shared" si="70"/>
        <v>4</v>
      </c>
      <c r="AA79" s="1" t="str">
        <f t="shared" si="51"/>
        <v>W</v>
      </c>
      <c r="AB79" s="1">
        <f t="shared" si="71"/>
        <v>2</v>
      </c>
      <c r="AC79" s="1" t="str">
        <f t="shared" si="52"/>
        <v>W</v>
      </c>
      <c r="AD79" s="1">
        <f t="shared" si="72"/>
        <v>5</v>
      </c>
      <c r="AE79" s="1">
        <f t="shared" si="73"/>
        <v>4</v>
      </c>
      <c r="AF79" s="1">
        <f t="shared" si="74"/>
        <v>1</v>
      </c>
      <c r="AG79" s="43"/>
    </row>
    <row r="80" spans="1:33" x14ac:dyDescent="0.3">
      <c r="A80" s="42">
        <v>46120</v>
      </c>
      <c r="B80" s="1">
        <v>79</v>
      </c>
      <c r="C80" s="1" t="s">
        <v>66</v>
      </c>
      <c r="D80" s="1" t="s">
        <v>28</v>
      </c>
      <c r="E80" s="1">
        <v>3</v>
      </c>
      <c r="F80" s="1">
        <v>5</v>
      </c>
      <c r="G80" s="1" t="s">
        <v>83</v>
      </c>
      <c r="H80" s="1" t="s">
        <v>83</v>
      </c>
      <c r="I80" s="1">
        <f t="shared" si="53"/>
        <v>33</v>
      </c>
      <c r="J80" s="1">
        <f t="shared" si="54"/>
        <v>37</v>
      </c>
      <c r="K80" s="1">
        <f t="shared" si="55"/>
        <v>9</v>
      </c>
      <c r="L80" s="1">
        <f t="shared" si="56"/>
        <v>9</v>
      </c>
      <c r="M80" s="1">
        <f t="shared" si="57"/>
        <v>3</v>
      </c>
      <c r="N80" s="1">
        <f t="shared" si="58"/>
        <v>1</v>
      </c>
      <c r="O80" s="1">
        <f t="shared" si="59"/>
        <v>15</v>
      </c>
      <c r="P80" s="1">
        <f t="shared" si="60"/>
        <v>20</v>
      </c>
      <c r="Q80" s="1">
        <f t="shared" si="61"/>
        <v>7</v>
      </c>
      <c r="R80" s="1">
        <f t="shared" si="62"/>
        <v>18</v>
      </c>
      <c r="S80" s="1">
        <f t="shared" si="63"/>
        <v>17</v>
      </c>
      <c r="T80" s="1">
        <f t="shared" si="64"/>
        <v>2</v>
      </c>
      <c r="U80" s="1">
        <f t="shared" si="65"/>
        <v>10</v>
      </c>
      <c r="V80" s="1">
        <f t="shared" si="66"/>
        <v>13</v>
      </c>
      <c r="W80" s="1">
        <f t="shared" si="67"/>
        <v>3</v>
      </c>
      <c r="X80" s="1">
        <f t="shared" si="68"/>
        <v>22</v>
      </c>
      <c r="Y80" s="1">
        <f t="shared" si="69"/>
        <v>22</v>
      </c>
      <c r="Z80" s="1">
        <f t="shared" si="70"/>
        <v>4</v>
      </c>
      <c r="AA80" s="1" t="str">
        <f t="shared" si="51"/>
        <v>L</v>
      </c>
      <c r="AB80" s="1">
        <f t="shared" si="71"/>
        <v>1</v>
      </c>
      <c r="AC80" s="1" t="str">
        <f t="shared" si="52"/>
        <v>L</v>
      </c>
      <c r="AD80" s="1">
        <f t="shared" si="72"/>
        <v>5</v>
      </c>
      <c r="AE80" s="1">
        <f t="shared" si="73"/>
        <v>4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22</v>
      </c>
      <c r="E81" s="1">
        <v>0</v>
      </c>
      <c r="F81" s="1">
        <v>2</v>
      </c>
      <c r="G81" s="1" t="s">
        <v>83</v>
      </c>
      <c r="H81" s="1" t="s">
        <v>83</v>
      </c>
      <c r="I81" s="1">
        <f t="shared" si="53"/>
        <v>33</v>
      </c>
      <c r="J81" s="1">
        <f t="shared" si="54"/>
        <v>38</v>
      </c>
      <c r="K81" s="1">
        <f t="shared" si="55"/>
        <v>9</v>
      </c>
      <c r="L81" s="1">
        <f t="shared" si="56"/>
        <v>9</v>
      </c>
      <c r="M81" s="1">
        <f t="shared" si="57"/>
        <v>3</v>
      </c>
      <c r="N81" s="1">
        <f t="shared" si="58"/>
        <v>1</v>
      </c>
      <c r="O81" s="1">
        <f t="shared" si="59"/>
        <v>15</v>
      </c>
      <c r="P81" s="1">
        <f t="shared" si="60"/>
        <v>20</v>
      </c>
      <c r="Q81" s="1">
        <f t="shared" si="61"/>
        <v>7</v>
      </c>
      <c r="R81" s="1">
        <f t="shared" si="62"/>
        <v>18</v>
      </c>
      <c r="S81" s="1">
        <f t="shared" si="63"/>
        <v>18</v>
      </c>
      <c r="T81" s="1">
        <f t="shared" si="64"/>
        <v>2</v>
      </c>
      <c r="U81" s="1">
        <f t="shared" si="65"/>
        <v>10</v>
      </c>
      <c r="V81" s="1">
        <f t="shared" si="66"/>
        <v>13</v>
      </c>
      <c r="W81" s="1">
        <f t="shared" si="67"/>
        <v>3</v>
      </c>
      <c r="X81" s="1">
        <f t="shared" si="68"/>
        <v>22</v>
      </c>
      <c r="Y81" s="1">
        <f t="shared" si="69"/>
        <v>22</v>
      </c>
      <c r="Z81" s="1">
        <f t="shared" si="70"/>
        <v>4</v>
      </c>
      <c r="AA81" s="1" t="str">
        <f t="shared" si="51"/>
        <v>L</v>
      </c>
      <c r="AB81" s="1">
        <f t="shared" si="71"/>
        <v>2</v>
      </c>
      <c r="AC81" s="1" t="str">
        <f t="shared" si="52"/>
        <v>L</v>
      </c>
      <c r="AD81" s="1">
        <f t="shared" si="72"/>
        <v>5</v>
      </c>
      <c r="AE81" s="1">
        <f t="shared" si="73"/>
        <v>5</v>
      </c>
      <c r="AF81" s="1">
        <f t="shared" si="74"/>
        <v>0</v>
      </c>
      <c r="AG81" s="43"/>
    </row>
    <row r="82" spans="1:33" x14ac:dyDescent="0.3">
      <c r="A82" s="42">
        <v>46125</v>
      </c>
      <c r="B82" s="1">
        <v>81</v>
      </c>
      <c r="C82" s="1" t="s">
        <v>65</v>
      </c>
      <c r="D82" s="1" t="s">
        <v>19</v>
      </c>
      <c r="E82" s="1">
        <v>2</v>
      </c>
      <c r="F82" s="1">
        <v>3</v>
      </c>
      <c r="G82" s="1" t="s">
        <v>83</v>
      </c>
      <c r="H82" s="1" t="s">
        <v>83</v>
      </c>
      <c r="I82" s="1">
        <f t="shared" si="53"/>
        <v>33</v>
      </c>
      <c r="J82" s="1">
        <f t="shared" si="54"/>
        <v>39</v>
      </c>
      <c r="K82" s="1">
        <f t="shared" si="55"/>
        <v>9</v>
      </c>
      <c r="L82" s="1">
        <f t="shared" si="56"/>
        <v>9</v>
      </c>
      <c r="M82" s="1">
        <f t="shared" si="57"/>
        <v>3</v>
      </c>
      <c r="N82" s="1">
        <f t="shared" si="58"/>
        <v>1</v>
      </c>
      <c r="O82" s="1">
        <f t="shared" si="59"/>
        <v>15</v>
      </c>
      <c r="P82" s="1">
        <f t="shared" si="60"/>
        <v>20</v>
      </c>
      <c r="Q82" s="1">
        <f t="shared" si="61"/>
        <v>7</v>
      </c>
      <c r="R82" s="1">
        <f t="shared" si="62"/>
        <v>18</v>
      </c>
      <c r="S82" s="1">
        <f t="shared" si="63"/>
        <v>19</v>
      </c>
      <c r="T82" s="1">
        <f t="shared" si="64"/>
        <v>2</v>
      </c>
      <c r="U82" s="1">
        <f t="shared" si="65"/>
        <v>10</v>
      </c>
      <c r="V82" s="1">
        <f t="shared" si="66"/>
        <v>13</v>
      </c>
      <c r="W82" s="1">
        <f t="shared" si="67"/>
        <v>3</v>
      </c>
      <c r="X82" s="1">
        <f t="shared" si="68"/>
        <v>22</v>
      </c>
      <c r="Y82" s="1">
        <f t="shared" si="69"/>
        <v>23</v>
      </c>
      <c r="Z82" s="1">
        <f t="shared" si="70"/>
        <v>4</v>
      </c>
      <c r="AA82" s="1" t="str">
        <f t="shared" si="51"/>
        <v>L</v>
      </c>
      <c r="AB82" s="1">
        <f t="shared" si="71"/>
        <v>3</v>
      </c>
      <c r="AC82" s="1" t="str">
        <f t="shared" si="52"/>
        <v>L</v>
      </c>
      <c r="AD82" s="1">
        <f t="shared" si="72"/>
        <v>5</v>
      </c>
      <c r="AE82" s="1">
        <f t="shared" si="73"/>
        <v>5</v>
      </c>
      <c r="AF82" s="1">
        <f t="shared" si="74"/>
        <v>0</v>
      </c>
      <c r="AG82" s="43"/>
    </row>
    <row r="83" spans="1:33" x14ac:dyDescent="0.3">
      <c r="A83" s="42">
        <v>46127</v>
      </c>
      <c r="B83" s="1">
        <v>82</v>
      </c>
      <c r="C83" s="1" t="s">
        <v>65</v>
      </c>
      <c r="D83" s="1" t="s">
        <v>5</v>
      </c>
      <c r="E83" s="1">
        <v>4</v>
      </c>
      <c r="F83" s="1">
        <v>2</v>
      </c>
      <c r="G83" s="1" t="s">
        <v>83</v>
      </c>
      <c r="H83" s="1" t="s">
        <v>83</v>
      </c>
      <c r="I83" s="1">
        <f t="shared" si="53"/>
        <v>34</v>
      </c>
      <c r="J83" s="1">
        <f t="shared" si="54"/>
        <v>39</v>
      </c>
      <c r="K83" s="1">
        <f t="shared" si="55"/>
        <v>9</v>
      </c>
      <c r="L83" s="1">
        <f t="shared" si="56"/>
        <v>9</v>
      </c>
      <c r="M83" s="1">
        <f t="shared" si="57"/>
        <v>3</v>
      </c>
      <c r="N83" s="1">
        <f t="shared" si="58"/>
        <v>1</v>
      </c>
      <c r="O83" s="1">
        <f t="shared" si="59"/>
        <v>15</v>
      </c>
      <c r="P83" s="1">
        <f t="shared" si="60"/>
        <v>20</v>
      </c>
      <c r="Q83" s="1">
        <f t="shared" si="61"/>
        <v>7</v>
      </c>
      <c r="R83" s="1">
        <f t="shared" si="62"/>
        <v>19</v>
      </c>
      <c r="S83" s="1">
        <f t="shared" si="63"/>
        <v>19</v>
      </c>
      <c r="T83" s="1">
        <f t="shared" si="64"/>
        <v>2</v>
      </c>
      <c r="U83" s="1">
        <f t="shared" si="65"/>
        <v>10</v>
      </c>
      <c r="V83" s="1">
        <f t="shared" si="66"/>
        <v>13</v>
      </c>
      <c r="W83" s="1">
        <f t="shared" si="67"/>
        <v>3</v>
      </c>
      <c r="X83" s="1">
        <f t="shared" si="68"/>
        <v>23</v>
      </c>
      <c r="Y83" s="1">
        <f t="shared" si="69"/>
        <v>23</v>
      </c>
      <c r="Z83" s="1">
        <f t="shared" si="70"/>
        <v>4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6</v>
      </c>
      <c r="AE83" s="1">
        <f t="shared" si="73"/>
        <v>4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42</v>
      </c>
      <c r="E84" s="45" t="s">
        <v>81</v>
      </c>
      <c r="F84" s="45"/>
      <c r="I84" s="1">
        <f t="shared" ref="I84:N84" si="75">IF(I1="",0,MAX(I1:I83))</f>
        <v>34</v>
      </c>
      <c r="J84" s="1">
        <f t="shared" si="75"/>
        <v>39</v>
      </c>
      <c r="K84" s="1">
        <f t="shared" si="75"/>
        <v>9</v>
      </c>
      <c r="L84" s="1">
        <f t="shared" si="75"/>
        <v>9</v>
      </c>
      <c r="M84" s="1">
        <f t="shared" si="75"/>
        <v>3</v>
      </c>
      <c r="N84" s="1">
        <f t="shared" si="75"/>
        <v>1</v>
      </c>
      <c r="O84" s="1">
        <f t="shared" ref="O84:Z84" si="76">IF(O2="","",MAX(O2:O83))</f>
        <v>15</v>
      </c>
      <c r="P84" s="1">
        <f t="shared" si="76"/>
        <v>20</v>
      </c>
      <c r="Q84" s="1">
        <f t="shared" si="76"/>
        <v>7</v>
      </c>
      <c r="R84" s="1">
        <f t="shared" si="76"/>
        <v>19</v>
      </c>
      <c r="S84" s="1">
        <f t="shared" si="76"/>
        <v>19</v>
      </c>
      <c r="T84" s="1">
        <f t="shared" si="76"/>
        <v>2</v>
      </c>
      <c r="U84" s="1">
        <f t="shared" si="76"/>
        <v>10</v>
      </c>
      <c r="V84" s="1">
        <f t="shared" si="76"/>
        <v>13</v>
      </c>
      <c r="W84" s="1">
        <f t="shared" si="76"/>
        <v>3</v>
      </c>
      <c r="X84" s="1">
        <f t="shared" si="76"/>
        <v>23</v>
      </c>
      <c r="Y84" s="1">
        <f t="shared" si="76"/>
        <v>23</v>
      </c>
      <c r="Z84" s="1">
        <f t="shared" si="76"/>
        <v>4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4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40</v>
      </c>
      <c r="E85" s="1">
        <f>SUM(E2:E83)</f>
        <v>238</v>
      </c>
      <c r="F85" s="1">
        <f>SUM(F2:F83)</f>
        <v>250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15-20-7</v>
      </c>
      <c r="R85" s="1" t="str">
        <f>IF(R84="","0-0-0",CONCATENATE(R84,"-",S84,"-",T84))</f>
        <v>19-19-2</v>
      </c>
      <c r="U85" s="1" t="str">
        <f>IF(U84="","0-0-0",CONCATENATE(U84,"-",V84,"-",W84))</f>
        <v>10-13-3</v>
      </c>
      <c r="X85" s="1" t="str">
        <f>IF(X84="","0-0-0",CONCATENATE(X84,"-",Y84,"-",Z84))</f>
        <v>23-23-4</v>
      </c>
      <c r="AA85" s="1" t="str">
        <f>IF(AA84="","0-0",CONCATENATE(AA84,AB84))</f>
        <v>W1</v>
      </c>
      <c r="AD85" s="1" t="str">
        <f>IF(AD84="","0-0-0",CONCATENATE(AD84,"-",AE84,"-",AF84))</f>
        <v>6-4-0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E00-000002000000}">
      <formula1>$AK$1:$AK$2</formula1>
    </dataValidation>
    <dataValidation type="list" allowBlank="1" showInputMessage="1" showErrorMessage="1" sqref="C2:C83" xr:uid="{00000000-0002-0000-CE00-000001000000}">
      <formula1>$AL$1:$AL$2</formula1>
    </dataValidation>
    <dataValidation type="list" allowBlank="1" showInputMessage="1" showErrorMessage="1" sqref="D2:D83" xr:uid="{00000000-0002-0000-CE00-000000000000}">
      <formula1>$AM$1:$AM$31</formula1>
    </dataValidation>
  </dataValidations>
  <hyperlinks>
    <hyperlink ref="AG1" location="Index!A1" display="Home" xr:uid="{D3BE2017-8739-466E-BAC5-4E7CFF0F9ABD}"/>
  </hyperlink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875A-2845-46AF-BE08-9CF8A7E9902C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5</v>
      </c>
      <c r="E2" s="1">
        <v>5</v>
      </c>
      <c r="F2" s="1">
        <v>4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19</v>
      </c>
      <c r="E3" s="1">
        <v>2</v>
      </c>
      <c r="F3" s="1">
        <v>6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15</v>
      </c>
      <c r="E4" s="1">
        <v>1</v>
      </c>
      <c r="F4" s="1">
        <v>4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45945</v>
      </c>
      <c r="B5" s="1">
        <v>4</v>
      </c>
      <c r="C5" s="1" t="s">
        <v>65</v>
      </c>
      <c r="D5" s="1" t="s">
        <v>28</v>
      </c>
      <c r="E5" s="1">
        <v>4</v>
      </c>
      <c r="F5" s="1">
        <v>8</v>
      </c>
      <c r="G5" s="1" t="s">
        <v>83</v>
      </c>
      <c r="H5" s="1" t="s">
        <v>83</v>
      </c>
      <c r="I5" s="1">
        <f t="shared" si="2"/>
        <v>1</v>
      </c>
      <c r="J5" s="1">
        <f t="shared" si="3"/>
        <v>3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2</v>
      </c>
      <c r="T5" s="1">
        <f t="shared" si="13"/>
        <v>0</v>
      </c>
      <c r="U5" s="1">
        <f t="shared" si="14"/>
        <v>1</v>
      </c>
      <c r="V5" s="1">
        <f t="shared" si="15"/>
        <v>2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L</v>
      </c>
      <c r="AB5" s="1">
        <f t="shared" si="20"/>
        <v>3</v>
      </c>
      <c r="AC5" s="1" t="str">
        <f t="shared" si="1"/>
        <v>L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A6" s="42">
        <v>45946</v>
      </c>
      <c r="B6" s="1">
        <v>5</v>
      </c>
      <c r="C6" s="1" t="s">
        <v>66</v>
      </c>
      <c r="D6" s="1" t="s">
        <v>7</v>
      </c>
      <c r="E6" s="1">
        <v>4</v>
      </c>
      <c r="F6" s="1">
        <v>3</v>
      </c>
      <c r="G6" s="1" t="s">
        <v>84</v>
      </c>
      <c r="H6" s="1" t="s">
        <v>84</v>
      </c>
      <c r="I6" s="1">
        <f t="shared" si="2"/>
        <v>2</v>
      </c>
      <c r="J6" s="1">
        <f t="shared" si="3"/>
        <v>3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5</v>
      </c>
    </row>
    <row r="7" spans="1:41" x14ac:dyDescent="0.3">
      <c r="A7" s="42">
        <v>45948</v>
      </c>
      <c r="B7" s="1">
        <v>6</v>
      </c>
      <c r="C7" s="1" t="s">
        <v>66</v>
      </c>
      <c r="D7" s="1" t="s">
        <v>13</v>
      </c>
      <c r="E7" s="1">
        <v>4</v>
      </c>
      <c r="F7" s="1">
        <v>5</v>
      </c>
      <c r="G7" s="1" t="s">
        <v>83</v>
      </c>
      <c r="H7" s="1" t="s">
        <v>83</v>
      </c>
      <c r="I7" s="1">
        <f t="shared" si="2"/>
        <v>2</v>
      </c>
      <c r="J7" s="1">
        <f t="shared" si="3"/>
        <v>4</v>
      </c>
      <c r="K7" s="1">
        <f t="shared" si="4"/>
        <v>1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2</v>
      </c>
      <c r="W7" s="1">
        <f t="shared" si="16"/>
        <v>0</v>
      </c>
      <c r="X7" s="1">
        <f t="shared" si="17"/>
        <v>1</v>
      </c>
      <c r="Y7" s="1">
        <f t="shared" si="18"/>
        <v>3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2</v>
      </c>
      <c r="AE7" s="1">
        <f t="shared" si="22"/>
        <v>4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4</v>
      </c>
    </row>
    <row r="8" spans="1:41" x14ac:dyDescent="0.3">
      <c r="A8" s="42">
        <v>45951</v>
      </c>
      <c r="B8" s="1">
        <v>7</v>
      </c>
      <c r="C8" s="1" t="s">
        <v>66</v>
      </c>
      <c r="D8" s="1" t="s">
        <v>20</v>
      </c>
      <c r="E8" s="1">
        <v>2</v>
      </c>
      <c r="F8" s="1">
        <v>3</v>
      </c>
      <c r="G8" s="1" t="s">
        <v>84</v>
      </c>
      <c r="H8" s="1" t="s">
        <v>83</v>
      </c>
      <c r="I8" s="1">
        <f t="shared" si="2"/>
        <v>2</v>
      </c>
      <c r="J8" s="1">
        <f t="shared" si="3"/>
        <v>4</v>
      </c>
      <c r="K8" s="1">
        <f t="shared" si="4"/>
        <v>1</v>
      </c>
      <c r="L8" s="1">
        <f t="shared" si="5"/>
        <v>1</v>
      </c>
      <c r="M8" s="1">
        <f t="shared" si="6"/>
        <v>1</v>
      </c>
      <c r="N8" s="1">
        <f t="shared" si="7"/>
        <v>0</v>
      </c>
      <c r="O8" s="1">
        <f t="shared" si="8"/>
        <v>1</v>
      </c>
      <c r="P8" s="1">
        <f t="shared" si="9"/>
        <v>2</v>
      </c>
      <c r="Q8" s="1">
        <f t="shared" si="10"/>
        <v>1</v>
      </c>
      <c r="R8" s="1">
        <f t="shared" si="11"/>
        <v>1</v>
      </c>
      <c r="S8" s="1">
        <f t="shared" si="12"/>
        <v>2</v>
      </c>
      <c r="T8" s="1">
        <f t="shared" si="13"/>
        <v>0</v>
      </c>
      <c r="U8" s="1">
        <f t="shared" si="14"/>
        <v>1</v>
      </c>
      <c r="V8" s="1">
        <f t="shared" si="15"/>
        <v>2</v>
      </c>
      <c r="W8" s="1">
        <f t="shared" si="16"/>
        <v>0</v>
      </c>
      <c r="X8" s="1">
        <f t="shared" si="17"/>
        <v>1</v>
      </c>
      <c r="Y8" s="1">
        <f t="shared" si="18"/>
        <v>3</v>
      </c>
      <c r="Z8" s="1">
        <f t="shared" si="19"/>
        <v>0</v>
      </c>
      <c r="AA8" s="1" t="str">
        <f t="shared" si="0"/>
        <v>L</v>
      </c>
      <c r="AB8" s="1">
        <f t="shared" si="20"/>
        <v>2</v>
      </c>
      <c r="AC8" s="1" t="str">
        <f t="shared" si="1"/>
        <v>OTL</v>
      </c>
      <c r="AD8" s="1">
        <f t="shared" si="21"/>
        <v>2</v>
      </c>
      <c r="AE8" s="1">
        <f t="shared" si="22"/>
        <v>4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45953</v>
      </c>
      <c r="B9" s="1">
        <v>8</v>
      </c>
      <c r="C9" s="1" t="s">
        <v>66</v>
      </c>
      <c r="D9" s="1" t="s">
        <v>10</v>
      </c>
      <c r="E9" s="1">
        <v>2</v>
      </c>
      <c r="F9" s="1">
        <v>1</v>
      </c>
      <c r="G9" s="1" t="s">
        <v>83</v>
      </c>
      <c r="H9" s="1" t="s">
        <v>83</v>
      </c>
      <c r="I9" s="1">
        <f t="shared" si="2"/>
        <v>3</v>
      </c>
      <c r="J9" s="1">
        <f t="shared" si="3"/>
        <v>4</v>
      </c>
      <c r="K9" s="1">
        <f t="shared" si="4"/>
        <v>1</v>
      </c>
      <c r="L9" s="1">
        <f t="shared" si="5"/>
        <v>1</v>
      </c>
      <c r="M9" s="1">
        <f t="shared" si="6"/>
        <v>1</v>
      </c>
      <c r="N9" s="1">
        <f t="shared" si="7"/>
        <v>0</v>
      </c>
      <c r="O9" s="1">
        <f t="shared" si="8"/>
        <v>2</v>
      </c>
      <c r="P9" s="1">
        <f t="shared" si="9"/>
        <v>2</v>
      </c>
      <c r="Q9" s="1">
        <f t="shared" si="10"/>
        <v>1</v>
      </c>
      <c r="R9" s="1">
        <f t="shared" si="11"/>
        <v>1</v>
      </c>
      <c r="S9" s="1">
        <f t="shared" si="12"/>
        <v>2</v>
      </c>
      <c r="T9" s="1">
        <f t="shared" si="13"/>
        <v>0</v>
      </c>
      <c r="U9" s="1">
        <f t="shared" si="14"/>
        <v>1</v>
      </c>
      <c r="V9" s="1">
        <f t="shared" si="15"/>
        <v>2</v>
      </c>
      <c r="W9" s="1">
        <f t="shared" si="16"/>
        <v>0</v>
      </c>
      <c r="X9" s="1">
        <f t="shared" si="17"/>
        <v>2</v>
      </c>
      <c r="Y9" s="1">
        <f t="shared" si="18"/>
        <v>3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13</v>
      </c>
    </row>
    <row r="10" spans="1:41" x14ac:dyDescent="0.3">
      <c r="A10" s="42">
        <v>45955</v>
      </c>
      <c r="B10" s="1">
        <v>9</v>
      </c>
      <c r="C10" s="1" t="s">
        <v>65</v>
      </c>
      <c r="D10" s="1" t="s">
        <v>1</v>
      </c>
      <c r="E10" s="1">
        <v>7</v>
      </c>
      <c r="F10" s="1">
        <v>1</v>
      </c>
      <c r="G10" s="1" t="s">
        <v>83</v>
      </c>
      <c r="H10" s="1" t="s">
        <v>83</v>
      </c>
      <c r="I10" s="1">
        <f t="shared" si="2"/>
        <v>4</v>
      </c>
      <c r="J10" s="1">
        <f t="shared" si="3"/>
        <v>4</v>
      </c>
      <c r="K10" s="1">
        <f t="shared" si="4"/>
        <v>1</v>
      </c>
      <c r="L10" s="1">
        <f t="shared" si="5"/>
        <v>1</v>
      </c>
      <c r="M10" s="1">
        <f t="shared" si="6"/>
        <v>1</v>
      </c>
      <c r="N10" s="1">
        <f t="shared" si="7"/>
        <v>0</v>
      </c>
      <c r="O10" s="1">
        <f t="shared" si="8"/>
        <v>2</v>
      </c>
      <c r="P10" s="1">
        <f t="shared" si="9"/>
        <v>2</v>
      </c>
      <c r="Q10" s="1">
        <f t="shared" si="10"/>
        <v>1</v>
      </c>
      <c r="R10" s="1">
        <f t="shared" si="11"/>
        <v>2</v>
      </c>
      <c r="S10" s="1">
        <f t="shared" si="12"/>
        <v>2</v>
      </c>
      <c r="T10" s="1">
        <f t="shared" si="13"/>
        <v>0</v>
      </c>
      <c r="U10" s="1">
        <f t="shared" si="14"/>
        <v>1</v>
      </c>
      <c r="V10" s="1">
        <f t="shared" si="15"/>
        <v>2</v>
      </c>
      <c r="W10" s="1">
        <f t="shared" si="16"/>
        <v>0</v>
      </c>
      <c r="X10" s="1">
        <f t="shared" si="17"/>
        <v>3</v>
      </c>
      <c r="Y10" s="1">
        <f t="shared" si="18"/>
        <v>3</v>
      </c>
      <c r="Z10" s="1">
        <f t="shared" si="19"/>
        <v>0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4</v>
      </c>
      <c r="AE10" s="1">
        <f t="shared" si="22"/>
        <v>4</v>
      </c>
      <c r="AF10" s="1">
        <f t="shared" si="23"/>
        <v>1</v>
      </c>
      <c r="AG10" s="43"/>
      <c r="AM10" s="1" t="s">
        <v>21</v>
      </c>
      <c r="AN10" s="1" t="s">
        <v>12</v>
      </c>
    </row>
    <row r="11" spans="1:41" x14ac:dyDescent="0.3">
      <c r="A11" s="42">
        <v>45957</v>
      </c>
      <c r="B11" s="1">
        <v>10</v>
      </c>
      <c r="C11" s="1" t="s">
        <v>66</v>
      </c>
      <c r="D11" s="1" t="s">
        <v>29</v>
      </c>
      <c r="E11" s="1">
        <v>7</v>
      </c>
      <c r="F11" s="1">
        <v>2</v>
      </c>
      <c r="G11" s="1" t="s">
        <v>83</v>
      </c>
      <c r="H11" s="1" t="s">
        <v>83</v>
      </c>
      <c r="I11" s="1">
        <f t="shared" si="2"/>
        <v>5</v>
      </c>
      <c r="J11" s="1">
        <f t="shared" si="3"/>
        <v>4</v>
      </c>
      <c r="K11" s="1">
        <f t="shared" si="4"/>
        <v>1</v>
      </c>
      <c r="L11" s="1">
        <f t="shared" si="5"/>
        <v>1</v>
      </c>
      <c r="M11" s="1">
        <f t="shared" si="6"/>
        <v>1</v>
      </c>
      <c r="N11" s="1">
        <f t="shared" si="7"/>
        <v>0</v>
      </c>
      <c r="O11" s="1">
        <f t="shared" si="8"/>
        <v>3</v>
      </c>
      <c r="P11" s="1">
        <f t="shared" si="9"/>
        <v>2</v>
      </c>
      <c r="Q11" s="1">
        <f t="shared" si="10"/>
        <v>1</v>
      </c>
      <c r="R11" s="1">
        <f t="shared" si="11"/>
        <v>2</v>
      </c>
      <c r="S11" s="1">
        <f t="shared" si="12"/>
        <v>2</v>
      </c>
      <c r="T11" s="1">
        <f t="shared" si="13"/>
        <v>0</v>
      </c>
      <c r="U11" s="1">
        <f t="shared" si="14"/>
        <v>2</v>
      </c>
      <c r="V11" s="1">
        <f t="shared" si="15"/>
        <v>2</v>
      </c>
      <c r="W11" s="1">
        <f t="shared" si="16"/>
        <v>0</v>
      </c>
      <c r="X11" s="1">
        <f t="shared" si="17"/>
        <v>4</v>
      </c>
      <c r="Y11" s="1">
        <f t="shared" si="18"/>
        <v>3</v>
      </c>
      <c r="Z11" s="1">
        <f t="shared" si="19"/>
        <v>0</v>
      </c>
      <c r="AA11" s="1" t="str">
        <f t="shared" si="0"/>
        <v>W</v>
      </c>
      <c r="AB11" s="1">
        <f t="shared" si="20"/>
        <v>3</v>
      </c>
      <c r="AC11" s="1" t="str">
        <f t="shared" si="1"/>
        <v>W</v>
      </c>
      <c r="AD11" s="1">
        <f t="shared" si="21"/>
        <v>5</v>
      </c>
      <c r="AE11" s="1">
        <f t="shared" si="22"/>
        <v>4</v>
      </c>
      <c r="AF11" s="1">
        <f t="shared" si="23"/>
        <v>1</v>
      </c>
      <c r="AG11" s="43"/>
      <c r="AM11" s="1" t="s">
        <v>20</v>
      </c>
      <c r="AN11" s="1" t="s">
        <v>10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25</v>
      </c>
      <c r="E12" s="1">
        <v>3</v>
      </c>
      <c r="F12" s="1">
        <v>7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5</v>
      </c>
      <c r="K12" s="1">
        <f t="shared" si="4"/>
        <v>1</v>
      </c>
      <c r="L12" s="1">
        <f t="shared" si="5"/>
        <v>1</v>
      </c>
      <c r="M12" s="1">
        <f t="shared" si="6"/>
        <v>1</v>
      </c>
      <c r="N12" s="1">
        <f t="shared" si="7"/>
        <v>0</v>
      </c>
      <c r="O12" s="1">
        <f t="shared" si="8"/>
        <v>3</v>
      </c>
      <c r="P12" s="1">
        <f t="shared" si="9"/>
        <v>2</v>
      </c>
      <c r="Q12" s="1">
        <f t="shared" si="10"/>
        <v>1</v>
      </c>
      <c r="R12" s="1">
        <f t="shared" si="11"/>
        <v>2</v>
      </c>
      <c r="S12" s="1">
        <f t="shared" si="12"/>
        <v>3</v>
      </c>
      <c r="T12" s="1">
        <f t="shared" si="13"/>
        <v>0</v>
      </c>
      <c r="U12" s="1">
        <f t="shared" si="14"/>
        <v>2</v>
      </c>
      <c r="V12" s="1">
        <f t="shared" si="15"/>
        <v>2</v>
      </c>
      <c r="W12" s="1">
        <f t="shared" si="16"/>
        <v>0</v>
      </c>
      <c r="X12" s="1">
        <f t="shared" si="17"/>
        <v>4</v>
      </c>
      <c r="Y12" s="1">
        <f t="shared" si="18"/>
        <v>3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1</v>
      </c>
      <c r="AG12" s="43"/>
      <c r="AM12" s="1" t="s">
        <v>19</v>
      </c>
      <c r="AN12" s="1" t="s">
        <v>9</v>
      </c>
    </row>
    <row r="13" spans="1:41" x14ac:dyDescent="0.3">
      <c r="A13" s="42">
        <v>45960</v>
      </c>
      <c r="B13" s="1">
        <v>12</v>
      </c>
      <c r="C13" s="1" t="s">
        <v>66</v>
      </c>
      <c r="D13" s="1" t="s">
        <v>27</v>
      </c>
      <c r="E13" s="1">
        <v>4</v>
      </c>
      <c r="F13" s="1">
        <v>3</v>
      </c>
      <c r="G13" s="1" t="s">
        <v>84</v>
      </c>
      <c r="H13" s="1" t="s">
        <v>84</v>
      </c>
      <c r="I13" s="1">
        <f t="shared" si="2"/>
        <v>6</v>
      </c>
      <c r="J13" s="1">
        <f t="shared" si="3"/>
        <v>5</v>
      </c>
      <c r="K13" s="1">
        <f t="shared" si="4"/>
        <v>2</v>
      </c>
      <c r="L13" s="1">
        <f t="shared" si="5"/>
        <v>1</v>
      </c>
      <c r="M13" s="1">
        <f t="shared" si="6"/>
        <v>2</v>
      </c>
      <c r="N13" s="1">
        <f t="shared" si="7"/>
        <v>0</v>
      </c>
      <c r="O13" s="1">
        <f t="shared" si="8"/>
        <v>4</v>
      </c>
      <c r="P13" s="1">
        <f t="shared" si="9"/>
        <v>2</v>
      </c>
      <c r="Q13" s="1">
        <f t="shared" si="10"/>
        <v>1</v>
      </c>
      <c r="R13" s="1">
        <f t="shared" si="11"/>
        <v>2</v>
      </c>
      <c r="S13" s="1">
        <f t="shared" si="12"/>
        <v>3</v>
      </c>
      <c r="T13" s="1">
        <f t="shared" si="13"/>
        <v>0</v>
      </c>
      <c r="U13" s="1">
        <f t="shared" si="14"/>
        <v>2</v>
      </c>
      <c r="V13" s="1">
        <f t="shared" si="15"/>
        <v>2</v>
      </c>
      <c r="W13" s="1">
        <f t="shared" si="16"/>
        <v>0</v>
      </c>
      <c r="X13" s="1">
        <f t="shared" si="17"/>
        <v>4</v>
      </c>
      <c r="Y13" s="1">
        <f t="shared" si="18"/>
        <v>3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5</v>
      </c>
      <c r="AE13" s="1">
        <f t="shared" si="25"/>
        <v>4</v>
      </c>
      <c r="AF13" s="1">
        <f t="shared" si="26"/>
        <v>1</v>
      </c>
      <c r="AG13" s="43"/>
      <c r="AM13" s="1" t="s">
        <v>18</v>
      </c>
      <c r="AN13" s="1" t="s">
        <v>5</v>
      </c>
    </row>
    <row r="14" spans="1:41" x14ac:dyDescent="0.3">
      <c r="A14" s="42">
        <v>45962</v>
      </c>
      <c r="B14" s="1">
        <v>13</v>
      </c>
      <c r="C14" s="1" t="s">
        <v>65</v>
      </c>
      <c r="D14" s="1" t="s">
        <v>16</v>
      </c>
      <c r="E14" s="1">
        <v>3</v>
      </c>
      <c r="F14" s="1">
        <v>4</v>
      </c>
      <c r="G14" s="1" t="s">
        <v>84</v>
      </c>
      <c r="H14" s="1" t="s">
        <v>83</v>
      </c>
      <c r="I14" s="1">
        <f t="shared" si="2"/>
        <v>6</v>
      </c>
      <c r="J14" s="1">
        <f t="shared" si="3"/>
        <v>5</v>
      </c>
      <c r="K14" s="1">
        <f t="shared" si="4"/>
        <v>2</v>
      </c>
      <c r="L14" s="1">
        <f t="shared" si="5"/>
        <v>2</v>
      </c>
      <c r="M14" s="1">
        <f t="shared" si="6"/>
        <v>2</v>
      </c>
      <c r="N14" s="1">
        <f t="shared" si="7"/>
        <v>0</v>
      </c>
      <c r="O14" s="1">
        <f t="shared" si="8"/>
        <v>4</v>
      </c>
      <c r="P14" s="1">
        <f t="shared" si="9"/>
        <v>2</v>
      </c>
      <c r="Q14" s="1">
        <f t="shared" si="10"/>
        <v>1</v>
      </c>
      <c r="R14" s="1">
        <f t="shared" si="11"/>
        <v>2</v>
      </c>
      <c r="S14" s="1">
        <f t="shared" si="12"/>
        <v>3</v>
      </c>
      <c r="T14" s="1">
        <f t="shared" si="13"/>
        <v>1</v>
      </c>
      <c r="U14" s="1">
        <f t="shared" si="14"/>
        <v>2</v>
      </c>
      <c r="V14" s="1">
        <f t="shared" si="15"/>
        <v>2</v>
      </c>
      <c r="W14" s="1">
        <f t="shared" si="16"/>
        <v>1</v>
      </c>
      <c r="X14" s="1">
        <f t="shared" si="17"/>
        <v>4</v>
      </c>
      <c r="Y14" s="1">
        <f t="shared" si="18"/>
        <v>3</v>
      </c>
      <c r="Z14" s="1">
        <f t="shared" si="19"/>
        <v>1</v>
      </c>
      <c r="AA14" s="1" t="str">
        <f t="shared" si="0"/>
        <v>L</v>
      </c>
      <c r="AB14" s="1">
        <f t="shared" si="20"/>
        <v>1</v>
      </c>
      <c r="AC14" s="1" t="str">
        <f t="shared" si="1"/>
        <v>OTL</v>
      </c>
      <c r="AD14" s="1">
        <f t="shared" si="24"/>
        <v>5</v>
      </c>
      <c r="AE14" s="1">
        <f t="shared" si="25"/>
        <v>3</v>
      </c>
      <c r="AF14" s="1">
        <f t="shared" si="26"/>
        <v>2</v>
      </c>
      <c r="AG14" s="43"/>
      <c r="AM14" s="1" t="s">
        <v>17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65</v>
      </c>
      <c r="D15" s="1" t="s">
        <v>29</v>
      </c>
      <c r="E15" s="1">
        <v>2</v>
      </c>
      <c r="F15" s="1">
        <v>3</v>
      </c>
      <c r="G15" s="1" t="s">
        <v>84</v>
      </c>
      <c r="H15" s="1" t="s">
        <v>83</v>
      </c>
      <c r="I15" s="1">
        <f t="shared" si="2"/>
        <v>6</v>
      </c>
      <c r="J15" s="1">
        <f t="shared" si="3"/>
        <v>5</v>
      </c>
      <c r="K15" s="1">
        <f t="shared" si="4"/>
        <v>2</v>
      </c>
      <c r="L15" s="1">
        <f t="shared" si="5"/>
        <v>3</v>
      </c>
      <c r="M15" s="1">
        <f t="shared" si="6"/>
        <v>2</v>
      </c>
      <c r="N15" s="1">
        <f t="shared" si="7"/>
        <v>0</v>
      </c>
      <c r="O15" s="1">
        <f t="shared" si="8"/>
        <v>4</v>
      </c>
      <c r="P15" s="1">
        <f t="shared" si="9"/>
        <v>2</v>
      </c>
      <c r="Q15" s="1">
        <f t="shared" si="10"/>
        <v>1</v>
      </c>
      <c r="R15" s="1">
        <f t="shared" si="11"/>
        <v>2</v>
      </c>
      <c r="S15" s="1">
        <f t="shared" si="12"/>
        <v>3</v>
      </c>
      <c r="T15" s="1">
        <f t="shared" si="13"/>
        <v>2</v>
      </c>
      <c r="U15" s="1">
        <f t="shared" si="14"/>
        <v>2</v>
      </c>
      <c r="V15" s="1">
        <f t="shared" si="15"/>
        <v>2</v>
      </c>
      <c r="W15" s="1">
        <f t="shared" si="16"/>
        <v>2</v>
      </c>
      <c r="X15" s="1">
        <f t="shared" si="17"/>
        <v>4</v>
      </c>
      <c r="Y15" s="1">
        <f t="shared" si="18"/>
        <v>3</v>
      </c>
      <c r="Z15" s="1">
        <f t="shared" si="19"/>
        <v>2</v>
      </c>
      <c r="AA15" s="1" t="str">
        <f t="shared" si="0"/>
        <v>L</v>
      </c>
      <c r="AB15" s="1">
        <f t="shared" si="20"/>
        <v>2</v>
      </c>
      <c r="AC15" s="1" t="str">
        <f t="shared" si="1"/>
        <v>OTL</v>
      </c>
      <c r="AD15" s="1">
        <f t="shared" si="24"/>
        <v>5</v>
      </c>
      <c r="AE15" s="1">
        <f t="shared" si="25"/>
        <v>2</v>
      </c>
      <c r="AF15" s="1">
        <f t="shared" si="26"/>
        <v>3</v>
      </c>
      <c r="AG15" s="43"/>
      <c r="AM15" s="1" t="s">
        <v>16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10</v>
      </c>
      <c r="E16" s="1">
        <v>3</v>
      </c>
      <c r="F16" s="1">
        <v>2</v>
      </c>
      <c r="G16" s="1" t="s">
        <v>84</v>
      </c>
      <c r="H16" s="1" t="s">
        <v>83</v>
      </c>
      <c r="I16" s="1">
        <f t="shared" si="2"/>
        <v>7</v>
      </c>
      <c r="J16" s="1">
        <f t="shared" si="3"/>
        <v>5</v>
      </c>
      <c r="K16" s="1">
        <f t="shared" si="4"/>
        <v>3</v>
      </c>
      <c r="L16" s="1">
        <f t="shared" si="5"/>
        <v>3</v>
      </c>
      <c r="M16" s="1">
        <f t="shared" si="6"/>
        <v>2</v>
      </c>
      <c r="N16" s="1">
        <f t="shared" si="7"/>
        <v>0</v>
      </c>
      <c r="O16" s="1">
        <f t="shared" si="8"/>
        <v>4</v>
      </c>
      <c r="P16" s="1">
        <f t="shared" si="9"/>
        <v>2</v>
      </c>
      <c r="Q16" s="1">
        <f t="shared" si="10"/>
        <v>1</v>
      </c>
      <c r="R16" s="1">
        <f t="shared" si="11"/>
        <v>3</v>
      </c>
      <c r="S16" s="1">
        <f t="shared" si="12"/>
        <v>3</v>
      </c>
      <c r="T16" s="1">
        <f t="shared" si="13"/>
        <v>2</v>
      </c>
      <c r="U16" s="1">
        <f t="shared" si="14"/>
        <v>2</v>
      </c>
      <c r="V16" s="1">
        <f t="shared" si="15"/>
        <v>2</v>
      </c>
      <c r="W16" s="1">
        <f t="shared" si="16"/>
        <v>2</v>
      </c>
      <c r="X16" s="1">
        <f t="shared" si="17"/>
        <v>5</v>
      </c>
      <c r="Y16" s="1">
        <f t="shared" si="18"/>
        <v>3</v>
      </c>
      <c r="Z16" s="1">
        <f t="shared" si="19"/>
        <v>2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5</v>
      </c>
      <c r="AE16" s="1">
        <f t="shared" si="25"/>
        <v>2</v>
      </c>
      <c r="AF16" s="1">
        <f t="shared" si="26"/>
        <v>3</v>
      </c>
      <c r="AG16" s="43"/>
      <c r="AM16" s="1" t="s">
        <v>15</v>
      </c>
    </row>
    <row r="17" spans="1:39" x14ac:dyDescent="0.3">
      <c r="A17" s="42">
        <v>45970</v>
      </c>
      <c r="B17" s="1">
        <v>16</v>
      </c>
      <c r="C17" s="1" t="s">
        <v>66</v>
      </c>
      <c r="D17" s="1" t="s">
        <v>95</v>
      </c>
      <c r="E17" s="1">
        <v>4</v>
      </c>
      <c r="F17" s="1">
        <v>2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5</v>
      </c>
      <c r="K17" s="1">
        <f t="shared" si="4"/>
        <v>3</v>
      </c>
      <c r="L17" s="1">
        <f t="shared" si="5"/>
        <v>3</v>
      </c>
      <c r="M17" s="1">
        <f t="shared" si="6"/>
        <v>2</v>
      </c>
      <c r="N17" s="1">
        <f t="shared" si="7"/>
        <v>0</v>
      </c>
      <c r="O17" s="1">
        <f t="shared" si="8"/>
        <v>5</v>
      </c>
      <c r="P17" s="1">
        <f t="shared" si="9"/>
        <v>2</v>
      </c>
      <c r="Q17" s="1">
        <f t="shared" si="10"/>
        <v>1</v>
      </c>
      <c r="R17" s="1">
        <f t="shared" si="11"/>
        <v>3</v>
      </c>
      <c r="S17" s="1">
        <f t="shared" si="12"/>
        <v>3</v>
      </c>
      <c r="T17" s="1">
        <f t="shared" si="13"/>
        <v>2</v>
      </c>
      <c r="U17" s="1">
        <f t="shared" si="14"/>
        <v>2</v>
      </c>
      <c r="V17" s="1">
        <f t="shared" si="15"/>
        <v>2</v>
      </c>
      <c r="W17" s="1">
        <f t="shared" si="16"/>
        <v>2</v>
      </c>
      <c r="X17" s="1">
        <f t="shared" si="17"/>
        <v>5</v>
      </c>
      <c r="Y17" s="1">
        <f t="shared" si="18"/>
        <v>3</v>
      </c>
      <c r="Z17" s="1">
        <f t="shared" si="19"/>
        <v>2</v>
      </c>
      <c r="AA17" s="1" t="str">
        <f t="shared" si="0"/>
        <v>W</v>
      </c>
      <c r="AB17" s="1">
        <f t="shared" si="20"/>
        <v>2</v>
      </c>
      <c r="AC17" s="1" t="str">
        <f t="shared" si="1"/>
        <v>W</v>
      </c>
      <c r="AD17" s="1">
        <f t="shared" si="24"/>
        <v>6</v>
      </c>
      <c r="AE17" s="1">
        <f t="shared" si="25"/>
        <v>1</v>
      </c>
      <c r="AF17" s="1">
        <f t="shared" si="26"/>
        <v>3</v>
      </c>
      <c r="AG17" s="43"/>
      <c r="AM17" s="1" t="s">
        <v>14</v>
      </c>
    </row>
    <row r="18" spans="1:39" x14ac:dyDescent="0.3">
      <c r="A18" s="42">
        <v>45972</v>
      </c>
      <c r="B18" s="1">
        <v>17</v>
      </c>
      <c r="C18" s="1" t="s">
        <v>66</v>
      </c>
      <c r="D18" s="1" t="s">
        <v>22</v>
      </c>
      <c r="E18" s="1">
        <v>2</v>
      </c>
      <c r="F18" s="1">
        <v>3</v>
      </c>
      <c r="G18" s="1" t="s">
        <v>84</v>
      </c>
      <c r="H18" s="1" t="s">
        <v>83</v>
      </c>
      <c r="I18" s="1">
        <f t="shared" si="2"/>
        <v>8</v>
      </c>
      <c r="J18" s="1">
        <f t="shared" si="3"/>
        <v>5</v>
      </c>
      <c r="K18" s="1">
        <f t="shared" si="4"/>
        <v>3</v>
      </c>
      <c r="L18" s="1">
        <f t="shared" si="5"/>
        <v>4</v>
      </c>
      <c r="M18" s="1">
        <f t="shared" si="6"/>
        <v>2</v>
      </c>
      <c r="N18" s="1">
        <f t="shared" si="7"/>
        <v>0</v>
      </c>
      <c r="O18" s="1">
        <f t="shared" si="8"/>
        <v>5</v>
      </c>
      <c r="P18" s="1">
        <f t="shared" si="9"/>
        <v>2</v>
      </c>
      <c r="Q18" s="1">
        <f t="shared" si="10"/>
        <v>2</v>
      </c>
      <c r="R18" s="1">
        <f t="shared" si="11"/>
        <v>3</v>
      </c>
      <c r="S18" s="1">
        <f t="shared" si="12"/>
        <v>3</v>
      </c>
      <c r="T18" s="1">
        <f t="shared" si="13"/>
        <v>2</v>
      </c>
      <c r="U18" s="1">
        <f t="shared" si="14"/>
        <v>2</v>
      </c>
      <c r="V18" s="1">
        <f t="shared" si="15"/>
        <v>2</v>
      </c>
      <c r="W18" s="1">
        <f t="shared" si="16"/>
        <v>2</v>
      </c>
      <c r="X18" s="1">
        <f t="shared" si="17"/>
        <v>5</v>
      </c>
      <c r="Y18" s="1">
        <f t="shared" si="18"/>
        <v>3</v>
      </c>
      <c r="Z18" s="1">
        <f t="shared" si="19"/>
        <v>2</v>
      </c>
      <c r="AA18" s="1" t="str">
        <f t="shared" si="0"/>
        <v>L</v>
      </c>
      <c r="AB18" s="1">
        <f t="shared" si="20"/>
        <v>1</v>
      </c>
      <c r="AC18" s="1" t="str">
        <f t="shared" si="1"/>
        <v>OTL</v>
      </c>
      <c r="AD18" s="1">
        <f t="shared" si="24"/>
        <v>6</v>
      </c>
      <c r="AE18" s="1">
        <f t="shared" si="25"/>
        <v>1</v>
      </c>
      <c r="AF18" s="1">
        <f t="shared" si="26"/>
        <v>3</v>
      </c>
      <c r="AG18" s="43"/>
      <c r="AM18" s="1" t="s">
        <v>13</v>
      </c>
    </row>
    <row r="19" spans="1:39" x14ac:dyDescent="0.3">
      <c r="A19" s="42">
        <v>45974</v>
      </c>
      <c r="B19" s="1">
        <v>18</v>
      </c>
      <c r="C19" s="1" t="s">
        <v>66</v>
      </c>
      <c r="D19" s="1" t="s">
        <v>29</v>
      </c>
      <c r="E19" s="1">
        <v>5</v>
      </c>
      <c r="F19" s="1">
        <v>3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5</v>
      </c>
      <c r="K19" s="1">
        <f t="shared" si="4"/>
        <v>3</v>
      </c>
      <c r="L19" s="1">
        <f t="shared" si="5"/>
        <v>4</v>
      </c>
      <c r="M19" s="1">
        <f t="shared" si="6"/>
        <v>2</v>
      </c>
      <c r="N19" s="1">
        <f t="shared" si="7"/>
        <v>0</v>
      </c>
      <c r="O19" s="1">
        <f t="shared" si="8"/>
        <v>6</v>
      </c>
      <c r="P19" s="1">
        <f t="shared" si="9"/>
        <v>2</v>
      </c>
      <c r="Q19" s="1">
        <f t="shared" si="10"/>
        <v>2</v>
      </c>
      <c r="R19" s="1">
        <f t="shared" si="11"/>
        <v>3</v>
      </c>
      <c r="S19" s="1">
        <f t="shared" si="12"/>
        <v>3</v>
      </c>
      <c r="T19" s="1">
        <f t="shared" si="13"/>
        <v>2</v>
      </c>
      <c r="U19" s="1">
        <f t="shared" si="14"/>
        <v>3</v>
      </c>
      <c r="V19" s="1">
        <f t="shared" si="15"/>
        <v>2</v>
      </c>
      <c r="W19" s="1">
        <f t="shared" si="16"/>
        <v>2</v>
      </c>
      <c r="X19" s="1">
        <f t="shared" si="17"/>
        <v>6</v>
      </c>
      <c r="Y19" s="1">
        <f t="shared" si="18"/>
        <v>3</v>
      </c>
      <c r="Z19" s="1">
        <f t="shared" si="19"/>
        <v>2</v>
      </c>
      <c r="AA19" s="1" t="str">
        <f t="shared" si="0"/>
        <v>W</v>
      </c>
      <c r="AB19" s="1">
        <f t="shared" si="20"/>
        <v>1</v>
      </c>
      <c r="AC19" s="1" t="str">
        <f t="shared" si="1"/>
        <v>W</v>
      </c>
      <c r="AD19" s="1">
        <f t="shared" si="24"/>
        <v>6</v>
      </c>
      <c r="AE19" s="1">
        <f t="shared" si="25"/>
        <v>1</v>
      </c>
      <c r="AF19" s="1">
        <f t="shared" si="26"/>
        <v>3</v>
      </c>
      <c r="AG19" s="43"/>
      <c r="AM19" s="1" t="s">
        <v>12</v>
      </c>
    </row>
    <row r="20" spans="1:39" x14ac:dyDescent="0.3">
      <c r="A20" s="42">
        <v>45976</v>
      </c>
      <c r="B20" s="1">
        <v>19</v>
      </c>
      <c r="C20" s="1" t="s">
        <v>66</v>
      </c>
      <c r="D20" s="1" t="s">
        <v>18</v>
      </c>
      <c r="E20" s="1">
        <v>0</v>
      </c>
      <c r="F20" s="1">
        <v>1</v>
      </c>
      <c r="G20" s="1" t="s">
        <v>83</v>
      </c>
      <c r="H20" s="1" t="s">
        <v>83</v>
      </c>
      <c r="I20" s="1">
        <f t="shared" si="2"/>
        <v>9</v>
      </c>
      <c r="J20" s="1">
        <f t="shared" si="3"/>
        <v>6</v>
      </c>
      <c r="K20" s="1">
        <f t="shared" si="4"/>
        <v>3</v>
      </c>
      <c r="L20" s="1">
        <f t="shared" si="5"/>
        <v>4</v>
      </c>
      <c r="M20" s="1">
        <f t="shared" si="6"/>
        <v>2</v>
      </c>
      <c r="N20" s="1">
        <f t="shared" si="7"/>
        <v>0</v>
      </c>
      <c r="O20" s="1">
        <f t="shared" si="8"/>
        <v>6</v>
      </c>
      <c r="P20" s="1">
        <f t="shared" si="9"/>
        <v>3</v>
      </c>
      <c r="Q20" s="1">
        <f t="shared" si="10"/>
        <v>2</v>
      </c>
      <c r="R20" s="1">
        <f t="shared" si="11"/>
        <v>3</v>
      </c>
      <c r="S20" s="1">
        <f t="shared" si="12"/>
        <v>3</v>
      </c>
      <c r="T20" s="1">
        <f t="shared" si="13"/>
        <v>2</v>
      </c>
      <c r="U20" s="1">
        <f t="shared" si="14"/>
        <v>3</v>
      </c>
      <c r="V20" s="1">
        <f t="shared" si="15"/>
        <v>2</v>
      </c>
      <c r="W20" s="1">
        <f t="shared" si="16"/>
        <v>2</v>
      </c>
      <c r="X20" s="1">
        <f t="shared" si="17"/>
        <v>6</v>
      </c>
      <c r="Y20" s="1">
        <f t="shared" si="18"/>
        <v>3</v>
      </c>
      <c r="Z20" s="1">
        <f t="shared" si="19"/>
        <v>2</v>
      </c>
      <c r="AA20" s="1" t="str">
        <f t="shared" si="0"/>
        <v>L</v>
      </c>
      <c r="AB20" s="1">
        <f t="shared" si="20"/>
        <v>1</v>
      </c>
      <c r="AC20" s="1" t="str">
        <f t="shared" si="1"/>
        <v>L</v>
      </c>
      <c r="AD20" s="1">
        <f t="shared" si="24"/>
        <v>5</v>
      </c>
      <c r="AE20" s="1">
        <f t="shared" si="25"/>
        <v>2</v>
      </c>
      <c r="AF20" s="1">
        <f t="shared" si="26"/>
        <v>3</v>
      </c>
      <c r="AG20" s="43"/>
      <c r="AM20" s="1" t="s">
        <v>10</v>
      </c>
    </row>
    <row r="21" spans="1:39" x14ac:dyDescent="0.3">
      <c r="A21" s="42">
        <v>45981</v>
      </c>
      <c r="B21" s="1">
        <v>20</v>
      </c>
      <c r="C21" s="1" t="s">
        <v>65</v>
      </c>
      <c r="D21" s="1" t="s">
        <v>31</v>
      </c>
      <c r="E21" s="1">
        <v>3</v>
      </c>
      <c r="F21" s="1">
        <v>2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6</v>
      </c>
      <c r="K21" s="1">
        <f t="shared" si="4"/>
        <v>3</v>
      </c>
      <c r="L21" s="1">
        <f t="shared" si="5"/>
        <v>4</v>
      </c>
      <c r="M21" s="1">
        <f t="shared" si="6"/>
        <v>2</v>
      </c>
      <c r="N21" s="1">
        <f t="shared" si="7"/>
        <v>0</v>
      </c>
      <c r="O21" s="1">
        <f t="shared" si="8"/>
        <v>6</v>
      </c>
      <c r="P21" s="1">
        <f t="shared" si="9"/>
        <v>3</v>
      </c>
      <c r="Q21" s="1">
        <f t="shared" si="10"/>
        <v>2</v>
      </c>
      <c r="R21" s="1">
        <f t="shared" si="11"/>
        <v>4</v>
      </c>
      <c r="S21" s="1">
        <f t="shared" si="12"/>
        <v>3</v>
      </c>
      <c r="T21" s="1">
        <f t="shared" si="13"/>
        <v>2</v>
      </c>
      <c r="U21" s="1">
        <f t="shared" si="14"/>
        <v>3</v>
      </c>
      <c r="V21" s="1">
        <f t="shared" si="15"/>
        <v>2</v>
      </c>
      <c r="W21" s="1">
        <f t="shared" si="16"/>
        <v>2</v>
      </c>
      <c r="X21" s="1">
        <f t="shared" si="17"/>
        <v>6</v>
      </c>
      <c r="Y21" s="1">
        <f t="shared" si="18"/>
        <v>3</v>
      </c>
      <c r="Z21" s="1">
        <f t="shared" si="19"/>
        <v>2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5</v>
      </c>
      <c r="AE21" s="1">
        <f t="shared" si="25"/>
        <v>2</v>
      </c>
      <c r="AF21" s="1">
        <f t="shared" si="26"/>
        <v>3</v>
      </c>
      <c r="AG21" s="43"/>
      <c r="AM21" s="1" t="s">
        <v>9</v>
      </c>
    </row>
    <row r="22" spans="1:39" x14ac:dyDescent="0.3">
      <c r="A22" s="42">
        <v>45983</v>
      </c>
      <c r="B22" s="1">
        <v>21</v>
      </c>
      <c r="C22" s="1" t="s">
        <v>65</v>
      </c>
      <c r="D22" s="1" t="s">
        <v>8</v>
      </c>
      <c r="E22" s="1">
        <v>3</v>
      </c>
      <c r="F22" s="1">
        <v>2</v>
      </c>
      <c r="G22" s="1" t="s">
        <v>83</v>
      </c>
      <c r="H22" s="1" t="s">
        <v>83</v>
      </c>
      <c r="I22" s="1">
        <f t="shared" si="2"/>
        <v>11</v>
      </c>
      <c r="J22" s="1">
        <f t="shared" si="3"/>
        <v>6</v>
      </c>
      <c r="K22" s="1">
        <f t="shared" si="4"/>
        <v>3</v>
      </c>
      <c r="L22" s="1">
        <f t="shared" si="5"/>
        <v>4</v>
      </c>
      <c r="M22" s="1">
        <f t="shared" si="6"/>
        <v>2</v>
      </c>
      <c r="N22" s="1">
        <f t="shared" si="7"/>
        <v>0</v>
      </c>
      <c r="O22" s="1">
        <f t="shared" si="8"/>
        <v>6</v>
      </c>
      <c r="P22" s="1">
        <f t="shared" si="9"/>
        <v>3</v>
      </c>
      <c r="Q22" s="1">
        <f t="shared" si="10"/>
        <v>2</v>
      </c>
      <c r="R22" s="1">
        <f t="shared" si="11"/>
        <v>5</v>
      </c>
      <c r="S22" s="1">
        <f t="shared" si="12"/>
        <v>3</v>
      </c>
      <c r="T22" s="1">
        <f t="shared" si="13"/>
        <v>2</v>
      </c>
      <c r="U22" s="1">
        <f t="shared" si="14"/>
        <v>3</v>
      </c>
      <c r="V22" s="1">
        <f t="shared" si="15"/>
        <v>2</v>
      </c>
      <c r="W22" s="1">
        <f t="shared" si="16"/>
        <v>2</v>
      </c>
      <c r="X22" s="1">
        <f t="shared" si="17"/>
        <v>6</v>
      </c>
      <c r="Y22" s="1">
        <f t="shared" si="18"/>
        <v>3</v>
      </c>
      <c r="Z22" s="1">
        <f t="shared" si="19"/>
        <v>2</v>
      </c>
      <c r="AA22" s="1" t="str">
        <f t="shared" si="0"/>
        <v>W</v>
      </c>
      <c r="AB22" s="1">
        <f t="shared" si="20"/>
        <v>2</v>
      </c>
      <c r="AC22" s="1" t="str">
        <f t="shared" si="1"/>
        <v>W</v>
      </c>
      <c r="AD22" s="1">
        <f t="shared" si="24"/>
        <v>6</v>
      </c>
      <c r="AE22" s="1">
        <f t="shared" si="25"/>
        <v>1</v>
      </c>
      <c r="AF22" s="1">
        <f t="shared" si="26"/>
        <v>3</v>
      </c>
      <c r="AG22" s="43"/>
      <c r="AM22" s="1" t="s">
        <v>8</v>
      </c>
    </row>
    <row r="23" spans="1:39" x14ac:dyDescent="0.3">
      <c r="A23" s="42">
        <v>45985</v>
      </c>
      <c r="B23" s="1">
        <v>22</v>
      </c>
      <c r="C23" s="1" t="s">
        <v>65</v>
      </c>
      <c r="D23" s="1" t="s">
        <v>18</v>
      </c>
      <c r="E23" s="1">
        <v>1</v>
      </c>
      <c r="F23" s="1">
        <v>2</v>
      </c>
      <c r="G23" s="1" t="s">
        <v>83</v>
      </c>
      <c r="H23" s="1" t="s">
        <v>83</v>
      </c>
      <c r="I23" s="1">
        <f t="shared" si="2"/>
        <v>11</v>
      </c>
      <c r="J23" s="1">
        <f t="shared" si="3"/>
        <v>7</v>
      </c>
      <c r="K23" s="1">
        <f t="shared" si="4"/>
        <v>3</v>
      </c>
      <c r="L23" s="1">
        <f t="shared" si="5"/>
        <v>4</v>
      </c>
      <c r="M23" s="1">
        <f t="shared" si="6"/>
        <v>2</v>
      </c>
      <c r="N23" s="1">
        <f t="shared" si="7"/>
        <v>0</v>
      </c>
      <c r="O23" s="1">
        <f t="shared" si="8"/>
        <v>6</v>
      </c>
      <c r="P23" s="1">
        <f t="shared" si="9"/>
        <v>3</v>
      </c>
      <c r="Q23" s="1">
        <f t="shared" si="10"/>
        <v>2</v>
      </c>
      <c r="R23" s="1">
        <f t="shared" si="11"/>
        <v>5</v>
      </c>
      <c r="S23" s="1">
        <f t="shared" si="12"/>
        <v>4</v>
      </c>
      <c r="T23" s="1">
        <f t="shared" si="13"/>
        <v>2</v>
      </c>
      <c r="U23" s="1">
        <f t="shared" si="14"/>
        <v>3</v>
      </c>
      <c r="V23" s="1">
        <f t="shared" si="15"/>
        <v>2</v>
      </c>
      <c r="W23" s="1">
        <f t="shared" si="16"/>
        <v>2</v>
      </c>
      <c r="X23" s="1">
        <f t="shared" si="17"/>
        <v>6</v>
      </c>
      <c r="Y23" s="1">
        <f t="shared" si="18"/>
        <v>3</v>
      </c>
      <c r="Z23" s="1">
        <f t="shared" si="19"/>
        <v>2</v>
      </c>
      <c r="AA23" s="1" t="str">
        <f t="shared" si="0"/>
        <v>L</v>
      </c>
      <c r="AB23" s="1">
        <f t="shared" si="20"/>
        <v>1</v>
      </c>
      <c r="AC23" s="1" t="str">
        <f t="shared" si="1"/>
        <v>L</v>
      </c>
      <c r="AD23" s="1">
        <f t="shared" si="24"/>
        <v>5</v>
      </c>
      <c r="AE23" s="1">
        <f t="shared" si="25"/>
        <v>2</v>
      </c>
      <c r="AF23" s="1">
        <f t="shared" si="26"/>
        <v>3</v>
      </c>
      <c r="AG23" s="43"/>
      <c r="AM23" s="1" t="s">
        <v>7</v>
      </c>
    </row>
    <row r="24" spans="1:39" x14ac:dyDescent="0.3">
      <c r="A24" s="42">
        <v>45987</v>
      </c>
      <c r="B24" s="1">
        <v>23</v>
      </c>
      <c r="C24" s="1" t="s">
        <v>65</v>
      </c>
      <c r="D24" s="1" t="s">
        <v>2</v>
      </c>
      <c r="E24" s="1">
        <v>4</v>
      </c>
      <c r="F24" s="1">
        <v>3</v>
      </c>
      <c r="G24" s="1" t="s">
        <v>84</v>
      </c>
      <c r="H24" s="1" t="s">
        <v>84</v>
      </c>
      <c r="I24" s="1">
        <f t="shared" si="2"/>
        <v>12</v>
      </c>
      <c r="J24" s="1">
        <f t="shared" si="3"/>
        <v>7</v>
      </c>
      <c r="K24" s="1">
        <f t="shared" si="4"/>
        <v>4</v>
      </c>
      <c r="L24" s="1">
        <f t="shared" si="5"/>
        <v>4</v>
      </c>
      <c r="M24" s="1">
        <f t="shared" si="6"/>
        <v>3</v>
      </c>
      <c r="N24" s="1">
        <f t="shared" si="7"/>
        <v>0</v>
      </c>
      <c r="O24" s="1">
        <f t="shared" si="8"/>
        <v>6</v>
      </c>
      <c r="P24" s="1">
        <f t="shared" si="9"/>
        <v>3</v>
      </c>
      <c r="Q24" s="1">
        <f t="shared" si="10"/>
        <v>2</v>
      </c>
      <c r="R24" s="1">
        <f t="shared" si="11"/>
        <v>6</v>
      </c>
      <c r="S24" s="1">
        <f t="shared" si="12"/>
        <v>4</v>
      </c>
      <c r="T24" s="1">
        <f t="shared" si="13"/>
        <v>2</v>
      </c>
      <c r="U24" s="1">
        <f t="shared" si="14"/>
        <v>3</v>
      </c>
      <c r="V24" s="1">
        <f t="shared" si="15"/>
        <v>2</v>
      </c>
      <c r="W24" s="1">
        <f t="shared" si="16"/>
        <v>2</v>
      </c>
      <c r="X24" s="1">
        <f t="shared" si="17"/>
        <v>6</v>
      </c>
      <c r="Y24" s="1">
        <f t="shared" si="18"/>
        <v>3</v>
      </c>
      <c r="Z24" s="1">
        <f t="shared" si="19"/>
        <v>2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6</v>
      </c>
      <c r="AE24" s="1">
        <f t="shared" si="25"/>
        <v>2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6</v>
      </c>
      <c r="E25" s="1">
        <v>3</v>
      </c>
      <c r="F25" s="1">
        <v>4</v>
      </c>
      <c r="G25" s="1" t="s">
        <v>83</v>
      </c>
      <c r="H25" s="1" t="s">
        <v>83</v>
      </c>
      <c r="I25" s="1">
        <f t="shared" si="2"/>
        <v>12</v>
      </c>
      <c r="J25" s="1">
        <f t="shared" si="3"/>
        <v>8</v>
      </c>
      <c r="K25" s="1">
        <f t="shared" si="4"/>
        <v>4</v>
      </c>
      <c r="L25" s="1">
        <f t="shared" si="5"/>
        <v>4</v>
      </c>
      <c r="M25" s="1">
        <f t="shared" si="6"/>
        <v>3</v>
      </c>
      <c r="N25" s="1">
        <f t="shared" si="7"/>
        <v>0</v>
      </c>
      <c r="O25" s="1">
        <f t="shared" si="8"/>
        <v>6</v>
      </c>
      <c r="P25" s="1">
        <f t="shared" si="9"/>
        <v>3</v>
      </c>
      <c r="Q25" s="1">
        <f t="shared" si="10"/>
        <v>2</v>
      </c>
      <c r="R25" s="1">
        <f t="shared" si="11"/>
        <v>6</v>
      </c>
      <c r="S25" s="1">
        <f t="shared" si="12"/>
        <v>5</v>
      </c>
      <c r="T25" s="1">
        <f t="shared" si="13"/>
        <v>2</v>
      </c>
      <c r="U25" s="1">
        <f t="shared" si="14"/>
        <v>3</v>
      </c>
      <c r="V25" s="1">
        <f t="shared" si="15"/>
        <v>2</v>
      </c>
      <c r="W25" s="1">
        <f t="shared" si="16"/>
        <v>2</v>
      </c>
      <c r="X25" s="1">
        <f t="shared" si="17"/>
        <v>6</v>
      </c>
      <c r="Y25" s="1">
        <f t="shared" si="18"/>
        <v>3</v>
      </c>
      <c r="Z25" s="1">
        <f t="shared" si="19"/>
        <v>2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6</v>
      </c>
      <c r="AE25" s="1">
        <f t="shared" si="25"/>
        <v>3</v>
      </c>
      <c r="AF25" s="1">
        <f t="shared" si="26"/>
        <v>1</v>
      </c>
      <c r="AG25" s="43"/>
      <c r="AM25" s="1" t="s">
        <v>5</v>
      </c>
    </row>
    <row r="26" spans="1:39" x14ac:dyDescent="0.3">
      <c r="A26" s="42">
        <v>45991</v>
      </c>
      <c r="B26" s="1">
        <v>25</v>
      </c>
      <c r="C26" s="1" t="s">
        <v>65</v>
      </c>
      <c r="D26" s="1" t="s">
        <v>22</v>
      </c>
      <c r="E26" s="1">
        <v>1</v>
      </c>
      <c r="F26" s="1">
        <v>6</v>
      </c>
      <c r="G26" s="1" t="s">
        <v>83</v>
      </c>
      <c r="H26" s="1" t="s">
        <v>83</v>
      </c>
      <c r="I26" s="1">
        <f t="shared" si="2"/>
        <v>12</v>
      </c>
      <c r="J26" s="1">
        <f t="shared" si="3"/>
        <v>9</v>
      </c>
      <c r="K26" s="1">
        <f t="shared" si="4"/>
        <v>4</v>
      </c>
      <c r="L26" s="1">
        <f t="shared" si="5"/>
        <v>4</v>
      </c>
      <c r="M26" s="1">
        <f t="shared" si="6"/>
        <v>3</v>
      </c>
      <c r="N26" s="1">
        <f t="shared" si="7"/>
        <v>0</v>
      </c>
      <c r="O26" s="1">
        <f t="shared" si="8"/>
        <v>6</v>
      </c>
      <c r="P26" s="1">
        <f t="shared" si="9"/>
        <v>3</v>
      </c>
      <c r="Q26" s="1">
        <f t="shared" si="10"/>
        <v>2</v>
      </c>
      <c r="R26" s="1">
        <f t="shared" si="11"/>
        <v>6</v>
      </c>
      <c r="S26" s="1">
        <f t="shared" si="12"/>
        <v>6</v>
      </c>
      <c r="T26" s="1">
        <f t="shared" si="13"/>
        <v>2</v>
      </c>
      <c r="U26" s="1">
        <f t="shared" si="14"/>
        <v>3</v>
      </c>
      <c r="V26" s="1">
        <f t="shared" si="15"/>
        <v>2</v>
      </c>
      <c r="W26" s="1">
        <f t="shared" si="16"/>
        <v>2</v>
      </c>
      <c r="X26" s="1">
        <f t="shared" si="17"/>
        <v>6</v>
      </c>
      <c r="Y26" s="1">
        <f t="shared" si="18"/>
        <v>3</v>
      </c>
      <c r="Z26" s="1">
        <f t="shared" si="19"/>
        <v>2</v>
      </c>
      <c r="AA26" s="1" t="str">
        <f t="shared" si="0"/>
        <v>L</v>
      </c>
      <c r="AB26" s="1">
        <f t="shared" si="20"/>
        <v>2</v>
      </c>
      <c r="AC26" s="1" t="str">
        <f t="shared" si="1"/>
        <v>L</v>
      </c>
      <c r="AD26" s="1">
        <f t="shared" si="24"/>
        <v>5</v>
      </c>
      <c r="AE26" s="1">
        <f t="shared" si="25"/>
        <v>4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45993</v>
      </c>
      <c r="B27" s="1">
        <v>26</v>
      </c>
      <c r="C27" s="1" t="s">
        <v>65</v>
      </c>
      <c r="D27" s="1" t="s">
        <v>16</v>
      </c>
      <c r="E27" s="1">
        <v>5</v>
      </c>
      <c r="F27" s="1">
        <v>2</v>
      </c>
      <c r="G27" s="1" t="s">
        <v>83</v>
      </c>
      <c r="H27" s="1" t="s">
        <v>83</v>
      </c>
      <c r="I27" s="1">
        <f t="shared" si="2"/>
        <v>13</v>
      </c>
      <c r="J27" s="1">
        <f t="shared" si="3"/>
        <v>9</v>
      </c>
      <c r="K27" s="1">
        <f t="shared" si="4"/>
        <v>4</v>
      </c>
      <c r="L27" s="1">
        <f t="shared" si="5"/>
        <v>4</v>
      </c>
      <c r="M27" s="1">
        <f t="shared" si="6"/>
        <v>3</v>
      </c>
      <c r="N27" s="1">
        <f t="shared" si="7"/>
        <v>0</v>
      </c>
      <c r="O27" s="1">
        <f t="shared" si="8"/>
        <v>6</v>
      </c>
      <c r="P27" s="1">
        <f t="shared" si="9"/>
        <v>3</v>
      </c>
      <c r="Q27" s="1">
        <f t="shared" si="10"/>
        <v>2</v>
      </c>
      <c r="R27" s="1">
        <f t="shared" si="11"/>
        <v>7</v>
      </c>
      <c r="S27" s="1">
        <f t="shared" si="12"/>
        <v>6</v>
      </c>
      <c r="T27" s="1">
        <f t="shared" si="13"/>
        <v>2</v>
      </c>
      <c r="U27" s="1">
        <f t="shared" si="14"/>
        <v>4</v>
      </c>
      <c r="V27" s="1">
        <f t="shared" si="15"/>
        <v>2</v>
      </c>
      <c r="W27" s="1">
        <f t="shared" si="16"/>
        <v>2</v>
      </c>
      <c r="X27" s="1">
        <f t="shared" si="17"/>
        <v>7</v>
      </c>
      <c r="Y27" s="1">
        <f t="shared" si="18"/>
        <v>3</v>
      </c>
      <c r="Z27" s="1">
        <f t="shared" si="19"/>
        <v>2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5</v>
      </c>
      <c r="AE27" s="1">
        <f t="shared" si="25"/>
        <v>4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66</v>
      </c>
      <c r="D28" s="1" t="s">
        <v>12</v>
      </c>
      <c r="E28" s="1">
        <v>2</v>
      </c>
      <c r="F28" s="1">
        <v>4</v>
      </c>
      <c r="G28" s="1" t="s">
        <v>83</v>
      </c>
      <c r="H28" s="1" t="s">
        <v>83</v>
      </c>
      <c r="I28" s="1">
        <f t="shared" si="2"/>
        <v>13</v>
      </c>
      <c r="J28" s="1">
        <f t="shared" si="3"/>
        <v>10</v>
      </c>
      <c r="K28" s="1">
        <f t="shared" si="4"/>
        <v>4</v>
      </c>
      <c r="L28" s="1">
        <f t="shared" si="5"/>
        <v>4</v>
      </c>
      <c r="M28" s="1">
        <f t="shared" si="6"/>
        <v>3</v>
      </c>
      <c r="N28" s="1">
        <f t="shared" si="7"/>
        <v>0</v>
      </c>
      <c r="O28" s="1">
        <f t="shared" si="8"/>
        <v>6</v>
      </c>
      <c r="P28" s="1">
        <f t="shared" si="9"/>
        <v>4</v>
      </c>
      <c r="Q28" s="1">
        <f t="shared" si="10"/>
        <v>2</v>
      </c>
      <c r="R28" s="1">
        <f t="shared" si="11"/>
        <v>7</v>
      </c>
      <c r="S28" s="1">
        <f t="shared" si="12"/>
        <v>6</v>
      </c>
      <c r="T28" s="1">
        <f t="shared" si="13"/>
        <v>2</v>
      </c>
      <c r="U28" s="1">
        <f t="shared" si="14"/>
        <v>4</v>
      </c>
      <c r="V28" s="1">
        <f t="shared" si="15"/>
        <v>2</v>
      </c>
      <c r="W28" s="1">
        <f t="shared" si="16"/>
        <v>2</v>
      </c>
      <c r="X28" s="1">
        <f t="shared" si="17"/>
        <v>7</v>
      </c>
      <c r="Y28" s="1">
        <f t="shared" si="18"/>
        <v>4</v>
      </c>
      <c r="Z28" s="1">
        <f t="shared" si="19"/>
        <v>2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5</v>
      </c>
      <c r="AE28" s="1">
        <f t="shared" si="25"/>
        <v>5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66</v>
      </c>
      <c r="D29" s="1" t="s">
        <v>6</v>
      </c>
      <c r="E29" s="1">
        <v>1</v>
      </c>
      <c r="F29" s="1">
        <v>2</v>
      </c>
      <c r="G29" s="1" t="s">
        <v>83</v>
      </c>
      <c r="H29" s="1" t="s">
        <v>83</v>
      </c>
      <c r="I29" s="1">
        <f t="shared" si="2"/>
        <v>13</v>
      </c>
      <c r="J29" s="1">
        <f t="shared" si="3"/>
        <v>11</v>
      </c>
      <c r="K29" s="1">
        <f t="shared" si="4"/>
        <v>4</v>
      </c>
      <c r="L29" s="1">
        <f t="shared" si="5"/>
        <v>4</v>
      </c>
      <c r="M29" s="1">
        <f t="shared" si="6"/>
        <v>3</v>
      </c>
      <c r="N29" s="1">
        <f t="shared" si="7"/>
        <v>0</v>
      </c>
      <c r="O29" s="1">
        <f t="shared" si="8"/>
        <v>6</v>
      </c>
      <c r="P29" s="1">
        <f t="shared" si="9"/>
        <v>5</v>
      </c>
      <c r="Q29" s="1">
        <f t="shared" si="10"/>
        <v>2</v>
      </c>
      <c r="R29" s="1">
        <f t="shared" si="11"/>
        <v>7</v>
      </c>
      <c r="S29" s="1">
        <f t="shared" si="12"/>
        <v>6</v>
      </c>
      <c r="T29" s="1">
        <f t="shared" si="13"/>
        <v>2</v>
      </c>
      <c r="U29" s="1">
        <f t="shared" si="14"/>
        <v>4</v>
      </c>
      <c r="V29" s="1">
        <f t="shared" si="15"/>
        <v>2</v>
      </c>
      <c r="W29" s="1">
        <f t="shared" si="16"/>
        <v>2</v>
      </c>
      <c r="X29" s="1">
        <f t="shared" si="17"/>
        <v>7</v>
      </c>
      <c r="Y29" s="1">
        <f t="shared" si="18"/>
        <v>4</v>
      </c>
      <c r="Z29" s="1">
        <f t="shared" si="19"/>
        <v>2</v>
      </c>
      <c r="AA29" s="1" t="str">
        <f t="shared" si="0"/>
        <v>L</v>
      </c>
      <c r="AB29" s="1">
        <f t="shared" si="20"/>
        <v>2</v>
      </c>
      <c r="AC29" s="1" t="str">
        <f t="shared" si="1"/>
        <v>L</v>
      </c>
      <c r="AD29" s="1">
        <f t="shared" si="24"/>
        <v>4</v>
      </c>
      <c r="AE29" s="1">
        <f t="shared" si="25"/>
        <v>6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46000</v>
      </c>
      <c r="B30" s="1">
        <v>29</v>
      </c>
      <c r="C30" s="1" t="s">
        <v>66</v>
      </c>
      <c r="D30" s="1" t="s">
        <v>14</v>
      </c>
      <c r="E30" s="1">
        <v>3</v>
      </c>
      <c r="F30" s="1">
        <v>4</v>
      </c>
      <c r="G30" s="1" t="s">
        <v>83</v>
      </c>
      <c r="H30" s="1" t="s">
        <v>83</v>
      </c>
      <c r="I30" s="1">
        <f t="shared" si="2"/>
        <v>13</v>
      </c>
      <c r="J30" s="1">
        <f t="shared" si="3"/>
        <v>12</v>
      </c>
      <c r="K30" s="1">
        <f t="shared" si="4"/>
        <v>4</v>
      </c>
      <c r="L30" s="1">
        <f t="shared" si="5"/>
        <v>4</v>
      </c>
      <c r="M30" s="1">
        <f t="shared" si="6"/>
        <v>3</v>
      </c>
      <c r="N30" s="1">
        <f t="shared" si="7"/>
        <v>0</v>
      </c>
      <c r="O30" s="1">
        <f t="shared" si="8"/>
        <v>6</v>
      </c>
      <c r="P30" s="1">
        <f t="shared" si="9"/>
        <v>6</v>
      </c>
      <c r="Q30" s="1">
        <f t="shared" si="10"/>
        <v>2</v>
      </c>
      <c r="R30" s="1">
        <f t="shared" si="11"/>
        <v>7</v>
      </c>
      <c r="S30" s="1">
        <f t="shared" si="12"/>
        <v>6</v>
      </c>
      <c r="T30" s="1">
        <f t="shared" si="13"/>
        <v>2</v>
      </c>
      <c r="U30" s="1">
        <f t="shared" si="14"/>
        <v>4</v>
      </c>
      <c r="V30" s="1">
        <f t="shared" si="15"/>
        <v>2</v>
      </c>
      <c r="W30" s="1">
        <f t="shared" si="16"/>
        <v>2</v>
      </c>
      <c r="X30" s="1">
        <f t="shared" si="17"/>
        <v>7</v>
      </c>
      <c r="Y30" s="1">
        <f t="shared" si="18"/>
        <v>5</v>
      </c>
      <c r="Z30" s="1">
        <f t="shared" si="19"/>
        <v>2</v>
      </c>
      <c r="AA30" s="1" t="str">
        <f t="shared" si="0"/>
        <v>L</v>
      </c>
      <c r="AB30" s="1">
        <f t="shared" si="20"/>
        <v>3</v>
      </c>
      <c r="AC30" s="1" t="str">
        <f t="shared" si="1"/>
        <v>L</v>
      </c>
      <c r="AD30" s="1">
        <f t="shared" si="24"/>
        <v>4</v>
      </c>
      <c r="AE30" s="1">
        <f t="shared" si="25"/>
        <v>6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65</v>
      </c>
      <c r="D31" s="1" t="s">
        <v>23</v>
      </c>
      <c r="E31" s="1">
        <v>6</v>
      </c>
      <c r="F31" s="1">
        <v>3</v>
      </c>
      <c r="G31" s="1" t="s">
        <v>83</v>
      </c>
      <c r="H31" s="1" t="s">
        <v>83</v>
      </c>
      <c r="I31" s="1">
        <f t="shared" si="2"/>
        <v>14</v>
      </c>
      <c r="J31" s="1">
        <f t="shared" si="3"/>
        <v>12</v>
      </c>
      <c r="K31" s="1">
        <f t="shared" si="4"/>
        <v>4</v>
      </c>
      <c r="L31" s="1">
        <f t="shared" si="5"/>
        <v>4</v>
      </c>
      <c r="M31" s="1">
        <f t="shared" si="6"/>
        <v>3</v>
      </c>
      <c r="N31" s="1">
        <f t="shared" si="7"/>
        <v>0</v>
      </c>
      <c r="O31" s="1">
        <f t="shared" si="8"/>
        <v>6</v>
      </c>
      <c r="P31" s="1">
        <f t="shared" si="9"/>
        <v>6</v>
      </c>
      <c r="Q31" s="1">
        <f t="shared" si="10"/>
        <v>2</v>
      </c>
      <c r="R31" s="1">
        <f t="shared" si="11"/>
        <v>8</v>
      </c>
      <c r="S31" s="1">
        <f t="shared" si="12"/>
        <v>6</v>
      </c>
      <c r="T31" s="1">
        <f t="shared" si="13"/>
        <v>2</v>
      </c>
      <c r="U31" s="1">
        <f t="shared" si="14"/>
        <v>4</v>
      </c>
      <c r="V31" s="1">
        <f t="shared" si="15"/>
        <v>2</v>
      </c>
      <c r="W31" s="1">
        <f t="shared" si="16"/>
        <v>2</v>
      </c>
      <c r="X31" s="1">
        <f t="shared" si="17"/>
        <v>8</v>
      </c>
      <c r="Y31" s="1">
        <f t="shared" si="18"/>
        <v>5</v>
      </c>
      <c r="Z31" s="1">
        <f t="shared" si="19"/>
        <v>2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4</v>
      </c>
      <c r="AE31" s="1">
        <f t="shared" si="25"/>
        <v>6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65</v>
      </c>
      <c r="D32" s="1" t="s">
        <v>17</v>
      </c>
      <c r="E32" s="1">
        <v>2</v>
      </c>
      <c r="F32" s="1">
        <v>3</v>
      </c>
      <c r="G32" s="1" t="s">
        <v>83</v>
      </c>
      <c r="H32" s="1" t="s">
        <v>83</v>
      </c>
      <c r="I32" s="1">
        <f t="shared" si="2"/>
        <v>14</v>
      </c>
      <c r="J32" s="1">
        <f t="shared" si="3"/>
        <v>13</v>
      </c>
      <c r="K32" s="1">
        <f t="shared" si="4"/>
        <v>4</v>
      </c>
      <c r="L32" s="1">
        <f t="shared" si="5"/>
        <v>4</v>
      </c>
      <c r="M32" s="1">
        <f t="shared" si="6"/>
        <v>3</v>
      </c>
      <c r="N32" s="1">
        <f t="shared" si="7"/>
        <v>0</v>
      </c>
      <c r="O32" s="1">
        <f t="shared" si="8"/>
        <v>6</v>
      </c>
      <c r="P32" s="1">
        <f t="shared" si="9"/>
        <v>6</v>
      </c>
      <c r="Q32" s="1">
        <f t="shared" si="10"/>
        <v>2</v>
      </c>
      <c r="R32" s="1">
        <f t="shared" si="11"/>
        <v>8</v>
      </c>
      <c r="S32" s="1">
        <f t="shared" si="12"/>
        <v>7</v>
      </c>
      <c r="T32" s="1">
        <f t="shared" si="13"/>
        <v>2</v>
      </c>
      <c r="U32" s="1">
        <f t="shared" si="14"/>
        <v>4</v>
      </c>
      <c r="V32" s="1">
        <f t="shared" si="15"/>
        <v>2</v>
      </c>
      <c r="W32" s="1">
        <f t="shared" si="16"/>
        <v>2</v>
      </c>
      <c r="X32" s="1">
        <f t="shared" si="17"/>
        <v>8</v>
      </c>
      <c r="Y32" s="1">
        <f t="shared" si="18"/>
        <v>5</v>
      </c>
      <c r="Z32" s="1">
        <f t="shared" si="19"/>
        <v>2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3</v>
      </c>
      <c r="AE32" s="1">
        <f t="shared" si="25"/>
        <v>7</v>
      </c>
      <c r="AF32" s="1">
        <f t="shared" si="26"/>
        <v>0</v>
      </c>
      <c r="AG32" s="43"/>
    </row>
    <row r="33" spans="1:33" x14ac:dyDescent="0.3">
      <c r="A33" s="42">
        <v>46006</v>
      </c>
      <c r="B33" s="1">
        <v>32</v>
      </c>
      <c r="C33" s="1" t="s">
        <v>65</v>
      </c>
      <c r="D33" s="1" t="s">
        <v>0</v>
      </c>
      <c r="E33" s="1">
        <v>3</v>
      </c>
      <c r="F33" s="1">
        <v>2</v>
      </c>
      <c r="G33" s="1" t="s">
        <v>84</v>
      </c>
      <c r="H33" s="1" t="s">
        <v>83</v>
      </c>
      <c r="I33" s="1">
        <f t="shared" si="2"/>
        <v>15</v>
      </c>
      <c r="J33" s="1">
        <f t="shared" si="3"/>
        <v>13</v>
      </c>
      <c r="K33" s="1">
        <f t="shared" si="4"/>
        <v>5</v>
      </c>
      <c r="L33" s="1">
        <f t="shared" si="5"/>
        <v>4</v>
      </c>
      <c r="M33" s="1">
        <f t="shared" si="6"/>
        <v>3</v>
      </c>
      <c r="N33" s="1">
        <f t="shared" si="7"/>
        <v>0</v>
      </c>
      <c r="O33" s="1">
        <f t="shared" si="8"/>
        <v>6</v>
      </c>
      <c r="P33" s="1">
        <f t="shared" si="9"/>
        <v>6</v>
      </c>
      <c r="Q33" s="1">
        <f t="shared" si="10"/>
        <v>2</v>
      </c>
      <c r="R33" s="1">
        <f t="shared" si="11"/>
        <v>9</v>
      </c>
      <c r="S33" s="1">
        <f t="shared" si="12"/>
        <v>7</v>
      </c>
      <c r="T33" s="1">
        <f t="shared" si="13"/>
        <v>2</v>
      </c>
      <c r="U33" s="1">
        <f t="shared" si="14"/>
        <v>4</v>
      </c>
      <c r="V33" s="1">
        <f t="shared" si="15"/>
        <v>2</v>
      </c>
      <c r="W33" s="1">
        <f t="shared" si="16"/>
        <v>2</v>
      </c>
      <c r="X33" s="1">
        <f t="shared" si="17"/>
        <v>8</v>
      </c>
      <c r="Y33" s="1">
        <f t="shared" si="18"/>
        <v>5</v>
      </c>
      <c r="Z33" s="1">
        <f t="shared" si="19"/>
        <v>2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4</v>
      </c>
      <c r="AE33" s="1">
        <f t="shared" si="25"/>
        <v>6</v>
      </c>
      <c r="AF33" s="1">
        <f t="shared" si="26"/>
        <v>0</v>
      </c>
      <c r="AG33" s="43"/>
    </row>
    <row r="34" spans="1:33" x14ac:dyDescent="0.3">
      <c r="A34" s="42">
        <v>46009</v>
      </c>
      <c r="B34" s="1">
        <v>33</v>
      </c>
      <c r="C34" s="1" t="s">
        <v>66</v>
      </c>
      <c r="D34" s="1" t="s">
        <v>9</v>
      </c>
      <c r="E34" s="1">
        <v>4</v>
      </c>
      <c r="F34" s="1">
        <v>0</v>
      </c>
      <c r="G34" s="1" t="s">
        <v>83</v>
      </c>
      <c r="H34" s="1" t="s">
        <v>83</v>
      </c>
      <c r="I34" s="1">
        <f t="shared" si="2"/>
        <v>16</v>
      </c>
      <c r="J34" s="1">
        <f t="shared" si="3"/>
        <v>13</v>
      </c>
      <c r="K34" s="1">
        <f t="shared" si="4"/>
        <v>5</v>
      </c>
      <c r="L34" s="1">
        <f t="shared" si="5"/>
        <v>4</v>
      </c>
      <c r="M34" s="1">
        <f t="shared" si="6"/>
        <v>3</v>
      </c>
      <c r="N34" s="1">
        <f t="shared" si="7"/>
        <v>0</v>
      </c>
      <c r="O34" s="1">
        <f t="shared" si="8"/>
        <v>7</v>
      </c>
      <c r="P34" s="1">
        <f t="shared" si="9"/>
        <v>6</v>
      </c>
      <c r="Q34" s="1">
        <f t="shared" si="10"/>
        <v>2</v>
      </c>
      <c r="R34" s="1">
        <f t="shared" si="11"/>
        <v>9</v>
      </c>
      <c r="S34" s="1">
        <f t="shared" si="12"/>
        <v>7</v>
      </c>
      <c r="T34" s="1">
        <f t="shared" si="13"/>
        <v>2</v>
      </c>
      <c r="U34" s="1">
        <f t="shared" si="14"/>
        <v>4</v>
      </c>
      <c r="V34" s="1">
        <f t="shared" si="15"/>
        <v>2</v>
      </c>
      <c r="W34" s="1">
        <f t="shared" si="16"/>
        <v>2</v>
      </c>
      <c r="X34" s="1">
        <f t="shared" si="17"/>
        <v>9</v>
      </c>
      <c r="Y34" s="1">
        <f t="shared" si="18"/>
        <v>5</v>
      </c>
      <c r="Z34" s="1">
        <f t="shared" si="19"/>
        <v>2</v>
      </c>
      <c r="AA34" s="1" t="str">
        <f t="shared" ref="AA34:AA65" si="27">IF(E34="","",IF(E34&gt;F34,"W","L"))</f>
        <v>W</v>
      </c>
      <c r="AB34" s="1">
        <f t="shared" si="20"/>
        <v>2</v>
      </c>
      <c r="AC34" s="1" t="str">
        <f t="shared" ref="AC34:AC65" si="28">IF(E34="","",IF(E34&gt;F34,"W",IF(AND(E34&lt;F34,G34=$AK$2,H34=$AK$2),"L","OTL")))</f>
        <v>W</v>
      </c>
      <c r="AD34" s="1">
        <f t="shared" si="24"/>
        <v>4</v>
      </c>
      <c r="AE34" s="1">
        <f t="shared" si="25"/>
        <v>6</v>
      </c>
      <c r="AF34" s="1">
        <f t="shared" si="26"/>
        <v>0</v>
      </c>
      <c r="AG34" s="43"/>
    </row>
    <row r="35" spans="1:33" x14ac:dyDescent="0.3">
      <c r="A35" s="42">
        <v>46011</v>
      </c>
      <c r="B35" s="1">
        <v>34</v>
      </c>
      <c r="C35" s="1" t="s">
        <v>66</v>
      </c>
      <c r="D35" s="1" t="s">
        <v>25</v>
      </c>
      <c r="E35" s="1">
        <v>6</v>
      </c>
      <c r="F35" s="1">
        <v>4</v>
      </c>
      <c r="G35" s="1" t="s">
        <v>83</v>
      </c>
      <c r="H35" s="1" t="s">
        <v>83</v>
      </c>
      <c r="I35" s="1">
        <f t="shared" ref="I35:I66" si="29">IF(E35="","",IF(E35&gt;F35,I34+1,I34))</f>
        <v>17</v>
      </c>
      <c r="J35" s="1">
        <f t="shared" ref="J35:J66" si="30">IF(E35="","",IF(AND(F35&gt;E35,G35=$AK$2,H35=$AK$2),J34+1,J34))</f>
        <v>13</v>
      </c>
      <c r="K35" s="1">
        <f t="shared" ref="K35:K66" si="31">IF(E35="","",IF(AND(G35=$AK$1,E35&gt;F35),K34+1,K34))</f>
        <v>5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3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8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7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9</v>
      </c>
      <c r="Y35" s="1">
        <f t="shared" ref="Y35:Y66" si="45">IF(E35="","",IF(AND(E35&lt;F35,G35=$AK$2,H35=$AK$2,COUNTIF($AN$1:$AN$15,D35)=1),Y34+1,Y34))</f>
        <v>5</v>
      </c>
      <c r="Z35" s="1">
        <f t="shared" ref="Z35:Z66" si="46">IF(E35="","",IF(AND(E35&lt;F35,COUNTIF($AN$1:$AN$15,D35)=1,OR(G35=$AK$1,H35=$AK$1)), Z34+1, Z34))</f>
        <v>2</v>
      </c>
      <c r="AA35" s="1" t="str">
        <f t="shared" si="27"/>
        <v>W</v>
      </c>
      <c r="AB35" s="1">
        <f t="shared" ref="AB35:AB66" si="47">IF(AA35="","",IF(AA35=AA34,AB34+1,1))</f>
        <v>3</v>
      </c>
      <c r="AC35" s="1" t="str">
        <f t="shared" si="28"/>
        <v>W</v>
      </c>
      <c r="AD35" s="1">
        <f t="shared" si="24"/>
        <v>5</v>
      </c>
      <c r="AE35" s="1">
        <f t="shared" si="25"/>
        <v>5</v>
      </c>
      <c r="AF35" s="1">
        <f t="shared" si="26"/>
        <v>0</v>
      </c>
      <c r="AG35" s="43"/>
    </row>
    <row r="36" spans="1:33" x14ac:dyDescent="0.3">
      <c r="A36" s="42">
        <v>46012</v>
      </c>
      <c r="B36" s="1">
        <v>35</v>
      </c>
      <c r="C36" s="1" t="s">
        <v>65</v>
      </c>
      <c r="D36" s="1" t="s">
        <v>29</v>
      </c>
      <c r="E36" s="1">
        <v>6</v>
      </c>
      <c r="F36" s="1">
        <v>2</v>
      </c>
      <c r="G36" s="1" t="s">
        <v>83</v>
      </c>
      <c r="H36" s="1" t="s">
        <v>83</v>
      </c>
      <c r="I36" s="1">
        <f t="shared" si="29"/>
        <v>18</v>
      </c>
      <c r="J36" s="1">
        <f t="shared" si="30"/>
        <v>13</v>
      </c>
      <c r="K36" s="1">
        <f t="shared" si="31"/>
        <v>5</v>
      </c>
      <c r="L36" s="1">
        <f t="shared" si="32"/>
        <v>4</v>
      </c>
      <c r="M36" s="1">
        <f t="shared" si="33"/>
        <v>3</v>
      </c>
      <c r="N36" s="1">
        <f t="shared" si="34"/>
        <v>0</v>
      </c>
      <c r="O36" s="1">
        <f t="shared" si="35"/>
        <v>8</v>
      </c>
      <c r="P36" s="1">
        <f t="shared" si="36"/>
        <v>6</v>
      </c>
      <c r="Q36" s="1">
        <f t="shared" si="37"/>
        <v>2</v>
      </c>
      <c r="R36" s="1">
        <f t="shared" si="38"/>
        <v>10</v>
      </c>
      <c r="S36" s="1">
        <f t="shared" si="39"/>
        <v>7</v>
      </c>
      <c r="T36" s="1">
        <f t="shared" si="40"/>
        <v>2</v>
      </c>
      <c r="U36" s="1">
        <f t="shared" si="41"/>
        <v>5</v>
      </c>
      <c r="V36" s="1">
        <f t="shared" si="42"/>
        <v>2</v>
      </c>
      <c r="W36" s="1">
        <f t="shared" si="43"/>
        <v>2</v>
      </c>
      <c r="X36" s="1">
        <f t="shared" si="44"/>
        <v>10</v>
      </c>
      <c r="Y36" s="1">
        <f t="shared" si="45"/>
        <v>5</v>
      </c>
      <c r="Z36" s="1">
        <f t="shared" si="46"/>
        <v>2</v>
      </c>
      <c r="AA36" s="1" t="str">
        <f t="shared" si="27"/>
        <v>W</v>
      </c>
      <c r="AB36" s="1">
        <f t="shared" si="47"/>
        <v>4</v>
      </c>
      <c r="AC36" s="1" t="str">
        <f t="shared" si="28"/>
        <v>W</v>
      </c>
      <c r="AD36" s="1">
        <f t="shared" si="24"/>
        <v>6</v>
      </c>
      <c r="AE36" s="1">
        <f t="shared" si="25"/>
        <v>4</v>
      </c>
      <c r="AF36" s="1">
        <f t="shared" si="26"/>
        <v>0</v>
      </c>
      <c r="AG36" s="43"/>
    </row>
    <row r="37" spans="1:33" x14ac:dyDescent="0.3">
      <c r="A37" s="42">
        <v>46014</v>
      </c>
      <c r="B37" s="1">
        <v>36</v>
      </c>
      <c r="C37" s="1" t="s">
        <v>66</v>
      </c>
      <c r="D37" s="1" t="s">
        <v>28</v>
      </c>
      <c r="E37" s="1">
        <v>2</v>
      </c>
      <c r="F37" s="1">
        <v>3</v>
      </c>
      <c r="G37" s="1" t="s">
        <v>84</v>
      </c>
      <c r="H37" s="1" t="s">
        <v>83</v>
      </c>
      <c r="I37" s="1">
        <f t="shared" si="29"/>
        <v>18</v>
      </c>
      <c r="J37" s="1">
        <f t="shared" si="30"/>
        <v>13</v>
      </c>
      <c r="K37" s="1">
        <f t="shared" si="31"/>
        <v>5</v>
      </c>
      <c r="L37" s="1">
        <f t="shared" si="32"/>
        <v>5</v>
      </c>
      <c r="M37" s="1">
        <f t="shared" si="33"/>
        <v>3</v>
      </c>
      <c r="N37" s="1">
        <f t="shared" si="34"/>
        <v>0</v>
      </c>
      <c r="O37" s="1">
        <f t="shared" si="35"/>
        <v>8</v>
      </c>
      <c r="P37" s="1">
        <f t="shared" si="36"/>
        <v>6</v>
      </c>
      <c r="Q37" s="1">
        <f t="shared" si="37"/>
        <v>3</v>
      </c>
      <c r="R37" s="1">
        <f t="shared" si="38"/>
        <v>10</v>
      </c>
      <c r="S37" s="1">
        <f t="shared" si="39"/>
        <v>7</v>
      </c>
      <c r="T37" s="1">
        <f t="shared" si="40"/>
        <v>2</v>
      </c>
      <c r="U37" s="1">
        <f t="shared" si="41"/>
        <v>5</v>
      </c>
      <c r="V37" s="1">
        <f t="shared" si="42"/>
        <v>2</v>
      </c>
      <c r="W37" s="1">
        <f t="shared" si="43"/>
        <v>3</v>
      </c>
      <c r="X37" s="1">
        <f t="shared" si="44"/>
        <v>10</v>
      </c>
      <c r="Y37" s="1">
        <f t="shared" si="45"/>
        <v>5</v>
      </c>
      <c r="Z37" s="1">
        <f t="shared" si="46"/>
        <v>3</v>
      </c>
      <c r="AA37" s="1" t="str">
        <f t="shared" si="27"/>
        <v>L</v>
      </c>
      <c r="AB37" s="1">
        <f t="shared" si="47"/>
        <v>1</v>
      </c>
      <c r="AC37" s="1" t="str">
        <f t="shared" si="28"/>
        <v>OTL</v>
      </c>
      <c r="AD37" s="1">
        <f t="shared" si="24"/>
        <v>5</v>
      </c>
      <c r="AE37" s="1">
        <f t="shared" si="25"/>
        <v>4</v>
      </c>
      <c r="AF37" s="1">
        <f t="shared" si="26"/>
        <v>1</v>
      </c>
      <c r="AG37" s="43"/>
    </row>
    <row r="38" spans="1:33" x14ac:dyDescent="0.3">
      <c r="A38" s="42">
        <v>46018</v>
      </c>
      <c r="B38" s="1">
        <v>37</v>
      </c>
      <c r="C38" s="1" t="s">
        <v>65</v>
      </c>
      <c r="D38" s="1" t="s">
        <v>4</v>
      </c>
      <c r="E38" s="1">
        <v>5</v>
      </c>
      <c r="F38" s="1">
        <v>7</v>
      </c>
      <c r="G38" s="1" t="s">
        <v>83</v>
      </c>
      <c r="H38" s="1" t="s">
        <v>83</v>
      </c>
      <c r="I38" s="1">
        <f t="shared" si="29"/>
        <v>18</v>
      </c>
      <c r="J38" s="1">
        <f t="shared" si="30"/>
        <v>14</v>
      </c>
      <c r="K38" s="1">
        <f t="shared" si="31"/>
        <v>5</v>
      </c>
      <c r="L38" s="1">
        <f t="shared" si="32"/>
        <v>5</v>
      </c>
      <c r="M38" s="1">
        <f t="shared" si="33"/>
        <v>3</v>
      </c>
      <c r="N38" s="1">
        <f t="shared" si="34"/>
        <v>0</v>
      </c>
      <c r="O38" s="1">
        <f t="shared" si="35"/>
        <v>8</v>
      </c>
      <c r="P38" s="1">
        <f t="shared" si="36"/>
        <v>6</v>
      </c>
      <c r="Q38" s="1">
        <f t="shared" si="37"/>
        <v>3</v>
      </c>
      <c r="R38" s="1">
        <f t="shared" si="38"/>
        <v>10</v>
      </c>
      <c r="S38" s="1">
        <f t="shared" si="39"/>
        <v>8</v>
      </c>
      <c r="T38" s="1">
        <f t="shared" si="40"/>
        <v>2</v>
      </c>
      <c r="U38" s="1">
        <f t="shared" si="41"/>
        <v>5</v>
      </c>
      <c r="V38" s="1">
        <f t="shared" si="42"/>
        <v>3</v>
      </c>
      <c r="W38" s="1">
        <f t="shared" si="43"/>
        <v>3</v>
      </c>
      <c r="X38" s="1">
        <f t="shared" si="44"/>
        <v>10</v>
      </c>
      <c r="Y38" s="1">
        <f t="shared" si="45"/>
        <v>6</v>
      </c>
      <c r="Z38" s="1">
        <f t="shared" si="46"/>
        <v>3</v>
      </c>
      <c r="AA38" s="1" t="str">
        <f t="shared" si="27"/>
        <v>L</v>
      </c>
      <c r="AB38" s="1">
        <f t="shared" si="47"/>
        <v>2</v>
      </c>
      <c r="AC38" s="1" t="str">
        <f t="shared" si="28"/>
        <v>L</v>
      </c>
      <c r="AD38" s="1">
        <f t="shared" si="24"/>
        <v>5</v>
      </c>
      <c r="AE38" s="1">
        <f t="shared" si="25"/>
        <v>4</v>
      </c>
      <c r="AF38" s="1">
        <f t="shared" si="26"/>
        <v>1</v>
      </c>
      <c r="AG38" s="43"/>
    </row>
    <row r="39" spans="1:33" x14ac:dyDescent="0.3">
      <c r="A39" s="42">
        <v>46020</v>
      </c>
      <c r="B39" s="1">
        <v>38</v>
      </c>
      <c r="C39" s="1" t="s">
        <v>66</v>
      </c>
      <c r="D39" s="1" t="s">
        <v>23</v>
      </c>
      <c r="E39" s="1">
        <v>1</v>
      </c>
      <c r="F39" s="1">
        <v>4</v>
      </c>
      <c r="G39" s="1" t="s">
        <v>83</v>
      </c>
      <c r="H39" s="1" t="s">
        <v>83</v>
      </c>
      <c r="I39" s="1">
        <f t="shared" si="29"/>
        <v>18</v>
      </c>
      <c r="J39" s="1">
        <f t="shared" si="30"/>
        <v>15</v>
      </c>
      <c r="K39" s="1">
        <f t="shared" si="31"/>
        <v>5</v>
      </c>
      <c r="L39" s="1">
        <f t="shared" si="32"/>
        <v>5</v>
      </c>
      <c r="M39" s="1">
        <f t="shared" si="33"/>
        <v>3</v>
      </c>
      <c r="N39" s="1">
        <f t="shared" si="34"/>
        <v>0</v>
      </c>
      <c r="O39" s="1">
        <f t="shared" si="35"/>
        <v>8</v>
      </c>
      <c r="P39" s="1">
        <f t="shared" si="36"/>
        <v>7</v>
      </c>
      <c r="Q39" s="1">
        <f t="shared" si="37"/>
        <v>3</v>
      </c>
      <c r="R39" s="1">
        <f t="shared" si="38"/>
        <v>10</v>
      </c>
      <c r="S39" s="1">
        <f t="shared" si="39"/>
        <v>8</v>
      </c>
      <c r="T39" s="1">
        <f t="shared" si="40"/>
        <v>2</v>
      </c>
      <c r="U39" s="1">
        <f t="shared" si="41"/>
        <v>5</v>
      </c>
      <c r="V39" s="1">
        <f t="shared" si="42"/>
        <v>3</v>
      </c>
      <c r="W39" s="1">
        <f t="shared" si="43"/>
        <v>3</v>
      </c>
      <c r="X39" s="1">
        <f t="shared" si="44"/>
        <v>10</v>
      </c>
      <c r="Y39" s="1">
        <f t="shared" si="45"/>
        <v>7</v>
      </c>
      <c r="Z39" s="1">
        <f t="shared" si="46"/>
        <v>3</v>
      </c>
      <c r="AA39" s="1" t="str">
        <f t="shared" si="27"/>
        <v>L</v>
      </c>
      <c r="AB39" s="1">
        <f t="shared" si="47"/>
        <v>3</v>
      </c>
      <c r="AC39" s="1" t="str">
        <f t="shared" si="28"/>
        <v>L</v>
      </c>
      <c r="AD39" s="1">
        <f t="shared" si="24"/>
        <v>5</v>
      </c>
      <c r="AE39" s="1">
        <f t="shared" si="25"/>
        <v>4</v>
      </c>
      <c r="AF39" s="1">
        <f t="shared" si="26"/>
        <v>1</v>
      </c>
      <c r="AG39" s="43"/>
    </row>
    <row r="40" spans="1:33" x14ac:dyDescent="0.3">
      <c r="A40" s="42">
        <v>46023</v>
      </c>
      <c r="B40" s="1">
        <v>39</v>
      </c>
      <c r="C40" s="1" t="s">
        <v>66</v>
      </c>
      <c r="D40" s="1" t="s">
        <v>1</v>
      </c>
      <c r="E40" s="1">
        <v>4</v>
      </c>
      <c r="F40" s="1">
        <v>3</v>
      </c>
      <c r="G40" s="1" t="s">
        <v>83</v>
      </c>
      <c r="H40" s="1" t="s">
        <v>83</v>
      </c>
      <c r="I40" s="1">
        <f t="shared" si="29"/>
        <v>19</v>
      </c>
      <c r="J40" s="1">
        <f t="shared" si="30"/>
        <v>15</v>
      </c>
      <c r="K40" s="1">
        <f t="shared" si="31"/>
        <v>5</v>
      </c>
      <c r="L40" s="1">
        <f t="shared" si="32"/>
        <v>5</v>
      </c>
      <c r="M40" s="1">
        <f t="shared" si="33"/>
        <v>3</v>
      </c>
      <c r="N40" s="1">
        <f t="shared" si="34"/>
        <v>0</v>
      </c>
      <c r="O40" s="1">
        <f t="shared" si="35"/>
        <v>9</v>
      </c>
      <c r="P40" s="1">
        <f t="shared" si="36"/>
        <v>7</v>
      </c>
      <c r="Q40" s="1">
        <f t="shared" si="37"/>
        <v>3</v>
      </c>
      <c r="R40" s="1">
        <f t="shared" si="38"/>
        <v>10</v>
      </c>
      <c r="S40" s="1">
        <f t="shared" si="39"/>
        <v>8</v>
      </c>
      <c r="T40" s="1">
        <f t="shared" si="40"/>
        <v>2</v>
      </c>
      <c r="U40" s="1">
        <f t="shared" si="41"/>
        <v>5</v>
      </c>
      <c r="V40" s="1">
        <f t="shared" si="42"/>
        <v>3</v>
      </c>
      <c r="W40" s="1">
        <f t="shared" si="43"/>
        <v>3</v>
      </c>
      <c r="X40" s="1">
        <f t="shared" si="44"/>
        <v>11</v>
      </c>
      <c r="Y40" s="1">
        <f t="shared" si="45"/>
        <v>7</v>
      </c>
      <c r="Z40" s="1">
        <f t="shared" si="46"/>
        <v>3</v>
      </c>
      <c r="AA40" s="1" t="str">
        <f t="shared" si="27"/>
        <v>W</v>
      </c>
      <c r="AB40" s="1">
        <f t="shared" si="47"/>
        <v>1</v>
      </c>
      <c r="AC40" s="1" t="str">
        <f t="shared" si="28"/>
        <v>W</v>
      </c>
      <c r="AD40" s="1">
        <f t="shared" si="24"/>
        <v>6</v>
      </c>
      <c r="AE40" s="1">
        <f t="shared" si="25"/>
        <v>3</v>
      </c>
      <c r="AF40" s="1">
        <f t="shared" si="26"/>
        <v>1</v>
      </c>
      <c r="AG40" s="43"/>
    </row>
    <row r="41" spans="1:33" x14ac:dyDescent="0.3">
      <c r="A41" s="42">
        <v>46025</v>
      </c>
      <c r="B41" s="1">
        <v>40</v>
      </c>
      <c r="C41" s="1" t="s">
        <v>66</v>
      </c>
      <c r="D41" s="1" t="s">
        <v>0</v>
      </c>
      <c r="E41" s="1">
        <v>4</v>
      </c>
      <c r="F41" s="1">
        <v>2</v>
      </c>
      <c r="G41" s="1" t="s">
        <v>83</v>
      </c>
      <c r="H41" s="1" t="s">
        <v>83</v>
      </c>
      <c r="I41" s="1">
        <f t="shared" si="29"/>
        <v>20</v>
      </c>
      <c r="J41" s="1">
        <f t="shared" si="30"/>
        <v>15</v>
      </c>
      <c r="K41" s="1">
        <f t="shared" si="31"/>
        <v>5</v>
      </c>
      <c r="L41" s="1">
        <f t="shared" si="32"/>
        <v>5</v>
      </c>
      <c r="M41" s="1">
        <f t="shared" si="33"/>
        <v>3</v>
      </c>
      <c r="N41" s="1">
        <f t="shared" si="34"/>
        <v>0</v>
      </c>
      <c r="O41" s="1">
        <f t="shared" si="35"/>
        <v>10</v>
      </c>
      <c r="P41" s="1">
        <f t="shared" si="36"/>
        <v>7</v>
      </c>
      <c r="Q41" s="1">
        <f t="shared" si="37"/>
        <v>3</v>
      </c>
      <c r="R41" s="1">
        <f t="shared" si="38"/>
        <v>10</v>
      </c>
      <c r="S41" s="1">
        <f t="shared" si="39"/>
        <v>8</v>
      </c>
      <c r="T41" s="1">
        <f t="shared" si="40"/>
        <v>2</v>
      </c>
      <c r="U41" s="1">
        <f t="shared" si="41"/>
        <v>5</v>
      </c>
      <c r="V41" s="1">
        <f t="shared" si="42"/>
        <v>3</v>
      </c>
      <c r="W41" s="1">
        <f t="shared" si="43"/>
        <v>3</v>
      </c>
      <c r="X41" s="1">
        <f t="shared" si="44"/>
        <v>11</v>
      </c>
      <c r="Y41" s="1">
        <f t="shared" si="45"/>
        <v>7</v>
      </c>
      <c r="Z41" s="1">
        <f t="shared" si="46"/>
        <v>3</v>
      </c>
      <c r="AA41" s="1" t="str">
        <f t="shared" si="27"/>
        <v>W</v>
      </c>
      <c r="AB41" s="1">
        <f t="shared" si="47"/>
        <v>2</v>
      </c>
      <c r="AC41" s="1" t="str">
        <f t="shared" si="28"/>
        <v>W</v>
      </c>
      <c r="AD41" s="1">
        <f t="shared" si="24"/>
        <v>6</v>
      </c>
      <c r="AE41" s="1">
        <f t="shared" si="25"/>
        <v>3</v>
      </c>
      <c r="AF41" s="1">
        <f t="shared" si="26"/>
        <v>1</v>
      </c>
      <c r="AG41" s="43"/>
    </row>
    <row r="42" spans="1:33" x14ac:dyDescent="0.3">
      <c r="A42" s="42">
        <v>46027</v>
      </c>
      <c r="B42" s="1">
        <v>41</v>
      </c>
      <c r="C42" s="1" t="s">
        <v>66</v>
      </c>
      <c r="D42" s="1" t="s">
        <v>21</v>
      </c>
      <c r="E42" s="1">
        <v>3</v>
      </c>
      <c r="F42" s="1">
        <v>5</v>
      </c>
      <c r="G42" s="1" t="s">
        <v>83</v>
      </c>
      <c r="H42" s="1" t="s">
        <v>83</v>
      </c>
      <c r="I42" s="1">
        <f t="shared" si="29"/>
        <v>20</v>
      </c>
      <c r="J42" s="1">
        <f t="shared" si="30"/>
        <v>16</v>
      </c>
      <c r="K42" s="1">
        <f t="shared" si="31"/>
        <v>5</v>
      </c>
      <c r="L42" s="1">
        <f t="shared" si="32"/>
        <v>5</v>
      </c>
      <c r="M42" s="1">
        <f t="shared" si="33"/>
        <v>3</v>
      </c>
      <c r="N42" s="1">
        <f t="shared" si="34"/>
        <v>0</v>
      </c>
      <c r="O42" s="1">
        <f t="shared" si="35"/>
        <v>10</v>
      </c>
      <c r="P42" s="1">
        <f t="shared" si="36"/>
        <v>8</v>
      </c>
      <c r="Q42" s="1">
        <f t="shared" si="37"/>
        <v>3</v>
      </c>
      <c r="R42" s="1">
        <f t="shared" si="38"/>
        <v>10</v>
      </c>
      <c r="S42" s="1">
        <f t="shared" si="39"/>
        <v>8</v>
      </c>
      <c r="T42" s="1">
        <f t="shared" si="40"/>
        <v>2</v>
      </c>
      <c r="U42" s="1">
        <f t="shared" si="41"/>
        <v>5</v>
      </c>
      <c r="V42" s="1">
        <f t="shared" si="42"/>
        <v>4</v>
      </c>
      <c r="W42" s="1">
        <f t="shared" si="43"/>
        <v>3</v>
      </c>
      <c r="X42" s="1">
        <f t="shared" si="44"/>
        <v>11</v>
      </c>
      <c r="Y42" s="1">
        <f t="shared" si="45"/>
        <v>8</v>
      </c>
      <c r="Z42" s="1">
        <f t="shared" si="46"/>
        <v>3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6</v>
      </c>
      <c r="AE42" s="1">
        <f t="shared" si="25"/>
        <v>3</v>
      </c>
      <c r="AF42" s="1">
        <f t="shared" si="26"/>
        <v>1</v>
      </c>
      <c r="AG42" s="43"/>
    </row>
    <row r="43" spans="1:33" x14ac:dyDescent="0.3">
      <c r="A43" s="42">
        <v>46029</v>
      </c>
      <c r="B43" s="1">
        <v>42</v>
      </c>
      <c r="C43" s="1" t="s">
        <v>65</v>
      </c>
      <c r="D43" s="1" t="s">
        <v>95</v>
      </c>
      <c r="E43" s="1">
        <v>1</v>
      </c>
      <c r="F43" s="1">
        <v>3</v>
      </c>
      <c r="G43" s="1" t="s">
        <v>83</v>
      </c>
      <c r="H43" s="1" t="s">
        <v>83</v>
      </c>
      <c r="I43" s="1">
        <f t="shared" si="29"/>
        <v>20</v>
      </c>
      <c r="J43" s="1">
        <f t="shared" si="30"/>
        <v>17</v>
      </c>
      <c r="K43" s="1">
        <f t="shared" si="31"/>
        <v>5</v>
      </c>
      <c r="L43" s="1">
        <f t="shared" si="32"/>
        <v>5</v>
      </c>
      <c r="M43" s="1">
        <f t="shared" si="33"/>
        <v>3</v>
      </c>
      <c r="N43" s="1">
        <f t="shared" si="34"/>
        <v>0</v>
      </c>
      <c r="O43" s="1">
        <f t="shared" si="35"/>
        <v>10</v>
      </c>
      <c r="P43" s="1">
        <f t="shared" si="36"/>
        <v>8</v>
      </c>
      <c r="Q43" s="1">
        <f t="shared" si="37"/>
        <v>3</v>
      </c>
      <c r="R43" s="1">
        <f t="shared" si="38"/>
        <v>10</v>
      </c>
      <c r="S43" s="1">
        <f t="shared" si="39"/>
        <v>9</v>
      </c>
      <c r="T43" s="1">
        <f t="shared" si="40"/>
        <v>2</v>
      </c>
      <c r="U43" s="1">
        <f t="shared" si="41"/>
        <v>5</v>
      </c>
      <c r="V43" s="1">
        <f t="shared" si="42"/>
        <v>4</v>
      </c>
      <c r="W43" s="1">
        <f t="shared" si="43"/>
        <v>3</v>
      </c>
      <c r="X43" s="1">
        <f t="shared" si="44"/>
        <v>11</v>
      </c>
      <c r="Y43" s="1">
        <f t="shared" si="45"/>
        <v>8</v>
      </c>
      <c r="Z43" s="1">
        <f t="shared" si="46"/>
        <v>3</v>
      </c>
      <c r="AA43" s="1" t="str">
        <f t="shared" si="27"/>
        <v>L</v>
      </c>
      <c r="AB43" s="1">
        <f t="shared" si="47"/>
        <v>2</v>
      </c>
      <c r="AC43" s="1" t="str">
        <f t="shared" si="28"/>
        <v>L</v>
      </c>
      <c r="AD43" s="1">
        <f t="shared" si="24"/>
        <v>5</v>
      </c>
      <c r="AE43" s="1">
        <f t="shared" si="25"/>
        <v>4</v>
      </c>
      <c r="AF43" s="1">
        <f t="shared" si="26"/>
        <v>1</v>
      </c>
      <c r="AG43" s="43"/>
    </row>
    <row r="44" spans="1:33" x14ac:dyDescent="0.3">
      <c r="A44" s="42">
        <v>46030</v>
      </c>
      <c r="B44" s="1">
        <v>43</v>
      </c>
      <c r="C44" s="1" t="s">
        <v>65</v>
      </c>
      <c r="D44" s="1" t="s">
        <v>24</v>
      </c>
      <c r="E44" s="1">
        <v>2</v>
      </c>
      <c r="F44" s="1">
        <v>8</v>
      </c>
      <c r="G44" s="1" t="s">
        <v>83</v>
      </c>
      <c r="H44" s="1" t="s">
        <v>83</v>
      </c>
      <c r="I44" s="1">
        <f t="shared" si="29"/>
        <v>20</v>
      </c>
      <c r="J44" s="1">
        <f t="shared" si="30"/>
        <v>18</v>
      </c>
      <c r="K44" s="1">
        <f t="shared" si="31"/>
        <v>5</v>
      </c>
      <c r="L44" s="1">
        <f t="shared" si="32"/>
        <v>5</v>
      </c>
      <c r="M44" s="1">
        <f t="shared" si="33"/>
        <v>3</v>
      </c>
      <c r="N44" s="1">
        <f t="shared" si="34"/>
        <v>0</v>
      </c>
      <c r="O44" s="1">
        <f t="shared" si="35"/>
        <v>10</v>
      </c>
      <c r="P44" s="1">
        <f t="shared" si="36"/>
        <v>8</v>
      </c>
      <c r="Q44" s="1">
        <f t="shared" si="37"/>
        <v>3</v>
      </c>
      <c r="R44" s="1">
        <f t="shared" si="38"/>
        <v>10</v>
      </c>
      <c r="S44" s="1">
        <f t="shared" si="39"/>
        <v>10</v>
      </c>
      <c r="T44" s="1">
        <f t="shared" si="40"/>
        <v>2</v>
      </c>
      <c r="U44" s="1">
        <f t="shared" si="41"/>
        <v>5</v>
      </c>
      <c r="V44" s="1">
        <f t="shared" si="42"/>
        <v>4</v>
      </c>
      <c r="W44" s="1">
        <f t="shared" si="43"/>
        <v>3</v>
      </c>
      <c r="X44" s="1">
        <f t="shared" si="44"/>
        <v>11</v>
      </c>
      <c r="Y44" s="1">
        <f t="shared" si="45"/>
        <v>8</v>
      </c>
      <c r="Z44" s="1">
        <f t="shared" si="46"/>
        <v>3</v>
      </c>
      <c r="AA44" s="1" t="str">
        <f t="shared" si="27"/>
        <v>L</v>
      </c>
      <c r="AB44" s="1">
        <f t="shared" si="47"/>
        <v>3</v>
      </c>
      <c r="AC44" s="1" t="str">
        <f t="shared" si="28"/>
        <v>L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46032</v>
      </c>
      <c r="B45" s="1">
        <v>44</v>
      </c>
      <c r="C45" s="1" t="s">
        <v>66</v>
      </c>
      <c r="D45" s="1" t="s">
        <v>19</v>
      </c>
      <c r="E45" s="1">
        <v>2</v>
      </c>
      <c r="F45" s="1">
        <v>3</v>
      </c>
      <c r="G45" s="1" t="s">
        <v>83</v>
      </c>
      <c r="H45" s="1" t="s">
        <v>83</v>
      </c>
      <c r="I45" s="1">
        <f t="shared" si="29"/>
        <v>20</v>
      </c>
      <c r="J45" s="1">
        <f t="shared" si="30"/>
        <v>19</v>
      </c>
      <c r="K45" s="1">
        <f t="shared" si="31"/>
        <v>5</v>
      </c>
      <c r="L45" s="1">
        <f t="shared" si="32"/>
        <v>5</v>
      </c>
      <c r="M45" s="1">
        <f t="shared" si="33"/>
        <v>3</v>
      </c>
      <c r="N45" s="1">
        <f t="shared" si="34"/>
        <v>0</v>
      </c>
      <c r="O45" s="1">
        <f t="shared" si="35"/>
        <v>10</v>
      </c>
      <c r="P45" s="1">
        <f t="shared" si="36"/>
        <v>9</v>
      </c>
      <c r="Q45" s="1">
        <f t="shared" si="37"/>
        <v>3</v>
      </c>
      <c r="R45" s="1">
        <f t="shared" si="38"/>
        <v>10</v>
      </c>
      <c r="S45" s="1">
        <f t="shared" si="39"/>
        <v>10</v>
      </c>
      <c r="T45" s="1">
        <f t="shared" si="40"/>
        <v>2</v>
      </c>
      <c r="U45" s="1">
        <f t="shared" si="41"/>
        <v>5</v>
      </c>
      <c r="V45" s="1">
        <f t="shared" si="42"/>
        <v>5</v>
      </c>
      <c r="W45" s="1">
        <f t="shared" si="43"/>
        <v>3</v>
      </c>
      <c r="X45" s="1">
        <f t="shared" si="44"/>
        <v>11</v>
      </c>
      <c r="Y45" s="1">
        <f t="shared" si="45"/>
        <v>9</v>
      </c>
      <c r="Z45" s="1">
        <f t="shared" si="46"/>
        <v>3</v>
      </c>
      <c r="AA45" s="1" t="str">
        <f t="shared" si="27"/>
        <v>L</v>
      </c>
      <c r="AB45" s="1">
        <f t="shared" si="47"/>
        <v>4</v>
      </c>
      <c r="AC45" s="1" t="str">
        <f t="shared" si="28"/>
        <v>L</v>
      </c>
      <c r="AD45" s="1">
        <f t="shared" si="48"/>
        <v>3</v>
      </c>
      <c r="AE45" s="1">
        <f t="shared" si="49"/>
        <v>6</v>
      </c>
      <c r="AF45" s="1">
        <f t="shared" si="50"/>
        <v>1</v>
      </c>
      <c r="AG45" s="43"/>
    </row>
    <row r="46" spans="1:33" x14ac:dyDescent="0.3">
      <c r="A46" s="42">
        <v>46035</v>
      </c>
      <c r="B46" s="1">
        <v>45</v>
      </c>
      <c r="C46" s="1" t="s">
        <v>66</v>
      </c>
      <c r="D46" s="1" t="s">
        <v>3</v>
      </c>
      <c r="E46" s="1">
        <v>2</v>
      </c>
      <c r="F46" s="1">
        <v>1</v>
      </c>
      <c r="G46" s="1" t="s">
        <v>83</v>
      </c>
      <c r="H46" s="1" t="s">
        <v>83</v>
      </c>
      <c r="I46" s="1">
        <f t="shared" si="29"/>
        <v>21</v>
      </c>
      <c r="J46" s="1">
        <f t="shared" si="30"/>
        <v>19</v>
      </c>
      <c r="K46" s="1">
        <f t="shared" si="31"/>
        <v>5</v>
      </c>
      <c r="L46" s="1">
        <f t="shared" si="32"/>
        <v>5</v>
      </c>
      <c r="M46" s="1">
        <f t="shared" si="33"/>
        <v>3</v>
      </c>
      <c r="N46" s="1">
        <f t="shared" si="34"/>
        <v>0</v>
      </c>
      <c r="O46" s="1">
        <f t="shared" si="35"/>
        <v>11</v>
      </c>
      <c r="P46" s="1">
        <f t="shared" si="36"/>
        <v>9</v>
      </c>
      <c r="Q46" s="1">
        <f t="shared" si="37"/>
        <v>3</v>
      </c>
      <c r="R46" s="1">
        <f t="shared" si="38"/>
        <v>10</v>
      </c>
      <c r="S46" s="1">
        <f t="shared" si="39"/>
        <v>10</v>
      </c>
      <c r="T46" s="1">
        <f t="shared" si="40"/>
        <v>2</v>
      </c>
      <c r="U46" s="1">
        <f t="shared" si="41"/>
        <v>5</v>
      </c>
      <c r="V46" s="1">
        <f t="shared" si="42"/>
        <v>5</v>
      </c>
      <c r="W46" s="1">
        <f t="shared" si="43"/>
        <v>3</v>
      </c>
      <c r="X46" s="1">
        <f t="shared" si="44"/>
        <v>11</v>
      </c>
      <c r="Y46" s="1">
        <f t="shared" si="45"/>
        <v>9</v>
      </c>
      <c r="Z46" s="1">
        <f t="shared" si="46"/>
        <v>3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3</v>
      </c>
      <c r="AE46" s="1">
        <f t="shared" si="49"/>
        <v>6</v>
      </c>
      <c r="AF46" s="1">
        <f t="shared" si="50"/>
        <v>1</v>
      </c>
      <c r="AG46" s="43"/>
    </row>
    <row r="47" spans="1:33" x14ac:dyDescent="0.3">
      <c r="A47" s="42">
        <v>46036</v>
      </c>
      <c r="B47" s="1">
        <v>46</v>
      </c>
      <c r="C47" s="1" t="s">
        <v>65</v>
      </c>
      <c r="D47" s="1" t="s">
        <v>12</v>
      </c>
      <c r="E47" s="1">
        <v>8</v>
      </c>
      <c r="F47" s="1">
        <v>4</v>
      </c>
      <c r="G47" s="1" t="s">
        <v>83</v>
      </c>
      <c r="H47" s="1" t="s">
        <v>83</v>
      </c>
      <c r="I47" s="1">
        <f t="shared" si="29"/>
        <v>22</v>
      </c>
      <c r="J47" s="1">
        <f t="shared" si="30"/>
        <v>19</v>
      </c>
      <c r="K47" s="1">
        <f t="shared" si="31"/>
        <v>5</v>
      </c>
      <c r="L47" s="1">
        <f t="shared" si="32"/>
        <v>5</v>
      </c>
      <c r="M47" s="1">
        <f t="shared" si="33"/>
        <v>3</v>
      </c>
      <c r="N47" s="1">
        <f t="shared" si="34"/>
        <v>0</v>
      </c>
      <c r="O47" s="1">
        <f t="shared" si="35"/>
        <v>11</v>
      </c>
      <c r="P47" s="1">
        <f t="shared" si="36"/>
        <v>9</v>
      </c>
      <c r="Q47" s="1">
        <f t="shared" si="37"/>
        <v>3</v>
      </c>
      <c r="R47" s="1">
        <f t="shared" si="38"/>
        <v>11</v>
      </c>
      <c r="S47" s="1">
        <f t="shared" si="39"/>
        <v>10</v>
      </c>
      <c r="T47" s="1">
        <f t="shared" si="40"/>
        <v>2</v>
      </c>
      <c r="U47" s="1">
        <f t="shared" si="41"/>
        <v>5</v>
      </c>
      <c r="V47" s="1">
        <f t="shared" si="42"/>
        <v>5</v>
      </c>
      <c r="W47" s="1">
        <f t="shared" si="43"/>
        <v>3</v>
      </c>
      <c r="X47" s="1">
        <f t="shared" si="44"/>
        <v>12</v>
      </c>
      <c r="Y47" s="1">
        <f t="shared" si="45"/>
        <v>9</v>
      </c>
      <c r="Z47" s="1">
        <f t="shared" si="46"/>
        <v>3</v>
      </c>
      <c r="AA47" s="1" t="str">
        <f t="shared" si="27"/>
        <v>W</v>
      </c>
      <c r="AB47" s="1">
        <f t="shared" si="47"/>
        <v>2</v>
      </c>
      <c r="AC47" s="1" t="str">
        <f t="shared" si="28"/>
        <v>W</v>
      </c>
      <c r="AD47" s="1">
        <f t="shared" si="48"/>
        <v>4</v>
      </c>
      <c r="AE47" s="1">
        <f t="shared" si="49"/>
        <v>6</v>
      </c>
      <c r="AF47" s="1">
        <f t="shared" si="50"/>
        <v>0</v>
      </c>
      <c r="AG47" s="43"/>
    </row>
    <row r="48" spans="1:33" x14ac:dyDescent="0.3">
      <c r="A48" s="42">
        <v>46039</v>
      </c>
      <c r="B48" s="1">
        <v>47</v>
      </c>
      <c r="C48" s="1" t="s">
        <v>66</v>
      </c>
      <c r="D48" s="1" t="s">
        <v>16</v>
      </c>
      <c r="E48" s="1">
        <v>5</v>
      </c>
      <c r="F48" s="1">
        <v>6</v>
      </c>
      <c r="G48" s="1" t="s">
        <v>84</v>
      </c>
      <c r="H48" s="1" t="s">
        <v>83</v>
      </c>
      <c r="I48" s="1">
        <f t="shared" si="29"/>
        <v>22</v>
      </c>
      <c r="J48" s="1">
        <f t="shared" si="30"/>
        <v>19</v>
      </c>
      <c r="K48" s="1">
        <f t="shared" si="31"/>
        <v>5</v>
      </c>
      <c r="L48" s="1">
        <f t="shared" si="32"/>
        <v>6</v>
      </c>
      <c r="M48" s="1">
        <f t="shared" si="33"/>
        <v>3</v>
      </c>
      <c r="N48" s="1">
        <f t="shared" si="34"/>
        <v>0</v>
      </c>
      <c r="O48" s="1">
        <f t="shared" si="35"/>
        <v>11</v>
      </c>
      <c r="P48" s="1">
        <f t="shared" si="36"/>
        <v>9</v>
      </c>
      <c r="Q48" s="1">
        <f t="shared" si="37"/>
        <v>4</v>
      </c>
      <c r="R48" s="1">
        <f t="shared" si="38"/>
        <v>11</v>
      </c>
      <c r="S48" s="1">
        <f t="shared" si="39"/>
        <v>10</v>
      </c>
      <c r="T48" s="1">
        <f t="shared" si="40"/>
        <v>2</v>
      </c>
      <c r="U48" s="1">
        <f t="shared" si="41"/>
        <v>5</v>
      </c>
      <c r="V48" s="1">
        <f t="shared" si="42"/>
        <v>5</v>
      </c>
      <c r="W48" s="1">
        <f t="shared" si="43"/>
        <v>4</v>
      </c>
      <c r="X48" s="1">
        <f t="shared" si="44"/>
        <v>12</v>
      </c>
      <c r="Y48" s="1">
        <f t="shared" si="45"/>
        <v>9</v>
      </c>
      <c r="Z48" s="1">
        <f t="shared" si="46"/>
        <v>4</v>
      </c>
      <c r="AA48" s="1" t="str">
        <f t="shared" si="27"/>
        <v>L</v>
      </c>
      <c r="AB48" s="1">
        <f t="shared" si="47"/>
        <v>1</v>
      </c>
      <c r="AC48" s="1" t="str">
        <f t="shared" si="28"/>
        <v>OTL</v>
      </c>
      <c r="AD48" s="1">
        <f t="shared" si="48"/>
        <v>4</v>
      </c>
      <c r="AE48" s="1">
        <f t="shared" si="49"/>
        <v>5</v>
      </c>
      <c r="AF48" s="1">
        <f t="shared" si="50"/>
        <v>1</v>
      </c>
      <c r="AG48" s="43"/>
    </row>
    <row r="49" spans="1:33" x14ac:dyDescent="0.3">
      <c r="A49" s="42">
        <v>46040</v>
      </c>
      <c r="B49" s="1">
        <v>48</v>
      </c>
      <c r="C49" s="1" t="s">
        <v>65</v>
      </c>
      <c r="D49" s="1" t="s">
        <v>21</v>
      </c>
      <c r="E49" s="1">
        <v>3</v>
      </c>
      <c r="F49" s="1">
        <v>4</v>
      </c>
      <c r="G49" s="1" t="s">
        <v>84</v>
      </c>
      <c r="H49" s="1" t="s">
        <v>83</v>
      </c>
      <c r="I49" s="1">
        <f t="shared" si="29"/>
        <v>22</v>
      </c>
      <c r="J49" s="1">
        <f t="shared" si="30"/>
        <v>19</v>
      </c>
      <c r="K49" s="1">
        <f t="shared" si="31"/>
        <v>5</v>
      </c>
      <c r="L49" s="1">
        <f t="shared" si="32"/>
        <v>7</v>
      </c>
      <c r="M49" s="1">
        <f t="shared" si="33"/>
        <v>3</v>
      </c>
      <c r="N49" s="1">
        <f t="shared" si="34"/>
        <v>0</v>
      </c>
      <c r="O49" s="1">
        <f t="shared" si="35"/>
        <v>11</v>
      </c>
      <c r="P49" s="1">
        <f t="shared" si="36"/>
        <v>9</v>
      </c>
      <c r="Q49" s="1">
        <f t="shared" si="37"/>
        <v>4</v>
      </c>
      <c r="R49" s="1">
        <f t="shared" si="38"/>
        <v>11</v>
      </c>
      <c r="S49" s="1">
        <f t="shared" si="39"/>
        <v>10</v>
      </c>
      <c r="T49" s="1">
        <f t="shared" si="40"/>
        <v>3</v>
      </c>
      <c r="U49" s="1">
        <f t="shared" si="41"/>
        <v>5</v>
      </c>
      <c r="V49" s="1">
        <f t="shared" si="42"/>
        <v>5</v>
      </c>
      <c r="W49" s="1">
        <f t="shared" si="43"/>
        <v>5</v>
      </c>
      <c r="X49" s="1">
        <f t="shared" si="44"/>
        <v>12</v>
      </c>
      <c r="Y49" s="1">
        <f t="shared" si="45"/>
        <v>9</v>
      </c>
      <c r="Z49" s="1">
        <f t="shared" si="46"/>
        <v>5</v>
      </c>
      <c r="AA49" s="1" t="str">
        <f t="shared" si="27"/>
        <v>L</v>
      </c>
      <c r="AB49" s="1">
        <f t="shared" si="47"/>
        <v>2</v>
      </c>
      <c r="AC49" s="1" t="str">
        <f t="shared" si="28"/>
        <v>OTL</v>
      </c>
      <c r="AD49" s="1">
        <f t="shared" si="48"/>
        <v>4</v>
      </c>
      <c r="AE49" s="1">
        <f t="shared" si="49"/>
        <v>4</v>
      </c>
      <c r="AF49" s="1">
        <f t="shared" si="50"/>
        <v>2</v>
      </c>
      <c r="AG49" s="43"/>
    </row>
    <row r="50" spans="1:33" x14ac:dyDescent="0.3">
      <c r="A50" s="42">
        <v>46042</v>
      </c>
      <c r="B50" s="1">
        <v>49</v>
      </c>
      <c r="C50" s="1" t="s">
        <v>65</v>
      </c>
      <c r="D50" s="1" t="s">
        <v>23</v>
      </c>
      <c r="E50" s="1">
        <v>4</v>
      </c>
      <c r="F50" s="1">
        <v>1</v>
      </c>
      <c r="G50" s="1" t="s">
        <v>83</v>
      </c>
      <c r="H50" s="1" t="s">
        <v>83</v>
      </c>
      <c r="I50" s="1">
        <f t="shared" si="29"/>
        <v>23</v>
      </c>
      <c r="J50" s="1">
        <f t="shared" si="30"/>
        <v>19</v>
      </c>
      <c r="K50" s="1">
        <f t="shared" si="31"/>
        <v>5</v>
      </c>
      <c r="L50" s="1">
        <f t="shared" si="32"/>
        <v>7</v>
      </c>
      <c r="M50" s="1">
        <f t="shared" si="33"/>
        <v>3</v>
      </c>
      <c r="N50" s="1">
        <f t="shared" si="34"/>
        <v>0</v>
      </c>
      <c r="O50" s="1">
        <f t="shared" si="35"/>
        <v>11</v>
      </c>
      <c r="P50" s="1">
        <f t="shared" si="36"/>
        <v>9</v>
      </c>
      <c r="Q50" s="1">
        <f t="shared" si="37"/>
        <v>4</v>
      </c>
      <c r="R50" s="1">
        <f t="shared" si="38"/>
        <v>12</v>
      </c>
      <c r="S50" s="1">
        <f t="shared" si="39"/>
        <v>10</v>
      </c>
      <c r="T50" s="1">
        <f t="shared" si="40"/>
        <v>3</v>
      </c>
      <c r="U50" s="1">
        <f t="shared" si="41"/>
        <v>5</v>
      </c>
      <c r="V50" s="1">
        <f t="shared" si="42"/>
        <v>5</v>
      </c>
      <c r="W50" s="1">
        <f t="shared" si="43"/>
        <v>5</v>
      </c>
      <c r="X50" s="1">
        <f t="shared" si="44"/>
        <v>13</v>
      </c>
      <c r="Y50" s="1">
        <f t="shared" si="45"/>
        <v>9</v>
      </c>
      <c r="Z50" s="1">
        <f t="shared" si="46"/>
        <v>5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4</v>
      </c>
      <c r="AE50" s="1">
        <f t="shared" si="49"/>
        <v>4</v>
      </c>
      <c r="AF50" s="1">
        <f t="shared" si="50"/>
        <v>2</v>
      </c>
      <c r="AG50" s="43"/>
    </row>
    <row r="51" spans="1:33" x14ac:dyDescent="0.3">
      <c r="A51" s="42">
        <v>46044</v>
      </c>
      <c r="B51" s="1">
        <v>50</v>
      </c>
      <c r="C51" s="1" t="s">
        <v>65</v>
      </c>
      <c r="D51" s="1" t="s">
        <v>15</v>
      </c>
      <c r="E51" s="1">
        <v>3</v>
      </c>
      <c r="F51" s="1">
        <v>5</v>
      </c>
      <c r="G51" s="1" t="s">
        <v>83</v>
      </c>
      <c r="H51" s="1" t="s">
        <v>83</v>
      </c>
      <c r="I51" s="1">
        <f t="shared" si="29"/>
        <v>23</v>
      </c>
      <c r="J51" s="1">
        <f t="shared" si="30"/>
        <v>20</v>
      </c>
      <c r="K51" s="1">
        <f t="shared" si="31"/>
        <v>5</v>
      </c>
      <c r="L51" s="1">
        <f t="shared" si="32"/>
        <v>7</v>
      </c>
      <c r="M51" s="1">
        <f t="shared" si="33"/>
        <v>3</v>
      </c>
      <c r="N51" s="1">
        <f t="shared" si="34"/>
        <v>0</v>
      </c>
      <c r="O51" s="1">
        <f t="shared" si="35"/>
        <v>11</v>
      </c>
      <c r="P51" s="1">
        <f t="shared" si="36"/>
        <v>9</v>
      </c>
      <c r="Q51" s="1">
        <f t="shared" si="37"/>
        <v>4</v>
      </c>
      <c r="R51" s="1">
        <f t="shared" si="38"/>
        <v>12</v>
      </c>
      <c r="S51" s="1">
        <f t="shared" si="39"/>
        <v>11</v>
      </c>
      <c r="T51" s="1">
        <f t="shared" si="40"/>
        <v>3</v>
      </c>
      <c r="U51" s="1">
        <f t="shared" si="41"/>
        <v>5</v>
      </c>
      <c r="V51" s="1">
        <f t="shared" si="42"/>
        <v>5</v>
      </c>
      <c r="W51" s="1">
        <f t="shared" si="43"/>
        <v>5</v>
      </c>
      <c r="X51" s="1">
        <f t="shared" si="44"/>
        <v>13</v>
      </c>
      <c r="Y51" s="1">
        <f t="shared" si="45"/>
        <v>9</v>
      </c>
      <c r="Z51" s="1">
        <f t="shared" si="46"/>
        <v>5</v>
      </c>
      <c r="AA51" s="1" t="str">
        <f t="shared" si="27"/>
        <v>L</v>
      </c>
      <c r="AB51" s="1">
        <f t="shared" si="47"/>
        <v>1</v>
      </c>
      <c r="AC51" s="1" t="str">
        <f t="shared" si="28"/>
        <v>L</v>
      </c>
      <c r="AD51" s="1">
        <f t="shared" si="48"/>
        <v>3</v>
      </c>
      <c r="AE51" s="1">
        <f t="shared" si="49"/>
        <v>5</v>
      </c>
      <c r="AF51" s="1">
        <f t="shared" si="50"/>
        <v>2</v>
      </c>
      <c r="AG51" s="43"/>
    </row>
    <row r="52" spans="1:33" x14ac:dyDescent="0.3">
      <c r="A52" s="42">
        <v>46046</v>
      </c>
      <c r="B52" s="1">
        <v>51</v>
      </c>
      <c r="C52" s="1" t="s">
        <v>66</v>
      </c>
      <c r="D52" s="1" t="s">
        <v>26</v>
      </c>
      <c r="E52" s="1">
        <v>1</v>
      </c>
      <c r="F52" s="1">
        <v>4</v>
      </c>
      <c r="G52" s="1" t="s">
        <v>83</v>
      </c>
      <c r="H52" s="1" t="s">
        <v>83</v>
      </c>
      <c r="I52" s="1">
        <f t="shared" si="29"/>
        <v>23</v>
      </c>
      <c r="J52" s="1">
        <f t="shared" si="30"/>
        <v>21</v>
      </c>
      <c r="K52" s="1">
        <f t="shared" si="31"/>
        <v>5</v>
      </c>
      <c r="L52" s="1">
        <f t="shared" si="32"/>
        <v>7</v>
      </c>
      <c r="M52" s="1">
        <f t="shared" si="33"/>
        <v>3</v>
      </c>
      <c r="N52" s="1">
        <f t="shared" si="34"/>
        <v>0</v>
      </c>
      <c r="O52" s="1">
        <f t="shared" si="35"/>
        <v>11</v>
      </c>
      <c r="P52" s="1">
        <f t="shared" si="36"/>
        <v>10</v>
      </c>
      <c r="Q52" s="1">
        <f t="shared" si="37"/>
        <v>4</v>
      </c>
      <c r="R52" s="1">
        <f t="shared" si="38"/>
        <v>12</v>
      </c>
      <c r="S52" s="1">
        <f t="shared" si="39"/>
        <v>11</v>
      </c>
      <c r="T52" s="1">
        <f t="shared" si="40"/>
        <v>3</v>
      </c>
      <c r="U52" s="1">
        <f t="shared" si="41"/>
        <v>5</v>
      </c>
      <c r="V52" s="1">
        <f t="shared" si="42"/>
        <v>5</v>
      </c>
      <c r="W52" s="1">
        <f t="shared" si="43"/>
        <v>5</v>
      </c>
      <c r="X52" s="1">
        <f t="shared" si="44"/>
        <v>13</v>
      </c>
      <c r="Y52" s="1">
        <f t="shared" si="45"/>
        <v>10</v>
      </c>
      <c r="Z52" s="1">
        <f t="shared" si="46"/>
        <v>5</v>
      </c>
      <c r="AA52" s="1" t="str">
        <f t="shared" si="27"/>
        <v>L</v>
      </c>
      <c r="AB52" s="1">
        <f t="shared" si="47"/>
        <v>2</v>
      </c>
      <c r="AC52" s="1" t="str">
        <f t="shared" si="28"/>
        <v>L</v>
      </c>
      <c r="AD52" s="1">
        <f t="shared" si="48"/>
        <v>3</v>
      </c>
      <c r="AE52" s="1">
        <f t="shared" si="49"/>
        <v>5</v>
      </c>
      <c r="AF52" s="1">
        <f t="shared" si="50"/>
        <v>2</v>
      </c>
      <c r="AG52" s="43"/>
    </row>
    <row r="53" spans="1:33" x14ac:dyDescent="0.3">
      <c r="A53" s="42">
        <v>46047</v>
      </c>
      <c r="B53" s="1">
        <v>52</v>
      </c>
      <c r="C53" s="1" t="s">
        <v>66</v>
      </c>
      <c r="D53" s="1" t="s">
        <v>2</v>
      </c>
      <c r="E53" s="1">
        <v>7</v>
      </c>
      <c r="F53" s="1">
        <v>1</v>
      </c>
      <c r="G53" s="1" t="s">
        <v>83</v>
      </c>
      <c r="H53" s="1" t="s">
        <v>83</v>
      </c>
      <c r="I53" s="1">
        <f t="shared" si="29"/>
        <v>24</v>
      </c>
      <c r="J53" s="1">
        <f t="shared" si="30"/>
        <v>21</v>
      </c>
      <c r="K53" s="1">
        <f t="shared" si="31"/>
        <v>5</v>
      </c>
      <c r="L53" s="1">
        <f t="shared" si="32"/>
        <v>7</v>
      </c>
      <c r="M53" s="1">
        <f t="shared" si="33"/>
        <v>3</v>
      </c>
      <c r="N53" s="1">
        <f t="shared" si="34"/>
        <v>0</v>
      </c>
      <c r="O53" s="1">
        <f t="shared" si="35"/>
        <v>12</v>
      </c>
      <c r="P53" s="1">
        <f t="shared" si="36"/>
        <v>10</v>
      </c>
      <c r="Q53" s="1">
        <f t="shared" si="37"/>
        <v>4</v>
      </c>
      <c r="R53" s="1">
        <f t="shared" si="38"/>
        <v>12</v>
      </c>
      <c r="S53" s="1">
        <f t="shared" si="39"/>
        <v>11</v>
      </c>
      <c r="T53" s="1">
        <f t="shared" si="40"/>
        <v>3</v>
      </c>
      <c r="U53" s="1">
        <f t="shared" si="41"/>
        <v>5</v>
      </c>
      <c r="V53" s="1">
        <f t="shared" si="42"/>
        <v>5</v>
      </c>
      <c r="W53" s="1">
        <f t="shared" si="43"/>
        <v>5</v>
      </c>
      <c r="X53" s="1">
        <f t="shared" si="44"/>
        <v>13</v>
      </c>
      <c r="Y53" s="1">
        <f t="shared" si="45"/>
        <v>10</v>
      </c>
      <c r="Z53" s="1">
        <f t="shared" si="46"/>
        <v>5</v>
      </c>
      <c r="AA53" s="1" t="str">
        <f t="shared" si="27"/>
        <v>W</v>
      </c>
      <c r="AB53" s="1">
        <f t="shared" si="47"/>
        <v>1</v>
      </c>
      <c r="AC53" s="1" t="str">
        <f t="shared" si="28"/>
        <v>W</v>
      </c>
      <c r="AD53" s="1">
        <f t="shared" si="48"/>
        <v>4</v>
      </c>
      <c r="AE53" s="1">
        <f t="shared" si="49"/>
        <v>4</v>
      </c>
      <c r="AF53" s="1">
        <f t="shared" si="50"/>
        <v>2</v>
      </c>
      <c r="AG53" s="43"/>
    </row>
    <row r="54" spans="1:33" x14ac:dyDescent="0.3">
      <c r="A54" s="42">
        <v>46050</v>
      </c>
      <c r="B54" s="1">
        <v>53</v>
      </c>
      <c r="C54" s="1" t="s">
        <v>66</v>
      </c>
      <c r="D54" s="1" t="s">
        <v>24</v>
      </c>
      <c r="E54" s="1">
        <v>5</v>
      </c>
      <c r="F54" s="1">
        <v>2</v>
      </c>
      <c r="G54" s="1" t="s">
        <v>83</v>
      </c>
      <c r="H54" s="1" t="s">
        <v>83</v>
      </c>
      <c r="I54" s="1">
        <f t="shared" si="29"/>
        <v>25</v>
      </c>
      <c r="J54" s="1">
        <f t="shared" si="30"/>
        <v>21</v>
      </c>
      <c r="K54" s="1">
        <f t="shared" si="31"/>
        <v>5</v>
      </c>
      <c r="L54" s="1">
        <f t="shared" si="32"/>
        <v>7</v>
      </c>
      <c r="M54" s="1">
        <f t="shared" si="33"/>
        <v>3</v>
      </c>
      <c r="N54" s="1">
        <f t="shared" si="34"/>
        <v>0</v>
      </c>
      <c r="O54" s="1">
        <f t="shared" si="35"/>
        <v>13</v>
      </c>
      <c r="P54" s="1">
        <f t="shared" si="36"/>
        <v>10</v>
      </c>
      <c r="Q54" s="1">
        <f t="shared" si="37"/>
        <v>4</v>
      </c>
      <c r="R54" s="1">
        <f t="shared" si="38"/>
        <v>12</v>
      </c>
      <c r="S54" s="1">
        <f t="shared" si="39"/>
        <v>11</v>
      </c>
      <c r="T54" s="1">
        <f t="shared" si="40"/>
        <v>3</v>
      </c>
      <c r="U54" s="1">
        <f t="shared" si="41"/>
        <v>5</v>
      </c>
      <c r="V54" s="1">
        <f t="shared" si="42"/>
        <v>5</v>
      </c>
      <c r="W54" s="1">
        <f t="shared" si="43"/>
        <v>5</v>
      </c>
      <c r="X54" s="1">
        <f t="shared" si="44"/>
        <v>13</v>
      </c>
      <c r="Y54" s="1">
        <f t="shared" si="45"/>
        <v>10</v>
      </c>
      <c r="Z54" s="1">
        <f t="shared" si="46"/>
        <v>5</v>
      </c>
      <c r="AA54" s="1" t="str">
        <f t="shared" si="27"/>
        <v>W</v>
      </c>
      <c r="AB54" s="1">
        <f t="shared" si="47"/>
        <v>2</v>
      </c>
      <c r="AC54" s="1" t="str">
        <f t="shared" si="28"/>
        <v>W</v>
      </c>
      <c r="AD54" s="1">
        <f t="shared" si="48"/>
        <v>5</v>
      </c>
      <c r="AE54" s="1">
        <f t="shared" si="49"/>
        <v>3</v>
      </c>
      <c r="AF54" s="1">
        <f t="shared" si="50"/>
        <v>2</v>
      </c>
      <c r="AG54" s="43"/>
    </row>
    <row r="55" spans="1:33" x14ac:dyDescent="0.3">
      <c r="A55" s="42">
        <v>46053</v>
      </c>
      <c r="B55" s="1">
        <v>54</v>
      </c>
      <c r="C55" s="1" t="s">
        <v>66</v>
      </c>
      <c r="D55" s="1" t="s">
        <v>14</v>
      </c>
      <c r="E55" s="1">
        <v>4</v>
      </c>
      <c r="F55" s="1">
        <v>1</v>
      </c>
      <c r="G55" s="1" t="s">
        <v>83</v>
      </c>
      <c r="H55" s="1" t="s">
        <v>83</v>
      </c>
      <c r="I55" s="1">
        <f t="shared" si="29"/>
        <v>26</v>
      </c>
      <c r="J55" s="1">
        <f t="shared" si="30"/>
        <v>21</v>
      </c>
      <c r="K55" s="1">
        <f t="shared" si="31"/>
        <v>5</v>
      </c>
      <c r="L55" s="1">
        <f t="shared" si="32"/>
        <v>7</v>
      </c>
      <c r="M55" s="1">
        <f t="shared" si="33"/>
        <v>3</v>
      </c>
      <c r="N55" s="1">
        <f t="shared" si="34"/>
        <v>0</v>
      </c>
      <c r="O55" s="1">
        <f t="shared" si="35"/>
        <v>14</v>
      </c>
      <c r="P55" s="1">
        <f t="shared" si="36"/>
        <v>10</v>
      </c>
      <c r="Q55" s="1">
        <f t="shared" si="37"/>
        <v>4</v>
      </c>
      <c r="R55" s="1">
        <f t="shared" si="38"/>
        <v>12</v>
      </c>
      <c r="S55" s="1">
        <f t="shared" si="39"/>
        <v>11</v>
      </c>
      <c r="T55" s="1">
        <f t="shared" si="40"/>
        <v>3</v>
      </c>
      <c r="U55" s="1">
        <f t="shared" si="41"/>
        <v>5</v>
      </c>
      <c r="V55" s="1">
        <f t="shared" si="42"/>
        <v>5</v>
      </c>
      <c r="W55" s="1">
        <f t="shared" si="43"/>
        <v>5</v>
      </c>
      <c r="X55" s="1">
        <f t="shared" si="44"/>
        <v>14</v>
      </c>
      <c r="Y55" s="1">
        <f t="shared" si="45"/>
        <v>10</v>
      </c>
      <c r="Z55" s="1">
        <f t="shared" si="46"/>
        <v>5</v>
      </c>
      <c r="AA55" s="1" t="str">
        <f t="shared" si="27"/>
        <v>W</v>
      </c>
      <c r="AB55" s="1">
        <f t="shared" si="47"/>
        <v>3</v>
      </c>
      <c r="AC55" s="1" t="str">
        <f t="shared" si="28"/>
        <v>W</v>
      </c>
      <c r="AD55" s="1">
        <f t="shared" si="48"/>
        <v>6</v>
      </c>
      <c r="AE55" s="1">
        <f t="shared" si="49"/>
        <v>2</v>
      </c>
      <c r="AF55" s="1">
        <f t="shared" si="50"/>
        <v>2</v>
      </c>
      <c r="AG55" s="43"/>
    </row>
    <row r="56" spans="1:33" x14ac:dyDescent="0.3">
      <c r="A56" s="42">
        <v>46055</v>
      </c>
      <c r="B56" s="1">
        <v>55</v>
      </c>
      <c r="C56" s="1" t="s">
        <v>65</v>
      </c>
      <c r="D56" s="1" t="s">
        <v>9</v>
      </c>
      <c r="E56" s="1">
        <v>3</v>
      </c>
      <c r="F56" s="1">
        <v>2</v>
      </c>
      <c r="G56" s="1" t="s">
        <v>83</v>
      </c>
      <c r="H56" s="1" t="s">
        <v>83</v>
      </c>
      <c r="I56" s="1">
        <f t="shared" si="29"/>
        <v>27</v>
      </c>
      <c r="J56" s="1">
        <f t="shared" si="30"/>
        <v>21</v>
      </c>
      <c r="K56" s="1">
        <f t="shared" si="31"/>
        <v>5</v>
      </c>
      <c r="L56" s="1">
        <f t="shared" si="32"/>
        <v>7</v>
      </c>
      <c r="M56" s="1">
        <f t="shared" si="33"/>
        <v>3</v>
      </c>
      <c r="N56" s="1">
        <f t="shared" si="34"/>
        <v>0</v>
      </c>
      <c r="O56" s="1">
        <f t="shared" si="35"/>
        <v>14</v>
      </c>
      <c r="P56" s="1">
        <f t="shared" si="36"/>
        <v>10</v>
      </c>
      <c r="Q56" s="1">
        <f t="shared" si="37"/>
        <v>4</v>
      </c>
      <c r="R56" s="1">
        <f t="shared" si="38"/>
        <v>13</v>
      </c>
      <c r="S56" s="1">
        <f t="shared" si="39"/>
        <v>11</v>
      </c>
      <c r="T56" s="1">
        <f t="shared" si="40"/>
        <v>3</v>
      </c>
      <c r="U56" s="1">
        <f t="shared" si="41"/>
        <v>5</v>
      </c>
      <c r="V56" s="1">
        <f t="shared" si="42"/>
        <v>5</v>
      </c>
      <c r="W56" s="1">
        <f t="shared" si="43"/>
        <v>5</v>
      </c>
      <c r="X56" s="1">
        <f t="shared" si="44"/>
        <v>15</v>
      </c>
      <c r="Y56" s="1">
        <f t="shared" si="45"/>
        <v>10</v>
      </c>
      <c r="Z56" s="1">
        <f t="shared" si="46"/>
        <v>5</v>
      </c>
      <c r="AA56" s="1" t="str">
        <f t="shared" si="27"/>
        <v>W</v>
      </c>
      <c r="AB56" s="1">
        <f t="shared" si="47"/>
        <v>4</v>
      </c>
      <c r="AC56" s="1" t="str">
        <f t="shared" si="28"/>
        <v>W</v>
      </c>
      <c r="AD56" s="1">
        <f t="shared" si="48"/>
        <v>6</v>
      </c>
      <c r="AE56" s="1">
        <f t="shared" si="49"/>
        <v>2</v>
      </c>
      <c r="AF56" s="1">
        <f t="shared" si="50"/>
        <v>2</v>
      </c>
      <c r="AG56" s="43"/>
    </row>
    <row r="57" spans="1:33" x14ac:dyDescent="0.3">
      <c r="A57" s="42">
        <v>46056</v>
      </c>
      <c r="B57" s="1">
        <v>56</v>
      </c>
      <c r="C57" s="1" t="s">
        <v>65</v>
      </c>
      <c r="D57" s="1" t="s">
        <v>26</v>
      </c>
      <c r="E57" s="1">
        <v>3</v>
      </c>
      <c r="F57" s="1">
        <v>4</v>
      </c>
      <c r="G57" s="1" t="s">
        <v>83</v>
      </c>
      <c r="H57" s="1" t="s">
        <v>83</v>
      </c>
      <c r="I57" s="1">
        <f t="shared" si="29"/>
        <v>27</v>
      </c>
      <c r="J57" s="1">
        <f t="shared" si="30"/>
        <v>22</v>
      </c>
      <c r="K57" s="1">
        <f t="shared" si="31"/>
        <v>5</v>
      </c>
      <c r="L57" s="1">
        <f t="shared" si="32"/>
        <v>7</v>
      </c>
      <c r="M57" s="1">
        <f t="shared" si="33"/>
        <v>3</v>
      </c>
      <c r="N57" s="1">
        <f t="shared" si="34"/>
        <v>0</v>
      </c>
      <c r="O57" s="1">
        <f t="shared" si="35"/>
        <v>14</v>
      </c>
      <c r="P57" s="1">
        <f t="shared" si="36"/>
        <v>10</v>
      </c>
      <c r="Q57" s="1">
        <f t="shared" si="37"/>
        <v>4</v>
      </c>
      <c r="R57" s="1">
        <f t="shared" si="38"/>
        <v>13</v>
      </c>
      <c r="S57" s="1">
        <f t="shared" si="39"/>
        <v>12</v>
      </c>
      <c r="T57" s="1">
        <f t="shared" si="40"/>
        <v>3</v>
      </c>
      <c r="U57" s="1">
        <f t="shared" si="41"/>
        <v>5</v>
      </c>
      <c r="V57" s="1">
        <f t="shared" si="42"/>
        <v>5</v>
      </c>
      <c r="W57" s="1">
        <f t="shared" si="43"/>
        <v>5</v>
      </c>
      <c r="X57" s="1">
        <f t="shared" si="44"/>
        <v>15</v>
      </c>
      <c r="Y57" s="1">
        <f t="shared" si="45"/>
        <v>11</v>
      </c>
      <c r="Z57" s="1">
        <f t="shared" si="46"/>
        <v>5</v>
      </c>
      <c r="AA57" s="1" t="str">
        <f t="shared" si="27"/>
        <v>L</v>
      </c>
      <c r="AB57" s="1">
        <f t="shared" si="47"/>
        <v>1</v>
      </c>
      <c r="AC57" s="1" t="str">
        <f t="shared" si="28"/>
        <v>L</v>
      </c>
      <c r="AD57" s="1">
        <f t="shared" si="48"/>
        <v>5</v>
      </c>
      <c r="AE57" s="1">
        <f t="shared" si="49"/>
        <v>3</v>
      </c>
      <c r="AF57" s="1">
        <f t="shared" si="50"/>
        <v>2</v>
      </c>
      <c r="AG57" s="43"/>
    </row>
    <row r="58" spans="1:33" x14ac:dyDescent="0.3">
      <c r="A58" s="42">
        <v>46058</v>
      </c>
      <c r="B58" s="1">
        <v>57</v>
      </c>
      <c r="C58" s="1" t="s">
        <v>65</v>
      </c>
      <c r="D58" s="1" t="s">
        <v>10</v>
      </c>
      <c r="E58" s="1">
        <v>2</v>
      </c>
      <c r="F58" s="1">
        <v>1</v>
      </c>
      <c r="G58" s="1" t="s">
        <v>84</v>
      </c>
      <c r="H58" s="1" t="s">
        <v>83</v>
      </c>
      <c r="I58" s="1">
        <f t="shared" si="29"/>
        <v>28</v>
      </c>
      <c r="J58" s="1">
        <f t="shared" si="30"/>
        <v>22</v>
      </c>
      <c r="K58" s="1">
        <f t="shared" si="31"/>
        <v>6</v>
      </c>
      <c r="L58" s="1">
        <f t="shared" si="32"/>
        <v>7</v>
      </c>
      <c r="M58" s="1">
        <f t="shared" si="33"/>
        <v>3</v>
      </c>
      <c r="N58" s="1">
        <f t="shared" si="34"/>
        <v>0</v>
      </c>
      <c r="O58" s="1">
        <f t="shared" si="35"/>
        <v>14</v>
      </c>
      <c r="P58" s="1">
        <f t="shared" si="36"/>
        <v>10</v>
      </c>
      <c r="Q58" s="1">
        <f t="shared" si="37"/>
        <v>4</v>
      </c>
      <c r="R58" s="1">
        <f t="shared" si="38"/>
        <v>14</v>
      </c>
      <c r="S58" s="1">
        <f t="shared" si="39"/>
        <v>12</v>
      </c>
      <c r="T58" s="1">
        <f t="shared" si="40"/>
        <v>3</v>
      </c>
      <c r="U58" s="1">
        <f t="shared" si="41"/>
        <v>5</v>
      </c>
      <c r="V58" s="1">
        <f t="shared" si="42"/>
        <v>5</v>
      </c>
      <c r="W58" s="1">
        <f t="shared" si="43"/>
        <v>5</v>
      </c>
      <c r="X58" s="1">
        <f t="shared" si="44"/>
        <v>16</v>
      </c>
      <c r="Y58" s="1">
        <f t="shared" si="45"/>
        <v>11</v>
      </c>
      <c r="Z58" s="1">
        <f t="shared" si="46"/>
        <v>5</v>
      </c>
      <c r="AA58" s="1" t="str">
        <f t="shared" si="27"/>
        <v>W</v>
      </c>
      <c r="AB58" s="1">
        <f t="shared" si="47"/>
        <v>1</v>
      </c>
      <c r="AC58" s="1" t="str">
        <f t="shared" si="28"/>
        <v>W</v>
      </c>
      <c r="AD58" s="1">
        <f t="shared" si="48"/>
        <v>6</v>
      </c>
      <c r="AE58" s="1">
        <f t="shared" si="49"/>
        <v>3</v>
      </c>
      <c r="AF58" s="1">
        <f t="shared" si="50"/>
        <v>1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21</v>
      </c>
      <c r="E59" s="1">
        <v>1</v>
      </c>
      <c r="F59" s="1">
        <v>2</v>
      </c>
      <c r="G59" s="1" t="s">
        <v>84</v>
      </c>
      <c r="H59" s="1" t="s">
        <v>83</v>
      </c>
      <c r="I59" s="1">
        <f t="shared" si="29"/>
        <v>28</v>
      </c>
      <c r="J59" s="1">
        <f t="shared" si="30"/>
        <v>22</v>
      </c>
      <c r="K59" s="1">
        <f t="shared" si="31"/>
        <v>6</v>
      </c>
      <c r="L59" s="1">
        <f t="shared" si="32"/>
        <v>8</v>
      </c>
      <c r="M59" s="1">
        <f t="shared" si="33"/>
        <v>3</v>
      </c>
      <c r="N59" s="1">
        <f t="shared" si="34"/>
        <v>0</v>
      </c>
      <c r="O59" s="1">
        <f t="shared" si="35"/>
        <v>14</v>
      </c>
      <c r="P59" s="1">
        <f t="shared" si="36"/>
        <v>10</v>
      </c>
      <c r="Q59" s="1">
        <f t="shared" si="37"/>
        <v>5</v>
      </c>
      <c r="R59" s="1">
        <f t="shared" si="38"/>
        <v>14</v>
      </c>
      <c r="S59" s="1">
        <f t="shared" si="39"/>
        <v>12</v>
      </c>
      <c r="T59" s="1">
        <f t="shared" si="40"/>
        <v>3</v>
      </c>
      <c r="U59" s="1">
        <f t="shared" si="41"/>
        <v>5</v>
      </c>
      <c r="V59" s="1">
        <f t="shared" si="42"/>
        <v>5</v>
      </c>
      <c r="W59" s="1">
        <f t="shared" si="43"/>
        <v>6</v>
      </c>
      <c r="X59" s="1">
        <f t="shared" si="44"/>
        <v>16</v>
      </c>
      <c r="Y59" s="1">
        <f t="shared" si="45"/>
        <v>11</v>
      </c>
      <c r="Z59" s="1">
        <f t="shared" si="46"/>
        <v>6</v>
      </c>
      <c r="AA59" s="1" t="str">
        <f t="shared" si="27"/>
        <v>L</v>
      </c>
      <c r="AB59" s="1">
        <f t="shared" si="47"/>
        <v>1</v>
      </c>
      <c r="AC59" s="1" t="str">
        <f t="shared" si="28"/>
        <v>OTL</v>
      </c>
      <c r="AD59" s="1">
        <f t="shared" si="48"/>
        <v>6</v>
      </c>
      <c r="AE59" s="1">
        <f t="shared" si="49"/>
        <v>3</v>
      </c>
      <c r="AF59" s="1">
        <f t="shared" si="50"/>
        <v>1</v>
      </c>
      <c r="AG59" s="43"/>
    </row>
    <row r="60" spans="1:33" x14ac:dyDescent="0.3">
      <c r="A60" s="42">
        <v>46081</v>
      </c>
      <c r="B60" s="1">
        <v>59</v>
      </c>
      <c r="C60" s="1" t="s">
        <v>65</v>
      </c>
      <c r="D60" s="1" t="s">
        <v>4</v>
      </c>
      <c r="E60" s="1">
        <v>5</v>
      </c>
      <c r="F60" s="1">
        <v>2</v>
      </c>
      <c r="G60" s="1" t="s">
        <v>83</v>
      </c>
      <c r="H60" s="1" t="s">
        <v>83</v>
      </c>
      <c r="I60" s="1">
        <f t="shared" si="29"/>
        <v>29</v>
      </c>
      <c r="J60" s="1">
        <f t="shared" si="30"/>
        <v>22</v>
      </c>
      <c r="K60" s="1">
        <f t="shared" si="31"/>
        <v>6</v>
      </c>
      <c r="L60" s="1">
        <f t="shared" si="32"/>
        <v>8</v>
      </c>
      <c r="M60" s="1">
        <f t="shared" si="33"/>
        <v>3</v>
      </c>
      <c r="N60" s="1">
        <f t="shared" si="34"/>
        <v>0</v>
      </c>
      <c r="O60" s="1">
        <f t="shared" si="35"/>
        <v>14</v>
      </c>
      <c r="P60" s="1">
        <f t="shared" si="36"/>
        <v>10</v>
      </c>
      <c r="Q60" s="1">
        <f t="shared" si="37"/>
        <v>5</v>
      </c>
      <c r="R60" s="1">
        <f t="shared" si="38"/>
        <v>15</v>
      </c>
      <c r="S60" s="1">
        <f t="shared" si="39"/>
        <v>12</v>
      </c>
      <c r="T60" s="1">
        <f t="shared" si="40"/>
        <v>3</v>
      </c>
      <c r="U60" s="1">
        <f t="shared" si="41"/>
        <v>6</v>
      </c>
      <c r="V60" s="1">
        <f t="shared" si="42"/>
        <v>5</v>
      </c>
      <c r="W60" s="1">
        <f t="shared" si="43"/>
        <v>6</v>
      </c>
      <c r="X60" s="1">
        <f t="shared" si="44"/>
        <v>17</v>
      </c>
      <c r="Y60" s="1">
        <f t="shared" si="45"/>
        <v>11</v>
      </c>
      <c r="Z60" s="1">
        <f t="shared" si="46"/>
        <v>6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6</v>
      </c>
      <c r="AE60" s="1">
        <f t="shared" si="49"/>
        <v>3</v>
      </c>
      <c r="AF60" s="1">
        <f t="shared" si="50"/>
        <v>1</v>
      </c>
      <c r="AG60" s="43"/>
    </row>
    <row r="61" spans="1:33" x14ac:dyDescent="0.3">
      <c r="A61" s="42">
        <v>46084</v>
      </c>
      <c r="B61" s="1">
        <v>60</v>
      </c>
      <c r="C61" s="1" t="s">
        <v>65</v>
      </c>
      <c r="D61" s="1" t="s">
        <v>20</v>
      </c>
      <c r="E61" s="1">
        <v>4</v>
      </c>
      <c r="F61" s="1">
        <v>5</v>
      </c>
      <c r="G61" s="1" t="s">
        <v>84</v>
      </c>
      <c r="H61" s="1" t="s">
        <v>83</v>
      </c>
      <c r="I61" s="1">
        <f t="shared" si="29"/>
        <v>29</v>
      </c>
      <c r="J61" s="1">
        <f t="shared" si="30"/>
        <v>22</v>
      </c>
      <c r="K61" s="1">
        <f t="shared" si="31"/>
        <v>6</v>
      </c>
      <c r="L61" s="1">
        <f t="shared" si="32"/>
        <v>9</v>
      </c>
      <c r="M61" s="1">
        <f t="shared" si="33"/>
        <v>3</v>
      </c>
      <c r="N61" s="1">
        <f t="shared" si="34"/>
        <v>0</v>
      </c>
      <c r="O61" s="1">
        <f t="shared" si="35"/>
        <v>14</v>
      </c>
      <c r="P61" s="1">
        <f t="shared" si="36"/>
        <v>10</v>
      </c>
      <c r="Q61" s="1">
        <f t="shared" si="37"/>
        <v>5</v>
      </c>
      <c r="R61" s="1">
        <f t="shared" si="38"/>
        <v>15</v>
      </c>
      <c r="S61" s="1">
        <f t="shared" si="39"/>
        <v>12</v>
      </c>
      <c r="T61" s="1">
        <f t="shared" si="40"/>
        <v>4</v>
      </c>
      <c r="U61" s="1">
        <f t="shared" si="41"/>
        <v>6</v>
      </c>
      <c r="V61" s="1">
        <f t="shared" si="42"/>
        <v>5</v>
      </c>
      <c r="W61" s="1">
        <f t="shared" si="43"/>
        <v>6</v>
      </c>
      <c r="X61" s="1">
        <f t="shared" si="44"/>
        <v>17</v>
      </c>
      <c r="Y61" s="1">
        <f t="shared" si="45"/>
        <v>11</v>
      </c>
      <c r="Z61" s="1">
        <f t="shared" si="46"/>
        <v>6</v>
      </c>
      <c r="AA61" s="1" t="str">
        <f t="shared" si="27"/>
        <v>L</v>
      </c>
      <c r="AB61" s="1">
        <f t="shared" si="47"/>
        <v>1</v>
      </c>
      <c r="AC61" s="1" t="str">
        <f t="shared" si="28"/>
        <v>OTL</v>
      </c>
      <c r="AD61" s="1">
        <f t="shared" si="48"/>
        <v>6</v>
      </c>
      <c r="AE61" s="1">
        <f t="shared" si="49"/>
        <v>2</v>
      </c>
      <c r="AF61" s="1">
        <f t="shared" si="50"/>
        <v>2</v>
      </c>
      <c r="AG61" s="43"/>
    </row>
    <row r="62" spans="1:33" x14ac:dyDescent="0.3">
      <c r="A62" s="42">
        <v>46086</v>
      </c>
      <c r="B62" s="1">
        <v>61</v>
      </c>
      <c r="C62" s="1" t="s">
        <v>65</v>
      </c>
      <c r="D62" s="1" t="s">
        <v>27</v>
      </c>
      <c r="E62" s="1">
        <v>4</v>
      </c>
      <c r="F62" s="1">
        <v>1</v>
      </c>
      <c r="G62" s="1" t="s">
        <v>83</v>
      </c>
      <c r="H62" s="1" t="s">
        <v>83</v>
      </c>
      <c r="I62" s="1">
        <f t="shared" si="29"/>
        <v>30</v>
      </c>
      <c r="J62" s="1">
        <f t="shared" si="30"/>
        <v>22</v>
      </c>
      <c r="K62" s="1">
        <f t="shared" si="31"/>
        <v>6</v>
      </c>
      <c r="L62" s="1">
        <f t="shared" si="32"/>
        <v>9</v>
      </c>
      <c r="M62" s="1">
        <f t="shared" si="33"/>
        <v>3</v>
      </c>
      <c r="N62" s="1">
        <f t="shared" si="34"/>
        <v>0</v>
      </c>
      <c r="O62" s="1">
        <f t="shared" si="35"/>
        <v>14</v>
      </c>
      <c r="P62" s="1">
        <f t="shared" si="36"/>
        <v>10</v>
      </c>
      <c r="Q62" s="1">
        <f t="shared" si="37"/>
        <v>5</v>
      </c>
      <c r="R62" s="1">
        <f t="shared" si="38"/>
        <v>16</v>
      </c>
      <c r="S62" s="1">
        <f t="shared" si="39"/>
        <v>12</v>
      </c>
      <c r="T62" s="1">
        <f t="shared" si="40"/>
        <v>4</v>
      </c>
      <c r="U62" s="1">
        <f t="shared" si="41"/>
        <v>6</v>
      </c>
      <c r="V62" s="1">
        <f t="shared" si="42"/>
        <v>5</v>
      </c>
      <c r="W62" s="1">
        <f t="shared" si="43"/>
        <v>6</v>
      </c>
      <c r="X62" s="1">
        <f t="shared" si="44"/>
        <v>17</v>
      </c>
      <c r="Y62" s="1">
        <f t="shared" si="45"/>
        <v>11</v>
      </c>
      <c r="Z62" s="1">
        <f t="shared" si="46"/>
        <v>6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7</v>
      </c>
      <c r="AE62" s="1">
        <f t="shared" si="49"/>
        <v>1</v>
      </c>
      <c r="AF62" s="1">
        <f t="shared" si="50"/>
        <v>2</v>
      </c>
      <c r="AG62" s="43"/>
    </row>
    <row r="63" spans="1:33" x14ac:dyDescent="0.3">
      <c r="A63" s="42">
        <v>46088</v>
      </c>
      <c r="B63" s="1">
        <v>62</v>
      </c>
      <c r="C63" s="1" t="s">
        <v>65</v>
      </c>
      <c r="D63" s="1" t="s">
        <v>7</v>
      </c>
      <c r="E63" s="1">
        <v>7</v>
      </c>
      <c r="F63" s="1">
        <v>4</v>
      </c>
      <c r="G63" s="1" t="s">
        <v>83</v>
      </c>
      <c r="H63" s="1" t="s">
        <v>83</v>
      </c>
      <c r="I63" s="1">
        <f t="shared" si="29"/>
        <v>31</v>
      </c>
      <c r="J63" s="1">
        <f t="shared" si="30"/>
        <v>22</v>
      </c>
      <c r="K63" s="1">
        <f t="shared" si="31"/>
        <v>6</v>
      </c>
      <c r="L63" s="1">
        <f t="shared" si="32"/>
        <v>9</v>
      </c>
      <c r="M63" s="1">
        <f t="shared" si="33"/>
        <v>3</v>
      </c>
      <c r="N63" s="1">
        <f t="shared" si="34"/>
        <v>0</v>
      </c>
      <c r="O63" s="1">
        <f t="shared" si="35"/>
        <v>14</v>
      </c>
      <c r="P63" s="1">
        <f t="shared" si="36"/>
        <v>10</v>
      </c>
      <c r="Q63" s="1">
        <f t="shared" si="37"/>
        <v>5</v>
      </c>
      <c r="R63" s="1">
        <f t="shared" si="38"/>
        <v>17</v>
      </c>
      <c r="S63" s="1">
        <f t="shared" si="39"/>
        <v>12</v>
      </c>
      <c r="T63" s="1">
        <f t="shared" si="40"/>
        <v>4</v>
      </c>
      <c r="U63" s="1">
        <f t="shared" si="41"/>
        <v>6</v>
      </c>
      <c r="V63" s="1">
        <f t="shared" si="42"/>
        <v>5</v>
      </c>
      <c r="W63" s="1">
        <f t="shared" si="43"/>
        <v>6</v>
      </c>
      <c r="X63" s="1">
        <f t="shared" si="44"/>
        <v>17</v>
      </c>
      <c r="Y63" s="1">
        <f t="shared" si="45"/>
        <v>11</v>
      </c>
      <c r="Z63" s="1">
        <f t="shared" si="46"/>
        <v>6</v>
      </c>
      <c r="AA63" s="1" t="str">
        <f t="shared" si="27"/>
        <v>W</v>
      </c>
      <c r="AB63" s="1">
        <f t="shared" si="47"/>
        <v>2</v>
      </c>
      <c r="AC63" s="1" t="str">
        <f t="shared" si="28"/>
        <v>W</v>
      </c>
      <c r="AD63" s="1">
        <f t="shared" si="48"/>
        <v>7</v>
      </c>
      <c r="AE63" s="1">
        <f t="shared" si="49"/>
        <v>1</v>
      </c>
      <c r="AF63" s="1">
        <f t="shared" si="50"/>
        <v>2</v>
      </c>
      <c r="AG63" s="43"/>
    </row>
    <row r="64" spans="1:33" x14ac:dyDescent="0.3">
      <c r="A64" s="42">
        <v>46090</v>
      </c>
      <c r="B64" s="1">
        <v>63</v>
      </c>
      <c r="C64" s="1" t="s">
        <v>65</v>
      </c>
      <c r="D64" s="1" t="s">
        <v>3</v>
      </c>
      <c r="E64" s="1">
        <v>2</v>
      </c>
      <c r="F64" s="1">
        <v>0</v>
      </c>
      <c r="G64" s="1" t="s">
        <v>83</v>
      </c>
      <c r="H64" s="1" t="s">
        <v>83</v>
      </c>
      <c r="I64" s="1">
        <f t="shared" si="29"/>
        <v>32</v>
      </c>
      <c r="J64" s="1">
        <f t="shared" si="30"/>
        <v>22</v>
      </c>
      <c r="K64" s="1">
        <f t="shared" si="31"/>
        <v>6</v>
      </c>
      <c r="L64" s="1">
        <f t="shared" si="32"/>
        <v>9</v>
      </c>
      <c r="M64" s="1">
        <f t="shared" si="33"/>
        <v>3</v>
      </c>
      <c r="N64" s="1">
        <f t="shared" si="34"/>
        <v>0</v>
      </c>
      <c r="O64" s="1">
        <f t="shared" si="35"/>
        <v>14</v>
      </c>
      <c r="P64" s="1">
        <f t="shared" si="36"/>
        <v>10</v>
      </c>
      <c r="Q64" s="1">
        <f t="shared" si="37"/>
        <v>5</v>
      </c>
      <c r="R64" s="1">
        <f t="shared" si="38"/>
        <v>18</v>
      </c>
      <c r="S64" s="1">
        <f t="shared" si="39"/>
        <v>12</v>
      </c>
      <c r="T64" s="1">
        <f t="shared" si="40"/>
        <v>4</v>
      </c>
      <c r="U64" s="1">
        <f t="shared" si="41"/>
        <v>6</v>
      </c>
      <c r="V64" s="1">
        <f t="shared" si="42"/>
        <v>5</v>
      </c>
      <c r="W64" s="1">
        <f t="shared" si="43"/>
        <v>6</v>
      </c>
      <c r="X64" s="1">
        <f t="shared" si="44"/>
        <v>17</v>
      </c>
      <c r="Y64" s="1">
        <f t="shared" si="45"/>
        <v>11</v>
      </c>
      <c r="Z64" s="1">
        <f t="shared" si="46"/>
        <v>6</v>
      </c>
      <c r="AA64" s="1" t="str">
        <f t="shared" si="27"/>
        <v>W</v>
      </c>
      <c r="AB64" s="1">
        <f t="shared" si="47"/>
        <v>3</v>
      </c>
      <c r="AC64" s="1" t="str">
        <f t="shared" si="28"/>
        <v>W</v>
      </c>
      <c r="AD64" s="1">
        <f t="shared" si="48"/>
        <v>7</v>
      </c>
      <c r="AE64" s="1">
        <f t="shared" si="49"/>
        <v>1</v>
      </c>
      <c r="AF64" s="1">
        <f t="shared" si="50"/>
        <v>2</v>
      </c>
      <c r="AG64" s="43"/>
    </row>
    <row r="65" spans="1:33" x14ac:dyDescent="0.3">
      <c r="A65" s="42">
        <v>46092</v>
      </c>
      <c r="B65" s="1">
        <v>64</v>
      </c>
      <c r="C65" s="1" t="s">
        <v>66</v>
      </c>
      <c r="D65" s="1" t="s">
        <v>16</v>
      </c>
      <c r="E65" s="1">
        <v>2</v>
      </c>
      <c r="F65" s="1">
        <v>3</v>
      </c>
      <c r="G65" s="1" t="s">
        <v>83</v>
      </c>
      <c r="H65" s="1" t="s">
        <v>83</v>
      </c>
      <c r="I65" s="1">
        <f t="shared" si="29"/>
        <v>32</v>
      </c>
      <c r="J65" s="1">
        <f t="shared" si="30"/>
        <v>23</v>
      </c>
      <c r="K65" s="1">
        <f t="shared" si="31"/>
        <v>6</v>
      </c>
      <c r="L65" s="1">
        <f t="shared" si="32"/>
        <v>9</v>
      </c>
      <c r="M65" s="1">
        <f t="shared" si="33"/>
        <v>3</v>
      </c>
      <c r="N65" s="1">
        <f t="shared" si="34"/>
        <v>0</v>
      </c>
      <c r="O65" s="1">
        <f t="shared" si="35"/>
        <v>14</v>
      </c>
      <c r="P65" s="1">
        <f t="shared" si="36"/>
        <v>11</v>
      </c>
      <c r="Q65" s="1">
        <f t="shared" si="37"/>
        <v>5</v>
      </c>
      <c r="R65" s="1">
        <f t="shared" si="38"/>
        <v>18</v>
      </c>
      <c r="S65" s="1">
        <f t="shared" si="39"/>
        <v>12</v>
      </c>
      <c r="T65" s="1">
        <f t="shared" si="40"/>
        <v>4</v>
      </c>
      <c r="U65" s="1">
        <f t="shared" si="41"/>
        <v>6</v>
      </c>
      <c r="V65" s="1">
        <f t="shared" si="42"/>
        <v>6</v>
      </c>
      <c r="W65" s="1">
        <f t="shared" si="43"/>
        <v>6</v>
      </c>
      <c r="X65" s="1">
        <f t="shared" si="44"/>
        <v>17</v>
      </c>
      <c r="Y65" s="1">
        <f t="shared" si="45"/>
        <v>12</v>
      </c>
      <c r="Z65" s="1">
        <f t="shared" si="46"/>
        <v>6</v>
      </c>
      <c r="AA65" s="1" t="str">
        <f t="shared" si="27"/>
        <v>L</v>
      </c>
      <c r="AB65" s="1">
        <f t="shared" si="47"/>
        <v>1</v>
      </c>
      <c r="AC65" s="1" t="str">
        <f t="shared" si="28"/>
        <v>L</v>
      </c>
      <c r="AD65" s="1">
        <f t="shared" si="48"/>
        <v>6</v>
      </c>
      <c r="AE65" s="1">
        <f t="shared" si="49"/>
        <v>2</v>
      </c>
      <c r="AF65" s="1">
        <f t="shared" si="50"/>
        <v>2</v>
      </c>
      <c r="AG65" s="43"/>
    </row>
    <row r="66" spans="1:33" x14ac:dyDescent="0.3">
      <c r="A66" s="42">
        <v>46095</v>
      </c>
      <c r="B66" s="1">
        <v>65</v>
      </c>
      <c r="C66" s="1" t="s">
        <v>66</v>
      </c>
      <c r="D66" s="1" t="s">
        <v>31</v>
      </c>
      <c r="E66" s="1">
        <v>2</v>
      </c>
      <c r="F66" s="1">
        <v>0</v>
      </c>
      <c r="G66" s="1" t="s">
        <v>83</v>
      </c>
      <c r="H66" s="1" t="s">
        <v>83</v>
      </c>
      <c r="I66" s="1">
        <f t="shared" si="29"/>
        <v>33</v>
      </c>
      <c r="J66" s="1">
        <f t="shared" si="30"/>
        <v>23</v>
      </c>
      <c r="K66" s="1">
        <f t="shared" si="31"/>
        <v>6</v>
      </c>
      <c r="L66" s="1">
        <f t="shared" si="32"/>
        <v>9</v>
      </c>
      <c r="M66" s="1">
        <f t="shared" si="33"/>
        <v>3</v>
      </c>
      <c r="N66" s="1">
        <f t="shared" si="34"/>
        <v>0</v>
      </c>
      <c r="O66" s="1">
        <f t="shared" si="35"/>
        <v>15</v>
      </c>
      <c r="P66" s="1">
        <f t="shared" si="36"/>
        <v>11</v>
      </c>
      <c r="Q66" s="1">
        <f t="shared" si="37"/>
        <v>5</v>
      </c>
      <c r="R66" s="1">
        <f t="shared" si="38"/>
        <v>18</v>
      </c>
      <c r="S66" s="1">
        <f t="shared" si="39"/>
        <v>12</v>
      </c>
      <c r="T66" s="1">
        <f t="shared" si="40"/>
        <v>4</v>
      </c>
      <c r="U66" s="1">
        <f t="shared" si="41"/>
        <v>6</v>
      </c>
      <c r="V66" s="1">
        <f t="shared" si="42"/>
        <v>6</v>
      </c>
      <c r="W66" s="1">
        <f t="shared" si="43"/>
        <v>6</v>
      </c>
      <c r="X66" s="1">
        <f t="shared" si="44"/>
        <v>17</v>
      </c>
      <c r="Y66" s="1">
        <f t="shared" si="45"/>
        <v>12</v>
      </c>
      <c r="Z66" s="1">
        <f t="shared" si="46"/>
        <v>6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6</v>
      </c>
      <c r="AE66" s="1">
        <f t="shared" si="49"/>
        <v>2</v>
      </c>
      <c r="AF66" s="1">
        <f t="shared" si="50"/>
        <v>2</v>
      </c>
      <c r="AG66" s="43"/>
    </row>
    <row r="67" spans="1:33" x14ac:dyDescent="0.3">
      <c r="A67" s="42">
        <v>46096</v>
      </c>
      <c r="B67" s="1">
        <v>66</v>
      </c>
      <c r="C67" s="1" t="s">
        <v>66</v>
      </c>
      <c r="D67" s="1" t="s">
        <v>8</v>
      </c>
      <c r="E67" s="1">
        <v>7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34</v>
      </c>
      <c r="J67" s="1">
        <f t="shared" ref="J67:J83" si="54">IF(E67="","",IF(AND(F67&gt;E67,G67=$AK$2,H67=$AK$2),J66+1,J66))</f>
        <v>23</v>
      </c>
      <c r="K67" s="1">
        <f t="shared" ref="K67:K83" si="55">IF(E67="","",IF(AND(G67=$AK$1,E67&gt;F67),K66+1,K66))</f>
        <v>6</v>
      </c>
      <c r="L67" s="1">
        <f t="shared" ref="L67:L83" si="56">IF(E67="","",IF(AND(OR(G67=$AK$1,H67=$AK$1),E67&lt;F67),L66+1,L66))</f>
        <v>9</v>
      </c>
      <c r="M67" s="1">
        <f t="shared" ref="M67:M83" si="57">IF(E67="","",IF(AND(H67=$AK$1,E67&gt;F67),M66+1,M66))</f>
        <v>3</v>
      </c>
      <c r="N67" s="1">
        <f t="shared" ref="N67:N83" si="58">IF(E67="","",IF(AND(H67=$AK$1,E67&lt;F67),N66+1,N66))</f>
        <v>0</v>
      </c>
      <c r="O67" s="1">
        <f t="shared" ref="O67:O83" si="59">IF(E67="","",IF(AND(C67=$AL$1,E67&gt;F67),O66+1,O66))</f>
        <v>16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5</v>
      </c>
      <c r="R67" s="1">
        <f t="shared" ref="R67:R83" si="62">IF(E67="","",IF(AND(C67=$AL$2,E67&gt;F67),R66+1,R66))</f>
        <v>18</v>
      </c>
      <c r="S67" s="1">
        <f t="shared" ref="S67:S83" si="63">IF(E67="","",IF(AND(C67=$AL$2,F67&gt;E67,G67=$AK$2,H67=$AK$2),S66+1,S66))</f>
        <v>12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6</v>
      </c>
      <c r="V67" s="1">
        <f t="shared" ref="V67:V83" si="66">IF(E67="","",IF(AND(E67&lt;F67,G67=$AK$2,H67=$AK$2,COUNTIF($AO$1:$AO$7,D67)=1),V66+1,V66))</f>
        <v>6</v>
      </c>
      <c r="W67" s="1">
        <f t="shared" ref="W67:W83" si="67">IF(E67="","",IF(AND(E67&lt;F67,COUNTIF($AO$1:$AO$7,D67)=1,OR(G67=$AK$1,H67=$AK$1)), W66+1, W66))</f>
        <v>6</v>
      </c>
      <c r="X67" s="1">
        <f t="shared" ref="X67:X83" si="68">IF(E67="","",IF(AND(E67&gt;F67,COUNTIF($AN$1:$AN$15,D67)=1),X66+1,X66))</f>
        <v>17</v>
      </c>
      <c r="Y67" s="1">
        <f t="shared" ref="Y67:Y83" si="69">IF(E67="","",IF(AND(E67&lt;F67,G67=$AK$2,H67=$AK$2,COUNTIF($AN$1:$AN$15,D67)=1),Y66+1,Y66))</f>
        <v>12</v>
      </c>
      <c r="Z67" s="1">
        <f t="shared" ref="Z67:Z83" si="70">IF(E67="","",IF(AND(E67&lt;F67,COUNTIF($AN$1:$AN$15,D67)=1,OR(G67=$AK$1,H67=$AK$1)), Z66+1, Z66))</f>
        <v>6</v>
      </c>
      <c r="AA67" s="1" t="str">
        <f t="shared" si="51"/>
        <v>W</v>
      </c>
      <c r="AB67" s="1">
        <f t="shared" ref="AB67:AB83" si="71">IF(AA67="","",IF(AA67=AA66,AB66+1,1))</f>
        <v>2</v>
      </c>
      <c r="AC67" s="1" t="str">
        <f t="shared" si="52"/>
        <v>W</v>
      </c>
      <c r="AD67" s="1">
        <f t="shared" si="48"/>
        <v>7</v>
      </c>
      <c r="AE67" s="1">
        <f t="shared" si="49"/>
        <v>1</v>
      </c>
      <c r="AF67" s="1">
        <f t="shared" si="50"/>
        <v>2</v>
      </c>
      <c r="AG67" s="43"/>
    </row>
    <row r="68" spans="1:33" x14ac:dyDescent="0.3">
      <c r="A68" s="42">
        <v>46099</v>
      </c>
      <c r="B68" s="1">
        <v>67</v>
      </c>
      <c r="C68" s="1" t="s">
        <v>65</v>
      </c>
      <c r="D68" s="1" t="s">
        <v>1</v>
      </c>
      <c r="E68" s="1">
        <v>1</v>
      </c>
      <c r="F68" s="1">
        <v>4</v>
      </c>
      <c r="G68" s="1" t="s">
        <v>83</v>
      </c>
      <c r="H68" s="1" t="s">
        <v>83</v>
      </c>
      <c r="I68" s="1">
        <f t="shared" si="53"/>
        <v>34</v>
      </c>
      <c r="J68" s="1">
        <f t="shared" si="54"/>
        <v>24</v>
      </c>
      <c r="K68" s="1">
        <f t="shared" si="55"/>
        <v>6</v>
      </c>
      <c r="L68" s="1">
        <f t="shared" si="56"/>
        <v>9</v>
      </c>
      <c r="M68" s="1">
        <f t="shared" si="57"/>
        <v>3</v>
      </c>
      <c r="N68" s="1">
        <f t="shared" si="58"/>
        <v>0</v>
      </c>
      <c r="O68" s="1">
        <f t="shared" si="59"/>
        <v>16</v>
      </c>
      <c r="P68" s="1">
        <f t="shared" si="60"/>
        <v>11</v>
      </c>
      <c r="Q68" s="1">
        <f t="shared" si="61"/>
        <v>5</v>
      </c>
      <c r="R68" s="1">
        <f t="shared" si="62"/>
        <v>18</v>
      </c>
      <c r="S68" s="1">
        <f t="shared" si="63"/>
        <v>13</v>
      </c>
      <c r="T68" s="1">
        <f t="shared" si="64"/>
        <v>4</v>
      </c>
      <c r="U68" s="1">
        <f t="shared" si="65"/>
        <v>6</v>
      </c>
      <c r="V68" s="1">
        <f t="shared" si="66"/>
        <v>6</v>
      </c>
      <c r="W68" s="1">
        <f t="shared" si="67"/>
        <v>6</v>
      </c>
      <c r="X68" s="1">
        <f t="shared" si="68"/>
        <v>17</v>
      </c>
      <c r="Y68" s="1">
        <f t="shared" si="69"/>
        <v>13</v>
      </c>
      <c r="Z68" s="1">
        <f t="shared" si="70"/>
        <v>6</v>
      </c>
      <c r="AA68" s="1" t="str">
        <f t="shared" si="51"/>
        <v>L</v>
      </c>
      <c r="AB68" s="1">
        <f t="shared" si="71"/>
        <v>1</v>
      </c>
      <c r="AC68" s="1" t="str">
        <f t="shared" si="52"/>
        <v>L</v>
      </c>
      <c r="AD68" s="1">
        <f t="shared" si="48"/>
        <v>6</v>
      </c>
      <c r="AE68" s="1">
        <f t="shared" si="49"/>
        <v>2</v>
      </c>
      <c r="AF68" s="1">
        <f t="shared" si="50"/>
        <v>2</v>
      </c>
      <c r="AG68" s="43"/>
    </row>
    <row r="69" spans="1:33" x14ac:dyDescent="0.3">
      <c r="A69" s="42">
        <v>46100</v>
      </c>
      <c r="B69" s="1">
        <v>68</v>
      </c>
      <c r="C69" s="1" t="s">
        <v>66</v>
      </c>
      <c r="D69" s="1" t="s">
        <v>13</v>
      </c>
      <c r="E69" s="1">
        <v>3</v>
      </c>
      <c r="F69" s="1">
        <v>2</v>
      </c>
      <c r="G69" s="1" t="s">
        <v>83</v>
      </c>
      <c r="H69" s="1" t="s">
        <v>83</v>
      </c>
      <c r="I69" s="1">
        <f t="shared" si="53"/>
        <v>35</v>
      </c>
      <c r="J69" s="1">
        <f t="shared" si="54"/>
        <v>24</v>
      </c>
      <c r="K69" s="1">
        <f t="shared" si="55"/>
        <v>6</v>
      </c>
      <c r="L69" s="1">
        <f t="shared" si="56"/>
        <v>9</v>
      </c>
      <c r="M69" s="1">
        <f t="shared" si="57"/>
        <v>3</v>
      </c>
      <c r="N69" s="1">
        <f t="shared" si="58"/>
        <v>0</v>
      </c>
      <c r="O69" s="1">
        <f t="shared" si="59"/>
        <v>17</v>
      </c>
      <c r="P69" s="1">
        <f t="shared" si="60"/>
        <v>11</v>
      </c>
      <c r="Q69" s="1">
        <f t="shared" si="61"/>
        <v>5</v>
      </c>
      <c r="R69" s="1">
        <f t="shared" si="62"/>
        <v>18</v>
      </c>
      <c r="S69" s="1">
        <f t="shared" si="63"/>
        <v>13</v>
      </c>
      <c r="T69" s="1">
        <f t="shared" si="64"/>
        <v>4</v>
      </c>
      <c r="U69" s="1">
        <f t="shared" si="65"/>
        <v>6</v>
      </c>
      <c r="V69" s="1">
        <f t="shared" si="66"/>
        <v>6</v>
      </c>
      <c r="W69" s="1">
        <f t="shared" si="67"/>
        <v>6</v>
      </c>
      <c r="X69" s="1">
        <f t="shared" si="68"/>
        <v>18</v>
      </c>
      <c r="Y69" s="1">
        <f t="shared" si="69"/>
        <v>13</v>
      </c>
      <c r="Z69" s="1">
        <f t="shared" si="70"/>
        <v>6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7</v>
      </c>
      <c r="AE69" s="1">
        <f t="shared" si="49"/>
        <v>2</v>
      </c>
      <c r="AF69" s="1">
        <f t="shared" si="50"/>
        <v>1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4</v>
      </c>
      <c r="E70" s="1">
        <v>5</v>
      </c>
      <c r="F70" s="1">
        <v>2</v>
      </c>
      <c r="G70" s="1" t="s">
        <v>83</v>
      </c>
      <c r="H70" s="1" t="s">
        <v>83</v>
      </c>
      <c r="I70" s="1">
        <f t="shared" si="53"/>
        <v>36</v>
      </c>
      <c r="J70" s="1">
        <f t="shared" si="54"/>
        <v>24</v>
      </c>
      <c r="K70" s="1">
        <f t="shared" si="55"/>
        <v>6</v>
      </c>
      <c r="L70" s="1">
        <f t="shared" si="56"/>
        <v>9</v>
      </c>
      <c r="M70" s="1">
        <f t="shared" si="57"/>
        <v>3</v>
      </c>
      <c r="N70" s="1">
        <f t="shared" si="58"/>
        <v>0</v>
      </c>
      <c r="O70" s="1">
        <f t="shared" si="59"/>
        <v>18</v>
      </c>
      <c r="P70" s="1">
        <f t="shared" si="60"/>
        <v>11</v>
      </c>
      <c r="Q70" s="1">
        <f t="shared" si="61"/>
        <v>5</v>
      </c>
      <c r="R70" s="1">
        <f t="shared" si="62"/>
        <v>18</v>
      </c>
      <c r="S70" s="1">
        <f t="shared" si="63"/>
        <v>13</v>
      </c>
      <c r="T70" s="1">
        <f t="shared" si="64"/>
        <v>4</v>
      </c>
      <c r="U70" s="1">
        <f t="shared" si="65"/>
        <v>7</v>
      </c>
      <c r="V70" s="1">
        <f t="shared" si="66"/>
        <v>6</v>
      </c>
      <c r="W70" s="1">
        <f t="shared" si="67"/>
        <v>6</v>
      </c>
      <c r="X70" s="1">
        <f t="shared" si="68"/>
        <v>19</v>
      </c>
      <c r="Y70" s="1">
        <f t="shared" si="69"/>
        <v>13</v>
      </c>
      <c r="Z70" s="1">
        <f t="shared" si="70"/>
        <v>6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7</v>
      </c>
      <c r="AE70" s="1">
        <f t="shared" si="49"/>
        <v>2</v>
      </c>
      <c r="AF70" s="1">
        <f t="shared" si="50"/>
        <v>1</v>
      </c>
      <c r="AG70" s="43"/>
    </row>
    <row r="71" spans="1:33" x14ac:dyDescent="0.3">
      <c r="A71" s="42">
        <v>46104</v>
      </c>
      <c r="B71" s="1">
        <v>70</v>
      </c>
      <c r="C71" s="1" t="s">
        <v>65</v>
      </c>
      <c r="D71" s="1" t="s">
        <v>12</v>
      </c>
      <c r="E71" s="1">
        <v>2</v>
      </c>
      <c r="F71" s="1">
        <v>1</v>
      </c>
      <c r="G71" s="1" t="s">
        <v>83</v>
      </c>
      <c r="H71" s="1" t="s">
        <v>83</v>
      </c>
      <c r="I71" s="1">
        <f t="shared" si="53"/>
        <v>37</v>
      </c>
      <c r="J71" s="1">
        <f t="shared" si="54"/>
        <v>24</v>
      </c>
      <c r="K71" s="1">
        <f t="shared" si="55"/>
        <v>6</v>
      </c>
      <c r="L71" s="1">
        <f t="shared" si="56"/>
        <v>9</v>
      </c>
      <c r="M71" s="1">
        <f t="shared" si="57"/>
        <v>3</v>
      </c>
      <c r="N71" s="1">
        <f t="shared" si="58"/>
        <v>0</v>
      </c>
      <c r="O71" s="1">
        <f t="shared" si="59"/>
        <v>18</v>
      </c>
      <c r="P71" s="1">
        <f t="shared" si="60"/>
        <v>11</v>
      </c>
      <c r="Q71" s="1">
        <f t="shared" si="61"/>
        <v>5</v>
      </c>
      <c r="R71" s="1">
        <f t="shared" si="62"/>
        <v>19</v>
      </c>
      <c r="S71" s="1">
        <f t="shared" si="63"/>
        <v>13</v>
      </c>
      <c r="T71" s="1">
        <f t="shared" si="64"/>
        <v>4</v>
      </c>
      <c r="U71" s="1">
        <f t="shared" si="65"/>
        <v>7</v>
      </c>
      <c r="V71" s="1">
        <f t="shared" si="66"/>
        <v>6</v>
      </c>
      <c r="W71" s="1">
        <f t="shared" si="67"/>
        <v>6</v>
      </c>
      <c r="X71" s="1">
        <f t="shared" si="68"/>
        <v>20</v>
      </c>
      <c r="Y71" s="1">
        <f t="shared" si="69"/>
        <v>13</v>
      </c>
      <c r="Z71" s="1">
        <f t="shared" si="70"/>
        <v>6</v>
      </c>
      <c r="AA71" s="1" t="str">
        <f t="shared" si="51"/>
        <v>W</v>
      </c>
      <c r="AB71" s="1">
        <f t="shared" si="71"/>
        <v>3</v>
      </c>
      <c r="AC71" s="1" t="str">
        <f t="shared" si="52"/>
        <v>W</v>
      </c>
      <c r="AD71" s="1">
        <f t="shared" si="48"/>
        <v>8</v>
      </c>
      <c r="AE71" s="1">
        <f t="shared" si="49"/>
        <v>2</v>
      </c>
      <c r="AF71" s="1">
        <f t="shared" si="50"/>
        <v>0</v>
      </c>
      <c r="AG71" s="43"/>
    </row>
    <row r="72" spans="1:33" x14ac:dyDescent="0.3">
      <c r="A72" s="42">
        <v>46105</v>
      </c>
      <c r="B72" s="1">
        <v>71</v>
      </c>
      <c r="C72" s="1" t="s">
        <v>65</v>
      </c>
      <c r="D72" s="1" t="s">
        <v>21</v>
      </c>
      <c r="E72" s="1">
        <v>3</v>
      </c>
      <c r="F72" s="1">
        <v>2</v>
      </c>
      <c r="G72" s="1" t="s">
        <v>83</v>
      </c>
      <c r="H72" s="1" t="s">
        <v>83</v>
      </c>
      <c r="I72" s="1">
        <f t="shared" si="53"/>
        <v>38</v>
      </c>
      <c r="J72" s="1">
        <f t="shared" si="54"/>
        <v>24</v>
      </c>
      <c r="K72" s="1">
        <f t="shared" si="55"/>
        <v>6</v>
      </c>
      <c r="L72" s="1">
        <f t="shared" si="56"/>
        <v>9</v>
      </c>
      <c r="M72" s="1">
        <f t="shared" si="57"/>
        <v>3</v>
      </c>
      <c r="N72" s="1">
        <f t="shared" si="58"/>
        <v>0</v>
      </c>
      <c r="O72" s="1">
        <f t="shared" si="59"/>
        <v>18</v>
      </c>
      <c r="P72" s="1">
        <f t="shared" si="60"/>
        <v>11</v>
      </c>
      <c r="Q72" s="1">
        <f t="shared" si="61"/>
        <v>5</v>
      </c>
      <c r="R72" s="1">
        <f t="shared" si="62"/>
        <v>20</v>
      </c>
      <c r="S72" s="1">
        <f t="shared" si="63"/>
        <v>13</v>
      </c>
      <c r="T72" s="1">
        <f t="shared" si="64"/>
        <v>4</v>
      </c>
      <c r="U72" s="1">
        <f t="shared" si="65"/>
        <v>8</v>
      </c>
      <c r="V72" s="1">
        <f t="shared" si="66"/>
        <v>6</v>
      </c>
      <c r="W72" s="1">
        <f t="shared" si="67"/>
        <v>6</v>
      </c>
      <c r="X72" s="1">
        <f t="shared" si="68"/>
        <v>21</v>
      </c>
      <c r="Y72" s="1">
        <f t="shared" si="69"/>
        <v>13</v>
      </c>
      <c r="Z72" s="1">
        <f t="shared" si="70"/>
        <v>6</v>
      </c>
      <c r="AA72" s="1" t="str">
        <f t="shared" si="51"/>
        <v>W</v>
      </c>
      <c r="AB72" s="1">
        <f t="shared" si="71"/>
        <v>4</v>
      </c>
      <c r="AC72" s="1" t="str">
        <f t="shared" si="52"/>
        <v>W</v>
      </c>
      <c r="AD72" s="1">
        <f t="shared" si="48"/>
        <v>8</v>
      </c>
      <c r="AE72" s="1">
        <f t="shared" si="49"/>
        <v>2</v>
      </c>
      <c r="AF72" s="1">
        <f t="shared" si="50"/>
        <v>0</v>
      </c>
      <c r="AG72" s="43"/>
    </row>
    <row r="73" spans="1:33" x14ac:dyDescent="0.3">
      <c r="A73" s="42">
        <v>46107</v>
      </c>
      <c r="B73" s="1">
        <v>72</v>
      </c>
      <c r="C73" s="1" t="s">
        <v>66</v>
      </c>
      <c r="D73" s="1" t="s">
        <v>9</v>
      </c>
      <c r="E73" s="1">
        <v>3</v>
      </c>
      <c r="F73" s="1">
        <v>4</v>
      </c>
      <c r="G73" s="1" t="s">
        <v>84</v>
      </c>
      <c r="H73" s="1" t="s">
        <v>84</v>
      </c>
      <c r="I73" s="1">
        <f t="shared" si="53"/>
        <v>38</v>
      </c>
      <c r="J73" s="1">
        <f t="shared" si="54"/>
        <v>24</v>
      </c>
      <c r="K73" s="1">
        <f t="shared" si="55"/>
        <v>6</v>
      </c>
      <c r="L73" s="1">
        <f t="shared" si="56"/>
        <v>10</v>
      </c>
      <c r="M73" s="1">
        <f t="shared" si="57"/>
        <v>3</v>
      </c>
      <c r="N73" s="1">
        <f t="shared" si="58"/>
        <v>1</v>
      </c>
      <c r="O73" s="1">
        <f t="shared" si="59"/>
        <v>18</v>
      </c>
      <c r="P73" s="1">
        <f t="shared" si="60"/>
        <v>11</v>
      </c>
      <c r="Q73" s="1">
        <f t="shared" si="61"/>
        <v>6</v>
      </c>
      <c r="R73" s="1">
        <f t="shared" si="62"/>
        <v>20</v>
      </c>
      <c r="S73" s="1">
        <f t="shared" si="63"/>
        <v>13</v>
      </c>
      <c r="T73" s="1">
        <f t="shared" si="64"/>
        <v>4</v>
      </c>
      <c r="U73" s="1">
        <f t="shared" si="65"/>
        <v>8</v>
      </c>
      <c r="V73" s="1">
        <f t="shared" si="66"/>
        <v>6</v>
      </c>
      <c r="W73" s="1">
        <f t="shared" si="67"/>
        <v>6</v>
      </c>
      <c r="X73" s="1">
        <f t="shared" si="68"/>
        <v>21</v>
      </c>
      <c r="Y73" s="1">
        <f t="shared" si="69"/>
        <v>13</v>
      </c>
      <c r="Z73" s="1">
        <f t="shared" si="70"/>
        <v>7</v>
      </c>
      <c r="AA73" s="1" t="str">
        <f t="shared" si="51"/>
        <v>L</v>
      </c>
      <c r="AB73" s="1">
        <f t="shared" si="71"/>
        <v>1</v>
      </c>
      <c r="AC73" s="1" t="str">
        <f t="shared" si="52"/>
        <v>OTL</v>
      </c>
      <c r="AD73" s="1">
        <f t="shared" si="48"/>
        <v>7</v>
      </c>
      <c r="AE73" s="1">
        <f t="shared" si="49"/>
        <v>2</v>
      </c>
      <c r="AF73" s="1">
        <f t="shared" si="50"/>
        <v>1</v>
      </c>
      <c r="AG73" s="43"/>
    </row>
    <row r="74" spans="1:33" x14ac:dyDescent="0.3">
      <c r="A74" s="42">
        <v>46109</v>
      </c>
      <c r="B74" s="1">
        <v>73</v>
      </c>
      <c r="C74" s="1" t="s">
        <v>65</v>
      </c>
      <c r="D74" s="1" t="s">
        <v>5</v>
      </c>
      <c r="E74" s="1">
        <v>2</v>
      </c>
      <c r="F74" s="1">
        <v>4</v>
      </c>
      <c r="G74" s="1" t="s">
        <v>83</v>
      </c>
      <c r="H74" s="1" t="s">
        <v>83</v>
      </c>
      <c r="I74" s="1">
        <f t="shared" si="53"/>
        <v>38</v>
      </c>
      <c r="J74" s="1">
        <f t="shared" si="54"/>
        <v>25</v>
      </c>
      <c r="K74" s="1">
        <f t="shared" si="55"/>
        <v>6</v>
      </c>
      <c r="L74" s="1">
        <f t="shared" si="56"/>
        <v>10</v>
      </c>
      <c r="M74" s="1">
        <f t="shared" si="57"/>
        <v>3</v>
      </c>
      <c r="N74" s="1">
        <f t="shared" si="58"/>
        <v>1</v>
      </c>
      <c r="O74" s="1">
        <f t="shared" si="59"/>
        <v>18</v>
      </c>
      <c r="P74" s="1">
        <f t="shared" si="60"/>
        <v>11</v>
      </c>
      <c r="Q74" s="1">
        <f t="shared" si="61"/>
        <v>6</v>
      </c>
      <c r="R74" s="1">
        <f t="shared" si="62"/>
        <v>20</v>
      </c>
      <c r="S74" s="1">
        <f t="shared" si="63"/>
        <v>14</v>
      </c>
      <c r="T74" s="1">
        <f t="shared" si="64"/>
        <v>4</v>
      </c>
      <c r="U74" s="1">
        <f t="shared" si="65"/>
        <v>8</v>
      </c>
      <c r="V74" s="1">
        <f t="shared" si="66"/>
        <v>7</v>
      </c>
      <c r="W74" s="1">
        <f t="shared" si="67"/>
        <v>6</v>
      </c>
      <c r="X74" s="1">
        <f t="shared" si="68"/>
        <v>21</v>
      </c>
      <c r="Y74" s="1">
        <f t="shared" si="69"/>
        <v>14</v>
      </c>
      <c r="Z74" s="1">
        <f t="shared" si="70"/>
        <v>7</v>
      </c>
      <c r="AA74" s="1" t="str">
        <f t="shared" si="51"/>
        <v>L</v>
      </c>
      <c r="AB74" s="1">
        <f t="shared" si="71"/>
        <v>2</v>
      </c>
      <c r="AC74" s="1" t="str">
        <f t="shared" si="52"/>
        <v>L</v>
      </c>
      <c r="AD74" s="1">
        <f t="shared" si="48"/>
        <v>6</v>
      </c>
      <c r="AE74" s="1">
        <f t="shared" si="49"/>
        <v>3</v>
      </c>
      <c r="AF74" s="1">
        <f t="shared" si="50"/>
        <v>1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19</v>
      </c>
      <c r="E75" s="1">
        <v>3</v>
      </c>
      <c r="F75" s="1">
        <v>6</v>
      </c>
      <c r="G75" s="1" t="s">
        <v>83</v>
      </c>
      <c r="H75" s="1" t="s">
        <v>83</v>
      </c>
      <c r="I75" s="1">
        <f t="shared" si="53"/>
        <v>38</v>
      </c>
      <c r="J75" s="1">
        <f t="shared" si="54"/>
        <v>26</v>
      </c>
      <c r="K75" s="1">
        <f t="shared" si="55"/>
        <v>6</v>
      </c>
      <c r="L75" s="1">
        <f t="shared" si="56"/>
        <v>10</v>
      </c>
      <c r="M75" s="1">
        <f t="shared" si="57"/>
        <v>3</v>
      </c>
      <c r="N75" s="1">
        <f t="shared" si="58"/>
        <v>1</v>
      </c>
      <c r="O75" s="1">
        <f t="shared" si="59"/>
        <v>18</v>
      </c>
      <c r="P75" s="1">
        <f t="shared" si="60"/>
        <v>11</v>
      </c>
      <c r="Q75" s="1">
        <f t="shared" si="61"/>
        <v>6</v>
      </c>
      <c r="R75" s="1">
        <f t="shared" si="62"/>
        <v>20</v>
      </c>
      <c r="S75" s="1">
        <f t="shared" si="63"/>
        <v>15</v>
      </c>
      <c r="T75" s="1">
        <f t="shared" si="64"/>
        <v>4</v>
      </c>
      <c r="U75" s="1">
        <f t="shared" si="65"/>
        <v>8</v>
      </c>
      <c r="V75" s="1">
        <f t="shared" si="66"/>
        <v>8</v>
      </c>
      <c r="W75" s="1">
        <f t="shared" si="67"/>
        <v>6</v>
      </c>
      <c r="X75" s="1">
        <f t="shared" si="68"/>
        <v>21</v>
      </c>
      <c r="Y75" s="1">
        <f t="shared" si="69"/>
        <v>15</v>
      </c>
      <c r="Z75" s="1">
        <f t="shared" si="70"/>
        <v>7</v>
      </c>
      <c r="AA75" s="1" t="str">
        <f t="shared" si="51"/>
        <v>L</v>
      </c>
      <c r="AB75" s="1">
        <f t="shared" si="71"/>
        <v>3</v>
      </c>
      <c r="AC75" s="1" t="str">
        <f t="shared" si="52"/>
        <v>L</v>
      </c>
      <c r="AD75" s="1">
        <f t="shared" si="48"/>
        <v>6</v>
      </c>
      <c r="AE75" s="1">
        <f t="shared" si="49"/>
        <v>3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28</v>
      </c>
      <c r="E76" s="1">
        <v>4</v>
      </c>
      <c r="F76" s="1">
        <v>1</v>
      </c>
      <c r="G76" s="1" t="s">
        <v>83</v>
      </c>
      <c r="H76" s="1" t="s">
        <v>83</v>
      </c>
      <c r="I76" s="1">
        <f t="shared" si="53"/>
        <v>39</v>
      </c>
      <c r="J76" s="1">
        <f t="shared" si="54"/>
        <v>26</v>
      </c>
      <c r="K76" s="1">
        <f t="shared" si="55"/>
        <v>6</v>
      </c>
      <c r="L76" s="1">
        <f t="shared" si="56"/>
        <v>10</v>
      </c>
      <c r="M76" s="1">
        <f t="shared" si="57"/>
        <v>3</v>
      </c>
      <c r="N76" s="1">
        <f t="shared" si="58"/>
        <v>1</v>
      </c>
      <c r="O76" s="1">
        <f t="shared" si="59"/>
        <v>19</v>
      </c>
      <c r="P76" s="1">
        <f t="shared" si="60"/>
        <v>11</v>
      </c>
      <c r="Q76" s="1">
        <f t="shared" si="61"/>
        <v>6</v>
      </c>
      <c r="R76" s="1">
        <f t="shared" si="62"/>
        <v>20</v>
      </c>
      <c r="S76" s="1">
        <f t="shared" si="63"/>
        <v>15</v>
      </c>
      <c r="T76" s="1">
        <f t="shared" si="64"/>
        <v>4</v>
      </c>
      <c r="U76" s="1">
        <f t="shared" si="65"/>
        <v>9</v>
      </c>
      <c r="V76" s="1">
        <f t="shared" si="66"/>
        <v>8</v>
      </c>
      <c r="W76" s="1">
        <f t="shared" si="67"/>
        <v>6</v>
      </c>
      <c r="X76" s="1">
        <f t="shared" si="68"/>
        <v>22</v>
      </c>
      <c r="Y76" s="1">
        <f t="shared" si="69"/>
        <v>15</v>
      </c>
      <c r="Z76" s="1">
        <f t="shared" si="70"/>
        <v>7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46116</v>
      </c>
      <c r="B77" s="1">
        <v>76</v>
      </c>
      <c r="C77" s="1" t="s">
        <v>66</v>
      </c>
      <c r="D77" s="1" t="s">
        <v>17</v>
      </c>
      <c r="E77" s="1">
        <v>1</v>
      </c>
      <c r="F77" s="1">
        <v>4</v>
      </c>
      <c r="G77" s="1" t="s">
        <v>83</v>
      </c>
      <c r="H77" s="1" t="s">
        <v>83</v>
      </c>
      <c r="I77" s="1">
        <f t="shared" si="53"/>
        <v>39</v>
      </c>
      <c r="J77" s="1">
        <f t="shared" si="54"/>
        <v>27</v>
      </c>
      <c r="K77" s="1">
        <f t="shared" si="55"/>
        <v>6</v>
      </c>
      <c r="L77" s="1">
        <f t="shared" si="56"/>
        <v>10</v>
      </c>
      <c r="M77" s="1">
        <f t="shared" si="57"/>
        <v>3</v>
      </c>
      <c r="N77" s="1">
        <f t="shared" si="58"/>
        <v>1</v>
      </c>
      <c r="O77" s="1">
        <f t="shared" si="59"/>
        <v>19</v>
      </c>
      <c r="P77" s="1">
        <f t="shared" si="60"/>
        <v>12</v>
      </c>
      <c r="Q77" s="1">
        <f t="shared" si="61"/>
        <v>6</v>
      </c>
      <c r="R77" s="1">
        <f t="shared" si="62"/>
        <v>20</v>
      </c>
      <c r="S77" s="1">
        <f t="shared" si="63"/>
        <v>15</v>
      </c>
      <c r="T77" s="1">
        <f t="shared" si="64"/>
        <v>4</v>
      </c>
      <c r="U77" s="1">
        <f t="shared" si="65"/>
        <v>9</v>
      </c>
      <c r="V77" s="1">
        <f t="shared" si="66"/>
        <v>8</v>
      </c>
      <c r="W77" s="1">
        <f t="shared" si="67"/>
        <v>6</v>
      </c>
      <c r="X77" s="1">
        <f t="shared" si="68"/>
        <v>22</v>
      </c>
      <c r="Y77" s="1">
        <f t="shared" si="69"/>
        <v>15</v>
      </c>
      <c r="Z77" s="1">
        <f t="shared" si="70"/>
        <v>7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5</v>
      </c>
      <c r="AE77" s="1">
        <f t="shared" si="73"/>
        <v>4</v>
      </c>
      <c r="AF77" s="1">
        <f t="shared" si="74"/>
        <v>1</v>
      </c>
      <c r="AG77" s="43"/>
    </row>
    <row r="78" spans="1:33" x14ac:dyDescent="0.3">
      <c r="A78" s="42">
        <v>46117</v>
      </c>
      <c r="B78" s="1">
        <v>77</v>
      </c>
      <c r="C78" s="1" t="s">
        <v>66</v>
      </c>
      <c r="D78" s="1" t="s">
        <v>26</v>
      </c>
      <c r="E78" s="1">
        <v>6</v>
      </c>
      <c r="F78" s="1">
        <v>3</v>
      </c>
      <c r="G78" s="1" t="s">
        <v>83</v>
      </c>
      <c r="H78" s="1" t="s">
        <v>83</v>
      </c>
      <c r="I78" s="1">
        <f t="shared" si="53"/>
        <v>40</v>
      </c>
      <c r="J78" s="1">
        <f t="shared" si="54"/>
        <v>27</v>
      </c>
      <c r="K78" s="1">
        <f t="shared" si="55"/>
        <v>6</v>
      </c>
      <c r="L78" s="1">
        <f t="shared" si="56"/>
        <v>10</v>
      </c>
      <c r="M78" s="1">
        <f t="shared" si="57"/>
        <v>3</v>
      </c>
      <c r="N78" s="1">
        <f t="shared" si="58"/>
        <v>1</v>
      </c>
      <c r="O78" s="1">
        <f t="shared" si="59"/>
        <v>20</v>
      </c>
      <c r="P78" s="1">
        <f t="shared" si="60"/>
        <v>12</v>
      </c>
      <c r="Q78" s="1">
        <f t="shared" si="61"/>
        <v>6</v>
      </c>
      <c r="R78" s="1">
        <f t="shared" si="62"/>
        <v>20</v>
      </c>
      <c r="S78" s="1">
        <f t="shared" si="63"/>
        <v>15</v>
      </c>
      <c r="T78" s="1">
        <f t="shared" si="64"/>
        <v>4</v>
      </c>
      <c r="U78" s="1">
        <f t="shared" si="65"/>
        <v>9</v>
      </c>
      <c r="V78" s="1">
        <f t="shared" si="66"/>
        <v>8</v>
      </c>
      <c r="W78" s="1">
        <f t="shared" si="67"/>
        <v>6</v>
      </c>
      <c r="X78" s="1">
        <f t="shared" si="68"/>
        <v>23</v>
      </c>
      <c r="Y78" s="1">
        <f t="shared" si="69"/>
        <v>15</v>
      </c>
      <c r="Z78" s="1">
        <f t="shared" si="70"/>
        <v>7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6</v>
      </c>
      <c r="AE78" s="1">
        <f t="shared" si="73"/>
        <v>3</v>
      </c>
      <c r="AF78" s="1">
        <f t="shared" si="74"/>
        <v>1</v>
      </c>
      <c r="AG78" s="43"/>
    </row>
    <row r="79" spans="1:33" x14ac:dyDescent="0.3">
      <c r="A79" s="42">
        <v>46119</v>
      </c>
      <c r="B79" s="1">
        <v>78</v>
      </c>
      <c r="C79" s="1" t="s">
        <v>66</v>
      </c>
      <c r="D79" s="1" t="s">
        <v>5</v>
      </c>
      <c r="E79" s="1">
        <v>6</v>
      </c>
      <c r="F79" s="1">
        <v>2</v>
      </c>
      <c r="G79" s="1" t="s">
        <v>83</v>
      </c>
      <c r="H79" s="1" t="s">
        <v>83</v>
      </c>
      <c r="I79" s="1">
        <f t="shared" si="53"/>
        <v>41</v>
      </c>
      <c r="J79" s="1">
        <f t="shared" si="54"/>
        <v>27</v>
      </c>
      <c r="K79" s="1">
        <f t="shared" si="55"/>
        <v>6</v>
      </c>
      <c r="L79" s="1">
        <f t="shared" si="56"/>
        <v>10</v>
      </c>
      <c r="M79" s="1">
        <f t="shared" si="57"/>
        <v>3</v>
      </c>
      <c r="N79" s="1">
        <f t="shared" si="58"/>
        <v>1</v>
      </c>
      <c r="O79" s="1">
        <f t="shared" si="59"/>
        <v>21</v>
      </c>
      <c r="P79" s="1">
        <f t="shared" si="60"/>
        <v>12</v>
      </c>
      <c r="Q79" s="1">
        <f t="shared" si="61"/>
        <v>6</v>
      </c>
      <c r="R79" s="1">
        <f t="shared" si="62"/>
        <v>20</v>
      </c>
      <c r="S79" s="1">
        <f t="shared" si="63"/>
        <v>15</v>
      </c>
      <c r="T79" s="1">
        <f t="shared" si="64"/>
        <v>4</v>
      </c>
      <c r="U79" s="1">
        <f t="shared" si="65"/>
        <v>10</v>
      </c>
      <c r="V79" s="1">
        <f t="shared" si="66"/>
        <v>8</v>
      </c>
      <c r="W79" s="1">
        <f t="shared" si="67"/>
        <v>6</v>
      </c>
      <c r="X79" s="1">
        <f t="shared" si="68"/>
        <v>24</v>
      </c>
      <c r="Y79" s="1">
        <f t="shared" si="69"/>
        <v>15</v>
      </c>
      <c r="Z79" s="1">
        <f t="shared" si="70"/>
        <v>7</v>
      </c>
      <c r="AA79" s="1" t="str">
        <f t="shared" si="51"/>
        <v>W</v>
      </c>
      <c r="AB79" s="1">
        <f t="shared" si="71"/>
        <v>2</v>
      </c>
      <c r="AC79" s="1" t="str">
        <f t="shared" si="52"/>
        <v>W</v>
      </c>
      <c r="AD79" s="1">
        <f t="shared" si="72"/>
        <v>6</v>
      </c>
      <c r="AE79" s="1">
        <f t="shared" si="73"/>
        <v>3</v>
      </c>
      <c r="AF79" s="1">
        <f t="shared" si="74"/>
        <v>1</v>
      </c>
      <c r="AG79" s="43"/>
    </row>
    <row r="80" spans="1:33" x14ac:dyDescent="0.3">
      <c r="A80" s="42">
        <v>46121</v>
      </c>
      <c r="B80" s="1">
        <v>79</v>
      </c>
      <c r="C80" s="1" t="s">
        <v>66</v>
      </c>
      <c r="D80" s="1" t="s">
        <v>19</v>
      </c>
      <c r="E80" s="1">
        <v>5</v>
      </c>
      <c r="F80" s="1">
        <v>1</v>
      </c>
      <c r="G80" s="1" t="s">
        <v>83</v>
      </c>
      <c r="H80" s="1" t="s">
        <v>83</v>
      </c>
      <c r="I80" s="1">
        <f t="shared" si="53"/>
        <v>42</v>
      </c>
      <c r="J80" s="1">
        <f t="shared" si="54"/>
        <v>27</v>
      </c>
      <c r="K80" s="1">
        <f t="shared" si="55"/>
        <v>6</v>
      </c>
      <c r="L80" s="1">
        <f t="shared" si="56"/>
        <v>10</v>
      </c>
      <c r="M80" s="1">
        <f t="shared" si="57"/>
        <v>3</v>
      </c>
      <c r="N80" s="1">
        <f t="shared" si="58"/>
        <v>1</v>
      </c>
      <c r="O80" s="1">
        <f t="shared" si="59"/>
        <v>22</v>
      </c>
      <c r="P80" s="1">
        <f t="shared" si="60"/>
        <v>12</v>
      </c>
      <c r="Q80" s="1">
        <f t="shared" si="61"/>
        <v>6</v>
      </c>
      <c r="R80" s="1">
        <f t="shared" si="62"/>
        <v>20</v>
      </c>
      <c r="S80" s="1">
        <f t="shared" si="63"/>
        <v>15</v>
      </c>
      <c r="T80" s="1">
        <f t="shared" si="64"/>
        <v>4</v>
      </c>
      <c r="U80" s="1">
        <f t="shared" si="65"/>
        <v>11</v>
      </c>
      <c r="V80" s="1">
        <f t="shared" si="66"/>
        <v>8</v>
      </c>
      <c r="W80" s="1">
        <f t="shared" si="67"/>
        <v>6</v>
      </c>
      <c r="X80" s="1">
        <f t="shared" si="68"/>
        <v>25</v>
      </c>
      <c r="Y80" s="1">
        <f t="shared" si="69"/>
        <v>15</v>
      </c>
      <c r="Z80" s="1">
        <f t="shared" si="70"/>
        <v>7</v>
      </c>
      <c r="AA80" s="1" t="str">
        <f t="shared" si="51"/>
        <v>W</v>
      </c>
      <c r="AB80" s="1">
        <f t="shared" si="71"/>
        <v>3</v>
      </c>
      <c r="AC80" s="1" t="str">
        <f t="shared" si="52"/>
        <v>W</v>
      </c>
      <c r="AD80" s="1">
        <f t="shared" si="72"/>
        <v>6</v>
      </c>
      <c r="AE80" s="1">
        <f t="shared" si="73"/>
        <v>3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13</v>
      </c>
      <c r="E81" s="1">
        <v>3</v>
      </c>
      <c r="F81" s="1">
        <v>0</v>
      </c>
      <c r="G81" s="1" t="s">
        <v>83</v>
      </c>
      <c r="H81" s="1" t="s">
        <v>83</v>
      </c>
      <c r="I81" s="1">
        <f t="shared" si="53"/>
        <v>43</v>
      </c>
      <c r="J81" s="1">
        <f t="shared" si="54"/>
        <v>27</v>
      </c>
      <c r="K81" s="1">
        <f t="shared" si="55"/>
        <v>6</v>
      </c>
      <c r="L81" s="1">
        <f t="shared" si="56"/>
        <v>10</v>
      </c>
      <c r="M81" s="1">
        <f t="shared" si="57"/>
        <v>3</v>
      </c>
      <c r="N81" s="1">
        <f t="shared" si="58"/>
        <v>1</v>
      </c>
      <c r="O81" s="1">
        <f t="shared" si="59"/>
        <v>22</v>
      </c>
      <c r="P81" s="1">
        <f t="shared" si="60"/>
        <v>12</v>
      </c>
      <c r="Q81" s="1">
        <f t="shared" si="61"/>
        <v>6</v>
      </c>
      <c r="R81" s="1">
        <f t="shared" si="62"/>
        <v>21</v>
      </c>
      <c r="S81" s="1">
        <f t="shared" si="63"/>
        <v>15</v>
      </c>
      <c r="T81" s="1">
        <f t="shared" si="64"/>
        <v>4</v>
      </c>
      <c r="U81" s="1">
        <f t="shared" si="65"/>
        <v>11</v>
      </c>
      <c r="V81" s="1">
        <f t="shared" si="66"/>
        <v>8</v>
      </c>
      <c r="W81" s="1">
        <f t="shared" si="67"/>
        <v>6</v>
      </c>
      <c r="X81" s="1">
        <f t="shared" si="68"/>
        <v>26</v>
      </c>
      <c r="Y81" s="1">
        <f t="shared" si="69"/>
        <v>15</v>
      </c>
      <c r="Z81" s="1">
        <f t="shared" si="70"/>
        <v>7</v>
      </c>
      <c r="AA81" s="1" t="str">
        <f t="shared" si="51"/>
        <v>W</v>
      </c>
      <c r="AB81" s="1">
        <f t="shared" si="71"/>
        <v>4</v>
      </c>
      <c r="AC81" s="1" t="str">
        <f t="shared" si="52"/>
        <v>W</v>
      </c>
      <c r="AD81" s="1">
        <f t="shared" si="72"/>
        <v>6</v>
      </c>
      <c r="AE81" s="1">
        <f t="shared" si="73"/>
        <v>3</v>
      </c>
      <c r="AF81" s="1">
        <f t="shared" si="74"/>
        <v>1</v>
      </c>
      <c r="AG81" s="43"/>
    </row>
    <row r="82" spans="1:33" x14ac:dyDescent="0.3">
      <c r="A82" s="42">
        <v>46124</v>
      </c>
      <c r="B82" s="1">
        <v>81</v>
      </c>
      <c r="C82" s="1" t="s">
        <v>65</v>
      </c>
      <c r="D82" s="1" t="s">
        <v>14</v>
      </c>
      <c r="E82" s="1">
        <v>3</v>
      </c>
      <c r="F82" s="1">
        <v>4</v>
      </c>
      <c r="G82" s="1" t="s">
        <v>84</v>
      </c>
      <c r="H82" s="1" t="s">
        <v>83</v>
      </c>
      <c r="I82" s="1">
        <f t="shared" si="53"/>
        <v>43</v>
      </c>
      <c r="J82" s="1">
        <f t="shared" si="54"/>
        <v>27</v>
      </c>
      <c r="K82" s="1">
        <f t="shared" si="55"/>
        <v>6</v>
      </c>
      <c r="L82" s="1">
        <f t="shared" si="56"/>
        <v>11</v>
      </c>
      <c r="M82" s="1">
        <f t="shared" si="57"/>
        <v>3</v>
      </c>
      <c r="N82" s="1">
        <f t="shared" si="58"/>
        <v>1</v>
      </c>
      <c r="O82" s="1">
        <f t="shared" si="59"/>
        <v>22</v>
      </c>
      <c r="P82" s="1">
        <f t="shared" si="60"/>
        <v>12</v>
      </c>
      <c r="Q82" s="1">
        <f t="shared" si="61"/>
        <v>6</v>
      </c>
      <c r="R82" s="1">
        <f t="shared" si="62"/>
        <v>21</v>
      </c>
      <c r="S82" s="1">
        <f t="shared" si="63"/>
        <v>15</v>
      </c>
      <c r="T82" s="1">
        <f t="shared" si="64"/>
        <v>5</v>
      </c>
      <c r="U82" s="1">
        <f t="shared" si="65"/>
        <v>11</v>
      </c>
      <c r="V82" s="1">
        <f t="shared" si="66"/>
        <v>8</v>
      </c>
      <c r="W82" s="1">
        <f t="shared" si="67"/>
        <v>6</v>
      </c>
      <c r="X82" s="1">
        <f t="shared" si="68"/>
        <v>26</v>
      </c>
      <c r="Y82" s="1">
        <f t="shared" si="69"/>
        <v>15</v>
      </c>
      <c r="Z82" s="1">
        <f t="shared" si="70"/>
        <v>8</v>
      </c>
      <c r="AA82" s="1" t="str">
        <f t="shared" si="51"/>
        <v>L</v>
      </c>
      <c r="AB82" s="1">
        <f t="shared" si="71"/>
        <v>1</v>
      </c>
      <c r="AC82" s="1" t="str">
        <f t="shared" si="52"/>
        <v>OTL</v>
      </c>
      <c r="AD82" s="1">
        <f t="shared" si="72"/>
        <v>5</v>
      </c>
      <c r="AE82" s="1">
        <f t="shared" si="73"/>
        <v>3</v>
      </c>
      <c r="AF82" s="1">
        <f t="shared" si="74"/>
        <v>2</v>
      </c>
      <c r="AG82" s="43"/>
    </row>
    <row r="83" spans="1:33" x14ac:dyDescent="0.3">
      <c r="A83" s="42">
        <v>46127</v>
      </c>
      <c r="B83" s="1">
        <v>82</v>
      </c>
      <c r="C83" s="1" t="s">
        <v>66</v>
      </c>
      <c r="D83" s="1" t="s">
        <v>4</v>
      </c>
      <c r="E83" s="1">
        <v>3</v>
      </c>
      <c r="F83" s="1">
        <v>1</v>
      </c>
      <c r="G83" s="1" t="s">
        <v>83</v>
      </c>
      <c r="H83" s="1" t="s">
        <v>83</v>
      </c>
      <c r="I83" s="1">
        <f t="shared" si="53"/>
        <v>44</v>
      </c>
      <c r="J83" s="1">
        <f t="shared" si="54"/>
        <v>27</v>
      </c>
      <c r="K83" s="1">
        <f t="shared" si="55"/>
        <v>6</v>
      </c>
      <c r="L83" s="1">
        <f t="shared" si="56"/>
        <v>11</v>
      </c>
      <c r="M83" s="1">
        <f t="shared" si="57"/>
        <v>3</v>
      </c>
      <c r="N83" s="1">
        <f t="shared" si="58"/>
        <v>1</v>
      </c>
      <c r="O83" s="1">
        <f t="shared" si="59"/>
        <v>23</v>
      </c>
      <c r="P83" s="1">
        <f t="shared" si="60"/>
        <v>12</v>
      </c>
      <c r="Q83" s="1">
        <f t="shared" si="61"/>
        <v>6</v>
      </c>
      <c r="R83" s="1">
        <f t="shared" si="62"/>
        <v>21</v>
      </c>
      <c r="S83" s="1">
        <f t="shared" si="63"/>
        <v>15</v>
      </c>
      <c r="T83" s="1">
        <f t="shared" si="64"/>
        <v>5</v>
      </c>
      <c r="U83" s="1">
        <f t="shared" si="65"/>
        <v>12</v>
      </c>
      <c r="V83" s="1">
        <f t="shared" si="66"/>
        <v>8</v>
      </c>
      <c r="W83" s="1">
        <f t="shared" si="67"/>
        <v>6</v>
      </c>
      <c r="X83" s="1">
        <f t="shared" si="68"/>
        <v>27</v>
      </c>
      <c r="Y83" s="1">
        <f t="shared" si="69"/>
        <v>15</v>
      </c>
      <c r="Z83" s="1">
        <f t="shared" si="70"/>
        <v>8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6</v>
      </c>
      <c r="AE83" s="1">
        <f t="shared" si="73"/>
        <v>3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44</v>
      </c>
      <c r="J84" s="1">
        <f t="shared" si="75"/>
        <v>27</v>
      </c>
      <c r="K84" s="1">
        <f t="shared" si="75"/>
        <v>6</v>
      </c>
      <c r="L84" s="1">
        <f t="shared" si="75"/>
        <v>11</v>
      </c>
      <c r="M84" s="1">
        <f t="shared" si="75"/>
        <v>3</v>
      </c>
      <c r="N84" s="1">
        <f t="shared" si="75"/>
        <v>1</v>
      </c>
      <c r="O84" s="1">
        <f t="shared" ref="O84:Z84" si="76">IF(O2="","",MAX(O2:O83))</f>
        <v>23</v>
      </c>
      <c r="P84" s="1">
        <f t="shared" si="76"/>
        <v>12</v>
      </c>
      <c r="Q84" s="1">
        <f t="shared" si="76"/>
        <v>6</v>
      </c>
      <c r="R84" s="1">
        <f t="shared" si="76"/>
        <v>21</v>
      </c>
      <c r="S84" s="1">
        <f t="shared" si="76"/>
        <v>15</v>
      </c>
      <c r="T84" s="1">
        <f t="shared" si="76"/>
        <v>5</v>
      </c>
      <c r="U84" s="1">
        <f t="shared" si="76"/>
        <v>12</v>
      </c>
      <c r="V84" s="1">
        <f t="shared" si="76"/>
        <v>8</v>
      </c>
      <c r="W84" s="1">
        <f t="shared" si="76"/>
        <v>6</v>
      </c>
      <c r="X84" s="1">
        <f t="shared" si="76"/>
        <v>27</v>
      </c>
      <c r="Y84" s="1">
        <f t="shared" si="76"/>
        <v>15</v>
      </c>
      <c r="Z84" s="1">
        <f t="shared" si="76"/>
        <v>8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3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278</v>
      </c>
      <c r="F85" s="1">
        <f>SUM(F2:F83)</f>
        <v>246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23-12-6</v>
      </c>
      <c r="R85" s="1" t="str">
        <f>IF(R84="","0-0-0",CONCATENATE(R84,"-",S84,"-",T84))</f>
        <v>21-15-5</v>
      </c>
      <c r="U85" s="1" t="str">
        <f>IF(U84="","0-0-0",CONCATENATE(U84,"-",V84,"-",W84))</f>
        <v>12-8-6</v>
      </c>
      <c r="X85" s="1" t="str">
        <f>IF(X84="","0-0-0",CONCATENATE(X84,"-",Y84,"-",Z84))</f>
        <v>27-15-8</v>
      </c>
      <c r="AA85" s="1" t="str">
        <f>IF(AA84="","0-0",CONCATENATE(AA84,AB84))</f>
        <v>W1</v>
      </c>
      <c r="AD85" s="1" t="str">
        <f>IF(AD84="","0-0-0",CONCATENATE(AD84,"-",AE84,"-",AF84))</f>
        <v>6-3-1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CF00-000002000000}">
      <formula1>$AK$1:$AK$2</formula1>
    </dataValidation>
    <dataValidation type="list" allowBlank="1" showInputMessage="1" showErrorMessage="1" sqref="C2:C83" xr:uid="{00000000-0002-0000-CF00-000000000000}">
      <formula1>$AL$1:$AL$2</formula1>
    </dataValidation>
    <dataValidation type="list" allowBlank="1" showInputMessage="1" showErrorMessage="1" sqref="D2:D83" xr:uid="{00000000-0002-0000-CF00-000001000000}">
      <formula1>$AM$1:$AM$31</formula1>
    </dataValidation>
  </dataValidations>
  <hyperlinks>
    <hyperlink ref="AG1" location="Index!A1" display="Home" xr:uid="{3A8CAF18-4069-47C6-8DAB-18B8E59A7BF9}"/>
  </hyperlink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8AF3-35A7-4B74-B34F-AC31D39A71BA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19</v>
      </c>
      <c r="E2" s="1">
        <v>1</v>
      </c>
      <c r="F2" s="1">
        <v>2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26</v>
      </c>
      <c r="E3" s="1">
        <v>3</v>
      </c>
      <c r="F3" s="1">
        <v>4</v>
      </c>
      <c r="G3" s="1" t="s">
        <v>84</v>
      </c>
      <c r="H3" s="1" t="s">
        <v>83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1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1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OTL</v>
      </c>
      <c r="AD3" s="1">
        <f t="shared" ref="AD3:AD11" si="21">IF(AC3="","",IF(AC3=$AJ$1,AD2+1,AD2))</f>
        <v>0</v>
      </c>
      <c r="AE3" s="1">
        <f t="shared" ref="AE3:AE11" si="22">IF(AC3="","",IF(AC3=$AJ$2,AE2+1,AE2))</f>
        <v>1</v>
      </c>
      <c r="AF3" s="1">
        <f t="shared" ref="AF3:AF11" si="23">IF(AC3="","",IF(AC3=$AJ$3,AF2+1,AF2))</f>
        <v>1</v>
      </c>
      <c r="AG3" s="43"/>
      <c r="AJ3" s="1" t="s">
        <v>68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19</v>
      </c>
      <c r="E4" s="1">
        <v>5</v>
      </c>
      <c r="F4" s="1">
        <v>2</v>
      </c>
      <c r="G4" s="1" t="s">
        <v>83</v>
      </c>
      <c r="H4" s="1" t="s">
        <v>83</v>
      </c>
      <c r="I4" s="1">
        <f t="shared" si="2"/>
        <v>1</v>
      </c>
      <c r="J4" s="1">
        <f t="shared" si="3"/>
        <v>1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1</v>
      </c>
      <c r="U4" s="1">
        <f t="shared" si="14"/>
        <v>0</v>
      </c>
      <c r="V4" s="1">
        <f t="shared" si="15"/>
        <v>0</v>
      </c>
      <c r="W4" s="1">
        <f t="shared" si="16"/>
        <v>1</v>
      </c>
      <c r="X4" s="1">
        <f t="shared" si="17"/>
        <v>1</v>
      </c>
      <c r="Y4" s="1">
        <f t="shared" si="18"/>
        <v>1</v>
      </c>
      <c r="Z4" s="1">
        <f t="shared" si="19"/>
        <v>1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1</v>
      </c>
      <c r="AE4" s="1">
        <f t="shared" si="22"/>
        <v>1</v>
      </c>
      <c r="AF4" s="1">
        <f t="shared" si="23"/>
        <v>1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45946</v>
      </c>
      <c r="B5" s="1">
        <v>4</v>
      </c>
      <c r="C5" s="1" t="s">
        <v>66</v>
      </c>
      <c r="D5" s="1" t="s">
        <v>0</v>
      </c>
      <c r="E5" s="1">
        <v>2</v>
      </c>
      <c r="F5" s="1">
        <v>5</v>
      </c>
      <c r="G5" s="1" t="s">
        <v>83</v>
      </c>
      <c r="H5" s="1" t="s">
        <v>83</v>
      </c>
      <c r="I5" s="1">
        <f t="shared" si="2"/>
        <v>1</v>
      </c>
      <c r="J5" s="1">
        <f t="shared" si="3"/>
        <v>2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1</v>
      </c>
      <c r="U5" s="1">
        <f t="shared" si="14"/>
        <v>0</v>
      </c>
      <c r="V5" s="1">
        <f t="shared" si="15"/>
        <v>0</v>
      </c>
      <c r="W5" s="1">
        <f t="shared" si="16"/>
        <v>1</v>
      </c>
      <c r="X5" s="1">
        <f t="shared" si="17"/>
        <v>1</v>
      </c>
      <c r="Y5" s="1">
        <f t="shared" si="18"/>
        <v>1</v>
      </c>
      <c r="Z5" s="1">
        <f t="shared" si="19"/>
        <v>1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1</v>
      </c>
      <c r="AE5" s="1">
        <f t="shared" si="22"/>
        <v>2</v>
      </c>
      <c r="AF5" s="1">
        <f t="shared" si="23"/>
        <v>1</v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17</v>
      </c>
      <c r="E6" s="1">
        <v>2</v>
      </c>
      <c r="F6" s="1">
        <v>1</v>
      </c>
      <c r="G6" s="1" t="s">
        <v>84</v>
      </c>
      <c r="H6" s="1" t="s">
        <v>83</v>
      </c>
      <c r="I6" s="1">
        <f t="shared" si="2"/>
        <v>2</v>
      </c>
      <c r="J6" s="1">
        <f t="shared" si="3"/>
        <v>2</v>
      </c>
      <c r="K6" s="1">
        <f t="shared" si="4"/>
        <v>1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1</v>
      </c>
      <c r="U6" s="1">
        <f t="shared" si="14"/>
        <v>0</v>
      </c>
      <c r="V6" s="1">
        <f t="shared" si="15"/>
        <v>0</v>
      </c>
      <c r="W6" s="1">
        <f t="shared" si="16"/>
        <v>1</v>
      </c>
      <c r="X6" s="1">
        <f t="shared" si="17"/>
        <v>1</v>
      </c>
      <c r="Y6" s="1">
        <f t="shared" si="18"/>
        <v>1</v>
      </c>
      <c r="Z6" s="1">
        <f t="shared" si="19"/>
        <v>1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45950</v>
      </c>
      <c r="B7" s="1">
        <v>6</v>
      </c>
      <c r="C7" s="1" t="s">
        <v>66</v>
      </c>
      <c r="D7" s="1" t="s">
        <v>7</v>
      </c>
      <c r="E7" s="1">
        <v>5</v>
      </c>
      <c r="F7" s="1">
        <v>2</v>
      </c>
      <c r="G7" s="1" t="s">
        <v>83</v>
      </c>
      <c r="H7" s="1" t="s">
        <v>83</v>
      </c>
      <c r="I7" s="1">
        <f t="shared" si="2"/>
        <v>3</v>
      </c>
      <c r="J7" s="1">
        <f t="shared" si="3"/>
        <v>2</v>
      </c>
      <c r="K7" s="1">
        <f t="shared" si="4"/>
        <v>1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1</v>
      </c>
      <c r="Q7" s="1">
        <f t="shared" si="10"/>
        <v>0</v>
      </c>
      <c r="R7" s="1">
        <f t="shared" si="11"/>
        <v>0</v>
      </c>
      <c r="S7" s="1">
        <f t="shared" si="12"/>
        <v>1</v>
      </c>
      <c r="T7" s="1">
        <f t="shared" si="13"/>
        <v>1</v>
      </c>
      <c r="U7" s="1">
        <f t="shared" si="14"/>
        <v>0</v>
      </c>
      <c r="V7" s="1">
        <f t="shared" si="15"/>
        <v>0</v>
      </c>
      <c r="W7" s="1">
        <f t="shared" si="16"/>
        <v>1</v>
      </c>
      <c r="X7" s="1">
        <f t="shared" si="17"/>
        <v>1</v>
      </c>
      <c r="Y7" s="1">
        <f t="shared" si="18"/>
        <v>1</v>
      </c>
      <c r="Z7" s="1">
        <f t="shared" si="19"/>
        <v>1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45953</v>
      </c>
      <c r="B8" s="1">
        <v>7</v>
      </c>
      <c r="C8" s="1" t="s">
        <v>65</v>
      </c>
      <c r="D8" s="1" t="s">
        <v>11</v>
      </c>
      <c r="E8" s="1">
        <v>1</v>
      </c>
      <c r="F8" s="1">
        <v>2</v>
      </c>
      <c r="G8" s="1" t="s">
        <v>83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1</v>
      </c>
      <c r="Q8" s="1">
        <f t="shared" si="10"/>
        <v>0</v>
      </c>
      <c r="R8" s="1">
        <f t="shared" si="11"/>
        <v>0</v>
      </c>
      <c r="S8" s="1">
        <f t="shared" si="12"/>
        <v>2</v>
      </c>
      <c r="T8" s="1">
        <f t="shared" si="13"/>
        <v>1</v>
      </c>
      <c r="U8" s="1">
        <f t="shared" si="14"/>
        <v>0</v>
      </c>
      <c r="V8" s="1">
        <f t="shared" si="15"/>
        <v>0</v>
      </c>
      <c r="W8" s="1">
        <f t="shared" si="16"/>
        <v>1</v>
      </c>
      <c r="X8" s="1">
        <f t="shared" si="17"/>
        <v>1</v>
      </c>
      <c r="Y8" s="1">
        <f t="shared" si="18"/>
        <v>2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45955</v>
      </c>
      <c r="B9" s="1">
        <v>8</v>
      </c>
      <c r="C9" s="1" t="s">
        <v>66</v>
      </c>
      <c r="D9" s="1" t="s">
        <v>13</v>
      </c>
      <c r="E9" s="1">
        <v>4</v>
      </c>
      <c r="F9" s="1">
        <v>3</v>
      </c>
      <c r="G9" s="1" t="s">
        <v>84</v>
      </c>
      <c r="H9" s="1" t="s">
        <v>84</v>
      </c>
      <c r="I9" s="1">
        <f t="shared" si="2"/>
        <v>4</v>
      </c>
      <c r="J9" s="1">
        <f t="shared" si="3"/>
        <v>3</v>
      </c>
      <c r="K9" s="1">
        <f t="shared" si="4"/>
        <v>2</v>
      </c>
      <c r="L9" s="1">
        <f t="shared" si="5"/>
        <v>1</v>
      </c>
      <c r="M9" s="1">
        <f t="shared" si="6"/>
        <v>1</v>
      </c>
      <c r="N9" s="1">
        <f t="shared" si="7"/>
        <v>0</v>
      </c>
      <c r="O9" s="1">
        <f t="shared" si="8"/>
        <v>4</v>
      </c>
      <c r="P9" s="1">
        <f t="shared" si="9"/>
        <v>1</v>
      </c>
      <c r="Q9" s="1">
        <f t="shared" si="10"/>
        <v>0</v>
      </c>
      <c r="R9" s="1">
        <f t="shared" si="11"/>
        <v>0</v>
      </c>
      <c r="S9" s="1">
        <f t="shared" si="12"/>
        <v>2</v>
      </c>
      <c r="T9" s="1">
        <f t="shared" si="13"/>
        <v>1</v>
      </c>
      <c r="U9" s="1">
        <f t="shared" si="14"/>
        <v>1</v>
      </c>
      <c r="V9" s="1">
        <f t="shared" si="15"/>
        <v>0</v>
      </c>
      <c r="W9" s="1">
        <f t="shared" si="16"/>
        <v>1</v>
      </c>
      <c r="X9" s="1">
        <f t="shared" si="17"/>
        <v>2</v>
      </c>
      <c r="Y9" s="1">
        <f t="shared" si="18"/>
        <v>2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22</v>
      </c>
      <c r="AN9" s="1" t="s">
        <v>13</v>
      </c>
    </row>
    <row r="10" spans="1:41" x14ac:dyDescent="0.3">
      <c r="A10" s="42">
        <v>45958</v>
      </c>
      <c r="B10" s="1">
        <v>9</v>
      </c>
      <c r="C10" s="1" t="s">
        <v>66</v>
      </c>
      <c r="D10" s="1" t="s">
        <v>9</v>
      </c>
      <c r="E10" s="1">
        <v>3</v>
      </c>
      <c r="F10" s="1">
        <v>2</v>
      </c>
      <c r="G10" s="1" t="s">
        <v>84</v>
      </c>
      <c r="H10" s="1" t="s">
        <v>84</v>
      </c>
      <c r="I10" s="1">
        <f t="shared" si="2"/>
        <v>5</v>
      </c>
      <c r="J10" s="1">
        <f t="shared" si="3"/>
        <v>3</v>
      </c>
      <c r="K10" s="1">
        <f t="shared" si="4"/>
        <v>3</v>
      </c>
      <c r="L10" s="1">
        <f t="shared" si="5"/>
        <v>1</v>
      </c>
      <c r="M10" s="1">
        <f t="shared" si="6"/>
        <v>2</v>
      </c>
      <c r="N10" s="1">
        <f t="shared" si="7"/>
        <v>0</v>
      </c>
      <c r="O10" s="1">
        <f t="shared" si="8"/>
        <v>5</v>
      </c>
      <c r="P10" s="1">
        <f t="shared" si="9"/>
        <v>1</v>
      </c>
      <c r="Q10" s="1">
        <f t="shared" si="10"/>
        <v>0</v>
      </c>
      <c r="R10" s="1">
        <f t="shared" si="11"/>
        <v>0</v>
      </c>
      <c r="S10" s="1">
        <f t="shared" si="12"/>
        <v>2</v>
      </c>
      <c r="T10" s="1">
        <f t="shared" si="13"/>
        <v>1</v>
      </c>
      <c r="U10" s="1">
        <f t="shared" si="14"/>
        <v>2</v>
      </c>
      <c r="V10" s="1">
        <f t="shared" si="15"/>
        <v>0</v>
      </c>
      <c r="W10" s="1">
        <f t="shared" si="16"/>
        <v>1</v>
      </c>
      <c r="X10" s="1">
        <f t="shared" si="17"/>
        <v>3</v>
      </c>
      <c r="Y10" s="1">
        <f t="shared" si="18"/>
        <v>2</v>
      </c>
      <c r="Z10" s="1">
        <f t="shared" si="19"/>
        <v>1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5</v>
      </c>
      <c r="AE10" s="1">
        <f t="shared" si="22"/>
        <v>3</v>
      </c>
      <c r="AF10" s="1">
        <f t="shared" si="23"/>
        <v>1</v>
      </c>
      <c r="AG10" s="43"/>
      <c r="AM10" s="1" t="s">
        <v>21</v>
      </c>
      <c r="AN10" s="1" t="s">
        <v>12</v>
      </c>
    </row>
    <row r="11" spans="1:41" x14ac:dyDescent="0.3">
      <c r="A11" s="42">
        <v>45960</v>
      </c>
      <c r="B11" s="1">
        <v>10</v>
      </c>
      <c r="C11" s="1" t="s">
        <v>66</v>
      </c>
      <c r="D11" s="1" t="s">
        <v>15</v>
      </c>
      <c r="E11" s="1">
        <v>4</v>
      </c>
      <c r="F11" s="1">
        <v>1</v>
      </c>
      <c r="G11" s="1" t="s">
        <v>83</v>
      </c>
      <c r="H11" s="1" t="s">
        <v>83</v>
      </c>
      <c r="I11" s="1">
        <f t="shared" si="2"/>
        <v>6</v>
      </c>
      <c r="J11" s="1">
        <f t="shared" si="3"/>
        <v>3</v>
      </c>
      <c r="K11" s="1">
        <f t="shared" si="4"/>
        <v>3</v>
      </c>
      <c r="L11" s="1">
        <f t="shared" si="5"/>
        <v>1</v>
      </c>
      <c r="M11" s="1">
        <f t="shared" si="6"/>
        <v>2</v>
      </c>
      <c r="N11" s="1">
        <f t="shared" si="7"/>
        <v>0</v>
      </c>
      <c r="O11" s="1">
        <f t="shared" si="8"/>
        <v>6</v>
      </c>
      <c r="P11" s="1">
        <f t="shared" si="9"/>
        <v>1</v>
      </c>
      <c r="Q11" s="1">
        <f t="shared" si="10"/>
        <v>0</v>
      </c>
      <c r="R11" s="1">
        <f t="shared" si="11"/>
        <v>0</v>
      </c>
      <c r="S11" s="1">
        <f t="shared" si="12"/>
        <v>2</v>
      </c>
      <c r="T11" s="1">
        <f t="shared" si="13"/>
        <v>1</v>
      </c>
      <c r="U11" s="1">
        <f t="shared" si="14"/>
        <v>2</v>
      </c>
      <c r="V11" s="1">
        <f t="shared" si="15"/>
        <v>0</v>
      </c>
      <c r="W11" s="1">
        <f t="shared" si="16"/>
        <v>1</v>
      </c>
      <c r="X11" s="1">
        <f t="shared" si="17"/>
        <v>3</v>
      </c>
      <c r="Y11" s="1">
        <f t="shared" si="18"/>
        <v>2</v>
      </c>
      <c r="Z11" s="1">
        <f t="shared" si="19"/>
        <v>1</v>
      </c>
      <c r="AA11" s="1" t="str">
        <f t="shared" si="0"/>
        <v>W</v>
      </c>
      <c r="AB11" s="1">
        <f t="shared" si="20"/>
        <v>3</v>
      </c>
      <c r="AC11" s="1" t="str">
        <f t="shared" si="1"/>
        <v>W</v>
      </c>
      <c r="AD11" s="1">
        <f t="shared" si="21"/>
        <v>6</v>
      </c>
      <c r="AE11" s="1">
        <f t="shared" si="22"/>
        <v>3</v>
      </c>
      <c r="AF11" s="1">
        <f t="shared" si="23"/>
        <v>1</v>
      </c>
      <c r="AG11" s="43"/>
      <c r="AM11" s="1" t="s">
        <v>20</v>
      </c>
      <c r="AN11" s="1" t="s">
        <v>11</v>
      </c>
    </row>
    <row r="12" spans="1:41" x14ac:dyDescent="0.3">
      <c r="A12" s="42">
        <v>45962</v>
      </c>
      <c r="B12" s="1">
        <v>11</v>
      </c>
      <c r="C12" s="1" t="s">
        <v>66</v>
      </c>
      <c r="D12" s="1" t="s">
        <v>4</v>
      </c>
      <c r="E12" s="1">
        <v>2</v>
      </c>
      <c r="F12" s="1">
        <v>5</v>
      </c>
      <c r="G12" s="1" t="s">
        <v>83</v>
      </c>
      <c r="H12" s="1" t="s">
        <v>83</v>
      </c>
      <c r="I12" s="1">
        <f t="shared" si="2"/>
        <v>6</v>
      </c>
      <c r="J12" s="1">
        <f t="shared" si="3"/>
        <v>4</v>
      </c>
      <c r="K12" s="1">
        <f t="shared" si="4"/>
        <v>3</v>
      </c>
      <c r="L12" s="1">
        <f t="shared" si="5"/>
        <v>1</v>
      </c>
      <c r="M12" s="1">
        <f t="shared" si="6"/>
        <v>2</v>
      </c>
      <c r="N12" s="1">
        <f t="shared" si="7"/>
        <v>0</v>
      </c>
      <c r="O12" s="1">
        <f t="shared" si="8"/>
        <v>6</v>
      </c>
      <c r="P12" s="1">
        <f t="shared" si="9"/>
        <v>2</v>
      </c>
      <c r="Q12" s="1">
        <f t="shared" si="10"/>
        <v>0</v>
      </c>
      <c r="R12" s="1">
        <f t="shared" si="11"/>
        <v>0</v>
      </c>
      <c r="S12" s="1">
        <f t="shared" si="12"/>
        <v>2</v>
      </c>
      <c r="T12" s="1">
        <f t="shared" si="13"/>
        <v>1</v>
      </c>
      <c r="U12" s="1">
        <f t="shared" si="14"/>
        <v>2</v>
      </c>
      <c r="V12" s="1">
        <f t="shared" si="15"/>
        <v>0</v>
      </c>
      <c r="W12" s="1">
        <f t="shared" si="16"/>
        <v>1</v>
      </c>
      <c r="X12" s="1">
        <f t="shared" si="17"/>
        <v>3</v>
      </c>
      <c r="Y12" s="1">
        <f t="shared" si="18"/>
        <v>3</v>
      </c>
      <c r="Z12" s="1">
        <f t="shared" si="19"/>
        <v>1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6</v>
      </c>
      <c r="AE12" s="1">
        <f t="shared" ref="AE12:AE43" si="25">IF(AC12="","",COUNTIFS(AC3:AC12,"L"))</f>
        <v>3</v>
      </c>
      <c r="AF12" s="1">
        <f t="shared" ref="AF12:AF43" si="26">IF(AC12="","",COUNTIFS(AC3:AC12,"OTL"))</f>
        <v>1</v>
      </c>
      <c r="AG12" s="43"/>
      <c r="AM12" s="1" t="s">
        <v>19</v>
      </c>
      <c r="AN12" s="1" t="s">
        <v>9</v>
      </c>
    </row>
    <row r="13" spans="1:41" x14ac:dyDescent="0.3">
      <c r="A13" s="42">
        <v>45963</v>
      </c>
      <c r="B13" s="1">
        <v>12</v>
      </c>
      <c r="C13" s="1" t="s">
        <v>66</v>
      </c>
      <c r="D13" s="1" t="s">
        <v>27</v>
      </c>
      <c r="E13" s="1">
        <v>1</v>
      </c>
      <c r="F13" s="1">
        <v>2</v>
      </c>
      <c r="G13" s="1" t="s">
        <v>83</v>
      </c>
      <c r="H13" s="1" t="s">
        <v>83</v>
      </c>
      <c r="I13" s="1">
        <f t="shared" si="2"/>
        <v>6</v>
      </c>
      <c r="J13" s="1">
        <f t="shared" si="3"/>
        <v>5</v>
      </c>
      <c r="K13" s="1">
        <f t="shared" si="4"/>
        <v>3</v>
      </c>
      <c r="L13" s="1">
        <f t="shared" si="5"/>
        <v>1</v>
      </c>
      <c r="M13" s="1">
        <f t="shared" si="6"/>
        <v>2</v>
      </c>
      <c r="N13" s="1">
        <f t="shared" si="7"/>
        <v>0</v>
      </c>
      <c r="O13" s="1">
        <f t="shared" si="8"/>
        <v>6</v>
      </c>
      <c r="P13" s="1">
        <f t="shared" si="9"/>
        <v>3</v>
      </c>
      <c r="Q13" s="1">
        <f t="shared" si="10"/>
        <v>0</v>
      </c>
      <c r="R13" s="1">
        <f t="shared" si="11"/>
        <v>0</v>
      </c>
      <c r="S13" s="1">
        <f t="shared" si="12"/>
        <v>2</v>
      </c>
      <c r="T13" s="1">
        <f t="shared" si="13"/>
        <v>1</v>
      </c>
      <c r="U13" s="1">
        <f t="shared" si="14"/>
        <v>2</v>
      </c>
      <c r="V13" s="1">
        <f t="shared" si="15"/>
        <v>0</v>
      </c>
      <c r="W13" s="1">
        <f t="shared" si="16"/>
        <v>1</v>
      </c>
      <c r="X13" s="1">
        <f t="shared" si="17"/>
        <v>3</v>
      </c>
      <c r="Y13" s="1">
        <f t="shared" si="18"/>
        <v>3</v>
      </c>
      <c r="Z13" s="1">
        <f t="shared" si="19"/>
        <v>1</v>
      </c>
      <c r="AA13" s="1" t="str">
        <f t="shared" si="0"/>
        <v>L</v>
      </c>
      <c r="AB13" s="1">
        <f t="shared" si="20"/>
        <v>2</v>
      </c>
      <c r="AC13" s="1" t="str">
        <f t="shared" si="1"/>
        <v>L</v>
      </c>
      <c r="AD13" s="1">
        <f t="shared" si="24"/>
        <v>6</v>
      </c>
      <c r="AE13" s="1">
        <f t="shared" si="25"/>
        <v>4</v>
      </c>
      <c r="AF13" s="1">
        <f t="shared" si="26"/>
        <v>0</v>
      </c>
      <c r="AG13" s="43"/>
      <c r="AM13" s="1" t="s">
        <v>18</v>
      </c>
      <c r="AN13" s="1" t="s">
        <v>5</v>
      </c>
    </row>
    <row r="14" spans="1:41" x14ac:dyDescent="0.3">
      <c r="A14" s="42">
        <v>45965</v>
      </c>
      <c r="B14" s="1">
        <v>13</v>
      </c>
      <c r="C14" s="1" t="s">
        <v>65</v>
      </c>
      <c r="D14" s="1" t="s">
        <v>16</v>
      </c>
      <c r="E14" s="1">
        <v>5</v>
      </c>
      <c r="F14" s="1">
        <v>4</v>
      </c>
      <c r="G14" s="1" t="s">
        <v>84</v>
      </c>
      <c r="H14" s="1" t="s">
        <v>84</v>
      </c>
      <c r="I14" s="1">
        <f t="shared" si="2"/>
        <v>7</v>
      </c>
      <c r="J14" s="1">
        <f t="shared" si="3"/>
        <v>5</v>
      </c>
      <c r="K14" s="1">
        <f t="shared" si="4"/>
        <v>4</v>
      </c>
      <c r="L14" s="1">
        <f t="shared" si="5"/>
        <v>1</v>
      </c>
      <c r="M14" s="1">
        <f t="shared" si="6"/>
        <v>3</v>
      </c>
      <c r="N14" s="1">
        <f t="shared" si="7"/>
        <v>0</v>
      </c>
      <c r="O14" s="1">
        <f t="shared" si="8"/>
        <v>6</v>
      </c>
      <c r="P14" s="1">
        <f t="shared" si="9"/>
        <v>3</v>
      </c>
      <c r="Q14" s="1">
        <f t="shared" si="10"/>
        <v>0</v>
      </c>
      <c r="R14" s="1">
        <f t="shared" si="11"/>
        <v>1</v>
      </c>
      <c r="S14" s="1">
        <f t="shared" si="12"/>
        <v>2</v>
      </c>
      <c r="T14" s="1">
        <f t="shared" si="13"/>
        <v>1</v>
      </c>
      <c r="U14" s="1">
        <f t="shared" si="14"/>
        <v>2</v>
      </c>
      <c r="V14" s="1">
        <f t="shared" si="15"/>
        <v>0</v>
      </c>
      <c r="W14" s="1">
        <f t="shared" si="16"/>
        <v>1</v>
      </c>
      <c r="X14" s="1">
        <f t="shared" si="17"/>
        <v>4</v>
      </c>
      <c r="Y14" s="1">
        <f t="shared" si="18"/>
        <v>3</v>
      </c>
      <c r="Z14" s="1">
        <f t="shared" si="19"/>
        <v>1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6</v>
      </c>
      <c r="AE14" s="1">
        <f t="shared" si="25"/>
        <v>4</v>
      </c>
      <c r="AF14" s="1">
        <f t="shared" si="26"/>
        <v>0</v>
      </c>
      <c r="AG14" s="43"/>
      <c r="AM14" s="1" t="s">
        <v>17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65</v>
      </c>
      <c r="D15" s="1" t="s">
        <v>15</v>
      </c>
      <c r="E15" s="1">
        <v>3</v>
      </c>
      <c r="F15" s="1">
        <v>1</v>
      </c>
      <c r="G15" s="1" t="s">
        <v>83</v>
      </c>
      <c r="H15" s="1" t="s">
        <v>83</v>
      </c>
      <c r="I15" s="1">
        <f t="shared" si="2"/>
        <v>8</v>
      </c>
      <c r="J15" s="1">
        <f t="shared" si="3"/>
        <v>5</v>
      </c>
      <c r="K15" s="1">
        <f t="shared" si="4"/>
        <v>4</v>
      </c>
      <c r="L15" s="1">
        <f t="shared" si="5"/>
        <v>1</v>
      </c>
      <c r="M15" s="1">
        <f t="shared" si="6"/>
        <v>3</v>
      </c>
      <c r="N15" s="1">
        <f t="shared" si="7"/>
        <v>0</v>
      </c>
      <c r="O15" s="1">
        <f t="shared" si="8"/>
        <v>6</v>
      </c>
      <c r="P15" s="1">
        <f t="shared" si="9"/>
        <v>3</v>
      </c>
      <c r="Q15" s="1">
        <f t="shared" si="10"/>
        <v>0</v>
      </c>
      <c r="R15" s="1">
        <f t="shared" si="11"/>
        <v>2</v>
      </c>
      <c r="S15" s="1">
        <f t="shared" si="12"/>
        <v>2</v>
      </c>
      <c r="T15" s="1">
        <f t="shared" si="13"/>
        <v>1</v>
      </c>
      <c r="U15" s="1">
        <f t="shared" si="14"/>
        <v>2</v>
      </c>
      <c r="V15" s="1">
        <f t="shared" si="15"/>
        <v>0</v>
      </c>
      <c r="W15" s="1">
        <f t="shared" si="16"/>
        <v>1</v>
      </c>
      <c r="X15" s="1">
        <f t="shared" si="17"/>
        <v>4</v>
      </c>
      <c r="Y15" s="1">
        <f t="shared" si="18"/>
        <v>3</v>
      </c>
      <c r="Z15" s="1">
        <f t="shared" si="19"/>
        <v>1</v>
      </c>
      <c r="AA15" s="1" t="str">
        <f t="shared" si="0"/>
        <v>W</v>
      </c>
      <c r="AB15" s="1">
        <f t="shared" si="20"/>
        <v>2</v>
      </c>
      <c r="AC15" s="1" t="str">
        <f t="shared" si="1"/>
        <v>W</v>
      </c>
      <c r="AD15" s="1">
        <f t="shared" si="24"/>
        <v>7</v>
      </c>
      <c r="AE15" s="1">
        <f t="shared" si="25"/>
        <v>3</v>
      </c>
      <c r="AF15" s="1">
        <f t="shared" si="26"/>
        <v>0</v>
      </c>
      <c r="AG15" s="43"/>
      <c r="AM15" s="1" t="s">
        <v>16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66</v>
      </c>
      <c r="D16" s="1" t="s">
        <v>11</v>
      </c>
      <c r="E16" s="1">
        <v>2</v>
      </c>
      <c r="F16" s="1">
        <v>3</v>
      </c>
      <c r="G16" s="1" t="s">
        <v>84</v>
      </c>
      <c r="H16" s="1" t="s">
        <v>83</v>
      </c>
      <c r="I16" s="1">
        <f t="shared" si="2"/>
        <v>8</v>
      </c>
      <c r="J16" s="1">
        <f t="shared" si="3"/>
        <v>5</v>
      </c>
      <c r="K16" s="1">
        <f t="shared" si="4"/>
        <v>4</v>
      </c>
      <c r="L16" s="1">
        <f t="shared" si="5"/>
        <v>2</v>
      </c>
      <c r="M16" s="1">
        <f t="shared" si="6"/>
        <v>3</v>
      </c>
      <c r="N16" s="1">
        <f t="shared" si="7"/>
        <v>0</v>
      </c>
      <c r="O16" s="1">
        <f t="shared" si="8"/>
        <v>6</v>
      </c>
      <c r="P16" s="1">
        <f t="shared" si="9"/>
        <v>3</v>
      </c>
      <c r="Q16" s="1">
        <f t="shared" si="10"/>
        <v>1</v>
      </c>
      <c r="R16" s="1">
        <f t="shared" si="11"/>
        <v>2</v>
      </c>
      <c r="S16" s="1">
        <f t="shared" si="12"/>
        <v>2</v>
      </c>
      <c r="T16" s="1">
        <f t="shared" si="13"/>
        <v>1</v>
      </c>
      <c r="U16" s="1">
        <f t="shared" si="14"/>
        <v>2</v>
      </c>
      <c r="V16" s="1">
        <f t="shared" si="15"/>
        <v>0</v>
      </c>
      <c r="W16" s="1">
        <f t="shared" si="16"/>
        <v>1</v>
      </c>
      <c r="X16" s="1">
        <f t="shared" si="17"/>
        <v>4</v>
      </c>
      <c r="Y16" s="1">
        <f t="shared" si="18"/>
        <v>3</v>
      </c>
      <c r="Z16" s="1">
        <f t="shared" si="19"/>
        <v>2</v>
      </c>
      <c r="AA16" s="1" t="str">
        <f t="shared" si="0"/>
        <v>L</v>
      </c>
      <c r="AB16" s="1">
        <f t="shared" si="20"/>
        <v>1</v>
      </c>
      <c r="AC16" s="1" t="str">
        <f t="shared" si="1"/>
        <v>OTL</v>
      </c>
      <c r="AD16" s="1">
        <f t="shared" si="24"/>
        <v>6</v>
      </c>
      <c r="AE16" s="1">
        <f t="shared" si="25"/>
        <v>3</v>
      </c>
      <c r="AF16" s="1">
        <f t="shared" si="26"/>
        <v>1</v>
      </c>
      <c r="AG16" s="43"/>
      <c r="AM16" s="1" t="s">
        <v>15</v>
      </c>
    </row>
    <row r="17" spans="1:39" x14ac:dyDescent="0.3">
      <c r="A17" s="42">
        <v>45973</v>
      </c>
      <c r="B17" s="1">
        <v>16</v>
      </c>
      <c r="C17" s="1" t="s">
        <v>66</v>
      </c>
      <c r="D17" s="1" t="s">
        <v>20</v>
      </c>
      <c r="E17" s="1">
        <v>1</v>
      </c>
      <c r="F17" s="1">
        <v>2</v>
      </c>
      <c r="G17" s="1" t="s">
        <v>84</v>
      </c>
      <c r="H17" s="1" t="s">
        <v>83</v>
      </c>
      <c r="I17" s="1">
        <f t="shared" si="2"/>
        <v>8</v>
      </c>
      <c r="J17" s="1">
        <f t="shared" si="3"/>
        <v>5</v>
      </c>
      <c r="K17" s="1">
        <f t="shared" si="4"/>
        <v>4</v>
      </c>
      <c r="L17" s="1">
        <f t="shared" si="5"/>
        <v>3</v>
      </c>
      <c r="M17" s="1">
        <f t="shared" si="6"/>
        <v>3</v>
      </c>
      <c r="N17" s="1">
        <f t="shared" si="7"/>
        <v>0</v>
      </c>
      <c r="O17" s="1">
        <f t="shared" si="8"/>
        <v>6</v>
      </c>
      <c r="P17" s="1">
        <f t="shared" si="9"/>
        <v>3</v>
      </c>
      <c r="Q17" s="1">
        <f t="shared" si="10"/>
        <v>2</v>
      </c>
      <c r="R17" s="1">
        <f t="shared" si="11"/>
        <v>2</v>
      </c>
      <c r="S17" s="1">
        <f t="shared" si="12"/>
        <v>2</v>
      </c>
      <c r="T17" s="1">
        <f t="shared" si="13"/>
        <v>1</v>
      </c>
      <c r="U17" s="1">
        <f t="shared" si="14"/>
        <v>2</v>
      </c>
      <c r="V17" s="1">
        <f t="shared" si="15"/>
        <v>0</v>
      </c>
      <c r="W17" s="1">
        <f t="shared" si="16"/>
        <v>1</v>
      </c>
      <c r="X17" s="1">
        <f t="shared" si="17"/>
        <v>4</v>
      </c>
      <c r="Y17" s="1">
        <f t="shared" si="18"/>
        <v>3</v>
      </c>
      <c r="Z17" s="1">
        <f t="shared" si="19"/>
        <v>2</v>
      </c>
      <c r="AA17" s="1" t="str">
        <f t="shared" si="0"/>
        <v>L</v>
      </c>
      <c r="AB17" s="1">
        <f t="shared" si="20"/>
        <v>2</v>
      </c>
      <c r="AC17" s="1" t="str">
        <f t="shared" si="1"/>
        <v>OTL</v>
      </c>
      <c r="AD17" s="1">
        <f t="shared" si="24"/>
        <v>5</v>
      </c>
      <c r="AE17" s="1">
        <f t="shared" si="25"/>
        <v>3</v>
      </c>
      <c r="AF17" s="1">
        <f t="shared" si="26"/>
        <v>2</v>
      </c>
      <c r="AG17" s="43"/>
      <c r="AM17" s="1" t="s">
        <v>14</v>
      </c>
    </row>
    <row r="18" spans="1:39" x14ac:dyDescent="0.3">
      <c r="A18" s="42">
        <v>45975</v>
      </c>
      <c r="B18" s="1">
        <v>17</v>
      </c>
      <c r="C18" s="1" t="s">
        <v>65</v>
      </c>
      <c r="D18" s="1" t="s">
        <v>6</v>
      </c>
      <c r="E18" s="1">
        <v>6</v>
      </c>
      <c r="F18" s="1">
        <v>5</v>
      </c>
      <c r="G18" s="1" t="s">
        <v>84</v>
      </c>
      <c r="H18" s="1" t="s">
        <v>84</v>
      </c>
      <c r="I18" s="1">
        <f t="shared" si="2"/>
        <v>9</v>
      </c>
      <c r="J18" s="1">
        <f t="shared" si="3"/>
        <v>5</v>
      </c>
      <c r="K18" s="1">
        <f t="shared" si="4"/>
        <v>5</v>
      </c>
      <c r="L18" s="1">
        <f t="shared" si="5"/>
        <v>3</v>
      </c>
      <c r="M18" s="1">
        <f t="shared" si="6"/>
        <v>4</v>
      </c>
      <c r="N18" s="1">
        <f t="shared" si="7"/>
        <v>0</v>
      </c>
      <c r="O18" s="1">
        <f t="shared" si="8"/>
        <v>6</v>
      </c>
      <c r="P18" s="1">
        <f t="shared" si="9"/>
        <v>3</v>
      </c>
      <c r="Q18" s="1">
        <f t="shared" si="10"/>
        <v>2</v>
      </c>
      <c r="R18" s="1">
        <f t="shared" si="11"/>
        <v>3</v>
      </c>
      <c r="S18" s="1">
        <f t="shared" si="12"/>
        <v>2</v>
      </c>
      <c r="T18" s="1">
        <f t="shared" si="13"/>
        <v>1</v>
      </c>
      <c r="U18" s="1">
        <f t="shared" si="14"/>
        <v>2</v>
      </c>
      <c r="V18" s="1">
        <f t="shared" si="15"/>
        <v>0</v>
      </c>
      <c r="W18" s="1">
        <f t="shared" si="16"/>
        <v>1</v>
      </c>
      <c r="X18" s="1">
        <f t="shared" si="17"/>
        <v>4</v>
      </c>
      <c r="Y18" s="1">
        <f t="shared" si="18"/>
        <v>3</v>
      </c>
      <c r="Z18" s="1">
        <f t="shared" si="19"/>
        <v>2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6</v>
      </c>
      <c r="AE18" s="1">
        <f t="shared" si="25"/>
        <v>2</v>
      </c>
      <c r="AF18" s="1">
        <f t="shared" si="26"/>
        <v>2</v>
      </c>
      <c r="AG18" s="43"/>
      <c r="AM18" s="1" t="s">
        <v>13</v>
      </c>
    </row>
    <row r="19" spans="1:39" x14ac:dyDescent="0.3">
      <c r="A19" s="42">
        <v>45976</v>
      </c>
      <c r="B19" s="1">
        <v>18</v>
      </c>
      <c r="C19" s="1" t="s">
        <v>65</v>
      </c>
      <c r="D19" s="1" t="s">
        <v>22</v>
      </c>
      <c r="E19" s="1">
        <v>1</v>
      </c>
      <c r="F19" s="1">
        <v>5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6</v>
      </c>
      <c r="K19" s="1">
        <f t="shared" si="4"/>
        <v>5</v>
      </c>
      <c r="L19" s="1">
        <f t="shared" si="5"/>
        <v>3</v>
      </c>
      <c r="M19" s="1">
        <f t="shared" si="6"/>
        <v>4</v>
      </c>
      <c r="N19" s="1">
        <f t="shared" si="7"/>
        <v>0</v>
      </c>
      <c r="O19" s="1">
        <f t="shared" si="8"/>
        <v>6</v>
      </c>
      <c r="P19" s="1">
        <f t="shared" si="9"/>
        <v>3</v>
      </c>
      <c r="Q19" s="1">
        <f t="shared" si="10"/>
        <v>2</v>
      </c>
      <c r="R19" s="1">
        <f t="shared" si="11"/>
        <v>3</v>
      </c>
      <c r="S19" s="1">
        <f t="shared" si="12"/>
        <v>3</v>
      </c>
      <c r="T19" s="1">
        <f t="shared" si="13"/>
        <v>1</v>
      </c>
      <c r="U19" s="1">
        <f t="shared" si="14"/>
        <v>2</v>
      </c>
      <c r="V19" s="1">
        <f t="shared" si="15"/>
        <v>0</v>
      </c>
      <c r="W19" s="1">
        <f t="shared" si="16"/>
        <v>1</v>
      </c>
      <c r="X19" s="1">
        <f t="shared" si="17"/>
        <v>4</v>
      </c>
      <c r="Y19" s="1">
        <f t="shared" si="18"/>
        <v>3</v>
      </c>
      <c r="Z19" s="1">
        <f t="shared" si="19"/>
        <v>2</v>
      </c>
      <c r="AA19" s="1" t="str">
        <f t="shared" si="0"/>
        <v>L</v>
      </c>
      <c r="AB19" s="1">
        <f t="shared" si="20"/>
        <v>1</v>
      </c>
      <c r="AC19" s="1" t="str">
        <f t="shared" si="1"/>
        <v>L</v>
      </c>
      <c r="AD19" s="1">
        <f t="shared" si="24"/>
        <v>5</v>
      </c>
      <c r="AE19" s="1">
        <f t="shared" si="25"/>
        <v>3</v>
      </c>
      <c r="AF19" s="1">
        <f t="shared" si="26"/>
        <v>2</v>
      </c>
      <c r="AG19" s="43"/>
      <c r="AM19" s="1" t="s">
        <v>12</v>
      </c>
    </row>
    <row r="20" spans="1:39" x14ac:dyDescent="0.3">
      <c r="A20" s="42">
        <v>45981</v>
      </c>
      <c r="B20" s="1">
        <v>19</v>
      </c>
      <c r="C20" s="1" t="s">
        <v>66</v>
      </c>
      <c r="D20" s="1" t="s">
        <v>6</v>
      </c>
      <c r="E20" s="1">
        <v>3</v>
      </c>
      <c r="F20" s="1">
        <v>2</v>
      </c>
      <c r="G20" s="1" t="s">
        <v>84</v>
      </c>
      <c r="H20" s="1" t="s">
        <v>83</v>
      </c>
      <c r="I20" s="1">
        <f t="shared" si="2"/>
        <v>10</v>
      </c>
      <c r="J20" s="1">
        <f t="shared" si="3"/>
        <v>6</v>
      </c>
      <c r="K20" s="1">
        <f t="shared" si="4"/>
        <v>6</v>
      </c>
      <c r="L20" s="1">
        <f t="shared" si="5"/>
        <v>3</v>
      </c>
      <c r="M20" s="1">
        <f t="shared" si="6"/>
        <v>4</v>
      </c>
      <c r="N20" s="1">
        <f t="shared" si="7"/>
        <v>0</v>
      </c>
      <c r="O20" s="1">
        <f t="shared" si="8"/>
        <v>7</v>
      </c>
      <c r="P20" s="1">
        <f t="shared" si="9"/>
        <v>3</v>
      </c>
      <c r="Q20" s="1">
        <f t="shared" si="10"/>
        <v>2</v>
      </c>
      <c r="R20" s="1">
        <f t="shared" si="11"/>
        <v>3</v>
      </c>
      <c r="S20" s="1">
        <f t="shared" si="12"/>
        <v>3</v>
      </c>
      <c r="T20" s="1">
        <f t="shared" si="13"/>
        <v>1</v>
      </c>
      <c r="U20" s="1">
        <f t="shared" si="14"/>
        <v>2</v>
      </c>
      <c r="V20" s="1">
        <f t="shared" si="15"/>
        <v>0</v>
      </c>
      <c r="W20" s="1">
        <f t="shared" si="16"/>
        <v>1</v>
      </c>
      <c r="X20" s="1">
        <f t="shared" si="17"/>
        <v>4</v>
      </c>
      <c r="Y20" s="1">
        <f t="shared" si="18"/>
        <v>3</v>
      </c>
      <c r="Z20" s="1">
        <f t="shared" si="19"/>
        <v>2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5</v>
      </c>
      <c r="AE20" s="1">
        <f t="shared" si="25"/>
        <v>3</v>
      </c>
      <c r="AF20" s="1">
        <f t="shared" si="26"/>
        <v>2</v>
      </c>
      <c r="AG20" s="43"/>
      <c r="AM20" s="1" t="s">
        <v>11</v>
      </c>
    </row>
    <row r="21" spans="1:39" x14ac:dyDescent="0.3">
      <c r="A21" s="42">
        <v>45983</v>
      </c>
      <c r="B21" s="1">
        <v>20</v>
      </c>
      <c r="C21" s="1" t="s">
        <v>66</v>
      </c>
      <c r="D21" s="1" t="s">
        <v>14</v>
      </c>
      <c r="E21" s="1">
        <v>6</v>
      </c>
      <c r="F21" s="1">
        <v>3</v>
      </c>
      <c r="G21" s="1" t="s">
        <v>83</v>
      </c>
      <c r="H21" s="1" t="s">
        <v>83</v>
      </c>
      <c r="I21" s="1">
        <f t="shared" si="2"/>
        <v>11</v>
      </c>
      <c r="J21" s="1">
        <f t="shared" si="3"/>
        <v>6</v>
      </c>
      <c r="K21" s="1">
        <f t="shared" si="4"/>
        <v>6</v>
      </c>
      <c r="L21" s="1">
        <f t="shared" si="5"/>
        <v>3</v>
      </c>
      <c r="M21" s="1">
        <f t="shared" si="6"/>
        <v>4</v>
      </c>
      <c r="N21" s="1">
        <f t="shared" si="7"/>
        <v>0</v>
      </c>
      <c r="O21" s="1">
        <f t="shared" si="8"/>
        <v>8</v>
      </c>
      <c r="P21" s="1">
        <f t="shared" si="9"/>
        <v>3</v>
      </c>
      <c r="Q21" s="1">
        <f t="shared" si="10"/>
        <v>2</v>
      </c>
      <c r="R21" s="1">
        <f t="shared" si="11"/>
        <v>3</v>
      </c>
      <c r="S21" s="1">
        <f t="shared" si="12"/>
        <v>3</v>
      </c>
      <c r="T21" s="1">
        <f t="shared" si="13"/>
        <v>1</v>
      </c>
      <c r="U21" s="1">
        <f t="shared" si="14"/>
        <v>3</v>
      </c>
      <c r="V21" s="1">
        <f t="shared" si="15"/>
        <v>0</v>
      </c>
      <c r="W21" s="1">
        <f t="shared" si="16"/>
        <v>1</v>
      </c>
      <c r="X21" s="1">
        <f t="shared" si="17"/>
        <v>5</v>
      </c>
      <c r="Y21" s="1">
        <f t="shared" si="18"/>
        <v>3</v>
      </c>
      <c r="Z21" s="1">
        <f t="shared" si="19"/>
        <v>2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5</v>
      </c>
      <c r="AE21" s="1">
        <f t="shared" si="25"/>
        <v>3</v>
      </c>
      <c r="AF21" s="1">
        <f t="shared" si="26"/>
        <v>2</v>
      </c>
      <c r="AG21" s="43"/>
      <c r="AM21" s="1" t="s">
        <v>9</v>
      </c>
    </row>
    <row r="22" spans="1:39" x14ac:dyDescent="0.3">
      <c r="A22" s="42">
        <v>45985</v>
      </c>
      <c r="B22" s="1">
        <v>21</v>
      </c>
      <c r="C22" s="1" t="s">
        <v>65</v>
      </c>
      <c r="D22" s="1" t="s">
        <v>5</v>
      </c>
      <c r="E22" s="1">
        <v>0</v>
      </c>
      <c r="F22" s="1">
        <v>3</v>
      </c>
      <c r="G22" s="1" t="s">
        <v>83</v>
      </c>
      <c r="H22" s="1" t="s">
        <v>83</v>
      </c>
      <c r="I22" s="1">
        <f t="shared" si="2"/>
        <v>11</v>
      </c>
      <c r="J22" s="1">
        <f t="shared" si="3"/>
        <v>7</v>
      </c>
      <c r="K22" s="1">
        <f t="shared" si="4"/>
        <v>6</v>
      </c>
      <c r="L22" s="1">
        <f t="shared" si="5"/>
        <v>3</v>
      </c>
      <c r="M22" s="1">
        <f t="shared" si="6"/>
        <v>4</v>
      </c>
      <c r="N22" s="1">
        <f t="shared" si="7"/>
        <v>0</v>
      </c>
      <c r="O22" s="1">
        <f t="shared" si="8"/>
        <v>8</v>
      </c>
      <c r="P22" s="1">
        <f t="shared" si="9"/>
        <v>3</v>
      </c>
      <c r="Q22" s="1">
        <f t="shared" si="10"/>
        <v>2</v>
      </c>
      <c r="R22" s="1">
        <f t="shared" si="11"/>
        <v>3</v>
      </c>
      <c r="S22" s="1">
        <f t="shared" si="12"/>
        <v>4</v>
      </c>
      <c r="T22" s="1">
        <f t="shared" si="13"/>
        <v>1</v>
      </c>
      <c r="U22" s="1">
        <f t="shared" si="14"/>
        <v>3</v>
      </c>
      <c r="V22" s="1">
        <f t="shared" si="15"/>
        <v>0</v>
      </c>
      <c r="W22" s="1">
        <f t="shared" si="16"/>
        <v>1</v>
      </c>
      <c r="X22" s="1">
        <f t="shared" si="17"/>
        <v>5</v>
      </c>
      <c r="Y22" s="1">
        <f t="shared" si="18"/>
        <v>4</v>
      </c>
      <c r="Z22" s="1">
        <f t="shared" si="19"/>
        <v>2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5</v>
      </c>
      <c r="AE22" s="1">
        <f t="shared" si="25"/>
        <v>3</v>
      </c>
      <c r="AF22" s="1">
        <f t="shared" si="26"/>
        <v>2</v>
      </c>
      <c r="AG22" s="43"/>
      <c r="AM22" s="1" t="s">
        <v>8</v>
      </c>
    </row>
    <row r="23" spans="1:39" x14ac:dyDescent="0.3">
      <c r="A23" s="42">
        <v>45987</v>
      </c>
      <c r="B23" s="1">
        <v>22</v>
      </c>
      <c r="C23" s="1" t="s">
        <v>65</v>
      </c>
      <c r="D23" s="1" t="s">
        <v>19</v>
      </c>
      <c r="E23" s="1">
        <v>4</v>
      </c>
      <c r="F23" s="1">
        <v>2</v>
      </c>
      <c r="G23" s="1" t="s">
        <v>83</v>
      </c>
      <c r="H23" s="1" t="s">
        <v>83</v>
      </c>
      <c r="I23" s="1">
        <f t="shared" si="2"/>
        <v>12</v>
      </c>
      <c r="J23" s="1">
        <f t="shared" si="3"/>
        <v>7</v>
      </c>
      <c r="K23" s="1">
        <f t="shared" si="4"/>
        <v>6</v>
      </c>
      <c r="L23" s="1">
        <f t="shared" si="5"/>
        <v>3</v>
      </c>
      <c r="M23" s="1">
        <f t="shared" si="6"/>
        <v>4</v>
      </c>
      <c r="N23" s="1">
        <f t="shared" si="7"/>
        <v>0</v>
      </c>
      <c r="O23" s="1">
        <f t="shared" si="8"/>
        <v>8</v>
      </c>
      <c r="P23" s="1">
        <f t="shared" si="9"/>
        <v>3</v>
      </c>
      <c r="Q23" s="1">
        <f t="shared" si="10"/>
        <v>2</v>
      </c>
      <c r="R23" s="1">
        <f t="shared" si="11"/>
        <v>4</v>
      </c>
      <c r="S23" s="1">
        <f t="shared" si="12"/>
        <v>4</v>
      </c>
      <c r="T23" s="1">
        <f t="shared" si="13"/>
        <v>1</v>
      </c>
      <c r="U23" s="1">
        <f t="shared" si="14"/>
        <v>3</v>
      </c>
      <c r="V23" s="1">
        <f t="shared" si="15"/>
        <v>0</v>
      </c>
      <c r="W23" s="1">
        <f t="shared" si="16"/>
        <v>1</v>
      </c>
      <c r="X23" s="1">
        <f t="shared" si="17"/>
        <v>6</v>
      </c>
      <c r="Y23" s="1">
        <f t="shared" si="18"/>
        <v>4</v>
      </c>
      <c r="Z23" s="1">
        <f t="shared" si="19"/>
        <v>2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6</v>
      </c>
      <c r="AE23" s="1">
        <f t="shared" si="25"/>
        <v>2</v>
      </c>
      <c r="AF23" s="1">
        <f t="shared" si="26"/>
        <v>2</v>
      </c>
      <c r="AG23" s="43"/>
      <c r="AM23" s="1" t="s">
        <v>7</v>
      </c>
    </row>
    <row r="24" spans="1:39" x14ac:dyDescent="0.3">
      <c r="A24" s="42">
        <v>45989</v>
      </c>
      <c r="B24" s="1">
        <v>23</v>
      </c>
      <c r="C24" s="1" t="s">
        <v>65</v>
      </c>
      <c r="D24" s="1" t="s">
        <v>13</v>
      </c>
      <c r="E24" s="1">
        <v>4</v>
      </c>
      <c r="F24" s="1">
        <v>3</v>
      </c>
      <c r="G24" s="1" t="s">
        <v>84</v>
      </c>
      <c r="H24" s="1" t="s">
        <v>84</v>
      </c>
      <c r="I24" s="1">
        <f t="shared" si="2"/>
        <v>13</v>
      </c>
      <c r="J24" s="1">
        <f t="shared" si="3"/>
        <v>7</v>
      </c>
      <c r="K24" s="1">
        <f t="shared" si="4"/>
        <v>7</v>
      </c>
      <c r="L24" s="1">
        <f t="shared" si="5"/>
        <v>3</v>
      </c>
      <c r="M24" s="1">
        <f t="shared" si="6"/>
        <v>5</v>
      </c>
      <c r="N24" s="1">
        <f t="shared" si="7"/>
        <v>0</v>
      </c>
      <c r="O24" s="1">
        <f t="shared" si="8"/>
        <v>8</v>
      </c>
      <c r="P24" s="1">
        <f t="shared" si="9"/>
        <v>3</v>
      </c>
      <c r="Q24" s="1">
        <f t="shared" si="10"/>
        <v>2</v>
      </c>
      <c r="R24" s="1">
        <f t="shared" si="11"/>
        <v>5</v>
      </c>
      <c r="S24" s="1">
        <f t="shared" si="12"/>
        <v>4</v>
      </c>
      <c r="T24" s="1">
        <f t="shared" si="13"/>
        <v>1</v>
      </c>
      <c r="U24" s="1">
        <f t="shared" si="14"/>
        <v>4</v>
      </c>
      <c r="V24" s="1">
        <f t="shared" si="15"/>
        <v>0</v>
      </c>
      <c r="W24" s="1">
        <f t="shared" si="16"/>
        <v>1</v>
      </c>
      <c r="X24" s="1">
        <f t="shared" si="17"/>
        <v>7</v>
      </c>
      <c r="Y24" s="1">
        <f t="shared" si="18"/>
        <v>4</v>
      </c>
      <c r="Z24" s="1">
        <f t="shared" si="19"/>
        <v>2</v>
      </c>
      <c r="AA24" s="1" t="str">
        <f t="shared" si="0"/>
        <v>W</v>
      </c>
      <c r="AB24" s="1">
        <f t="shared" si="20"/>
        <v>2</v>
      </c>
      <c r="AC24" s="1" t="str">
        <f t="shared" si="1"/>
        <v>W</v>
      </c>
      <c r="AD24" s="1">
        <f t="shared" si="24"/>
        <v>6</v>
      </c>
      <c r="AE24" s="1">
        <f t="shared" si="25"/>
        <v>2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45990</v>
      </c>
      <c r="B25" s="1">
        <v>24</v>
      </c>
      <c r="C25" s="1" t="s">
        <v>65</v>
      </c>
      <c r="D25" s="1" t="s">
        <v>14</v>
      </c>
      <c r="E25" s="1">
        <v>5</v>
      </c>
      <c r="F25" s="1">
        <v>3</v>
      </c>
      <c r="G25" s="1" t="s">
        <v>83</v>
      </c>
      <c r="H25" s="1" t="s">
        <v>83</v>
      </c>
      <c r="I25" s="1">
        <f t="shared" si="2"/>
        <v>14</v>
      </c>
      <c r="J25" s="1">
        <f t="shared" si="3"/>
        <v>7</v>
      </c>
      <c r="K25" s="1">
        <f t="shared" si="4"/>
        <v>7</v>
      </c>
      <c r="L25" s="1">
        <f t="shared" si="5"/>
        <v>3</v>
      </c>
      <c r="M25" s="1">
        <f t="shared" si="6"/>
        <v>5</v>
      </c>
      <c r="N25" s="1">
        <f t="shared" si="7"/>
        <v>0</v>
      </c>
      <c r="O25" s="1">
        <f t="shared" si="8"/>
        <v>8</v>
      </c>
      <c r="P25" s="1">
        <f t="shared" si="9"/>
        <v>3</v>
      </c>
      <c r="Q25" s="1">
        <f t="shared" si="10"/>
        <v>2</v>
      </c>
      <c r="R25" s="1">
        <f t="shared" si="11"/>
        <v>6</v>
      </c>
      <c r="S25" s="1">
        <f t="shared" si="12"/>
        <v>4</v>
      </c>
      <c r="T25" s="1">
        <f t="shared" si="13"/>
        <v>1</v>
      </c>
      <c r="U25" s="1">
        <f t="shared" si="14"/>
        <v>5</v>
      </c>
      <c r="V25" s="1">
        <f t="shared" si="15"/>
        <v>0</v>
      </c>
      <c r="W25" s="1">
        <f t="shared" si="16"/>
        <v>1</v>
      </c>
      <c r="X25" s="1">
        <f t="shared" si="17"/>
        <v>8</v>
      </c>
      <c r="Y25" s="1">
        <f t="shared" si="18"/>
        <v>4</v>
      </c>
      <c r="Z25" s="1">
        <f t="shared" si="19"/>
        <v>2</v>
      </c>
      <c r="AA25" s="1" t="str">
        <f t="shared" si="0"/>
        <v>W</v>
      </c>
      <c r="AB25" s="1">
        <f t="shared" si="20"/>
        <v>3</v>
      </c>
      <c r="AC25" s="1" t="str">
        <f t="shared" si="1"/>
        <v>W</v>
      </c>
      <c r="AD25" s="1">
        <f t="shared" si="24"/>
        <v>6</v>
      </c>
      <c r="AE25" s="1">
        <f t="shared" si="25"/>
        <v>2</v>
      </c>
      <c r="AF25" s="1">
        <f t="shared" si="26"/>
        <v>2</v>
      </c>
      <c r="AG25" s="43"/>
      <c r="AM25" s="1" t="s">
        <v>5</v>
      </c>
    </row>
    <row r="26" spans="1:39" x14ac:dyDescent="0.3">
      <c r="A26" s="42">
        <v>45992</v>
      </c>
      <c r="B26" s="1">
        <v>25</v>
      </c>
      <c r="C26" s="1" t="s">
        <v>66</v>
      </c>
      <c r="D26" s="1" t="s">
        <v>9</v>
      </c>
      <c r="E26" s="1">
        <v>1</v>
      </c>
      <c r="F26" s="1">
        <v>5</v>
      </c>
      <c r="G26" s="1" t="s">
        <v>83</v>
      </c>
      <c r="H26" s="1" t="s">
        <v>83</v>
      </c>
      <c r="I26" s="1">
        <f t="shared" si="2"/>
        <v>14</v>
      </c>
      <c r="J26" s="1">
        <f t="shared" si="3"/>
        <v>8</v>
      </c>
      <c r="K26" s="1">
        <f t="shared" si="4"/>
        <v>7</v>
      </c>
      <c r="L26" s="1">
        <f t="shared" si="5"/>
        <v>3</v>
      </c>
      <c r="M26" s="1">
        <f t="shared" si="6"/>
        <v>5</v>
      </c>
      <c r="N26" s="1">
        <f t="shared" si="7"/>
        <v>0</v>
      </c>
      <c r="O26" s="1">
        <f t="shared" si="8"/>
        <v>8</v>
      </c>
      <c r="P26" s="1">
        <f t="shared" si="9"/>
        <v>4</v>
      </c>
      <c r="Q26" s="1">
        <f t="shared" si="10"/>
        <v>2</v>
      </c>
      <c r="R26" s="1">
        <f t="shared" si="11"/>
        <v>6</v>
      </c>
      <c r="S26" s="1">
        <f t="shared" si="12"/>
        <v>4</v>
      </c>
      <c r="T26" s="1">
        <f t="shared" si="13"/>
        <v>1</v>
      </c>
      <c r="U26" s="1">
        <f t="shared" si="14"/>
        <v>5</v>
      </c>
      <c r="V26" s="1">
        <f t="shared" si="15"/>
        <v>1</v>
      </c>
      <c r="W26" s="1">
        <f t="shared" si="16"/>
        <v>1</v>
      </c>
      <c r="X26" s="1">
        <f t="shared" si="17"/>
        <v>8</v>
      </c>
      <c r="Y26" s="1">
        <f t="shared" si="18"/>
        <v>5</v>
      </c>
      <c r="Z26" s="1">
        <f t="shared" si="19"/>
        <v>2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6</v>
      </c>
      <c r="AE26" s="1">
        <f t="shared" si="25"/>
        <v>3</v>
      </c>
      <c r="AF26" s="1">
        <f t="shared" si="26"/>
        <v>1</v>
      </c>
      <c r="AG26" s="43"/>
      <c r="AM26" s="1" t="s">
        <v>4</v>
      </c>
    </row>
    <row r="27" spans="1:39" x14ac:dyDescent="0.3">
      <c r="A27" s="42">
        <v>45994</v>
      </c>
      <c r="B27" s="1">
        <v>26</v>
      </c>
      <c r="C27" s="1" t="s">
        <v>66</v>
      </c>
      <c r="D27" s="1" t="s">
        <v>28</v>
      </c>
      <c r="E27" s="1">
        <v>5</v>
      </c>
      <c r="F27" s="1">
        <v>2</v>
      </c>
      <c r="G27" s="1" t="s">
        <v>83</v>
      </c>
      <c r="H27" s="1" t="s">
        <v>83</v>
      </c>
      <c r="I27" s="1">
        <f t="shared" si="2"/>
        <v>15</v>
      </c>
      <c r="J27" s="1">
        <f t="shared" si="3"/>
        <v>8</v>
      </c>
      <c r="K27" s="1">
        <f t="shared" si="4"/>
        <v>7</v>
      </c>
      <c r="L27" s="1">
        <f t="shared" si="5"/>
        <v>3</v>
      </c>
      <c r="M27" s="1">
        <f t="shared" si="6"/>
        <v>5</v>
      </c>
      <c r="N27" s="1">
        <f t="shared" si="7"/>
        <v>0</v>
      </c>
      <c r="O27" s="1">
        <f t="shared" si="8"/>
        <v>9</v>
      </c>
      <c r="P27" s="1">
        <f t="shared" si="9"/>
        <v>4</v>
      </c>
      <c r="Q27" s="1">
        <f t="shared" si="10"/>
        <v>2</v>
      </c>
      <c r="R27" s="1">
        <f t="shared" si="11"/>
        <v>6</v>
      </c>
      <c r="S27" s="1">
        <f t="shared" si="12"/>
        <v>4</v>
      </c>
      <c r="T27" s="1">
        <f t="shared" si="13"/>
        <v>1</v>
      </c>
      <c r="U27" s="1">
        <f t="shared" si="14"/>
        <v>5</v>
      </c>
      <c r="V27" s="1">
        <f t="shared" si="15"/>
        <v>1</v>
      </c>
      <c r="W27" s="1">
        <f t="shared" si="16"/>
        <v>1</v>
      </c>
      <c r="X27" s="1">
        <f t="shared" si="17"/>
        <v>9</v>
      </c>
      <c r="Y27" s="1">
        <f t="shared" si="18"/>
        <v>5</v>
      </c>
      <c r="Z27" s="1">
        <f t="shared" si="19"/>
        <v>2</v>
      </c>
      <c r="AA27" s="1" t="str">
        <f t="shared" si="0"/>
        <v>W</v>
      </c>
      <c r="AB27" s="1">
        <f t="shared" si="20"/>
        <v>1</v>
      </c>
      <c r="AC27" s="1" t="str">
        <f t="shared" si="1"/>
        <v>W</v>
      </c>
      <c r="AD27" s="1">
        <f t="shared" si="24"/>
        <v>7</v>
      </c>
      <c r="AE27" s="1">
        <f t="shared" si="25"/>
        <v>3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45998</v>
      </c>
      <c r="B28" s="1">
        <v>27</v>
      </c>
      <c r="C28" s="1" t="s">
        <v>66</v>
      </c>
      <c r="D28" s="1" t="s">
        <v>24</v>
      </c>
      <c r="E28" s="1">
        <v>2</v>
      </c>
      <c r="F28" s="1">
        <v>3</v>
      </c>
      <c r="G28" s="1" t="s">
        <v>83</v>
      </c>
      <c r="H28" s="1" t="s">
        <v>83</v>
      </c>
      <c r="I28" s="1">
        <f t="shared" si="2"/>
        <v>15</v>
      </c>
      <c r="J28" s="1">
        <f t="shared" si="3"/>
        <v>9</v>
      </c>
      <c r="K28" s="1">
        <f t="shared" si="4"/>
        <v>7</v>
      </c>
      <c r="L28" s="1">
        <f t="shared" si="5"/>
        <v>3</v>
      </c>
      <c r="M28" s="1">
        <f t="shared" si="6"/>
        <v>5</v>
      </c>
      <c r="N28" s="1">
        <f t="shared" si="7"/>
        <v>0</v>
      </c>
      <c r="O28" s="1">
        <f t="shared" si="8"/>
        <v>9</v>
      </c>
      <c r="P28" s="1">
        <f t="shared" si="9"/>
        <v>5</v>
      </c>
      <c r="Q28" s="1">
        <f t="shared" si="10"/>
        <v>2</v>
      </c>
      <c r="R28" s="1">
        <f t="shared" si="11"/>
        <v>6</v>
      </c>
      <c r="S28" s="1">
        <f t="shared" si="12"/>
        <v>4</v>
      </c>
      <c r="T28" s="1">
        <f t="shared" si="13"/>
        <v>1</v>
      </c>
      <c r="U28" s="1">
        <f t="shared" si="14"/>
        <v>5</v>
      </c>
      <c r="V28" s="1">
        <f t="shared" si="15"/>
        <v>1</v>
      </c>
      <c r="W28" s="1">
        <f t="shared" si="16"/>
        <v>1</v>
      </c>
      <c r="X28" s="1">
        <f t="shared" si="17"/>
        <v>9</v>
      </c>
      <c r="Y28" s="1">
        <f t="shared" si="18"/>
        <v>5</v>
      </c>
      <c r="Z28" s="1">
        <f t="shared" si="19"/>
        <v>2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6</v>
      </c>
      <c r="AE28" s="1">
        <f t="shared" si="25"/>
        <v>4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46000</v>
      </c>
      <c r="B29" s="1">
        <v>28</v>
      </c>
      <c r="C29" s="1" t="s">
        <v>66</v>
      </c>
      <c r="D29" s="1" t="s">
        <v>8</v>
      </c>
      <c r="E29" s="1">
        <v>4</v>
      </c>
      <c r="F29" s="1">
        <v>1</v>
      </c>
      <c r="G29" s="1" t="s">
        <v>83</v>
      </c>
      <c r="H29" s="1" t="s">
        <v>83</v>
      </c>
      <c r="I29" s="1">
        <f t="shared" si="2"/>
        <v>16</v>
      </c>
      <c r="J29" s="1">
        <f t="shared" si="3"/>
        <v>9</v>
      </c>
      <c r="K29" s="1">
        <f t="shared" si="4"/>
        <v>7</v>
      </c>
      <c r="L29" s="1">
        <f t="shared" si="5"/>
        <v>3</v>
      </c>
      <c r="M29" s="1">
        <f t="shared" si="6"/>
        <v>5</v>
      </c>
      <c r="N29" s="1">
        <f t="shared" si="7"/>
        <v>0</v>
      </c>
      <c r="O29" s="1">
        <f t="shared" si="8"/>
        <v>10</v>
      </c>
      <c r="P29" s="1">
        <f t="shared" si="9"/>
        <v>5</v>
      </c>
      <c r="Q29" s="1">
        <f t="shared" si="10"/>
        <v>2</v>
      </c>
      <c r="R29" s="1">
        <f t="shared" si="11"/>
        <v>6</v>
      </c>
      <c r="S29" s="1">
        <f t="shared" si="12"/>
        <v>4</v>
      </c>
      <c r="T29" s="1">
        <f t="shared" si="13"/>
        <v>1</v>
      </c>
      <c r="U29" s="1">
        <f t="shared" si="14"/>
        <v>5</v>
      </c>
      <c r="V29" s="1">
        <f t="shared" si="15"/>
        <v>1</v>
      </c>
      <c r="W29" s="1">
        <f t="shared" si="16"/>
        <v>1</v>
      </c>
      <c r="X29" s="1">
        <f t="shared" si="17"/>
        <v>9</v>
      </c>
      <c r="Y29" s="1">
        <f t="shared" si="18"/>
        <v>5</v>
      </c>
      <c r="Z29" s="1">
        <f t="shared" si="19"/>
        <v>2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7</v>
      </c>
      <c r="AE29" s="1">
        <f t="shared" si="25"/>
        <v>3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46002</v>
      </c>
      <c r="B30" s="1">
        <v>29</v>
      </c>
      <c r="C30" s="1" t="s">
        <v>66</v>
      </c>
      <c r="D30" s="1" t="s">
        <v>2</v>
      </c>
      <c r="E30" s="1">
        <v>2</v>
      </c>
      <c r="F30" s="1">
        <v>3</v>
      </c>
      <c r="G30" s="1" t="s">
        <v>84</v>
      </c>
      <c r="H30" s="1" t="s">
        <v>83</v>
      </c>
      <c r="I30" s="1">
        <f t="shared" si="2"/>
        <v>16</v>
      </c>
      <c r="J30" s="1">
        <f t="shared" si="3"/>
        <v>9</v>
      </c>
      <c r="K30" s="1">
        <f t="shared" si="4"/>
        <v>7</v>
      </c>
      <c r="L30" s="1">
        <f t="shared" si="5"/>
        <v>4</v>
      </c>
      <c r="M30" s="1">
        <f t="shared" si="6"/>
        <v>5</v>
      </c>
      <c r="N30" s="1">
        <f t="shared" si="7"/>
        <v>0</v>
      </c>
      <c r="O30" s="1">
        <f t="shared" si="8"/>
        <v>10</v>
      </c>
      <c r="P30" s="1">
        <f t="shared" si="9"/>
        <v>5</v>
      </c>
      <c r="Q30" s="1">
        <f t="shared" si="10"/>
        <v>3</v>
      </c>
      <c r="R30" s="1">
        <f t="shared" si="11"/>
        <v>6</v>
      </c>
      <c r="S30" s="1">
        <f t="shared" si="12"/>
        <v>4</v>
      </c>
      <c r="T30" s="1">
        <f t="shared" si="13"/>
        <v>1</v>
      </c>
      <c r="U30" s="1">
        <f t="shared" si="14"/>
        <v>5</v>
      </c>
      <c r="V30" s="1">
        <f t="shared" si="15"/>
        <v>1</v>
      </c>
      <c r="W30" s="1">
        <f t="shared" si="16"/>
        <v>1</v>
      </c>
      <c r="X30" s="1">
        <f t="shared" si="17"/>
        <v>9</v>
      </c>
      <c r="Y30" s="1">
        <f t="shared" si="18"/>
        <v>5</v>
      </c>
      <c r="Z30" s="1">
        <f t="shared" si="19"/>
        <v>2</v>
      </c>
      <c r="AA30" s="1" t="str">
        <f t="shared" si="0"/>
        <v>L</v>
      </c>
      <c r="AB30" s="1">
        <f t="shared" si="20"/>
        <v>1</v>
      </c>
      <c r="AC30" s="1" t="str">
        <f t="shared" si="1"/>
        <v>OTL</v>
      </c>
      <c r="AD30" s="1">
        <f t="shared" si="24"/>
        <v>6</v>
      </c>
      <c r="AE30" s="1">
        <f t="shared" si="25"/>
        <v>3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46004</v>
      </c>
      <c r="B31" s="1">
        <v>30</v>
      </c>
      <c r="C31" s="1" t="s">
        <v>66</v>
      </c>
      <c r="D31" s="1" t="s">
        <v>26</v>
      </c>
      <c r="E31" s="1">
        <v>3</v>
      </c>
      <c r="F31" s="1">
        <v>4</v>
      </c>
      <c r="G31" s="1" t="s">
        <v>84</v>
      </c>
      <c r="H31" s="1" t="s">
        <v>84</v>
      </c>
      <c r="I31" s="1">
        <f t="shared" si="2"/>
        <v>16</v>
      </c>
      <c r="J31" s="1">
        <f t="shared" si="3"/>
        <v>9</v>
      </c>
      <c r="K31" s="1">
        <f t="shared" si="4"/>
        <v>7</v>
      </c>
      <c r="L31" s="1">
        <f t="shared" si="5"/>
        <v>5</v>
      </c>
      <c r="M31" s="1">
        <f t="shared" si="6"/>
        <v>5</v>
      </c>
      <c r="N31" s="1">
        <f t="shared" si="7"/>
        <v>1</v>
      </c>
      <c r="O31" s="1">
        <f t="shared" si="8"/>
        <v>10</v>
      </c>
      <c r="P31" s="1">
        <f t="shared" si="9"/>
        <v>5</v>
      </c>
      <c r="Q31" s="1">
        <f t="shared" si="10"/>
        <v>4</v>
      </c>
      <c r="R31" s="1">
        <f t="shared" si="11"/>
        <v>6</v>
      </c>
      <c r="S31" s="1">
        <f t="shared" si="12"/>
        <v>4</v>
      </c>
      <c r="T31" s="1">
        <f t="shared" si="13"/>
        <v>1</v>
      </c>
      <c r="U31" s="1">
        <f t="shared" si="14"/>
        <v>5</v>
      </c>
      <c r="V31" s="1">
        <f t="shared" si="15"/>
        <v>1</v>
      </c>
      <c r="W31" s="1">
        <f t="shared" si="16"/>
        <v>2</v>
      </c>
      <c r="X31" s="1">
        <f t="shared" si="17"/>
        <v>9</v>
      </c>
      <c r="Y31" s="1">
        <f t="shared" si="18"/>
        <v>5</v>
      </c>
      <c r="Z31" s="1">
        <f t="shared" si="19"/>
        <v>3</v>
      </c>
      <c r="AA31" s="1" t="str">
        <f t="shared" si="0"/>
        <v>L</v>
      </c>
      <c r="AB31" s="1">
        <f t="shared" si="20"/>
        <v>2</v>
      </c>
      <c r="AC31" s="1" t="str">
        <f t="shared" si="1"/>
        <v>OTL</v>
      </c>
      <c r="AD31" s="1">
        <f t="shared" si="24"/>
        <v>5</v>
      </c>
      <c r="AE31" s="1">
        <f t="shared" si="25"/>
        <v>3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46005</v>
      </c>
      <c r="B32" s="1">
        <v>31</v>
      </c>
      <c r="C32" s="1" t="s">
        <v>65</v>
      </c>
      <c r="D32" s="1" t="s">
        <v>26</v>
      </c>
      <c r="E32" s="1">
        <v>2</v>
      </c>
      <c r="F32" s="1">
        <v>3</v>
      </c>
      <c r="G32" s="1" t="s">
        <v>84</v>
      </c>
      <c r="H32" s="1" t="s">
        <v>84</v>
      </c>
      <c r="I32" s="1">
        <f t="shared" si="2"/>
        <v>16</v>
      </c>
      <c r="J32" s="1">
        <f t="shared" si="3"/>
        <v>9</v>
      </c>
      <c r="K32" s="1">
        <f t="shared" si="4"/>
        <v>7</v>
      </c>
      <c r="L32" s="1">
        <f t="shared" si="5"/>
        <v>6</v>
      </c>
      <c r="M32" s="1">
        <f t="shared" si="6"/>
        <v>5</v>
      </c>
      <c r="N32" s="1">
        <f t="shared" si="7"/>
        <v>2</v>
      </c>
      <c r="O32" s="1">
        <f t="shared" si="8"/>
        <v>10</v>
      </c>
      <c r="P32" s="1">
        <f t="shared" si="9"/>
        <v>5</v>
      </c>
      <c r="Q32" s="1">
        <f t="shared" si="10"/>
        <v>4</v>
      </c>
      <c r="R32" s="1">
        <f t="shared" si="11"/>
        <v>6</v>
      </c>
      <c r="S32" s="1">
        <f t="shared" si="12"/>
        <v>4</v>
      </c>
      <c r="T32" s="1">
        <f t="shared" si="13"/>
        <v>2</v>
      </c>
      <c r="U32" s="1">
        <f t="shared" si="14"/>
        <v>5</v>
      </c>
      <c r="V32" s="1">
        <f t="shared" si="15"/>
        <v>1</v>
      </c>
      <c r="W32" s="1">
        <f t="shared" si="16"/>
        <v>3</v>
      </c>
      <c r="X32" s="1">
        <f t="shared" si="17"/>
        <v>9</v>
      </c>
      <c r="Y32" s="1">
        <f t="shared" si="18"/>
        <v>5</v>
      </c>
      <c r="Z32" s="1">
        <f t="shared" si="19"/>
        <v>4</v>
      </c>
      <c r="AA32" s="1" t="str">
        <f t="shared" si="0"/>
        <v>L</v>
      </c>
      <c r="AB32" s="1">
        <f t="shared" si="20"/>
        <v>3</v>
      </c>
      <c r="AC32" s="1" t="str">
        <f t="shared" si="1"/>
        <v>OTL</v>
      </c>
      <c r="AD32" s="1">
        <f t="shared" si="24"/>
        <v>5</v>
      </c>
      <c r="AE32" s="1">
        <f t="shared" si="25"/>
        <v>2</v>
      </c>
      <c r="AF32" s="1">
        <f t="shared" si="26"/>
        <v>3</v>
      </c>
      <c r="AG32" s="43"/>
    </row>
    <row r="33" spans="1:33" x14ac:dyDescent="0.3">
      <c r="A33" s="42">
        <v>46007</v>
      </c>
      <c r="B33" s="1">
        <v>32</v>
      </c>
      <c r="C33" s="1" t="s">
        <v>65</v>
      </c>
      <c r="D33" s="1" t="s">
        <v>16</v>
      </c>
      <c r="E33" s="1">
        <v>4</v>
      </c>
      <c r="F33" s="1">
        <v>1</v>
      </c>
      <c r="G33" s="1" t="s">
        <v>83</v>
      </c>
      <c r="H33" s="1" t="s">
        <v>83</v>
      </c>
      <c r="I33" s="1">
        <f t="shared" si="2"/>
        <v>17</v>
      </c>
      <c r="J33" s="1">
        <f t="shared" si="3"/>
        <v>9</v>
      </c>
      <c r="K33" s="1">
        <f t="shared" si="4"/>
        <v>7</v>
      </c>
      <c r="L33" s="1">
        <f t="shared" si="5"/>
        <v>6</v>
      </c>
      <c r="M33" s="1">
        <f t="shared" si="6"/>
        <v>5</v>
      </c>
      <c r="N33" s="1">
        <f t="shared" si="7"/>
        <v>2</v>
      </c>
      <c r="O33" s="1">
        <f t="shared" si="8"/>
        <v>10</v>
      </c>
      <c r="P33" s="1">
        <f t="shared" si="9"/>
        <v>5</v>
      </c>
      <c r="Q33" s="1">
        <f t="shared" si="10"/>
        <v>4</v>
      </c>
      <c r="R33" s="1">
        <f t="shared" si="11"/>
        <v>7</v>
      </c>
      <c r="S33" s="1">
        <f t="shared" si="12"/>
        <v>4</v>
      </c>
      <c r="T33" s="1">
        <f t="shared" si="13"/>
        <v>2</v>
      </c>
      <c r="U33" s="1">
        <f t="shared" si="14"/>
        <v>5</v>
      </c>
      <c r="V33" s="1">
        <f t="shared" si="15"/>
        <v>1</v>
      </c>
      <c r="W33" s="1">
        <f t="shared" si="16"/>
        <v>3</v>
      </c>
      <c r="X33" s="1">
        <f t="shared" si="17"/>
        <v>10</v>
      </c>
      <c r="Y33" s="1">
        <f t="shared" si="18"/>
        <v>5</v>
      </c>
      <c r="Z33" s="1">
        <f t="shared" si="19"/>
        <v>4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5</v>
      </c>
      <c r="AE33" s="1">
        <f t="shared" si="25"/>
        <v>2</v>
      </c>
      <c r="AF33" s="1">
        <f t="shared" si="26"/>
        <v>3</v>
      </c>
      <c r="AG33" s="43"/>
    </row>
    <row r="34" spans="1:33" x14ac:dyDescent="0.3">
      <c r="A34" s="42">
        <v>46009</v>
      </c>
      <c r="B34" s="1">
        <v>33</v>
      </c>
      <c r="C34" s="1" t="s">
        <v>65</v>
      </c>
      <c r="D34" s="1" t="s">
        <v>28</v>
      </c>
      <c r="E34" s="1">
        <v>3</v>
      </c>
      <c r="F34" s="1">
        <v>5</v>
      </c>
      <c r="G34" s="1" t="s">
        <v>83</v>
      </c>
      <c r="H34" s="1" t="s">
        <v>83</v>
      </c>
      <c r="I34" s="1">
        <f t="shared" si="2"/>
        <v>17</v>
      </c>
      <c r="J34" s="1">
        <f t="shared" si="3"/>
        <v>10</v>
      </c>
      <c r="K34" s="1">
        <f t="shared" si="4"/>
        <v>7</v>
      </c>
      <c r="L34" s="1">
        <f t="shared" si="5"/>
        <v>6</v>
      </c>
      <c r="M34" s="1">
        <f t="shared" si="6"/>
        <v>5</v>
      </c>
      <c r="N34" s="1">
        <f t="shared" si="7"/>
        <v>2</v>
      </c>
      <c r="O34" s="1">
        <f t="shared" si="8"/>
        <v>10</v>
      </c>
      <c r="P34" s="1">
        <f t="shared" si="9"/>
        <v>5</v>
      </c>
      <c r="Q34" s="1">
        <f t="shared" si="10"/>
        <v>4</v>
      </c>
      <c r="R34" s="1">
        <f t="shared" si="11"/>
        <v>7</v>
      </c>
      <c r="S34" s="1">
        <f t="shared" si="12"/>
        <v>5</v>
      </c>
      <c r="T34" s="1">
        <f t="shared" si="13"/>
        <v>2</v>
      </c>
      <c r="U34" s="1">
        <f t="shared" si="14"/>
        <v>5</v>
      </c>
      <c r="V34" s="1">
        <f t="shared" si="15"/>
        <v>1</v>
      </c>
      <c r="W34" s="1">
        <f t="shared" si="16"/>
        <v>3</v>
      </c>
      <c r="X34" s="1">
        <f t="shared" si="17"/>
        <v>10</v>
      </c>
      <c r="Y34" s="1">
        <f t="shared" si="18"/>
        <v>6</v>
      </c>
      <c r="Z34" s="1">
        <f t="shared" si="19"/>
        <v>4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4</v>
      </c>
      <c r="AE34" s="1">
        <f t="shared" si="25"/>
        <v>3</v>
      </c>
      <c r="AF34" s="1">
        <f t="shared" si="26"/>
        <v>3</v>
      </c>
      <c r="AG34" s="43"/>
    </row>
    <row r="35" spans="1:33" x14ac:dyDescent="0.3">
      <c r="A35" s="42">
        <v>46011</v>
      </c>
      <c r="B35" s="1">
        <v>34</v>
      </c>
      <c r="C35" s="1" t="s">
        <v>65</v>
      </c>
      <c r="D35" s="1" t="s">
        <v>12</v>
      </c>
      <c r="E35" s="1">
        <v>4</v>
      </c>
      <c r="F35" s="1">
        <v>5</v>
      </c>
      <c r="G35" s="1" t="s">
        <v>84</v>
      </c>
      <c r="H35" s="1" t="s">
        <v>84</v>
      </c>
      <c r="I35" s="1">
        <f t="shared" ref="I35:I66" si="29">IF(E35="","",IF(E35&gt;F35,I34+1,I34))</f>
        <v>17</v>
      </c>
      <c r="J35" s="1">
        <f t="shared" ref="J35:J66" si="30">IF(E35="","",IF(AND(F35&gt;E35,G35=$AK$2,H35=$AK$2),J34+1,J34))</f>
        <v>10</v>
      </c>
      <c r="K35" s="1">
        <f t="shared" ref="K35:K66" si="31">IF(E35="","",IF(AND(G35=$AK$1,E35&gt;F35),K34+1,K34))</f>
        <v>7</v>
      </c>
      <c r="L35" s="1">
        <f t="shared" ref="L35:L66" si="32">IF(E35="","",IF(AND(OR(G35=$AK$1,H35=$AK$1),E35&lt;F35),L34+1,L34))</f>
        <v>7</v>
      </c>
      <c r="M35" s="1">
        <f t="shared" ref="M35:M66" si="33">IF(E35="","",IF(AND(H35=$AK$1,E35&gt;F35),M34+1,M34))</f>
        <v>5</v>
      </c>
      <c r="N35" s="1">
        <f t="shared" ref="N35:N66" si="34">IF(E35="","",IF(AND(H35=$AK$1,E35&lt;F35),N34+1,N34))</f>
        <v>3</v>
      </c>
      <c r="O35" s="1">
        <f t="shared" ref="O35:O66" si="35">IF(E35="","",IF(AND(C35=$AL$1,E35&gt;F35),O34+1,O34))</f>
        <v>10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4</v>
      </c>
      <c r="R35" s="1">
        <f t="shared" ref="R35:R66" si="38">IF(E35="","",IF(AND(C35=$AL$2,E35&gt;F35),R34+1,R34))</f>
        <v>7</v>
      </c>
      <c r="S35" s="1">
        <f t="shared" ref="S35:S66" si="39">IF(E35="","",IF(AND(C35=$AL$2,F35&gt;E35,G35=$AK$2,H35=$AK$2),S34+1,S34))</f>
        <v>5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1</v>
      </c>
      <c r="W35" s="1">
        <f t="shared" ref="W35:W66" si="43">IF(E35="","",IF(AND(E35&lt;F35,COUNTIF($AO$1:$AO$7,D35)=1,OR(G35=$AK$1,H35=$AK$1)), W34+1, W34))</f>
        <v>4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6</v>
      </c>
      <c r="Z35" s="1">
        <f t="shared" ref="Z35:Z66" si="46">IF(E35="","",IF(AND(E35&lt;F35,COUNTIF($AN$1:$AN$15,D35)=1,OR(G35=$AK$1,H35=$AK$1)), Z34+1, Z34))</f>
        <v>5</v>
      </c>
      <c r="AA35" s="1" t="str">
        <f t="shared" si="27"/>
        <v>L</v>
      </c>
      <c r="AB35" s="1">
        <f t="shared" ref="AB35:AB66" si="47">IF(AA35="","",IF(AA35=AA34,AB34+1,1))</f>
        <v>2</v>
      </c>
      <c r="AC35" s="1" t="str">
        <f t="shared" si="28"/>
        <v>OTL</v>
      </c>
      <c r="AD35" s="1">
        <f t="shared" si="24"/>
        <v>3</v>
      </c>
      <c r="AE35" s="1">
        <f t="shared" si="25"/>
        <v>3</v>
      </c>
      <c r="AF35" s="1">
        <f t="shared" si="26"/>
        <v>4</v>
      </c>
      <c r="AG35" s="43"/>
    </row>
    <row r="36" spans="1:33" x14ac:dyDescent="0.3">
      <c r="A36" s="42">
        <v>46013</v>
      </c>
      <c r="B36" s="1">
        <v>35</v>
      </c>
      <c r="C36" s="1" t="s">
        <v>66</v>
      </c>
      <c r="D36" s="1" t="s">
        <v>3</v>
      </c>
      <c r="E36" s="1">
        <v>5</v>
      </c>
      <c r="F36" s="1">
        <v>2</v>
      </c>
      <c r="G36" s="1" t="s">
        <v>83</v>
      </c>
      <c r="H36" s="1" t="s">
        <v>83</v>
      </c>
      <c r="I36" s="1">
        <f t="shared" si="29"/>
        <v>18</v>
      </c>
      <c r="J36" s="1">
        <f t="shared" si="30"/>
        <v>10</v>
      </c>
      <c r="K36" s="1">
        <f t="shared" si="31"/>
        <v>7</v>
      </c>
      <c r="L36" s="1">
        <f t="shared" si="32"/>
        <v>7</v>
      </c>
      <c r="M36" s="1">
        <f t="shared" si="33"/>
        <v>5</v>
      </c>
      <c r="N36" s="1">
        <f t="shared" si="34"/>
        <v>3</v>
      </c>
      <c r="O36" s="1">
        <f t="shared" si="35"/>
        <v>11</v>
      </c>
      <c r="P36" s="1">
        <f t="shared" si="36"/>
        <v>5</v>
      </c>
      <c r="Q36" s="1">
        <f t="shared" si="37"/>
        <v>4</v>
      </c>
      <c r="R36" s="1">
        <f t="shared" si="38"/>
        <v>7</v>
      </c>
      <c r="S36" s="1">
        <f t="shared" si="39"/>
        <v>5</v>
      </c>
      <c r="T36" s="1">
        <f t="shared" si="40"/>
        <v>3</v>
      </c>
      <c r="U36" s="1">
        <f t="shared" si="41"/>
        <v>5</v>
      </c>
      <c r="V36" s="1">
        <f t="shared" si="42"/>
        <v>1</v>
      </c>
      <c r="W36" s="1">
        <f t="shared" si="43"/>
        <v>4</v>
      </c>
      <c r="X36" s="1">
        <f t="shared" si="44"/>
        <v>10</v>
      </c>
      <c r="Y36" s="1">
        <f t="shared" si="45"/>
        <v>6</v>
      </c>
      <c r="Z36" s="1">
        <f t="shared" si="46"/>
        <v>5</v>
      </c>
      <c r="AA36" s="1" t="str">
        <f t="shared" si="27"/>
        <v>W</v>
      </c>
      <c r="AB36" s="1">
        <f t="shared" si="47"/>
        <v>1</v>
      </c>
      <c r="AC36" s="1" t="str">
        <f t="shared" si="28"/>
        <v>W</v>
      </c>
      <c r="AD36" s="1">
        <f t="shared" si="24"/>
        <v>4</v>
      </c>
      <c r="AE36" s="1">
        <f t="shared" si="25"/>
        <v>2</v>
      </c>
      <c r="AF36" s="1">
        <f t="shared" si="26"/>
        <v>4</v>
      </c>
      <c r="AG36" s="43"/>
    </row>
    <row r="37" spans="1:33" x14ac:dyDescent="0.3">
      <c r="A37" s="42">
        <v>46014</v>
      </c>
      <c r="B37" s="1">
        <v>36</v>
      </c>
      <c r="C37" s="1" t="s">
        <v>65</v>
      </c>
      <c r="D37" s="1" t="s">
        <v>25</v>
      </c>
      <c r="E37" s="1">
        <v>3</v>
      </c>
      <c r="F37" s="1">
        <v>1</v>
      </c>
      <c r="G37" s="1" t="s">
        <v>83</v>
      </c>
      <c r="H37" s="1" t="s">
        <v>83</v>
      </c>
      <c r="I37" s="1">
        <f t="shared" si="29"/>
        <v>19</v>
      </c>
      <c r="J37" s="1">
        <f t="shared" si="30"/>
        <v>10</v>
      </c>
      <c r="K37" s="1">
        <f t="shared" si="31"/>
        <v>7</v>
      </c>
      <c r="L37" s="1">
        <f t="shared" si="32"/>
        <v>7</v>
      </c>
      <c r="M37" s="1">
        <f t="shared" si="33"/>
        <v>5</v>
      </c>
      <c r="N37" s="1">
        <f t="shared" si="34"/>
        <v>3</v>
      </c>
      <c r="O37" s="1">
        <f t="shared" si="35"/>
        <v>11</v>
      </c>
      <c r="P37" s="1">
        <f t="shared" si="36"/>
        <v>5</v>
      </c>
      <c r="Q37" s="1">
        <f t="shared" si="37"/>
        <v>4</v>
      </c>
      <c r="R37" s="1">
        <f t="shared" si="38"/>
        <v>8</v>
      </c>
      <c r="S37" s="1">
        <f t="shared" si="39"/>
        <v>5</v>
      </c>
      <c r="T37" s="1">
        <f t="shared" si="40"/>
        <v>3</v>
      </c>
      <c r="U37" s="1">
        <f t="shared" si="41"/>
        <v>5</v>
      </c>
      <c r="V37" s="1">
        <f t="shared" si="42"/>
        <v>1</v>
      </c>
      <c r="W37" s="1">
        <f t="shared" si="43"/>
        <v>4</v>
      </c>
      <c r="X37" s="1">
        <f t="shared" si="44"/>
        <v>10</v>
      </c>
      <c r="Y37" s="1">
        <f t="shared" si="45"/>
        <v>6</v>
      </c>
      <c r="Z37" s="1">
        <f t="shared" si="46"/>
        <v>5</v>
      </c>
      <c r="AA37" s="1" t="str">
        <f t="shared" si="27"/>
        <v>W</v>
      </c>
      <c r="AB37" s="1">
        <f t="shared" si="47"/>
        <v>2</v>
      </c>
      <c r="AC37" s="1" t="str">
        <f t="shared" si="28"/>
        <v>W</v>
      </c>
      <c r="AD37" s="1">
        <f t="shared" si="24"/>
        <v>4</v>
      </c>
      <c r="AE37" s="1">
        <f t="shared" si="25"/>
        <v>2</v>
      </c>
      <c r="AF37" s="1">
        <f t="shared" si="26"/>
        <v>4</v>
      </c>
      <c r="AG37" s="43"/>
    </row>
    <row r="38" spans="1:33" x14ac:dyDescent="0.3">
      <c r="A38" s="42">
        <v>46019</v>
      </c>
      <c r="B38" s="1">
        <v>37</v>
      </c>
      <c r="C38" s="1" t="s">
        <v>65</v>
      </c>
      <c r="D38" s="1" t="s">
        <v>7</v>
      </c>
      <c r="E38" s="1">
        <v>1</v>
      </c>
      <c r="F38" s="1">
        <v>4</v>
      </c>
      <c r="G38" s="1" t="s">
        <v>83</v>
      </c>
      <c r="H38" s="1" t="s">
        <v>83</v>
      </c>
      <c r="I38" s="1">
        <f t="shared" si="29"/>
        <v>19</v>
      </c>
      <c r="J38" s="1">
        <f t="shared" si="30"/>
        <v>11</v>
      </c>
      <c r="K38" s="1">
        <f t="shared" si="31"/>
        <v>7</v>
      </c>
      <c r="L38" s="1">
        <f t="shared" si="32"/>
        <v>7</v>
      </c>
      <c r="M38" s="1">
        <f t="shared" si="33"/>
        <v>5</v>
      </c>
      <c r="N38" s="1">
        <f t="shared" si="34"/>
        <v>3</v>
      </c>
      <c r="O38" s="1">
        <f t="shared" si="35"/>
        <v>11</v>
      </c>
      <c r="P38" s="1">
        <f t="shared" si="36"/>
        <v>5</v>
      </c>
      <c r="Q38" s="1">
        <f t="shared" si="37"/>
        <v>4</v>
      </c>
      <c r="R38" s="1">
        <f t="shared" si="38"/>
        <v>8</v>
      </c>
      <c r="S38" s="1">
        <f t="shared" si="39"/>
        <v>6</v>
      </c>
      <c r="T38" s="1">
        <f t="shared" si="40"/>
        <v>3</v>
      </c>
      <c r="U38" s="1">
        <f t="shared" si="41"/>
        <v>5</v>
      </c>
      <c r="V38" s="1">
        <f t="shared" si="42"/>
        <v>1</v>
      </c>
      <c r="W38" s="1">
        <f t="shared" si="43"/>
        <v>4</v>
      </c>
      <c r="X38" s="1">
        <f t="shared" si="44"/>
        <v>10</v>
      </c>
      <c r="Y38" s="1">
        <f t="shared" si="45"/>
        <v>6</v>
      </c>
      <c r="Z38" s="1">
        <f t="shared" si="46"/>
        <v>5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4</v>
      </c>
      <c r="AE38" s="1">
        <f t="shared" si="25"/>
        <v>2</v>
      </c>
      <c r="AF38" s="1">
        <f t="shared" si="26"/>
        <v>4</v>
      </c>
      <c r="AG38" s="43"/>
    </row>
    <row r="39" spans="1:33" x14ac:dyDescent="0.3">
      <c r="A39" s="42">
        <v>46021</v>
      </c>
      <c r="B39" s="1">
        <v>38</v>
      </c>
      <c r="C39" s="1" t="s">
        <v>65</v>
      </c>
      <c r="D39" s="1" t="s">
        <v>3</v>
      </c>
      <c r="E39" s="1">
        <v>6</v>
      </c>
      <c r="F39" s="1">
        <v>3</v>
      </c>
      <c r="G39" s="1" t="s">
        <v>83</v>
      </c>
      <c r="H39" s="1" t="s">
        <v>83</v>
      </c>
      <c r="I39" s="1">
        <f t="shared" si="29"/>
        <v>20</v>
      </c>
      <c r="J39" s="1">
        <f t="shared" si="30"/>
        <v>11</v>
      </c>
      <c r="K39" s="1">
        <f t="shared" si="31"/>
        <v>7</v>
      </c>
      <c r="L39" s="1">
        <f t="shared" si="32"/>
        <v>7</v>
      </c>
      <c r="M39" s="1">
        <f t="shared" si="33"/>
        <v>5</v>
      </c>
      <c r="N39" s="1">
        <f t="shared" si="34"/>
        <v>3</v>
      </c>
      <c r="O39" s="1">
        <f t="shared" si="35"/>
        <v>11</v>
      </c>
      <c r="P39" s="1">
        <f t="shared" si="36"/>
        <v>5</v>
      </c>
      <c r="Q39" s="1">
        <f t="shared" si="37"/>
        <v>4</v>
      </c>
      <c r="R39" s="1">
        <f t="shared" si="38"/>
        <v>9</v>
      </c>
      <c r="S39" s="1">
        <f t="shared" si="39"/>
        <v>6</v>
      </c>
      <c r="T39" s="1">
        <f t="shared" si="40"/>
        <v>3</v>
      </c>
      <c r="U39" s="1">
        <f t="shared" si="41"/>
        <v>5</v>
      </c>
      <c r="V39" s="1">
        <f t="shared" si="42"/>
        <v>1</v>
      </c>
      <c r="W39" s="1">
        <f t="shared" si="43"/>
        <v>4</v>
      </c>
      <c r="X39" s="1">
        <f t="shared" si="44"/>
        <v>10</v>
      </c>
      <c r="Y39" s="1">
        <f t="shared" si="45"/>
        <v>6</v>
      </c>
      <c r="Z39" s="1">
        <f t="shared" si="46"/>
        <v>5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4</v>
      </c>
      <c r="AE39" s="1">
        <f t="shared" si="25"/>
        <v>2</v>
      </c>
      <c r="AF39" s="1">
        <f t="shared" si="26"/>
        <v>4</v>
      </c>
      <c r="AG39" s="43"/>
    </row>
    <row r="40" spans="1:33" x14ac:dyDescent="0.3">
      <c r="A40" s="42">
        <v>46022</v>
      </c>
      <c r="B40" s="1">
        <v>39</v>
      </c>
      <c r="C40" s="1" t="s">
        <v>65</v>
      </c>
      <c r="D40" s="1" t="s">
        <v>27</v>
      </c>
      <c r="E40" s="1">
        <v>1</v>
      </c>
      <c r="F40" s="1">
        <v>5</v>
      </c>
      <c r="G40" s="1" t="s">
        <v>83</v>
      </c>
      <c r="H40" s="1" t="s">
        <v>83</v>
      </c>
      <c r="I40" s="1">
        <f t="shared" si="29"/>
        <v>20</v>
      </c>
      <c r="J40" s="1">
        <f t="shared" si="30"/>
        <v>12</v>
      </c>
      <c r="K40" s="1">
        <f t="shared" si="31"/>
        <v>7</v>
      </c>
      <c r="L40" s="1">
        <f t="shared" si="32"/>
        <v>7</v>
      </c>
      <c r="M40" s="1">
        <f t="shared" si="33"/>
        <v>5</v>
      </c>
      <c r="N40" s="1">
        <f t="shared" si="34"/>
        <v>3</v>
      </c>
      <c r="O40" s="1">
        <f t="shared" si="35"/>
        <v>11</v>
      </c>
      <c r="P40" s="1">
        <f t="shared" si="36"/>
        <v>5</v>
      </c>
      <c r="Q40" s="1">
        <f t="shared" si="37"/>
        <v>4</v>
      </c>
      <c r="R40" s="1">
        <f t="shared" si="38"/>
        <v>9</v>
      </c>
      <c r="S40" s="1">
        <f t="shared" si="39"/>
        <v>7</v>
      </c>
      <c r="T40" s="1">
        <f t="shared" si="40"/>
        <v>3</v>
      </c>
      <c r="U40" s="1">
        <f t="shared" si="41"/>
        <v>5</v>
      </c>
      <c r="V40" s="1">
        <f t="shared" si="42"/>
        <v>1</v>
      </c>
      <c r="W40" s="1">
        <f t="shared" si="43"/>
        <v>4</v>
      </c>
      <c r="X40" s="1">
        <f t="shared" si="44"/>
        <v>10</v>
      </c>
      <c r="Y40" s="1">
        <f t="shared" si="45"/>
        <v>6</v>
      </c>
      <c r="Z40" s="1">
        <f t="shared" si="46"/>
        <v>5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4</v>
      </c>
      <c r="AE40" s="1">
        <f t="shared" si="25"/>
        <v>3</v>
      </c>
      <c r="AF40" s="1">
        <f t="shared" si="26"/>
        <v>3</v>
      </c>
      <c r="AG40" s="43"/>
    </row>
    <row r="41" spans="1:33" x14ac:dyDescent="0.3">
      <c r="A41" s="42">
        <v>46025</v>
      </c>
      <c r="B41" s="1">
        <v>40</v>
      </c>
      <c r="C41" s="1" t="s">
        <v>65</v>
      </c>
      <c r="D41" s="1" t="s">
        <v>20</v>
      </c>
      <c r="E41" s="1">
        <v>5</v>
      </c>
      <c r="F41" s="1">
        <v>2</v>
      </c>
      <c r="G41" s="1" t="s">
        <v>83</v>
      </c>
      <c r="H41" s="1" t="s">
        <v>83</v>
      </c>
      <c r="I41" s="1">
        <f t="shared" si="29"/>
        <v>21</v>
      </c>
      <c r="J41" s="1">
        <f t="shared" si="30"/>
        <v>12</v>
      </c>
      <c r="K41" s="1">
        <f t="shared" si="31"/>
        <v>7</v>
      </c>
      <c r="L41" s="1">
        <f t="shared" si="32"/>
        <v>7</v>
      </c>
      <c r="M41" s="1">
        <f t="shared" si="33"/>
        <v>5</v>
      </c>
      <c r="N41" s="1">
        <f t="shared" si="34"/>
        <v>3</v>
      </c>
      <c r="O41" s="1">
        <f t="shared" si="35"/>
        <v>11</v>
      </c>
      <c r="P41" s="1">
        <f t="shared" si="36"/>
        <v>5</v>
      </c>
      <c r="Q41" s="1">
        <f t="shared" si="37"/>
        <v>4</v>
      </c>
      <c r="R41" s="1">
        <f t="shared" si="38"/>
        <v>10</v>
      </c>
      <c r="S41" s="1">
        <f t="shared" si="39"/>
        <v>7</v>
      </c>
      <c r="T41" s="1">
        <f t="shared" si="40"/>
        <v>3</v>
      </c>
      <c r="U41" s="1">
        <f t="shared" si="41"/>
        <v>5</v>
      </c>
      <c r="V41" s="1">
        <f t="shared" si="42"/>
        <v>1</v>
      </c>
      <c r="W41" s="1">
        <f t="shared" si="43"/>
        <v>4</v>
      </c>
      <c r="X41" s="1">
        <f t="shared" si="44"/>
        <v>10</v>
      </c>
      <c r="Y41" s="1">
        <f t="shared" si="45"/>
        <v>6</v>
      </c>
      <c r="Z41" s="1">
        <f t="shared" si="46"/>
        <v>5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5</v>
      </c>
      <c r="AE41" s="1">
        <f t="shared" si="25"/>
        <v>3</v>
      </c>
      <c r="AF41" s="1">
        <f t="shared" si="26"/>
        <v>2</v>
      </c>
      <c r="AG41" s="43"/>
    </row>
    <row r="42" spans="1:33" x14ac:dyDescent="0.3">
      <c r="A42" s="42">
        <v>46028</v>
      </c>
      <c r="B42" s="1">
        <v>41</v>
      </c>
      <c r="C42" s="1" t="s">
        <v>66</v>
      </c>
      <c r="D42" s="1" t="s">
        <v>31</v>
      </c>
      <c r="E42" s="1">
        <v>5</v>
      </c>
      <c r="F42" s="1">
        <v>2</v>
      </c>
      <c r="G42" s="1" t="s">
        <v>83</v>
      </c>
      <c r="H42" s="1" t="s">
        <v>83</v>
      </c>
      <c r="I42" s="1">
        <f t="shared" si="29"/>
        <v>22</v>
      </c>
      <c r="J42" s="1">
        <f t="shared" si="30"/>
        <v>12</v>
      </c>
      <c r="K42" s="1">
        <f t="shared" si="31"/>
        <v>7</v>
      </c>
      <c r="L42" s="1">
        <f t="shared" si="32"/>
        <v>7</v>
      </c>
      <c r="M42" s="1">
        <f t="shared" si="33"/>
        <v>5</v>
      </c>
      <c r="N42" s="1">
        <f t="shared" si="34"/>
        <v>3</v>
      </c>
      <c r="O42" s="1">
        <f t="shared" si="35"/>
        <v>12</v>
      </c>
      <c r="P42" s="1">
        <f t="shared" si="36"/>
        <v>5</v>
      </c>
      <c r="Q42" s="1">
        <f t="shared" si="37"/>
        <v>4</v>
      </c>
      <c r="R42" s="1">
        <f t="shared" si="38"/>
        <v>10</v>
      </c>
      <c r="S42" s="1">
        <f t="shared" si="39"/>
        <v>7</v>
      </c>
      <c r="T42" s="1">
        <f t="shared" si="40"/>
        <v>3</v>
      </c>
      <c r="U42" s="1">
        <f t="shared" si="41"/>
        <v>5</v>
      </c>
      <c r="V42" s="1">
        <f t="shared" si="42"/>
        <v>1</v>
      </c>
      <c r="W42" s="1">
        <f t="shared" si="43"/>
        <v>4</v>
      </c>
      <c r="X42" s="1">
        <f t="shared" si="44"/>
        <v>10</v>
      </c>
      <c r="Y42" s="1">
        <f t="shared" si="45"/>
        <v>6</v>
      </c>
      <c r="Z42" s="1">
        <f t="shared" si="46"/>
        <v>5</v>
      </c>
      <c r="AA42" s="1" t="str">
        <f t="shared" si="27"/>
        <v>W</v>
      </c>
      <c r="AB42" s="1">
        <f t="shared" si="47"/>
        <v>2</v>
      </c>
      <c r="AC42" s="1" t="str">
        <f t="shared" si="28"/>
        <v>W</v>
      </c>
      <c r="AD42" s="1">
        <f t="shared" si="24"/>
        <v>6</v>
      </c>
      <c r="AE42" s="1">
        <f t="shared" si="25"/>
        <v>3</v>
      </c>
      <c r="AF42" s="1">
        <f t="shared" si="26"/>
        <v>1</v>
      </c>
      <c r="AG42" s="43"/>
    </row>
    <row r="43" spans="1:33" x14ac:dyDescent="0.3">
      <c r="A43" s="42">
        <v>46030</v>
      </c>
      <c r="B43" s="1">
        <v>42</v>
      </c>
      <c r="C43" s="1" t="s">
        <v>66</v>
      </c>
      <c r="D43" s="1" t="s">
        <v>4</v>
      </c>
      <c r="E43" s="1">
        <v>1</v>
      </c>
      <c r="F43" s="1">
        <v>2</v>
      </c>
      <c r="G43" s="1" t="s">
        <v>84</v>
      </c>
      <c r="H43" s="1" t="s">
        <v>83</v>
      </c>
      <c r="I43" s="1">
        <f t="shared" si="29"/>
        <v>22</v>
      </c>
      <c r="J43" s="1">
        <f t="shared" si="30"/>
        <v>12</v>
      </c>
      <c r="K43" s="1">
        <f t="shared" si="31"/>
        <v>7</v>
      </c>
      <c r="L43" s="1">
        <f t="shared" si="32"/>
        <v>8</v>
      </c>
      <c r="M43" s="1">
        <f t="shared" si="33"/>
        <v>5</v>
      </c>
      <c r="N43" s="1">
        <f t="shared" si="34"/>
        <v>3</v>
      </c>
      <c r="O43" s="1">
        <f t="shared" si="35"/>
        <v>12</v>
      </c>
      <c r="P43" s="1">
        <f t="shared" si="36"/>
        <v>5</v>
      </c>
      <c r="Q43" s="1">
        <f t="shared" si="37"/>
        <v>5</v>
      </c>
      <c r="R43" s="1">
        <f t="shared" si="38"/>
        <v>10</v>
      </c>
      <c r="S43" s="1">
        <f t="shared" si="39"/>
        <v>7</v>
      </c>
      <c r="T43" s="1">
        <f t="shared" si="40"/>
        <v>3</v>
      </c>
      <c r="U43" s="1">
        <f t="shared" si="41"/>
        <v>5</v>
      </c>
      <c r="V43" s="1">
        <f t="shared" si="42"/>
        <v>1</v>
      </c>
      <c r="W43" s="1">
        <f t="shared" si="43"/>
        <v>4</v>
      </c>
      <c r="X43" s="1">
        <f t="shared" si="44"/>
        <v>10</v>
      </c>
      <c r="Y43" s="1">
        <f t="shared" si="45"/>
        <v>6</v>
      </c>
      <c r="Z43" s="1">
        <f t="shared" si="46"/>
        <v>6</v>
      </c>
      <c r="AA43" s="1" t="str">
        <f t="shared" si="27"/>
        <v>L</v>
      </c>
      <c r="AB43" s="1">
        <f t="shared" si="47"/>
        <v>1</v>
      </c>
      <c r="AC43" s="1" t="str">
        <f t="shared" si="28"/>
        <v>OTL</v>
      </c>
      <c r="AD43" s="1">
        <f t="shared" si="24"/>
        <v>5</v>
      </c>
      <c r="AE43" s="1">
        <f t="shared" si="25"/>
        <v>3</v>
      </c>
      <c r="AF43" s="1">
        <f t="shared" si="26"/>
        <v>2</v>
      </c>
      <c r="AG43" s="43"/>
    </row>
    <row r="44" spans="1:33" x14ac:dyDescent="0.3">
      <c r="A44" s="42">
        <v>46032</v>
      </c>
      <c r="B44" s="1">
        <v>43</v>
      </c>
      <c r="C44" s="1" t="s">
        <v>66</v>
      </c>
      <c r="D44" s="1" t="s">
        <v>5</v>
      </c>
      <c r="E44" s="1">
        <v>2</v>
      </c>
      <c r="F44" s="1">
        <v>7</v>
      </c>
      <c r="G44" s="1" t="s">
        <v>83</v>
      </c>
      <c r="H44" s="1" t="s">
        <v>83</v>
      </c>
      <c r="I44" s="1">
        <f t="shared" si="29"/>
        <v>22</v>
      </c>
      <c r="J44" s="1">
        <f t="shared" si="30"/>
        <v>13</v>
      </c>
      <c r="K44" s="1">
        <f t="shared" si="31"/>
        <v>7</v>
      </c>
      <c r="L44" s="1">
        <f t="shared" si="32"/>
        <v>8</v>
      </c>
      <c r="M44" s="1">
        <f t="shared" si="33"/>
        <v>5</v>
      </c>
      <c r="N44" s="1">
        <f t="shared" si="34"/>
        <v>3</v>
      </c>
      <c r="O44" s="1">
        <f t="shared" si="35"/>
        <v>12</v>
      </c>
      <c r="P44" s="1">
        <f t="shared" si="36"/>
        <v>6</v>
      </c>
      <c r="Q44" s="1">
        <f t="shared" si="37"/>
        <v>5</v>
      </c>
      <c r="R44" s="1">
        <f t="shared" si="38"/>
        <v>10</v>
      </c>
      <c r="S44" s="1">
        <f t="shared" si="39"/>
        <v>7</v>
      </c>
      <c r="T44" s="1">
        <f t="shared" si="40"/>
        <v>3</v>
      </c>
      <c r="U44" s="1">
        <f t="shared" si="41"/>
        <v>5</v>
      </c>
      <c r="V44" s="1">
        <f t="shared" si="42"/>
        <v>1</v>
      </c>
      <c r="W44" s="1">
        <f t="shared" si="43"/>
        <v>4</v>
      </c>
      <c r="X44" s="1">
        <f t="shared" si="44"/>
        <v>10</v>
      </c>
      <c r="Y44" s="1">
        <f t="shared" si="45"/>
        <v>7</v>
      </c>
      <c r="Z44" s="1">
        <f t="shared" si="46"/>
        <v>6</v>
      </c>
      <c r="AA44" s="1" t="str">
        <f t="shared" si="27"/>
        <v>L</v>
      </c>
      <c r="AB44" s="1">
        <f t="shared" si="47"/>
        <v>2</v>
      </c>
      <c r="AC44" s="1" t="str">
        <f t="shared" si="28"/>
        <v>L</v>
      </c>
      <c r="AD44" s="1">
        <f t="shared" ref="AD44:AD75" si="48">IF(AC44="","",COUNTIFS(AC35:AC44,"W"))</f>
        <v>5</v>
      </c>
      <c r="AE44" s="1">
        <f t="shared" ref="AE44:AE75" si="49">IF(AC44="","",COUNTIFS(AC35:AC44,"L"))</f>
        <v>3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46034</v>
      </c>
      <c r="B45" s="1">
        <v>44</v>
      </c>
      <c r="C45" s="1" t="s">
        <v>66</v>
      </c>
      <c r="D45" s="1" t="s">
        <v>5</v>
      </c>
      <c r="E45" s="1">
        <v>1</v>
      </c>
      <c r="F45" s="1">
        <v>5</v>
      </c>
      <c r="G45" s="1" t="s">
        <v>83</v>
      </c>
      <c r="H45" s="1" t="s">
        <v>83</v>
      </c>
      <c r="I45" s="1">
        <f t="shared" si="29"/>
        <v>22</v>
      </c>
      <c r="J45" s="1">
        <f t="shared" si="30"/>
        <v>14</v>
      </c>
      <c r="K45" s="1">
        <f t="shared" si="31"/>
        <v>7</v>
      </c>
      <c r="L45" s="1">
        <f t="shared" si="32"/>
        <v>8</v>
      </c>
      <c r="M45" s="1">
        <f t="shared" si="33"/>
        <v>5</v>
      </c>
      <c r="N45" s="1">
        <f t="shared" si="34"/>
        <v>3</v>
      </c>
      <c r="O45" s="1">
        <f t="shared" si="35"/>
        <v>12</v>
      </c>
      <c r="P45" s="1">
        <f t="shared" si="36"/>
        <v>7</v>
      </c>
      <c r="Q45" s="1">
        <f t="shared" si="37"/>
        <v>5</v>
      </c>
      <c r="R45" s="1">
        <f t="shared" si="38"/>
        <v>10</v>
      </c>
      <c r="S45" s="1">
        <f t="shared" si="39"/>
        <v>7</v>
      </c>
      <c r="T45" s="1">
        <f t="shared" si="40"/>
        <v>3</v>
      </c>
      <c r="U45" s="1">
        <f t="shared" si="41"/>
        <v>5</v>
      </c>
      <c r="V45" s="1">
        <f t="shared" si="42"/>
        <v>1</v>
      </c>
      <c r="W45" s="1">
        <f t="shared" si="43"/>
        <v>4</v>
      </c>
      <c r="X45" s="1">
        <f t="shared" si="44"/>
        <v>10</v>
      </c>
      <c r="Y45" s="1">
        <f t="shared" si="45"/>
        <v>8</v>
      </c>
      <c r="Z45" s="1">
        <f t="shared" si="46"/>
        <v>6</v>
      </c>
      <c r="AA45" s="1" t="str">
        <f t="shared" si="27"/>
        <v>L</v>
      </c>
      <c r="AB45" s="1">
        <f t="shared" si="47"/>
        <v>3</v>
      </c>
      <c r="AC45" s="1" t="str">
        <f t="shared" si="28"/>
        <v>L</v>
      </c>
      <c r="AD45" s="1">
        <f t="shared" si="48"/>
        <v>5</v>
      </c>
      <c r="AE45" s="1">
        <f t="shared" si="49"/>
        <v>4</v>
      </c>
      <c r="AF45" s="1">
        <f t="shared" si="50"/>
        <v>1</v>
      </c>
      <c r="AG45" s="43"/>
    </row>
    <row r="46" spans="1:33" x14ac:dyDescent="0.3">
      <c r="A46" s="42">
        <v>46036</v>
      </c>
      <c r="B46" s="1">
        <v>45</v>
      </c>
      <c r="C46" s="1" t="s">
        <v>65</v>
      </c>
      <c r="D46" s="1" t="s">
        <v>28</v>
      </c>
      <c r="E46" s="1">
        <v>2</v>
      </c>
      <c r="F46" s="1">
        <v>5</v>
      </c>
      <c r="G46" s="1" t="s">
        <v>83</v>
      </c>
      <c r="H46" s="1" t="s">
        <v>83</v>
      </c>
      <c r="I46" s="1">
        <f t="shared" si="29"/>
        <v>22</v>
      </c>
      <c r="J46" s="1">
        <f t="shared" si="30"/>
        <v>15</v>
      </c>
      <c r="K46" s="1">
        <f t="shared" si="31"/>
        <v>7</v>
      </c>
      <c r="L46" s="1">
        <f t="shared" si="32"/>
        <v>8</v>
      </c>
      <c r="M46" s="1">
        <f t="shared" si="33"/>
        <v>5</v>
      </c>
      <c r="N46" s="1">
        <f t="shared" si="34"/>
        <v>3</v>
      </c>
      <c r="O46" s="1">
        <f t="shared" si="35"/>
        <v>12</v>
      </c>
      <c r="P46" s="1">
        <f t="shared" si="36"/>
        <v>7</v>
      </c>
      <c r="Q46" s="1">
        <f t="shared" si="37"/>
        <v>5</v>
      </c>
      <c r="R46" s="1">
        <f t="shared" si="38"/>
        <v>10</v>
      </c>
      <c r="S46" s="1">
        <f t="shared" si="39"/>
        <v>8</v>
      </c>
      <c r="T46" s="1">
        <f t="shared" si="40"/>
        <v>3</v>
      </c>
      <c r="U46" s="1">
        <f t="shared" si="41"/>
        <v>5</v>
      </c>
      <c r="V46" s="1">
        <f t="shared" si="42"/>
        <v>1</v>
      </c>
      <c r="W46" s="1">
        <f t="shared" si="43"/>
        <v>4</v>
      </c>
      <c r="X46" s="1">
        <f t="shared" si="44"/>
        <v>10</v>
      </c>
      <c r="Y46" s="1">
        <f t="shared" si="45"/>
        <v>9</v>
      </c>
      <c r="Z46" s="1">
        <f t="shared" si="46"/>
        <v>6</v>
      </c>
      <c r="AA46" s="1" t="str">
        <f t="shared" si="27"/>
        <v>L</v>
      </c>
      <c r="AB46" s="1">
        <f t="shared" si="47"/>
        <v>4</v>
      </c>
      <c r="AC46" s="1" t="str">
        <f t="shared" si="28"/>
        <v>L</v>
      </c>
      <c r="AD46" s="1">
        <f t="shared" si="48"/>
        <v>4</v>
      </c>
      <c r="AE46" s="1">
        <f t="shared" si="49"/>
        <v>5</v>
      </c>
      <c r="AF46" s="1">
        <f t="shared" si="50"/>
        <v>1</v>
      </c>
      <c r="AG46" s="43"/>
    </row>
    <row r="47" spans="1:33" x14ac:dyDescent="0.3">
      <c r="A47" s="42">
        <v>46037</v>
      </c>
      <c r="B47" s="1">
        <v>46</v>
      </c>
      <c r="C47" s="1" t="s">
        <v>65</v>
      </c>
      <c r="D47" s="1" t="s">
        <v>9</v>
      </c>
      <c r="E47" s="1">
        <v>3</v>
      </c>
      <c r="F47" s="1">
        <v>6</v>
      </c>
      <c r="G47" s="1" t="s">
        <v>83</v>
      </c>
      <c r="H47" s="1" t="s">
        <v>83</v>
      </c>
      <c r="I47" s="1">
        <f t="shared" si="29"/>
        <v>22</v>
      </c>
      <c r="J47" s="1">
        <f t="shared" si="30"/>
        <v>16</v>
      </c>
      <c r="K47" s="1">
        <f t="shared" si="31"/>
        <v>7</v>
      </c>
      <c r="L47" s="1">
        <f t="shared" si="32"/>
        <v>8</v>
      </c>
      <c r="M47" s="1">
        <f t="shared" si="33"/>
        <v>5</v>
      </c>
      <c r="N47" s="1">
        <f t="shared" si="34"/>
        <v>3</v>
      </c>
      <c r="O47" s="1">
        <f t="shared" si="35"/>
        <v>12</v>
      </c>
      <c r="P47" s="1">
        <f t="shared" si="36"/>
        <v>7</v>
      </c>
      <c r="Q47" s="1">
        <f t="shared" si="37"/>
        <v>5</v>
      </c>
      <c r="R47" s="1">
        <f t="shared" si="38"/>
        <v>10</v>
      </c>
      <c r="S47" s="1">
        <f t="shared" si="39"/>
        <v>9</v>
      </c>
      <c r="T47" s="1">
        <f t="shared" si="40"/>
        <v>3</v>
      </c>
      <c r="U47" s="1">
        <f t="shared" si="41"/>
        <v>5</v>
      </c>
      <c r="V47" s="1">
        <f t="shared" si="42"/>
        <v>2</v>
      </c>
      <c r="W47" s="1">
        <f t="shared" si="43"/>
        <v>4</v>
      </c>
      <c r="X47" s="1">
        <f t="shared" si="44"/>
        <v>10</v>
      </c>
      <c r="Y47" s="1">
        <f t="shared" si="45"/>
        <v>10</v>
      </c>
      <c r="Z47" s="1">
        <f t="shared" si="46"/>
        <v>6</v>
      </c>
      <c r="AA47" s="1" t="str">
        <f t="shared" si="27"/>
        <v>L</v>
      </c>
      <c r="AB47" s="1">
        <f t="shared" si="47"/>
        <v>5</v>
      </c>
      <c r="AC47" s="1" t="str">
        <f t="shared" si="28"/>
        <v>L</v>
      </c>
      <c r="AD47" s="1">
        <f t="shared" si="48"/>
        <v>3</v>
      </c>
      <c r="AE47" s="1">
        <f t="shared" si="49"/>
        <v>6</v>
      </c>
      <c r="AF47" s="1">
        <f t="shared" si="50"/>
        <v>1</v>
      </c>
      <c r="AG47" s="43"/>
    </row>
    <row r="48" spans="1:33" x14ac:dyDescent="0.3">
      <c r="A48" s="42">
        <v>46039</v>
      </c>
      <c r="B48" s="1">
        <v>47</v>
      </c>
      <c r="C48" s="1" t="s">
        <v>66</v>
      </c>
      <c r="D48" s="1" t="s">
        <v>12</v>
      </c>
      <c r="E48" s="1">
        <v>3</v>
      </c>
      <c r="F48" s="1">
        <v>6</v>
      </c>
      <c r="G48" s="1" t="s">
        <v>83</v>
      </c>
      <c r="H48" s="1" t="s">
        <v>83</v>
      </c>
      <c r="I48" s="1">
        <f t="shared" si="29"/>
        <v>22</v>
      </c>
      <c r="J48" s="1">
        <f t="shared" si="30"/>
        <v>17</v>
      </c>
      <c r="K48" s="1">
        <f t="shared" si="31"/>
        <v>7</v>
      </c>
      <c r="L48" s="1">
        <f t="shared" si="32"/>
        <v>8</v>
      </c>
      <c r="M48" s="1">
        <f t="shared" si="33"/>
        <v>5</v>
      </c>
      <c r="N48" s="1">
        <f t="shared" si="34"/>
        <v>3</v>
      </c>
      <c r="O48" s="1">
        <f t="shared" si="35"/>
        <v>12</v>
      </c>
      <c r="P48" s="1">
        <f t="shared" si="36"/>
        <v>8</v>
      </c>
      <c r="Q48" s="1">
        <f t="shared" si="37"/>
        <v>5</v>
      </c>
      <c r="R48" s="1">
        <f t="shared" si="38"/>
        <v>10</v>
      </c>
      <c r="S48" s="1">
        <f t="shared" si="39"/>
        <v>9</v>
      </c>
      <c r="T48" s="1">
        <f t="shared" si="40"/>
        <v>3</v>
      </c>
      <c r="U48" s="1">
        <f t="shared" si="41"/>
        <v>5</v>
      </c>
      <c r="V48" s="1">
        <f t="shared" si="42"/>
        <v>3</v>
      </c>
      <c r="W48" s="1">
        <f t="shared" si="43"/>
        <v>4</v>
      </c>
      <c r="X48" s="1">
        <f t="shared" si="44"/>
        <v>10</v>
      </c>
      <c r="Y48" s="1">
        <f t="shared" si="45"/>
        <v>11</v>
      </c>
      <c r="Z48" s="1">
        <f t="shared" si="46"/>
        <v>6</v>
      </c>
      <c r="AA48" s="1" t="str">
        <f t="shared" si="27"/>
        <v>L</v>
      </c>
      <c r="AB48" s="1">
        <f t="shared" si="47"/>
        <v>6</v>
      </c>
      <c r="AC48" s="1" t="str">
        <f t="shared" si="28"/>
        <v>L</v>
      </c>
      <c r="AD48" s="1">
        <f t="shared" si="48"/>
        <v>3</v>
      </c>
      <c r="AE48" s="1">
        <f t="shared" si="49"/>
        <v>6</v>
      </c>
      <c r="AF48" s="1">
        <f t="shared" si="50"/>
        <v>1</v>
      </c>
      <c r="AG48" s="43"/>
    </row>
    <row r="49" spans="1:33" x14ac:dyDescent="0.3">
      <c r="A49" s="42">
        <v>46041</v>
      </c>
      <c r="B49" s="1">
        <v>48</v>
      </c>
      <c r="C49" s="1" t="s">
        <v>65</v>
      </c>
      <c r="D49" s="1" t="s">
        <v>2</v>
      </c>
      <c r="E49" s="1">
        <v>2</v>
      </c>
      <c r="F49" s="1">
        <v>1</v>
      </c>
      <c r="G49" s="1" t="s">
        <v>83</v>
      </c>
      <c r="H49" s="1" t="s">
        <v>83</v>
      </c>
      <c r="I49" s="1">
        <f t="shared" si="29"/>
        <v>23</v>
      </c>
      <c r="J49" s="1">
        <f t="shared" si="30"/>
        <v>17</v>
      </c>
      <c r="K49" s="1">
        <f t="shared" si="31"/>
        <v>7</v>
      </c>
      <c r="L49" s="1">
        <f t="shared" si="32"/>
        <v>8</v>
      </c>
      <c r="M49" s="1">
        <f t="shared" si="33"/>
        <v>5</v>
      </c>
      <c r="N49" s="1">
        <f t="shared" si="34"/>
        <v>3</v>
      </c>
      <c r="O49" s="1">
        <f t="shared" si="35"/>
        <v>12</v>
      </c>
      <c r="P49" s="1">
        <f t="shared" si="36"/>
        <v>8</v>
      </c>
      <c r="Q49" s="1">
        <f t="shared" si="37"/>
        <v>5</v>
      </c>
      <c r="R49" s="1">
        <f t="shared" si="38"/>
        <v>11</v>
      </c>
      <c r="S49" s="1">
        <f t="shared" si="39"/>
        <v>9</v>
      </c>
      <c r="T49" s="1">
        <f t="shared" si="40"/>
        <v>3</v>
      </c>
      <c r="U49" s="1">
        <f t="shared" si="41"/>
        <v>5</v>
      </c>
      <c r="V49" s="1">
        <f t="shared" si="42"/>
        <v>3</v>
      </c>
      <c r="W49" s="1">
        <f t="shared" si="43"/>
        <v>4</v>
      </c>
      <c r="X49" s="1">
        <f t="shared" si="44"/>
        <v>10</v>
      </c>
      <c r="Y49" s="1">
        <f t="shared" si="45"/>
        <v>11</v>
      </c>
      <c r="Z49" s="1">
        <f t="shared" si="46"/>
        <v>6</v>
      </c>
      <c r="AA49" s="1" t="str">
        <f t="shared" si="27"/>
        <v>W</v>
      </c>
      <c r="AB49" s="1">
        <f t="shared" si="47"/>
        <v>1</v>
      </c>
      <c r="AC49" s="1" t="str">
        <f t="shared" si="28"/>
        <v>W</v>
      </c>
      <c r="AD49" s="1">
        <f t="shared" si="48"/>
        <v>3</v>
      </c>
      <c r="AE49" s="1">
        <f t="shared" si="49"/>
        <v>6</v>
      </c>
      <c r="AF49" s="1">
        <f t="shared" si="50"/>
        <v>1</v>
      </c>
      <c r="AG49" s="43"/>
    </row>
    <row r="50" spans="1:33" x14ac:dyDescent="0.3">
      <c r="A50" s="42">
        <v>46043</v>
      </c>
      <c r="B50" s="1">
        <v>49</v>
      </c>
      <c r="C50" s="1" t="s">
        <v>65</v>
      </c>
      <c r="D50" s="1" t="s">
        <v>95</v>
      </c>
      <c r="E50" s="1">
        <v>4</v>
      </c>
      <c r="F50" s="1">
        <v>5</v>
      </c>
      <c r="G50" s="1" t="s">
        <v>84</v>
      </c>
      <c r="H50" s="1" t="s">
        <v>83</v>
      </c>
      <c r="I50" s="1">
        <f t="shared" si="29"/>
        <v>23</v>
      </c>
      <c r="J50" s="1">
        <f t="shared" si="30"/>
        <v>17</v>
      </c>
      <c r="K50" s="1">
        <f t="shared" si="31"/>
        <v>7</v>
      </c>
      <c r="L50" s="1">
        <f t="shared" si="32"/>
        <v>9</v>
      </c>
      <c r="M50" s="1">
        <f t="shared" si="33"/>
        <v>5</v>
      </c>
      <c r="N50" s="1">
        <f t="shared" si="34"/>
        <v>3</v>
      </c>
      <c r="O50" s="1">
        <f t="shared" si="35"/>
        <v>12</v>
      </c>
      <c r="P50" s="1">
        <f t="shared" si="36"/>
        <v>8</v>
      </c>
      <c r="Q50" s="1">
        <f t="shared" si="37"/>
        <v>5</v>
      </c>
      <c r="R50" s="1">
        <f t="shared" si="38"/>
        <v>11</v>
      </c>
      <c r="S50" s="1">
        <f t="shared" si="39"/>
        <v>9</v>
      </c>
      <c r="T50" s="1">
        <f t="shared" si="40"/>
        <v>4</v>
      </c>
      <c r="U50" s="1">
        <f t="shared" si="41"/>
        <v>5</v>
      </c>
      <c r="V50" s="1">
        <f t="shared" si="42"/>
        <v>3</v>
      </c>
      <c r="W50" s="1">
        <f t="shared" si="43"/>
        <v>4</v>
      </c>
      <c r="X50" s="1">
        <f t="shared" si="44"/>
        <v>10</v>
      </c>
      <c r="Y50" s="1">
        <f t="shared" si="45"/>
        <v>11</v>
      </c>
      <c r="Z50" s="1">
        <f t="shared" si="46"/>
        <v>6</v>
      </c>
      <c r="AA50" s="1" t="str">
        <f t="shared" si="27"/>
        <v>L</v>
      </c>
      <c r="AB50" s="1">
        <f t="shared" si="47"/>
        <v>1</v>
      </c>
      <c r="AC50" s="1" t="str">
        <f t="shared" si="28"/>
        <v>OTL</v>
      </c>
      <c r="AD50" s="1">
        <f t="shared" si="48"/>
        <v>3</v>
      </c>
      <c r="AE50" s="1">
        <f t="shared" si="49"/>
        <v>5</v>
      </c>
      <c r="AF50" s="1">
        <f t="shared" si="50"/>
        <v>2</v>
      </c>
      <c r="AG50" s="43"/>
    </row>
    <row r="51" spans="1:33" x14ac:dyDescent="0.3">
      <c r="A51" s="42">
        <v>46045</v>
      </c>
      <c r="B51" s="1">
        <v>50</v>
      </c>
      <c r="C51" s="1" t="s">
        <v>65</v>
      </c>
      <c r="D51" s="1" t="s">
        <v>24</v>
      </c>
      <c r="E51" s="1">
        <v>7</v>
      </c>
      <c r="F51" s="1">
        <v>3</v>
      </c>
      <c r="G51" s="1" t="s">
        <v>83</v>
      </c>
      <c r="H51" s="1" t="s">
        <v>83</v>
      </c>
      <c r="I51" s="1">
        <f t="shared" si="29"/>
        <v>24</v>
      </c>
      <c r="J51" s="1">
        <f t="shared" si="30"/>
        <v>17</v>
      </c>
      <c r="K51" s="1">
        <f t="shared" si="31"/>
        <v>7</v>
      </c>
      <c r="L51" s="1">
        <f t="shared" si="32"/>
        <v>9</v>
      </c>
      <c r="M51" s="1">
        <f t="shared" si="33"/>
        <v>5</v>
      </c>
      <c r="N51" s="1">
        <f t="shared" si="34"/>
        <v>3</v>
      </c>
      <c r="O51" s="1">
        <f t="shared" si="35"/>
        <v>12</v>
      </c>
      <c r="P51" s="1">
        <f t="shared" si="36"/>
        <v>8</v>
      </c>
      <c r="Q51" s="1">
        <f t="shared" si="37"/>
        <v>5</v>
      </c>
      <c r="R51" s="1">
        <f t="shared" si="38"/>
        <v>12</v>
      </c>
      <c r="S51" s="1">
        <f t="shared" si="39"/>
        <v>9</v>
      </c>
      <c r="T51" s="1">
        <f t="shared" si="40"/>
        <v>4</v>
      </c>
      <c r="U51" s="1">
        <f t="shared" si="41"/>
        <v>5</v>
      </c>
      <c r="V51" s="1">
        <f t="shared" si="42"/>
        <v>3</v>
      </c>
      <c r="W51" s="1">
        <f t="shared" si="43"/>
        <v>4</v>
      </c>
      <c r="X51" s="1">
        <f t="shared" si="44"/>
        <v>10</v>
      </c>
      <c r="Y51" s="1">
        <f t="shared" si="45"/>
        <v>11</v>
      </c>
      <c r="Z51" s="1">
        <f t="shared" si="46"/>
        <v>6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3</v>
      </c>
      <c r="AE51" s="1">
        <f t="shared" si="49"/>
        <v>5</v>
      </c>
      <c r="AF51" s="1">
        <f t="shared" si="50"/>
        <v>2</v>
      </c>
      <c r="AG51" s="43"/>
    </row>
    <row r="52" spans="1:33" x14ac:dyDescent="0.3">
      <c r="A52" s="42">
        <v>46048</v>
      </c>
      <c r="B52" s="1">
        <v>51</v>
      </c>
      <c r="C52" s="1" t="s">
        <v>66</v>
      </c>
      <c r="D52" s="1" t="s">
        <v>13</v>
      </c>
      <c r="E52" s="1">
        <v>0</v>
      </c>
      <c r="F52" s="1">
        <v>4</v>
      </c>
      <c r="G52" s="1" t="s">
        <v>83</v>
      </c>
      <c r="H52" s="1" t="s">
        <v>83</v>
      </c>
      <c r="I52" s="1">
        <f t="shared" si="29"/>
        <v>24</v>
      </c>
      <c r="J52" s="1">
        <f t="shared" si="30"/>
        <v>18</v>
      </c>
      <c r="K52" s="1">
        <f t="shared" si="31"/>
        <v>7</v>
      </c>
      <c r="L52" s="1">
        <f t="shared" si="32"/>
        <v>9</v>
      </c>
      <c r="M52" s="1">
        <f t="shared" si="33"/>
        <v>5</v>
      </c>
      <c r="N52" s="1">
        <f t="shared" si="34"/>
        <v>3</v>
      </c>
      <c r="O52" s="1">
        <f t="shared" si="35"/>
        <v>12</v>
      </c>
      <c r="P52" s="1">
        <f t="shared" si="36"/>
        <v>9</v>
      </c>
      <c r="Q52" s="1">
        <f t="shared" si="37"/>
        <v>5</v>
      </c>
      <c r="R52" s="1">
        <f t="shared" si="38"/>
        <v>12</v>
      </c>
      <c r="S52" s="1">
        <f t="shared" si="39"/>
        <v>9</v>
      </c>
      <c r="T52" s="1">
        <f t="shared" si="40"/>
        <v>4</v>
      </c>
      <c r="U52" s="1">
        <f t="shared" si="41"/>
        <v>5</v>
      </c>
      <c r="V52" s="1">
        <f t="shared" si="42"/>
        <v>4</v>
      </c>
      <c r="W52" s="1">
        <f t="shared" si="43"/>
        <v>4</v>
      </c>
      <c r="X52" s="1">
        <f t="shared" si="44"/>
        <v>10</v>
      </c>
      <c r="Y52" s="1">
        <f t="shared" si="45"/>
        <v>12</v>
      </c>
      <c r="Z52" s="1">
        <f t="shared" si="46"/>
        <v>6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2</v>
      </c>
      <c r="AE52" s="1">
        <f t="shared" si="49"/>
        <v>6</v>
      </c>
      <c r="AF52" s="1">
        <f t="shared" si="50"/>
        <v>2</v>
      </c>
      <c r="AG52" s="43"/>
    </row>
    <row r="53" spans="1:33" x14ac:dyDescent="0.3">
      <c r="A53" s="42">
        <v>46050</v>
      </c>
      <c r="B53" s="1">
        <v>52</v>
      </c>
      <c r="C53" s="1" t="s">
        <v>65</v>
      </c>
      <c r="D53" s="1" t="s">
        <v>23</v>
      </c>
      <c r="E53" s="1">
        <v>3</v>
      </c>
      <c r="F53" s="1">
        <v>5</v>
      </c>
      <c r="G53" s="1" t="s">
        <v>83</v>
      </c>
      <c r="H53" s="1" t="s">
        <v>83</v>
      </c>
      <c r="I53" s="1">
        <f t="shared" si="29"/>
        <v>24</v>
      </c>
      <c r="J53" s="1">
        <f t="shared" si="30"/>
        <v>19</v>
      </c>
      <c r="K53" s="1">
        <f t="shared" si="31"/>
        <v>7</v>
      </c>
      <c r="L53" s="1">
        <f t="shared" si="32"/>
        <v>9</v>
      </c>
      <c r="M53" s="1">
        <f t="shared" si="33"/>
        <v>5</v>
      </c>
      <c r="N53" s="1">
        <f t="shared" si="34"/>
        <v>3</v>
      </c>
      <c r="O53" s="1">
        <f t="shared" si="35"/>
        <v>12</v>
      </c>
      <c r="P53" s="1">
        <f t="shared" si="36"/>
        <v>9</v>
      </c>
      <c r="Q53" s="1">
        <f t="shared" si="37"/>
        <v>5</v>
      </c>
      <c r="R53" s="1">
        <f t="shared" si="38"/>
        <v>12</v>
      </c>
      <c r="S53" s="1">
        <f t="shared" si="39"/>
        <v>10</v>
      </c>
      <c r="T53" s="1">
        <f t="shared" si="40"/>
        <v>4</v>
      </c>
      <c r="U53" s="1">
        <f t="shared" si="41"/>
        <v>5</v>
      </c>
      <c r="V53" s="1">
        <f t="shared" si="42"/>
        <v>5</v>
      </c>
      <c r="W53" s="1">
        <f t="shared" si="43"/>
        <v>4</v>
      </c>
      <c r="X53" s="1">
        <f t="shared" si="44"/>
        <v>10</v>
      </c>
      <c r="Y53" s="1">
        <f t="shared" si="45"/>
        <v>13</v>
      </c>
      <c r="Z53" s="1">
        <f t="shared" si="46"/>
        <v>6</v>
      </c>
      <c r="AA53" s="1" t="str">
        <f t="shared" si="27"/>
        <v>L</v>
      </c>
      <c r="AB53" s="1">
        <f t="shared" si="47"/>
        <v>2</v>
      </c>
      <c r="AC53" s="1" t="str">
        <f t="shared" si="28"/>
        <v>L</v>
      </c>
      <c r="AD53" s="1">
        <f t="shared" si="48"/>
        <v>2</v>
      </c>
      <c r="AE53" s="1">
        <f t="shared" si="49"/>
        <v>7</v>
      </c>
      <c r="AF53" s="1">
        <f t="shared" si="50"/>
        <v>1</v>
      </c>
      <c r="AG53" s="43"/>
    </row>
    <row r="54" spans="1:33" x14ac:dyDescent="0.3">
      <c r="A54" s="42">
        <v>46051</v>
      </c>
      <c r="B54" s="1">
        <v>53</v>
      </c>
      <c r="C54" s="1" t="s">
        <v>65</v>
      </c>
      <c r="D54" s="1" t="s">
        <v>29</v>
      </c>
      <c r="E54" s="1">
        <v>3</v>
      </c>
      <c r="F54" s="1">
        <v>6</v>
      </c>
      <c r="G54" s="1" t="s">
        <v>83</v>
      </c>
      <c r="H54" s="1" t="s">
        <v>83</v>
      </c>
      <c r="I54" s="1">
        <f t="shared" si="29"/>
        <v>24</v>
      </c>
      <c r="J54" s="1">
        <f t="shared" si="30"/>
        <v>20</v>
      </c>
      <c r="K54" s="1">
        <f t="shared" si="31"/>
        <v>7</v>
      </c>
      <c r="L54" s="1">
        <f t="shared" si="32"/>
        <v>9</v>
      </c>
      <c r="M54" s="1">
        <f t="shared" si="33"/>
        <v>5</v>
      </c>
      <c r="N54" s="1">
        <f t="shared" si="34"/>
        <v>3</v>
      </c>
      <c r="O54" s="1">
        <f t="shared" si="35"/>
        <v>12</v>
      </c>
      <c r="P54" s="1">
        <f t="shared" si="36"/>
        <v>9</v>
      </c>
      <c r="Q54" s="1">
        <f t="shared" si="37"/>
        <v>5</v>
      </c>
      <c r="R54" s="1">
        <f t="shared" si="38"/>
        <v>12</v>
      </c>
      <c r="S54" s="1">
        <f t="shared" si="39"/>
        <v>11</v>
      </c>
      <c r="T54" s="1">
        <f t="shared" si="40"/>
        <v>4</v>
      </c>
      <c r="U54" s="1">
        <f t="shared" si="41"/>
        <v>5</v>
      </c>
      <c r="V54" s="1">
        <f t="shared" si="42"/>
        <v>5</v>
      </c>
      <c r="W54" s="1">
        <f t="shared" si="43"/>
        <v>4</v>
      </c>
      <c r="X54" s="1">
        <f t="shared" si="44"/>
        <v>10</v>
      </c>
      <c r="Y54" s="1">
        <f t="shared" si="45"/>
        <v>14</v>
      </c>
      <c r="Z54" s="1">
        <f t="shared" si="46"/>
        <v>6</v>
      </c>
      <c r="AA54" s="1" t="str">
        <f t="shared" si="27"/>
        <v>L</v>
      </c>
      <c r="AB54" s="1">
        <f t="shared" si="47"/>
        <v>3</v>
      </c>
      <c r="AC54" s="1" t="str">
        <f t="shared" si="28"/>
        <v>L</v>
      </c>
      <c r="AD54" s="1">
        <f t="shared" si="48"/>
        <v>2</v>
      </c>
      <c r="AE54" s="1">
        <f t="shared" si="49"/>
        <v>7</v>
      </c>
      <c r="AF54" s="1">
        <f t="shared" si="50"/>
        <v>1</v>
      </c>
      <c r="AG54" s="43"/>
    </row>
    <row r="55" spans="1:33" x14ac:dyDescent="0.3">
      <c r="A55" s="42">
        <v>46053</v>
      </c>
      <c r="B55" s="1">
        <v>54</v>
      </c>
      <c r="C55" s="1" t="s">
        <v>66</v>
      </c>
      <c r="D55" s="1" t="s">
        <v>18</v>
      </c>
      <c r="E55" s="1">
        <v>2</v>
      </c>
      <c r="F55" s="1">
        <v>3</v>
      </c>
      <c r="G55" s="1" t="s">
        <v>84</v>
      </c>
      <c r="H55" s="1" t="s">
        <v>83</v>
      </c>
      <c r="I55" s="1">
        <f t="shared" si="29"/>
        <v>24</v>
      </c>
      <c r="J55" s="1">
        <f t="shared" si="30"/>
        <v>20</v>
      </c>
      <c r="K55" s="1">
        <f t="shared" si="31"/>
        <v>7</v>
      </c>
      <c r="L55" s="1">
        <f t="shared" si="32"/>
        <v>10</v>
      </c>
      <c r="M55" s="1">
        <f t="shared" si="33"/>
        <v>5</v>
      </c>
      <c r="N55" s="1">
        <f t="shared" si="34"/>
        <v>3</v>
      </c>
      <c r="O55" s="1">
        <f t="shared" si="35"/>
        <v>12</v>
      </c>
      <c r="P55" s="1">
        <f t="shared" si="36"/>
        <v>9</v>
      </c>
      <c r="Q55" s="1">
        <f t="shared" si="37"/>
        <v>6</v>
      </c>
      <c r="R55" s="1">
        <f t="shared" si="38"/>
        <v>12</v>
      </c>
      <c r="S55" s="1">
        <f t="shared" si="39"/>
        <v>11</v>
      </c>
      <c r="T55" s="1">
        <f t="shared" si="40"/>
        <v>4</v>
      </c>
      <c r="U55" s="1">
        <f t="shared" si="41"/>
        <v>5</v>
      </c>
      <c r="V55" s="1">
        <f t="shared" si="42"/>
        <v>5</v>
      </c>
      <c r="W55" s="1">
        <f t="shared" si="43"/>
        <v>4</v>
      </c>
      <c r="X55" s="1">
        <f t="shared" si="44"/>
        <v>10</v>
      </c>
      <c r="Y55" s="1">
        <f t="shared" si="45"/>
        <v>14</v>
      </c>
      <c r="Z55" s="1">
        <f t="shared" si="46"/>
        <v>6</v>
      </c>
      <c r="AA55" s="1" t="str">
        <f t="shared" si="27"/>
        <v>L</v>
      </c>
      <c r="AB55" s="1">
        <f t="shared" si="47"/>
        <v>4</v>
      </c>
      <c r="AC55" s="1" t="str">
        <f t="shared" si="28"/>
        <v>OTL</v>
      </c>
      <c r="AD55" s="1">
        <f t="shared" si="48"/>
        <v>2</v>
      </c>
      <c r="AE55" s="1">
        <f t="shared" si="49"/>
        <v>6</v>
      </c>
      <c r="AF55" s="1">
        <f t="shared" si="50"/>
        <v>2</v>
      </c>
      <c r="AG55" s="43"/>
    </row>
    <row r="56" spans="1:33" x14ac:dyDescent="0.3">
      <c r="A56" s="42">
        <v>46056</v>
      </c>
      <c r="B56" s="1">
        <v>55</v>
      </c>
      <c r="C56" s="1" t="s">
        <v>66</v>
      </c>
      <c r="D56" s="1" t="s">
        <v>1</v>
      </c>
      <c r="E56" s="1">
        <v>4</v>
      </c>
      <c r="F56" s="1">
        <v>2</v>
      </c>
      <c r="G56" s="1" t="s">
        <v>83</v>
      </c>
      <c r="H56" s="1" t="s">
        <v>83</v>
      </c>
      <c r="I56" s="1">
        <f t="shared" si="29"/>
        <v>25</v>
      </c>
      <c r="J56" s="1">
        <f t="shared" si="30"/>
        <v>20</v>
      </c>
      <c r="K56" s="1">
        <f t="shared" si="31"/>
        <v>7</v>
      </c>
      <c r="L56" s="1">
        <f t="shared" si="32"/>
        <v>10</v>
      </c>
      <c r="M56" s="1">
        <f t="shared" si="33"/>
        <v>5</v>
      </c>
      <c r="N56" s="1">
        <f t="shared" si="34"/>
        <v>3</v>
      </c>
      <c r="O56" s="1">
        <f t="shared" si="35"/>
        <v>13</v>
      </c>
      <c r="P56" s="1">
        <f t="shared" si="36"/>
        <v>9</v>
      </c>
      <c r="Q56" s="1">
        <f t="shared" si="37"/>
        <v>6</v>
      </c>
      <c r="R56" s="1">
        <f t="shared" si="38"/>
        <v>12</v>
      </c>
      <c r="S56" s="1">
        <f t="shared" si="39"/>
        <v>11</v>
      </c>
      <c r="T56" s="1">
        <f t="shared" si="40"/>
        <v>4</v>
      </c>
      <c r="U56" s="1">
        <f t="shared" si="41"/>
        <v>6</v>
      </c>
      <c r="V56" s="1">
        <f t="shared" si="42"/>
        <v>5</v>
      </c>
      <c r="W56" s="1">
        <f t="shared" si="43"/>
        <v>4</v>
      </c>
      <c r="X56" s="1">
        <f t="shared" si="44"/>
        <v>11</v>
      </c>
      <c r="Y56" s="1">
        <f t="shared" si="45"/>
        <v>14</v>
      </c>
      <c r="Z56" s="1">
        <f t="shared" si="46"/>
        <v>6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3</v>
      </c>
      <c r="AE56" s="1">
        <f t="shared" si="49"/>
        <v>5</v>
      </c>
      <c r="AF56" s="1">
        <f t="shared" si="50"/>
        <v>2</v>
      </c>
      <c r="AG56" s="43"/>
    </row>
    <row r="57" spans="1:33" x14ac:dyDescent="0.3">
      <c r="A57" s="42">
        <v>46058</v>
      </c>
      <c r="B57" s="1">
        <v>56</v>
      </c>
      <c r="C57" s="1" t="s">
        <v>66</v>
      </c>
      <c r="D57" s="1" t="s">
        <v>11</v>
      </c>
      <c r="E57" s="1">
        <v>1</v>
      </c>
      <c r="F57" s="1">
        <v>2</v>
      </c>
      <c r="G57" s="1" t="s">
        <v>84</v>
      </c>
      <c r="H57" s="1" t="s">
        <v>83</v>
      </c>
      <c r="I57" s="1">
        <f t="shared" si="29"/>
        <v>25</v>
      </c>
      <c r="J57" s="1">
        <f t="shared" si="30"/>
        <v>20</v>
      </c>
      <c r="K57" s="1">
        <f t="shared" si="31"/>
        <v>7</v>
      </c>
      <c r="L57" s="1">
        <f t="shared" si="32"/>
        <v>11</v>
      </c>
      <c r="M57" s="1">
        <f t="shared" si="33"/>
        <v>5</v>
      </c>
      <c r="N57" s="1">
        <f t="shared" si="34"/>
        <v>3</v>
      </c>
      <c r="O57" s="1">
        <f t="shared" si="35"/>
        <v>13</v>
      </c>
      <c r="P57" s="1">
        <f t="shared" si="36"/>
        <v>9</v>
      </c>
      <c r="Q57" s="1">
        <f t="shared" si="37"/>
        <v>7</v>
      </c>
      <c r="R57" s="1">
        <f t="shared" si="38"/>
        <v>12</v>
      </c>
      <c r="S57" s="1">
        <f t="shared" si="39"/>
        <v>11</v>
      </c>
      <c r="T57" s="1">
        <f t="shared" si="40"/>
        <v>4</v>
      </c>
      <c r="U57" s="1">
        <f t="shared" si="41"/>
        <v>6</v>
      </c>
      <c r="V57" s="1">
        <f t="shared" si="42"/>
        <v>5</v>
      </c>
      <c r="W57" s="1">
        <f t="shared" si="43"/>
        <v>4</v>
      </c>
      <c r="X57" s="1">
        <f t="shared" si="44"/>
        <v>11</v>
      </c>
      <c r="Y57" s="1">
        <f t="shared" si="45"/>
        <v>14</v>
      </c>
      <c r="Z57" s="1">
        <f t="shared" si="46"/>
        <v>7</v>
      </c>
      <c r="AA57" s="1" t="str">
        <f t="shared" si="27"/>
        <v>L</v>
      </c>
      <c r="AB57" s="1">
        <f t="shared" si="47"/>
        <v>1</v>
      </c>
      <c r="AC57" s="1" t="str">
        <f t="shared" si="28"/>
        <v>OTL</v>
      </c>
      <c r="AD57" s="1">
        <f t="shared" si="48"/>
        <v>3</v>
      </c>
      <c r="AE57" s="1">
        <f t="shared" si="49"/>
        <v>4</v>
      </c>
      <c r="AF57" s="1">
        <f t="shared" si="50"/>
        <v>3</v>
      </c>
      <c r="AG57" s="43"/>
    </row>
    <row r="58" spans="1:33" x14ac:dyDescent="0.3">
      <c r="A58" s="42">
        <v>46078</v>
      </c>
      <c r="B58" s="1">
        <v>57</v>
      </c>
      <c r="C58" s="1" t="s">
        <v>65</v>
      </c>
      <c r="D58" s="1" t="s">
        <v>1</v>
      </c>
      <c r="E58" s="1">
        <v>1</v>
      </c>
      <c r="F58" s="1">
        <v>3</v>
      </c>
      <c r="G58" s="1" t="s">
        <v>83</v>
      </c>
      <c r="H58" s="1" t="s">
        <v>83</v>
      </c>
      <c r="I58" s="1">
        <f t="shared" si="29"/>
        <v>25</v>
      </c>
      <c r="J58" s="1">
        <f t="shared" si="30"/>
        <v>21</v>
      </c>
      <c r="K58" s="1">
        <f t="shared" si="31"/>
        <v>7</v>
      </c>
      <c r="L58" s="1">
        <f t="shared" si="32"/>
        <v>11</v>
      </c>
      <c r="M58" s="1">
        <f t="shared" si="33"/>
        <v>5</v>
      </c>
      <c r="N58" s="1">
        <f t="shared" si="34"/>
        <v>3</v>
      </c>
      <c r="O58" s="1">
        <f t="shared" si="35"/>
        <v>13</v>
      </c>
      <c r="P58" s="1">
        <f t="shared" si="36"/>
        <v>9</v>
      </c>
      <c r="Q58" s="1">
        <f t="shared" si="37"/>
        <v>7</v>
      </c>
      <c r="R58" s="1">
        <f t="shared" si="38"/>
        <v>12</v>
      </c>
      <c r="S58" s="1">
        <f t="shared" si="39"/>
        <v>12</v>
      </c>
      <c r="T58" s="1">
        <f t="shared" si="40"/>
        <v>4</v>
      </c>
      <c r="U58" s="1">
        <f t="shared" si="41"/>
        <v>6</v>
      </c>
      <c r="V58" s="1">
        <f t="shared" si="42"/>
        <v>6</v>
      </c>
      <c r="W58" s="1">
        <f t="shared" si="43"/>
        <v>4</v>
      </c>
      <c r="X58" s="1">
        <f t="shared" si="44"/>
        <v>11</v>
      </c>
      <c r="Y58" s="1">
        <f t="shared" si="45"/>
        <v>15</v>
      </c>
      <c r="Z58" s="1">
        <f t="shared" si="46"/>
        <v>7</v>
      </c>
      <c r="AA58" s="1" t="str">
        <f t="shared" si="27"/>
        <v>L</v>
      </c>
      <c r="AB58" s="1">
        <f t="shared" si="47"/>
        <v>2</v>
      </c>
      <c r="AC58" s="1" t="str">
        <f t="shared" si="28"/>
        <v>L</v>
      </c>
      <c r="AD58" s="1">
        <f t="shared" si="48"/>
        <v>3</v>
      </c>
      <c r="AE58" s="1">
        <f t="shared" si="49"/>
        <v>4</v>
      </c>
      <c r="AF58" s="1">
        <f t="shared" si="50"/>
        <v>3</v>
      </c>
      <c r="AG58" s="43"/>
    </row>
    <row r="59" spans="1:33" x14ac:dyDescent="0.3">
      <c r="A59" s="42">
        <v>46079</v>
      </c>
      <c r="B59" s="1">
        <v>58</v>
      </c>
      <c r="C59" s="1" t="s">
        <v>65</v>
      </c>
      <c r="D59" s="1" t="s">
        <v>12</v>
      </c>
      <c r="E59" s="1">
        <v>3</v>
      </c>
      <c r="F59" s="1">
        <v>2</v>
      </c>
      <c r="G59" s="1" t="s">
        <v>84</v>
      </c>
      <c r="H59" s="1" t="s">
        <v>83</v>
      </c>
      <c r="I59" s="1">
        <f t="shared" si="29"/>
        <v>26</v>
      </c>
      <c r="J59" s="1">
        <f t="shared" si="30"/>
        <v>21</v>
      </c>
      <c r="K59" s="1">
        <f t="shared" si="31"/>
        <v>8</v>
      </c>
      <c r="L59" s="1">
        <f t="shared" si="32"/>
        <v>11</v>
      </c>
      <c r="M59" s="1">
        <f t="shared" si="33"/>
        <v>5</v>
      </c>
      <c r="N59" s="1">
        <f t="shared" si="34"/>
        <v>3</v>
      </c>
      <c r="O59" s="1">
        <f t="shared" si="35"/>
        <v>13</v>
      </c>
      <c r="P59" s="1">
        <f t="shared" si="36"/>
        <v>9</v>
      </c>
      <c r="Q59" s="1">
        <f t="shared" si="37"/>
        <v>7</v>
      </c>
      <c r="R59" s="1">
        <f t="shared" si="38"/>
        <v>13</v>
      </c>
      <c r="S59" s="1">
        <f t="shared" si="39"/>
        <v>12</v>
      </c>
      <c r="T59" s="1">
        <f t="shared" si="40"/>
        <v>4</v>
      </c>
      <c r="U59" s="1">
        <f t="shared" si="41"/>
        <v>7</v>
      </c>
      <c r="V59" s="1">
        <f t="shared" si="42"/>
        <v>6</v>
      </c>
      <c r="W59" s="1">
        <f t="shared" si="43"/>
        <v>4</v>
      </c>
      <c r="X59" s="1">
        <f t="shared" si="44"/>
        <v>12</v>
      </c>
      <c r="Y59" s="1">
        <f t="shared" si="45"/>
        <v>15</v>
      </c>
      <c r="Z59" s="1">
        <f t="shared" si="46"/>
        <v>7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3</v>
      </c>
      <c r="AE59" s="1">
        <f t="shared" si="49"/>
        <v>4</v>
      </c>
      <c r="AF59" s="1">
        <f t="shared" si="50"/>
        <v>3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29</v>
      </c>
      <c r="E60" s="1">
        <v>3</v>
      </c>
      <c r="F60" s="1">
        <v>1</v>
      </c>
      <c r="G60" s="1" t="s">
        <v>83</v>
      </c>
      <c r="H60" s="1" t="s">
        <v>83</v>
      </c>
      <c r="I60" s="1">
        <f t="shared" si="29"/>
        <v>27</v>
      </c>
      <c r="J60" s="1">
        <f t="shared" si="30"/>
        <v>21</v>
      </c>
      <c r="K60" s="1">
        <f t="shared" si="31"/>
        <v>8</v>
      </c>
      <c r="L60" s="1">
        <f t="shared" si="32"/>
        <v>11</v>
      </c>
      <c r="M60" s="1">
        <f t="shared" si="33"/>
        <v>5</v>
      </c>
      <c r="N60" s="1">
        <f t="shared" si="34"/>
        <v>3</v>
      </c>
      <c r="O60" s="1">
        <f t="shared" si="35"/>
        <v>14</v>
      </c>
      <c r="P60" s="1">
        <f t="shared" si="36"/>
        <v>9</v>
      </c>
      <c r="Q60" s="1">
        <f t="shared" si="37"/>
        <v>7</v>
      </c>
      <c r="R60" s="1">
        <f t="shared" si="38"/>
        <v>13</v>
      </c>
      <c r="S60" s="1">
        <f t="shared" si="39"/>
        <v>12</v>
      </c>
      <c r="T60" s="1">
        <f t="shared" si="40"/>
        <v>4</v>
      </c>
      <c r="U60" s="1">
        <f t="shared" si="41"/>
        <v>7</v>
      </c>
      <c r="V60" s="1">
        <f t="shared" si="42"/>
        <v>6</v>
      </c>
      <c r="W60" s="1">
        <f t="shared" si="43"/>
        <v>4</v>
      </c>
      <c r="X60" s="1">
        <f t="shared" si="44"/>
        <v>13</v>
      </c>
      <c r="Y60" s="1">
        <f t="shared" si="45"/>
        <v>15</v>
      </c>
      <c r="Z60" s="1">
        <f t="shared" si="46"/>
        <v>7</v>
      </c>
      <c r="AA60" s="1" t="str">
        <f t="shared" si="27"/>
        <v>W</v>
      </c>
      <c r="AB60" s="1">
        <f t="shared" si="47"/>
        <v>2</v>
      </c>
      <c r="AC60" s="1" t="str">
        <f t="shared" si="28"/>
        <v>W</v>
      </c>
      <c r="AD60" s="1">
        <f t="shared" si="48"/>
        <v>4</v>
      </c>
      <c r="AE60" s="1">
        <f t="shared" si="49"/>
        <v>4</v>
      </c>
      <c r="AF60" s="1">
        <f t="shared" si="50"/>
        <v>2</v>
      </c>
      <c r="AG60" s="43"/>
    </row>
    <row r="61" spans="1:33" x14ac:dyDescent="0.3">
      <c r="A61" s="42">
        <v>46083</v>
      </c>
      <c r="B61" s="1">
        <v>60</v>
      </c>
      <c r="C61" s="1" t="s">
        <v>65</v>
      </c>
      <c r="D61" s="1" t="s">
        <v>4</v>
      </c>
      <c r="E61" s="1">
        <v>3</v>
      </c>
      <c r="F61" s="1">
        <v>2</v>
      </c>
      <c r="G61" s="1" t="s">
        <v>84</v>
      </c>
      <c r="H61" s="1" t="s">
        <v>84</v>
      </c>
      <c r="I61" s="1">
        <f t="shared" si="29"/>
        <v>28</v>
      </c>
      <c r="J61" s="1">
        <f t="shared" si="30"/>
        <v>21</v>
      </c>
      <c r="K61" s="1">
        <f t="shared" si="31"/>
        <v>9</v>
      </c>
      <c r="L61" s="1">
        <f t="shared" si="32"/>
        <v>11</v>
      </c>
      <c r="M61" s="1">
        <f t="shared" si="33"/>
        <v>6</v>
      </c>
      <c r="N61" s="1">
        <f t="shared" si="34"/>
        <v>3</v>
      </c>
      <c r="O61" s="1">
        <f t="shared" si="35"/>
        <v>14</v>
      </c>
      <c r="P61" s="1">
        <f t="shared" si="36"/>
        <v>9</v>
      </c>
      <c r="Q61" s="1">
        <f t="shared" si="37"/>
        <v>7</v>
      </c>
      <c r="R61" s="1">
        <f t="shared" si="38"/>
        <v>14</v>
      </c>
      <c r="S61" s="1">
        <f t="shared" si="39"/>
        <v>12</v>
      </c>
      <c r="T61" s="1">
        <f t="shared" si="40"/>
        <v>4</v>
      </c>
      <c r="U61" s="1">
        <f t="shared" si="41"/>
        <v>7</v>
      </c>
      <c r="V61" s="1">
        <f t="shared" si="42"/>
        <v>6</v>
      </c>
      <c r="W61" s="1">
        <f t="shared" si="43"/>
        <v>4</v>
      </c>
      <c r="X61" s="1">
        <f t="shared" si="44"/>
        <v>14</v>
      </c>
      <c r="Y61" s="1">
        <f t="shared" si="45"/>
        <v>15</v>
      </c>
      <c r="Z61" s="1">
        <f t="shared" si="46"/>
        <v>7</v>
      </c>
      <c r="AA61" s="1" t="str">
        <f t="shared" si="27"/>
        <v>W</v>
      </c>
      <c r="AB61" s="1">
        <f t="shared" si="47"/>
        <v>3</v>
      </c>
      <c r="AC61" s="1" t="str">
        <f t="shared" si="28"/>
        <v>W</v>
      </c>
      <c r="AD61" s="1">
        <f t="shared" si="48"/>
        <v>4</v>
      </c>
      <c r="AE61" s="1">
        <f t="shared" si="49"/>
        <v>4</v>
      </c>
      <c r="AF61" s="1">
        <f t="shared" si="50"/>
        <v>2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95</v>
      </c>
      <c r="E62" s="1">
        <v>0</v>
      </c>
      <c r="F62" s="1">
        <v>3</v>
      </c>
      <c r="G62" s="1" t="s">
        <v>83</v>
      </c>
      <c r="H62" s="1" t="s">
        <v>83</v>
      </c>
      <c r="I62" s="1">
        <f t="shared" si="29"/>
        <v>28</v>
      </c>
      <c r="J62" s="1">
        <f t="shared" si="30"/>
        <v>22</v>
      </c>
      <c r="K62" s="1">
        <f t="shared" si="31"/>
        <v>9</v>
      </c>
      <c r="L62" s="1">
        <f t="shared" si="32"/>
        <v>11</v>
      </c>
      <c r="M62" s="1">
        <f t="shared" si="33"/>
        <v>6</v>
      </c>
      <c r="N62" s="1">
        <f t="shared" si="34"/>
        <v>3</v>
      </c>
      <c r="O62" s="1">
        <f t="shared" si="35"/>
        <v>14</v>
      </c>
      <c r="P62" s="1">
        <f t="shared" si="36"/>
        <v>10</v>
      </c>
      <c r="Q62" s="1">
        <f t="shared" si="37"/>
        <v>7</v>
      </c>
      <c r="R62" s="1">
        <f t="shared" si="38"/>
        <v>14</v>
      </c>
      <c r="S62" s="1">
        <f t="shared" si="39"/>
        <v>12</v>
      </c>
      <c r="T62" s="1">
        <f t="shared" si="40"/>
        <v>4</v>
      </c>
      <c r="U62" s="1">
        <f t="shared" si="41"/>
        <v>7</v>
      </c>
      <c r="V62" s="1">
        <f t="shared" si="42"/>
        <v>6</v>
      </c>
      <c r="W62" s="1">
        <f t="shared" si="43"/>
        <v>4</v>
      </c>
      <c r="X62" s="1">
        <f t="shared" si="44"/>
        <v>14</v>
      </c>
      <c r="Y62" s="1">
        <f t="shared" si="45"/>
        <v>15</v>
      </c>
      <c r="Z62" s="1">
        <f t="shared" si="46"/>
        <v>7</v>
      </c>
      <c r="AA62" s="1" t="str">
        <f t="shared" si="27"/>
        <v>L</v>
      </c>
      <c r="AB62" s="1">
        <f t="shared" si="47"/>
        <v>1</v>
      </c>
      <c r="AC62" s="1" t="str">
        <f t="shared" si="28"/>
        <v>L</v>
      </c>
      <c r="AD62" s="1">
        <f t="shared" si="48"/>
        <v>4</v>
      </c>
      <c r="AE62" s="1">
        <f t="shared" si="49"/>
        <v>4</v>
      </c>
      <c r="AF62" s="1">
        <f t="shared" si="50"/>
        <v>2</v>
      </c>
      <c r="AG62" s="43"/>
    </row>
    <row r="63" spans="1:33" x14ac:dyDescent="0.3">
      <c r="A63" s="42">
        <v>46088</v>
      </c>
      <c r="B63" s="1">
        <v>62</v>
      </c>
      <c r="C63" s="1" t="s">
        <v>65</v>
      </c>
      <c r="D63" s="1" t="s">
        <v>9</v>
      </c>
      <c r="E63" s="1">
        <v>4</v>
      </c>
      <c r="F63" s="1">
        <v>3</v>
      </c>
      <c r="G63" s="1" t="s">
        <v>84</v>
      </c>
      <c r="H63" s="1" t="s">
        <v>84</v>
      </c>
      <c r="I63" s="1">
        <f t="shared" si="29"/>
        <v>29</v>
      </c>
      <c r="J63" s="1">
        <f t="shared" si="30"/>
        <v>22</v>
      </c>
      <c r="K63" s="1">
        <f t="shared" si="31"/>
        <v>10</v>
      </c>
      <c r="L63" s="1">
        <f t="shared" si="32"/>
        <v>11</v>
      </c>
      <c r="M63" s="1">
        <f t="shared" si="33"/>
        <v>7</v>
      </c>
      <c r="N63" s="1">
        <f t="shared" si="34"/>
        <v>3</v>
      </c>
      <c r="O63" s="1">
        <f t="shared" si="35"/>
        <v>14</v>
      </c>
      <c r="P63" s="1">
        <f t="shared" si="36"/>
        <v>10</v>
      </c>
      <c r="Q63" s="1">
        <f t="shared" si="37"/>
        <v>7</v>
      </c>
      <c r="R63" s="1">
        <f t="shared" si="38"/>
        <v>15</v>
      </c>
      <c r="S63" s="1">
        <f t="shared" si="39"/>
        <v>12</v>
      </c>
      <c r="T63" s="1">
        <f t="shared" si="40"/>
        <v>4</v>
      </c>
      <c r="U63" s="1">
        <f t="shared" si="41"/>
        <v>8</v>
      </c>
      <c r="V63" s="1">
        <f t="shared" si="42"/>
        <v>6</v>
      </c>
      <c r="W63" s="1">
        <f t="shared" si="43"/>
        <v>4</v>
      </c>
      <c r="X63" s="1">
        <f t="shared" si="44"/>
        <v>15</v>
      </c>
      <c r="Y63" s="1">
        <f t="shared" si="45"/>
        <v>15</v>
      </c>
      <c r="Z63" s="1">
        <f t="shared" si="46"/>
        <v>7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5</v>
      </c>
      <c r="AE63" s="1">
        <f t="shared" si="49"/>
        <v>3</v>
      </c>
      <c r="AF63" s="1">
        <f t="shared" si="50"/>
        <v>2</v>
      </c>
      <c r="AG63" s="43"/>
    </row>
    <row r="64" spans="1:33" x14ac:dyDescent="0.3">
      <c r="A64" s="42">
        <v>46090</v>
      </c>
      <c r="B64" s="1">
        <v>63</v>
      </c>
      <c r="C64" s="1" t="s">
        <v>66</v>
      </c>
      <c r="D64" s="1" t="s">
        <v>12</v>
      </c>
      <c r="E64" s="1">
        <v>2</v>
      </c>
      <c r="F64" s="1">
        <v>6</v>
      </c>
      <c r="G64" s="1" t="s">
        <v>83</v>
      </c>
      <c r="H64" s="1" t="s">
        <v>83</v>
      </c>
      <c r="I64" s="1">
        <f t="shared" si="29"/>
        <v>29</v>
      </c>
      <c r="J64" s="1">
        <f t="shared" si="30"/>
        <v>23</v>
      </c>
      <c r="K64" s="1">
        <f t="shared" si="31"/>
        <v>10</v>
      </c>
      <c r="L64" s="1">
        <f t="shared" si="32"/>
        <v>11</v>
      </c>
      <c r="M64" s="1">
        <f t="shared" si="33"/>
        <v>7</v>
      </c>
      <c r="N64" s="1">
        <f t="shared" si="34"/>
        <v>3</v>
      </c>
      <c r="O64" s="1">
        <f t="shared" si="35"/>
        <v>14</v>
      </c>
      <c r="P64" s="1">
        <f t="shared" si="36"/>
        <v>11</v>
      </c>
      <c r="Q64" s="1">
        <f t="shared" si="37"/>
        <v>7</v>
      </c>
      <c r="R64" s="1">
        <f t="shared" si="38"/>
        <v>15</v>
      </c>
      <c r="S64" s="1">
        <f t="shared" si="39"/>
        <v>12</v>
      </c>
      <c r="T64" s="1">
        <f t="shared" si="40"/>
        <v>4</v>
      </c>
      <c r="U64" s="1">
        <f t="shared" si="41"/>
        <v>8</v>
      </c>
      <c r="V64" s="1">
        <f t="shared" si="42"/>
        <v>7</v>
      </c>
      <c r="W64" s="1">
        <f t="shared" si="43"/>
        <v>4</v>
      </c>
      <c r="X64" s="1">
        <f t="shared" si="44"/>
        <v>15</v>
      </c>
      <c r="Y64" s="1">
        <f t="shared" si="45"/>
        <v>16</v>
      </c>
      <c r="Z64" s="1">
        <f t="shared" si="46"/>
        <v>7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5</v>
      </c>
      <c r="AE64" s="1">
        <f t="shared" si="49"/>
        <v>3</v>
      </c>
      <c r="AF64" s="1">
        <f t="shared" si="50"/>
        <v>2</v>
      </c>
      <c r="AG64" s="43"/>
    </row>
    <row r="65" spans="1:33" x14ac:dyDescent="0.3">
      <c r="A65" s="42">
        <v>46092</v>
      </c>
      <c r="B65" s="1">
        <v>64</v>
      </c>
      <c r="C65" s="1" t="s">
        <v>66</v>
      </c>
      <c r="D65" s="1" t="s">
        <v>1</v>
      </c>
      <c r="E65" s="1">
        <v>4</v>
      </c>
      <c r="F65" s="1">
        <v>1</v>
      </c>
      <c r="G65" s="1" t="s">
        <v>83</v>
      </c>
      <c r="H65" s="1" t="s">
        <v>83</v>
      </c>
      <c r="I65" s="1">
        <f t="shared" si="29"/>
        <v>30</v>
      </c>
      <c r="J65" s="1">
        <f t="shared" si="30"/>
        <v>23</v>
      </c>
      <c r="K65" s="1">
        <f t="shared" si="31"/>
        <v>10</v>
      </c>
      <c r="L65" s="1">
        <f t="shared" si="32"/>
        <v>11</v>
      </c>
      <c r="M65" s="1">
        <f t="shared" si="33"/>
        <v>7</v>
      </c>
      <c r="N65" s="1">
        <f t="shared" si="34"/>
        <v>3</v>
      </c>
      <c r="O65" s="1">
        <f t="shared" si="35"/>
        <v>15</v>
      </c>
      <c r="P65" s="1">
        <f t="shared" si="36"/>
        <v>11</v>
      </c>
      <c r="Q65" s="1">
        <f t="shared" si="37"/>
        <v>7</v>
      </c>
      <c r="R65" s="1">
        <f t="shared" si="38"/>
        <v>15</v>
      </c>
      <c r="S65" s="1">
        <f t="shared" si="39"/>
        <v>12</v>
      </c>
      <c r="T65" s="1">
        <f t="shared" si="40"/>
        <v>4</v>
      </c>
      <c r="U65" s="1">
        <f t="shared" si="41"/>
        <v>9</v>
      </c>
      <c r="V65" s="1">
        <f t="shared" si="42"/>
        <v>7</v>
      </c>
      <c r="W65" s="1">
        <f t="shared" si="43"/>
        <v>4</v>
      </c>
      <c r="X65" s="1">
        <f t="shared" si="44"/>
        <v>16</v>
      </c>
      <c r="Y65" s="1">
        <f t="shared" si="45"/>
        <v>16</v>
      </c>
      <c r="Z65" s="1">
        <f t="shared" si="46"/>
        <v>7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6</v>
      </c>
      <c r="AE65" s="1">
        <f t="shared" si="49"/>
        <v>3</v>
      </c>
      <c r="AF65" s="1">
        <f t="shared" si="50"/>
        <v>1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17</v>
      </c>
      <c r="E66" s="1">
        <v>3</v>
      </c>
      <c r="F66" s="1">
        <v>2</v>
      </c>
      <c r="G66" s="1" t="s">
        <v>84</v>
      </c>
      <c r="H66" s="1" t="s">
        <v>84</v>
      </c>
      <c r="I66" s="1">
        <f t="shared" si="29"/>
        <v>31</v>
      </c>
      <c r="J66" s="1">
        <f t="shared" si="30"/>
        <v>23</v>
      </c>
      <c r="K66" s="1">
        <f t="shared" si="31"/>
        <v>11</v>
      </c>
      <c r="L66" s="1">
        <f t="shared" si="32"/>
        <v>11</v>
      </c>
      <c r="M66" s="1">
        <f t="shared" si="33"/>
        <v>8</v>
      </c>
      <c r="N66" s="1">
        <f t="shared" si="34"/>
        <v>3</v>
      </c>
      <c r="O66" s="1">
        <f t="shared" si="35"/>
        <v>15</v>
      </c>
      <c r="P66" s="1">
        <f t="shared" si="36"/>
        <v>11</v>
      </c>
      <c r="Q66" s="1">
        <f t="shared" si="37"/>
        <v>7</v>
      </c>
      <c r="R66" s="1">
        <f t="shared" si="38"/>
        <v>16</v>
      </c>
      <c r="S66" s="1">
        <f t="shared" si="39"/>
        <v>12</v>
      </c>
      <c r="T66" s="1">
        <f t="shared" si="40"/>
        <v>4</v>
      </c>
      <c r="U66" s="1">
        <f t="shared" si="41"/>
        <v>9</v>
      </c>
      <c r="V66" s="1">
        <f t="shared" si="42"/>
        <v>7</v>
      </c>
      <c r="W66" s="1">
        <f t="shared" si="43"/>
        <v>4</v>
      </c>
      <c r="X66" s="1">
        <f t="shared" si="44"/>
        <v>16</v>
      </c>
      <c r="Y66" s="1">
        <f t="shared" si="45"/>
        <v>16</v>
      </c>
      <c r="Z66" s="1">
        <f t="shared" si="46"/>
        <v>7</v>
      </c>
      <c r="AA66" s="1" t="str">
        <f t="shared" ref="AA66:AA83" si="51">IF(E66="","",IF(E66&gt;F66,"W","L"))</f>
        <v>W</v>
      </c>
      <c r="AB66" s="1">
        <f t="shared" si="47"/>
        <v>2</v>
      </c>
      <c r="AC66" s="1" t="str">
        <f t="shared" ref="AC66:AC83" si="52">IF(E66="","",IF(E66&gt;F66,"W",IF(AND(E66&lt;F66,G66=$AK$2,H66=$AK$2),"L","OTL")))</f>
        <v>W</v>
      </c>
      <c r="AD66" s="1">
        <f t="shared" si="48"/>
        <v>6</v>
      </c>
      <c r="AE66" s="1">
        <f t="shared" si="49"/>
        <v>3</v>
      </c>
      <c r="AF66" s="1">
        <f t="shared" si="50"/>
        <v>1</v>
      </c>
      <c r="AG66" s="43"/>
    </row>
    <row r="67" spans="1:33" x14ac:dyDescent="0.3">
      <c r="A67" s="42">
        <v>46095</v>
      </c>
      <c r="B67" s="1">
        <v>66</v>
      </c>
      <c r="C67" s="1" t="s">
        <v>66</v>
      </c>
      <c r="D67" s="1" t="s">
        <v>23</v>
      </c>
      <c r="E67" s="1">
        <v>1</v>
      </c>
      <c r="F67" s="1">
        <v>2</v>
      </c>
      <c r="G67" s="1" t="s">
        <v>84</v>
      </c>
      <c r="H67" s="1" t="s">
        <v>84</v>
      </c>
      <c r="I67" s="1">
        <f t="shared" ref="I67:I83" si="53">IF(E67="","",IF(E67&gt;F67,I66+1,I66))</f>
        <v>31</v>
      </c>
      <c r="J67" s="1">
        <f t="shared" ref="J67:J83" si="54">IF(E67="","",IF(AND(F67&gt;E67,G67=$AK$2,H67=$AK$2),J66+1,J66))</f>
        <v>23</v>
      </c>
      <c r="K67" s="1">
        <f t="shared" ref="K67:K83" si="55">IF(E67="","",IF(AND(G67=$AK$1,E67&gt;F67),K66+1,K66))</f>
        <v>11</v>
      </c>
      <c r="L67" s="1">
        <f t="shared" ref="L67:L83" si="56">IF(E67="","",IF(AND(OR(G67=$AK$1,H67=$AK$1),E67&lt;F67),L66+1,L66))</f>
        <v>12</v>
      </c>
      <c r="M67" s="1">
        <f t="shared" ref="M67:M83" si="57">IF(E67="","",IF(AND(H67=$AK$1,E67&gt;F67),M66+1,M66))</f>
        <v>8</v>
      </c>
      <c r="N67" s="1">
        <f t="shared" ref="N67:N83" si="58">IF(E67="","",IF(AND(H67=$AK$1,E67&lt;F67),N66+1,N66))</f>
        <v>4</v>
      </c>
      <c r="O67" s="1">
        <f t="shared" ref="O67:O83" si="59">IF(E67="","",IF(AND(C67=$AL$1,E67&gt;F67),O66+1,O66))</f>
        <v>15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8</v>
      </c>
      <c r="R67" s="1">
        <f t="shared" ref="R67:R83" si="62">IF(E67="","",IF(AND(C67=$AL$2,E67&gt;F67),R66+1,R66))</f>
        <v>16</v>
      </c>
      <c r="S67" s="1">
        <f t="shared" ref="S67:S83" si="63">IF(E67="","",IF(AND(C67=$AL$2,F67&gt;E67,G67=$AK$2,H67=$AK$2),S66+1,S66))</f>
        <v>12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9</v>
      </c>
      <c r="V67" s="1">
        <f t="shared" ref="V67:V83" si="66">IF(E67="","",IF(AND(E67&lt;F67,G67=$AK$2,H67=$AK$2,COUNTIF($AO$1:$AO$7,D67)=1),V66+1,V66))</f>
        <v>7</v>
      </c>
      <c r="W67" s="1">
        <f t="shared" ref="W67:W83" si="67">IF(E67="","",IF(AND(E67&lt;F67,COUNTIF($AO$1:$AO$7,D67)=1,OR(G67=$AK$1,H67=$AK$1)), W66+1, W66))</f>
        <v>5</v>
      </c>
      <c r="X67" s="1">
        <f t="shared" ref="X67:X83" si="68">IF(E67="","",IF(AND(E67&gt;F67,COUNTIF($AN$1:$AN$15,D67)=1),X66+1,X66))</f>
        <v>16</v>
      </c>
      <c r="Y67" s="1">
        <f t="shared" ref="Y67:Y83" si="69">IF(E67="","",IF(AND(E67&lt;F67,G67=$AK$2,H67=$AK$2,COUNTIF($AN$1:$AN$15,D67)=1),Y66+1,Y66))</f>
        <v>16</v>
      </c>
      <c r="Z67" s="1">
        <f t="shared" ref="Z67:Z83" si="70">IF(E67="","",IF(AND(E67&lt;F67,COUNTIF($AN$1:$AN$15,D67)=1,OR(G67=$AK$1,H67=$AK$1)), Z66+1, Z66))</f>
        <v>8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OTL</v>
      </c>
      <c r="AD67" s="1">
        <f t="shared" si="48"/>
        <v>6</v>
      </c>
      <c r="AE67" s="1">
        <f t="shared" si="49"/>
        <v>3</v>
      </c>
      <c r="AF67" s="1">
        <f t="shared" si="50"/>
        <v>1</v>
      </c>
      <c r="AG67" s="43"/>
    </row>
    <row r="68" spans="1:33" x14ac:dyDescent="0.3">
      <c r="A68" s="42">
        <v>46099</v>
      </c>
      <c r="B68" s="1">
        <v>67</v>
      </c>
      <c r="C68" s="1" t="s">
        <v>65</v>
      </c>
      <c r="D68" s="1" t="s">
        <v>31</v>
      </c>
      <c r="E68" s="1">
        <v>3</v>
      </c>
      <c r="F68" s="1">
        <v>2</v>
      </c>
      <c r="G68" s="1" t="s">
        <v>84</v>
      </c>
      <c r="H68" s="1" t="s">
        <v>83</v>
      </c>
      <c r="I68" s="1">
        <f t="shared" si="53"/>
        <v>32</v>
      </c>
      <c r="J68" s="1">
        <f t="shared" si="54"/>
        <v>23</v>
      </c>
      <c r="K68" s="1">
        <f t="shared" si="55"/>
        <v>12</v>
      </c>
      <c r="L68" s="1">
        <f t="shared" si="56"/>
        <v>12</v>
      </c>
      <c r="M68" s="1">
        <f t="shared" si="57"/>
        <v>8</v>
      </c>
      <c r="N68" s="1">
        <f t="shared" si="58"/>
        <v>4</v>
      </c>
      <c r="O68" s="1">
        <f t="shared" si="59"/>
        <v>15</v>
      </c>
      <c r="P68" s="1">
        <f t="shared" si="60"/>
        <v>11</v>
      </c>
      <c r="Q68" s="1">
        <f t="shared" si="61"/>
        <v>8</v>
      </c>
      <c r="R68" s="1">
        <f t="shared" si="62"/>
        <v>17</v>
      </c>
      <c r="S68" s="1">
        <f t="shared" si="63"/>
        <v>12</v>
      </c>
      <c r="T68" s="1">
        <f t="shared" si="64"/>
        <v>4</v>
      </c>
      <c r="U68" s="1">
        <f t="shared" si="65"/>
        <v>9</v>
      </c>
      <c r="V68" s="1">
        <f t="shared" si="66"/>
        <v>7</v>
      </c>
      <c r="W68" s="1">
        <f t="shared" si="67"/>
        <v>5</v>
      </c>
      <c r="X68" s="1">
        <f t="shared" si="68"/>
        <v>16</v>
      </c>
      <c r="Y68" s="1">
        <f t="shared" si="69"/>
        <v>16</v>
      </c>
      <c r="Z68" s="1">
        <f t="shared" si="70"/>
        <v>8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7</v>
      </c>
      <c r="AE68" s="1">
        <f t="shared" si="49"/>
        <v>2</v>
      </c>
      <c r="AF68" s="1">
        <f t="shared" si="50"/>
        <v>1</v>
      </c>
      <c r="AG68" s="43"/>
    </row>
    <row r="69" spans="1:33" x14ac:dyDescent="0.3">
      <c r="A69" s="42">
        <v>46100</v>
      </c>
      <c r="B69" s="1">
        <v>68</v>
      </c>
      <c r="C69" s="1" t="s">
        <v>65</v>
      </c>
      <c r="D69" s="1" t="s">
        <v>18</v>
      </c>
      <c r="E69" s="1">
        <v>4</v>
      </c>
      <c r="F69" s="1">
        <v>3</v>
      </c>
      <c r="G69" s="1" t="s">
        <v>84</v>
      </c>
      <c r="H69" s="1" t="s">
        <v>84</v>
      </c>
      <c r="I69" s="1">
        <f t="shared" si="53"/>
        <v>33</v>
      </c>
      <c r="J69" s="1">
        <f t="shared" si="54"/>
        <v>23</v>
      </c>
      <c r="K69" s="1">
        <f t="shared" si="55"/>
        <v>13</v>
      </c>
      <c r="L69" s="1">
        <f t="shared" si="56"/>
        <v>12</v>
      </c>
      <c r="M69" s="1">
        <f t="shared" si="57"/>
        <v>9</v>
      </c>
      <c r="N69" s="1">
        <f t="shared" si="58"/>
        <v>4</v>
      </c>
      <c r="O69" s="1">
        <f t="shared" si="59"/>
        <v>15</v>
      </c>
      <c r="P69" s="1">
        <f t="shared" si="60"/>
        <v>11</v>
      </c>
      <c r="Q69" s="1">
        <f t="shared" si="61"/>
        <v>8</v>
      </c>
      <c r="R69" s="1">
        <f t="shared" si="62"/>
        <v>18</v>
      </c>
      <c r="S69" s="1">
        <f t="shared" si="63"/>
        <v>12</v>
      </c>
      <c r="T69" s="1">
        <f t="shared" si="64"/>
        <v>4</v>
      </c>
      <c r="U69" s="1">
        <f t="shared" si="65"/>
        <v>9</v>
      </c>
      <c r="V69" s="1">
        <f t="shared" si="66"/>
        <v>7</v>
      </c>
      <c r="W69" s="1">
        <f t="shared" si="67"/>
        <v>5</v>
      </c>
      <c r="X69" s="1">
        <f t="shared" si="68"/>
        <v>16</v>
      </c>
      <c r="Y69" s="1">
        <f t="shared" si="69"/>
        <v>16</v>
      </c>
      <c r="Z69" s="1">
        <f t="shared" si="70"/>
        <v>8</v>
      </c>
      <c r="AA69" s="1" t="str">
        <f t="shared" si="51"/>
        <v>W</v>
      </c>
      <c r="AB69" s="1">
        <f t="shared" si="71"/>
        <v>2</v>
      </c>
      <c r="AC69" s="1" t="str">
        <f t="shared" si="52"/>
        <v>W</v>
      </c>
      <c r="AD69" s="1">
        <f t="shared" si="48"/>
        <v>7</v>
      </c>
      <c r="AE69" s="1">
        <f t="shared" si="49"/>
        <v>2</v>
      </c>
      <c r="AF69" s="1">
        <f t="shared" si="50"/>
        <v>1</v>
      </c>
      <c r="AG69" s="43"/>
    </row>
    <row r="70" spans="1:33" x14ac:dyDescent="0.3">
      <c r="A70" s="42">
        <v>46102</v>
      </c>
      <c r="B70" s="1">
        <v>69</v>
      </c>
      <c r="C70" s="1" t="s">
        <v>65</v>
      </c>
      <c r="D70" s="1" t="s">
        <v>8</v>
      </c>
      <c r="E70" s="1">
        <v>4</v>
      </c>
      <c r="F70" s="1">
        <v>1</v>
      </c>
      <c r="G70" s="1" t="s">
        <v>83</v>
      </c>
      <c r="H70" s="1" t="s">
        <v>83</v>
      </c>
      <c r="I70" s="1">
        <f t="shared" si="53"/>
        <v>34</v>
      </c>
      <c r="J70" s="1">
        <f t="shared" si="54"/>
        <v>23</v>
      </c>
      <c r="K70" s="1">
        <f t="shared" si="55"/>
        <v>13</v>
      </c>
      <c r="L70" s="1">
        <f t="shared" si="56"/>
        <v>12</v>
      </c>
      <c r="M70" s="1">
        <f t="shared" si="57"/>
        <v>9</v>
      </c>
      <c r="N70" s="1">
        <f t="shared" si="58"/>
        <v>4</v>
      </c>
      <c r="O70" s="1">
        <f t="shared" si="59"/>
        <v>15</v>
      </c>
      <c r="P70" s="1">
        <f t="shared" si="60"/>
        <v>11</v>
      </c>
      <c r="Q70" s="1">
        <f t="shared" si="61"/>
        <v>8</v>
      </c>
      <c r="R70" s="1">
        <f t="shared" si="62"/>
        <v>19</v>
      </c>
      <c r="S70" s="1">
        <f t="shared" si="63"/>
        <v>12</v>
      </c>
      <c r="T70" s="1">
        <f t="shared" si="64"/>
        <v>4</v>
      </c>
      <c r="U70" s="1">
        <f t="shared" si="65"/>
        <v>9</v>
      </c>
      <c r="V70" s="1">
        <f t="shared" si="66"/>
        <v>7</v>
      </c>
      <c r="W70" s="1">
        <f t="shared" si="67"/>
        <v>5</v>
      </c>
      <c r="X70" s="1">
        <f t="shared" si="68"/>
        <v>16</v>
      </c>
      <c r="Y70" s="1">
        <f t="shared" si="69"/>
        <v>16</v>
      </c>
      <c r="Z70" s="1">
        <f t="shared" si="70"/>
        <v>8</v>
      </c>
      <c r="AA70" s="1" t="str">
        <f t="shared" si="51"/>
        <v>W</v>
      </c>
      <c r="AB70" s="1">
        <f t="shared" si="71"/>
        <v>3</v>
      </c>
      <c r="AC70" s="1" t="str">
        <f t="shared" si="52"/>
        <v>W</v>
      </c>
      <c r="AD70" s="1">
        <f t="shared" si="48"/>
        <v>7</v>
      </c>
      <c r="AE70" s="1">
        <f t="shared" si="49"/>
        <v>2</v>
      </c>
      <c r="AF70" s="1">
        <f t="shared" si="50"/>
        <v>1</v>
      </c>
      <c r="AG70" s="43"/>
    </row>
    <row r="71" spans="1:33" x14ac:dyDescent="0.3">
      <c r="A71" s="42">
        <v>46105</v>
      </c>
      <c r="B71" s="1">
        <v>70</v>
      </c>
      <c r="C71" s="1" t="s">
        <v>66</v>
      </c>
      <c r="D71" s="1" t="s">
        <v>23</v>
      </c>
      <c r="E71" s="1">
        <v>2</v>
      </c>
      <c r="F71" s="1">
        <v>3</v>
      </c>
      <c r="G71" s="1" t="s">
        <v>83</v>
      </c>
      <c r="H71" s="1" t="s">
        <v>83</v>
      </c>
      <c r="I71" s="1">
        <f t="shared" si="53"/>
        <v>34</v>
      </c>
      <c r="J71" s="1">
        <f t="shared" si="54"/>
        <v>24</v>
      </c>
      <c r="K71" s="1">
        <f t="shared" si="55"/>
        <v>13</v>
      </c>
      <c r="L71" s="1">
        <f t="shared" si="56"/>
        <v>12</v>
      </c>
      <c r="M71" s="1">
        <f t="shared" si="57"/>
        <v>9</v>
      </c>
      <c r="N71" s="1">
        <f t="shared" si="58"/>
        <v>4</v>
      </c>
      <c r="O71" s="1">
        <f t="shared" si="59"/>
        <v>15</v>
      </c>
      <c r="P71" s="1">
        <f t="shared" si="60"/>
        <v>12</v>
      </c>
      <c r="Q71" s="1">
        <f t="shared" si="61"/>
        <v>8</v>
      </c>
      <c r="R71" s="1">
        <f t="shared" si="62"/>
        <v>19</v>
      </c>
      <c r="S71" s="1">
        <f t="shared" si="63"/>
        <v>12</v>
      </c>
      <c r="T71" s="1">
        <f t="shared" si="64"/>
        <v>4</v>
      </c>
      <c r="U71" s="1">
        <f t="shared" si="65"/>
        <v>9</v>
      </c>
      <c r="V71" s="1">
        <f t="shared" si="66"/>
        <v>8</v>
      </c>
      <c r="W71" s="1">
        <f t="shared" si="67"/>
        <v>5</v>
      </c>
      <c r="X71" s="1">
        <f t="shared" si="68"/>
        <v>16</v>
      </c>
      <c r="Y71" s="1">
        <f t="shared" si="69"/>
        <v>17</v>
      </c>
      <c r="Z71" s="1">
        <f t="shared" si="70"/>
        <v>8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6</v>
      </c>
      <c r="AE71" s="1">
        <f t="shared" si="49"/>
        <v>3</v>
      </c>
      <c r="AF71" s="1">
        <f t="shared" si="50"/>
        <v>1</v>
      </c>
      <c r="AG71" s="43"/>
    </row>
    <row r="72" spans="1:33" x14ac:dyDescent="0.3">
      <c r="A72" s="42">
        <v>46107</v>
      </c>
      <c r="B72" s="1">
        <v>71</v>
      </c>
      <c r="C72" s="1" t="s">
        <v>66</v>
      </c>
      <c r="D72" s="1" t="s">
        <v>25</v>
      </c>
      <c r="E72" s="1">
        <v>5</v>
      </c>
      <c r="F72" s="1">
        <v>1</v>
      </c>
      <c r="G72" s="1" t="s">
        <v>83</v>
      </c>
      <c r="H72" s="1" t="s">
        <v>83</v>
      </c>
      <c r="I72" s="1">
        <f t="shared" si="53"/>
        <v>35</v>
      </c>
      <c r="J72" s="1">
        <f t="shared" si="54"/>
        <v>24</v>
      </c>
      <c r="K72" s="1">
        <f t="shared" si="55"/>
        <v>13</v>
      </c>
      <c r="L72" s="1">
        <f t="shared" si="56"/>
        <v>12</v>
      </c>
      <c r="M72" s="1">
        <f t="shared" si="57"/>
        <v>9</v>
      </c>
      <c r="N72" s="1">
        <f t="shared" si="58"/>
        <v>4</v>
      </c>
      <c r="O72" s="1">
        <f t="shared" si="59"/>
        <v>16</v>
      </c>
      <c r="P72" s="1">
        <f t="shared" si="60"/>
        <v>12</v>
      </c>
      <c r="Q72" s="1">
        <f t="shared" si="61"/>
        <v>8</v>
      </c>
      <c r="R72" s="1">
        <f t="shared" si="62"/>
        <v>19</v>
      </c>
      <c r="S72" s="1">
        <f t="shared" si="63"/>
        <v>12</v>
      </c>
      <c r="T72" s="1">
        <f t="shared" si="64"/>
        <v>4</v>
      </c>
      <c r="U72" s="1">
        <f t="shared" si="65"/>
        <v>9</v>
      </c>
      <c r="V72" s="1">
        <f t="shared" si="66"/>
        <v>8</v>
      </c>
      <c r="W72" s="1">
        <f t="shared" si="67"/>
        <v>5</v>
      </c>
      <c r="X72" s="1">
        <f t="shared" si="68"/>
        <v>16</v>
      </c>
      <c r="Y72" s="1">
        <f t="shared" si="69"/>
        <v>17</v>
      </c>
      <c r="Z72" s="1">
        <f t="shared" si="70"/>
        <v>8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7</v>
      </c>
      <c r="AE72" s="1">
        <f t="shared" si="49"/>
        <v>2</v>
      </c>
      <c r="AF72" s="1">
        <f t="shared" si="50"/>
        <v>1</v>
      </c>
      <c r="AG72" s="43"/>
    </row>
    <row r="73" spans="1:33" x14ac:dyDescent="0.3">
      <c r="A73" s="42">
        <v>46109</v>
      </c>
      <c r="B73" s="1">
        <v>72</v>
      </c>
      <c r="C73" s="1" t="s">
        <v>65</v>
      </c>
      <c r="D73" s="1" t="s">
        <v>21</v>
      </c>
      <c r="E73" s="1">
        <v>5</v>
      </c>
      <c r="F73" s="1">
        <v>3</v>
      </c>
      <c r="G73" s="1" t="s">
        <v>83</v>
      </c>
      <c r="H73" s="1" t="s">
        <v>83</v>
      </c>
      <c r="I73" s="1">
        <f t="shared" si="53"/>
        <v>36</v>
      </c>
      <c r="J73" s="1">
        <f t="shared" si="54"/>
        <v>24</v>
      </c>
      <c r="K73" s="1">
        <f t="shared" si="55"/>
        <v>13</v>
      </c>
      <c r="L73" s="1">
        <f t="shared" si="56"/>
        <v>12</v>
      </c>
      <c r="M73" s="1">
        <f t="shared" si="57"/>
        <v>9</v>
      </c>
      <c r="N73" s="1">
        <f t="shared" si="58"/>
        <v>4</v>
      </c>
      <c r="O73" s="1">
        <f t="shared" si="59"/>
        <v>16</v>
      </c>
      <c r="P73" s="1">
        <f t="shared" si="60"/>
        <v>12</v>
      </c>
      <c r="Q73" s="1">
        <f t="shared" si="61"/>
        <v>8</v>
      </c>
      <c r="R73" s="1">
        <f t="shared" si="62"/>
        <v>20</v>
      </c>
      <c r="S73" s="1">
        <f t="shared" si="63"/>
        <v>12</v>
      </c>
      <c r="T73" s="1">
        <f t="shared" si="64"/>
        <v>4</v>
      </c>
      <c r="U73" s="1">
        <f t="shared" si="65"/>
        <v>9</v>
      </c>
      <c r="V73" s="1">
        <f t="shared" si="66"/>
        <v>8</v>
      </c>
      <c r="W73" s="1">
        <f t="shared" si="67"/>
        <v>5</v>
      </c>
      <c r="X73" s="1">
        <f t="shared" si="68"/>
        <v>17</v>
      </c>
      <c r="Y73" s="1">
        <f t="shared" si="69"/>
        <v>17</v>
      </c>
      <c r="Z73" s="1">
        <f t="shared" si="70"/>
        <v>8</v>
      </c>
      <c r="AA73" s="1" t="str">
        <f t="shared" si="51"/>
        <v>W</v>
      </c>
      <c r="AB73" s="1">
        <f t="shared" si="71"/>
        <v>2</v>
      </c>
      <c r="AC73" s="1" t="str">
        <f t="shared" si="52"/>
        <v>W</v>
      </c>
      <c r="AD73" s="1">
        <f t="shared" si="48"/>
        <v>7</v>
      </c>
      <c r="AE73" s="1">
        <f t="shared" si="49"/>
        <v>2</v>
      </c>
      <c r="AF73" s="1">
        <f t="shared" si="50"/>
        <v>1</v>
      </c>
      <c r="AG73" s="43"/>
    </row>
    <row r="74" spans="1:33" x14ac:dyDescent="0.3">
      <c r="A74" s="42">
        <v>46110</v>
      </c>
      <c r="B74" s="1">
        <v>73</v>
      </c>
      <c r="C74" s="1" t="s">
        <v>66</v>
      </c>
      <c r="D74" s="1" t="s">
        <v>22</v>
      </c>
      <c r="E74" s="1">
        <v>2</v>
      </c>
      <c r="F74" s="1">
        <v>1</v>
      </c>
      <c r="G74" s="1" t="s">
        <v>84</v>
      </c>
      <c r="H74" s="1" t="s">
        <v>83</v>
      </c>
      <c r="I74" s="1">
        <f t="shared" si="53"/>
        <v>37</v>
      </c>
      <c r="J74" s="1">
        <f t="shared" si="54"/>
        <v>24</v>
      </c>
      <c r="K74" s="1">
        <f t="shared" si="55"/>
        <v>14</v>
      </c>
      <c r="L74" s="1">
        <f t="shared" si="56"/>
        <v>12</v>
      </c>
      <c r="M74" s="1">
        <f t="shared" si="57"/>
        <v>9</v>
      </c>
      <c r="N74" s="1">
        <f t="shared" si="58"/>
        <v>4</v>
      </c>
      <c r="O74" s="1">
        <f t="shared" si="59"/>
        <v>17</v>
      </c>
      <c r="P74" s="1">
        <f t="shared" si="60"/>
        <v>12</v>
      </c>
      <c r="Q74" s="1">
        <f t="shared" si="61"/>
        <v>8</v>
      </c>
      <c r="R74" s="1">
        <f t="shared" si="62"/>
        <v>20</v>
      </c>
      <c r="S74" s="1">
        <f t="shared" si="63"/>
        <v>12</v>
      </c>
      <c r="T74" s="1">
        <f t="shared" si="64"/>
        <v>4</v>
      </c>
      <c r="U74" s="1">
        <f t="shared" si="65"/>
        <v>9</v>
      </c>
      <c r="V74" s="1">
        <f t="shared" si="66"/>
        <v>8</v>
      </c>
      <c r="W74" s="1">
        <f t="shared" si="67"/>
        <v>5</v>
      </c>
      <c r="X74" s="1">
        <f t="shared" si="68"/>
        <v>17</v>
      </c>
      <c r="Y74" s="1">
        <f t="shared" si="69"/>
        <v>17</v>
      </c>
      <c r="Z74" s="1">
        <f t="shared" si="70"/>
        <v>8</v>
      </c>
      <c r="AA74" s="1" t="str">
        <f t="shared" si="51"/>
        <v>W</v>
      </c>
      <c r="AB74" s="1">
        <f t="shared" si="71"/>
        <v>3</v>
      </c>
      <c r="AC74" s="1" t="str">
        <f t="shared" si="52"/>
        <v>W</v>
      </c>
      <c r="AD74" s="1">
        <f t="shared" si="48"/>
        <v>8</v>
      </c>
      <c r="AE74" s="1">
        <f t="shared" si="49"/>
        <v>1</v>
      </c>
      <c r="AF74" s="1">
        <f t="shared" si="50"/>
        <v>1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1</v>
      </c>
      <c r="E75" s="1">
        <v>4</v>
      </c>
      <c r="F75" s="1">
        <v>6</v>
      </c>
      <c r="G75" s="1" t="s">
        <v>83</v>
      </c>
      <c r="H75" s="1" t="s">
        <v>83</v>
      </c>
      <c r="I75" s="1">
        <f t="shared" si="53"/>
        <v>37</v>
      </c>
      <c r="J75" s="1">
        <f t="shared" si="54"/>
        <v>25</v>
      </c>
      <c r="K75" s="1">
        <f t="shared" si="55"/>
        <v>14</v>
      </c>
      <c r="L75" s="1">
        <f t="shared" si="56"/>
        <v>12</v>
      </c>
      <c r="M75" s="1">
        <f t="shared" si="57"/>
        <v>9</v>
      </c>
      <c r="N75" s="1">
        <f t="shared" si="58"/>
        <v>4</v>
      </c>
      <c r="O75" s="1">
        <f t="shared" si="59"/>
        <v>17</v>
      </c>
      <c r="P75" s="1">
        <f t="shared" si="60"/>
        <v>12</v>
      </c>
      <c r="Q75" s="1">
        <f t="shared" si="61"/>
        <v>8</v>
      </c>
      <c r="R75" s="1">
        <f t="shared" si="62"/>
        <v>20</v>
      </c>
      <c r="S75" s="1">
        <f t="shared" si="63"/>
        <v>13</v>
      </c>
      <c r="T75" s="1">
        <f t="shared" si="64"/>
        <v>4</v>
      </c>
      <c r="U75" s="1">
        <f t="shared" si="65"/>
        <v>9</v>
      </c>
      <c r="V75" s="1">
        <f t="shared" si="66"/>
        <v>9</v>
      </c>
      <c r="W75" s="1">
        <f t="shared" si="67"/>
        <v>5</v>
      </c>
      <c r="X75" s="1">
        <f t="shared" si="68"/>
        <v>17</v>
      </c>
      <c r="Y75" s="1">
        <f t="shared" si="69"/>
        <v>18</v>
      </c>
      <c r="Z75" s="1">
        <f t="shared" si="70"/>
        <v>8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7</v>
      </c>
      <c r="AE75" s="1">
        <f t="shared" si="49"/>
        <v>2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21</v>
      </c>
      <c r="E76" s="1">
        <v>2</v>
      </c>
      <c r="F76" s="1">
        <v>4</v>
      </c>
      <c r="G76" s="1" t="s">
        <v>83</v>
      </c>
      <c r="H76" s="1" t="s">
        <v>83</v>
      </c>
      <c r="I76" s="1">
        <f t="shared" si="53"/>
        <v>37</v>
      </c>
      <c r="J76" s="1">
        <f t="shared" si="54"/>
        <v>26</v>
      </c>
      <c r="K76" s="1">
        <f t="shared" si="55"/>
        <v>14</v>
      </c>
      <c r="L76" s="1">
        <f t="shared" si="56"/>
        <v>12</v>
      </c>
      <c r="M76" s="1">
        <f t="shared" si="57"/>
        <v>9</v>
      </c>
      <c r="N76" s="1">
        <f t="shared" si="58"/>
        <v>4</v>
      </c>
      <c r="O76" s="1">
        <f t="shared" si="59"/>
        <v>17</v>
      </c>
      <c r="P76" s="1">
        <f t="shared" si="60"/>
        <v>13</v>
      </c>
      <c r="Q76" s="1">
        <f t="shared" si="61"/>
        <v>8</v>
      </c>
      <c r="R76" s="1">
        <f t="shared" si="62"/>
        <v>20</v>
      </c>
      <c r="S76" s="1">
        <f t="shared" si="63"/>
        <v>13</v>
      </c>
      <c r="T76" s="1">
        <f t="shared" si="64"/>
        <v>4</v>
      </c>
      <c r="U76" s="1">
        <f t="shared" si="65"/>
        <v>9</v>
      </c>
      <c r="V76" s="1">
        <f t="shared" si="66"/>
        <v>9</v>
      </c>
      <c r="W76" s="1">
        <f t="shared" si="67"/>
        <v>5</v>
      </c>
      <c r="X76" s="1">
        <f t="shared" si="68"/>
        <v>17</v>
      </c>
      <c r="Y76" s="1">
        <f t="shared" si="69"/>
        <v>19</v>
      </c>
      <c r="Z76" s="1">
        <f t="shared" si="70"/>
        <v>8</v>
      </c>
      <c r="AA76" s="1" t="str">
        <f t="shared" si="51"/>
        <v>L</v>
      </c>
      <c r="AB76" s="1">
        <f t="shared" si="71"/>
        <v>2</v>
      </c>
      <c r="AC76" s="1" t="str">
        <f t="shared" si="52"/>
        <v>L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46115</v>
      </c>
      <c r="B77" s="1">
        <v>76</v>
      </c>
      <c r="C77" s="1" t="s">
        <v>65</v>
      </c>
      <c r="D77" s="1" t="s">
        <v>13</v>
      </c>
      <c r="E77" s="1">
        <v>4</v>
      </c>
      <c r="F77" s="1">
        <v>1</v>
      </c>
      <c r="G77" s="1" t="s">
        <v>83</v>
      </c>
      <c r="H77" s="1" t="s">
        <v>83</v>
      </c>
      <c r="I77" s="1">
        <f t="shared" si="53"/>
        <v>38</v>
      </c>
      <c r="J77" s="1">
        <f t="shared" si="54"/>
        <v>26</v>
      </c>
      <c r="K77" s="1">
        <f t="shared" si="55"/>
        <v>14</v>
      </c>
      <c r="L77" s="1">
        <f t="shared" si="56"/>
        <v>12</v>
      </c>
      <c r="M77" s="1">
        <f t="shared" si="57"/>
        <v>9</v>
      </c>
      <c r="N77" s="1">
        <f t="shared" si="58"/>
        <v>4</v>
      </c>
      <c r="O77" s="1">
        <f t="shared" si="59"/>
        <v>17</v>
      </c>
      <c r="P77" s="1">
        <f t="shared" si="60"/>
        <v>13</v>
      </c>
      <c r="Q77" s="1">
        <f t="shared" si="61"/>
        <v>8</v>
      </c>
      <c r="R77" s="1">
        <f t="shared" si="62"/>
        <v>21</v>
      </c>
      <c r="S77" s="1">
        <f t="shared" si="63"/>
        <v>13</v>
      </c>
      <c r="T77" s="1">
        <f t="shared" si="64"/>
        <v>4</v>
      </c>
      <c r="U77" s="1">
        <f t="shared" si="65"/>
        <v>10</v>
      </c>
      <c r="V77" s="1">
        <f t="shared" si="66"/>
        <v>9</v>
      </c>
      <c r="W77" s="1">
        <f t="shared" si="67"/>
        <v>5</v>
      </c>
      <c r="X77" s="1">
        <f t="shared" si="68"/>
        <v>18</v>
      </c>
      <c r="Y77" s="1">
        <f t="shared" si="69"/>
        <v>19</v>
      </c>
      <c r="Z77" s="1">
        <f t="shared" si="70"/>
        <v>8</v>
      </c>
      <c r="AA77" s="1" t="str">
        <f t="shared" si="51"/>
        <v>W</v>
      </c>
      <c r="AB77" s="1">
        <f t="shared" si="71"/>
        <v>1</v>
      </c>
      <c r="AC77" s="1" t="str">
        <f t="shared" si="52"/>
        <v>W</v>
      </c>
      <c r="AD77" s="1">
        <f t="shared" si="72"/>
        <v>7</v>
      </c>
      <c r="AE77" s="1">
        <f t="shared" si="73"/>
        <v>3</v>
      </c>
      <c r="AF77" s="1">
        <f t="shared" si="74"/>
        <v>0</v>
      </c>
      <c r="AG77" s="43"/>
    </row>
    <row r="78" spans="1:33" x14ac:dyDescent="0.3">
      <c r="A78" s="42">
        <v>46117</v>
      </c>
      <c r="B78" s="1">
        <v>77</v>
      </c>
      <c r="C78" s="1" t="s">
        <v>66</v>
      </c>
      <c r="D78" s="1" t="s">
        <v>29</v>
      </c>
      <c r="E78" s="1">
        <v>2</v>
      </c>
      <c r="F78" s="1">
        <v>1</v>
      </c>
      <c r="G78" s="1" t="s">
        <v>84</v>
      </c>
      <c r="H78" s="1" t="s">
        <v>83</v>
      </c>
      <c r="I78" s="1">
        <f t="shared" si="53"/>
        <v>39</v>
      </c>
      <c r="J78" s="1">
        <f t="shared" si="54"/>
        <v>26</v>
      </c>
      <c r="K78" s="1">
        <f t="shared" si="55"/>
        <v>15</v>
      </c>
      <c r="L78" s="1">
        <f t="shared" si="56"/>
        <v>12</v>
      </c>
      <c r="M78" s="1">
        <f t="shared" si="57"/>
        <v>9</v>
      </c>
      <c r="N78" s="1">
        <f t="shared" si="58"/>
        <v>4</v>
      </c>
      <c r="O78" s="1">
        <f t="shared" si="59"/>
        <v>18</v>
      </c>
      <c r="P78" s="1">
        <f t="shared" si="60"/>
        <v>13</v>
      </c>
      <c r="Q78" s="1">
        <f t="shared" si="61"/>
        <v>8</v>
      </c>
      <c r="R78" s="1">
        <f t="shared" si="62"/>
        <v>21</v>
      </c>
      <c r="S78" s="1">
        <f t="shared" si="63"/>
        <v>13</v>
      </c>
      <c r="T78" s="1">
        <f t="shared" si="64"/>
        <v>4</v>
      </c>
      <c r="U78" s="1">
        <f t="shared" si="65"/>
        <v>10</v>
      </c>
      <c r="V78" s="1">
        <f t="shared" si="66"/>
        <v>9</v>
      </c>
      <c r="W78" s="1">
        <f t="shared" si="67"/>
        <v>5</v>
      </c>
      <c r="X78" s="1">
        <f t="shared" si="68"/>
        <v>19</v>
      </c>
      <c r="Y78" s="1">
        <f t="shared" si="69"/>
        <v>19</v>
      </c>
      <c r="Z78" s="1">
        <f t="shared" si="70"/>
        <v>8</v>
      </c>
      <c r="AA78" s="1" t="str">
        <f t="shared" si="51"/>
        <v>W</v>
      </c>
      <c r="AB78" s="1">
        <f t="shared" si="71"/>
        <v>2</v>
      </c>
      <c r="AC78" s="1" t="str">
        <f t="shared" si="52"/>
        <v>W</v>
      </c>
      <c r="AD78" s="1">
        <f t="shared" si="72"/>
        <v>7</v>
      </c>
      <c r="AE78" s="1">
        <f t="shared" si="73"/>
        <v>3</v>
      </c>
      <c r="AF78" s="1">
        <f t="shared" si="74"/>
        <v>0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14</v>
      </c>
      <c r="E79" s="1">
        <v>5</v>
      </c>
      <c r="F79" s="1">
        <v>1</v>
      </c>
      <c r="G79" s="1" t="s">
        <v>83</v>
      </c>
      <c r="H79" s="1" t="s">
        <v>83</v>
      </c>
      <c r="I79" s="1">
        <f t="shared" si="53"/>
        <v>40</v>
      </c>
      <c r="J79" s="1">
        <f t="shared" si="54"/>
        <v>26</v>
      </c>
      <c r="K79" s="1">
        <f t="shared" si="55"/>
        <v>15</v>
      </c>
      <c r="L79" s="1">
        <f t="shared" si="56"/>
        <v>12</v>
      </c>
      <c r="M79" s="1">
        <f t="shared" si="57"/>
        <v>9</v>
      </c>
      <c r="N79" s="1">
        <f t="shared" si="58"/>
        <v>4</v>
      </c>
      <c r="O79" s="1">
        <f t="shared" si="59"/>
        <v>18</v>
      </c>
      <c r="P79" s="1">
        <f t="shared" si="60"/>
        <v>13</v>
      </c>
      <c r="Q79" s="1">
        <f t="shared" si="61"/>
        <v>8</v>
      </c>
      <c r="R79" s="1">
        <f t="shared" si="62"/>
        <v>22</v>
      </c>
      <c r="S79" s="1">
        <f t="shared" si="63"/>
        <v>13</v>
      </c>
      <c r="T79" s="1">
        <f t="shared" si="64"/>
        <v>4</v>
      </c>
      <c r="U79" s="1">
        <f t="shared" si="65"/>
        <v>11</v>
      </c>
      <c r="V79" s="1">
        <f t="shared" si="66"/>
        <v>9</v>
      </c>
      <c r="W79" s="1">
        <f t="shared" si="67"/>
        <v>5</v>
      </c>
      <c r="X79" s="1">
        <f t="shared" si="68"/>
        <v>20</v>
      </c>
      <c r="Y79" s="1">
        <f t="shared" si="69"/>
        <v>19</v>
      </c>
      <c r="Z79" s="1">
        <f t="shared" si="70"/>
        <v>8</v>
      </c>
      <c r="AA79" s="1" t="str">
        <f t="shared" si="51"/>
        <v>W</v>
      </c>
      <c r="AB79" s="1">
        <f t="shared" si="71"/>
        <v>3</v>
      </c>
      <c r="AC79" s="1" t="str">
        <f t="shared" si="52"/>
        <v>W</v>
      </c>
      <c r="AD79" s="1">
        <f t="shared" si="72"/>
        <v>7</v>
      </c>
      <c r="AE79" s="1">
        <f t="shared" si="73"/>
        <v>3</v>
      </c>
      <c r="AF79" s="1">
        <f t="shared" si="74"/>
        <v>0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21</v>
      </c>
      <c r="E80" s="1">
        <v>3</v>
      </c>
      <c r="F80" s="1">
        <v>6</v>
      </c>
      <c r="G80" s="1" t="s">
        <v>83</v>
      </c>
      <c r="H80" s="1" t="s">
        <v>83</v>
      </c>
      <c r="I80" s="1">
        <f t="shared" si="53"/>
        <v>40</v>
      </c>
      <c r="J80" s="1">
        <f t="shared" si="54"/>
        <v>27</v>
      </c>
      <c r="K80" s="1">
        <f t="shared" si="55"/>
        <v>15</v>
      </c>
      <c r="L80" s="1">
        <f t="shared" si="56"/>
        <v>12</v>
      </c>
      <c r="M80" s="1">
        <f t="shared" si="57"/>
        <v>9</v>
      </c>
      <c r="N80" s="1">
        <f t="shared" si="58"/>
        <v>4</v>
      </c>
      <c r="O80" s="1">
        <f t="shared" si="59"/>
        <v>18</v>
      </c>
      <c r="P80" s="1">
        <f t="shared" si="60"/>
        <v>13</v>
      </c>
      <c r="Q80" s="1">
        <f t="shared" si="61"/>
        <v>8</v>
      </c>
      <c r="R80" s="1">
        <f t="shared" si="62"/>
        <v>22</v>
      </c>
      <c r="S80" s="1">
        <f t="shared" si="63"/>
        <v>14</v>
      </c>
      <c r="T80" s="1">
        <f t="shared" si="64"/>
        <v>4</v>
      </c>
      <c r="U80" s="1">
        <f t="shared" si="65"/>
        <v>11</v>
      </c>
      <c r="V80" s="1">
        <f t="shared" si="66"/>
        <v>9</v>
      </c>
      <c r="W80" s="1">
        <f t="shared" si="67"/>
        <v>5</v>
      </c>
      <c r="X80" s="1">
        <f t="shared" si="68"/>
        <v>20</v>
      </c>
      <c r="Y80" s="1">
        <f t="shared" si="69"/>
        <v>20</v>
      </c>
      <c r="Z80" s="1">
        <f t="shared" si="70"/>
        <v>8</v>
      </c>
      <c r="AA80" s="1" t="str">
        <f t="shared" si="51"/>
        <v>L</v>
      </c>
      <c r="AB80" s="1">
        <f t="shared" si="71"/>
        <v>1</v>
      </c>
      <c r="AC80" s="1" t="str">
        <f t="shared" si="52"/>
        <v>L</v>
      </c>
      <c r="AD80" s="1">
        <f t="shared" si="72"/>
        <v>6</v>
      </c>
      <c r="AE80" s="1">
        <f t="shared" si="73"/>
        <v>4</v>
      </c>
      <c r="AF80" s="1">
        <f t="shared" si="74"/>
        <v>0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0</v>
      </c>
      <c r="E81" s="1">
        <v>7</v>
      </c>
      <c r="F81" s="1">
        <v>1</v>
      </c>
      <c r="G81" s="1" t="s">
        <v>83</v>
      </c>
      <c r="H81" s="1" t="s">
        <v>83</v>
      </c>
      <c r="I81" s="1">
        <f t="shared" si="53"/>
        <v>41</v>
      </c>
      <c r="J81" s="1">
        <f t="shared" si="54"/>
        <v>27</v>
      </c>
      <c r="K81" s="1">
        <f t="shared" si="55"/>
        <v>15</v>
      </c>
      <c r="L81" s="1">
        <f t="shared" si="56"/>
        <v>12</v>
      </c>
      <c r="M81" s="1">
        <f t="shared" si="57"/>
        <v>9</v>
      </c>
      <c r="N81" s="1">
        <f t="shared" si="58"/>
        <v>4</v>
      </c>
      <c r="O81" s="1">
        <f t="shared" si="59"/>
        <v>18</v>
      </c>
      <c r="P81" s="1">
        <f t="shared" si="60"/>
        <v>13</v>
      </c>
      <c r="Q81" s="1">
        <f t="shared" si="61"/>
        <v>8</v>
      </c>
      <c r="R81" s="1">
        <f t="shared" si="62"/>
        <v>23</v>
      </c>
      <c r="S81" s="1">
        <f t="shared" si="63"/>
        <v>14</v>
      </c>
      <c r="T81" s="1">
        <f t="shared" si="64"/>
        <v>4</v>
      </c>
      <c r="U81" s="1">
        <f t="shared" si="65"/>
        <v>11</v>
      </c>
      <c r="V81" s="1">
        <f t="shared" si="66"/>
        <v>9</v>
      </c>
      <c r="W81" s="1">
        <f t="shared" si="67"/>
        <v>5</v>
      </c>
      <c r="X81" s="1">
        <f t="shared" si="68"/>
        <v>20</v>
      </c>
      <c r="Y81" s="1">
        <f t="shared" si="69"/>
        <v>20</v>
      </c>
      <c r="Z81" s="1">
        <f t="shared" si="70"/>
        <v>8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7</v>
      </c>
      <c r="AE81" s="1">
        <f t="shared" si="73"/>
        <v>3</v>
      </c>
      <c r="AF81" s="1">
        <f t="shared" si="74"/>
        <v>0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26</v>
      </c>
      <c r="E82" s="1">
        <v>3</v>
      </c>
      <c r="F82" s="1">
        <v>2</v>
      </c>
      <c r="G82" s="1" t="s">
        <v>84</v>
      </c>
      <c r="H82" s="1" t="s">
        <v>84</v>
      </c>
      <c r="I82" s="1">
        <f t="shared" si="53"/>
        <v>42</v>
      </c>
      <c r="J82" s="1">
        <f t="shared" si="54"/>
        <v>27</v>
      </c>
      <c r="K82" s="1">
        <f t="shared" si="55"/>
        <v>16</v>
      </c>
      <c r="L82" s="1">
        <f t="shared" si="56"/>
        <v>12</v>
      </c>
      <c r="M82" s="1">
        <f t="shared" si="57"/>
        <v>10</v>
      </c>
      <c r="N82" s="1">
        <f t="shared" si="58"/>
        <v>4</v>
      </c>
      <c r="O82" s="1">
        <f t="shared" si="59"/>
        <v>19</v>
      </c>
      <c r="P82" s="1">
        <f t="shared" si="60"/>
        <v>13</v>
      </c>
      <c r="Q82" s="1">
        <f t="shared" si="61"/>
        <v>8</v>
      </c>
      <c r="R82" s="1">
        <f t="shared" si="62"/>
        <v>23</v>
      </c>
      <c r="S82" s="1">
        <f t="shared" si="63"/>
        <v>14</v>
      </c>
      <c r="T82" s="1">
        <f t="shared" si="64"/>
        <v>4</v>
      </c>
      <c r="U82" s="1">
        <f t="shared" si="65"/>
        <v>12</v>
      </c>
      <c r="V82" s="1">
        <f t="shared" si="66"/>
        <v>9</v>
      </c>
      <c r="W82" s="1">
        <f t="shared" si="67"/>
        <v>5</v>
      </c>
      <c r="X82" s="1">
        <f t="shared" si="68"/>
        <v>21</v>
      </c>
      <c r="Y82" s="1">
        <f t="shared" si="69"/>
        <v>20</v>
      </c>
      <c r="Z82" s="1">
        <f t="shared" si="70"/>
        <v>8</v>
      </c>
      <c r="AA82" s="1" t="str">
        <f t="shared" si="51"/>
        <v>W</v>
      </c>
      <c r="AB82" s="1">
        <f t="shared" si="71"/>
        <v>2</v>
      </c>
      <c r="AC82" s="1" t="str">
        <f t="shared" si="52"/>
        <v>W</v>
      </c>
      <c r="AD82" s="1">
        <f t="shared" si="72"/>
        <v>7</v>
      </c>
      <c r="AE82" s="1">
        <f t="shared" si="73"/>
        <v>3</v>
      </c>
      <c r="AF82" s="1">
        <f t="shared" si="74"/>
        <v>0</v>
      </c>
      <c r="AG82" s="43"/>
    </row>
    <row r="83" spans="1:33" x14ac:dyDescent="0.3">
      <c r="A83" s="42">
        <v>46126</v>
      </c>
      <c r="B83" s="1">
        <v>82</v>
      </c>
      <c r="C83" s="1" t="s">
        <v>66</v>
      </c>
      <c r="D83" s="1" t="s">
        <v>16</v>
      </c>
      <c r="E83" s="1">
        <v>4</v>
      </c>
      <c r="F83" s="1">
        <v>2</v>
      </c>
      <c r="G83" s="1" t="s">
        <v>83</v>
      </c>
      <c r="H83" s="1" t="s">
        <v>83</v>
      </c>
      <c r="I83" s="1">
        <f t="shared" si="53"/>
        <v>43</v>
      </c>
      <c r="J83" s="1">
        <f t="shared" si="54"/>
        <v>27</v>
      </c>
      <c r="K83" s="1">
        <f t="shared" si="55"/>
        <v>16</v>
      </c>
      <c r="L83" s="1">
        <f t="shared" si="56"/>
        <v>12</v>
      </c>
      <c r="M83" s="1">
        <f t="shared" si="57"/>
        <v>10</v>
      </c>
      <c r="N83" s="1">
        <f t="shared" si="58"/>
        <v>4</v>
      </c>
      <c r="O83" s="1">
        <f t="shared" si="59"/>
        <v>20</v>
      </c>
      <c r="P83" s="1">
        <f t="shared" si="60"/>
        <v>13</v>
      </c>
      <c r="Q83" s="1">
        <f t="shared" si="61"/>
        <v>8</v>
      </c>
      <c r="R83" s="1">
        <f t="shared" si="62"/>
        <v>23</v>
      </c>
      <c r="S83" s="1">
        <f t="shared" si="63"/>
        <v>14</v>
      </c>
      <c r="T83" s="1">
        <f t="shared" si="64"/>
        <v>4</v>
      </c>
      <c r="U83" s="1">
        <f t="shared" si="65"/>
        <v>12</v>
      </c>
      <c r="V83" s="1">
        <f t="shared" si="66"/>
        <v>9</v>
      </c>
      <c r="W83" s="1">
        <f t="shared" si="67"/>
        <v>5</v>
      </c>
      <c r="X83" s="1">
        <f t="shared" si="68"/>
        <v>22</v>
      </c>
      <c r="Y83" s="1">
        <f t="shared" si="69"/>
        <v>20</v>
      </c>
      <c r="Z83" s="1">
        <f t="shared" si="70"/>
        <v>8</v>
      </c>
      <c r="AA83" s="1" t="str">
        <f t="shared" si="51"/>
        <v>W</v>
      </c>
      <c r="AB83" s="1">
        <f t="shared" si="71"/>
        <v>3</v>
      </c>
      <c r="AC83" s="1" t="str">
        <f t="shared" si="52"/>
        <v>W</v>
      </c>
      <c r="AD83" s="1">
        <f t="shared" si="72"/>
        <v>7</v>
      </c>
      <c r="AE83" s="1">
        <f t="shared" si="73"/>
        <v>3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43</v>
      </c>
      <c r="J84" s="1">
        <f t="shared" si="75"/>
        <v>27</v>
      </c>
      <c r="K84" s="1">
        <f t="shared" si="75"/>
        <v>16</v>
      </c>
      <c r="L84" s="1">
        <f t="shared" si="75"/>
        <v>12</v>
      </c>
      <c r="M84" s="1">
        <f t="shared" si="75"/>
        <v>10</v>
      </c>
      <c r="N84" s="1">
        <f t="shared" si="75"/>
        <v>4</v>
      </c>
      <c r="O84" s="1">
        <f t="shared" ref="O84:Z84" si="76">IF(O2="","",MAX(O2:O83))</f>
        <v>20</v>
      </c>
      <c r="P84" s="1">
        <f t="shared" si="76"/>
        <v>13</v>
      </c>
      <c r="Q84" s="1">
        <f t="shared" si="76"/>
        <v>8</v>
      </c>
      <c r="R84" s="1">
        <f t="shared" si="76"/>
        <v>23</v>
      </c>
      <c r="S84" s="1">
        <f t="shared" si="76"/>
        <v>14</v>
      </c>
      <c r="T84" s="1">
        <f t="shared" si="76"/>
        <v>4</v>
      </c>
      <c r="U84" s="1">
        <f t="shared" si="76"/>
        <v>12</v>
      </c>
      <c r="V84" s="1">
        <f t="shared" si="76"/>
        <v>9</v>
      </c>
      <c r="W84" s="1">
        <f t="shared" si="76"/>
        <v>5</v>
      </c>
      <c r="X84" s="1">
        <f t="shared" si="76"/>
        <v>22</v>
      </c>
      <c r="Y84" s="1">
        <f t="shared" si="76"/>
        <v>20</v>
      </c>
      <c r="Z84" s="1">
        <f t="shared" si="76"/>
        <v>8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7</v>
      </c>
      <c r="AE84" s="1">
        <f>IF(LOOKUP(2,1 / (AE1:AE83 &lt;&gt; ""),AE1:AE83)="L10 L","",LOOKUP(2,1 / (AE1:AE83 &lt;&gt; ""),AE1:AE83))</f>
        <v>3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250</v>
      </c>
      <c r="F85" s="1">
        <f>SUM(F2:F83)</f>
        <v>243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20-13-8</v>
      </c>
      <c r="R85" s="1" t="str">
        <f>IF(R84="","0-0-0",CONCATENATE(R84,"-",S84,"-",T84))</f>
        <v>23-14-4</v>
      </c>
      <c r="U85" s="1" t="str">
        <f>IF(U84="","0-0-0",CONCATENATE(U84,"-",V84,"-",W84))</f>
        <v>12-9-5</v>
      </c>
      <c r="X85" s="1" t="str">
        <f>IF(X84="","0-0-0",CONCATENATE(X84,"-",Y84,"-",Z84))</f>
        <v>22-20-8</v>
      </c>
      <c r="AA85" s="1" t="str">
        <f>IF(AA84="","0-0",CONCATENATE(AA84,AB84))</f>
        <v>W3</v>
      </c>
      <c r="AD85" s="1" t="str">
        <f>IF(AD84="","0-0-0",CONCATENATE(AD84,"-",AE84,"-",AF84))</f>
        <v>7-3-0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000-000002000000}">
      <formula1>$AK$1:$AK$2</formula1>
    </dataValidation>
    <dataValidation type="list" allowBlank="1" showInputMessage="1" showErrorMessage="1" sqref="C2:C83" xr:uid="{00000000-0002-0000-D000-000001000000}">
      <formula1>$AL$1:$AL$2</formula1>
    </dataValidation>
    <dataValidation type="list" allowBlank="1" showInputMessage="1" showErrorMessage="1" sqref="D2:D83" xr:uid="{00000000-0002-0000-D000-000000000000}">
      <formula1>$AM$1:$AM$31</formula1>
    </dataValidation>
  </dataValidations>
  <hyperlinks>
    <hyperlink ref="AG1" location="Index!A1" display="Home" xr:uid="{47446CE6-52AF-4770-B6B6-335AE79A3319}"/>
  </hyperlink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1F17-F395-4227-BB78-23D0EB117547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45937</v>
      </c>
      <c r="B2" s="1">
        <v>1</v>
      </c>
      <c r="C2" s="1" t="s">
        <v>65</v>
      </c>
      <c r="D2" s="1" t="s">
        <v>12</v>
      </c>
      <c r="E2" s="1">
        <v>3</v>
      </c>
      <c r="F2" s="1">
        <v>0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45939</v>
      </c>
      <c r="B3" s="1">
        <v>2</v>
      </c>
      <c r="C3" s="1" t="s">
        <v>66</v>
      </c>
      <c r="D3" s="1" t="s">
        <v>13</v>
      </c>
      <c r="E3" s="1">
        <v>4</v>
      </c>
      <c r="F3" s="1">
        <v>3</v>
      </c>
      <c r="G3" s="1" t="s">
        <v>83</v>
      </c>
      <c r="H3" s="1" t="s">
        <v>83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2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45941</v>
      </c>
      <c r="B4" s="1">
        <v>3</v>
      </c>
      <c r="C4" s="1" t="s">
        <v>66</v>
      </c>
      <c r="D4" s="1" t="s">
        <v>12</v>
      </c>
      <c r="E4" s="1">
        <v>1</v>
      </c>
      <c r="F4" s="1">
        <v>6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2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45944</v>
      </c>
      <c r="B5" s="1">
        <v>4</v>
      </c>
      <c r="C5" s="1" t="s">
        <v>65</v>
      </c>
      <c r="D5" s="1" t="s">
        <v>31</v>
      </c>
      <c r="E5" s="1">
        <v>3</v>
      </c>
      <c r="F5" s="1">
        <v>4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2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2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A6" s="42">
        <v>45946</v>
      </c>
      <c r="B6" s="1">
        <v>5</v>
      </c>
      <c r="C6" s="1" t="s">
        <v>65</v>
      </c>
      <c r="D6" s="1" t="s">
        <v>18</v>
      </c>
      <c r="E6" s="1">
        <v>4</v>
      </c>
      <c r="F6" s="1">
        <v>2</v>
      </c>
      <c r="G6" s="1" t="s">
        <v>83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2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10</v>
      </c>
    </row>
    <row r="7" spans="1:41" x14ac:dyDescent="0.3">
      <c r="A7" s="42">
        <v>45948</v>
      </c>
      <c r="B7" s="1">
        <v>6</v>
      </c>
      <c r="C7" s="1" t="s">
        <v>65</v>
      </c>
      <c r="D7" s="1" t="s">
        <v>8</v>
      </c>
      <c r="E7" s="1">
        <v>3</v>
      </c>
      <c r="F7" s="1">
        <v>0</v>
      </c>
      <c r="G7" s="1" t="s">
        <v>83</v>
      </c>
      <c r="H7" s="1" t="s">
        <v>83</v>
      </c>
      <c r="I7" s="1">
        <f t="shared" si="2"/>
        <v>4</v>
      </c>
      <c r="J7" s="1">
        <f t="shared" si="3"/>
        <v>2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0</v>
      </c>
      <c r="R7" s="1">
        <f t="shared" si="11"/>
        <v>3</v>
      </c>
      <c r="S7" s="1">
        <f t="shared" si="12"/>
        <v>1</v>
      </c>
      <c r="T7" s="1">
        <f t="shared" si="13"/>
        <v>0</v>
      </c>
      <c r="U7" s="1">
        <f t="shared" si="14"/>
        <v>2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45951</v>
      </c>
      <c r="B8" s="1">
        <v>7</v>
      </c>
      <c r="C8" s="1" t="s">
        <v>66</v>
      </c>
      <c r="D8" s="1" t="s">
        <v>3</v>
      </c>
      <c r="E8" s="1">
        <v>5</v>
      </c>
      <c r="F8" s="1">
        <v>1</v>
      </c>
      <c r="G8" s="1" t="s">
        <v>83</v>
      </c>
      <c r="H8" s="1" t="s">
        <v>83</v>
      </c>
      <c r="I8" s="1">
        <f t="shared" si="2"/>
        <v>5</v>
      </c>
      <c r="J8" s="1">
        <f t="shared" si="3"/>
        <v>2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1</v>
      </c>
      <c r="Q8" s="1">
        <f t="shared" si="10"/>
        <v>0</v>
      </c>
      <c r="R8" s="1">
        <f t="shared" si="11"/>
        <v>3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0</v>
      </c>
      <c r="AA8" s="1" t="str">
        <f t="shared" si="0"/>
        <v>W</v>
      </c>
      <c r="AB8" s="1">
        <f t="shared" si="20"/>
        <v>3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19</v>
      </c>
      <c r="E9" s="1">
        <v>5</v>
      </c>
      <c r="F9" s="1">
        <v>3</v>
      </c>
      <c r="G9" s="1" t="s">
        <v>83</v>
      </c>
      <c r="H9" s="1" t="s">
        <v>83</v>
      </c>
      <c r="I9" s="1">
        <f t="shared" si="2"/>
        <v>6</v>
      </c>
      <c r="J9" s="1">
        <f t="shared" si="3"/>
        <v>2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2</v>
      </c>
      <c r="P9" s="1">
        <f t="shared" si="9"/>
        <v>1</v>
      </c>
      <c r="Q9" s="1">
        <f t="shared" si="10"/>
        <v>0</v>
      </c>
      <c r="R9" s="1">
        <f t="shared" si="11"/>
        <v>4</v>
      </c>
      <c r="S9" s="1">
        <f t="shared" si="12"/>
        <v>1</v>
      </c>
      <c r="T9" s="1">
        <f t="shared" si="13"/>
        <v>0</v>
      </c>
      <c r="U9" s="1">
        <f t="shared" si="14"/>
        <v>2</v>
      </c>
      <c r="V9" s="1">
        <f t="shared" si="15"/>
        <v>1</v>
      </c>
      <c r="W9" s="1">
        <f t="shared" si="16"/>
        <v>0</v>
      </c>
      <c r="X9" s="1">
        <f t="shared" si="17"/>
        <v>3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4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13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23</v>
      </c>
      <c r="E10" s="1">
        <v>4</v>
      </c>
      <c r="F10" s="1">
        <v>5</v>
      </c>
      <c r="G10" s="1" t="s">
        <v>84</v>
      </c>
      <c r="H10" s="1" t="s">
        <v>84</v>
      </c>
      <c r="I10" s="1">
        <f t="shared" si="2"/>
        <v>6</v>
      </c>
      <c r="J10" s="1">
        <f t="shared" si="3"/>
        <v>2</v>
      </c>
      <c r="K10" s="1">
        <f t="shared" si="4"/>
        <v>0</v>
      </c>
      <c r="L10" s="1">
        <f t="shared" si="5"/>
        <v>1</v>
      </c>
      <c r="M10" s="1">
        <f t="shared" si="6"/>
        <v>0</v>
      </c>
      <c r="N10" s="1">
        <f t="shared" si="7"/>
        <v>1</v>
      </c>
      <c r="O10" s="1">
        <f t="shared" si="8"/>
        <v>2</v>
      </c>
      <c r="P10" s="1">
        <f t="shared" si="9"/>
        <v>1</v>
      </c>
      <c r="Q10" s="1">
        <f t="shared" si="10"/>
        <v>1</v>
      </c>
      <c r="R10" s="1">
        <f t="shared" si="11"/>
        <v>4</v>
      </c>
      <c r="S10" s="1">
        <f t="shared" si="12"/>
        <v>1</v>
      </c>
      <c r="T10" s="1">
        <f t="shared" si="13"/>
        <v>0</v>
      </c>
      <c r="U10" s="1">
        <f t="shared" si="14"/>
        <v>2</v>
      </c>
      <c r="V10" s="1">
        <f t="shared" si="15"/>
        <v>1</v>
      </c>
      <c r="W10" s="1">
        <f t="shared" si="16"/>
        <v>1</v>
      </c>
      <c r="X10" s="1">
        <f t="shared" si="17"/>
        <v>3</v>
      </c>
      <c r="Y10" s="1">
        <f t="shared" si="18"/>
        <v>1</v>
      </c>
      <c r="Z10" s="1">
        <f t="shared" si="19"/>
        <v>1</v>
      </c>
      <c r="AA10" s="1" t="str">
        <f t="shared" si="0"/>
        <v>L</v>
      </c>
      <c r="AB10" s="1">
        <f t="shared" si="20"/>
        <v>1</v>
      </c>
      <c r="AC10" s="1" t="str">
        <f t="shared" si="1"/>
        <v>OTL</v>
      </c>
      <c r="AD10" s="1">
        <f t="shared" si="21"/>
        <v>6</v>
      </c>
      <c r="AE10" s="1">
        <f t="shared" si="22"/>
        <v>2</v>
      </c>
      <c r="AF10" s="1">
        <f t="shared" si="23"/>
        <v>1</v>
      </c>
      <c r="AG10" s="43"/>
      <c r="AM10" s="1" t="s">
        <v>21</v>
      </c>
      <c r="AN10" s="1" t="s">
        <v>12</v>
      </c>
    </row>
    <row r="11" spans="1:41" x14ac:dyDescent="0.3">
      <c r="A11" s="42">
        <v>45957</v>
      </c>
      <c r="B11" s="1">
        <v>10</v>
      </c>
      <c r="C11" s="1" t="s">
        <v>66</v>
      </c>
      <c r="D11" s="1" t="s">
        <v>6</v>
      </c>
      <c r="E11" s="1">
        <v>6</v>
      </c>
      <c r="F11" s="1">
        <v>3</v>
      </c>
      <c r="G11" s="1" t="s">
        <v>83</v>
      </c>
      <c r="H11" s="1" t="s">
        <v>83</v>
      </c>
      <c r="I11" s="1">
        <f t="shared" si="2"/>
        <v>7</v>
      </c>
      <c r="J11" s="1">
        <f t="shared" si="3"/>
        <v>2</v>
      </c>
      <c r="K11" s="1">
        <f t="shared" si="4"/>
        <v>0</v>
      </c>
      <c r="L11" s="1">
        <f t="shared" si="5"/>
        <v>1</v>
      </c>
      <c r="M11" s="1">
        <f t="shared" si="6"/>
        <v>0</v>
      </c>
      <c r="N11" s="1">
        <f t="shared" si="7"/>
        <v>1</v>
      </c>
      <c r="O11" s="1">
        <f t="shared" si="8"/>
        <v>3</v>
      </c>
      <c r="P11" s="1">
        <f t="shared" si="9"/>
        <v>1</v>
      </c>
      <c r="Q11" s="1">
        <f t="shared" si="10"/>
        <v>1</v>
      </c>
      <c r="R11" s="1">
        <f t="shared" si="11"/>
        <v>4</v>
      </c>
      <c r="S11" s="1">
        <f t="shared" si="12"/>
        <v>1</v>
      </c>
      <c r="T11" s="1">
        <f t="shared" si="13"/>
        <v>0</v>
      </c>
      <c r="U11" s="1">
        <f t="shared" si="14"/>
        <v>2</v>
      </c>
      <c r="V11" s="1">
        <f t="shared" si="15"/>
        <v>1</v>
      </c>
      <c r="W11" s="1">
        <f t="shared" si="16"/>
        <v>1</v>
      </c>
      <c r="X11" s="1">
        <f t="shared" si="17"/>
        <v>3</v>
      </c>
      <c r="Y11" s="1">
        <f t="shared" si="18"/>
        <v>1</v>
      </c>
      <c r="Z11" s="1">
        <f t="shared" si="19"/>
        <v>1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7</v>
      </c>
      <c r="AE11" s="1">
        <f t="shared" si="22"/>
        <v>2</v>
      </c>
      <c r="AF11" s="1">
        <f t="shared" si="23"/>
        <v>1</v>
      </c>
      <c r="AG11" s="43"/>
      <c r="AM11" s="1" t="s">
        <v>20</v>
      </c>
      <c r="AN11" s="1" t="s">
        <v>11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10</v>
      </c>
      <c r="E12" s="1">
        <v>2</v>
      </c>
      <c r="F12" s="1">
        <v>3</v>
      </c>
      <c r="G12" s="1" t="s">
        <v>84</v>
      </c>
      <c r="H12" s="1" t="s">
        <v>84</v>
      </c>
      <c r="I12" s="1">
        <f t="shared" si="2"/>
        <v>7</v>
      </c>
      <c r="J12" s="1">
        <f t="shared" si="3"/>
        <v>2</v>
      </c>
      <c r="K12" s="1">
        <f t="shared" si="4"/>
        <v>0</v>
      </c>
      <c r="L12" s="1">
        <f t="shared" si="5"/>
        <v>2</v>
      </c>
      <c r="M12" s="1">
        <f t="shared" si="6"/>
        <v>0</v>
      </c>
      <c r="N12" s="1">
        <f t="shared" si="7"/>
        <v>2</v>
      </c>
      <c r="O12" s="1">
        <f t="shared" si="8"/>
        <v>3</v>
      </c>
      <c r="P12" s="1">
        <f t="shared" si="9"/>
        <v>1</v>
      </c>
      <c r="Q12" s="1">
        <f t="shared" si="10"/>
        <v>1</v>
      </c>
      <c r="R12" s="1">
        <f t="shared" si="11"/>
        <v>4</v>
      </c>
      <c r="S12" s="1">
        <f t="shared" si="12"/>
        <v>1</v>
      </c>
      <c r="T12" s="1">
        <f t="shared" si="13"/>
        <v>1</v>
      </c>
      <c r="U12" s="1">
        <f t="shared" si="14"/>
        <v>2</v>
      </c>
      <c r="V12" s="1">
        <f t="shared" si="15"/>
        <v>1</v>
      </c>
      <c r="W12" s="1">
        <f t="shared" si="16"/>
        <v>2</v>
      </c>
      <c r="X12" s="1">
        <f t="shared" si="17"/>
        <v>3</v>
      </c>
      <c r="Y12" s="1">
        <f t="shared" si="18"/>
        <v>1</v>
      </c>
      <c r="Z12" s="1">
        <f t="shared" si="19"/>
        <v>2</v>
      </c>
      <c r="AA12" s="1" t="str">
        <f t="shared" si="0"/>
        <v>L</v>
      </c>
      <c r="AB12" s="1">
        <f t="shared" si="20"/>
        <v>1</v>
      </c>
      <c r="AC12" s="1" t="str">
        <f t="shared" si="1"/>
        <v>OTL</v>
      </c>
      <c r="AD12" s="1">
        <f t="shared" ref="AD12:AD43" si="24">IF(AC12="","",COUNTIFS(AC3:AC12,"W"))</f>
        <v>6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2</v>
      </c>
      <c r="AG12" s="43"/>
      <c r="AM12" s="1" t="s">
        <v>19</v>
      </c>
      <c r="AN12" s="1" t="s">
        <v>10</v>
      </c>
    </row>
    <row r="13" spans="1:41" x14ac:dyDescent="0.3">
      <c r="A13" s="42">
        <v>45960</v>
      </c>
      <c r="B13" s="1">
        <v>12</v>
      </c>
      <c r="C13" s="1" t="s">
        <v>65</v>
      </c>
      <c r="D13" s="1" t="s">
        <v>17</v>
      </c>
      <c r="E13" s="1">
        <v>4</v>
      </c>
      <c r="F13" s="1">
        <v>1</v>
      </c>
      <c r="G13" s="1" t="s">
        <v>83</v>
      </c>
      <c r="H13" s="1" t="s">
        <v>83</v>
      </c>
      <c r="I13" s="1">
        <f t="shared" si="2"/>
        <v>8</v>
      </c>
      <c r="J13" s="1">
        <f t="shared" si="3"/>
        <v>2</v>
      </c>
      <c r="K13" s="1">
        <f t="shared" si="4"/>
        <v>0</v>
      </c>
      <c r="L13" s="1">
        <f t="shared" si="5"/>
        <v>2</v>
      </c>
      <c r="M13" s="1">
        <f t="shared" si="6"/>
        <v>0</v>
      </c>
      <c r="N13" s="1">
        <f t="shared" si="7"/>
        <v>2</v>
      </c>
      <c r="O13" s="1">
        <f t="shared" si="8"/>
        <v>3</v>
      </c>
      <c r="P13" s="1">
        <f t="shared" si="9"/>
        <v>1</v>
      </c>
      <c r="Q13" s="1">
        <f t="shared" si="10"/>
        <v>1</v>
      </c>
      <c r="R13" s="1">
        <f t="shared" si="11"/>
        <v>5</v>
      </c>
      <c r="S13" s="1">
        <f t="shared" si="12"/>
        <v>1</v>
      </c>
      <c r="T13" s="1">
        <f t="shared" si="13"/>
        <v>1</v>
      </c>
      <c r="U13" s="1">
        <f t="shared" si="14"/>
        <v>2</v>
      </c>
      <c r="V13" s="1">
        <f t="shared" si="15"/>
        <v>1</v>
      </c>
      <c r="W13" s="1">
        <f t="shared" si="16"/>
        <v>2</v>
      </c>
      <c r="X13" s="1">
        <f t="shared" si="17"/>
        <v>3</v>
      </c>
      <c r="Y13" s="1">
        <f t="shared" si="18"/>
        <v>1</v>
      </c>
      <c r="Z13" s="1">
        <f t="shared" si="19"/>
        <v>2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6</v>
      </c>
      <c r="AE13" s="1">
        <f t="shared" si="25"/>
        <v>2</v>
      </c>
      <c r="AF13" s="1">
        <f t="shared" si="26"/>
        <v>2</v>
      </c>
      <c r="AG13" s="43"/>
      <c r="AM13" s="1" t="s">
        <v>18</v>
      </c>
      <c r="AN13" s="1" t="s">
        <v>5</v>
      </c>
    </row>
    <row r="14" spans="1:41" x14ac:dyDescent="0.3">
      <c r="A14" s="42">
        <v>45962</v>
      </c>
      <c r="B14" s="1">
        <v>13</v>
      </c>
      <c r="C14" s="1" t="s">
        <v>65</v>
      </c>
      <c r="D14" s="1" t="s">
        <v>0</v>
      </c>
      <c r="E14" s="1">
        <v>2</v>
      </c>
      <c r="F14" s="1">
        <v>5</v>
      </c>
      <c r="G14" s="1" t="s">
        <v>83</v>
      </c>
      <c r="H14" s="1" t="s">
        <v>83</v>
      </c>
      <c r="I14" s="1">
        <f t="shared" si="2"/>
        <v>8</v>
      </c>
      <c r="J14" s="1">
        <f t="shared" si="3"/>
        <v>3</v>
      </c>
      <c r="K14" s="1">
        <f t="shared" si="4"/>
        <v>0</v>
      </c>
      <c r="L14" s="1">
        <f t="shared" si="5"/>
        <v>2</v>
      </c>
      <c r="M14" s="1">
        <f t="shared" si="6"/>
        <v>0</v>
      </c>
      <c r="N14" s="1">
        <f t="shared" si="7"/>
        <v>2</v>
      </c>
      <c r="O14" s="1">
        <f t="shared" si="8"/>
        <v>3</v>
      </c>
      <c r="P14" s="1">
        <f t="shared" si="9"/>
        <v>1</v>
      </c>
      <c r="Q14" s="1">
        <f t="shared" si="10"/>
        <v>1</v>
      </c>
      <c r="R14" s="1">
        <f t="shared" si="11"/>
        <v>5</v>
      </c>
      <c r="S14" s="1">
        <f t="shared" si="12"/>
        <v>2</v>
      </c>
      <c r="T14" s="1">
        <f t="shared" si="13"/>
        <v>1</v>
      </c>
      <c r="U14" s="1">
        <f t="shared" si="14"/>
        <v>2</v>
      </c>
      <c r="V14" s="1">
        <f t="shared" si="15"/>
        <v>1</v>
      </c>
      <c r="W14" s="1">
        <f t="shared" si="16"/>
        <v>2</v>
      </c>
      <c r="X14" s="1">
        <f t="shared" si="17"/>
        <v>3</v>
      </c>
      <c r="Y14" s="1">
        <f t="shared" si="18"/>
        <v>1</v>
      </c>
      <c r="Z14" s="1">
        <f t="shared" si="19"/>
        <v>2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6</v>
      </c>
      <c r="AE14" s="1">
        <f t="shared" si="25"/>
        <v>2</v>
      </c>
      <c r="AF14" s="1">
        <f t="shared" si="26"/>
        <v>2</v>
      </c>
      <c r="AG14" s="43"/>
      <c r="AM14" s="1" t="s">
        <v>17</v>
      </c>
      <c r="AN14" s="1" t="s">
        <v>4</v>
      </c>
    </row>
    <row r="15" spans="1:41" x14ac:dyDescent="0.3">
      <c r="A15" s="42">
        <v>45964</v>
      </c>
      <c r="B15" s="1">
        <v>14</v>
      </c>
      <c r="C15" s="1" t="s">
        <v>65</v>
      </c>
      <c r="D15" s="1" t="s">
        <v>4</v>
      </c>
      <c r="E15" s="1">
        <v>3</v>
      </c>
      <c r="F15" s="1">
        <v>4</v>
      </c>
      <c r="G15" s="1" t="s">
        <v>83</v>
      </c>
      <c r="H15" s="1" t="s">
        <v>83</v>
      </c>
      <c r="I15" s="1">
        <f t="shared" si="2"/>
        <v>8</v>
      </c>
      <c r="J15" s="1">
        <f t="shared" si="3"/>
        <v>4</v>
      </c>
      <c r="K15" s="1">
        <f t="shared" si="4"/>
        <v>0</v>
      </c>
      <c r="L15" s="1">
        <f t="shared" si="5"/>
        <v>2</v>
      </c>
      <c r="M15" s="1">
        <f t="shared" si="6"/>
        <v>0</v>
      </c>
      <c r="N15" s="1">
        <f t="shared" si="7"/>
        <v>2</v>
      </c>
      <c r="O15" s="1">
        <f t="shared" si="8"/>
        <v>3</v>
      </c>
      <c r="P15" s="1">
        <f t="shared" si="9"/>
        <v>1</v>
      </c>
      <c r="Q15" s="1">
        <f t="shared" si="10"/>
        <v>1</v>
      </c>
      <c r="R15" s="1">
        <f t="shared" si="11"/>
        <v>5</v>
      </c>
      <c r="S15" s="1">
        <f t="shared" si="12"/>
        <v>3</v>
      </c>
      <c r="T15" s="1">
        <f t="shared" si="13"/>
        <v>1</v>
      </c>
      <c r="U15" s="1">
        <f t="shared" si="14"/>
        <v>2</v>
      </c>
      <c r="V15" s="1">
        <f t="shared" si="15"/>
        <v>1</v>
      </c>
      <c r="W15" s="1">
        <f t="shared" si="16"/>
        <v>2</v>
      </c>
      <c r="X15" s="1">
        <f t="shared" si="17"/>
        <v>3</v>
      </c>
      <c r="Y15" s="1">
        <f t="shared" si="18"/>
        <v>2</v>
      </c>
      <c r="Z15" s="1">
        <f t="shared" si="19"/>
        <v>2</v>
      </c>
      <c r="AA15" s="1" t="str">
        <f t="shared" si="0"/>
        <v>L</v>
      </c>
      <c r="AB15" s="1">
        <f t="shared" si="20"/>
        <v>2</v>
      </c>
      <c r="AC15" s="1" t="str">
        <f t="shared" si="1"/>
        <v>L</v>
      </c>
      <c r="AD15" s="1">
        <f t="shared" si="24"/>
        <v>6</v>
      </c>
      <c r="AE15" s="1">
        <f t="shared" si="25"/>
        <v>2</v>
      </c>
      <c r="AF15" s="1">
        <f t="shared" si="26"/>
        <v>2</v>
      </c>
      <c r="AG15" s="43"/>
      <c r="AM15" s="1" t="s">
        <v>16</v>
      </c>
      <c r="AN15" s="1" t="s">
        <v>1</v>
      </c>
    </row>
    <row r="16" spans="1:41" x14ac:dyDescent="0.3">
      <c r="A16" s="42">
        <v>45967</v>
      </c>
      <c r="B16" s="1">
        <v>15</v>
      </c>
      <c r="C16" s="1" t="s">
        <v>66</v>
      </c>
      <c r="D16" s="1" t="s">
        <v>1</v>
      </c>
      <c r="E16" s="1">
        <v>5</v>
      </c>
      <c r="F16" s="1">
        <v>3</v>
      </c>
      <c r="G16" s="1" t="s">
        <v>83</v>
      </c>
      <c r="H16" s="1" t="s">
        <v>83</v>
      </c>
      <c r="I16" s="1">
        <f t="shared" si="2"/>
        <v>9</v>
      </c>
      <c r="J16" s="1">
        <f t="shared" si="3"/>
        <v>4</v>
      </c>
      <c r="K16" s="1">
        <f t="shared" si="4"/>
        <v>0</v>
      </c>
      <c r="L16" s="1">
        <f t="shared" si="5"/>
        <v>2</v>
      </c>
      <c r="M16" s="1">
        <f t="shared" si="6"/>
        <v>0</v>
      </c>
      <c r="N16" s="1">
        <f t="shared" si="7"/>
        <v>2</v>
      </c>
      <c r="O16" s="1">
        <f t="shared" si="8"/>
        <v>4</v>
      </c>
      <c r="P16" s="1">
        <f t="shared" si="9"/>
        <v>1</v>
      </c>
      <c r="Q16" s="1">
        <f t="shared" si="10"/>
        <v>1</v>
      </c>
      <c r="R16" s="1">
        <f t="shared" si="11"/>
        <v>5</v>
      </c>
      <c r="S16" s="1">
        <f t="shared" si="12"/>
        <v>3</v>
      </c>
      <c r="T16" s="1">
        <f t="shared" si="13"/>
        <v>1</v>
      </c>
      <c r="U16" s="1">
        <f t="shared" si="14"/>
        <v>3</v>
      </c>
      <c r="V16" s="1">
        <f t="shared" si="15"/>
        <v>1</v>
      </c>
      <c r="W16" s="1">
        <f t="shared" si="16"/>
        <v>2</v>
      </c>
      <c r="X16" s="1">
        <f t="shared" si="17"/>
        <v>4</v>
      </c>
      <c r="Y16" s="1">
        <f t="shared" si="18"/>
        <v>2</v>
      </c>
      <c r="Z16" s="1">
        <f t="shared" si="19"/>
        <v>2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6</v>
      </c>
      <c r="AE16" s="1">
        <f t="shared" si="25"/>
        <v>2</v>
      </c>
      <c r="AF16" s="1">
        <f t="shared" si="26"/>
        <v>2</v>
      </c>
      <c r="AG16" s="43"/>
      <c r="AM16" s="1" t="s">
        <v>15</v>
      </c>
    </row>
    <row r="17" spans="1:39" x14ac:dyDescent="0.3">
      <c r="A17" s="42">
        <v>45969</v>
      </c>
      <c r="B17" s="1">
        <v>16</v>
      </c>
      <c r="C17" s="1" t="s">
        <v>65</v>
      </c>
      <c r="D17" s="1" t="s">
        <v>14</v>
      </c>
      <c r="E17" s="1">
        <v>1</v>
      </c>
      <c r="F17" s="1">
        <v>2</v>
      </c>
      <c r="G17" s="1" t="s">
        <v>84</v>
      </c>
      <c r="H17" s="1" t="s">
        <v>84</v>
      </c>
      <c r="I17" s="1">
        <f t="shared" si="2"/>
        <v>9</v>
      </c>
      <c r="J17" s="1">
        <f t="shared" si="3"/>
        <v>4</v>
      </c>
      <c r="K17" s="1">
        <f t="shared" si="4"/>
        <v>0</v>
      </c>
      <c r="L17" s="1">
        <f t="shared" si="5"/>
        <v>3</v>
      </c>
      <c r="M17" s="1">
        <f t="shared" si="6"/>
        <v>0</v>
      </c>
      <c r="N17" s="1">
        <f t="shared" si="7"/>
        <v>3</v>
      </c>
      <c r="O17" s="1">
        <f t="shared" si="8"/>
        <v>4</v>
      </c>
      <c r="P17" s="1">
        <f t="shared" si="9"/>
        <v>1</v>
      </c>
      <c r="Q17" s="1">
        <f t="shared" si="10"/>
        <v>1</v>
      </c>
      <c r="R17" s="1">
        <f t="shared" si="11"/>
        <v>5</v>
      </c>
      <c r="S17" s="1">
        <f t="shared" si="12"/>
        <v>3</v>
      </c>
      <c r="T17" s="1">
        <f t="shared" si="13"/>
        <v>2</v>
      </c>
      <c r="U17" s="1">
        <f t="shared" si="14"/>
        <v>3</v>
      </c>
      <c r="V17" s="1">
        <f t="shared" si="15"/>
        <v>1</v>
      </c>
      <c r="W17" s="1">
        <f t="shared" si="16"/>
        <v>3</v>
      </c>
      <c r="X17" s="1">
        <f t="shared" si="17"/>
        <v>4</v>
      </c>
      <c r="Y17" s="1">
        <f t="shared" si="18"/>
        <v>2</v>
      </c>
      <c r="Z17" s="1">
        <f t="shared" si="19"/>
        <v>3</v>
      </c>
      <c r="AA17" s="1" t="str">
        <f t="shared" si="0"/>
        <v>L</v>
      </c>
      <c r="AB17" s="1">
        <f t="shared" si="20"/>
        <v>1</v>
      </c>
      <c r="AC17" s="1" t="str">
        <f t="shared" si="1"/>
        <v>OTL</v>
      </c>
      <c r="AD17" s="1">
        <f t="shared" si="24"/>
        <v>5</v>
      </c>
      <c r="AE17" s="1">
        <f t="shared" si="25"/>
        <v>2</v>
      </c>
      <c r="AF17" s="1">
        <f t="shared" si="26"/>
        <v>3</v>
      </c>
      <c r="AG17" s="43"/>
      <c r="AM17" s="1" t="s">
        <v>14</v>
      </c>
    </row>
    <row r="18" spans="1:39" x14ac:dyDescent="0.3">
      <c r="A18" s="42">
        <v>45970</v>
      </c>
      <c r="B18" s="1">
        <v>17</v>
      </c>
      <c r="C18" s="1" t="s">
        <v>66</v>
      </c>
      <c r="D18" s="1" t="s">
        <v>18</v>
      </c>
      <c r="E18" s="1">
        <v>2</v>
      </c>
      <c r="F18" s="1">
        <v>3</v>
      </c>
      <c r="G18" s="1" t="s">
        <v>83</v>
      </c>
      <c r="H18" s="1" t="s">
        <v>83</v>
      </c>
      <c r="I18" s="1">
        <f t="shared" si="2"/>
        <v>9</v>
      </c>
      <c r="J18" s="1">
        <f t="shared" si="3"/>
        <v>5</v>
      </c>
      <c r="K18" s="1">
        <f t="shared" si="4"/>
        <v>0</v>
      </c>
      <c r="L18" s="1">
        <f t="shared" si="5"/>
        <v>3</v>
      </c>
      <c r="M18" s="1">
        <f t="shared" si="6"/>
        <v>0</v>
      </c>
      <c r="N18" s="1">
        <f t="shared" si="7"/>
        <v>3</v>
      </c>
      <c r="O18" s="1">
        <f t="shared" si="8"/>
        <v>4</v>
      </c>
      <c r="P18" s="1">
        <f t="shared" si="9"/>
        <v>2</v>
      </c>
      <c r="Q18" s="1">
        <f t="shared" si="10"/>
        <v>1</v>
      </c>
      <c r="R18" s="1">
        <f t="shared" si="11"/>
        <v>5</v>
      </c>
      <c r="S18" s="1">
        <f t="shared" si="12"/>
        <v>3</v>
      </c>
      <c r="T18" s="1">
        <f t="shared" si="13"/>
        <v>2</v>
      </c>
      <c r="U18" s="1">
        <f t="shared" si="14"/>
        <v>3</v>
      </c>
      <c r="V18" s="1">
        <f t="shared" si="15"/>
        <v>1</v>
      </c>
      <c r="W18" s="1">
        <f t="shared" si="16"/>
        <v>3</v>
      </c>
      <c r="X18" s="1">
        <f t="shared" si="17"/>
        <v>4</v>
      </c>
      <c r="Y18" s="1">
        <f t="shared" si="18"/>
        <v>2</v>
      </c>
      <c r="Z18" s="1">
        <f t="shared" si="19"/>
        <v>3</v>
      </c>
      <c r="AA18" s="1" t="str">
        <f t="shared" si="0"/>
        <v>L</v>
      </c>
      <c r="AB18" s="1">
        <f t="shared" si="20"/>
        <v>2</v>
      </c>
      <c r="AC18" s="1" t="str">
        <f t="shared" si="1"/>
        <v>L</v>
      </c>
      <c r="AD18" s="1">
        <f t="shared" si="24"/>
        <v>4</v>
      </c>
      <c r="AE18" s="1">
        <f t="shared" si="25"/>
        <v>3</v>
      </c>
      <c r="AF18" s="1">
        <f t="shared" si="26"/>
        <v>3</v>
      </c>
      <c r="AG18" s="43"/>
      <c r="AM18" s="1" t="s">
        <v>13</v>
      </c>
    </row>
    <row r="19" spans="1:39" x14ac:dyDescent="0.3">
      <c r="A19" s="42">
        <v>45975</v>
      </c>
      <c r="B19" s="1">
        <v>18</v>
      </c>
      <c r="C19" s="1" t="s">
        <v>66</v>
      </c>
      <c r="D19" s="1" t="s">
        <v>15</v>
      </c>
      <c r="E19" s="1">
        <v>1</v>
      </c>
      <c r="F19" s="1">
        <v>2</v>
      </c>
      <c r="G19" s="1" t="s">
        <v>84</v>
      </c>
      <c r="H19" s="1" t="s">
        <v>83</v>
      </c>
      <c r="I19" s="1">
        <f t="shared" si="2"/>
        <v>9</v>
      </c>
      <c r="J19" s="1">
        <f t="shared" si="3"/>
        <v>5</v>
      </c>
      <c r="K19" s="1">
        <f t="shared" si="4"/>
        <v>0</v>
      </c>
      <c r="L19" s="1">
        <f t="shared" si="5"/>
        <v>4</v>
      </c>
      <c r="M19" s="1">
        <f t="shared" si="6"/>
        <v>0</v>
      </c>
      <c r="N19" s="1">
        <f t="shared" si="7"/>
        <v>3</v>
      </c>
      <c r="O19" s="1">
        <f t="shared" si="8"/>
        <v>4</v>
      </c>
      <c r="P19" s="1">
        <f t="shared" si="9"/>
        <v>2</v>
      </c>
      <c r="Q19" s="1">
        <f t="shared" si="10"/>
        <v>2</v>
      </c>
      <c r="R19" s="1">
        <f t="shared" si="11"/>
        <v>5</v>
      </c>
      <c r="S19" s="1">
        <f t="shared" si="12"/>
        <v>3</v>
      </c>
      <c r="T19" s="1">
        <f t="shared" si="13"/>
        <v>2</v>
      </c>
      <c r="U19" s="1">
        <f t="shared" si="14"/>
        <v>3</v>
      </c>
      <c r="V19" s="1">
        <f t="shared" si="15"/>
        <v>1</v>
      </c>
      <c r="W19" s="1">
        <f t="shared" si="16"/>
        <v>3</v>
      </c>
      <c r="X19" s="1">
        <f t="shared" si="17"/>
        <v>4</v>
      </c>
      <c r="Y19" s="1">
        <f t="shared" si="18"/>
        <v>2</v>
      </c>
      <c r="Z19" s="1">
        <f t="shared" si="19"/>
        <v>3</v>
      </c>
      <c r="AA19" s="1" t="str">
        <f t="shared" si="0"/>
        <v>L</v>
      </c>
      <c r="AB19" s="1">
        <f t="shared" si="20"/>
        <v>3</v>
      </c>
      <c r="AC19" s="1" t="str">
        <f t="shared" si="1"/>
        <v>OTL</v>
      </c>
      <c r="AD19" s="1">
        <f t="shared" si="24"/>
        <v>3</v>
      </c>
      <c r="AE19" s="1">
        <f t="shared" si="25"/>
        <v>3</v>
      </c>
      <c r="AF19" s="1">
        <f t="shared" si="26"/>
        <v>4</v>
      </c>
      <c r="AG19" s="43"/>
      <c r="AM19" s="1" t="s">
        <v>12</v>
      </c>
    </row>
    <row r="20" spans="1:39" x14ac:dyDescent="0.3">
      <c r="A20" s="42">
        <v>45977</v>
      </c>
      <c r="B20" s="1">
        <v>19</v>
      </c>
      <c r="C20" s="1" t="s">
        <v>66</v>
      </c>
      <c r="D20" s="1" t="s">
        <v>15</v>
      </c>
      <c r="E20" s="1">
        <v>4</v>
      </c>
      <c r="F20" s="1">
        <v>0</v>
      </c>
      <c r="G20" s="1" t="s">
        <v>83</v>
      </c>
      <c r="H20" s="1" t="s">
        <v>83</v>
      </c>
      <c r="I20" s="1">
        <f t="shared" si="2"/>
        <v>10</v>
      </c>
      <c r="J20" s="1">
        <f t="shared" si="3"/>
        <v>5</v>
      </c>
      <c r="K20" s="1">
        <f t="shared" si="4"/>
        <v>0</v>
      </c>
      <c r="L20" s="1">
        <f t="shared" si="5"/>
        <v>4</v>
      </c>
      <c r="M20" s="1">
        <f t="shared" si="6"/>
        <v>0</v>
      </c>
      <c r="N20" s="1">
        <f t="shared" si="7"/>
        <v>3</v>
      </c>
      <c r="O20" s="1">
        <f t="shared" si="8"/>
        <v>5</v>
      </c>
      <c r="P20" s="1">
        <f t="shared" si="9"/>
        <v>2</v>
      </c>
      <c r="Q20" s="1">
        <f t="shared" si="10"/>
        <v>2</v>
      </c>
      <c r="R20" s="1">
        <f t="shared" si="11"/>
        <v>5</v>
      </c>
      <c r="S20" s="1">
        <f t="shared" si="12"/>
        <v>3</v>
      </c>
      <c r="T20" s="1">
        <f t="shared" si="13"/>
        <v>2</v>
      </c>
      <c r="U20" s="1">
        <f t="shared" si="14"/>
        <v>3</v>
      </c>
      <c r="V20" s="1">
        <f t="shared" si="15"/>
        <v>1</v>
      </c>
      <c r="W20" s="1">
        <f t="shared" si="16"/>
        <v>3</v>
      </c>
      <c r="X20" s="1">
        <f t="shared" si="17"/>
        <v>4</v>
      </c>
      <c r="Y20" s="1">
        <f t="shared" si="18"/>
        <v>2</v>
      </c>
      <c r="Z20" s="1">
        <f t="shared" si="19"/>
        <v>3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4</v>
      </c>
      <c r="AE20" s="1">
        <f t="shared" si="25"/>
        <v>3</v>
      </c>
      <c r="AF20" s="1">
        <f t="shared" si="26"/>
        <v>3</v>
      </c>
      <c r="AG20" s="43"/>
      <c r="AM20" s="1" t="s">
        <v>11</v>
      </c>
    </row>
    <row r="21" spans="1:39" x14ac:dyDescent="0.3">
      <c r="A21" s="42">
        <v>45982</v>
      </c>
      <c r="B21" s="1">
        <v>20</v>
      </c>
      <c r="C21" s="1" t="s">
        <v>66</v>
      </c>
      <c r="D21" s="1" t="s">
        <v>17</v>
      </c>
      <c r="E21" s="1">
        <v>0</v>
      </c>
      <c r="F21" s="1">
        <v>5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6</v>
      </c>
      <c r="K21" s="1">
        <f t="shared" si="4"/>
        <v>0</v>
      </c>
      <c r="L21" s="1">
        <f t="shared" si="5"/>
        <v>4</v>
      </c>
      <c r="M21" s="1">
        <f t="shared" si="6"/>
        <v>0</v>
      </c>
      <c r="N21" s="1">
        <f t="shared" si="7"/>
        <v>3</v>
      </c>
      <c r="O21" s="1">
        <f t="shared" si="8"/>
        <v>5</v>
      </c>
      <c r="P21" s="1">
        <f t="shared" si="9"/>
        <v>3</v>
      </c>
      <c r="Q21" s="1">
        <f t="shared" si="10"/>
        <v>2</v>
      </c>
      <c r="R21" s="1">
        <f t="shared" si="11"/>
        <v>5</v>
      </c>
      <c r="S21" s="1">
        <f t="shared" si="12"/>
        <v>3</v>
      </c>
      <c r="T21" s="1">
        <f t="shared" si="13"/>
        <v>2</v>
      </c>
      <c r="U21" s="1">
        <f t="shared" si="14"/>
        <v>3</v>
      </c>
      <c r="V21" s="1">
        <f t="shared" si="15"/>
        <v>1</v>
      </c>
      <c r="W21" s="1">
        <f t="shared" si="16"/>
        <v>3</v>
      </c>
      <c r="X21" s="1">
        <f t="shared" si="17"/>
        <v>4</v>
      </c>
      <c r="Y21" s="1">
        <f t="shared" si="18"/>
        <v>2</v>
      </c>
      <c r="Z21" s="1">
        <f t="shared" si="19"/>
        <v>3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3</v>
      </c>
      <c r="AE21" s="1">
        <f t="shared" si="25"/>
        <v>4</v>
      </c>
      <c r="AF21" s="1">
        <f t="shared" si="26"/>
        <v>3</v>
      </c>
      <c r="AG21" s="43"/>
      <c r="AM21" s="1" t="s">
        <v>10</v>
      </c>
    </row>
    <row r="22" spans="1:39" x14ac:dyDescent="0.3">
      <c r="A22" s="42">
        <v>45983</v>
      </c>
      <c r="B22" s="1">
        <v>21</v>
      </c>
      <c r="C22" s="1" t="s">
        <v>66</v>
      </c>
      <c r="D22" s="1" t="s">
        <v>7</v>
      </c>
      <c r="E22" s="1">
        <v>2</v>
      </c>
      <c r="F22" s="1">
        <v>3</v>
      </c>
      <c r="G22" s="1" t="s">
        <v>84</v>
      </c>
      <c r="H22" s="1" t="s">
        <v>83</v>
      </c>
      <c r="I22" s="1">
        <f t="shared" si="2"/>
        <v>10</v>
      </c>
      <c r="J22" s="1">
        <f t="shared" si="3"/>
        <v>6</v>
      </c>
      <c r="K22" s="1">
        <f t="shared" si="4"/>
        <v>0</v>
      </c>
      <c r="L22" s="1">
        <f t="shared" si="5"/>
        <v>5</v>
      </c>
      <c r="M22" s="1">
        <f t="shared" si="6"/>
        <v>0</v>
      </c>
      <c r="N22" s="1">
        <f t="shared" si="7"/>
        <v>3</v>
      </c>
      <c r="O22" s="1">
        <f t="shared" si="8"/>
        <v>5</v>
      </c>
      <c r="P22" s="1">
        <f t="shared" si="9"/>
        <v>3</v>
      </c>
      <c r="Q22" s="1">
        <f t="shared" si="10"/>
        <v>3</v>
      </c>
      <c r="R22" s="1">
        <f t="shared" si="11"/>
        <v>5</v>
      </c>
      <c r="S22" s="1">
        <f t="shared" si="12"/>
        <v>3</v>
      </c>
      <c r="T22" s="1">
        <f t="shared" si="13"/>
        <v>2</v>
      </c>
      <c r="U22" s="1">
        <f t="shared" si="14"/>
        <v>3</v>
      </c>
      <c r="V22" s="1">
        <f t="shared" si="15"/>
        <v>1</v>
      </c>
      <c r="W22" s="1">
        <f t="shared" si="16"/>
        <v>3</v>
      </c>
      <c r="X22" s="1">
        <f t="shared" si="17"/>
        <v>4</v>
      </c>
      <c r="Y22" s="1">
        <f t="shared" si="18"/>
        <v>2</v>
      </c>
      <c r="Z22" s="1">
        <f t="shared" si="19"/>
        <v>3</v>
      </c>
      <c r="AA22" s="1" t="str">
        <f t="shared" si="0"/>
        <v>L</v>
      </c>
      <c r="AB22" s="1">
        <f t="shared" si="20"/>
        <v>2</v>
      </c>
      <c r="AC22" s="1" t="str">
        <f t="shared" si="1"/>
        <v>OTL</v>
      </c>
      <c r="AD22" s="1">
        <f t="shared" si="24"/>
        <v>3</v>
      </c>
      <c r="AE22" s="1">
        <f t="shared" si="25"/>
        <v>4</v>
      </c>
      <c r="AF22" s="1">
        <f t="shared" si="26"/>
        <v>3</v>
      </c>
      <c r="AG22" s="43"/>
      <c r="AM22" s="1" t="s">
        <v>8</v>
      </c>
    </row>
    <row r="23" spans="1:39" x14ac:dyDescent="0.3">
      <c r="A23" s="42">
        <v>45987</v>
      </c>
      <c r="B23" s="1">
        <v>22</v>
      </c>
      <c r="C23" s="1" t="s">
        <v>66</v>
      </c>
      <c r="D23" s="1" t="s">
        <v>28</v>
      </c>
      <c r="E23" s="1">
        <v>4</v>
      </c>
      <c r="F23" s="1">
        <v>2</v>
      </c>
      <c r="G23" s="1" t="s">
        <v>83</v>
      </c>
      <c r="H23" s="1" t="s">
        <v>83</v>
      </c>
      <c r="I23" s="1">
        <f t="shared" si="2"/>
        <v>11</v>
      </c>
      <c r="J23" s="1">
        <f t="shared" si="3"/>
        <v>6</v>
      </c>
      <c r="K23" s="1">
        <f t="shared" si="4"/>
        <v>0</v>
      </c>
      <c r="L23" s="1">
        <f t="shared" si="5"/>
        <v>5</v>
      </c>
      <c r="M23" s="1">
        <f t="shared" si="6"/>
        <v>0</v>
      </c>
      <c r="N23" s="1">
        <f t="shared" si="7"/>
        <v>3</v>
      </c>
      <c r="O23" s="1">
        <f t="shared" si="8"/>
        <v>6</v>
      </c>
      <c r="P23" s="1">
        <f t="shared" si="9"/>
        <v>3</v>
      </c>
      <c r="Q23" s="1">
        <f t="shared" si="10"/>
        <v>3</v>
      </c>
      <c r="R23" s="1">
        <f t="shared" si="11"/>
        <v>5</v>
      </c>
      <c r="S23" s="1">
        <f t="shared" si="12"/>
        <v>3</v>
      </c>
      <c r="T23" s="1">
        <f t="shared" si="13"/>
        <v>2</v>
      </c>
      <c r="U23" s="1">
        <f t="shared" si="14"/>
        <v>3</v>
      </c>
      <c r="V23" s="1">
        <f t="shared" si="15"/>
        <v>1</v>
      </c>
      <c r="W23" s="1">
        <f t="shared" si="16"/>
        <v>3</v>
      </c>
      <c r="X23" s="1">
        <f t="shared" si="17"/>
        <v>5</v>
      </c>
      <c r="Y23" s="1">
        <f t="shared" si="18"/>
        <v>2</v>
      </c>
      <c r="Z23" s="1">
        <f t="shared" si="19"/>
        <v>3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3</v>
      </c>
      <c r="AE23" s="1">
        <f t="shared" si="25"/>
        <v>4</v>
      </c>
      <c r="AF23" s="1">
        <f t="shared" si="26"/>
        <v>3</v>
      </c>
      <c r="AG23" s="43"/>
      <c r="AM23" s="1" t="s">
        <v>7</v>
      </c>
    </row>
    <row r="24" spans="1:39" x14ac:dyDescent="0.3">
      <c r="A24" s="42">
        <v>45989</v>
      </c>
      <c r="B24" s="1">
        <v>23</v>
      </c>
      <c r="C24" s="1" t="s">
        <v>65</v>
      </c>
      <c r="D24" s="1" t="s">
        <v>23</v>
      </c>
      <c r="E24" s="1">
        <v>4</v>
      </c>
      <c r="F24" s="1">
        <v>3</v>
      </c>
      <c r="G24" s="1" t="s">
        <v>84</v>
      </c>
      <c r="H24" s="1" t="s">
        <v>83</v>
      </c>
      <c r="I24" s="1">
        <f t="shared" si="2"/>
        <v>12</v>
      </c>
      <c r="J24" s="1">
        <f t="shared" si="3"/>
        <v>6</v>
      </c>
      <c r="K24" s="1">
        <f t="shared" si="4"/>
        <v>1</v>
      </c>
      <c r="L24" s="1">
        <f t="shared" si="5"/>
        <v>5</v>
      </c>
      <c r="M24" s="1">
        <f t="shared" si="6"/>
        <v>0</v>
      </c>
      <c r="N24" s="1">
        <f t="shared" si="7"/>
        <v>3</v>
      </c>
      <c r="O24" s="1">
        <f t="shared" si="8"/>
        <v>6</v>
      </c>
      <c r="P24" s="1">
        <f t="shared" si="9"/>
        <v>3</v>
      </c>
      <c r="Q24" s="1">
        <f t="shared" si="10"/>
        <v>3</v>
      </c>
      <c r="R24" s="1">
        <f t="shared" si="11"/>
        <v>6</v>
      </c>
      <c r="S24" s="1">
        <f t="shared" si="12"/>
        <v>3</v>
      </c>
      <c r="T24" s="1">
        <f t="shared" si="13"/>
        <v>2</v>
      </c>
      <c r="U24" s="1">
        <f t="shared" si="14"/>
        <v>4</v>
      </c>
      <c r="V24" s="1">
        <f t="shared" si="15"/>
        <v>1</v>
      </c>
      <c r="W24" s="1">
        <f t="shared" si="16"/>
        <v>3</v>
      </c>
      <c r="X24" s="1">
        <f t="shared" si="17"/>
        <v>6</v>
      </c>
      <c r="Y24" s="1">
        <f t="shared" si="18"/>
        <v>2</v>
      </c>
      <c r="Z24" s="1">
        <f t="shared" si="19"/>
        <v>3</v>
      </c>
      <c r="AA24" s="1" t="str">
        <f t="shared" si="0"/>
        <v>W</v>
      </c>
      <c r="AB24" s="1">
        <f t="shared" si="20"/>
        <v>2</v>
      </c>
      <c r="AC24" s="1" t="str">
        <f t="shared" si="1"/>
        <v>W</v>
      </c>
      <c r="AD24" s="1">
        <f t="shared" si="24"/>
        <v>4</v>
      </c>
      <c r="AE24" s="1">
        <f t="shared" si="25"/>
        <v>3</v>
      </c>
      <c r="AF24" s="1">
        <f t="shared" si="26"/>
        <v>3</v>
      </c>
      <c r="AG24" s="43"/>
      <c r="AM24" s="1" t="s">
        <v>6</v>
      </c>
    </row>
    <row r="25" spans="1:39" x14ac:dyDescent="0.3">
      <c r="A25" s="42">
        <v>45990</v>
      </c>
      <c r="B25" s="1">
        <v>24</v>
      </c>
      <c r="C25" s="1" t="s">
        <v>66</v>
      </c>
      <c r="D25" s="1" t="s">
        <v>4</v>
      </c>
      <c r="E25" s="1">
        <v>2</v>
      </c>
      <c r="F25" s="1">
        <v>7</v>
      </c>
      <c r="G25" s="1" t="s">
        <v>83</v>
      </c>
      <c r="H25" s="1" t="s">
        <v>83</v>
      </c>
      <c r="I25" s="1">
        <f t="shared" si="2"/>
        <v>12</v>
      </c>
      <c r="J25" s="1">
        <f t="shared" si="3"/>
        <v>7</v>
      </c>
      <c r="K25" s="1">
        <f t="shared" si="4"/>
        <v>1</v>
      </c>
      <c r="L25" s="1">
        <f t="shared" si="5"/>
        <v>5</v>
      </c>
      <c r="M25" s="1">
        <f t="shared" si="6"/>
        <v>0</v>
      </c>
      <c r="N25" s="1">
        <f t="shared" si="7"/>
        <v>3</v>
      </c>
      <c r="O25" s="1">
        <f t="shared" si="8"/>
        <v>6</v>
      </c>
      <c r="P25" s="1">
        <f t="shared" si="9"/>
        <v>4</v>
      </c>
      <c r="Q25" s="1">
        <f t="shared" si="10"/>
        <v>3</v>
      </c>
      <c r="R25" s="1">
        <f t="shared" si="11"/>
        <v>6</v>
      </c>
      <c r="S25" s="1">
        <f t="shared" si="12"/>
        <v>3</v>
      </c>
      <c r="T25" s="1">
        <f t="shared" si="13"/>
        <v>2</v>
      </c>
      <c r="U25" s="1">
        <f t="shared" si="14"/>
        <v>4</v>
      </c>
      <c r="V25" s="1">
        <f t="shared" si="15"/>
        <v>1</v>
      </c>
      <c r="W25" s="1">
        <f t="shared" si="16"/>
        <v>3</v>
      </c>
      <c r="X25" s="1">
        <f t="shared" si="17"/>
        <v>6</v>
      </c>
      <c r="Y25" s="1">
        <f t="shared" si="18"/>
        <v>3</v>
      </c>
      <c r="Z25" s="1">
        <f t="shared" si="19"/>
        <v>3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4</v>
      </c>
      <c r="AE25" s="1">
        <f t="shared" si="25"/>
        <v>3</v>
      </c>
      <c r="AF25" s="1">
        <f t="shared" si="26"/>
        <v>3</v>
      </c>
      <c r="AG25" s="43"/>
      <c r="AM25" s="1" t="s">
        <v>5</v>
      </c>
    </row>
    <row r="26" spans="1:39" x14ac:dyDescent="0.3">
      <c r="A26" s="42">
        <v>45992</v>
      </c>
      <c r="B26" s="1">
        <v>25</v>
      </c>
      <c r="C26" s="1" t="s">
        <v>65</v>
      </c>
      <c r="D26" s="1" t="s">
        <v>10</v>
      </c>
      <c r="E26" s="1">
        <v>5</v>
      </c>
      <c r="F26" s="1">
        <v>1</v>
      </c>
      <c r="G26" s="1" t="s">
        <v>83</v>
      </c>
      <c r="H26" s="1" t="s">
        <v>83</v>
      </c>
      <c r="I26" s="1">
        <f t="shared" si="2"/>
        <v>13</v>
      </c>
      <c r="J26" s="1">
        <f t="shared" si="3"/>
        <v>7</v>
      </c>
      <c r="K26" s="1">
        <f t="shared" si="4"/>
        <v>1</v>
      </c>
      <c r="L26" s="1">
        <f t="shared" si="5"/>
        <v>5</v>
      </c>
      <c r="M26" s="1">
        <f t="shared" si="6"/>
        <v>0</v>
      </c>
      <c r="N26" s="1">
        <f t="shared" si="7"/>
        <v>3</v>
      </c>
      <c r="O26" s="1">
        <f t="shared" si="8"/>
        <v>6</v>
      </c>
      <c r="P26" s="1">
        <f t="shared" si="9"/>
        <v>4</v>
      </c>
      <c r="Q26" s="1">
        <f t="shared" si="10"/>
        <v>3</v>
      </c>
      <c r="R26" s="1">
        <f t="shared" si="11"/>
        <v>7</v>
      </c>
      <c r="S26" s="1">
        <f t="shared" si="12"/>
        <v>3</v>
      </c>
      <c r="T26" s="1">
        <f t="shared" si="13"/>
        <v>2</v>
      </c>
      <c r="U26" s="1">
        <f t="shared" si="14"/>
        <v>5</v>
      </c>
      <c r="V26" s="1">
        <f t="shared" si="15"/>
        <v>1</v>
      </c>
      <c r="W26" s="1">
        <f t="shared" si="16"/>
        <v>3</v>
      </c>
      <c r="X26" s="1">
        <f t="shared" si="17"/>
        <v>7</v>
      </c>
      <c r="Y26" s="1">
        <f t="shared" si="18"/>
        <v>3</v>
      </c>
      <c r="Z26" s="1">
        <f t="shared" si="19"/>
        <v>3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4</v>
      </c>
      <c r="AE26" s="1">
        <f t="shared" si="25"/>
        <v>3</v>
      </c>
      <c r="AF26" s="1">
        <f t="shared" si="26"/>
        <v>3</v>
      </c>
      <c r="AG26" s="43"/>
      <c r="AM26" s="1" t="s">
        <v>4</v>
      </c>
    </row>
    <row r="27" spans="1:39" x14ac:dyDescent="0.3">
      <c r="A27" s="42">
        <v>45995</v>
      </c>
      <c r="B27" s="1">
        <v>26</v>
      </c>
      <c r="C27" s="1" t="s">
        <v>65</v>
      </c>
      <c r="D27" s="1" t="s">
        <v>5</v>
      </c>
      <c r="E27" s="1">
        <v>4</v>
      </c>
      <c r="F27" s="1">
        <v>3</v>
      </c>
      <c r="G27" s="1" t="s">
        <v>83</v>
      </c>
      <c r="H27" s="1" t="s">
        <v>83</v>
      </c>
      <c r="I27" s="1">
        <f t="shared" si="2"/>
        <v>14</v>
      </c>
      <c r="J27" s="1">
        <f t="shared" si="3"/>
        <v>7</v>
      </c>
      <c r="K27" s="1">
        <f t="shared" si="4"/>
        <v>1</v>
      </c>
      <c r="L27" s="1">
        <f t="shared" si="5"/>
        <v>5</v>
      </c>
      <c r="M27" s="1">
        <f t="shared" si="6"/>
        <v>0</v>
      </c>
      <c r="N27" s="1">
        <f t="shared" si="7"/>
        <v>3</v>
      </c>
      <c r="O27" s="1">
        <f t="shared" si="8"/>
        <v>6</v>
      </c>
      <c r="P27" s="1">
        <f t="shared" si="9"/>
        <v>4</v>
      </c>
      <c r="Q27" s="1">
        <f t="shared" si="10"/>
        <v>3</v>
      </c>
      <c r="R27" s="1">
        <f t="shared" si="11"/>
        <v>8</v>
      </c>
      <c r="S27" s="1">
        <f t="shared" si="12"/>
        <v>3</v>
      </c>
      <c r="T27" s="1">
        <f t="shared" si="13"/>
        <v>2</v>
      </c>
      <c r="U27" s="1">
        <f t="shared" si="14"/>
        <v>5</v>
      </c>
      <c r="V27" s="1">
        <f t="shared" si="15"/>
        <v>1</v>
      </c>
      <c r="W27" s="1">
        <f t="shared" si="16"/>
        <v>3</v>
      </c>
      <c r="X27" s="1">
        <f t="shared" si="17"/>
        <v>8</v>
      </c>
      <c r="Y27" s="1">
        <f t="shared" si="18"/>
        <v>3</v>
      </c>
      <c r="Z27" s="1">
        <f t="shared" si="19"/>
        <v>3</v>
      </c>
      <c r="AA27" s="1" t="str">
        <f t="shared" si="0"/>
        <v>W</v>
      </c>
      <c r="AB27" s="1">
        <f t="shared" si="20"/>
        <v>2</v>
      </c>
      <c r="AC27" s="1" t="str">
        <f t="shared" si="1"/>
        <v>W</v>
      </c>
      <c r="AD27" s="1">
        <f t="shared" si="24"/>
        <v>5</v>
      </c>
      <c r="AE27" s="1">
        <f t="shared" si="25"/>
        <v>3</v>
      </c>
      <c r="AF27" s="1">
        <f t="shared" si="26"/>
        <v>2</v>
      </c>
      <c r="AG27" s="43"/>
      <c r="AM27" s="1" t="s">
        <v>95</v>
      </c>
    </row>
    <row r="28" spans="1:39" x14ac:dyDescent="0.3">
      <c r="A28" s="42">
        <v>45998</v>
      </c>
      <c r="B28" s="1">
        <v>27</v>
      </c>
      <c r="C28" s="1" t="s">
        <v>65</v>
      </c>
      <c r="D28" s="1" t="s">
        <v>22</v>
      </c>
      <c r="E28" s="1">
        <v>2</v>
      </c>
      <c r="F28" s="1">
        <v>3</v>
      </c>
      <c r="G28" s="1" t="s">
        <v>84</v>
      </c>
      <c r="H28" s="1" t="s">
        <v>84</v>
      </c>
      <c r="I28" s="1">
        <f t="shared" si="2"/>
        <v>14</v>
      </c>
      <c r="J28" s="1">
        <f t="shared" si="3"/>
        <v>7</v>
      </c>
      <c r="K28" s="1">
        <f t="shared" si="4"/>
        <v>1</v>
      </c>
      <c r="L28" s="1">
        <f t="shared" si="5"/>
        <v>6</v>
      </c>
      <c r="M28" s="1">
        <f t="shared" si="6"/>
        <v>0</v>
      </c>
      <c r="N28" s="1">
        <f t="shared" si="7"/>
        <v>4</v>
      </c>
      <c r="O28" s="1">
        <f t="shared" si="8"/>
        <v>6</v>
      </c>
      <c r="P28" s="1">
        <f t="shared" si="9"/>
        <v>4</v>
      </c>
      <c r="Q28" s="1">
        <f t="shared" si="10"/>
        <v>3</v>
      </c>
      <c r="R28" s="1">
        <f t="shared" si="11"/>
        <v>8</v>
      </c>
      <c r="S28" s="1">
        <f t="shared" si="12"/>
        <v>3</v>
      </c>
      <c r="T28" s="1">
        <f t="shared" si="13"/>
        <v>3</v>
      </c>
      <c r="U28" s="1">
        <f t="shared" si="14"/>
        <v>5</v>
      </c>
      <c r="V28" s="1">
        <f t="shared" si="15"/>
        <v>1</v>
      </c>
      <c r="W28" s="1">
        <f t="shared" si="16"/>
        <v>3</v>
      </c>
      <c r="X28" s="1">
        <f t="shared" si="17"/>
        <v>8</v>
      </c>
      <c r="Y28" s="1">
        <f t="shared" si="18"/>
        <v>3</v>
      </c>
      <c r="Z28" s="1">
        <f t="shared" si="19"/>
        <v>3</v>
      </c>
      <c r="AA28" s="1" t="str">
        <f t="shared" si="0"/>
        <v>L</v>
      </c>
      <c r="AB28" s="1">
        <f t="shared" si="20"/>
        <v>1</v>
      </c>
      <c r="AC28" s="1" t="str">
        <f t="shared" si="1"/>
        <v>OTL</v>
      </c>
      <c r="AD28" s="1">
        <f t="shared" si="24"/>
        <v>5</v>
      </c>
      <c r="AE28" s="1">
        <f t="shared" si="25"/>
        <v>2</v>
      </c>
      <c r="AF28" s="1">
        <f t="shared" si="26"/>
        <v>3</v>
      </c>
      <c r="AG28" s="43"/>
      <c r="AM28" s="1" t="s">
        <v>3</v>
      </c>
    </row>
    <row r="29" spans="1:39" x14ac:dyDescent="0.3">
      <c r="A29" s="42">
        <v>46000</v>
      </c>
      <c r="B29" s="1">
        <v>28</v>
      </c>
      <c r="C29" s="1" t="s">
        <v>66</v>
      </c>
      <c r="D29" s="1" t="s">
        <v>31</v>
      </c>
      <c r="E29" s="1">
        <v>3</v>
      </c>
      <c r="F29" s="1">
        <v>4</v>
      </c>
      <c r="G29" s="1" t="s">
        <v>84</v>
      </c>
      <c r="H29" s="1" t="s">
        <v>84</v>
      </c>
      <c r="I29" s="1">
        <f t="shared" si="2"/>
        <v>14</v>
      </c>
      <c r="J29" s="1">
        <f t="shared" si="3"/>
        <v>7</v>
      </c>
      <c r="K29" s="1">
        <f t="shared" si="4"/>
        <v>1</v>
      </c>
      <c r="L29" s="1">
        <f t="shared" si="5"/>
        <v>7</v>
      </c>
      <c r="M29" s="1">
        <f t="shared" si="6"/>
        <v>0</v>
      </c>
      <c r="N29" s="1">
        <f t="shared" si="7"/>
        <v>5</v>
      </c>
      <c r="O29" s="1">
        <f t="shared" si="8"/>
        <v>6</v>
      </c>
      <c r="P29" s="1">
        <f t="shared" si="9"/>
        <v>4</v>
      </c>
      <c r="Q29" s="1">
        <f t="shared" si="10"/>
        <v>4</v>
      </c>
      <c r="R29" s="1">
        <f t="shared" si="11"/>
        <v>8</v>
      </c>
      <c r="S29" s="1">
        <f t="shared" si="12"/>
        <v>3</v>
      </c>
      <c r="T29" s="1">
        <f t="shared" si="13"/>
        <v>3</v>
      </c>
      <c r="U29" s="1">
        <f t="shared" si="14"/>
        <v>5</v>
      </c>
      <c r="V29" s="1">
        <f t="shared" si="15"/>
        <v>1</v>
      </c>
      <c r="W29" s="1">
        <f t="shared" si="16"/>
        <v>3</v>
      </c>
      <c r="X29" s="1">
        <f t="shared" si="17"/>
        <v>8</v>
      </c>
      <c r="Y29" s="1">
        <f t="shared" si="18"/>
        <v>3</v>
      </c>
      <c r="Z29" s="1">
        <f t="shared" si="19"/>
        <v>3</v>
      </c>
      <c r="AA29" s="1" t="str">
        <f t="shared" si="0"/>
        <v>L</v>
      </c>
      <c r="AB29" s="1">
        <f t="shared" si="20"/>
        <v>2</v>
      </c>
      <c r="AC29" s="1" t="str">
        <f t="shared" si="1"/>
        <v>OTL</v>
      </c>
      <c r="AD29" s="1">
        <f t="shared" si="24"/>
        <v>5</v>
      </c>
      <c r="AE29" s="1">
        <f t="shared" si="25"/>
        <v>2</v>
      </c>
      <c r="AF29" s="1">
        <f t="shared" si="26"/>
        <v>3</v>
      </c>
      <c r="AG29" s="43"/>
      <c r="AM29" s="1" t="s">
        <v>2</v>
      </c>
    </row>
    <row r="30" spans="1:39" x14ac:dyDescent="0.3">
      <c r="A30" s="42">
        <v>46002</v>
      </c>
      <c r="B30" s="1">
        <v>29</v>
      </c>
      <c r="C30" s="1" t="s">
        <v>66</v>
      </c>
      <c r="D30" s="1" t="s">
        <v>16</v>
      </c>
      <c r="E30" s="1">
        <v>2</v>
      </c>
      <c r="F30" s="1">
        <v>4</v>
      </c>
      <c r="G30" s="1" t="s">
        <v>83</v>
      </c>
      <c r="H30" s="1" t="s">
        <v>83</v>
      </c>
      <c r="I30" s="1">
        <f t="shared" si="2"/>
        <v>14</v>
      </c>
      <c r="J30" s="1">
        <f t="shared" si="3"/>
        <v>8</v>
      </c>
      <c r="K30" s="1">
        <f t="shared" si="4"/>
        <v>1</v>
      </c>
      <c r="L30" s="1">
        <f t="shared" si="5"/>
        <v>7</v>
      </c>
      <c r="M30" s="1">
        <f t="shared" si="6"/>
        <v>0</v>
      </c>
      <c r="N30" s="1">
        <f t="shared" si="7"/>
        <v>5</v>
      </c>
      <c r="O30" s="1">
        <f t="shared" si="8"/>
        <v>6</v>
      </c>
      <c r="P30" s="1">
        <f t="shared" si="9"/>
        <v>5</v>
      </c>
      <c r="Q30" s="1">
        <f t="shared" si="10"/>
        <v>4</v>
      </c>
      <c r="R30" s="1">
        <f t="shared" si="11"/>
        <v>8</v>
      </c>
      <c r="S30" s="1">
        <f t="shared" si="12"/>
        <v>3</v>
      </c>
      <c r="T30" s="1">
        <f t="shared" si="13"/>
        <v>3</v>
      </c>
      <c r="U30" s="1">
        <f t="shared" si="14"/>
        <v>5</v>
      </c>
      <c r="V30" s="1">
        <f t="shared" si="15"/>
        <v>1</v>
      </c>
      <c r="W30" s="1">
        <f t="shared" si="16"/>
        <v>3</v>
      </c>
      <c r="X30" s="1">
        <f t="shared" si="17"/>
        <v>8</v>
      </c>
      <c r="Y30" s="1">
        <f t="shared" si="18"/>
        <v>4</v>
      </c>
      <c r="Z30" s="1">
        <f t="shared" si="19"/>
        <v>3</v>
      </c>
      <c r="AA30" s="1" t="str">
        <f t="shared" si="0"/>
        <v>L</v>
      </c>
      <c r="AB30" s="1">
        <f t="shared" si="20"/>
        <v>3</v>
      </c>
      <c r="AC30" s="1" t="str">
        <f t="shared" si="1"/>
        <v>L</v>
      </c>
      <c r="AD30" s="1">
        <f t="shared" si="24"/>
        <v>4</v>
      </c>
      <c r="AE30" s="1">
        <f t="shared" si="25"/>
        <v>3</v>
      </c>
      <c r="AF30" s="1">
        <f t="shared" si="26"/>
        <v>3</v>
      </c>
      <c r="AG30" s="43"/>
      <c r="AM30" s="1" t="s">
        <v>1</v>
      </c>
    </row>
    <row r="31" spans="1:39" x14ac:dyDescent="0.3">
      <c r="A31" s="42">
        <v>46004</v>
      </c>
      <c r="B31" s="1">
        <v>30</v>
      </c>
      <c r="C31" s="1" t="s">
        <v>66</v>
      </c>
      <c r="D31" s="1" t="s">
        <v>8</v>
      </c>
      <c r="E31" s="1">
        <v>5</v>
      </c>
      <c r="F31" s="1">
        <v>6</v>
      </c>
      <c r="G31" s="1" t="s">
        <v>84</v>
      </c>
      <c r="H31" s="1" t="s">
        <v>83</v>
      </c>
      <c r="I31" s="1">
        <f t="shared" si="2"/>
        <v>14</v>
      </c>
      <c r="J31" s="1">
        <f t="shared" si="3"/>
        <v>8</v>
      </c>
      <c r="K31" s="1">
        <f t="shared" si="4"/>
        <v>1</v>
      </c>
      <c r="L31" s="1">
        <f t="shared" si="5"/>
        <v>8</v>
      </c>
      <c r="M31" s="1">
        <f t="shared" si="6"/>
        <v>0</v>
      </c>
      <c r="N31" s="1">
        <f t="shared" si="7"/>
        <v>5</v>
      </c>
      <c r="O31" s="1">
        <f t="shared" si="8"/>
        <v>6</v>
      </c>
      <c r="P31" s="1">
        <f t="shared" si="9"/>
        <v>5</v>
      </c>
      <c r="Q31" s="1">
        <f t="shared" si="10"/>
        <v>5</v>
      </c>
      <c r="R31" s="1">
        <f t="shared" si="11"/>
        <v>8</v>
      </c>
      <c r="S31" s="1">
        <f t="shared" si="12"/>
        <v>3</v>
      </c>
      <c r="T31" s="1">
        <f t="shared" si="13"/>
        <v>3</v>
      </c>
      <c r="U31" s="1">
        <f t="shared" si="14"/>
        <v>5</v>
      </c>
      <c r="V31" s="1">
        <f t="shared" si="15"/>
        <v>1</v>
      </c>
      <c r="W31" s="1">
        <f t="shared" si="16"/>
        <v>3</v>
      </c>
      <c r="X31" s="1">
        <f t="shared" si="17"/>
        <v>8</v>
      </c>
      <c r="Y31" s="1">
        <f t="shared" si="18"/>
        <v>4</v>
      </c>
      <c r="Z31" s="1">
        <f t="shared" si="19"/>
        <v>3</v>
      </c>
      <c r="AA31" s="1" t="str">
        <f t="shared" si="0"/>
        <v>L</v>
      </c>
      <c r="AB31" s="1">
        <f t="shared" si="20"/>
        <v>4</v>
      </c>
      <c r="AC31" s="1" t="str">
        <f t="shared" si="1"/>
        <v>OTL</v>
      </c>
      <c r="AD31" s="1">
        <f t="shared" si="24"/>
        <v>4</v>
      </c>
      <c r="AE31" s="1">
        <f t="shared" si="25"/>
        <v>2</v>
      </c>
      <c r="AF31" s="1">
        <f t="shared" si="26"/>
        <v>4</v>
      </c>
      <c r="AG31" s="43"/>
      <c r="AM31" s="1" t="s">
        <v>0</v>
      </c>
    </row>
    <row r="32" spans="1:39" x14ac:dyDescent="0.3">
      <c r="A32" s="42">
        <v>46005</v>
      </c>
      <c r="B32" s="1">
        <v>31</v>
      </c>
      <c r="C32" s="1" t="s">
        <v>66</v>
      </c>
      <c r="D32" s="1" t="s">
        <v>95</v>
      </c>
      <c r="E32" s="1">
        <v>4</v>
      </c>
      <c r="F32" s="1">
        <v>5</v>
      </c>
      <c r="G32" s="1" t="s">
        <v>84</v>
      </c>
      <c r="H32" s="1" t="s">
        <v>83</v>
      </c>
      <c r="I32" s="1">
        <f t="shared" si="2"/>
        <v>14</v>
      </c>
      <c r="J32" s="1">
        <f t="shared" si="3"/>
        <v>8</v>
      </c>
      <c r="K32" s="1">
        <f t="shared" si="4"/>
        <v>1</v>
      </c>
      <c r="L32" s="1">
        <f t="shared" si="5"/>
        <v>9</v>
      </c>
      <c r="M32" s="1">
        <f t="shared" si="6"/>
        <v>0</v>
      </c>
      <c r="N32" s="1">
        <f t="shared" si="7"/>
        <v>5</v>
      </c>
      <c r="O32" s="1">
        <f t="shared" si="8"/>
        <v>6</v>
      </c>
      <c r="P32" s="1">
        <f t="shared" si="9"/>
        <v>5</v>
      </c>
      <c r="Q32" s="1">
        <f t="shared" si="10"/>
        <v>6</v>
      </c>
      <c r="R32" s="1">
        <f t="shared" si="11"/>
        <v>8</v>
      </c>
      <c r="S32" s="1">
        <f t="shared" si="12"/>
        <v>3</v>
      </c>
      <c r="T32" s="1">
        <f t="shared" si="13"/>
        <v>3</v>
      </c>
      <c r="U32" s="1">
        <f t="shared" si="14"/>
        <v>5</v>
      </c>
      <c r="V32" s="1">
        <f t="shared" si="15"/>
        <v>1</v>
      </c>
      <c r="W32" s="1">
        <f t="shared" si="16"/>
        <v>3</v>
      </c>
      <c r="X32" s="1">
        <f t="shared" si="17"/>
        <v>8</v>
      </c>
      <c r="Y32" s="1">
        <f t="shared" si="18"/>
        <v>4</v>
      </c>
      <c r="Z32" s="1">
        <f t="shared" si="19"/>
        <v>3</v>
      </c>
      <c r="AA32" s="1" t="str">
        <f t="shared" si="0"/>
        <v>L</v>
      </c>
      <c r="AB32" s="1">
        <f t="shared" si="20"/>
        <v>5</v>
      </c>
      <c r="AC32" s="1" t="str">
        <f t="shared" si="1"/>
        <v>OTL</v>
      </c>
      <c r="AD32" s="1">
        <f t="shared" si="24"/>
        <v>4</v>
      </c>
      <c r="AE32" s="1">
        <f t="shared" si="25"/>
        <v>2</v>
      </c>
      <c r="AF32" s="1">
        <f t="shared" si="26"/>
        <v>4</v>
      </c>
      <c r="AG32" s="43"/>
    </row>
    <row r="33" spans="1:33" x14ac:dyDescent="0.3">
      <c r="A33" s="42">
        <v>46007</v>
      </c>
      <c r="B33" s="1">
        <v>32</v>
      </c>
      <c r="C33" s="1" t="s">
        <v>66</v>
      </c>
      <c r="D33" s="1" t="s">
        <v>20</v>
      </c>
      <c r="E33" s="1">
        <v>4</v>
      </c>
      <c r="F33" s="1">
        <v>6</v>
      </c>
      <c r="G33" s="1" t="s">
        <v>83</v>
      </c>
      <c r="H33" s="1" t="s">
        <v>83</v>
      </c>
      <c r="I33" s="1">
        <f t="shared" si="2"/>
        <v>14</v>
      </c>
      <c r="J33" s="1">
        <f t="shared" si="3"/>
        <v>9</v>
      </c>
      <c r="K33" s="1">
        <f t="shared" si="4"/>
        <v>1</v>
      </c>
      <c r="L33" s="1">
        <f t="shared" si="5"/>
        <v>9</v>
      </c>
      <c r="M33" s="1">
        <f t="shared" si="6"/>
        <v>0</v>
      </c>
      <c r="N33" s="1">
        <f t="shared" si="7"/>
        <v>5</v>
      </c>
      <c r="O33" s="1">
        <f t="shared" si="8"/>
        <v>6</v>
      </c>
      <c r="P33" s="1">
        <f t="shared" si="9"/>
        <v>6</v>
      </c>
      <c r="Q33" s="1">
        <f t="shared" si="10"/>
        <v>6</v>
      </c>
      <c r="R33" s="1">
        <f t="shared" si="11"/>
        <v>8</v>
      </c>
      <c r="S33" s="1">
        <f t="shared" si="12"/>
        <v>3</v>
      </c>
      <c r="T33" s="1">
        <f t="shared" si="13"/>
        <v>3</v>
      </c>
      <c r="U33" s="1">
        <f t="shared" si="14"/>
        <v>5</v>
      </c>
      <c r="V33" s="1">
        <f t="shared" si="15"/>
        <v>1</v>
      </c>
      <c r="W33" s="1">
        <f t="shared" si="16"/>
        <v>3</v>
      </c>
      <c r="X33" s="1">
        <f t="shared" si="17"/>
        <v>8</v>
      </c>
      <c r="Y33" s="1">
        <f t="shared" si="18"/>
        <v>4</v>
      </c>
      <c r="Z33" s="1">
        <f t="shared" si="19"/>
        <v>3</v>
      </c>
      <c r="AA33" s="1" t="str">
        <f t="shared" si="0"/>
        <v>L</v>
      </c>
      <c r="AB33" s="1">
        <f t="shared" si="20"/>
        <v>6</v>
      </c>
      <c r="AC33" s="1" t="str">
        <f t="shared" si="1"/>
        <v>L</v>
      </c>
      <c r="AD33" s="1">
        <f t="shared" si="24"/>
        <v>3</v>
      </c>
      <c r="AE33" s="1">
        <f t="shared" si="25"/>
        <v>3</v>
      </c>
      <c r="AF33" s="1">
        <f t="shared" si="26"/>
        <v>4</v>
      </c>
      <c r="AG33" s="43"/>
    </row>
    <row r="34" spans="1:33" x14ac:dyDescent="0.3">
      <c r="A34" s="42">
        <v>46009</v>
      </c>
      <c r="B34" s="1">
        <v>33</v>
      </c>
      <c r="C34" s="1" t="s">
        <v>65</v>
      </c>
      <c r="D34" s="1" t="s">
        <v>11</v>
      </c>
      <c r="E34" s="1">
        <v>0</v>
      </c>
      <c r="F34" s="1">
        <v>4</v>
      </c>
      <c r="G34" s="1" t="s">
        <v>83</v>
      </c>
      <c r="H34" s="1" t="s">
        <v>83</v>
      </c>
      <c r="I34" s="1">
        <f t="shared" si="2"/>
        <v>14</v>
      </c>
      <c r="J34" s="1">
        <f t="shared" si="3"/>
        <v>10</v>
      </c>
      <c r="K34" s="1">
        <f t="shared" si="4"/>
        <v>1</v>
      </c>
      <c r="L34" s="1">
        <f t="shared" si="5"/>
        <v>9</v>
      </c>
      <c r="M34" s="1">
        <f t="shared" si="6"/>
        <v>0</v>
      </c>
      <c r="N34" s="1">
        <f t="shared" si="7"/>
        <v>5</v>
      </c>
      <c r="O34" s="1">
        <f t="shared" si="8"/>
        <v>6</v>
      </c>
      <c r="P34" s="1">
        <f t="shared" si="9"/>
        <v>6</v>
      </c>
      <c r="Q34" s="1">
        <f t="shared" si="10"/>
        <v>6</v>
      </c>
      <c r="R34" s="1">
        <f t="shared" si="11"/>
        <v>8</v>
      </c>
      <c r="S34" s="1">
        <f t="shared" si="12"/>
        <v>4</v>
      </c>
      <c r="T34" s="1">
        <f t="shared" si="13"/>
        <v>3</v>
      </c>
      <c r="U34" s="1">
        <f t="shared" si="14"/>
        <v>5</v>
      </c>
      <c r="V34" s="1">
        <f t="shared" si="15"/>
        <v>1</v>
      </c>
      <c r="W34" s="1">
        <f t="shared" si="16"/>
        <v>3</v>
      </c>
      <c r="X34" s="1">
        <f t="shared" si="17"/>
        <v>8</v>
      </c>
      <c r="Y34" s="1">
        <f t="shared" si="18"/>
        <v>5</v>
      </c>
      <c r="Z34" s="1">
        <f t="shared" si="19"/>
        <v>3</v>
      </c>
      <c r="AA34" s="1" t="str">
        <f t="shared" ref="AA34:AA65" si="27">IF(E34="","",IF(E34&gt;F34,"W","L"))</f>
        <v>L</v>
      </c>
      <c r="AB34" s="1">
        <f t="shared" si="20"/>
        <v>7</v>
      </c>
      <c r="AC34" s="1" t="str">
        <f t="shared" ref="AC34:AC65" si="28">IF(E34="","",IF(E34&gt;F34,"W",IF(AND(E34&lt;F34,G34=$AK$2,H34=$AK$2),"L","OTL")))</f>
        <v>L</v>
      </c>
      <c r="AD34" s="1">
        <f t="shared" si="24"/>
        <v>2</v>
      </c>
      <c r="AE34" s="1">
        <f t="shared" si="25"/>
        <v>4</v>
      </c>
      <c r="AF34" s="1">
        <f t="shared" si="26"/>
        <v>4</v>
      </c>
      <c r="AG34" s="43"/>
    </row>
    <row r="35" spans="1:33" x14ac:dyDescent="0.3">
      <c r="A35" s="42">
        <v>46011</v>
      </c>
      <c r="B35" s="1">
        <v>34</v>
      </c>
      <c r="C35" s="1" t="s">
        <v>65</v>
      </c>
      <c r="D35" s="1" t="s">
        <v>16</v>
      </c>
      <c r="E35" s="1">
        <v>0</v>
      </c>
      <c r="F35" s="1">
        <v>4</v>
      </c>
      <c r="G35" s="1" t="s">
        <v>83</v>
      </c>
      <c r="H35" s="1" t="s">
        <v>83</v>
      </c>
      <c r="I35" s="1">
        <f t="shared" ref="I35:I66" si="29">IF(E35="","",IF(E35&gt;F35,I34+1,I34))</f>
        <v>14</v>
      </c>
      <c r="J35" s="1">
        <f t="shared" ref="J35:J66" si="30">IF(E35="","",IF(AND(F35&gt;E35,G35=$AK$2,H35=$AK$2),J34+1,J34))</f>
        <v>11</v>
      </c>
      <c r="K35" s="1">
        <f t="shared" ref="K35:K66" si="31">IF(E35="","",IF(AND(G35=$AK$1,E35&gt;F35),K34+1,K34))</f>
        <v>1</v>
      </c>
      <c r="L35" s="1">
        <f t="shared" ref="L35:L66" si="32">IF(E35="","",IF(AND(OR(G35=$AK$1,H35=$AK$1),E35&lt;F35),L34+1,L34))</f>
        <v>9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5</v>
      </c>
      <c r="O35" s="1">
        <f t="shared" ref="O35:O66" si="35">IF(E35="","",IF(AND(C35=$AL$1,E35&gt;F35),O34+1,O34))</f>
        <v>6</v>
      </c>
      <c r="P35" s="1">
        <f t="shared" ref="P35:P66" si="36">IF(E35="","",IF(AND(C35=$AL$1,F35&gt;E35,G35=$AK$2,H35=$AK$2), P34+1, P34))</f>
        <v>6</v>
      </c>
      <c r="Q35" s="1">
        <f t="shared" ref="Q35:Q66" si="37">IF(E35="","",IF(AND(C35=$AL$1,F35&gt;E35,OR(G35=$AK$1,H35=$AK$1)),Q34+1, Q34))</f>
        <v>6</v>
      </c>
      <c r="R35" s="1">
        <f t="shared" ref="R35:R66" si="38">IF(E35="","",IF(AND(C35=$AL$2,E35&gt;F35),R34+1,R34))</f>
        <v>8</v>
      </c>
      <c r="S35" s="1">
        <f t="shared" ref="S35:S66" si="39">IF(E35="","",IF(AND(C35=$AL$2,F35&gt;E35,G35=$AK$2,H35=$AK$2),S34+1,S34))</f>
        <v>5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1</v>
      </c>
      <c r="W35" s="1">
        <f t="shared" ref="W35:W66" si="43">IF(E35="","",IF(AND(E35&lt;F35,COUNTIF($AO$1:$AO$7,D35)=1,OR(G35=$AK$1,H35=$AK$1)), W34+1, W34))</f>
        <v>3</v>
      </c>
      <c r="X35" s="1">
        <f t="shared" ref="X35:X66" si="44">IF(E35="","",IF(AND(E35&gt;F35,COUNTIF($AN$1:$AN$15,D35)=1),X34+1,X34))</f>
        <v>8</v>
      </c>
      <c r="Y35" s="1">
        <f t="shared" ref="Y35:Y66" si="45">IF(E35="","",IF(AND(E35&lt;F35,G35=$AK$2,H35=$AK$2,COUNTIF($AN$1:$AN$15,D35)=1),Y34+1,Y34))</f>
        <v>6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L</v>
      </c>
      <c r="AB35" s="1">
        <f t="shared" ref="AB35:AB66" si="47">IF(AA35="","",IF(AA35=AA34,AB34+1,1))</f>
        <v>8</v>
      </c>
      <c r="AC35" s="1" t="str">
        <f t="shared" si="28"/>
        <v>L</v>
      </c>
      <c r="AD35" s="1">
        <f t="shared" si="24"/>
        <v>2</v>
      </c>
      <c r="AE35" s="1">
        <f t="shared" si="25"/>
        <v>4</v>
      </c>
      <c r="AF35" s="1">
        <f t="shared" si="26"/>
        <v>4</v>
      </c>
      <c r="AG35" s="43"/>
    </row>
    <row r="36" spans="1:33" x14ac:dyDescent="0.3">
      <c r="A36" s="42">
        <v>46012</v>
      </c>
      <c r="B36" s="1">
        <v>35</v>
      </c>
      <c r="C36" s="1" t="s">
        <v>66</v>
      </c>
      <c r="D36" s="1" t="s">
        <v>16</v>
      </c>
      <c r="E36" s="1">
        <v>4</v>
      </c>
      <c r="F36" s="1">
        <v>3</v>
      </c>
      <c r="G36" s="1" t="s">
        <v>84</v>
      </c>
      <c r="H36" s="1" t="s">
        <v>84</v>
      </c>
      <c r="I36" s="1">
        <f t="shared" si="29"/>
        <v>15</v>
      </c>
      <c r="J36" s="1">
        <f t="shared" si="30"/>
        <v>11</v>
      </c>
      <c r="K36" s="1">
        <f t="shared" si="31"/>
        <v>2</v>
      </c>
      <c r="L36" s="1">
        <f t="shared" si="32"/>
        <v>9</v>
      </c>
      <c r="M36" s="1">
        <f t="shared" si="33"/>
        <v>1</v>
      </c>
      <c r="N36" s="1">
        <f t="shared" si="34"/>
        <v>5</v>
      </c>
      <c r="O36" s="1">
        <f t="shared" si="35"/>
        <v>7</v>
      </c>
      <c r="P36" s="1">
        <f t="shared" si="36"/>
        <v>6</v>
      </c>
      <c r="Q36" s="1">
        <f t="shared" si="37"/>
        <v>6</v>
      </c>
      <c r="R36" s="1">
        <f t="shared" si="38"/>
        <v>8</v>
      </c>
      <c r="S36" s="1">
        <f t="shared" si="39"/>
        <v>5</v>
      </c>
      <c r="T36" s="1">
        <f t="shared" si="40"/>
        <v>3</v>
      </c>
      <c r="U36" s="1">
        <f t="shared" si="41"/>
        <v>5</v>
      </c>
      <c r="V36" s="1">
        <f t="shared" si="42"/>
        <v>1</v>
      </c>
      <c r="W36" s="1">
        <f t="shared" si="43"/>
        <v>3</v>
      </c>
      <c r="X36" s="1">
        <f t="shared" si="44"/>
        <v>9</v>
      </c>
      <c r="Y36" s="1">
        <f t="shared" si="45"/>
        <v>6</v>
      </c>
      <c r="Z36" s="1">
        <f t="shared" si="46"/>
        <v>3</v>
      </c>
      <c r="AA36" s="1" t="str">
        <f t="shared" si="27"/>
        <v>W</v>
      </c>
      <c r="AB36" s="1">
        <f t="shared" si="47"/>
        <v>1</v>
      </c>
      <c r="AC36" s="1" t="str">
        <f t="shared" si="28"/>
        <v>W</v>
      </c>
      <c r="AD36" s="1">
        <f t="shared" si="24"/>
        <v>2</v>
      </c>
      <c r="AE36" s="1">
        <f t="shared" si="25"/>
        <v>4</v>
      </c>
      <c r="AF36" s="1">
        <f t="shared" si="26"/>
        <v>4</v>
      </c>
      <c r="AG36" s="43"/>
    </row>
    <row r="37" spans="1:33" x14ac:dyDescent="0.3">
      <c r="A37" s="42">
        <v>46014</v>
      </c>
      <c r="B37" s="1">
        <v>36</v>
      </c>
      <c r="C37" s="1" t="s">
        <v>65</v>
      </c>
      <c r="D37" s="1" t="s">
        <v>4</v>
      </c>
      <c r="E37" s="1">
        <v>3</v>
      </c>
      <c r="F37" s="1">
        <v>6</v>
      </c>
      <c r="G37" s="1" t="s">
        <v>83</v>
      </c>
      <c r="H37" s="1" t="s">
        <v>83</v>
      </c>
      <c r="I37" s="1">
        <f t="shared" si="29"/>
        <v>15</v>
      </c>
      <c r="J37" s="1">
        <f t="shared" si="30"/>
        <v>12</v>
      </c>
      <c r="K37" s="1">
        <f t="shared" si="31"/>
        <v>2</v>
      </c>
      <c r="L37" s="1">
        <f t="shared" si="32"/>
        <v>9</v>
      </c>
      <c r="M37" s="1">
        <f t="shared" si="33"/>
        <v>1</v>
      </c>
      <c r="N37" s="1">
        <f t="shared" si="34"/>
        <v>5</v>
      </c>
      <c r="O37" s="1">
        <f t="shared" si="35"/>
        <v>7</v>
      </c>
      <c r="P37" s="1">
        <f t="shared" si="36"/>
        <v>6</v>
      </c>
      <c r="Q37" s="1">
        <f t="shared" si="37"/>
        <v>6</v>
      </c>
      <c r="R37" s="1">
        <f t="shared" si="38"/>
        <v>8</v>
      </c>
      <c r="S37" s="1">
        <f t="shared" si="39"/>
        <v>6</v>
      </c>
      <c r="T37" s="1">
        <f t="shared" si="40"/>
        <v>3</v>
      </c>
      <c r="U37" s="1">
        <f t="shared" si="41"/>
        <v>5</v>
      </c>
      <c r="V37" s="1">
        <f t="shared" si="42"/>
        <v>1</v>
      </c>
      <c r="W37" s="1">
        <f t="shared" si="43"/>
        <v>3</v>
      </c>
      <c r="X37" s="1">
        <f t="shared" si="44"/>
        <v>9</v>
      </c>
      <c r="Y37" s="1">
        <f t="shared" si="45"/>
        <v>7</v>
      </c>
      <c r="Z37" s="1">
        <f t="shared" si="46"/>
        <v>3</v>
      </c>
      <c r="AA37" s="1" t="str">
        <f t="shared" si="27"/>
        <v>L</v>
      </c>
      <c r="AB37" s="1">
        <f t="shared" si="47"/>
        <v>1</v>
      </c>
      <c r="AC37" s="1" t="str">
        <f t="shared" si="28"/>
        <v>L</v>
      </c>
      <c r="AD37" s="1">
        <f t="shared" si="24"/>
        <v>1</v>
      </c>
      <c r="AE37" s="1">
        <f t="shared" si="25"/>
        <v>5</v>
      </c>
      <c r="AF37" s="1">
        <f t="shared" si="26"/>
        <v>4</v>
      </c>
      <c r="AG37" s="43"/>
    </row>
    <row r="38" spans="1:33" x14ac:dyDescent="0.3">
      <c r="A38" s="42">
        <v>46019</v>
      </c>
      <c r="B38" s="1">
        <v>37</v>
      </c>
      <c r="C38" s="1" t="s">
        <v>65</v>
      </c>
      <c r="D38" s="1" t="s">
        <v>25</v>
      </c>
      <c r="E38" s="1">
        <v>7</v>
      </c>
      <c r="F38" s="1">
        <v>3</v>
      </c>
      <c r="G38" s="1" t="s">
        <v>83</v>
      </c>
      <c r="H38" s="1" t="s">
        <v>83</v>
      </c>
      <c r="I38" s="1">
        <f t="shared" si="29"/>
        <v>16</v>
      </c>
      <c r="J38" s="1">
        <f t="shared" si="30"/>
        <v>12</v>
      </c>
      <c r="K38" s="1">
        <f t="shared" si="31"/>
        <v>2</v>
      </c>
      <c r="L38" s="1">
        <f t="shared" si="32"/>
        <v>9</v>
      </c>
      <c r="M38" s="1">
        <f t="shared" si="33"/>
        <v>1</v>
      </c>
      <c r="N38" s="1">
        <f t="shared" si="34"/>
        <v>5</v>
      </c>
      <c r="O38" s="1">
        <f t="shared" si="35"/>
        <v>7</v>
      </c>
      <c r="P38" s="1">
        <f t="shared" si="36"/>
        <v>6</v>
      </c>
      <c r="Q38" s="1">
        <f t="shared" si="37"/>
        <v>6</v>
      </c>
      <c r="R38" s="1">
        <f t="shared" si="38"/>
        <v>9</v>
      </c>
      <c r="S38" s="1">
        <f t="shared" si="39"/>
        <v>6</v>
      </c>
      <c r="T38" s="1">
        <f t="shared" si="40"/>
        <v>3</v>
      </c>
      <c r="U38" s="1">
        <f t="shared" si="41"/>
        <v>5</v>
      </c>
      <c r="V38" s="1">
        <f t="shared" si="42"/>
        <v>1</v>
      </c>
      <c r="W38" s="1">
        <f t="shared" si="43"/>
        <v>3</v>
      </c>
      <c r="X38" s="1">
        <f t="shared" si="44"/>
        <v>9</v>
      </c>
      <c r="Y38" s="1">
        <f t="shared" si="45"/>
        <v>7</v>
      </c>
      <c r="Z38" s="1">
        <f t="shared" si="46"/>
        <v>3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2</v>
      </c>
      <c r="AE38" s="1">
        <f t="shared" si="25"/>
        <v>5</v>
      </c>
      <c r="AF38" s="1">
        <f t="shared" si="26"/>
        <v>3</v>
      </c>
      <c r="AG38" s="43"/>
    </row>
    <row r="39" spans="1:33" x14ac:dyDescent="0.3">
      <c r="A39" s="42">
        <v>46021</v>
      </c>
      <c r="B39" s="1">
        <v>38</v>
      </c>
      <c r="C39" s="1" t="s">
        <v>66</v>
      </c>
      <c r="D39" s="1" t="s">
        <v>26</v>
      </c>
      <c r="E39" s="1">
        <v>5</v>
      </c>
      <c r="F39" s="1">
        <v>1</v>
      </c>
      <c r="G39" s="1" t="s">
        <v>83</v>
      </c>
      <c r="H39" s="1" t="s">
        <v>83</v>
      </c>
      <c r="I39" s="1">
        <f t="shared" si="29"/>
        <v>17</v>
      </c>
      <c r="J39" s="1">
        <f t="shared" si="30"/>
        <v>12</v>
      </c>
      <c r="K39" s="1">
        <f t="shared" si="31"/>
        <v>2</v>
      </c>
      <c r="L39" s="1">
        <f t="shared" si="32"/>
        <v>9</v>
      </c>
      <c r="M39" s="1">
        <f t="shared" si="33"/>
        <v>1</v>
      </c>
      <c r="N39" s="1">
        <f t="shared" si="34"/>
        <v>5</v>
      </c>
      <c r="O39" s="1">
        <f t="shared" si="35"/>
        <v>8</v>
      </c>
      <c r="P39" s="1">
        <f t="shared" si="36"/>
        <v>6</v>
      </c>
      <c r="Q39" s="1">
        <f t="shared" si="37"/>
        <v>6</v>
      </c>
      <c r="R39" s="1">
        <f t="shared" si="38"/>
        <v>9</v>
      </c>
      <c r="S39" s="1">
        <f t="shared" si="39"/>
        <v>6</v>
      </c>
      <c r="T39" s="1">
        <f t="shared" si="40"/>
        <v>3</v>
      </c>
      <c r="U39" s="1">
        <f t="shared" si="41"/>
        <v>6</v>
      </c>
      <c r="V39" s="1">
        <f t="shared" si="42"/>
        <v>1</v>
      </c>
      <c r="W39" s="1">
        <f t="shared" si="43"/>
        <v>3</v>
      </c>
      <c r="X39" s="1">
        <f t="shared" si="44"/>
        <v>10</v>
      </c>
      <c r="Y39" s="1">
        <f t="shared" si="45"/>
        <v>7</v>
      </c>
      <c r="Z39" s="1">
        <f t="shared" si="46"/>
        <v>3</v>
      </c>
      <c r="AA39" s="1" t="str">
        <f t="shared" si="27"/>
        <v>W</v>
      </c>
      <c r="AB39" s="1">
        <f t="shared" si="47"/>
        <v>2</v>
      </c>
      <c r="AC39" s="1" t="str">
        <f t="shared" si="28"/>
        <v>W</v>
      </c>
      <c r="AD39" s="1">
        <f t="shared" si="24"/>
        <v>3</v>
      </c>
      <c r="AE39" s="1">
        <f t="shared" si="25"/>
        <v>5</v>
      </c>
      <c r="AF39" s="1">
        <f t="shared" si="26"/>
        <v>2</v>
      </c>
      <c r="AG39" s="43"/>
    </row>
    <row r="40" spans="1:33" x14ac:dyDescent="0.3">
      <c r="A40" s="42">
        <v>46023</v>
      </c>
      <c r="B40" s="1">
        <v>39</v>
      </c>
      <c r="C40" s="1" t="s">
        <v>66</v>
      </c>
      <c r="D40" s="1" t="s">
        <v>21</v>
      </c>
      <c r="E40" s="1">
        <v>4</v>
      </c>
      <c r="F40" s="1">
        <v>3</v>
      </c>
      <c r="G40" s="1" t="s">
        <v>84</v>
      </c>
      <c r="H40" s="1" t="s">
        <v>83</v>
      </c>
      <c r="I40" s="1">
        <f t="shared" si="29"/>
        <v>18</v>
      </c>
      <c r="J40" s="1">
        <f t="shared" si="30"/>
        <v>12</v>
      </c>
      <c r="K40" s="1">
        <f t="shared" si="31"/>
        <v>3</v>
      </c>
      <c r="L40" s="1">
        <f t="shared" si="32"/>
        <v>9</v>
      </c>
      <c r="M40" s="1">
        <f t="shared" si="33"/>
        <v>1</v>
      </c>
      <c r="N40" s="1">
        <f t="shared" si="34"/>
        <v>5</v>
      </c>
      <c r="O40" s="1">
        <f t="shared" si="35"/>
        <v>9</v>
      </c>
      <c r="P40" s="1">
        <f t="shared" si="36"/>
        <v>6</v>
      </c>
      <c r="Q40" s="1">
        <f t="shared" si="37"/>
        <v>6</v>
      </c>
      <c r="R40" s="1">
        <f t="shared" si="38"/>
        <v>9</v>
      </c>
      <c r="S40" s="1">
        <f t="shared" si="39"/>
        <v>6</v>
      </c>
      <c r="T40" s="1">
        <f t="shared" si="40"/>
        <v>3</v>
      </c>
      <c r="U40" s="1">
        <f t="shared" si="41"/>
        <v>6</v>
      </c>
      <c r="V40" s="1">
        <f t="shared" si="42"/>
        <v>1</v>
      </c>
      <c r="W40" s="1">
        <f t="shared" si="43"/>
        <v>3</v>
      </c>
      <c r="X40" s="1">
        <f t="shared" si="44"/>
        <v>11</v>
      </c>
      <c r="Y40" s="1">
        <f t="shared" si="45"/>
        <v>7</v>
      </c>
      <c r="Z40" s="1">
        <f t="shared" si="46"/>
        <v>3</v>
      </c>
      <c r="AA40" s="1" t="str">
        <f t="shared" si="27"/>
        <v>W</v>
      </c>
      <c r="AB40" s="1">
        <f t="shared" si="47"/>
        <v>3</v>
      </c>
      <c r="AC40" s="1" t="str">
        <f t="shared" si="28"/>
        <v>W</v>
      </c>
      <c r="AD40" s="1">
        <f t="shared" si="24"/>
        <v>4</v>
      </c>
      <c r="AE40" s="1">
        <f t="shared" si="25"/>
        <v>4</v>
      </c>
      <c r="AF40" s="1">
        <f t="shared" si="26"/>
        <v>2</v>
      </c>
      <c r="AG40" s="43"/>
    </row>
    <row r="41" spans="1:33" x14ac:dyDescent="0.3">
      <c r="A41" s="42">
        <v>46025</v>
      </c>
      <c r="B41" s="1">
        <v>40</v>
      </c>
      <c r="C41" s="1" t="s">
        <v>65</v>
      </c>
      <c r="D41" s="1" t="s">
        <v>21</v>
      </c>
      <c r="E41" s="1">
        <v>4</v>
      </c>
      <c r="F41" s="1">
        <v>1</v>
      </c>
      <c r="G41" s="1" t="s">
        <v>83</v>
      </c>
      <c r="H41" s="1" t="s">
        <v>83</v>
      </c>
      <c r="I41" s="1">
        <f t="shared" si="29"/>
        <v>19</v>
      </c>
      <c r="J41" s="1">
        <f t="shared" si="30"/>
        <v>12</v>
      </c>
      <c r="K41" s="1">
        <f t="shared" si="31"/>
        <v>3</v>
      </c>
      <c r="L41" s="1">
        <f t="shared" si="32"/>
        <v>9</v>
      </c>
      <c r="M41" s="1">
        <f t="shared" si="33"/>
        <v>1</v>
      </c>
      <c r="N41" s="1">
        <f t="shared" si="34"/>
        <v>5</v>
      </c>
      <c r="O41" s="1">
        <f t="shared" si="35"/>
        <v>9</v>
      </c>
      <c r="P41" s="1">
        <f t="shared" si="36"/>
        <v>6</v>
      </c>
      <c r="Q41" s="1">
        <f t="shared" si="37"/>
        <v>6</v>
      </c>
      <c r="R41" s="1">
        <f t="shared" si="38"/>
        <v>10</v>
      </c>
      <c r="S41" s="1">
        <f t="shared" si="39"/>
        <v>6</v>
      </c>
      <c r="T41" s="1">
        <f t="shared" si="40"/>
        <v>3</v>
      </c>
      <c r="U41" s="1">
        <f t="shared" si="41"/>
        <v>6</v>
      </c>
      <c r="V41" s="1">
        <f t="shared" si="42"/>
        <v>1</v>
      </c>
      <c r="W41" s="1">
        <f t="shared" si="43"/>
        <v>3</v>
      </c>
      <c r="X41" s="1">
        <f t="shared" si="44"/>
        <v>12</v>
      </c>
      <c r="Y41" s="1">
        <f t="shared" si="45"/>
        <v>7</v>
      </c>
      <c r="Z41" s="1">
        <f t="shared" si="46"/>
        <v>3</v>
      </c>
      <c r="AA41" s="1" t="str">
        <f t="shared" si="27"/>
        <v>W</v>
      </c>
      <c r="AB41" s="1">
        <f t="shared" si="47"/>
        <v>4</v>
      </c>
      <c r="AC41" s="1" t="str">
        <f t="shared" si="28"/>
        <v>W</v>
      </c>
      <c r="AD41" s="1">
        <f t="shared" si="24"/>
        <v>5</v>
      </c>
      <c r="AE41" s="1">
        <f t="shared" si="25"/>
        <v>4</v>
      </c>
      <c r="AF41" s="1">
        <f t="shared" si="26"/>
        <v>1</v>
      </c>
      <c r="AG41" s="43"/>
    </row>
    <row r="42" spans="1:33" x14ac:dyDescent="0.3">
      <c r="A42" s="42">
        <v>46026</v>
      </c>
      <c r="B42" s="1">
        <v>41</v>
      </c>
      <c r="C42" s="1" t="s">
        <v>65</v>
      </c>
      <c r="D42" s="1" t="s">
        <v>23</v>
      </c>
      <c r="E42" s="1">
        <v>5</v>
      </c>
      <c r="F42" s="1">
        <v>4</v>
      </c>
      <c r="G42" s="1" t="s">
        <v>84</v>
      </c>
      <c r="H42" s="1" t="s">
        <v>83</v>
      </c>
      <c r="I42" s="1">
        <f t="shared" si="29"/>
        <v>20</v>
      </c>
      <c r="J42" s="1">
        <f t="shared" si="30"/>
        <v>12</v>
      </c>
      <c r="K42" s="1">
        <f t="shared" si="31"/>
        <v>4</v>
      </c>
      <c r="L42" s="1">
        <f t="shared" si="32"/>
        <v>9</v>
      </c>
      <c r="M42" s="1">
        <f t="shared" si="33"/>
        <v>1</v>
      </c>
      <c r="N42" s="1">
        <f t="shared" si="34"/>
        <v>5</v>
      </c>
      <c r="O42" s="1">
        <f t="shared" si="35"/>
        <v>9</v>
      </c>
      <c r="P42" s="1">
        <f t="shared" si="36"/>
        <v>6</v>
      </c>
      <c r="Q42" s="1">
        <f t="shared" si="37"/>
        <v>6</v>
      </c>
      <c r="R42" s="1">
        <f t="shared" si="38"/>
        <v>11</v>
      </c>
      <c r="S42" s="1">
        <f t="shared" si="39"/>
        <v>6</v>
      </c>
      <c r="T42" s="1">
        <f t="shared" si="40"/>
        <v>3</v>
      </c>
      <c r="U42" s="1">
        <f t="shared" si="41"/>
        <v>7</v>
      </c>
      <c r="V42" s="1">
        <f t="shared" si="42"/>
        <v>1</v>
      </c>
      <c r="W42" s="1">
        <f t="shared" si="43"/>
        <v>3</v>
      </c>
      <c r="X42" s="1">
        <f t="shared" si="44"/>
        <v>13</v>
      </c>
      <c r="Y42" s="1">
        <f t="shared" si="45"/>
        <v>7</v>
      </c>
      <c r="Z42" s="1">
        <f t="shared" si="46"/>
        <v>3</v>
      </c>
      <c r="AA42" s="1" t="str">
        <f t="shared" si="27"/>
        <v>W</v>
      </c>
      <c r="AB42" s="1">
        <f t="shared" si="47"/>
        <v>5</v>
      </c>
      <c r="AC42" s="1" t="str">
        <f t="shared" si="28"/>
        <v>W</v>
      </c>
      <c r="AD42" s="1">
        <f t="shared" si="24"/>
        <v>6</v>
      </c>
      <c r="AE42" s="1">
        <f t="shared" si="25"/>
        <v>4</v>
      </c>
      <c r="AF42" s="1">
        <f t="shared" si="26"/>
        <v>0</v>
      </c>
      <c r="AG42" s="43"/>
    </row>
    <row r="43" spans="1:33" x14ac:dyDescent="0.3">
      <c r="A43" s="42">
        <v>46030</v>
      </c>
      <c r="B43" s="1">
        <v>42</v>
      </c>
      <c r="C43" s="1" t="s">
        <v>66</v>
      </c>
      <c r="D43" s="1" t="s">
        <v>14</v>
      </c>
      <c r="E43" s="1">
        <v>4</v>
      </c>
      <c r="F43" s="1">
        <v>1</v>
      </c>
      <c r="G43" s="1" t="s">
        <v>83</v>
      </c>
      <c r="H43" s="1" t="s">
        <v>83</v>
      </c>
      <c r="I43" s="1">
        <f t="shared" si="29"/>
        <v>21</v>
      </c>
      <c r="J43" s="1">
        <f t="shared" si="30"/>
        <v>12</v>
      </c>
      <c r="K43" s="1">
        <f t="shared" si="31"/>
        <v>4</v>
      </c>
      <c r="L43" s="1">
        <f t="shared" si="32"/>
        <v>9</v>
      </c>
      <c r="M43" s="1">
        <f t="shared" si="33"/>
        <v>1</v>
      </c>
      <c r="N43" s="1">
        <f t="shared" si="34"/>
        <v>5</v>
      </c>
      <c r="O43" s="1">
        <f t="shared" si="35"/>
        <v>10</v>
      </c>
      <c r="P43" s="1">
        <f t="shared" si="36"/>
        <v>6</v>
      </c>
      <c r="Q43" s="1">
        <f t="shared" si="37"/>
        <v>6</v>
      </c>
      <c r="R43" s="1">
        <f t="shared" si="38"/>
        <v>11</v>
      </c>
      <c r="S43" s="1">
        <f t="shared" si="39"/>
        <v>6</v>
      </c>
      <c r="T43" s="1">
        <f t="shared" si="40"/>
        <v>3</v>
      </c>
      <c r="U43" s="1">
        <f t="shared" si="41"/>
        <v>8</v>
      </c>
      <c r="V43" s="1">
        <f t="shared" si="42"/>
        <v>1</v>
      </c>
      <c r="W43" s="1">
        <f t="shared" si="43"/>
        <v>3</v>
      </c>
      <c r="X43" s="1">
        <f t="shared" si="44"/>
        <v>14</v>
      </c>
      <c r="Y43" s="1">
        <f t="shared" si="45"/>
        <v>7</v>
      </c>
      <c r="Z43" s="1">
        <f t="shared" si="46"/>
        <v>3</v>
      </c>
      <c r="AA43" s="1" t="str">
        <f t="shared" si="27"/>
        <v>W</v>
      </c>
      <c r="AB43" s="1">
        <f t="shared" si="47"/>
        <v>6</v>
      </c>
      <c r="AC43" s="1" t="str">
        <f t="shared" si="28"/>
        <v>W</v>
      </c>
      <c r="AD43" s="1">
        <f t="shared" si="24"/>
        <v>7</v>
      </c>
      <c r="AE43" s="1">
        <f t="shared" si="25"/>
        <v>3</v>
      </c>
      <c r="AF43" s="1">
        <f t="shared" si="26"/>
        <v>0</v>
      </c>
      <c r="AG43" s="43"/>
    </row>
    <row r="44" spans="1:33" x14ac:dyDescent="0.3">
      <c r="A44" s="42">
        <v>46032</v>
      </c>
      <c r="B44" s="1">
        <v>43</v>
      </c>
      <c r="C44" s="1" t="s">
        <v>66</v>
      </c>
      <c r="D44" s="1" t="s">
        <v>27</v>
      </c>
      <c r="E44" s="1">
        <v>1</v>
      </c>
      <c r="F44" s="1">
        <v>2</v>
      </c>
      <c r="G44" s="1" t="s">
        <v>83</v>
      </c>
      <c r="H44" s="1" t="s">
        <v>83</v>
      </c>
      <c r="I44" s="1">
        <f t="shared" si="29"/>
        <v>21</v>
      </c>
      <c r="J44" s="1">
        <f t="shared" si="30"/>
        <v>13</v>
      </c>
      <c r="K44" s="1">
        <f t="shared" si="31"/>
        <v>4</v>
      </c>
      <c r="L44" s="1">
        <f t="shared" si="32"/>
        <v>9</v>
      </c>
      <c r="M44" s="1">
        <f t="shared" si="33"/>
        <v>1</v>
      </c>
      <c r="N44" s="1">
        <f t="shared" si="34"/>
        <v>5</v>
      </c>
      <c r="O44" s="1">
        <f t="shared" si="35"/>
        <v>10</v>
      </c>
      <c r="P44" s="1">
        <f t="shared" si="36"/>
        <v>7</v>
      </c>
      <c r="Q44" s="1">
        <f t="shared" si="37"/>
        <v>6</v>
      </c>
      <c r="R44" s="1">
        <f t="shared" si="38"/>
        <v>11</v>
      </c>
      <c r="S44" s="1">
        <f t="shared" si="39"/>
        <v>6</v>
      </c>
      <c r="T44" s="1">
        <f t="shared" si="40"/>
        <v>3</v>
      </c>
      <c r="U44" s="1">
        <f t="shared" si="41"/>
        <v>8</v>
      </c>
      <c r="V44" s="1">
        <f t="shared" si="42"/>
        <v>1</v>
      </c>
      <c r="W44" s="1">
        <f t="shared" si="43"/>
        <v>3</v>
      </c>
      <c r="X44" s="1">
        <f t="shared" si="44"/>
        <v>14</v>
      </c>
      <c r="Y44" s="1">
        <f t="shared" si="45"/>
        <v>7</v>
      </c>
      <c r="Z44" s="1">
        <f t="shared" si="46"/>
        <v>3</v>
      </c>
      <c r="AA44" s="1" t="str">
        <f t="shared" si="27"/>
        <v>L</v>
      </c>
      <c r="AB44" s="1">
        <f t="shared" si="47"/>
        <v>1</v>
      </c>
      <c r="AC44" s="1" t="str">
        <f t="shared" si="28"/>
        <v>L</v>
      </c>
      <c r="AD44" s="1">
        <f t="shared" ref="AD44:AD75" si="48">IF(AC44="","",COUNTIFS(AC35:AC44,"W"))</f>
        <v>7</v>
      </c>
      <c r="AE44" s="1">
        <f t="shared" ref="AE44:AE75" si="49">IF(AC44="","",COUNTIFS(AC35:AC44,"L"))</f>
        <v>3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46033</v>
      </c>
      <c r="B45" s="1">
        <v>44</v>
      </c>
      <c r="C45" s="1" t="s">
        <v>65</v>
      </c>
      <c r="D45" s="1" t="s">
        <v>29</v>
      </c>
      <c r="E45" s="1">
        <v>0</v>
      </c>
      <c r="F45" s="1">
        <v>1</v>
      </c>
      <c r="G45" s="1" t="s">
        <v>83</v>
      </c>
      <c r="H45" s="1" t="s">
        <v>83</v>
      </c>
      <c r="I45" s="1">
        <f t="shared" si="29"/>
        <v>21</v>
      </c>
      <c r="J45" s="1">
        <f t="shared" si="30"/>
        <v>14</v>
      </c>
      <c r="K45" s="1">
        <f t="shared" si="31"/>
        <v>4</v>
      </c>
      <c r="L45" s="1">
        <f t="shared" si="32"/>
        <v>9</v>
      </c>
      <c r="M45" s="1">
        <f t="shared" si="33"/>
        <v>1</v>
      </c>
      <c r="N45" s="1">
        <f t="shared" si="34"/>
        <v>5</v>
      </c>
      <c r="O45" s="1">
        <f t="shared" si="35"/>
        <v>10</v>
      </c>
      <c r="P45" s="1">
        <f t="shared" si="36"/>
        <v>7</v>
      </c>
      <c r="Q45" s="1">
        <f t="shared" si="37"/>
        <v>6</v>
      </c>
      <c r="R45" s="1">
        <f t="shared" si="38"/>
        <v>11</v>
      </c>
      <c r="S45" s="1">
        <f t="shared" si="39"/>
        <v>7</v>
      </c>
      <c r="T45" s="1">
        <f t="shared" si="40"/>
        <v>3</v>
      </c>
      <c r="U45" s="1">
        <f t="shared" si="41"/>
        <v>8</v>
      </c>
      <c r="V45" s="1">
        <f t="shared" si="42"/>
        <v>1</v>
      </c>
      <c r="W45" s="1">
        <f t="shared" si="43"/>
        <v>3</v>
      </c>
      <c r="X45" s="1">
        <f t="shared" si="44"/>
        <v>14</v>
      </c>
      <c r="Y45" s="1">
        <f t="shared" si="45"/>
        <v>8</v>
      </c>
      <c r="Z45" s="1">
        <f t="shared" si="46"/>
        <v>3</v>
      </c>
      <c r="AA45" s="1" t="str">
        <f t="shared" si="27"/>
        <v>L</v>
      </c>
      <c r="AB45" s="1">
        <f t="shared" si="47"/>
        <v>2</v>
      </c>
      <c r="AC45" s="1" t="str">
        <f t="shared" si="28"/>
        <v>L</v>
      </c>
      <c r="AD45" s="1">
        <f t="shared" si="48"/>
        <v>7</v>
      </c>
      <c r="AE45" s="1">
        <f t="shared" si="49"/>
        <v>3</v>
      </c>
      <c r="AF45" s="1">
        <f t="shared" si="50"/>
        <v>0</v>
      </c>
      <c r="AG45" s="43"/>
    </row>
    <row r="46" spans="1:33" x14ac:dyDescent="0.3">
      <c r="A46" s="42">
        <v>46035</v>
      </c>
      <c r="B46" s="1">
        <v>45</v>
      </c>
      <c r="C46" s="1" t="s">
        <v>66</v>
      </c>
      <c r="D46" s="1" t="s">
        <v>5</v>
      </c>
      <c r="E46" s="1">
        <v>1</v>
      </c>
      <c r="F46" s="1">
        <v>2</v>
      </c>
      <c r="G46" s="1" t="s">
        <v>84</v>
      </c>
      <c r="H46" s="1" t="s">
        <v>84</v>
      </c>
      <c r="I46" s="1">
        <f t="shared" si="29"/>
        <v>21</v>
      </c>
      <c r="J46" s="1">
        <f t="shared" si="30"/>
        <v>14</v>
      </c>
      <c r="K46" s="1">
        <f t="shared" si="31"/>
        <v>4</v>
      </c>
      <c r="L46" s="1">
        <f t="shared" si="32"/>
        <v>10</v>
      </c>
      <c r="M46" s="1">
        <f t="shared" si="33"/>
        <v>1</v>
      </c>
      <c r="N46" s="1">
        <f t="shared" si="34"/>
        <v>6</v>
      </c>
      <c r="O46" s="1">
        <f t="shared" si="35"/>
        <v>10</v>
      </c>
      <c r="P46" s="1">
        <f t="shared" si="36"/>
        <v>7</v>
      </c>
      <c r="Q46" s="1">
        <f t="shared" si="37"/>
        <v>7</v>
      </c>
      <c r="R46" s="1">
        <f t="shared" si="38"/>
        <v>11</v>
      </c>
      <c r="S46" s="1">
        <f t="shared" si="39"/>
        <v>7</v>
      </c>
      <c r="T46" s="1">
        <f t="shared" si="40"/>
        <v>3</v>
      </c>
      <c r="U46" s="1">
        <f t="shared" si="41"/>
        <v>8</v>
      </c>
      <c r="V46" s="1">
        <f t="shared" si="42"/>
        <v>1</v>
      </c>
      <c r="W46" s="1">
        <f t="shared" si="43"/>
        <v>3</v>
      </c>
      <c r="X46" s="1">
        <f t="shared" si="44"/>
        <v>14</v>
      </c>
      <c r="Y46" s="1">
        <f t="shared" si="45"/>
        <v>8</v>
      </c>
      <c r="Z46" s="1">
        <f t="shared" si="46"/>
        <v>4</v>
      </c>
      <c r="AA46" s="1" t="str">
        <f t="shared" si="27"/>
        <v>L</v>
      </c>
      <c r="AB46" s="1">
        <f t="shared" si="47"/>
        <v>3</v>
      </c>
      <c r="AC46" s="1" t="str">
        <f t="shared" si="28"/>
        <v>OTL</v>
      </c>
      <c r="AD46" s="1">
        <f t="shared" si="48"/>
        <v>6</v>
      </c>
      <c r="AE46" s="1">
        <f t="shared" si="49"/>
        <v>3</v>
      </c>
      <c r="AF46" s="1">
        <f t="shared" si="50"/>
        <v>1</v>
      </c>
      <c r="AG46" s="43"/>
    </row>
    <row r="47" spans="1:33" x14ac:dyDescent="0.3">
      <c r="A47" s="42">
        <v>46037</v>
      </c>
      <c r="B47" s="1">
        <v>46</v>
      </c>
      <c r="C47" s="1" t="s">
        <v>66</v>
      </c>
      <c r="D47" s="1" t="s">
        <v>10</v>
      </c>
      <c r="E47" s="1">
        <v>6</v>
      </c>
      <c r="F47" s="1">
        <v>3</v>
      </c>
      <c r="G47" s="1" t="s">
        <v>83</v>
      </c>
      <c r="H47" s="1" t="s">
        <v>83</v>
      </c>
      <c r="I47" s="1">
        <f t="shared" si="29"/>
        <v>22</v>
      </c>
      <c r="J47" s="1">
        <f t="shared" si="30"/>
        <v>14</v>
      </c>
      <c r="K47" s="1">
        <f t="shared" si="31"/>
        <v>4</v>
      </c>
      <c r="L47" s="1">
        <f t="shared" si="32"/>
        <v>10</v>
      </c>
      <c r="M47" s="1">
        <f t="shared" si="33"/>
        <v>1</v>
      </c>
      <c r="N47" s="1">
        <f t="shared" si="34"/>
        <v>6</v>
      </c>
      <c r="O47" s="1">
        <f t="shared" si="35"/>
        <v>11</v>
      </c>
      <c r="P47" s="1">
        <f t="shared" si="36"/>
        <v>7</v>
      </c>
      <c r="Q47" s="1">
        <f t="shared" si="37"/>
        <v>7</v>
      </c>
      <c r="R47" s="1">
        <f t="shared" si="38"/>
        <v>11</v>
      </c>
      <c r="S47" s="1">
        <f t="shared" si="39"/>
        <v>7</v>
      </c>
      <c r="T47" s="1">
        <f t="shared" si="40"/>
        <v>3</v>
      </c>
      <c r="U47" s="1">
        <f t="shared" si="41"/>
        <v>9</v>
      </c>
      <c r="V47" s="1">
        <f t="shared" si="42"/>
        <v>1</v>
      </c>
      <c r="W47" s="1">
        <f t="shared" si="43"/>
        <v>3</v>
      </c>
      <c r="X47" s="1">
        <f t="shared" si="44"/>
        <v>15</v>
      </c>
      <c r="Y47" s="1">
        <f t="shared" si="45"/>
        <v>8</v>
      </c>
      <c r="Z47" s="1">
        <f t="shared" si="46"/>
        <v>4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7</v>
      </c>
      <c r="AE47" s="1">
        <f t="shared" si="49"/>
        <v>2</v>
      </c>
      <c r="AF47" s="1">
        <f t="shared" si="50"/>
        <v>1</v>
      </c>
      <c r="AG47" s="43"/>
    </row>
    <row r="48" spans="1:33" x14ac:dyDescent="0.3">
      <c r="A48" s="42">
        <v>46039</v>
      </c>
      <c r="B48" s="1">
        <v>47</v>
      </c>
      <c r="C48" s="1" t="s">
        <v>66</v>
      </c>
      <c r="D48" s="1" t="s">
        <v>23</v>
      </c>
      <c r="E48" s="1">
        <v>3</v>
      </c>
      <c r="F48" s="1">
        <v>4</v>
      </c>
      <c r="G48" s="1" t="s">
        <v>84</v>
      </c>
      <c r="H48" s="1" t="s">
        <v>84</v>
      </c>
      <c r="I48" s="1">
        <f t="shared" si="29"/>
        <v>22</v>
      </c>
      <c r="J48" s="1">
        <f t="shared" si="30"/>
        <v>14</v>
      </c>
      <c r="K48" s="1">
        <f t="shared" si="31"/>
        <v>4</v>
      </c>
      <c r="L48" s="1">
        <f t="shared" si="32"/>
        <v>11</v>
      </c>
      <c r="M48" s="1">
        <f t="shared" si="33"/>
        <v>1</v>
      </c>
      <c r="N48" s="1">
        <f t="shared" si="34"/>
        <v>7</v>
      </c>
      <c r="O48" s="1">
        <f t="shared" si="35"/>
        <v>11</v>
      </c>
      <c r="P48" s="1">
        <f t="shared" si="36"/>
        <v>7</v>
      </c>
      <c r="Q48" s="1">
        <f t="shared" si="37"/>
        <v>8</v>
      </c>
      <c r="R48" s="1">
        <f t="shared" si="38"/>
        <v>11</v>
      </c>
      <c r="S48" s="1">
        <f t="shared" si="39"/>
        <v>7</v>
      </c>
      <c r="T48" s="1">
        <f t="shared" si="40"/>
        <v>3</v>
      </c>
      <c r="U48" s="1">
        <f t="shared" si="41"/>
        <v>9</v>
      </c>
      <c r="V48" s="1">
        <f t="shared" si="42"/>
        <v>1</v>
      </c>
      <c r="W48" s="1">
        <f t="shared" si="43"/>
        <v>4</v>
      </c>
      <c r="X48" s="1">
        <f t="shared" si="44"/>
        <v>15</v>
      </c>
      <c r="Y48" s="1">
        <f t="shared" si="45"/>
        <v>8</v>
      </c>
      <c r="Z48" s="1">
        <f t="shared" si="46"/>
        <v>5</v>
      </c>
      <c r="AA48" s="1" t="str">
        <f t="shared" si="27"/>
        <v>L</v>
      </c>
      <c r="AB48" s="1">
        <f t="shared" si="47"/>
        <v>1</v>
      </c>
      <c r="AC48" s="1" t="str">
        <f t="shared" si="28"/>
        <v>OTL</v>
      </c>
      <c r="AD48" s="1">
        <f t="shared" si="48"/>
        <v>6</v>
      </c>
      <c r="AE48" s="1">
        <f t="shared" si="49"/>
        <v>2</v>
      </c>
      <c r="AF48" s="1">
        <f t="shared" si="50"/>
        <v>2</v>
      </c>
      <c r="AG48" s="43"/>
    </row>
    <row r="49" spans="1:33" x14ac:dyDescent="0.3">
      <c r="A49" s="42">
        <v>46041</v>
      </c>
      <c r="B49" s="1">
        <v>48</v>
      </c>
      <c r="C49" s="1" t="s">
        <v>65</v>
      </c>
      <c r="D49" s="1" t="s">
        <v>7</v>
      </c>
      <c r="E49" s="1">
        <v>6</v>
      </c>
      <c r="F49" s="1">
        <v>3</v>
      </c>
      <c r="G49" s="1" t="s">
        <v>83</v>
      </c>
      <c r="H49" s="1" t="s">
        <v>83</v>
      </c>
      <c r="I49" s="1">
        <f t="shared" si="29"/>
        <v>23</v>
      </c>
      <c r="J49" s="1">
        <f t="shared" si="30"/>
        <v>14</v>
      </c>
      <c r="K49" s="1">
        <f t="shared" si="31"/>
        <v>4</v>
      </c>
      <c r="L49" s="1">
        <f t="shared" si="32"/>
        <v>11</v>
      </c>
      <c r="M49" s="1">
        <f t="shared" si="33"/>
        <v>1</v>
      </c>
      <c r="N49" s="1">
        <f t="shared" si="34"/>
        <v>7</v>
      </c>
      <c r="O49" s="1">
        <f t="shared" si="35"/>
        <v>11</v>
      </c>
      <c r="P49" s="1">
        <f t="shared" si="36"/>
        <v>7</v>
      </c>
      <c r="Q49" s="1">
        <f t="shared" si="37"/>
        <v>8</v>
      </c>
      <c r="R49" s="1">
        <f t="shared" si="38"/>
        <v>12</v>
      </c>
      <c r="S49" s="1">
        <f t="shared" si="39"/>
        <v>7</v>
      </c>
      <c r="T49" s="1">
        <f t="shared" si="40"/>
        <v>3</v>
      </c>
      <c r="U49" s="1">
        <f t="shared" si="41"/>
        <v>9</v>
      </c>
      <c r="V49" s="1">
        <f t="shared" si="42"/>
        <v>1</v>
      </c>
      <c r="W49" s="1">
        <f t="shared" si="43"/>
        <v>4</v>
      </c>
      <c r="X49" s="1">
        <f t="shared" si="44"/>
        <v>15</v>
      </c>
      <c r="Y49" s="1">
        <f t="shared" si="45"/>
        <v>8</v>
      </c>
      <c r="Z49" s="1">
        <f t="shared" si="46"/>
        <v>5</v>
      </c>
      <c r="AA49" s="1" t="str">
        <f t="shared" si="27"/>
        <v>W</v>
      </c>
      <c r="AB49" s="1">
        <f t="shared" si="47"/>
        <v>1</v>
      </c>
      <c r="AC49" s="1" t="str">
        <f t="shared" si="28"/>
        <v>W</v>
      </c>
      <c r="AD49" s="1">
        <f t="shared" si="48"/>
        <v>6</v>
      </c>
      <c r="AE49" s="1">
        <f t="shared" si="49"/>
        <v>2</v>
      </c>
      <c r="AF49" s="1">
        <f t="shared" si="50"/>
        <v>2</v>
      </c>
      <c r="AG49" s="43"/>
    </row>
    <row r="50" spans="1:33" x14ac:dyDescent="0.3">
      <c r="A50" s="42">
        <v>46043</v>
      </c>
      <c r="B50" s="1">
        <v>49</v>
      </c>
      <c r="C50" s="1" t="s">
        <v>65</v>
      </c>
      <c r="D50" s="1" t="s">
        <v>27</v>
      </c>
      <c r="E50" s="1">
        <v>4</v>
      </c>
      <c r="F50" s="1">
        <v>1</v>
      </c>
      <c r="G50" s="1" t="s">
        <v>83</v>
      </c>
      <c r="H50" s="1" t="s">
        <v>83</v>
      </c>
      <c r="I50" s="1">
        <f t="shared" si="29"/>
        <v>24</v>
      </c>
      <c r="J50" s="1">
        <f t="shared" si="30"/>
        <v>14</v>
      </c>
      <c r="K50" s="1">
        <f t="shared" si="31"/>
        <v>4</v>
      </c>
      <c r="L50" s="1">
        <f t="shared" si="32"/>
        <v>11</v>
      </c>
      <c r="M50" s="1">
        <f t="shared" si="33"/>
        <v>1</v>
      </c>
      <c r="N50" s="1">
        <f t="shared" si="34"/>
        <v>7</v>
      </c>
      <c r="O50" s="1">
        <f t="shared" si="35"/>
        <v>11</v>
      </c>
      <c r="P50" s="1">
        <f t="shared" si="36"/>
        <v>7</v>
      </c>
      <c r="Q50" s="1">
        <f t="shared" si="37"/>
        <v>8</v>
      </c>
      <c r="R50" s="1">
        <f t="shared" si="38"/>
        <v>13</v>
      </c>
      <c r="S50" s="1">
        <f t="shared" si="39"/>
        <v>7</v>
      </c>
      <c r="T50" s="1">
        <f t="shared" si="40"/>
        <v>3</v>
      </c>
      <c r="U50" s="1">
        <f t="shared" si="41"/>
        <v>9</v>
      </c>
      <c r="V50" s="1">
        <f t="shared" si="42"/>
        <v>1</v>
      </c>
      <c r="W50" s="1">
        <f t="shared" si="43"/>
        <v>4</v>
      </c>
      <c r="X50" s="1">
        <f t="shared" si="44"/>
        <v>15</v>
      </c>
      <c r="Y50" s="1">
        <f t="shared" si="45"/>
        <v>8</v>
      </c>
      <c r="Z50" s="1">
        <f t="shared" si="46"/>
        <v>5</v>
      </c>
      <c r="AA50" s="1" t="str">
        <f t="shared" si="27"/>
        <v>W</v>
      </c>
      <c r="AB50" s="1">
        <f t="shared" si="47"/>
        <v>2</v>
      </c>
      <c r="AC50" s="1" t="str">
        <f t="shared" si="28"/>
        <v>W</v>
      </c>
      <c r="AD50" s="1">
        <f t="shared" si="48"/>
        <v>6</v>
      </c>
      <c r="AE50" s="1">
        <f t="shared" si="49"/>
        <v>2</v>
      </c>
      <c r="AF50" s="1">
        <f t="shared" si="50"/>
        <v>2</v>
      </c>
      <c r="AG50" s="43"/>
    </row>
    <row r="51" spans="1:33" x14ac:dyDescent="0.3">
      <c r="A51" s="42">
        <v>46044</v>
      </c>
      <c r="B51" s="1">
        <v>50</v>
      </c>
      <c r="C51" s="1" t="s">
        <v>65</v>
      </c>
      <c r="D51" s="1" t="s">
        <v>20</v>
      </c>
      <c r="E51" s="1">
        <v>6</v>
      </c>
      <c r="F51" s="1">
        <v>2</v>
      </c>
      <c r="G51" s="1" t="s">
        <v>83</v>
      </c>
      <c r="H51" s="1" t="s">
        <v>83</v>
      </c>
      <c r="I51" s="1">
        <f t="shared" si="29"/>
        <v>25</v>
      </c>
      <c r="J51" s="1">
        <f t="shared" si="30"/>
        <v>14</v>
      </c>
      <c r="K51" s="1">
        <f t="shared" si="31"/>
        <v>4</v>
      </c>
      <c r="L51" s="1">
        <f t="shared" si="32"/>
        <v>11</v>
      </c>
      <c r="M51" s="1">
        <f t="shared" si="33"/>
        <v>1</v>
      </c>
      <c r="N51" s="1">
        <f t="shared" si="34"/>
        <v>7</v>
      </c>
      <c r="O51" s="1">
        <f t="shared" si="35"/>
        <v>11</v>
      </c>
      <c r="P51" s="1">
        <f t="shared" si="36"/>
        <v>7</v>
      </c>
      <c r="Q51" s="1">
        <f t="shared" si="37"/>
        <v>8</v>
      </c>
      <c r="R51" s="1">
        <f t="shared" si="38"/>
        <v>14</v>
      </c>
      <c r="S51" s="1">
        <f t="shared" si="39"/>
        <v>7</v>
      </c>
      <c r="T51" s="1">
        <f t="shared" si="40"/>
        <v>3</v>
      </c>
      <c r="U51" s="1">
        <f t="shared" si="41"/>
        <v>9</v>
      </c>
      <c r="V51" s="1">
        <f t="shared" si="42"/>
        <v>1</v>
      </c>
      <c r="W51" s="1">
        <f t="shared" si="43"/>
        <v>4</v>
      </c>
      <c r="X51" s="1">
        <f t="shared" si="44"/>
        <v>15</v>
      </c>
      <c r="Y51" s="1">
        <f t="shared" si="45"/>
        <v>8</v>
      </c>
      <c r="Z51" s="1">
        <f t="shared" si="46"/>
        <v>5</v>
      </c>
      <c r="AA51" s="1" t="str">
        <f t="shared" si="27"/>
        <v>W</v>
      </c>
      <c r="AB51" s="1">
        <f t="shared" si="47"/>
        <v>3</v>
      </c>
      <c r="AC51" s="1" t="str">
        <f t="shared" si="28"/>
        <v>W</v>
      </c>
      <c r="AD51" s="1">
        <f t="shared" si="48"/>
        <v>6</v>
      </c>
      <c r="AE51" s="1">
        <f t="shared" si="49"/>
        <v>2</v>
      </c>
      <c r="AF51" s="1">
        <f t="shared" si="50"/>
        <v>2</v>
      </c>
      <c r="AG51" s="43"/>
    </row>
    <row r="52" spans="1:33" x14ac:dyDescent="0.3">
      <c r="A52" s="42">
        <v>46047</v>
      </c>
      <c r="B52" s="1">
        <v>51</v>
      </c>
      <c r="C52" s="1" t="s">
        <v>65</v>
      </c>
      <c r="D52" s="1" t="s">
        <v>3</v>
      </c>
      <c r="E52" s="1">
        <v>3</v>
      </c>
      <c r="F52" s="1">
        <v>2</v>
      </c>
      <c r="G52" s="1" t="s">
        <v>83</v>
      </c>
      <c r="H52" s="1" t="s">
        <v>83</v>
      </c>
      <c r="I52" s="1">
        <f t="shared" si="29"/>
        <v>26</v>
      </c>
      <c r="J52" s="1">
        <f t="shared" si="30"/>
        <v>14</v>
      </c>
      <c r="K52" s="1">
        <f t="shared" si="31"/>
        <v>4</v>
      </c>
      <c r="L52" s="1">
        <f t="shared" si="32"/>
        <v>11</v>
      </c>
      <c r="M52" s="1">
        <f t="shared" si="33"/>
        <v>1</v>
      </c>
      <c r="N52" s="1">
        <f t="shared" si="34"/>
        <v>7</v>
      </c>
      <c r="O52" s="1">
        <f t="shared" si="35"/>
        <v>11</v>
      </c>
      <c r="P52" s="1">
        <f t="shared" si="36"/>
        <v>7</v>
      </c>
      <c r="Q52" s="1">
        <f t="shared" si="37"/>
        <v>8</v>
      </c>
      <c r="R52" s="1">
        <f t="shared" si="38"/>
        <v>15</v>
      </c>
      <c r="S52" s="1">
        <f t="shared" si="39"/>
        <v>7</v>
      </c>
      <c r="T52" s="1">
        <f t="shared" si="40"/>
        <v>3</v>
      </c>
      <c r="U52" s="1">
        <f t="shared" si="41"/>
        <v>9</v>
      </c>
      <c r="V52" s="1">
        <f t="shared" si="42"/>
        <v>1</v>
      </c>
      <c r="W52" s="1">
        <f t="shared" si="43"/>
        <v>4</v>
      </c>
      <c r="X52" s="1">
        <f t="shared" si="44"/>
        <v>15</v>
      </c>
      <c r="Y52" s="1">
        <f t="shared" si="45"/>
        <v>8</v>
      </c>
      <c r="Z52" s="1">
        <f t="shared" si="46"/>
        <v>5</v>
      </c>
      <c r="AA52" s="1" t="str">
        <f t="shared" si="27"/>
        <v>W</v>
      </c>
      <c r="AB52" s="1">
        <f t="shared" si="47"/>
        <v>4</v>
      </c>
      <c r="AC52" s="1" t="str">
        <f t="shared" si="28"/>
        <v>W</v>
      </c>
      <c r="AD52" s="1">
        <f t="shared" si="48"/>
        <v>6</v>
      </c>
      <c r="AE52" s="1">
        <f t="shared" si="49"/>
        <v>2</v>
      </c>
      <c r="AF52" s="1">
        <f t="shared" si="50"/>
        <v>2</v>
      </c>
      <c r="AG52" s="43"/>
    </row>
    <row r="53" spans="1:33" x14ac:dyDescent="0.3">
      <c r="A53" s="42">
        <v>46051</v>
      </c>
      <c r="B53" s="1">
        <v>52</v>
      </c>
      <c r="C53" s="1" t="s">
        <v>66</v>
      </c>
      <c r="D53" s="1" t="s">
        <v>25</v>
      </c>
      <c r="E53" s="1">
        <v>6</v>
      </c>
      <c r="F53" s="1">
        <v>2</v>
      </c>
      <c r="G53" s="1" t="s">
        <v>83</v>
      </c>
      <c r="H53" s="1" t="s">
        <v>83</v>
      </c>
      <c r="I53" s="1">
        <f t="shared" si="29"/>
        <v>27</v>
      </c>
      <c r="J53" s="1">
        <f t="shared" si="30"/>
        <v>14</v>
      </c>
      <c r="K53" s="1">
        <f t="shared" si="31"/>
        <v>4</v>
      </c>
      <c r="L53" s="1">
        <f t="shared" si="32"/>
        <v>11</v>
      </c>
      <c r="M53" s="1">
        <f t="shared" si="33"/>
        <v>1</v>
      </c>
      <c r="N53" s="1">
        <f t="shared" si="34"/>
        <v>7</v>
      </c>
      <c r="O53" s="1">
        <f t="shared" si="35"/>
        <v>12</v>
      </c>
      <c r="P53" s="1">
        <f t="shared" si="36"/>
        <v>7</v>
      </c>
      <c r="Q53" s="1">
        <f t="shared" si="37"/>
        <v>8</v>
      </c>
      <c r="R53" s="1">
        <f t="shared" si="38"/>
        <v>15</v>
      </c>
      <c r="S53" s="1">
        <f t="shared" si="39"/>
        <v>7</v>
      </c>
      <c r="T53" s="1">
        <f t="shared" si="40"/>
        <v>3</v>
      </c>
      <c r="U53" s="1">
        <f t="shared" si="41"/>
        <v>9</v>
      </c>
      <c r="V53" s="1">
        <f t="shared" si="42"/>
        <v>1</v>
      </c>
      <c r="W53" s="1">
        <f t="shared" si="43"/>
        <v>4</v>
      </c>
      <c r="X53" s="1">
        <f t="shared" si="44"/>
        <v>15</v>
      </c>
      <c r="Y53" s="1">
        <f t="shared" si="45"/>
        <v>8</v>
      </c>
      <c r="Z53" s="1">
        <f t="shared" si="46"/>
        <v>5</v>
      </c>
      <c r="AA53" s="1" t="str">
        <f t="shared" si="27"/>
        <v>W</v>
      </c>
      <c r="AB53" s="1">
        <f t="shared" si="47"/>
        <v>5</v>
      </c>
      <c r="AC53" s="1" t="str">
        <f t="shared" si="28"/>
        <v>W</v>
      </c>
      <c r="AD53" s="1">
        <f t="shared" si="48"/>
        <v>6</v>
      </c>
      <c r="AE53" s="1">
        <f t="shared" si="49"/>
        <v>2</v>
      </c>
      <c r="AF53" s="1">
        <f t="shared" si="50"/>
        <v>2</v>
      </c>
      <c r="AG53" s="43"/>
    </row>
    <row r="54" spans="1:33" x14ac:dyDescent="0.3">
      <c r="A54" s="42">
        <v>46053</v>
      </c>
      <c r="B54" s="1">
        <v>53</v>
      </c>
      <c r="C54" s="1" t="s">
        <v>66</v>
      </c>
      <c r="D54" s="1" t="s">
        <v>12</v>
      </c>
      <c r="E54" s="1">
        <v>6</v>
      </c>
      <c r="F54" s="1">
        <v>5</v>
      </c>
      <c r="G54" s="1" t="s">
        <v>83</v>
      </c>
      <c r="H54" s="1" t="s">
        <v>83</v>
      </c>
      <c r="I54" s="1">
        <f t="shared" si="29"/>
        <v>28</v>
      </c>
      <c r="J54" s="1">
        <f t="shared" si="30"/>
        <v>14</v>
      </c>
      <c r="K54" s="1">
        <f t="shared" si="31"/>
        <v>4</v>
      </c>
      <c r="L54" s="1">
        <f t="shared" si="32"/>
        <v>11</v>
      </c>
      <c r="M54" s="1">
        <f t="shared" si="33"/>
        <v>1</v>
      </c>
      <c r="N54" s="1">
        <f t="shared" si="34"/>
        <v>7</v>
      </c>
      <c r="O54" s="1">
        <f t="shared" si="35"/>
        <v>13</v>
      </c>
      <c r="P54" s="1">
        <f t="shared" si="36"/>
        <v>7</v>
      </c>
      <c r="Q54" s="1">
        <f t="shared" si="37"/>
        <v>8</v>
      </c>
      <c r="R54" s="1">
        <f t="shared" si="38"/>
        <v>15</v>
      </c>
      <c r="S54" s="1">
        <f t="shared" si="39"/>
        <v>7</v>
      </c>
      <c r="T54" s="1">
        <f t="shared" si="40"/>
        <v>3</v>
      </c>
      <c r="U54" s="1">
        <f t="shared" si="41"/>
        <v>10</v>
      </c>
      <c r="V54" s="1">
        <f t="shared" si="42"/>
        <v>1</v>
      </c>
      <c r="W54" s="1">
        <f t="shared" si="43"/>
        <v>4</v>
      </c>
      <c r="X54" s="1">
        <f t="shared" si="44"/>
        <v>16</v>
      </c>
      <c r="Y54" s="1">
        <f t="shared" si="45"/>
        <v>8</v>
      </c>
      <c r="Z54" s="1">
        <f t="shared" si="46"/>
        <v>5</v>
      </c>
      <c r="AA54" s="1" t="str">
        <f t="shared" si="27"/>
        <v>W</v>
      </c>
      <c r="AB54" s="1">
        <f t="shared" si="47"/>
        <v>6</v>
      </c>
      <c r="AC54" s="1" t="str">
        <f t="shared" si="28"/>
        <v>W</v>
      </c>
      <c r="AD54" s="1">
        <f t="shared" si="48"/>
        <v>7</v>
      </c>
      <c r="AE54" s="1">
        <f t="shared" si="49"/>
        <v>1</v>
      </c>
      <c r="AF54" s="1">
        <f t="shared" si="50"/>
        <v>2</v>
      </c>
      <c r="AG54" s="43"/>
    </row>
    <row r="55" spans="1:33" x14ac:dyDescent="0.3">
      <c r="A55" s="42">
        <v>46055</v>
      </c>
      <c r="B55" s="1">
        <v>54</v>
      </c>
      <c r="C55" s="1" t="s">
        <v>66</v>
      </c>
      <c r="D55" s="1" t="s">
        <v>11</v>
      </c>
      <c r="E55" s="1">
        <v>2</v>
      </c>
      <c r="F55" s="1">
        <v>3</v>
      </c>
      <c r="G55" s="1" t="s">
        <v>83</v>
      </c>
      <c r="H55" s="1" t="s">
        <v>83</v>
      </c>
      <c r="I55" s="1">
        <f t="shared" si="29"/>
        <v>28</v>
      </c>
      <c r="J55" s="1">
        <f t="shared" si="30"/>
        <v>15</v>
      </c>
      <c r="K55" s="1">
        <f t="shared" si="31"/>
        <v>4</v>
      </c>
      <c r="L55" s="1">
        <f t="shared" si="32"/>
        <v>11</v>
      </c>
      <c r="M55" s="1">
        <f t="shared" si="33"/>
        <v>1</v>
      </c>
      <c r="N55" s="1">
        <f t="shared" si="34"/>
        <v>7</v>
      </c>
      <c r="O55" s="1">
        <f t="shared" si="35"/>
        <v>13</v>
      </c>
      <c r="P55" s="1">
        <f t="shared" si="36"/>
        <v>8</v>
      </c>
      <c r="Q55" s="1">
        <f t="shared" si="37"/>
        <v>8</v>
      </c>
      <c r="R55" s="1">
        <f t="shared" si="38"/>
        <v>15</v>
      </c>
      <c r="S55" s="1">
        <f t="shared" si="39"/>
        <v>7</v>
      </c>
      <c r="T55" s="1">
        <f t="shared" si="40"/>
        <v>3</v>
      </c>
      <c r="U55" s="1">
        <f t="shared" si="41"/>
        <v>10</v>
      </c>
      <c r="V55" s="1">
        <f t="shared" si="42"/>
        <v>1</v>
      </c>
      <c r="W55" s="1">
        <f t="shared" si="43"/>
        <v>4</v>
      </c>
      <c r="X55" s="1">
        <f t="shared" si="44"/>
        <v>16</v>
      </c>
      <c r="Y55" s="1">
        <f t="shared" si="45"/>
        <v>9</v>
      </c>
      <c r="Z55" s="1">
        <f t="shared" si="46"/>
        <v>5</v>
      </c>
      <c r="AA55" s="1" t="str">
        <f t="shared" si="27"/>
        <v>L</v>
      </c>
      <c r="AB55" s="1">
        <f t="shared" si="47"/>
        <v>1</v>
      </c>
      <c r="AC55" s="1" t="str">
        <f t="shared" si="28"/>
        <v>L</v>
      </c>
      <c r="AD55" s="1">
        <f t="shared" si="48"/>
        <v>7</v>
      </c>
      <c r="AE55" s="1">
        <f t="shared" si="49"/>
        <v>1</v>
      </c>
      <c r="AF55" s="1">
        <f t="shared" si="50"/>
        <v>2</v>
      </c>
      <c r="AG55" s="43"/>
    </row>
    <row r="56" spans="1:33" x14ac:dyDescent="0.3">
      <c r="A56" s="42">
        <v>46056</v>
      </c>
      <c r="B56" s="1">
        <v>55</v>
      </c>
      <c r="C56" s="1" t="s">
        <v>65</v>
      </c>
      <c r="D56" s="1" t="s">
        <v>13</v>
      </c>
      <c r="E56" s="1">
        <v>4</v>
      </c>
      <c r="F56" s="1">
        <v>5</v>
      </c>
      <c r="G56" s="1" t="s">
        <v>84</v>
      </c>
      <c r="H56" s="1" t="s">
        <v>83</v>
      </c>
      <c r="I56" s="1">
        <f t="shared" si="29"/>
        <v>28</v>
      </c>
      <c r="J56" s="1">
        <f t="shared" si="30"/>
        <v>15</v>
      </c>
      <c r="K56" s="1">
        <f t="shared" si="31"/>
        <v>4</v>
      </c>
      <c r="L56" s="1">
        <f t="shared" si="32"/>
        <v>12</v>
      </c>
      <c r="M56" s="1">
        <f t="shared" si="33"/>
        <v>1</v>
      </c>
      <c r="N56" s="1">
        <f t="shared" si="34"/>
        <v>7</v>
      </c>
      <c r="O56" s="1">
        <f t="shared" si="35"/>
        <v>13</v>
      </c>
      <c r="P56" s="1">
        <f t="shared" si="36"/>
        <v>8</v>
      </c>
      <c r="Q56" s="1">
        <f t="shared" si="37"/>
        <v>8</v>
      </c>
      <c r="R56" s="1">
        <f t="shared" si="38"/>
        <v>15</v>
      </c>
      <c r="S56" s="1">
        <f t="shared" si="39"/>
        <v>7</v>
      </c>
      <c r="T56" s="1">
        <f t="shared" si="40"/>
        <v>4</v>
      </c>
      <c r="U56" s="1">
        <f t="shared" si="41"/>
        <v>10</v>
      </c>
      <c r="V56" s="1">
        <f t="shared" si="42"/>
        <v>1</v>
      </c>
      <c r="W56" s="1">
        <f t="shared" si="43"/>
        <v>5</v>
      </c>
      <c r="X56" s="1">
        <f t="shared" si="44"/>
        <v>16</v>
      </c>
      <c r="Y56" s="1">
        <f t="shared" si="45"/>
        <v>9</v>
      </c>
      <c r="Z56" s="1">
        <f t="shared" si="46"/>
        <v>6</v>
      </c>
      <c r="AA56" s="1" t="str">
        <f t="shared" si="27"/>
        <v>L</v>
      </c>
      <c r="AB56" s="1">
        <f t="shared" si="47"/>
        <v>2</v>
      </c>
      <c r="AC56" s="1" t="str">
        <f t="shared" si="28"/>
        <v>OTL</v>
      </c>
      <c r="AD56" s="1">
        <f t="shared" si="48"/>
        <v>7</v>
      </c>
      <c r="AE56" s="1">
        <f t="shared" si="49"/>
        <v>1</v>
      </c>
      <c r="AF56" s="1">
        <f t="shared" si="50"/>
        <v>2</v>
      </c>
      <c r="AG56" s="43"/>
    </row>
    <row r="57" spans="1:33" x14ac:dyDescent="0.3">
      <c r="A57" s="42">
        <v>46058</v>
      </c>
      <c r="B57" s="1">
        <v>56</v>
      </c>
      <c r="C57" s="1" t="s">
        <v>65</v>
      </c>
      <c r="D57" s="1" t="s">
        <v>28</v>
      </c>
      <c r="E57" s="1">
        <v>5</v>
      </c>
      <c r="F57" s="1">
        <v>2</v>
      </c>
      <c r="G57" s="1" t="s">
        <v>83</v>
      </c>
      <c r="H57" s="1" t="s">
        <v>83</v>
      </c>
      <c r="I57" s="1">
        <f t="shared" si="29"/>
        <v>29</v>
      </c>
      <c r="J57" s="1">
        <f t="shared" si="30"/>
        <v>15</v>
      </c>
      <c r="K57" s="1">
        <f t="shared" si="31"/>
        <v>4</v>
      </c>
      <c r="L57" s="1">
        <f t="shared" si="32"/>
        <v>12</v>
      </c>
      <c r="M57" s="1">
        <f t="shared" si="33"/>
        <v>1</v>
      </c>
      <c r="N57" s="1">
        <f t="shared" si="34"/>
        <v>7</v>
      </c>
      <c r="O57" s="1">
        <f t="shared" si="35"/>
        <v>13</v>
      </c>
      <c r="P57" s="1">
        <f t="shared" si="36"/>
        <v>8</v>
      </c>
      <c r="Q57" s="1">
        <f t="shared" si="37"/>
        <v>8</v>
      </c>
      <c r="R57" s="1">
        <f t="shared" si="38"/>
        <v>16</v>
      </c>
      <c r="S57" s="1">
        <f t="shared" si="39"/>
        <v>7</v>
      </c>
      <c r="T57" s="1">
        <f t="shared" si="40"/>
        <v>4</v>
      </c>
      <c r="U57" s="1">
        <f t="shared" si="41"/>
        <v>10</v>
      </c>
      <c r="V57" s="1">
        <f t="shared" si="42"/>
        <v>1</v>
      </c>
      <c r="W57" s="1">
        <f t="shared" si="43"/>
        <v>5</v>
      </c>
      <c r="X57" s="1">
        <f t="shared" si="44"/>
        <v>17</v>
      </c>
      <c r="Y57" s="1">
        <f t="shared" si="45"/>
        <v>9</v>
      </c>
      <c r="Z57" s="1">
        <f t="shared" si="46"/>
        <v>6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7</v>
      </c>
      <c r="AE57" s="1">
        <f t="shared" si="49"/>
        <v>1</v>
      </c>
      <c r="AF57" s="1">
        <f t="shared" si="50"/>
        <v>2</v>
      </c>
      <c r="AG57" s="43"/>
    </row>
    <row r="58" spans="1:33" x14ac:dyDescent="0.3">
      <c r="A58" s="42">
        <v>46079</v>
      </c>
      <c r="B58" s="1">
        <v>57</v>
      </c>
      <c r="C58" s="1" t="s">
        <v>66</v>
      </c>
      <c r="D58" s="1" t="s">
        <v>14</v>
      </c>
      <c r="E58" s="1">
        <v>4</v>
      </c>
      <c r="F58" s="1">
        <v>1</v>
      </c>
      <c r="G58" s="1" t="s">
        <v>83</v>
      </c>
      <c r="H58" s="1" t="s">
        <v>83</v>
      </c>
      <c r="I58" s="1">
        <f t="shared" si="29"/>
        <v>30</v>
      </c>
      <c r="J58" s="1">
        <f t="shared" si="30"/>
        <v>15</v>
      </c>
      <c r="K58" s="1">
        <f t="shared" si="31"/>
        <v>4</v>
      </c>
      <c r="L58" s="1">
        <f t="shared" si="32"/>
        <v>12</v>
      </c>
      <c r="M58" s="1">
        <f t="shared" si="33"/>
        <v>1</v>
      </c>
      <c r="N58" s="1">
        <f t="shared" si="34"/>
        <v>7</v>
      </c>
      <c r="O58" s="1">
        <f t="shared" si="35"/>
        <v>14</v>
      </c>
      <c r="P58" s="1">
        <f t="shared" si="36"/>
        <v>8</v>
      </c>
      <c r="Q58" s="1">
        <f t="shared" si="37"/>
        <v>8</v>
      </c>
      <c r="R58" s="1">
        <f t="shared" si="38"/>
        <v>16</v>
      </c>
      <c r="S58" s="1">
        <f t="shared" si="39"/>
        <v>7</v>
      </c>
      <c r="T58" s="1">
        <f t="shared" si="40"/>
        <v>4</v>
      </c>
      <c r="U58" s="1">
        <f t="shared" si="41"/>
        <v>11</v>
      </c>
      <c r="V58" s="1">
        <f t="shared" si="42"/>
        <v>1</v>
      </c>
      <c r="W58" s="1">
        <f t="shared" si="43"/>
        <v>5</v>
      </c>
      <c r="X58" s="1">
        <f t="shared" si="44"/>
        <v>18</v>
      </c>
      <c r="Y58" s="1">
        <f t="shared" si="45"/>
        <v>9</v>
      </c>
      <c r="Z58" s="1">
        <f t="shared" si="46"/>
        <v>6</v>
      </c>
      <c r="AA58" s="1" t="str">
        <f t="shared" si="27"/>
        <v>W</v>
      </c>
      <c r="AB58" s="1">
        <f t="shared" si="47"/>
        <v>2</v>
      </c>
      <c r="AC58" s="1" t="str">
        <f t="shared" si="28"/>
        <v>W</v>
      </c>
      <c r="AD58" s="1">
        <f t="shared" si="48"/>
        <v>8</v>
      </c>
      <c r="AE58" s="1">
        <f t="shared" si="49"/>
        <v>1</v>
      </c>
      <c r="AF58" s="1">
        <f t="shared" si="50"/>
        <v>1</v>
      </c>
      <c r="AG58" s="43"/>
    </row>
    <row r="59" spans="1:33" x14ac:dyDescent="0.3">
      <c r="A59" s="42">
        <v>46081</v>
      </c>
      <c r="B59" s="1">
        <v>58</v>
      </c>
      <c r="C59" s="1" t="s">
        <v>65</v>
      </c>
      <c r="D59" s="1" t="s">
        <v>12</v>
      </c>
      <c r="E59" s="1">
        <v>2</v>
      </c>
      <c r="F59" s="1">
        <v>3</v>
      </c>
      <c r="G59" s="1" t="s">
        <v>84</v>
      </c>
      <c r="H59" s="1" t="s">
        <v>84</v>
      </c>
      <c r="I59" s="1">
        <f t="shared" si="29"/>
        <v>30</v>
      </c>
      <c r="J59" s="1">
        <f t="shared" si="30"/>
        <v>15</v>
      </c>
      <c r="K59" s="1">
        <f t="shared" si="31"/>
        <v>4</v>
      </c>
      <c r="L59" s="1">
        <f t="shared" si="32"/>
        <v>13</v>
      </c>
      <c r="M59" s="1">
        <f t="shared" si="33"/>
        <v>1</v>
      </c>
      <c r="N59" s="1">
        <f t="shared" si="34"/>
        <v>8</v>
      </c>
      <c r="O59" s="1">
        <f t="shared" si="35"/>
        <v>14</v>
      </c>
      <c r="P59" s="1">
        <f t="shared" si="36"/>
        <v>8</v>
      </c>
      <c r="Q59" s="1">
        <f t="shared" si="37"/>
        <v>8</v>
      </c>
      <c r="R59" s="1">
        <f t="shared" si="38"/>
        <v>16</v>
      </c>
      <c r="S59" s="1">
        <f t="shared" si="39"/>
        <v>7</v>
      </c>
      <c r="T59" s="1">
        <f t="shared" si="40"/>
        <v>5</v>
      </c>
      <c r="U59" s="1">
        <f t="shared" si="41"/>
        <v>11</v>
      </c>
      <c r="V59" s="1">
        <f t="shared" si="42"/>
        <v>1</v>
      </c>
      <c r="W59" s="1">
        <f t="shared" si="43"/>
        <v>6</v>
      </c>
      <c r="X59" s="1">
        <f t="shared" si="44"/>
        <v>18</v>
      </c>
      <c r="Y59" s="1">
        <f t="shared" si="45"/>
        <v>9</v>
      </c>
      <c r="Z59" s="1">
        <f t="shared" si="46"/>
        <v>7</v>
      </c>
      <c r="AA59" s="1" t="str">
        <f t="shared" si="27"/>
        <v>L</v>
      </c>
      <c r="AB59" s="1">
        <f t="shared" si="47"/>
        <v>1</v>
      </c>
      <c r="AC59" s="1" t="str">
        <f t="shared" si="28"/>
        <v>OTL</v>
      </c>
      <c r="AD59" s="1">
        <f t="shared" si="48"/>
        <v>7</v>
      </c>
      <c r="AE59" s="1">
        <f t="shared" si="49"/>
        <v>1</v>
      </c>
      <c r="AF59" s="1">
        <f t="shared" si="50"/>
        <v>2</v>
      </c>
      <c r="AG59" s="43"/>
    </row>
    <row r="60" spans="1:33" x14ac:dyDescent="0.3">
      <c r="A60" s="42">
        <v>46082</v>
      </c>
      <c r="B60" s="1">
        <v>59</v>
      </c>
      <c r="C60" s="1" t="s">
        <v>66</v>
      </c>
      <c r="D60" s="1" t="s">
        <v>2</v>
      </c>
      <c r="E60" s="1">
        <v>5</v>
      </c>
      <c r="F60" s="1">
        <v>0</v>
      </c>
      <c r="G60" s="1" t="s">
        <v>83</v>
      </c>
      <c r="H60" s="1" t="s">
        <v>83</v>
      </c>
      <c r="I60" s="1">
        <f t="shared" si="29"/>
        <v>31</v>
      </c>
      <c r="J60" s="1">
        <f t="shared" si="30"/>
        <v>15</v>
      </c>
      <c r="K60" s="1">
        <f t="shared" si="31"/>
        <v>4</v>
      </c>
      <c r="L60" s="1">
        <f t="shared" si="32"/>
        <v>13</v>
      </c>
      <c r="M60" s="1">
        <f t="shared" si="33"/>
        <v>1</v>
      </c>
      <c r="N60" s="1">
        <f t="shared" si="34"/>
        <v>8</v>
      </c>
      <c r="O60" s="1">
        <f t="shared" si="35"/>
        <v>15</v>
      </c>
      <c r="P60" s="1">
        <f t="shared" si="36"/>
        <v>8</v>
      </c>
      <c r="Q60" s="1">
        <f t="shared" si="37"/>
        <v>8</v>
      </c>
      <c r="R60" s="1">
        <f t="shared" si="38"/>
        <v>16</v>
      </c>
      <c r="S60" s="1">
        <f t="shared" si="39"/>
        <v>7</v>
      </c>
      <c r="T60" s="1">
        <f t="shared" si="40"/>
        <v>5</v>
      </c>
      <c r="U60" s="1">
        <f t="shared" si="41"/>
        <v>11</v>
      </c>
      <c r="V60" s="1">
        <f t="shared" si="42"/>
        <v>1</v>
      </c>
      <c r="W60" s="1">
        <f t="shared" si="43"/>
        <v>6</v>
      </c>
      <c r="X60" s="1">
        <f t="shared" si="44"/>
        <v>18</v>
      </c>
      <c r="Y60" s="1">
        <f t="shared" si="45"/>
        <v>9</v>
      </c>
      <c r="Z60" s="1">
        <f t="shared" si="46"/>
        <v>7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7</v>
      </c>
      <c r="AE60" s="1">
        <f t="shared" si="49"/>
        <v>1</v>
      </c>
      <c r="AF60" s="1">
        <f t="shared" si="50"/>
        <v>2</v>
      </c>
      <c r="AG60" s="43"/>
    </row>
    <row r="61" spans="1:33" x14ac:dyDescent="0.3">
      <c r="A61" s="42">
        <v>46084</v>
      </c>
      <c r="B61" s="1">
        <v>60</v>
      </c>
      <c r="C61" s="1" t="s">
        <v>65</v>
      </c>
      <c r="D61" s="1" t="s">
        <v>29</v>
      </c>
      <c r="E61" s="1">
        <v>1</v>
      </c>
      <c r="F61" s="1">
        <v>2</v>
      </c>
      <c r="G61" s="1" t="s">
        <v>83</v>
      </c>
      <c r="H61" s="1" t="s">
        <v>83</v>
      </c>
      <c r="I61" s="1">
        <f t="shared" si="29"/>
        <v>31</v>
      </c>
      <c r="J61" s="1">
        <f t="shared" si="30"/>
        <v>16</v>
      </c>
      <c r="K61" s="1">
        <f t="shared" si="31"/>
        <v>4</v>
      </c>
      <c r="L61" s="1">
        <f t="shared" si="32"/>
        <v>13</v>
      </c>
      <c r="M61" s="1">
        <f t="shared" si="33"/>
        <v>1</v>
      </c>
      <c r="N61" s="1">
        <f t="shared" si="34"/>
        <v>8</v>
      </c>
      <c r="O61" s="1">
        <f t="shared" si="35"/>
        <v>15</v>
      </c>
      <c r="P61" s="1">
        <f t="shared" si="36"/>
        <v>8</v>
      </c>
      <c r="Q61" s="1">
        <f t="shared" si="37"/>
        <v>8</v>
      </c>
      <c r="R61" s="1">
        <f t="shared" si="38"/>
        <v>16</v>
      </c>
      <c r="S61" s="1">
        <f t="shared" si="39"/>
        <v>8</v>
      </c>
      <c r="T61" s="1">
        <f t="shared" si="40"/>
        <v>5</v>
      </c>
      <c r="U61" s="1">
        <f t="shared" si="41"/>
        <v>11</v>
      </c>
      <c r="V61" s="1">
        <f t="shared" si="42"/>
        <v>1</v>
      </c>
      <c r="W61" s="1">
        <f t="shared" si="43"/>
        <v>6</v>
      </c>
      <c r="X61" s="1">
        <f t="shared" si="44"/>
        <v>18</v>
      </c>
      <c r="Y61" s="1">
        <f t="shared" si="45"/>
        <v>10</v>
      </c>
      <c r="Z61" s="1">
        <f t="shared" si="46"/>
        <v>7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6</v>
      </c>
      <c r="AE61" s="1">
        <f t="shared" si="49"/>
        <v>2</v>
      </c>
      <c r="AF61" s="1">
        <f t="shared" si="50"/>
        <v>2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28</v>
      </c>
      <c r="E62" s="1">
        <v>1</v>
      </c>
      <c r="F62" s="1">
        <v>5</v>
      </c>
      <c r="G62" s="1" t="s">
        <v>83</v>
      </c>
      <c r="H62" s="1" t="s">
        <v>83</v>
      </c>
      <c r="I62" s="1">
        <f t="shared" si="29"/>
        <v>31</v>
      </c>
      <c r="J62" s="1">
        <f t="shared" si="30"/>
        <v>17</v>
      </c>
      <c r="K62" s="1">
        <f t="shared" si="31"/>
        <v>4</v>
      </c>
      <c r="L62" s="1">
        <f t="shared" si="32"/>
        <v>13</v>
      </c>
      <c r="M62" s="1">
        <f t="shared" si="33"/>
        <v>1</v>
      </c>
      <c r="N62" s="1">
        <f t="shared" si="34"/>
        <v>8</v>
      </c>
      <c r="O62" s="1">
        <f t="shared" si="35"/>
        <v>15</v>
      </c>
      <c r="P62" s="1">
        <f t="shared" si="36"/>
        <v>9</v>
      </c>
      <c r="Q62" s="1">
        <f t="shared" si="37"/>
        <v>8</v>
      </c>
      <c r="R62" s="1">
        <f t="shared" si="38"/>
        <v>16</v>
      </c>
      <c r="S62" s="1">
        <f t="shared" si="39"/>
        <v>8</v>
      </c>
      <c r="T62" s="1">
        <f t="shared" si="40"/>
        <v>5</v>
      </c>
      <c r="U62" s="1">
        <f t="shared" si="41"/>
        <v>11</v>
      </c>
      <c r="V62" s="1">
        <f t="shared" si="42"/>
        <v>1</v>
      </c>
      <c r="W62" s="1">
        <f t="shared" si="43"/>
        <v>6</v>
      </c>
      <c r="X62" s="1">
        <f t="shared" si="44"/>
        <v>18</v>
      </c>
      <c r="Y62" s="1">
        <f t="shared" si="45"/>
        <v>11</v>
      </c>
      <c r="Z62" s="1">
        <f t="shared" si="46"/>
        <v>7</v>
      </c>
      <c r="AA62" s="1" t="str">
        <f t="shared" si="27"/>
        <v>L</v>
      </c>
      <c r="AB62" s="1">
        <f t="shared" si="47"/>
        <v>2</v>
      </c>
      <c r="AC62" s="1" t="str">
        <f t="shared" si="28"/>
        <v>L</v>
      </c>
      <c r="AD62" s="1">
        <f t="shared" si="48"/>
        <v>5</v>
      </c>
      <c r="AE62" s="1">
        <f t="shared" si="49"/>
        <v>3</v>
      </c>
      <c r="AF62" s="1">
        <f t="shared" si="50"/>
        <v>2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10</v>
      </c>
      <c r="E63" s="1">
        <v>3</v>
      </c>
      <c r="F63" s="1">
        <v>4</v>
      </c>
      <c r="G63" s="1" t="s">
        <v>84</v>
      </c>
      <c r="H63" s="1" t="s">
        <v>84</v>
      </c>
      <c r="I63" s="1">
        <f t="shared" si="29"/>
        <v>31</v>
      </c>
      <c r="J63" s="1">
        <f t="shared" si="30"/>
        <v>17</v>
      </c>
      <c r="K63" s="1">
        <f t="shared" si="31"/>
        <v>4</v>
      </c>
      <c r="L63" s="1">
        <f t="shared" si="32"/>
        <v>14</v>
      </c>
      <c r="M63" s="1">
        <f t="shared" si="33"/>
        <v>1</v>
      </c>
      <c r="N63" s="1">
        <f t="shared" si="34"/>
        <v>9</v>
      </c>
      <c r="O63" s="1">
        <f t="shared" si="35"/>
        <v>15</v>
      </c>
      <c r="P63" s="1">
        <f t="shared" si="36"/>
        <v>9</v>
      </c>
      <c r="Q63" s="1">
        <f t="shared" si="37"/>
        <v>9</v>
      </c>
      <c r="R63" s="1">
        <f t="shared" si="38"/>
        <v>16</v>
      </c>
      <c r="S63" s="1">
        <f t="shared" si="39"/>
        <v>8</v>
      </c>
      <c r="T63" s="1">
        <f t="shared" si="40"/>
        <v>5</v>
      </c>
      <c r="U63" s="1">
        <f t="shared" si="41"/>
        <v>11</v>
      </c>
      <c r="V63" s="1">
        <f t="shared" si="42"/>
        <v>1</v>
      </c>
      <c r="W63" s="1">
        <f t="shared" si="43"/>
        <v>7</v>
      </c>
      <c r="X63" s="1">
        <f t="shared" si="44"/>
        <v>18</v>
      </c>
      <c r="Y63" s="1">
        <f t="shared" si="45"/>
        <v>11</v>
      </c>
      <c r="Z63" s="1">
        <f t="shared" si="46"/>
        <v>8</v>
      </c>
      <c r="AA63" s="1" t="str">
        <f t="shared" si="27"/>
        <v>L</v>
      </c>
      <c r="AB63" s="1">
        <f t="shared" si="47"/>
        <v>3</v>
      </c>
      <c r="AC63" s="1" t="str">
        <f t="shared" si="28"/>
        <v>OTL</v>
      </c>
      <c r="AD63" s="1">
        <f t="shared" si="48"/>
        <v>4</v>
      </c>
      <c r="AE63" s="1">
        <f t="shared" si="49"/>
        <v>3</v>
      </c>
      <c r="AF63" s="1">
        <f t="shared" si="50"/>
        <v>3</v>
      </c>
      <c r="AG63" s="43"/>
    </row>
    <row r="64" spans="1:33" x14ac:dyDescent="0.3">
      <c r="A64" s="42">
        <v>46089</v>
      </c>
      <c r="B64" s="1">
        <v>63</v>
      </c>
      <c r="C64" s="1" t="s">
        <v>66</v>
      </c>
      <c r="D64" s="1" t="s">
        <v>29</v>
      </c>
      <c r="E64" s="1">
        <v>5</v>
      </c>
      <c r="F64" s="1">
        <v>4</v>
      </c>
      <c r="G64" s="1" t="s">
        <v>84</v>
      </c>
      <c r="H64" s="1" t="s">
        <v>83</v>
      </c>
      <c r="I64" s="1">
        <f t="shared" si="29"/>
        <v>32</v>
      </c>
      <c r="J64" s="1">
        <f t="shared" si="30"/>
        <v>17</v>
      </c>
      <c r="K64" s="1">
        <f t="shared" si="31"/>
        <v>5</v>
      </c>
      <c r="L64" s="1">
        <f t="shared" si="32"/>
        <v>14</v>
      </c>
      <c r="M64" s="1">
        <f t="shared" si="33"/>
        <v>1</v>
      </c>
      <c r="N64" s="1">
        <f t="shared" si="34"/>
        <v>9</v>
      </c>
      <c r="O64" s="1">
        <f t="shared" si="35"/>
        <v>16</v>
      </c>
      <c r="P64" s="1">
        <f t="shared" si="36"/>
        <v>9</v>
      </c>
      <c r="Q64" s="1">
        <f t="shared" si="37"/>
        <v>9</v>
      </c>
      <c r="R64" s="1">
        <f t="shared" si="38"/>
        <v>16</v>
      </c>
      <c r="S64" s="1">
        <f t="shared" si="39"/>
        <v>8</v>
      </c>
      <c r="T64" s="1">
        <f t="shared" si="40"/>
        <v>5</v>
      </c>
      <c r="U64" s="1">
        <f t="shared" si="41"/>
        <v>11</v>
      </c>
      <c r="V64" s="1">
        <f t="shared" si="42"/>
        <v>1</v>
      </c>
      <c r="W64" s="1">
        <f t="shared" si="43"/>
        <v>7</v>
      </c>
      <c r="X64" s="1">
        <f t="shared" si="44"/>
        <v>19</v>
      </c>
      <c r="Y64" s="1">
        <f t="shared" si="45"/>
        <v>11</v>
      </c>
      <c r="Z64" s="1">
        <f t="shared" si="46"/>
        <v>8</v>
      </c>
      <c r="AA64" s="1" t="str">
        <f t="shared" si="27"/>
        <v>W</v>
      </c>
      <c r="AB64" s="1">
        <f t="shared" si="47"/>
        <v>1</v>
      </c>
      <c r="AC64" s="1" t="str">
        <f t="shared" si="28"/>
        <v>W</v>
      </c>
      <c r="AD64" s="1">
        <f t="shared" si="48"/>
        <v>4</v>
      </c>
      <c r="AE64" s="1">
        <f t="shared" si="49"/>
        <v>3</v>
      </c>
      <c r="AF64" s="1">
        <f t="shared" si="50"/>
        <v>3</v>
      </c>
      <c r="AG64" s="43"/>
    </row>
    <row r="65" spans="1:33" x14ac:dyDescent="0.3">
      <c r="A65" s="42">
        <v>46091</v>
      </c>
      <c r="B65" s="1">
        <v>64</v>
      </c>
      <c r="C65" s="1" t="s">
        <v>65</v>
      </c>
      <c r="D65" s="1" t="s">
        <v>26</v>
      </c>
      <c r="E65" s="1">
        <v>4</v>
      </c>
      <c r="F65" s="1">
        <v>5</v>
      </c>
      <c r="G65" s="1" t="s">
        <v>84</v>
      </c>
      <c r="H65" s="1" t="s">
        <v>84</v>
      </c>
      <c r="I65" s="1">
        <f t="shared" si="29"/>
        <v>32</v>
      </c>
      <c r="J65" s="1">
        <f t="shared" si="30"/>
        <v>17</v>
      </c>
      <c r="K65" s="1">
        <f t="shared" si="31"/>
        <v>5</v>
      </c>
      <c r="L65" s="1">
        <f t="shared" si="32"/>
        <v>15</v>
      </c>
      <c r="M65" s="1">
        <f t="shared" si="33"/>
        <v>1</v>
      </c>
      <c r="N65" s="1">
        <f t="shared" si="34"/>
        <v>10</v>
      </c>
      <c r="O65" s="1">
        <f t="shared" si="35"/>
        <v>16</v>
      </c>
      <c r="P65" s="1">
        <f t="shared" si="36"/>
        <v>9</v>
      </c>
      <c r="Q65" s="1">
        <f t="shared" si="37"/>
        <v>9</v>
      </c>
      <c r="R65" s="1">
        <f t="shared" si="38"/>
        <v>16</v>
      </c>
      <c r="S65" s="1">
        <f t="shared" si="39"/>
        <v>8</v>
      </c>
      <c r="T65" s="1">
        <f t="shared" si="40"/>
        <v>6</v>
      </c>
      <c r="U65" s="1">
        <f t="shared" si="41"/>
        <v>11</v>
      </c>
      <c r="V65" s="1">
        <f t="shared" si="42"/>
        <v>1</v>
      </c>
      <c r="W65" s="1">
        <f t="shared" si="43"/>
        <v>8</v>
      </c>
      <c r="X65" s="1">
        <f t="shared" si="44"/>
        <v>19</v>
      </c>
      <c r="Y65" s="1">
        <f t="shared" si="45"/>
        <v>11</v>
      </c>
      <c r="Z65" s="1">
        <f t="shared" si="46"/>
        <v>9</v>
      </c>
      <c r="AA65" s="1" t="str">
        <f t="shared" si="27"/>
        <v>L</v>
      </c>
      <c r="AB65" s="1">
        <f t="shared" si="47"/>
        <v>1</v>
      </c>
      <c r="AC65" s="1" t="str">
        <f t="shared" si="28"/>
        <v>OTL</v>
      </c>
      <c r="AD65" s="1">
        <f t="shared" si="48"/>
        <v>4</v>
      </c>
      <c r="AE65" s="1">
        <f t="shared" si="49"/>
        <v>2</v>
      </c>
      <c r="AF65" s="1">
        <f t="shared" si="50"/>
        <v>4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2</v>
      </c>
      <c r="E66" s="1">
        <v>2</v>
      </c>
      <c r="F66" s="1">
        <v>6</v>
      </c>
      <c r="G66" s="1" t="s">
        <v>83</v>
      </c>
      <c r="H66" s="1" t="s">
        <v>83</v>
      </c>
      <c r="I66" s="1">
        <f t="shared" si="29"/>
        <v>32</v>
      </c>
      <c r="J66" s="1">
        <f t="shared" si="30"/>
        <v>18</v>
      </c>
      <c r="K66" s="1">
        <f t="shared" si="31"/>
        <v>5</v>
      </c>
      <c r="L66" s="1">
        <f t="shared" si="32"/>
        <v>15</v>
      </c>
      <c r="M66" s="1">
        <f t="shared" si="33"/>
        <v>1</v>
      </c>
      <c r="N66" s="1">
        <f t="shared" si="34"/>
        <v>10</v>
      </c>
      <c r="O66" s="1">
        <f t="shared" si="35"/>
        <v>16</v>
      </c>
      <c r="P66" s="1">
        <f t="shared" si="36"/>
        <v>9</v>
      </c>
      <c r="Q66" s="1">
        <f t="shared" si="37"/>
        <v>9</v>
      </c>
      <c r="R66" s="1">
        <f t="shared" si="38"/>
        <v>16</v>
      </c>
      <c r="S66" s="1">
        <f t="shared" si="39"/>
        <v>9</v>
      </c>
      <c r="T66" s="1">
        <f t="shared" si="40"/>
        <v>6</v>
      </c>
      <c r="U66" s="1">
        <f t="shared" si="41"/>
        <v>11</v>
      </c>
      <c r="V66" s="1">
        <f t="shared" si="42"/>
        <v>1</v>
      </c>
      <c r="W66" s="1">
        <f t="shared" si="43"/>
        <v>8</v>
      </c>
      <c r="X66" s="1">
        <f t="shared" si="44"/>
        <v>19</v>
      </c>
      <c r="Y66" s="1">
        <f t="shared" si="45"/>
        <v>11</v>
      </c>
      <c r="Z66" s="1">
        <f t="shared" si="46"/>
        <v>9</v>
      </c>
      <c r="AA66" s="1" t="str">
        <f t="shared" ref="AA66:AA83" si="51">IF(E66="","",IF(E66&gt;F66,"W","L"))</f>
        <v>L</v>
      </c>
      <c r="AB66" s="1">
        <f t="shared" si="47"/>
        <v>2</v>
      </c>
      <c r="AC66" s="1" t="str">
        <f t="shared" ref="AC66:AC83" si="52">IF(E66="","",IF(E66&gt;F66,"W",IF(AND(E66&lt;F66,G66=$AK$2,H66=$AK$2),"L","OTL")))</f>
        <v>L</v>
      </c>
      <c r="AD66" s="1">
        <f t="shared" si="48"/>
        <v>4</v>
      </c>
      <c r="AE66" s="1">
        <f t="shared" si="49"/>
        <v>3</v>
      </c>
      <c r="AF66" s="1">
        <f t="shared" si="50"/>
        <v>3</v>
      </c>
      <c r="AG66" s="43"/>
    </row>
    <row r="67" spans="1:33" x14ac:dyDescent="0.3">
      <c r="A67" s="42">
        <v>46095</v>
      </c>
      <c r="B67" s="1">
        <v>66</v>
      </c>
      <c r="C67" s="1" t="s">
        <v>65</v>
      </c>
      <c r="D67" s="1" t="s">
        <v>95</v>
      </c>
      <c r="E67" s="1">
        <v>4</v>
      </c>
      <c r="F67" s="1">
        <v>3</v>
      </c>
      <c r="G67" s="1" t="s">
        <v>83</v>
      </c>
      <c r="H67" s="1" t="s">
        <v>83</v>
      </c>
      <c r="I67" s="1">
        <f t="shared" ref="I67:I83" si="53">IF(E67="","",IF(E67&gt;F67,I66+1,I66))</f>
        <v>33</v>
      </c>
      <c r="J67" s="1">
        <f t="shared" ref="J67:J83" si="54">IF(E67="","",IF(AND(F67&gt;E67,G67=$AK$2,H67=$AK$2),J66+1,J66))</f>
        <v>18</v>
      </c>
      <c r="K67" s="1">
        <f t="shared" ref="K67:K83" si="55">IF(E67="","",IF(AND(G67=$AK$1,E67&gt;F67),K66+1,K66))</f>
        <v>5</v>
      </c>
      <c r="L67" s="1">
        <f t="shared" ref="L67:L83" si="56">IF(E67="","",IF(AND(OR(G67=$AK$1,H67=$AK$1),E67&lt;F67),L66+1,L66))</f>
        <v>15</v>
      </c>
      <c r="M67" s="1">
        <f t="shared" ref="M67:M83" si="57">IF(E67="","",IF(AND(H67=$AK$1,E67&gt;F67),M66+1,M66))</f>
        <v>1</v>
      </c>
      <c r="N67" s="1">
        <f t="shared" ref="N67:N83" si="58">IF(E67="","",IF(AND(H67=$AK$1,E67&lt;F67),N66+1,N66))</f>
        <v>10</v>
      </c>
      <c r="O67" s="1">
        <f t="shared" ref="O67:O83" si="59">IF(E67="","",IF(AND(C67=$AL$1,E67&gt;F67),O66+1,O66))</f>
        <v>16</v>
      </c>
      <c r="P67" s="1">
        <f t="shared" ref="P67:P83" si="60">IF(E67="","",IF(AND(C67=$AL$1,F67&gt;E67,G67=$AK$2,H67=$AK$2), P66+1, P66))</f>
        <v>9</v>
      </c>
      <c r="Q67" s="1">
        <f t="shared" ref="Q67:Q83" si="61">IF(E67="","",IF(AND(C67=$AL$1,F67&gt;E67,OR(G67=$AK$1,H67=$AK$1)),Q66+1, Q66))</f>
        <v>9</v>
      </c>
      <c r="R67" s="1">
        <f t="shared" ref="R67:R83" si="62">IF(E67="","",IF(AND(C67=$AL$2,E67&gt;F67),R66+1,R66))</f>
        <v>17</v>
      </c>
      <c r="S67" s="1">
        <f t="shared" ref="S67:S83" si="63">IF(E67="","",IF(AND(C67=$AL$2,F67&gt;E67,G67=$AK$2,H67=$AK$2),S66+1,S66))</f>
        <v>9</v>
      </c>
      <c r="T67" s="1">
        <f t="shared" ref="T67:T83" si="64">IF(E67="","",IF(AND(C67=$AL$2,F67&gt;E67,OR(G67=$AK$1,H67=$AK$1)), T66+1, T66))</f>
        <v>6</v>
      </c>
      <c r="U67" s="1">
        <f t="shared" ref="U67:U83" si="65">IF(E67="","",IF(AND(E67&gt;F67,COUNTIF($AO$1:$AO$7,D67)=1),U66+1,U66))</f>
        <v>11</v>
      </c>
      <c r="V67" s="1">
        <f t="shared" ref="V67:V83" si="66">IF(E67="","",IF(AND(E67&lt;F67,G67=$AK$2,H67=$AK$2,COUNTIF($AO$1:$AO$7,D67)=1),V66+1,V66))</f>
        <v>1</v>
      </c>
      <c r="W67" s="1">
        <f t="shared" ref="W67:W83" si="67">IF(E67="","",IF(AND(E67&lt;F67,COUNTIF($AO$1:$AO$7,D67)=1,OR(G67=$AK$1,H67=$AK$1)), W66+1, W66))</f>
        <v>8</v>
      </c>
      <c r="X67" s="1">
        <f t="shared" ref="X67:X83" si="68">IF(E67="","",IF(AND(E67&gt;F67,COUNTIF($AN$1:$AN$15,D67)=1),X66+1,X66))</f>
        <v>19</v>
      </c>
      <c r="Y67" s="1">
        <f t="shared" ref="Y67:Y83" si="69">IF(E67="","",IF(AND(E67&lt;F67,G67=$AK$2,H67=$AK$2,COUNTIF($AN$1:$AN$15,D67)=1),Y66+1,Y66))</f>
        <v>11</v>
      </c>
      <c r="Z67" s="1">
        <f t="shared" ref="Z67:Z83" si="70">IF(E67="","",IF(AND(E67&lt;F67,COUNTIF($AN$1:$AN$15,D67)=1,OR(G67=$AK$1,H67=$AK$1)), Z66+1, Z66))</f>
        <v>9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4</v>
      </c>
      <c r="AE67" s="1">
        <f t="shared" si="49"/>
        <v>3</v>
      </c>
      <c r="AF67" s="1">
        <f t="shared" si="50"/>
        <v>3</v>
      </c>
      <c r="AG67" s="43"/>
    </row>
    <row r="68" spans="1:33" x14ac:dyDescent="0.3">
      <c r="A68" s="42">
        <v>46097</v>
      </c>
      <c r="B68" s="1">
        <v>67</v>
      </c>
      <c r="C68" s="1" t="s">
        <v>65</v>
      </c>
      <c r="D68" s="1" t="s">
        <v>24</v>
      </c>
      <c r="E68" s="1">
        <v>7</v>
      </c>
      <c r="F68" s="1">
        <v>2</v>
      </c>
      <c r="G68" s="1" t="s">
        <v>83</v>
      </c>
      <c r="H68" s="1" t="s">
        <v>83</v>
      </c>
      <c r="I68" s="1">
        <f t="shared" si="53"/>
        <v>34</v>
      </c>
      <c r="J68" s="1">
        <f t="shared" si="54"/>
        <v>18</v>
      </c>
      <c r="K68" s="1">
        <f t="shared" si="55"/>
        <v>5</v>
      </c>
      <c r="L68" s="1">
        <f t="shared" si="56"/>
        <v>15</v>
      </c>
      <c r="M68" s="1">
        <f t="shared" si="57"/>
        <v>1</v>
      </c>
      <c r="N68" s="1">
        <f t="shared" si="58"/>
        <v>10</v>
      </c>
      <c r="O68" s="1">
        <f t="shared" si="59"/>
        <v>16</v>
      </c>
      <c r="P68" s="1">
        <f t="shared" si="60"/>
        <v>9</v>
      </c>
      <c r="Q68" s="1">
        <f t="shared" si="61"/>
        <v>9</v>
      </c>
      <c r="R68" s="1">
        <f t="shared" si="62"/>
        <v>18</v>
      </c>
      <c r="S68" s="1">
        <f t="shared" si="63"/>
        <v>9</v>
      </c>
      <c r="T68" s="1">
        <f t="shared" si="64"/>
        <v>6</v>
      </c>
      <c r="U68" s="1">
        <f t="shared" si="65"/>
        <v>11</v>
      </c>
      <c r="V68" s="1">
        <f t="shared" si="66"/>
        <v>1</v>
      </c>
      <c r="W68" s="1">
        <f t="shared" si="67"/>
        <v>8</v>
      </c>
      <c r="X68" s="1">
        <f t="shared" si="68"/>
        <v>19</v>
      </c>
      <c r="Y68" s="1">
        <f t="shared" si="69"/>
        <v>11</v>
      </c>
      <c r="Z68" s="1">
        <f t="shared" si="70"/>
        <v>9</v>
      </c>
      <c r="AA68" s="1" t="str">
        <f t="shared" si="51"/>
        <v>W</v>
      </c>
      <c r="AB68" s="1">
        <f t="shared" si="71"/>
        <v>2</v>
      </c>
      <c r="AC68" s="1" t="str">
        <f t="shared" si="52"/>
        <v>W</v>
      </c>
      <c r="AD68" s="1">
        <f t="shared" si="48"/>
        <v>4</v>
      </c>
      <c r="AE68" s="1">
        <f t="shared" si="49"/>
        <v>3</v>
      </c>
      <c r="AF68" s="1">
        <f t="shared" si="50"/>
        <v>3</v>
      </c>
      <c r="AG68" s="43"/>
    </row>
    <row r="69" spans="1:33" x14ac:dyDescent="0.3">
      <c r="A69" s="42">
        <v>46099</v>
      </c>
      <c r="B69" s="1">
        <v>68</v>
      </c>
      <c r="C69" s="1" t="s">
        <v>65</v>
      </c>
      <c r="D69" s="1" t="s">
        <v>26</v>
      </c>
      <c r="E69" s="1">
        <v>5</v>
      </c>
      <c r="F69" s="1">
        <v>6</v>
      </c>
      <c r="G69" s="1" t="s">
        <v>84</v>
      </c>
      <c r="H69" s="1" t="s">
        <v>83</v>
      </c>
      <c r="I69" s="1">
        <f t="shared" si="53"/>
        <v>34</v>
      </c>
      <c r="J69" s="1">
        <f t="shared" si="54"/>
        <v>18</v>
      </c>
      <c r="K69" s="1">
        <f t="shared" si="55"/>
        <v>5</v>
      </c>
      <c r="L69" s="1">
        <f t="shared" si="56"/>
        <v>16</v>
      </c>
      <c r="M69" s="1">
        <f t="shared" si="57"/>
        <v>1</v>
      </c>
      <c r="N69" s="1">
        <f t="shared" si="58"/>
        <v>10</v>
      </c>
      <c r="O69" s="1">
        <f t="shared" si="59"/>
        <v>16</v>
      </c>
      <c r="P69" s="1">
        <f t="shared" si="60"/>
        <v>9</v>
      </c>
      <c r="Q69" s="1">
        <f t="shared" si="61"/>
        <v>9</v>
      </c>
      <c r="R69" s="1">
        <f t="shared" si="62"/>
        <v>18</v>
      </c>
      <c r="S69" s="1">
        <f t="shared" si="63"/>
        <v>9</v>
      </c>
      <c r="T69" s="1">
        <f t="shared" si="64"/>
        <v>7</v>
      </c>
      <c r="U69" s="1">
        <f t="shared" si="65"/>
        <v>11</v>
      </c>
      <c r="V69" s="1">
        <f t="shared" si="66"/>
        <v>1</v>
      </c>
      <c r="W69" s="1">
        <f t="shared" si="67"/>
        <v>9</v>
      </c>
      <c r="X69" s="1">
        <f t="shared" si="68"/>
        <v>19</v>
      </c>
      <c r="Y69" s="1">
        <f t="shared" si="69"/>
        <v>11</v>
      </c>
      <c r="Z69" s="1">
        <f t="shared" si="70"/>
        <v>10</v>
      </c>
      <c r="AA69" s="1" t="str">
        <f t="shared" si="51"/>
        <v>L</v>
      </c>
      <c r="AB69" s="1">
        <f t="shared" si="71"/>
        <v>1</v>
      </c>
      <c r="AC69" s="1" t="str">
        <f t="shared" si="52"/>
        <v>OTL</v>
      </c>
      <c r="AD69" s="1">
        <f t="shared" si="48"/>
        <v>4</v>
      </c>
      <c r="AE69" s="1">
        <f t="shared" si="49"/>
        <v>3</v>
      </c>
      <c r="AF69" s="1">
        <f t="shared" si="50"/>
        <v>3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0</v>
      </c>
      <c r="E70" s="1">
        <v>5</v>
      </c>
      <c r="F70" s="1">
        <v>4</v>
      </c>
      <c r="G70" s="1" t="s">
        <v>84</v>
      </c>
      <c r="H70" s="1" t="s">
        <v>84</v>
      </c>
      <c r="I70" s="1">
        <f t="shared" si="53"/>
        <v>35</v>
      </c>
      <c r="J70" s="1">
        <f t="shared" si="54"/>
        <v>18</v>
      </c>
      <c r="K70" s="1">
        <f t="shared" si="55"/>
        <v>6</v>
      </c>
      <c r="L70" s="1">
        <f t="shared" si="56"/>
        <v>16</v>
      </c>
      <c r="M70" s="1">
        <f t="shared" si="57"/>
        <v>2</v>
      </c>
      <c r="N70" s="1">
        <f t="shared" si="58"/>
        <v>10</v>
      </c>
      <c r="O70" s="1">
        <f t="shared" si="59"/>
        <v>17</v>
      </c>
      <c r="P70" s="1">
        <f t="shared" si="60"/>
        <v>9</v>
      </c>
      <c r="Q70" s="1">
        <f t="shared" si="61"/>
        <v>9</v>
      </c>
      <c r="R70" s="1">
        <f t="shared" si="62"/>
        <v>18</v>
      </c>
      <c r="S70" s="1">
        <f t="shared" si="63"/>
        <v>9</v>
      </c>
      <c r="T70" s="1">
        <f t="shared" si="64"/>
        <v>7</v>
      </c>
      <c r="U70" s="1">
        <f t="shared" si="65"/>
        <v>11</v>
      </c>
      <c r="V70" s="1">
        <f t="shared" si="66"/>
        <v>1</v>
      </c>
      <c r="W70" s="1">
        <f t="shared" si="67"/>
        <v>9</v>
      </c>
      <c r="X70" s="1">
        <f t="shared" si="68"/>
        <v>19</v>
      </c>
      <c r="Y70" s="1">
        <f t="shared" si="69"/>
        <v>11</v>
      </c>
      <c r="Z70" s="1">
        <f t="shared" si="70"/>
        <v>10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4</v>
      </c>
      <c r="AE70" s="1">
        <f t="shared" si="49"/>
        <v>3</v>
      </c>
      <c r="AF70" s="1">
        <f t="shared" si="50"/>
        <v>3</v>
      </c>
      <c r="AG70" s="43"/>
    </row>
    <row r="71" spans="1:33" x14ac:dyDescent="0.3">
      <c r="A71" s="42">
        <v>46103</v>
      </c>
      <c r="B71" s="1">
        <v>70</v>
      </c>
      <c r="C71" s="1" t="s">
        <v>66</v>
      </c>
      <c r="D71" s="1" t="s">
        <v>26</v>
      </c>
      <c r="E71" s="1">
        <v>1</v>
      </c>
      <c r="F71" s="1">
        <v>5</v>
      </c>
      <c r="G71" s="1" t="s">
        <v>83</v>
      </c>
      <c r="H71" s="1" t="s">
        <v>83</v>
      </c>
      <c r="I71" s="1">
        <f t="shared" si="53"/>
        <v>35</v>
      </c>
      <c r="J71" s="1">
        <f t="shared" si="54"/>
        <v>19</v>
      </c>
      <c r="K71" s="1">
        <f t="shared" si="55"/>
        <v>6</v>
      </c>
      <c r="L71" s="1">
        <f t="shared" si="56"/>
        <v>16</v>
      </c>
      <c r="M71" s="1">
        <f t="shared" si="57"/>
        <v>2</v>
      </c>
      <c r="N71" s="1">
        <f t="shared" si="58"/>
        <v>10</v>
      </c>
      <c r="O71" s="1">
        <f t="shared" si="59"/>
        <v>17</v>
      </c>
      <c r="P71" s="1">
        <f t="shared" si="60"/>
        <v>10</v>
      </c>
      <c r="Q71" s="1">
        <f t="shared" si="61"/>
        <v>9</v>
      </c>
      <c r="R71" s="1">
        <f t="shared" si="62"/>
        <v>18</v>
      </c>
      <c r="S71" s="1">
        <f t="shared" si="63"/>
        <v>9</v>
      </c>
      <c r="T71" s="1">
        <f t="shared" si="64"/>
        <v>7</v>
      </c>
      <c r="U71" s="1">
        <f t="shared" si="65"/>
        <v>11</v>
      </c>
      <c r="V71" s="1">
        <f t="shared" si="66"/>
        <v>2</v>
      </c>
      <c r="W71" s="1">
        <f t="shared" si="67"/>
        <v>9</v>
      </c>
      <c r="X71" s="1">
        <f t="shared" si="68"/>
        <v>19</v>
      </c>
      <c r="Y71" s="1">
        <f t="shared" si="69"/>
        <v>12</v>
      </c>
      <c r="Z71" s="1">
        <f t="shared" si="70"/>
        <v>10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4</v>
      </c>
      <c r="AE71" s="1">
        <f t="shared" si="49"/>
        <v>3</v>
      </c>
      <c r="AF71" s="1">
        <f t="shared" si="50"/>
        <v>3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24</v>
      </c>
      <c r="E72" s="1">
        <v>2</v>
      </c>
      <c r="F72" s="1">
        <v>6</v>
      </c>
      <c r="G72" s="1" t="s">
        <v>83</v>
      </c>
      <c r="H72" s="1" t="s">
        <v>83</v>
      </c>
      <c r="I72" s="1">
        <f t="shared" si="53"/>
        <v>35</v>
      </c>
      <c r="J72" s="1">
        <f t="shared" si="54"/>
        <v>20</v>
      </c>
      <c r="K72" s="1">
        <f t="shared" si="55"/>
        <v>6</v>
      </c>
      <c r="L72" s="1">
        <f t="shared" si="56"/>
        <v>16</v>
      </c>
      <c r="M72" s="1">
        <f t="shared" si="57"/>
        <v>2</v>
      </c>
      <c r="N72" s="1">
        <f t="shared" si="58"/>
        <v>10</v>
      </c>
      <c r="O72" s="1">
        <f t="shared" si="59"/>
        <v>17</v>
      </c>
      <c r="P72" s="1">
        <f t="shared" si="60"/>
        <v>11</v>
      </c>
      <c r="Q72" s="1">
        <f t="shared" si="61"/>
        <v>9</v>
      </c>
      <c r="R72" s="1">
        <f t="shared" si="62"/>
        <v>18</v>
      </c>
      <c r="S72" s="1">
        <f t="shared" si="63"/>
        <v>9</v>
      </c>
      <c r="T72" s="1">
        <f t="shared" si="64"/>
        <v>7</v>
      </c>
      <c r="U72" s="1">
        <f t="shared" si="65"/>
        <v>11</v>
      </c>
      <c r="V72" s="1">
        <f t="shared" si="66"/>
        <v>2</v>
      </c>
      <c r="W72" s="1">
        <f t="shared" si="67"/>
        <v>9</v>
      </c>
      <c r="X72" s="1">
        <f t="shared" si="68"/>
        <v>19</v>
      </c>
      <c r="Y72" s="1">
        <f t="shared" si="69"/>
        <v>12</v>
      </c>
      <c r="Z72" s="1">
        <f t="shared" si="70"/>
        <v>10</v>
      </c>
      <c r="AA72" s="1" t="str">
        <f t="shared" si="51"/>
        <v>L</v>
      </c>
      <c r="AB72" s="1">
        <f t="shared" si="71"/>
        <v>2</v>
      </c>
      <c r="AC72" s="1" t="str">
        <f t="shared" si="52"/>
        <v>L</v>
      </c>
      <c r="AD72" s="1">
        <f t="shared" si="48"/>
        <v>4</v>
      </c>
      <c r="AE72" s="1">
        <f t="shared" si="49"/>
        <v>3</v>
      </c>
      <c r="AF72" s="1">
        <f t="shared" si="50"/>
        <v>3</v>
      </c>
      <c r="AG72" s="43"/>
    </row>
    <row r="73" spans="1:33" x14ac:dyDescent="0.3">
      <c r="A73" s="42">
        <v>46107</v>
      </c>
      <c r="B73" s="1">
        <v>72</v>
      </c>
      <c r="C73" s="1" t="s">
        <v>65</v>
      </c>
      <c r="D73" s="1" t="s">
        <v>11</v>
      </c>
      <c r="E73" s="1">
        <v>4</v>
      </c>
      <c r="F73" s="1">
        <v>3</v>
      </c>
      <c r="G73" s="1" t="s">
        <v>84</v>
      </c>
      <c r="H73" s="1" t="s">
        <v>84</v>
      </c>
      <c r="I73" s="1">
        <f t="shared" si="53"/>
        <v>36</v>
      </c>
      <c r="J73" s="1">
        <f t="shared" si="54"/>
        <v>20</v>
      </c>
      <c r="K73" s="1">
        <f t="shared" si="55"/>
        <v>7</v>
      </c>
      <c r="L73" s="1">
        <f t="shared" si="56"/>
        <v>16</v>
      </c>
      <c r="M73" s="1">
        <f t="shared" si="57"/>
        <v>3</v>
      </c>
      <c r="N73" s="1">
        <f t="shared" si="58"/>
        <v>10</v>
      </c>
      <c r="O73" s="1">
        <f t="shared" si="59"/>
        <v>17</v>
      </c>
      <c r="P73" s="1">
        <f t="shared" si="60"/>
        <v>11</v>
      </c>
      <c r="Q73" s="1">
        <f t="shared" si="61"/>
        <v>9</v>
      </c>
      <c r="R73" s="1">
        <f t="shared" si="62"/>
        <v>19</v>
      </c>
      <c r="S73" s="1">
        <f t="shared" si="63"/>
        <v>9</v>
      </c>
      <c r="T73" s="1">
        <f t="shared" si="64"/>
        <v>7</v>
      </c>
      <c r="U73" s="1">
        <f t="shared" si="65"/>
        <v>11</v>
      </c>
      <c r="V73" s="1">
        <f t="shared" si="66"/>
        <v>2</v>
      </c>
      <c r="W73" s="1">
        <f t="shared" si="67"/>
        <v>9</v>
      </c>
      <c r="X73" s="1">
        <f t="shared" si="68"/>
        <v>20</v>
      </c>
      <c r="Y73" s="1">
        <f t="shared" si="69"/>
        <v>12</v>
      </c>
      <c r="Z73" s="1">
        <f t="shared" si="70"/>
        <v>10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5</v>
      </c>
      <c r="AE73" s="1">
        <f t="shared" si="49"/>
        <v>3</v>
      </c>
      <c r="AF73" s="1">
        <f t="shared" si="50"/>
        <v>2</v>
      </c>
      <c r="AG73" s="43"/>
    </row>
    <row r="74" spans="1:33" x14ac:dyDescent="0.3">
      <c r="A74" s="42">
        <v>46109</v>
      </c>
      <c r="B74" s="1">
        <v>73</v>
      </c>
      <c r="C74" s="1" t="s">
        <v>66</v>
      </c>
      <c r="D74" s="1" t="s">
        <v>22</v>
      </c>
      <c r="E74" s="1">
        <v>3</v>
      </c>
      <c r="F74" s="1">
        <v>6</v>
      </c>
      <c r="G74" s="1" t="s">
        <v>83</v>
      </c>
      <c r="H74" s="1" t="s">
        <v>83</v>
      </c>
      <c r="I74" s="1">
        <f t="shared" si="53"/>
        <v>36</v>
      </c>
      <c r="J74" s="1">
        <f t="shared" si="54"/>
        <v>21</v>
      </c>
      <c r="K74" s="1">
        <f t="shared" si="55"/>
        <v>7</v>
      </c>
      <c r="L74" s="1">
        <f t="shared" si="56"/>
        <v>16</v>
      </c>
      <c r="M74" s="1">
        <f t="shared" si="57"/>
        <v>3</v>
      </c>
      <c r="N74" s="1">
        <f t="shared" si="58"/>
        <v>10</v>
      </c>
      <c r="O74" s="1">
        <f t="shared" si="59"/>
        <v>17</v>
      </c>
      <c r="P74" s="1">
        <f t="shared" si="60"/>
        <v>12</v>
      </c>
      <c r="Q74" s="1">
        <f t="shared" si="61"/>
        <v>9</v>
      </c>
      <c r="R74" s="1">
        <f t="shared" si="62"/>
        <v>19</v>
      </c>
      <c r="S74" s="1">
        <f t="shared" si="63"/>
        <v>9</v>
      </c>
      <c r="T74" s="1">
        <f t="shared" si="64"/>
        <v>7</v>
      </c>
      <c r="U74" s="1">
        <f t="shared" si="65"/>
        <v>11</v>
      </c>
      <c r="V74" s="1">
        <f t="shared" si="66"/>
        <v>2</v>
      </c>
      <c r="W74" s="1">
        <f t="shared" si="67"/>
        <v>9</v>
      </c>
      <c r="X74" s="1">
        <f t="shared" si="68"/>
        <v>20</v>
      </c>
      <c r="Y74" s="1">
        <f t="shared" si="69"/>
        <v>12</v>
      </c>
      <c r="Z74" s="1">
        <f t="shared" si="70"/>
        <v>10</v>
      </c>
      <c r="AA74" s="1" t="str">
        <f t="shared" si="51"/>
        <v>L</v>
      </c>
      <c r="AB74" s="1">
        <f t="shared" si="71"/>
        <v>1</v>
      </c>
      <c r="AC74" s="1" t="str">
        <f t="shared" si="52"/>
        <v>L</v>
      </c>
      <c r="AD74" s="1">
        <f t="shared" si="48"/>
        <v>4</v>
      </c>
      <c r="AE74" s="1">
        <f t="shared" si="49"/>
        <v>4</v>
      </c>
      <c r="AF74" s="1">
        <f t="shared" si="50"/>
        <v>2</v>
      </c>
      <c r="AG74" s="43"/>
    </row>
    <row r="75" spans="1:33" x14ac:dyDescent="0.3">
      <c r="A75" s="42">
        <v>46111</v>
      </c>
      <c r="B75" s="1">
        <v>74</v>
      </c>
      <c r="C75" s="1" t="s">
        <v>65</v>
      </c>
      <c r="D75" s="1" t="s">
        <v>13</v>
      </c>
      <c r="E75" s="1">
        <v>8</v>
      </c>
      <c r="F75" s="1">
        <v>3</v>
      </c>
      <c r="G75" s="1" t="s">
        <v>83</v>
      </c>
      <c r="H75" s="1" t="s">
        <v>83</v>
      </c>
      <c r="I75" s="1">
        <f t="shared" si="53"/>
        <v>37</v>
      </c>
      <c r="J75" s="1">
        <f t="shared" si="54"/>
        <v>21</v>
      </c>
      <c r="K75" s="1">
        <f t="shared" si="55"/>
        <v>7</v>
      </c>
      <c r="L75" s="1">
        <f t="shared" si="56"/>
        <v>16</v>
      </c>
      <c r="M75" s="1">
        <f t="shared" si="57"/>
        <v>3</v>
      </c>
      <c r="N75" s="1">
        <f t="shared" si="58"/>
        <v>10</v>
      </c>
      <c r="O75" s="1">
        <f t="shared" si="59"/>
        <v>17</v>
      </c>
      <c r="P75" s="1">
        <f t="shared" si="60"/>
        <v>12</v>
      </c>
      <c r="Q75" s="1">
        <f t="shared" si="61"/>
        <v>9</v>
      </c>
      <c r="R75" s="1">
        <f t="shared" si="62"/>
        <v>20</v>
      </c>
      <c r="S75" s="1">
        <f t="shared" si="63"/>
        <v>9</v>
      </c>
      <c r="T75" s="1">
        <f t="shared" si="64"/>
        <v>7</v>
      </c>
      <c r="U75" s="1">
        <f t="shared" si="65"/>
        <v>12</v>
      </c>
      <c r="V75" s="1">
        <f t="shared" si="66"/>
        <v>2</v>
      </c>
      <c r="W75" s="1">
        <f t="shared" si="67"/>
        <v>9</v>
      </c>
      <c r="X75" s="1">
        <f t="shared" si="68"/>
        <v>21</v>
      </c>
      <c r="Y75" s="1">
        <f t="shared" si="69"/>
        <v>12</v>
      </c>
      <c r="Z75" s="1">
        <f t="shared" si="70"/>
        <v>10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5</v>
      </c>
      <c r="AE75" s="1">
        <f t="shared" si="49"/>
        <v>4</v>
      </c>
      <c r="AF75" s="1">
        <f t="shared" si="50"/>
        <v>1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21</v>
      </c>
      <c r="E76" s="1">
        <v>5</v>
      </c>
      <c r="F76" s="1">
        <v>1</v>
      </c>
      <c r="G76" s="1" t="s">
        <v>83</v>
      </c>
      <c r="H76" s="1" t="s">
        <v>83</v>
      </c>
      <c r="I76" s="1">
        <f t="shared" si="53"/>
        <v>38</v>
      </c>
      <c r="J76" s="1">
        <f t="shared" si="54"/>
        <v>21</v>
      </c>
      <c r="K76" s="1">
        <f t="shared" si="55"/>
        <v>7</v>
      </c>
      <c r="L76" s="1">
        <f t="shared" si="56"/>
        <v>16</v>
      </c>
      <c r="M76" s="1">
        <f t="shared" si="57"/>
        <v>3</v>
      </c>
      <c r="N76" s="1">
        <f t="shared" si="58"/>
        <v>10</v>
      </c>
      <c r="O76" s="1">
        <f t="shared" si="59"/>
        <v>18</v>
      </c>
      <c r="P76" s="1">
        <f t="shared" si="60"/>
        <v>12</v>
      </c>
      <c r="Q76" s="1">
        <f t="shared" si="61"/>
        <v>9</v>
      </c>
      <c r="R76" s="1">
        <f t="shared" si="62"/>
        <v>20</v>
      </c>
      <c r="S76" s="1">
        <f t="shared" si="63"/>
        <v>9</v>
      </c>
      <c r="T76" s="1">
        <f t="shared" si="64"/>
        <v>7</v>
      </c>
      <c r="U76" s="1">
        <f t="shared" si="65"/>
        <v>12</v>
      </c>
      <c r="V76" s="1">
        <f t="shared" si="66"/>
        <v>2</v>
      </c>
      <c r="W76" s="1">
        <f t="shared" si="67"/>
        <v>9</v>
      </c>
      <c r="X76" s="1">
        <f t="shared" si="68"/>
        <v>22</v>
      </c>
      <c r="Y76" s="1">
        <f t="shared" si="69"/>
        <v>12</v>
      </c>
      <c r="Z76" s="1">
        <f t="shared" si="70"/>
        <v>10</v>
      </c>
      <c r="AA76" s="1" t="str">
        <f t="shared" si="51"/>
        <v>W</v>
      </c>
      <c r="AB76" s="1">
        <f t="shared" si="71"/>
        <v>2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46114</v>
      </c>
      <c r="B77" s="1">
        <v>76</v>
      </c>
      <c r="C77" s="1" t="s">
        <v>65</v>
      </c>
      <c r="D77" s="1" t="s">
        <v>5</v>
      </c>
      <c r="E77" s="1">
        <v>3</v>
      </c>
      <c r="F77" s="1">
        <v>6</v>
      </c>
      <c r="G77" s="1" t="s">
        <v>83</v>
      </c>
      <c r="H77" s="1" t="s">
        <v>83</v>
      </c>
      <c r="I77" s="1">
        <f t="shared" si="53"/>
        <v>38</v>
      </c>
      <c r="J77" s="1">
        <f t="shared" si="54"/>
        <v>22</v>
      </c>
      <c r="K77" s="1">
        <f t="shared" si="55"/>
        <v>7</v>
      </c>
      <c r="L77" s="1">
        <f t="shared" si="56"/>
        <v>16</v>
      </c>
      <c r="M77" s="1">
        <f t="shared" si="57"/>
        <v>3</v>
      </c>
      <c r="N77" s="1">
        <f t="shared" si="58"/>
        <v>10</v>
      </c>
      <c r="O77" s="1">
        <f t="shared" si="59"/>
        <v>18</v>
      </c>
      <c r="P77" s="1">
        <f t="shared" si="60"/>
        <v>12</v>
      </c>
      <c r="Q77" s="1">
        <f t="shared" si="61"/>
        <v>9</v>
      </c>
      <c r="R77" s="1">
        <f t="shared" si="62"/>
        <v>20</v>
      </c>
      <c r="S77" s="1">
        <f t="shared" si="63"/>
        <v>10</v>
      </c>
      <c r="T77" s="1">
        <f t="shared" si="64"/>
        <v>7</v>
      </c>
      <c r="U77" s="1">
        <f t="shared" si="65"/>
        <v>12</v>
      </c>
      <c r="V77" s="1">
        <f t="shared" si="66"/>
        <v>2</v>
      </c>
      <c r="W77" s="1">
        <f t="shared" si="67"/>
        <v>9</v>
      </c>
      <c r="X77" s="1">
        <f t="shared" si="68"/>
        <v>22</v>
      </c>
      <c r="Y77" s="1">
        <f t="shared" si="69"/>
        <v>13</v>
      </c>
      <c r="Z77" s="1">
        <f t="shared" si="70"/>
        <v>10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5</v>
      </c>
      <c r="AE77" s="1">
        <f t="shared" si="73"/>
        <v>4</v>
      </c>
      <c r="AF77" s="1">
        <f t="shared" si="74"/>
        <v>1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19</v>
      </c>
      <c r="E78" s="1">
        <v>9</v>
      </c>
      <c r="F78" s="1">
        <v>4</v>
      </c>
      <c r="G78" s="1" t="s">
        <v>83</v>
      </c>
      <c r="H78" s="1" t="s">
        <v>83</v>
      </c>
      <c r="I78" s="1">
        <f t="shared" si="53"/>
        <v>39</v>
      </c>
      <c r="J78" s="1">
        <f t="shared" si="54"/>
        <v>22</v>
      </c>
      <c r="K78" s="1">
        <f t="shared" si="55"/>
        <v>7</v>
      </c>
      <c r="L78" s="1">
        <f t="shared" si="56"/>
        <v>16</v>
      </c>
      <c r="M78" s="1">
        <f t="shared" si="57"/>
        <v>3</v>
      </c>
      <c r="N78" s="1">
        <f t="shared" si="58"/>
        <v>10</v>
      </c>
      <c r="O78" s="1">
        <f t="shared" si="59"/>
        <v>19</v>
      </c>
      <c r="P78" s="1">
        <f t="shared" si="60"/>
        <v>12</v>
      </c>
      <c r="Q78" s="1">
        <f t="shared" si="61"/>
        <v>9</v>
      </c>
      <c r="R78" s="1">
        <f t="shared" si="62"/>
        <v>20</v>
      </c>
      <c r="S78" s="1">
        <f t="shared" si="63"/>
        <v>10</v>
      </c>
      <c r="T78" s="1">
        <f t="shared" si="64"/>
        <v>7</v>
      </c>
      <c r="U78" s="1">
        <f t="shared" si="65"/>
        <v>12</v>
      </c>
      <c r="V78" s="1">
        <f t="shared" si="66"/>
        <v>2</v>
      </c>
      <c r="W78" s="1">
        <f t="shared" si="67"/>
        <v>9</v>
      </c>
      <c r="X78" s="1">
        <f t="shared" si="68"/>
        <v>23</v>
      </c>
      <c r="Y78" s="1">
        <f t="shared" si="69"/>
        <v>13</v>
      </c>
      <c r="Z78" s="1">
        <f t="shared" si="70"/>
        <v>10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5</v>
      </c>
      <c r="AE78" s="1">
        <f t="shared" si="73"/>
        <v>4</v>
      </c>
      <c r="AF78" s="1">
        <f t="shared" si="74"/>
        <v>1</v>
      </c>
      <c r="AG78" s="43"/>
    </row>
    <row r="79" spans="1:33" x14ac:dyDescent="0.3">
      <c r="A79" s="42">
        <v>46117</v>
      </c>
      <c r="B79" s="1">
        <v>78</v>
      </c>
      <c r="C79" s="1" t="s">
        <v>66</v>
      </c>
      <c r="D79" s="1" t="s">
        <v>19</v>
      </c>
      <c r="E79" s="1">
        <v>5</v>
      </c>
      <c r="F79" s="1">
        <v>2</v>
      </c>
      <c r="G79" s="1" t="s">
        <v>83</v>
      </c>
      <c r="H79" s="1" t="s">
        <v>83</v>
      </c>
      <c r="I79" s="1">
        <f t="shared" si="53"/>
        <v>40</v>
      </c>
      <c r="J79" s="1">
        <f t="shared" si="54"/>
        <v>22</v>
      </c>
      <c r="K79" s="1">
        <f t="shared" si="55"/>
        <v>7</v>
      </c>
      <c r="L79" s="1">
        <f t="shared" si="56"/>
        <v>16</v>
      </c>
      <c r="M79" s="1">
        <f t="shared" si="57"/>
        <v>3</v>
      </c>
      <c r="N79" s="1">
        <f t="shared" si="58"/>
        <v>10</v>
      </c>
      <c r="O79" s="1">
        <f t="shared" si="59"/>
        <v>20</v>
      </c>
      <c r="P79" s="1">
        <f t="shared" si="60"/>
        <v>12</v>
      </c>
      <c r="Q79" s="1">
        <f t="shared" si="61"/>
        <v>9</v>
      </c>
      <c r="R79" s="1">
        <f t="shared" si="62"/>
        <v>20</v>
      </c>
      <c r="S79" s="1">
        <f t="shared" si="63"/>
        <v>10</v>
      </c>
      <c r="T79" s="1">
        <f t="shared" si="64"/>
        <v>7</v>
      </c>
      <c r="U79" s="1">
        <f t="shared" si="65"/>
        <v>12</v>
      </c>
      <c r="V79" s="1">
        <f t="shared" si="66"/>
        <v>2</v>
      </c>
      <c r="W79" s="1">
        <f t="shared" si="67"/>
        <v>9</v>
      </c>
      <c r="X79" s="1">
        <f t="shared" si="68"/>
        <v>24</v>
      </c>
      <c r="Y79" s="1">
        <f t="shared" si="69"/>
        <v>13</v>
      </c>
      <c r="Z79" s="1">
        <f t="shared" si="70"/>
        <v>10</v>
      </c>
      <c r="AA79" s="1" t="str">
        <f t="shared" si="51"/>
        <v>W</v>
      </c>
      <c r="AB79" s="1">
        <f t="shared" si="71"/>
        <v>2</v>
      </c>
      <c r="AC79" s="1" t="str">
        <f t="shared" si="52"/>
        <v>W</v>
      </c>
      <c r="AD79" s="1">
        <f t="shared" si="72"/>
        <v>6</v>
      </c>
      <c r="AE79" s="1">
        <f t="shared" si="73"/>
        <v>4</v>
      </c>
      <c r="AF79" s="1">
        <f t="shared" si="74"/>
        <v>0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14</v>
      </c>
      <c r="E80" s="1">
        <v>5</v>
      </c>
      <c r="F80" s="1">
        <v>2</v>
      </c>
      <c r="G80" s="1" t="s">
        <v>83</v>
      </c>
      <c r="H80" s="1" t="s">
        <v>83</v>
      </c>
      <c r="I80" s="1">
        <f t="shared" si="53"/>
        <v>41</v>
      </c>
      <c r="J80" s="1">
        <f t="shared" si="54"/>
        <v>22</v>
      </c>
      <c r="K80" s="1">
        <f t="shared" si="55"/>
        <v>7</v>
      </c>
      <c r="L80" s="1">
        <f t="shared" si="56"/>
        <v>16</v>
      </c>
      <c r="M80" s="1">
        <f t="shared" si="57"/>
        <v>3</v>
      </c>
      <c r="N80" s="1">
        <f t="shared" si="58"/>
        <v>10</v>
      </c>
      <c r="O80" s="1">
        <f t="shared" si="59"/>
        <v>20</v>
      </c>
      <c r="P80" s="1">
        <f t="shared" si="60"/>
        <v>12</v>
      </c>
      <c r="Q80" s="1">
        <f t="shared" si="61"/>
        <v>9</v>
      </c>
      <c r="R80" s="1">
        <f t="shared" si="62"/>
        <v>21</v>
      </c>
      <c r="S80" s="1">
        <f t="shared" si="63"/>
        <v>10</v>
      </c>
      <c r="T80" s="1">
        <f t="shared" si="64"/>
        <v>7</v>
      </c>
      <c r="U80" s="1">
        <f t="shared" si="65"/>
        <v>13</v>
      </c>
      <c r="V80" s="1">
        <f t="shared" si="66"/>
        <v>2</v>
      </c>
      <c r="W80" s="1">
        <f t="shared" si="67"/>
        <v>9</v>
      </c>
      <c r="X80" s="1">
        <f t="shared" si="68"/>
        <v>25</v>
      </c>
      <c r="Y80" s="1">
        <f t="shared" si="69"/>
        <v>13</v>
      </c>
      <c r="Z80" s="1">
        <f t="shared" si="70"/>
        <v>10</v>
      </c>
      <c r="AA80" s="1" t="str">
        <f t="shared" si="51"/>
        <v>W</v>
      </c>
      <c r="AB80" s="1">
        <f t="shared" si="71"/>
        <v>3</v>
      </c>
      <c r="AC80" s="1" t="str">
        <f t="shared" si="52"/>
        <v>W</v>
      </c>
      <c r="AD80" s="1">
        <f t="shared" si="72"/>
        <v>6</v>
      </c>
      <c r="AE80" s="1">
        <f t="shared" si="73"/>
        <v>4</v>
      </c>
      <c r="AF80" s="1">
        <f t="shared" si="74"/>
        <v>0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1</v>
      </c>
      <c r="E81" s="1">
        <v>3</v>
      </c>
      <c r="F81" s="1">
        <v>6</v>
      </c>
      <c r="G81" s="1" t="s">
        <v>83</v>
      </c>
      <c r="H81" s="1" t="s">
        <v>83</v>
      </c>
      <c r="I81" s="1">
        <f t="shared" si="53"/>
        <v>41</v>
      </c>
      <c r="J81" s="1">
        <f t="shared" si="54"/>
        <v>23</v>
      </c>
      <c r="K81" s="1">
        <f t="shared" si="55"/>
        <v>7</v>
      </c>
      <c r="L81" s="1">
        <f t="shared" si="56"/>
        <v>16</v>
      </c>
      <c r="M81" s="1">
        <f t="shared" si="57"/>
        <v>3</v>
      </c>
      <c r="N81" s="1">
        <f t="shared" si="58"/>
        <v>10</v>
      </c>
      <c r="O81" s="1">
        <f t="shared" si="59"/>
        <v>20</v>
      </c>
      <c r="P81" s="1">
        <f t="shared" si="60"/>
        <v>13</v>
      </c>
      <c r="Q81" s="1">
        <f t="shared" si="61"/>
        <v>9</v>
      </c>
      <c r="R81" s="1">
        <f t="shared" si="62"/>
        <v>21</v>
      </c>
      <c r="S81" s="1">
        <f t="shared" si="63"/>
        <v>10</v>
      </c>
      <c r="T81" s="1">
        <f t="shared" si="64"/>
        <v>7</v>
      </c>
      <c r="U81" s="1">
        <f t="shared" si="65"/>
        <v>13</v>
      </c>
      <c r="V81" s="1">
        <f t="shared" si="66"/>
        <v>3</v>
      </c>
      <c r="W81" s="1">
        <f t="shared" si="67"/>
        <v>9</v>
      </c>
      <c r="X81" s="1">
        <f t="shared" si="68"/>
        <v>25</v>
      </c>
      <c r="Y81" s="1">
        <f t="shared" si="69"/>
        <v>14</v>
      </c>
      <c r="Z81" s="1">
        <f t="shared" si="70"/>
        <v>10</v>
      </c>
      <c r="AA81" s="1" t="str">
        <f t="shared" si="51"/>
        <v>L</v>
      </c>
      <c r="AB81" s="1">
        <f t="shared" si="71"/>
        <v>1</v>
      </c>
      <c r="AC81" s="1" t="str">
        <f t="shared" si="52"/>
        <v>L</v>
      </c>
      <c r="AD81" s="1">
        <f t="shared" si="72"/>
        <v>6</v>
      </c>
      <c r="AE81" s="1">
        <f t="shared" si="73"/>
        <v>4</v>
      </c>
      <c r="AF81" s="1">
        <f t="shared" si="74"/>
        <v>0</v>
      </c>
      <c r="AG81" s="43"/>
    </row>
    <row r="82" spans="1:33" x14ac:dyDescent="0.3">
      <c r="A82" s="42">
        <v>46124</v>
      </c>
      <c r="B82" s="1">
        <v>81</v>
      </c>
      <c r="C82" s="1" t="s">
        <v>65</v>
      </c>
      <c r="D82" s="1" t="s">
        <v>1</v>
      </c>
      <c r="E82" s="1">
        <v>0</v>
      </c>
      <c r="F82" s="1">
        <v>3</v>
      </c>
      <c r="G82" s="1" t="s">
        <v>83</v>
      </c>
      <c r="H82" s="1" t="s">
        <v>83</v>
      </c>
      <c r="I82" s="1">
        <f t="shared" si="53"/>
        <v>41</v>
      </c>
      <c r="J82" s="1">
        <f t="shared" si="54"/>
        <v>24</v>
      </c>
      <c r="K82" s="1">
        <f t="shared" si="55"/>
        <v>7</v>
      </c>
      <c r="L82" s="1">
        <f t="shared" si="56"/>
        <v>16</v>
      </c>
      <c r="M82" s="1">
        <f t="shared" si="57"/>
        <v>3</v>
      </c>
      <c r="N82" s="1">
        <f t="shared" si="58"/>
        <v>10</v>
      </c>
      <c r="O82" s="1">
        <f t="shared" si="59"/>
        <v>20</v>
      </c>
      <c r="P82" s="1">
        <f t="shared" si="60"/>
        <v>13</v>
      </c>
      <c r="Q82" s="1">
        <f t="shared" si="61"/>
        <v>9</v>
      </c>
      <c r="R82" s="1">
        <f t="shared" si="62"/>
        <v>21</v>
      </c>
      <c r="S82" s="1">
        <f t="shared" si="63"/>
        <v>11</v>
      </c>
      <c r="T82" s="1">
        <f t="shared" si="64"/>
        <v>7</v>
      </c>
      <c r="U82" s="1">
        <f t="shared" si="65"/>
        <v>13</v>
      </c>
      <c r="V82" s="1">
        <f t="shared" si="66"/>
        <v>4</v>
      </c>
      <c r="W82" s="1">
        <f t="shared" si="67"/>
        <v>9</v>
      </c>
      <c r="X82" s="1">
        <f t="shared" si="68"/>
        <v>25</v>
      </c>
      <c r="Y82" s="1">
        <f t="shared" si="69"/>
        <v>15</v>
      </c>
      <c r="Z82" s="1">
        <f t="shared" si="70"/>
        <v>10</v>
      </c>
      <c r="AA82" s="1" t="str">
        <f t="shared" si="51"/>
        <v>L</v>
      </c>
      <c r="AB82" s="1">
        <f t="shared" si="71"/>
        <v>2</v>
      </c>
      <c r="AC82" s="1" t="str">
        <f t="shared" si="52"/>
        <v>L</v>
      </c>
      <c r="AD82" s="1">
        <f t="shared" si="72"/>
        <v>6</v>
      </c>
      <c r="AE82" s="1">
        <f t="shared" si="73"/>
        <v>4</v>
      </c>
      <c r="AF82" s="1">
        <f t="shared" si="74"/>
        <v>0</v>
      </c>
      <c r="AG82" s="43"/>
    </row>
    <row r="83" spans="1:33" x14ac:dyDescent="0.3">
      <c r="A83" s="42">
        <v>46126</v>
      </c>
      <c r="B83" s="1">
        <v>82</v>
      </c>
      <c r="C83" s="1" t="s">
        <v>65</v>
      </c>
      <c r="D83" s="1" t="s">
        <v>6</v>
      </c>
      <c r="E83" s="1">
        <v>5</v>
      </c>
      <c r="F83" s="1">
        <v>7</v>
      </c>
      <c r="G83" s="1" t="s">
        <v>83</v>
      </c>
      <c r="H83" s="1" t="s">
        <v>83</v>
      </c>
      <c r="I83" s="1">
        <f t="shared" si="53"/>
        <v>41</v>
      </c>
      <c r="J83" s="1">
        <f t="shared" si="54"/>
        <v>25</v>
      </c>
      <c r="K83" s="1">
        <f t="shared" si="55"/>
        <v>7</v>
      </c>
      <c r="L83" s="1">
        <f t="shared" si="56"/>
        <v>16</v>
      </c>
      <c r="M83" s="1">
        <f t="shared" si="57"/>
        <v>3</v>
      </c>
      <c r="N83" s="1">
        <f t="shared" si="58"/>
        <v>10</v>
      </c>
      <c r="O83" s="1">
        <f t="shared" si="59"/>
        <v>20</v>
      </c>
      <c r="P83" s="1">
        <f t="shared" si="60"/>
        <v>13</v>
      </c>
      <c r="Q83" s="1">
        <f t="shared" si="61"/>
        <v>9</v>
      </c>
      <c r="R83" s="1">
        <f t="shared" si="62"/>
        <v>21</v>
      </c>
      <c r="S83" s="1">
        <f t="shared" si="63"/>
        <v>12</v>
      </c>
      <c r="T83" s="1">
        <f t="shared" si="64"/>
        <v>7</v>
      </c>
      <c r="U83" s="1">
        <f t="shared" si="65"/>
        <v>13</v>
      </c>
      <c r="V83" s="1">
        <f t="shared" si="66"/>
        <v>4</v>
      </c>
      <c r="W83" s="1">
        <f t="shared" si="67"/>
        <v>9</v>
      </c>
      <c r="X83" s="1">
        <f t="shared" si="68"/>
        <v>25</v>
      </c>
      <c r="Y83" s="1">
        <f t="shared" si="69"/>
        <v>15</v>
      </c>
      <c r="Z83" s="1">
        <f t="shared" si="70"/>
        <v>10</v>
      </c>
      <c r="AA83" s="1" t="str">
        <f t="shared" si="51"/>
        <v>L</v>
      </c>
      <c r="AB83" s="1">
        <f t="shared" si="71"/>
        <v>3</v>
      </c>
      <c r="AC83" s="1" t="str">
        <f t="shared" si="52"/>
        <v>L</v>
      </c>
      <c r="AD83" s="1">
        <f t="shared" si="72"/>
        <v>5</v>
      </c>
      <c r="AE83" s="1">
        <f t="shared" si="73"/>
        <v>5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42</v>
      </c>
      <c r="E84" s="45" t="s">
        <v>81</v>
      </c>
      <c r="F84" s="45"/>
      <c r="I84" s="1">
        <f t="shared" ref="I84:N84" si="75">IF(I1="",0,MAX(I1:I83))</f>
        <v>41</v>
      </c>
      <c r="J84" s="1">
        <f t="shared" si="75"/>
        <v>25</v>
      </c>
      <c r="K84" s="1">
        <f t="shared" si="75"/>
        <v>7</v>
      </c>
      <c r="L84" s="1">
        <f t="shared" si="75"/>
        <v>16</v>
      </c>
      <c r="M84" s="1">
        <f t="shared" si="75"/>
        <v>3</v>
      </c>
      <c r="N84" s="1">
        <f t="shared" si="75"/>
        <v>10</v>
      </c>
      <c r="O84" s="1">
        <f t="shared" ref="O84:Z84" si="76">IF(O2="","",MAX(O2:O83))</f>
        <v>20</v>
      </c>
      <c r="P84" s="1">
        <f t="shared" si="76"/>
        <v>13</v>
      </c>
      <c r="Q84" s="1">
        <f t="shared" si="76"/>
        <v>9</v>
      </c>
      <c r="R84" s="1">
        <f t="shared" si="76"/>
        <v>21</v>
      </c>
      <c r="S84" s="1">
        <f t="shared" si="76"/>
        <v>12</v>
      </c>
      <c r="T84" s="1">
        <f t="shared" si="76"/>
        <v>7</v>
      </c>
      <c r="U84" s="1">
        <f t="shared" si="76"/>
        <v>13</v>
      </c>
      <c r="V84" s="1">
        <f t="shared" si="76"/>
        <v>4</v>
      </c>
      <c r="W84" s="1">
        <f t="shared" si="76"/>
        <v>9</v>
      </c>
      <c r="X84" s="1">
        <f t="shared" si="76"/>
        <v>25</v>
      </c>
      <c r="Y84" s="1">
        <f t="shared" si="76"/>
        <v>15</v>
      </c>
      <c r="Z84" s="1">
        <f t="shared" si="76"/>
        <v>10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5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40</v>
      </c>
      <c r="E85" s="1">
        <f>SUM(E2:E83)</f>
        <v>293</v>
      </c>
      <c r="F85" s="1">
        <f>SUM(F2:F83)</f>
        <v>268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20-13-9</v>
      </c>
      <c r="R85" s="1" t="str">
        <f>IF(R84="","0-0-0",CONCATENATE(R84,"-",S84,"-",T84))</f>
        <v>21-12-7</v>
      </c>
      <c r="U85" s="1" t="str">
        <f>IF(U84="","0-0-0",CONCATENATE(U84,"-",V84,"-",W84))</f>
        <v>13-4-9</v>
      </c>
      <c r="X85" s="1" t="str">
        <f>IF(X84="","0-0-0",CONCATENATE(X84,"-",Y84,"-",Z84))</f>
        <v>25-15-10</v>
      </c>
      <c r="AA85" s="1" t="str">
        <f>IF(AA84="","0-0",CONCATENATE(AA84,AB84))</f>
        <v>L3</v>
      </c>
      <c r="AD85" s="1" t="str">
        <f>IF(AD84="","0-0-0",CONCATENATE(AD84,"-",AE84,"-",AF84))</f>
        <v>5-5-0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100-000002000000}">
      <formula1>$AK$1:$AK$2</formula1>
    </dataValidation>
    <dataValidation type="list" allowBlank="1" showInputMessage="1" showErrorMessage="1" sqref="C2:C83" xr:uid="{00000000-0002-0000-D100-000000000000}">
      <formula1>$AL$1:$AL$2</formula1>
    </dataValidation>
    <dataValidation type="list" allowBlank="1" showInputMessage="1" showErrorMessage="1" sqref="D2:D83" xr:uid="{00000000-0002-0000-D100-000001000000}">
      <formula1>$AM$1:$AM$31</formula1>
    </dataValidation>
  </dataValidations>
  <hyperlinks>
    <hyperlink ref="AG1" location="Index!A1" display="Home" xr:uid="{2AAA7054-AC4A-47A2-AF09-F1E4EF52C827}"/>
  </hyperlink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B875-F3DA-4058-A4D2-40EB051E1217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2</v>
      </c>
      <c r="E2" s="1">
        <v>3</v>
      </c>
      <c r="F2" s="1">
        <v>4</v>
      </c>
      <c r="G2" s="1" t="s">
        <v>84</v>
      </c>
      <c r="H2" s="1" t="s">
        <v>83</v>
      </c>
      <c r="I2" s="1">
        <f>IF(E2="","",IF(E2&gt;F2,1,0))</f>
        <v>0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1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1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1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1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OTL</v>
      </c>
      <c r="AD2" s="1">
        <f>IF(AC2="","",IF(AC2=$AJ$1,1,0))</f>
        <v>0</v>
      </c>
      <c r="AE2" s="1">
        <f>IF(AC2="","",IF(AC2=$AJ$2,1,0))</f>
        <v>0</v>
      </c>
      <c r="AF2" s="1">
        <f>IF(AC2="","",IF(AC2=$AJ$3,1,0))</f>
        <v>1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31</v>
      </c>
      <c r="E3" s="1">
        <v>6</v>
      </c>
      <c r="F3" s="1">
        <v>7</v>
      </c>
      <c r="G3" s="1" t="s">
        <v>84</v>
      </c>
      <c r="H3" s="1" t="s">
        <v>83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2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2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2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2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OTL</v>
      </c>
      <c r="AD3" s="1">
        <f t="shared" ref="AD3:AD11" si="21">IF(AC3="","",IF(AC3=$AJ$1,AD2+1,AD2))</f>
        <v>0</v>
      </c>
      <c r="AE3" s="1">
        <f t="shared" ref="AE3:AE11" si="22">IF(AC3="","",IF(AC3=$AJ$2,AE2+1,AE2))</f>
        <v>0</v>
      </c>
      <c r="AF3" s="1">
        <f t="shared" ref="AF3:AF11" si="23">IF(AC3="","",IF(AC3=$AJ$3,AF2+1,AF2))</f>
        <v>2</v>
      </c>
      <c r="AG3" s="43"/>
      <c r="AJ3" s="1" t="s">
        <v>68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45944</v>
      </c>
      <c r="B4" s="1">
        <v>3</v>
      </c>
      <c r="C4" s="1" t="s">
        <v>66</v>
      </c>
      <c r="D4" s="1" t="s">
        <v>26</v>
      </c>
      <c r="E4" s="1">
        <v>1</v>
      </c>
      <c r="F4" s="1">
        <v>5</v>
      </c>
      <c r="G4" s="1" t="s">
        <v>83</v>
      </c>
      <c r="H4" s="1" t="s">
        <v>83</v>
      </c>
      <c r="I4" s="1">
        <f t="shared" si="2"/>
        <v>0</v>
      </c>
      <c r="J4" s="1">
        <f t="shared" si="3"/>
        <v>1</v>
      </c>
      <c r="K4" s="1">
        <f t="shared" si="4"/>
        <v>0</v>
      </c>
      <c r="L4" s="1">
        <f t="shared" si="5"/>
        <v>2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2</v>
      </c>
      <c r="R4" s="1">
        <f t="shared" si="11"/>
        <v>0</v>
      </c>
      <c r="S4" s="1">
        <f t="shared" si="12"/>
        <v>0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2</v>
      </c>
      <c r="X4" s="1">
        <f t="shared" si="17"/>
        <v>0</v>
      </c>
      <c r="Y4" s="1">
        <f t="shared" si="18"/>
        <v>0</v>
      </c>
      <c r="Z4" s="1">
        <f t="shared" si="19"/>
        <v>2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1</v>
      </c>
      <c r="AF4" s="1">
        <f t="shared" si="23"/>
        <v>2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45947</v>
      </c>
      <c r="B5" s="1">
        <v>4</v>
      </c>
      <c r="C5" s="1" t="s">
        <v>65</v>
      </c>
      <c r="D5" s="1" t="s">
        <v>95</v>
      </c>
      <c r="E5" s="1">
        <v>3</v>
      </c>
      <c r="F5" s="1">
        <v>6</v>
      </c>
      <c r="G5" s="1" t="s">
        <v>83</v>
      </c>
      <c r="H5" s="1" t="s">
        <v>83</v>
      </c>
      <c r="I5" s="1">
        <f t="shared" si="2"/>
        <v>0</v>
      </c>
      <c r="J5" s="1">
        <f t="shared" si="3"/>
        <v>2</v>
      </c>
      <c r="K5" s="1">
        <f t="shared" si="4"/>
        <v>0</v>
      </c>
      <c r="L5" s="1">
        <f t="shared" si="5"/>
        <v>2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1</v>
      </c>
      <c r="Q5" s="1">
        <f t="shared" si="10"/>
        <v>2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0</v>
      </c>
      <c r="W5" s="1">
        <f t="shared" si="16"/>
        <v>2</v>
      </c>
      <c r="X5" s="1">
        <f t="shared" si="17"/>
        <v>0</v>
      </c>
      <c r="Y5" s="1">
        <f t="shared" si="18"/>
        <v>1</v>
      </c>
      <c r="Z5" s="1">
        <f t="shared" si="19"/>
        <v>2</v>
      </c>
      <c r="AA5" s="1" t="str">
        <f t="shared" si="0"/>
        <v>L</v>
      </c>
      <c r="AB5" s="1">
        <f t="shared" si="20"/>
        <v>4</v>
      </c>
      <c r="AC5" s="1" t="str">
        <f t="shared" si="1"/>
        <v>L</v>
      </c>
      <c r="AD5" s="1">
        <f t="shared" si="21"/>
        <v>0</v>
      </c>
      <c r="AE5" s="1">
        <f t="shared" si="22"/>
        <v>2</v>
      </c>
      <c r="AF5" s="1">
        <f t="shared" si="23"/>
        <v>2</v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9</v>
      </c>
      <c r="E6" s="1">
        <v>0</v>
      </c>
      <c r="F6" s="1">
        <v>3</v>
      </c>
      <c r="G6" s="1" t="s">
        <v>83</v>
      </c>
      <c r="H6" s="1" t="s">
        <v>83</v>
      </c>
      <c r="I6" s="1">
        <f t="shared" si="2"/>
        <v>0</v>
      </c>
      <c r="J6" s="1">
        <f t="shared" si="3"/>
        <v>3</v>
      </c>
      <c r="K6" s="1">
        <f t="shared" si="4"/>
        <v>0</v>
      </c>
      <c r="L6" s="1">
        <f t="shared" si="5"/>
        <v>2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2</v>
      </c>
      <c r="Q6" s="1">
        <f t="shared" si="10"/>
        <v>2</v>
      </c>
      <c r="R6" s="1">
        <f t="shared" si="11"/>
        <v>0</v>
      </c>
      <c r="S6" s="1">
        <f t="shared" si="12"/>
        <v>1</v>
      </c>
      <c r="T6" s="1">
        <f t="shared" si="13"/>
        <v>0</v>
      </c>
      <c r="U6" s="1">
        <f t="shared" si="14"/>
        <v>0</v>
      </c>
      <c r="V6" s="1">
        <f t="shared" si="15"/>
        <v>0</v>
      </c>
      <c r="W6" s="1">
        <f t="shared" si="16"/>
        <v>2</v>
      </c>
      <c r="X6" s="1">
        <f t="shared" si="17"/>
        <v>0</v>
      </c>
      <c r="Y6" s="1">
        <f t="shared" si="18"/>
        <v>1</v>
      </c>
      <c r="Z6" s="1">
        <f t="shared" si="19"/>
        <v>2</v>
      </c>
      <c r="AA6" s="1" t="str">
        <f t="shared" si="0"/>
        <v>L</v>
      </c>
      <c r="AB6" s="1">
        <f t="shared" si="20"/>
        <v>5</v>
      </c>
      <c r="AC6" s="1" t="str">
        <f t="shared" si="1"/>
        <v>L</v>
      </c>
      <c r="AD6" s="1">
        <f t="shared" si="21"/>
        <v>0</v>
      </c>
      <c r="AE6" s="1">
        <f t="shared" si="22"/>
        <v>3</v>
      </c>
      <c r="AF6" s="1">
        <f t="shared" si="23"/>
        <v>2</v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A7" s="42">
        <v>45951</v>
      </c>
      <c r="B7" s="1">
        <v>6</v>
      </c>
      <c r="C7" s="1" t="s">
        <v>65</v>
      </c>
      <c r="D7" s="1" t="s">
        <v>13</v>
      </c>
      <c r="E7" s="1">
        <v>3</v>
      </c>
      <c r="F7" s="1">
        <v>4</v>
      </c>
      <c r="G7" s="1" t="s">
        <v>83</v>
      </c>
      <c r="H7" s="1" t="s">
        <v>83</v>
      </c>
      <c r="I7" s="1">
        <f t="shared" si="2"/>
        <v>0</v>
      </c>
      <c r="J7" s="1">
        <f t="shared" si="3"/>
        <v>4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2</v>
      </c>
      <c r="Q7" s="1">
        <f t="shared" si="10"/>
        <v>2</v>
      </c>
      <c r="R7" s="1">
        <f t="shared" si="11"/>
        <v>0</v>
      </c>
      <c r="S7" s="1">
        <f t="shared" si="12"/>
        <v>2</v>
      </c>
      <c r="T7" s="1">
        <f t="shared" si="13"/>
        <v>0</v>
      </c>
      <c r="U7" s="1">
        <f t="shared" si="14"/>
        <v>0</v>
      </c>
      <c r="V7" s="1">
        <f t="shared" si="15"/>
        <v>0</v>
      </c>
      <c r="W7" s="1">
        <f t="shared" si="16"/>
        <v>2</v>
      </c>
      <c r="X7" s="1">
        <f t="shared" si="17"/>
        <v>0</v>
      </c>
      <c r="Y7" s="1">
        <f t="shared" si="18"/>
        <v>1</v>
      </c>
      <c r="Z7" s="1">
        <f t="shared" si="19"/>
        <v>2</v>
      </c>
      <c r="AA7" s="1" t="str">
        <f t="shared" si="0"/>
        <v>L</v>
      </c>
      <c r="AB7" s="1">
        <f t="shared" si="20"/>
        <v>6</v>
      </c>
      <c r="AC7" s="1" t="str">
        <f t="shared" si="1"/>
        <v>L</v>
      </c>
      <c r="AD7" s="1">
        <f t="shared" si="21"/>
        <v>0</v>
      </c>
      <c r="AE7" s="1">
        <f t="shared" si="22"/>
        <v>4</v>
      </c>
      <c r="AF7" s="1">
        <f t="shared" si="23"/>
        <v>2</v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A8" s="42">
        <v>45953</v>
      </c>
      <c r="B8" s="1">
        <v>7</v>
      </c>
      <c r="C8" s="1" t="s">
        <v>65</v>
      </c>
      <c r="D8" s="1" t="s">
        <v>12</v>
      </c>
      <c r="E8" s="1">
        <v>6</v>
      </c>
      <c r="F8" s="1">
        <v>5</v>
      </c>
      <c r="G8" s="1" t="s">
        <v>84</v>
      </c>
      <c r="H8" s="1" t="s">
        <v>83</v>
      </c>
      <c r="I8" s="1">
        <f t="shared" si="2"/>
        <v>1</v>
      </c>
      <c r="J8" s="1">
        <f t="shared" si="3"/>
        <v>4</v>
      </c>
      <c r="K8" s="1">
        <f t="shared" si="4"/>
        <v>1</v>
      </c>
      <c r="L8" s="1">
        <f t="shared" si="5"/>
        <v>2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2</v>
      </c>
      <c r="Q8" s="1">
        <f t="shared" si="10"/>
        <v>2</v>
      </c>
      <c r="R8" s="1">
        <f t="shared" si="11"/>
        <v>1</v>
      </c>
      <c r="S8" s="1">
        <f t="shared" si="12"/>
        <v>2</v>
      </c>
      <c r="T8" s="1">
        <f t="shared" si="13"/>
        <v>0</v>
      </c>
      <c r="U8" s="1">
        <f t="shared" si="14"/>
        <v>0</v>
      </c>
      <c r="V8" s="1">
        <f t="shared" si="15"/>
        <v>0</v>
      </c>
      <c r="W8" s="1">
        <f t="shared" si="16"/>
        <v>2</v>
      </c>
      <c r="X8" s="1">
        <f t="shared" si="17"/>
        <v>0</v>
      </c>
      <c r="Y8" s="1">
        <f t="shared" si="18"/>
        <v>1</v>
      </c>
      <c r="Z8" s="1">
        <f t="shared" si="19"/>
        <v>2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1</v>
      </c>
      <c r="AE8" s="1">
        <f t="shared" si="22"/>
        <v>4</v>
      </c>
      <c r="AF8" s="1">
        <f t="shared" si="23"/>
        <v>2</v>
      </c>
      <c r="AG8" s="43"/>
      <c r="AM8" s="1" t="s">
        <v>23</v>
      </c>
      <c r="AN8" s="1" t="s">
        <v>17</v>
      </c>
    </row>
    <row r="9" spans="1:41" x14ac:dyDescent="0.3">
      <c r="A9" s="42">
        <v>45954</v>
      </c>
      <c r="B9" s="1">
        <v>8</v>
      </c>
      <c r="C9" s="1" t="s">
        <v>65</v>
      </c>
      <c r="D9" s="1" t="s">
        <v>14</v>
      </c>
      <c r="E9" s="1">
        <v>1</v>
      </c>
      <c r="F9" s="1">
        <v>3</v>
      </c>
      <c r="G9" s="1" t="s">
        <v>83</v>
      </c>
      <c r="H9" s="1" t="s">
        <v>83</v>
      </c>
      <c r="I9" s="1">
        <f t="shared" si="2"/>
        <v>1</v>
      </c>
      <c r="J9" s="1">
        <f t="shared" si="3"/>
        <v>5</v>
      </c>
      <c r="K9" s="1">
        <f t="shared" si="4"/>
        <v>1</v>
      </c>
      <c r="L9" s="1">
        <f t="shared" si="5"/>
        <v>2</v>
      </c>
      <c r="M9" s="1">
        <f t="shared" si="6"/>
        <v>0</v>
      </c>
      <c r="N9" s="1">
        <f t="shared" si="7"/>
        <v>0</v>
      </c>
      <c r="O9" s="1">
        <f t="shared" si="8"/>
        <v>0</v>
      </c>
      <c r="P9" s="1">
        <f t="shared" si="9"/>
        <v>2</v>
      </c>
      <c r="Q9" s="1">
        <f t="shared" si="10"/>
        <v>2</v>
      </c>
      <c r="R9" s="1">
        <f t="shared" si="11"/>
        <v>1</v>
      </c>
      <c r="S9" s="1">
        <f t="shared" si="12"/>
        <v>3</v>
      </c>
      <c r="T9" s="1">
        <f t="shared" si="13"/>
        <v>0</v>
      </c>
      <c r="U9" s="1">
        <f t="shared" si="14"/>
        <v>0</v>
      </c>
      <c r="V9" s="1">
        <f t="shared" si="15"/>
        <v>0</v>
      </c>
      <c r="W9" s="1">
        <f t="shared" si="16"/>
        <v>2</v>
      </c>
      <c r="X9" s="1">
        <f t="shared" si="17"/>
        <v>0</v>
      </c>
      <c r="Y9" s="1">
        <f t="shared" si="18"/>
        <v>1</v>
      </c>
      <c r="Z9" s="1">
        <f t="shared" si="19"/>
        <v>2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1</v>
      </c>
      <c r="AE9" s="1">
        <f t="shared" si="22"/>
        <v>5</v>
      </c>
      <c r="AF9" s="1">
        <f t="shared" si="23"/>
        <v>2</v>
      </c>
      <c r="AG9" s="43"/>
      <c r="AM9" s="1" t="s">
        <v>22</v>
      </c>
      <c r="AN9" s="1" t="s">
        <v>15</v>
      </c>
    </row>
    <row r="10" spans="1:41" x14ac:dyDescent="0.3">
      <c r="A10" s="42">
        <v>45956</v>
      </c>
      <c r="B10" s="1">
        <v>9</v>
      </c>
      <c r="C10" s="1" t="s">
        <v>65</v>
      </c>
      <c r="D10" s="1" t="s">
        <v>17</v>
      </c>
      <c r="E10" s="1">
        <v>6</v>
      </c>
      <c r="F10" s="1">
        <v>5</v>
      </c>
      <c r="G10" s="1" t="s">
        <v>84</v>
      </c>
      <c r="H10" s="1" t="s">
        <v>83</v>
      </c>
      <c r="I10" s="1">
        <f t="shared" si="2"/>
        <v>2</v>
      </c>
      <c r="J10" s="1">
        <f t="shared" si="3"/>
        <v>5</v>
      </c>
      <c r="K10" s="1">
        <f t="shared" si="4"/>
        <v>2</v>
      </c>
      <c r="L10" s="1">
        <f t="shared" si="5"/>
        <v>2</v>
      </c>
      <c r="M10" s="1">
        <f t="shared" si="6"/>
        <v>0</v>
      </c>
      <c r="N10" s="1">
        <f t="shared" si="7"/>
        <v>0</v>
      </c>
      <c r="O10" s="1">
        <f t="shared" si="8"/>
        <v>0</v>
      </c>
      <c r="P10" s="1">
        <f t="shared" si="9"/>
        <v>2</v>
      </c>
      <c r="Q10" s="1">
        <f t="shared" si="10"/>
        <v>2</v>
      </c>
      <c r="R10" s="1">
        <f t="shared" si="11"/>
        <v>2</v>
      </c>
      <c r="S10" s="1">
        <f t="shared" si="12"/>
        <v>3</v>
      </c>
      <c r="T10" s="1">
        <f t="shared" si="13"/>
        <v>0</v>
      </c>
      <c r="U10" s="1">
        <f t="shared" si="14"/>
        <v>0</v>
      </c>
      <c r="V10" s="1">
        <f t="shared" si="15"/>
        <v>0</v>
      </c>
      <c r="W10" s="1">
        <f t="shared" si="16"/>
        <v>2</v>
      </c>
      <c r="X10" s="1">
        <f t="shared" si="17"/>
        <v>1</v>
      </c>
      <c r="Y10" s="1">
        <f t="shared" si="18"/>
        <v>1</v>
      </c>
      <c r="Z10" s="1">
        <f t="shared" si="19"/>
        <v>2</v>
      </c>
      <c r="AA10" s="1" t="str">
        <f t="shared" si="0"/>
        <v>W</v>
      </c>
      <c r="AB10" s="1">
        <f t="shared" si="20"/>
        <v>1</v>
      </c>
      <c r="AC10" s="1" t="str">
        <f t="shared" si="1"/>
        <v>W</v>
      </c>
      <c r="AD10" s="1">
        <f t="shared" si="21"/>
        <v>2</v>
      </c>
      <c r="AE10" s="1">
        <f t="shared" si="22"/>
        <v>5</v>
      </c>
      <c r="AF10" s="1">
        <f t="shared" si="23"/>
        <v>2</v>
      </c>
      <c r="AG10" s="43"/>
      <c r="AM10" s="1" t="s">
        <v>21</v>
      </c>
      <c r="AN10" s="1" t="s">
        <v>7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18</v>
      </c>
      <c r="E11" s="1">
        <v>3</v>
      </c>
      <c r="F11" s="1">
        <v>4</v>
      </c>
      <c r="G11" s="1" t="s">
        <v>83</v>
      </c>
      <c r="H11" s="1" t="s">
        <v>83</v>
      </c>
      <c r="I11" s="1">
        <f t="shared" si="2"/>
        <v>2</v>
      </c>
      <c r="J11" s="1">
        <f t="shared" si="3"/>
        <v>6</v>
      </c>
      <c r="K11" s="1">
        <f t="shared" si="4"/>
        <v>2</v>
      </c>
      <c r="L11" s="1">
        <f t="shared" si="5"/>
        <v>2</v>
      </c>
      <c r="M11" s="1">
        <f t="shared" si="6"/>
        <v>0</v>
      </c>
      <c r="N11" s="1">
        <f t="shared" si="7"/>
        <v>0</v>
      </c>
      <c r="O11" s="1">
        <f t="shared" si="8"/>
        <v>0</v>
      </c>
      <c r="P11" s="1">
        <f t="shared" si="9"/>
        <v>3</v>
      </c>
      <c r="Q11" s="1">
        <f t="shared" si="10"/>
        <v>2</v>
      </c>
      <c r="R11" s="1">
        <f t="shared" si="11"/>
        <v>2</v>
      </c>
      <c r="S11" s="1">
        <f t="shared" si="12"/>
        <v>3</v>
      </c>
      <c r="T11" s="1">
        <f t="shared" si="13"/>
        <v>0</v>
      </c>
      <c r="U11" s="1">
        <f t="shared" si="14"/>
        <v>0</v>
      </c>
      <c r="V11" s="1">
        <f t="shared" si="15"/>
        <v>1</v>
      </c>
      <c r="W11" s="1">
        <f t="shared" si="16"/>
        <v>2</v>
      </c>
      <c r="X11" s="1">
        <f t="shared" si="17"/>
        <v>1</v>
      </c>
      <c r="Y11" s="1">
        <f t="shared" si="18"/>
        <v>2</v>
      </c>
      <c r="Z11" s="1">
        <f t="shared" si="19"/>
        <v>2</v>
      </c>
      <c r="AA11" s="1" t="str">
        <f t="shared" si="0"/>
        <v>L</v>
      </c>
      <c r="AB11" s="1">
        <f t="shared" si="20"/>
        <v>1</v>
      </c>
      <c r="AC11" s="1" t="str">
        <f t="shared" si="1"/>
        <v>L</v>
      </c>
      <c r="AD11" s="1">
        <f t="shared" si="21"/>
        <v>2</v>
      </c>
      <c r="AE11" s="1">
        <f t="shared" si="22"/>
        <v>6</v>
      </c>
      <c r="AF11" s="1">
        <f t="shared" si="23"/>
        <v>2</v>
      </c>
      <c r="AG11" s="43"/>
      <c r="AM11" s="1" t="s">
        <v>20</v>
      </c>
      <c r="AN11" s="1" t="s">
        <v>6</v>
      </c>
    </row>
    <row r="12" spans="1:41" x14ac:dyDescent="0.3">
      <c r="A12" s="42">
        <v>45960</v>
      </c>
      <c r="B12" s="1">
        <v>11</v>
      </c>
      <c r="C12" s="1" t="s">
        <v>66</v>
      </c>
      <c r="D12" s="1" t="s">
        <v>14</v>
      </c>
      <c r="E12" s="1">
        <v>5</v>
      </c>
      <c r="F12" s="1">
        <v>2</v>
      </c>
      <c r="G12" s="1" t="s">
        <v>83</v>
      </c>
      <c r="H12" s="1" t="s">
        <v>83</v>
      </c>
      <c r="I12" s="1">
        <f t="shared" si="2"/>
        <v>3</v>
      </c>
      <c r="J12" s="1">
        <f t="shared" si="3"/>
        <v>6</v>
      </c>
      <c r="K12" s="1">
        <f t="shared" si="4"/>
        <v>2</v>
      </c>
      <c r="L12" s="1">
        <f t="shared" si="5"/>
        <v>2</v>
      </c>
      <c r="M12" s="1">
        <f t="shared" si="6"/>
        <v>0</v>
      </c>
      <c r="N12" s="1">
        <f t="shared" si="7"/>
        <v>0</v>
      </c>
      <c r="O12" s="1">
        <f t="shared" si="8"/>
        <v>1</v>
      </c>
      <c r="P12" s="1">
        <f t="shared" si="9"/>
        <v>3</v>
      </c>
      <c r="Q12" s="1">
        <f t="shared" si="10"/>
        <v>2</v>
      </c>
      <c r="R12" s="1">
        <f t="shared" si="11"/>
        <v>2</v>
      </c>
      <c r="S12" s="1">
        <f t="shared" si="12"/>
        <v>3</v>
      </c>
      <c r="T12" s="1">
        <f t="shared" si="13"/>
        <v>0</v>
      </c>
      <c r="U12" s="1">
        <f t="shared" si="14"/>
        <v>0</v>
      </c>
      <c r="V12" s="1">
        <f t="shared" si="15"/>
        <v>1</v>
      </c>
      <c r="W12" s="1">
        <f t="shared" si="16"/>
        <v>2</v>
      </c>
      <c r="X12" s="1">
        <f t="shared" si="17"/>
        <v>1</v>
      </c>
      <c r="Y12" s="1">
        <f t="shared" si="18"/>
        <v>2</v>
      </c>
      <c r="Z12" s="1">
        <f t="shared" si="19"/>
        <v>2</v>
      </c>
      <c r="AA12" s="1" t="str">
        <f t="shared" si="0"/>
        <v>W</v>
      </c>
      <c r="AB12" s="1">
        <f t="shared" si="20"/>
        <v>1</v>
      </c>
      <c r="AC12" s="1" t="str">
        <f t="shared" si="1"/>
        <v>W</v>
      </c>
      <c r="AD12" s="1">
        <f t="shared" ref="AD12:AD43" si="24">IF(AC12="","",COUNTIFS(AC3:AC12,"W"))</f>
        <v>3</v>
      </c>
      <c r="AE12" s="1">
        <f t="shared" ref="AE12:AE43" si="25">IF(AC12="","",COUNTIFS(AC3:AC12,"L"))</f>
        <v>6</v>
      </c>
      <c r="AF12" s="1">
        <f t="shared" ref="AF12:AF43" si="26">IF(AC12="","",COUNTIFS(AC3:AC12,"OTL"))</f>
        <v>1</v>
      </c>
      <c r="AG12" s="43"/>
      <c r="AM12" s="1" t="s">
        <v>19</v>
      </c>
      <c r="AN12" s="1" t="s">
        <v>95</v>
      </c>
    </row>
    <row r="13" spans="1:41" x14ac:dyDescent="0.3">
      <c r="A13" s="42">
        <v>45962</v>
      </c>
      <c r="B13" s="1">
        <v>12</v>
      </c>
      <c r="C13" s="1" t="s">
        <v>66</v>
      </c>
      <c r="D13" s="1" t="s">
        <v>24</v>
      </c>
      <c r="E13" s="1">
        <v>3</v>
      </c>
      <c r="F13" s="1">
        <v>2</v>
      </c>
      <c r="G13" s="1" t="s">
        <v>84</v>
      </c>
      <c r="H13" s="1" t="s">
        <v>83</v>
      </c>
      <c r="I13" s="1">
        <f t="shared" si="2"/>
        <v>4</v>
      </c>
      <c r="J13" s="1">
        <f t="shared" si="3"/>
        <v>6</v>
      </c>
      <c r="K13" s="1">
        <f t="shared" si="4"/>
        <v>3</v>
      </c>
      <c r="L13" s="1">
        <f t="shared" si="5"/>
        <v>2</v>
      </c>
      <c r="M13" s="1">
        <f t="shared" si="6"/>
        <v>0</v>
      </c>
      <c r="N13" s="1">
        <f t="shared" si="7"/>
        <v>0</v>
      </c>
      <c r="O13" s="1">
        <f t="shared" si="8"/>
        <v>2</v>
      </c>
      <c r="P13" s="1">
        <f t="shared" si="9"/>
        <v>3</v>
      </c>
      <c r="Q13" s="1">
        <f t="shared" si="10"/>
        <v>2</v>
      </c>
      <c r="R13" s="1">
        <f t="shared" si="11"/>
        <v>2</v>
      </c>
      <c r="S13" s="1">
        <f t="shared" si="12"/>
        <v>3</v>
      </c>
      <c r="T13" s="1">
        <f t="shared" si="13"/>
        <v>0</v>
      </c>
      <c r="U13" s="1">
        <f t="shared" si="14"/>
        <v>0</v>
      </c>
      <c r="V13" s="1">
        <f t="shared" si="15"/>
        <v>1</v>
      </c>
      <c r="W13" s="1">
        <f t="shared" si="16"/>
        <v>2</v>
      </c>
      <c r="X13" s="1">
        <f t="shared" si="17"/>
        <v>2</v>
      </c>
      <c r="Y13" s="1">
        <f t="shared" si="18"/>
        <v>2</v>
      </c>
      <c r="Z13" s="1">
        <f t="shared" si="19"/>
        <v>2</v>
      </c>
      <c r="AA13" s="1" t="str">
        <f t="shared" si="0"/>
        <v>W</v>
      </c>
      <c r="AB13" s="1">
        <f t="shared" si="20"/>
        <v>2</v>
      </c>
      <c r="AC13" s="1" t="str">
        <f t="shared" si="1"/>
        <v>W</v>
      </c>
      <c r="AD13" s="1">
        <f t="shared" si="24"/>
        <v>4</v>
      </c>
      <c r="AE13" s="1">
        <f t="shared" si="25"/>
        <v>6</v>
      </c>
      <c r="AF13" s="1">
        <f t="shared" si="26"/>
        <v>0</v>
      </c>
      <c r="AG13" s="43"/>
      <c r="AM13" s="1" t="s">
        <v>18</v>
      </c>
      <c r="AN13" s="1" t="s">
        <v>3</v>
      </c>
    </row>
    <row r="14" spans="1:41" x14ac:dyDescent="0.3">
      <c r="A14" s="42">
        <v>45963</v>
      </c>
      <c r="B14" s="1">
        <v>13</v>
      </c>
      <c r="C14" s="1" t="s">
        <v>66</v>
      </c>
      <c r="D14" s="1" t="s">
        <v>21</v>
      </c>
      <c r="E14" s="1">
        <v>2</v>
      </c>
      <c r="F14" s="1">
        <v>3</v>
      </c>
      <c r="G14" s="1" t="s">
        <v>84</v>
      </c>
      <c r="H14" s="1" t="s">
        <v>84</v>
      </c>
      <c r="I14" s="1">
        <f t="shared" si="2"/>
        <v>4</v>
      </c>
      <c r="J14" s="1">
        <f t="shared" si="3"/>
        <v>6</v>
      </c>
      <c r="K14" s="1">
        <f t="shared" si="4"/>
        <v>3</v>
      </c>
      <c r="L14" s="1">
        <f t="shared" si="5"/>
        <v>3</v>
      </c>
      <c r="M14" s="1">
        <f t="shared" si="6"/>
        <v>0</v>
      </c>
      <c r="N14" s="1">
        <f t="shared" si="7"/>
        <v>1</v>
      </c>
      <c r="O14" s="1">
        <f t="shared" si="8"/>
        <v>2</v>
      </c>
      <c r="P14" s="1">
        <f t="shared" si="9"/>
        <v>3</v>
      </c>
      <c r="Q14" s="1">
        <f t="shared" si="10"/>
        <v>3</v>
      </c>
      <c r="R14" s="1">
        <f t="shared" si="11"/>
        <v>2</v>
      </c>
      <c r="S14" s="1">
        <f t="shared" si="12"/>
        <v>3</v>
      </c>
      <c r="T14" s="1">
        <f t="shared" si="13"/>
        <v>0</v>
      </c>
      <c r="U14" s="1">
        <f t="shared" si="14"/>
        <v>0</v>
      </c>
      <c r="V14" s="1">
        <f t="shared" si="15"/>
        <v>1</v>
      </c>
      <c r="W14" s="1">
        <f t="shared" si="16"/>
        <v>2</v>
      </c>
      <c r="X14" s="1">
        <f t="shared" si="17"/>
        <v>2</v>
      </c>
      <c r="Y14" s="1">
        <f t="shared" si="18"/>
        <v>2</v>
      </c>
      <c r="Z14" s="1">
        <f t="shared" si="19"/>
        <v>2</v>
      </c>
      <c r="AA14" s="1" t="str">
        <f t="shared" si="0"/>
        <v>L</v>
      </c>
      <c r="AB14" s="1">
        <f t="shared" si="20"/>
        <v>1</v>
      </c>
      <c r="AC14" s="1" t="str">
        <f t="shared" si="1"/>
        <v>OTL</v>
      </c>
      <c r="AD14" s="1">
        <f t="shared" si="24"/>
        <v>4</v>
      </c>
      <c r="AE14" s="1">
        <f t="shared" si="25"/>
        <v>5</v>
      </c>
      <c r="AF14" s="1">
        <f t="shared" si="26"/>
        <v>1</v>
      </c>
      <c r="AG14" s="43"/>
      <c r="AM14" s="1" t="s">
        <v>17</v>
      </c>
      <c r="AN14" s="1" t="s">
        <v>2</v>
      </c>
    </row>
    <row r="15" spans="1:41" x14ac:dyDescent="0.3">
      <c r="A15" s="42">
        <v>45966</v>
      </c>
      <c r="B15" s="1">
        <v>14</v>
      </c>
      <c r="C15" s="1" t="s">
        <v>65</v>
      </c>
      <c r="D15" s="1" t="s">
        <v>7</v>
      </c>
      <c r="E15" s="1">
        <v>6</v>
      </c>
      <c r="F15" s="1">
        <v>1</v>
      </c>
      <c r="G15" s="1" t="s">
        <v>83</v>
      </c>
      <c r="H15" s="1" t="s">
        <v>83</v>
      </c>
      <c r="I15" s="1">
        <f t="shared" si="2"/>
        <v>5</v>
      </c>
      <c r="J15" s="1">
        <f t="shared" si="3"/>
        <v>6</v>
      </c>
      <c r="K15" s="1">
        <f t="shared" si="4"/>
        <v>3</v>
      </c>
      <c r="L15" s="1">
        <f t="shared" si="5"/>
        <v>3</v>
      </c>
      <c r="M15" s="1">
        <f t="shared" si="6"/>
        <v>0</v>
      </c>
      <c r="N15" s="1">
        <f t="shared" si="7"/>
        <v>1</v>
      </c>
      <c r="O15" s="1">
        <f t="shared" si="8"/>
        <v>2</v>
      </c>
      <c r="P15" s="1">
        <f t="shared" si="9"/>
        <v>3</v>
      </c>
      <c r="Q15" s="1">
        <f t="shared" si="10"/>
        <v>3</v>
      </c>
      <c r="R15" s="1">
        <f t="shared" si="11"/>
        <v>3</v>
      </c>
      <c r="S15" s="1">
        <f t="shared" si="12"/>
        <v>3</v>
      </c>
      <c r="T15" s="1">
        <f t="shared" si="13"/>
        <v>0</v>
      </c>
      <c r="U15" s="1">
        <f t="shared" si="14"/>
        <v>1</v>
      </c>
      <c r="V15" s="1">
        <f t="shared" si="15"/>
        <v>1</v>
      </c>
      <c r="W15" s="1">
        <f t="shared" si="16"/>
        <v>2</v>
      </c>
      <c r="X15" s="1">
        <f t="shared" si="17"/>
        <v>3</v>
      </c>
      <c r="Y15" s="1">
        <f t="shared" si="18"/>
        <v>2</v>
      </c>
      <c r="Z15" s="1">
        <f t="shared" si="19"/>
        <v>2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5</v>
      </c>
      <c r="AE15" s="1">
        <f t="shared" si="25"/>
        <v>4</v>
      </c>
      <c r="AF15" s="1">
        <f t="shared" si="26"/>
        <v>1</v>
      </c>
      <c r="AG15" s="43"/>
      <c r="AM15" s="1" t="s">
        <v>16</v>
      </c>
      <c r="AN15" s="1" t="s">
        <v>0</v>
      </c>
    </row>
    <row r="16" spans="1:41" x14ac:dyDescent="0.3">
      <c r="A16" s="42">
        <v>45968</v>
      </c>
      <c r="B16" s="1">
        <v>15</v>
      </c>
      <c r="C16" s="1" t="s">
        <v>66</v>
      </c>
      <c r="D16" s="1" t="s">
        <v>0</v>
      </c>
      <c r="E16" s="1">
        <v>2</v>
      </c>
      <c r="F16" s="1">
        <v>1</v>
      </c>
      <c r="G16" s="1" t="s">
        <v>83</v>
      </c>
      <c r="H16" s="1" t="s">
        <v>83</v>
      </c>
      <c r="I16" s="1">
        <f t="shared" si="2"/>
        <v>6</v>
      </c>
      <c r="J16" s="1">
        <f t="shared" si="3"/>
        <v>6</v>
      </c>
      <c r="K16" s="1">
        <f t="shared" si="4"/>
        <v>3</v>
      </c>
      <c r="L16" s="1">
        <f t="shared" si="5"/>
        <v>3</v>
      </c>
      <c r="M16" s="1">
        <f t="shared" si="6"/>
        <v>0</v>
      </c>
      <c r="N16" s="1">
        <f t="shared" si="7"/>
        <v>1</v>
      </c>
      <c r="O16" s="1">
        <f t="shared" si="8"/>
        <v>3</v>
      </c>
      <c r="P16" s="1">
        <f t="shared" si="9"/>
        <v>3</v>
      </c>
      <c r="Q16" s="1">
        <f t="shared" si="10"/>
        <v>3</v>
      </c>
      <c r="R16" s="1">
        <f t="shared" si="11"/>
        <v>3</v>
      </c>
      <c r="S16" s="1">
        <f t="shared" si="12"/>
        <v>3</v>
      </c>
      <c r="T16" s="1">
        <f t="shared" si="13"/>
        <v>0</v>
      </c>
      <c r="U16" s="1">
        <f t="shared" si="14"/>
        <v>1</v>
      </c>
      <c r="V16" s="1">
        <f t="shared" si="15"/>
        <v>1</v>
      </c>
      <c r="W16" s="1">
        <f t="shared" si="16"/>
        <v>2</v>
      </c>
      <c r="X16" s="1">
        <f t="shared" si="17"/>
        <v>4</v>
      </c>
      <c r="Y16" s="1">
        <f t="shared" si="18"/>
        <v>2</v>
      </c>
      <c r="Z16" s="1">
        <f t="shared" si="19"/>
        <v>2</v>
      </c>
      <c r="AA16" s="1" t="str">
        <f t="shared" si="0"/>
        <v>W</v>
      </c>
      <c r="AB16" s="1">
        <f t="shared" si="20"/>
        <v>2</v>
      </c>
      <c r="AC16" s="1" t="str">
        <f t="shared" si="1"/>
        <v>W</v>
      </c>
      <c r="AD16" s="1">
        <f t="shared" si="24"/>
        <v>6</v>
      </c>
      <c r="AE16" s="1">
        <f t="shared" si="25"/>
        <v>3</v>
      </c>
      <c r="AF16" s="1">
        <f t="shared" si="26"/>
        <v>1</v>
      </c>
      <c r="AG16" s="43"/>
      <c r="AM16" s="1" t="s">
        <v>15</v>
      </c>
    </row>
    <row r="17" spans="1:39" x14ac:dyDescent="0.3">
      <c r="A17" s="42">
        <v>45969</v>
      </c>
      <c r="B17" s="1">
        <v>16</v>
      </c>
      <c r="C17" s="1" t="s">
        <v>66</v>
      </c>
      <c r="D17" s="1" t="s">
        <v>19</v>
      </c>
      <c r="E17" s="1">
        <v>3</v>
      </c>
      <c r="F17" s="1">
        <v>1</v>
      </c>
      <c r="G17" s="1" t="s">
        <v>83</v>
      </c>
      <c r="H17" s="1" t="s">
        <v>83</v>
      </c>
      <c r="I17" s="1">
        <f t="shared" si="2"/>
        <v>7</v>
      </c>
      <c r="J17" s="1">
        <f t="shared" si="3"/>
        <v>6</v>
      </c>
      <c r="K17" s="1">
        <f t="shared" si="4"/>
        <v>3</v>
      </c>
      <c r="L17" s="1">
        <f t="shared" si="5"/>
        <v>3</v>
      </c>
      <c r="M17" s="1">
        <f t="shared" si="6"/>
        <v>0</v>
      </c>
      <c r="N17" s="1">
        <f t="shared" si="7"/>
        <v>1</v>
      </c>
      <c r="O17" s="1">
        <f t="shared" si="8"/>
        <v>4</v>
      </c>
      <c r="P17" s="1">
        <f t="shared" si="9"/>
        <v>3</v>
      </c>
      <c r="Q17" s="1">
        <f t="shared" si="10"/>
        <v>3</v>
      </c>
      <c r="R17" s="1">
        <f t="shared" si="11"/>
        <v>3</v>
      </c>
      <c r="S17" s="1">
        <f t="shared" si="12"/>
        <v>3</v>
      </c>
      <c r="T17" s="1">
        <f t="shared" si="13"/>
        <v>0</v>
      </c>
      <c r="U17" s="1">
        <f t="shared" si="14"/>
        <v>1</v>
      </c>
      <c r="V17" s="1">
        <f t="shared" si="15"/>
        <v>1</v>
      </c>
      <c r="W17" s="1">
        <f t="shared" si="16"/>
        <v>2</v>
      </c>
      <c r="X17" s="1">
        <f t="shared" si="17"/>
        <v>4</v>
      </c>
      <c r="Y17" s="1">
        <f t="shared" si="18"/>
        <v>2</v>
      </c>
      <c r="Z17" s="1">
        <f t="shared" si="19"/>
        <v>2</v>
      </c>
      <c r="AA17" s="1" t="str">
        <f t="shared" si="0"/>
        <v>W</v>
      </c>
      <c r="AB17" s="1">
        <f t="shared" si="20"/>
        <v>3</v>
      </c>
      <c r="AC17" s="1" t="str">
        <f t="shared" si="1"/>
        <v>W</v>
      </c>
      <c r="AD17" s="1">
        <f t="shared" si="24"/>
        <v>7</v>
      </c>
      <c r="AE17" s="1">
        <f t="shared" si="25"/>
        <v>2</v>
      </c>
      <c r="AF17" s="1">
        <f t="shared" si="26"/>
        <v>1</v>
      </c>
      <c r="AG17" s="43"/>
      <c r="AM17" s="1" t="s">
        <v>14</v>
      </c>
    </row>
    <row r="18" spans="1:39" x14ac:dyDescent="0.3">
      <c r="A18" s="42">
        <v>45972</v>
      </c>
      <c r="B18" s="1">
        <v>17</v>
      </c>
      <c r="C18" s="1" t="s">
        <v>65</v>
      </c>
      <c r="D18" s="1" t="s">
        <v>17</v>
      </c>
      <c r="E18" s="1">
        <v>2</v>
      </c>
      <c r="F18" s="1">
        <v>1</v>
      </c>
      <c r="G18" s="1" t="s">
        <v>84</v>
      </c>
      <c r="H18" s="1" t="s">
        <v>83</v>
      </c>
      <c r="I18" s="1">
        <f t="shared" si="2"/>
        <v>8</v>
      </c>
      <c r="J18" s="1">
        <f t="shared" si="3"/>
        <v>6</v>
      </c>
      <c r="K18" s="1">
        <f t="shared" si="4"/>
        <v>4</v>
      </c>
      <c r="L18" s="1">
        <f t="shared" si="5"/>
        <v>3</v>
      </c>
      <c r="M18" s="1">
        <f t="shared" si="6"/>
        <v>0</v>
      </c>
      <c r="N18" s="1">
        <f t="shared" si="7"/>
        <v>1</v>
      </c>
      <c r="O18" s="1">
        <f t="shared" si="8"/>
        <v>4</v>
      </c>
      <c r="P18" s="1">
        <f t="shared" si="9"/>
        <v>3</v>
      </c>
      <c r="Q18" s="1">
        <f t="shared" si="10"/>
        <v>3</v>
      </c>
      <c r="R18" s="1">
        <f t="shared" si="11"/>
        <v>4</v>
      </c>
      <c r="S18" s="1">
        <f t="shared" si="12"/>
        <v>3</v>
      </c>
      <c r="T18" s="1">
        <f t="shared" si="13"/>
        <v>0</v>
      </c>
      <c r="U18" s="1">
        <f t="shared" si="14"/>
        <v>1</v>
      </c>
      <c r="V18" s="1">
        <f t="shared" si="15"/>
        <v>1</v>
      </c>
      <c r="W18" s="1">
        <f t="shared" si="16"/>
        <v>2</v>
      </c>
      <c r="X18" s="1">
        <f t="shared" si="17"/>
        <v>5</v>
      </c>
      <c r="Y18" s="1">
        <f t="shared" si="18"/>
        <v>2</v>
      </c>
      <c r="Z18" s="1">
        <f t="shared" si="19"/>
        <v>2</v>
      </c>
      <c r="AA18" s="1" t="str">
        <f t="shared" si="0"/>
        <v>W</v>
      </c>
      <c r="AB18" s="1">
        <f t="shared" si="20"/>
        <v>4</v>
      </c>
      <c r="AC18" s="1" t="str">
        <f t="shared" si="1"/>
        <v>W</v>
      </c>
      <c r="AD18" s="1">
        <f t="shared" si="24"/>
        <v>7</v>
      </c>
      <c r="AE18" s="1">
        <f t="shared" si="25"/>
        <v>2</v>
      </c>
      <c r="AF18" s="1">
        <f t="shared" si="26"/>
        <v>1</v>
      </c>
      <c r="AG18" s="43"/>
      <c r="AM18" s="1" t="s">
        <v>13</v>
      </c>
    </row>
    <row r="19" spans="1:39" x14ac:dyDescent="0.3">
      <c r="A19" s="42">
        <v>45974</v>
      </c>
      <c r="B19" s="1">
        <v>18</v>
      </c>
      <c r="C19" s="1" t="s">
        <v>65</v>
      </c>
      <c r="D19" s="1" t="s">
        <v>27</v>
      </c>
      <c r="E19" s="1">
        <v>0</v>
      </c>
      <c r="F19" s="1">
        <v>2</v>
      </c>
      <c r="G19" s="1" t="s">
        <v>83</v>
      </c>
      <c r="H19" s="1" t="s">
        <v>83</v>
      </c>
      <c r="I19" s="1">
        <f t="shared" si="2"/>
        <v>8</v>
      </c>
      <c r="J19" s="1">
        <f t="shared" si="3"/>
        <v>7</v>
      </c>
      <c r="K19" s="1">
        <f t="shared" si="4"/>
        <v>4</v>
      </c>
      <c r="L19" s="1">
        <f t="shared" si="5"/>
        <v>3</v>
      </c>
      <c r="M19" s="1">
        <f t="shared" si="6"/>
        <v>0</v>
      </c>
      <c r="N19" s="1">
        <f t="shared" si="7"/>
        <v>1</v>
      </c>
      <c r="O19" s="1">
        <f t="shared" si="8"/>
        <v>4</v>
      </c>
      <c r="P19" s="1">
        <f t="shared" si="9"/>
        <v>3</v>
      </c>
      <c r="Q19" s="1">
        <f t="shared" si="10"/>
        <v>3</v>
      </c>
      <c r="R19" s="1">
        <f t="shared" si="11"/>
        <v>4</v>
      </c>
      <c r="S19" s="1">
        <f t="shared" si="12"/>
        <v>4</v>
      </c>
      <c r="T19" s="1">
        <f t="shared" si="13"/>
        <v>0</v>
      </c>
      <c r="U19" s="1">
        <f t="shared" si="14"/>
        <v>1</v>
      </c>
      <c r="V19" s="1">
        <f t="shared" si="15"/>
        <v>2</v>
      </c>
      <c r="W19" s="1">
        <f t="shared" si="16"/>
        <v>2</v>
      </c>
      <c r="X19" s="1">
        <f t="shared" si="17"/>
        <v>5</v>
      </c>
      <c r="Y19" s="1">
        <f t="shared" si="18"/>
        <v>3</v>
      </c>
      <c r="Z19" s="1">
        <f t="shared" si="19"/>
        <v>2</v>
      </c>
      <c r="AA19" s="1" t="str">
        <f t="shared" si="0"/>
        <v>L</v>
      </c>
      <c r="AB19" s="1">
        <f t="shared" si="20"/>
        <v>1</v>
      </c>
      <c r="AC19" s="1" t="str">
        <f t="shared" si="1"/>
        <v>L</v>
      </c>
      <c r="AD19" s="1">
        <f t="shared" si="24"/>
        <v>7</v>
      </c>
      <c r="AE19" s="1">
        <f t="shared" si="25"/>
        <v>2</v>
      </c>
      <c r="AF19" s="1">
        <f t="shared" si="26"/>
        <v>1</v>
      </c>
      <c r="AG19" s="43"/>
      <c r="AM19" s="1" t="s">
        <v>12</v>
      </c>
    </row>
    <row r="20" spans="1:39" x14ac:dyDescent="0.3">
      <c r="A20" s="42">
        <v>45976</v>
      </c>
      <c r="B20" s="1">
        <v>19</v>
      </c>
      <c r="C20" s="1" t="s">
        <v>65</v>
      </c>
      <c r="D20" s="1" t="s">
        <v>7</v>
      </c>
      <c r="E20" s="1">
        <v>1</v>
      </c>
      <c r="F20" s="1">
        <v>4</v>
      </c>
      <c r="G20" s="1" t="s">
        <v>83</v>
      </c>
      <c r="H20" s="1" t="s">
        <v>83</v>
      </c>
      <c r="I20" s="1">
        <f t="shared" si="2"/>
        <v>8</v>
      </c>
      <c r="J20" s="1">
        <f t="shared" si="3"/>
        <v>8</v>
      </c>
      <c r="K20" s="1">
        <f t="shared" si="4"/>
        <v>4</v>
      </c>
      <c r="L20" s="1">
        <f t="shared" si="5"/>
        <v>3</v>
      </c>
      <c r="M20" s="1">
        <f t="shared" si="6"/>
        <v>0</v>
      </c>
      <c r="N20" s="1">
        <f t="shared" si="7"/>
        <v>1</v>
      </c>
      <c r="O20" s="1">
        <f t="shared" si="8"/>
        <v>4</v>
      </c>
      <c r="P20" s="1">
        <f t="shared" si="9"/>
        <v>3</v>
      </c>
      <c r="Q20" s="1">
        <f t="shared" si="10"/>
        <v>3</v>
      </c>
      <c r="R20" s="1">
        <f t="shared" si="11"/>
        <v>4</v>
      </c>
      <c r="S20" s="1">
        <f t="shared" si="12"/>
        <v>5</v>
      </c>
      <c r="T20" s="1">
        <f t="shared" si="13"/>
        <v>0</v>
      </c>
      <c r="U20" s="1">
        <f t="shared" si="14"/>
        <v>1</v>
      </c>
      <c r="V20" s="1">
        <f t="shared" si="15"/>
        <v>3</v>
      </c>
      <c r="W20" s="1">
        <f t="shared" si="16"/>
        <v>2</v>
      </c>
      <c r="X20" s="1">
        <f t="shared" si="17"/>
        <v>5</v>
      </c>
      <c r="Y20" s="1">
        <f t="shared" si="18"/>
        <v>4</v>
      </c>
      <c r="Z20" s="1">
        <f t="shared" si="19"/>
        <v>2</v>
      </c>
      <c r="AA20" s="1" t="str">
        <f t="shared" si="0"/>
        <v>L</v>
      </c>
      <c r="AB20" s="1">
        <f t="shared" si="20"/>
        <v>2</v>
      </c>
      <c r="AC20" s="1" t="str">
        <f t="shared" si="1"/>
        <v>L</v>
      </c>
      <c r="AD20" s="1">
        <f t="shared" si="24"/>
        <v>6</v>
      </c>
      <c r="AE20" s="1">
        <f t="shared" si="25"/>
        <v>3</v>
      </c>
      <c r="AF20" s="1">
        <f t="shared" si="26"/>
        <v>1</v>
      </c>
      <c r="AG20" s="43"/>
      <c r="AM20" s="1" t="s">
        <v>11</v>
      </c>
    </row>
    <row r="21" spans="1:39" x14ac:dyDescent="0.3">
      <c r="A21" s="42">
        <v>45979</v>
      </c>
      <c r="B21" s="1">
        <v>20</v>
      </c>
      <c r="C21" s="1" t="s">
        <v>66</v>
      </c>
      <c r="D21" s="1" t="s">
        <v>95</v>
      </c>
      <c r="E21" s="1">
        <v>3</v>
      </c>
      <c r="F21" s="1">
        <v>2</v>
      </c>
      <c r="G21" s="1" t="s">
        <v>84</v>
      </c>
      <c r="H21" s="1" t="s">
        <v>83</v>
      </c>
      <c r="I21" s="1">
        <f t="shared" si="2"/>
        <v>9</v>
      </c>
      <c r="J21" s="1">
        <f t="shared" si="3"/>
        <v>8</v>
      </c>
      <c r="K21" s="1">
        <f t="shared" si="4"/>
        <v>5</v>
      </c>
      <c r="L21" s="1">
        <f t="shared" si="5"/>
        <v>3</v>
      </c>
      <c r="M21" s="1">
        <f t="shared" si="6"/>
        <v>0</v>
      </c>
      <c r="N21" s="1">
        <f t="shared" si="7"/>
        <v>1</v>
      </c>
      <c r="O21" s="1">
        <f t="shared" si="8"/>
        <v>5</v>
      </c>
      <c r="P21" s="1">
        <f t="shared" si="9"/>
        <v>3</v>
      </c>
      <c r="Q21" s="1">
        <f t="shared" si="10"/>
        <v>3</v>
      </c>
      <c r="R21" s="1">
        <f t="shared" si="11"/>
        <v>4</v>
      </c>
      <c r="S21" s="1">
        <f t="shared" si="12"/>
        <v>5</v>
      </c>
      <c r="T21" s="1">
        <f t="shared" si="13"/>
        <v>0</v>
      </c>
      <c r="U21" s="1">
        <f t="shared" si="14"/>
        <v>1</v>
      </c>
      <c r="V21" s="1">
        <f t="shared" si="15"/>
        <v>3</v>
      </c>
      <c r="W21" s="1">
        <f t="shared" si="16"/>
        <v>2</v>
      </c>
      <c r="X21" s="1">
        <f t="shared" si="17"/>
        <v>6</v>
      </c>
      <c r="Y21" s="1">
        <f t="shared" si="18"/>
        <v>4</v>
      </c>
      <c r="Z21" s="1">
        <f t="shared" si="19"/>
        <v>2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7</v>
      </c>
      <c r="AE21" s="1">
        <f t="shared" si="25"/>
        <v>2</v>
      </c>
      <c r="AF21" s="1">
        <f t="shared" si="26"/>
        <v>1</v>
      </c>
      <c r="AG21" s="43"/>
      <c r="AM21" s="1" t="s">
        <v>10</v>
      </c>
    </row>
    <row r="22" spans="1:39" x14ac:dyDescent="0.3">
      <c r="A22" s="42">
        <v>45981</v>
      </c>
      <c r="B22" s="1">
        <v>21</v>
      </c>
      <c r="C22" s="1" t="s">
        <v>66</v>
      </c>
      <c r="D22" s="1" t="s">
        <v>18</v>
      </c>
      <c r="E22" s="1">
        <v>4</v>
      </c>
      <c r="F22" s="1">
        <v>3</v>
      </c>
      <c r="G22" s="1" t="s">
        <v>84</v>
      </c>
      <c r="H22" s="1" t="s">
        <v>84</v>
      </c>
      <c r="I22" s="1">
        <f t="shared" si="2"/>
        <v>10</v>
      </c>
      <c r="J22" s="1">
        <f t="shared" si="3"/>
        <v>8</v>
      </c>
      <c r="K22" s="1">
        <f t="shared" si="4"/>
        <v>6</v>
      </c>
      <c r="L22" s="1">
        <f t="shared" si="5"/>
        <v>3</v>
      </c>
      <c r="M22" s="1">
        <f t="shared" si="6"/>
        <v>1</v>
      </c>
      <c r="N22" s="1">
        <f t="shared" si="7"/>
        <v>1</v>
      </c>
      <c r="O22" s="1">
        <f t="shared" si="8"/>
        <v>6</v>
      </c>
      <c r="P22" s="1">
        <f t="shared" si="9"/>
        <v>3</v>
      </c>
      <c r="Q22" s="1">
        <f t="shared" si="10"/>
        <v>3</v>
      </c>
      <c r="R22" s="1">
        <f t="shared" si="11"/>
        <v>4</v>
      </c>
      <c r="S22" s="1">
        <f t="shared" si="12"/>
        <v>5</v>
      </c>
      <c r="T22" s="1">
        <f t="shared" si="13"/>
        <v>0</v>
      </c>
      <c r="U22" s="1">
        <f t="shared" si="14"/>
        <v>2</v>
      </c>
      <c r="V22" s="1">
        <f t="shared" si="15"/>
        <v>3</v>
      </c>
      <c r="W22" s="1">
        <f t="shared" si="16"/>
        <v>2</v>
      </c>
      <c r="X22" s="1">
        <f t="shared" si="17"/>
        <v>7</v>
      </c>
      <c r="Y22" s="1">
        <f t="shared" si="18"/>
        <v>4</v>
      </c>
      <c r="Z22" s="1">
        <f t="shared" si="19"/>
        <v>2</v>
      </c>
      <c r="AA22" s="1" t="str">
        <f t="shared" si="0"/>
        <v>W</v>
      </c>
      <c r="AB22" s="1">
        <f t="shared" si="20"/>
        <v>2</v>
      </c>
      <c r="AC22" s="1" t="str">
        <f t="shared" si="1"/>
        <v>W</v>
      </c>
      <c r="AD22" s="1">
        <f t="shared" si="24"/>
        <v>7</v>
      </c>
      <c r="AE22" s="1">
        <f t="shared" si="25"/>
        <v>2</v>
      </c>
      <c r="AF22" s="1">
        <f t="shared" si="26"/>
        <v>1</v>
      </c>
      <c r="AG22" s="43"/>
      <c r="AM22" s="1" t="s">
        <v>9</v>
      </c>
    </row>
    <row r="23" spans="1:39" x14ac:dyDescent="0.3">
      <c r="A23" s="42">
        <v>45983</v>
      </c>
      <c r="B23" s="1">
        <v>22</v>
      </c>
      <c r="C23" s="1" t="s">
        <v>66</v>
      </c>
      <c r="D23" s="1" t="s">
        <v>11</v>
      </c>
      <c r="E23" s="1">
        <v>2</v>
      </c>
      <c r="F23" s="1">
        <v>3</v>
      </c>
      <c r="G23" s="1" t="s">
        <v>83</v>
      </c>
      <c r="H23" s="1" t="s">
        <v>83</v>
      </c>
      <c r="I23" s="1">
        <f t="shared" si="2"/>
        <v>10</v>
      </c>
      <c r="J23" s="1">
        <f t="shared" si="3"/>
        <v>9</v>
      </c>
      <c r="K23" s="1">
        <f t="shared" si="4"/>
        <v>6</v>
      </c>
      <c r="L23" s="1">
        <f t="shared" si="5"/>
        <v>3</v>
      </c>
      <c r="M23" s="1">
        <f t="shared" si="6"/>
        <v>1</v>
      </c>
      <c r="N23" s="1">
        <f t="shared" si="7"/>
        <v>1</v>
      </c>
      <c r="O23" s="1">
        <f t="shared" si="8"/>
        <v>6</v>
      </c>
      <c r="P23" s="1">
        <f t="shared" si="9"/>
        <v>4</v>
      </c>
      <c r="Q23" s="1">
        <f t="shared" si="10"/>
        <v>3</v>
      </c>
      <c r="R23" s="1">
        <f t="shared" si="11"/>
        <v>4</v>
      </c>
      <c r="S23" s="1">
        <f t="shared" si="12"/>
        <v>5</v>
      </c>
      <c r="T23" s="1">
        <f t="shared" si="13"/>
        <v>0</v>
      </c>
      <c r="U23" s="1">
        <f t="shared" si="14"/>
        <v>2</v>
      </c>
      <c r="V23" s="1">
        <f t="shared" si="15"/>
        <v>3</v>
      </c>
      <c r="W23" s="1">
        <f t="shared" si="16"/>
        <v>2</v>
      </c>
      <c r="X23" s="1">
        <f t="shared" si="17"/>
        <v>7</v>
      </c>
      <c r="Y23" s="1">
        <f t="shared" si="18"/>
        <v>4</v>
      </c>
      <c r="Z23" s="1">
        <f t="shared" si="19"/>
        <v>2</v>
      </c>
      <c r="AA23" s="1" t="str">
        <f t="shared" si="0"/>
        <v>L</v>
      </c>
      <c r="AB23" s="1">
        <f t="shared" si="20"/>
        <v>1</v>
      </c>
      <c r="AC23" s="1" t="str">
        <f t="shared" si="1"/>
        <v>L</v>
      </c>
      <c r="AD23" s="1">
        <f t="shared" si="24"/>
        <v>6</v>
      </c>
      <c r="AE23" s="1">
        <f t="shared" si="25"/>
        <v>3</v>
      </c>
      <c r="AF23" s="1">
        <f t="shared" si="26"/>
        <v>1</v>
      </c>
      <c r="AG23" s="43"/>
      <c r="AM23" s="1" t="s">
        <v>7</v>
      </c>
    </row>
    <row r="24" spans="1:39" x14ac:dyDescent="0.3">
      <c r="A24" s="42">
        <v>45984</v>
      </c>
      <c r="B24" s="1">
        <v>23</v>
      </c>
      <c r="C24" s="1" t="s">
        <v>66</v>
      </c>
      <c r="D24" s="1" t="s">
        <v>29</v>
      </c>
      <c r="E24" s="1">
        <v>3</v>
      </c>
      <c r="F24" s="1">
        <v>1</v>
      </c>
      <c r="G24" s="1" t="s">
        <v>83</v>
      </c>
      <c r="H24" s="1" t="s">
        <v>83</v>
      </c>
      <c r="I24" s="1">
        <f t="shared" si="2"/>
        <v>11</v>
      </c>
      <c r="J24" s="1">
        <f t="shared" si="3"/>
        <v>9</v>
      </c>
      <c r="K24" s="1">
        <f t="shared" si="4"/>
        <v>6</v>
      </c>
      <c r="L24" s="1">
        <f t="shared" si="5"/>
        <v>3</v>
      </c>
      <c r="M24" s="1">
        <f t="shared" si="6"/>
        <v>1</v>
      </c>
      <c r="N24" s="1">
        <f t="shared" si="7"/>
        <v>1</v>
      </c>
      <c r="O24" s="1">
        <f t="shared" si="8"/>
        <v>7</v>
      </c>
      <c r="P24" s="1">
        <f t="shared" si="9"/>
        <v>4</v>
      </c>
      <c r="Q24" s="1">
        <f t="shared" si="10"/>
        <v>3</v>
      </c>
      <c r="R24" s="1">
        <f t="shared" si="11"/>
        <v>4</v>
      </c>
      <c r="S24" s="1">
        <f t="shared" si="12"/>
        <v>5</v>
      </c>
      <c r="T24" s="1">
        <f t="shared" si="13"/>
        <v>0</v>
      </c>
      <c r="U24" s="1">
        <f t="shared" si="14"/>
        <v>2</v>
      </c>
      <c r="V24" s="1">
        <f t="shared" si="15"/>
        <v>3</v>
      </c>
      <c r="W24" s="1">
        <f t="shared" si="16"/>
        <v>2</v>
      </c>
      <c r="X24" s="1">
        <f t="shared" si="17"/>
        <v>7</v>
      </c>
      <c r="Y24" s="1">
        <f t="shared" si="18"/>
        <v>4</v>
      </c>
      <c r="Z24" s="1">
        <f t="shared" si="19"/>
        <v>2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7</v>
      </c>
      <c r="AE24" s="1">
        <f t="shared" si="25"/>
        <v>3</v>
      </c>
      <c r="AF24" s="1">
        <f t="shared" si="26"/>
        <v>0</v>
      </c>
      <c r="AG24" s="43"/>
      <c r="AM24" s="1" t="s">
        <v>6</v>
      </c>
    </row>
    <row r="25" spans="1:39" x14ac:dyDescent="0.3">
      <c r="A25" s="42">
        <v>45987</v>
      </c>
      <c r="B25" s="1">
        <v>24</v>
      </c>
      <c r="C25" s="1" t="s">
        <v>65</v>
      </c>
      <c r="D25" s="1" t="s">
        <v>24</v>
      </c>
      <c r="E25" s="1">
        <v>0</v>
      </c>
      <c r="F25" s="1">
        <v>6</v>
      </c>
      <c r="G25" s="1" t="s">
        <v>83</v>
      </c>
      <c r="H25" s="1" t="s">
        <v>83</v>
      </c>
      <c r="I25" s="1">
        <f t="shared" si="2"/>
        <v>11</v>
      </c>
      <c r="J25" s="1">
        <f t="shared" si="3"/>
        <v>10</v>
      </c>
      <c r="K25" s="1">
        <f t="shared" si="4"/>
        <v>6</v>
      </c>
      <c r="L25" s="1">
        <f t="shared" si="5"/>
        <v>3</v>
      </c>
      <c r="M25" s="1">
        <f t="shared" si="6"/>
        <v>1</v>
      </c>
      <c r="N25" s="1">
        <f t="shared" si="7"/>
        <v>1</v>
      </c>
      <c r="O25" s="1">
        <f t="shared" si="8"/>
        <v>7</v>
      </c>
      <c r="P25" s="1">
        <f t="shared" si="9"/>
        <v>4</v>
      </c>
      <c r="Q25" s="1">
        <f t="shared" si="10"/>
        <v>3</v>
      </c>
      <c r="R25" s="1">
        <f t="shared" si="11"/>
        <v>4</v>
      </c>
      <c r="S25" s="1">
        <f t="shared" si="12"/>
        <v>6</v>
      </c>
      <c r="T25" s="1">
        <f t="shared" si="13"/>
        <v>0</v>
      </c>
      <c r="U25" s="1">
        <f t="shared" si="14"/>
        <v>2</v>
      </c>
      <c r="V25" s="1">
        <f t="shared" si="15"/>
        <v>3</v>
      </c>
      <c r="W25" s="1">
        <f t="shared" si="16"/>
        <v>2</v>
      </c>
      <c r="X25" s="1">
        <f t="shared" si="17"/>
        <v>7</v>
      </c>
      <c r="Y25" s="1">
        <f t="shared" si="18"/>
        <v>5</v>
      </c>
      <c r="Z25" s="1">
        <f t="shared" si="19"/>
        <v>2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6</v>
      </c>
      <c r="AE25" s="1">
        <f t="shared" si="25"/>
        <v>4</v>
      </c>
      <c r="AF25" s="1">
        <f t="shared" si="26"/>
        <v>0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3</v>
      </c>
      <c r="E26" s="1">
        <v>3</v>
      </c>
      <c r="F26" s="1">
        <v>2</v>
      </c>
      <c r="G26" s="1" t="s">
        <v>83</v>
      </c>
      <c r="H26" s="1" t="s">
        <v>83</v>
      </c>
      <c r="I26" s="1">
        <f t="shared" si="2"/>
        <v>12</v>
      </c>
      <c r="J26" s="1">
        <f t="shared" si="3"/>
        <v>10</v>
      </c>
      <c r="K26" s="1">
        <f t="shared" si="4"/>
        <v>6</v>
      </c>
      <c r="L26" s="1">
        <f t="shared" si="5"/>
        <v>3</v>
      </c>
      <c r="M26" s="1">
        <f t="shared" si="6"/>
        <v>1</v>
      </c>
      <c r="N26" s="1">
        <f t="shared" si="7"/>
        <v>1</v>
      </c>
      <c r="O26" s="1">
        <f t="shared" si="8"/>
        <v>8</v>
      </c>
      <c r="P26" s="1">
        <f t="shared" si="9"/>
        <v>4</v>
      </c>
      <c r="Q26" s="1">
        <f t="shared" si="10"/>
        <v>3</v>
      </c>
      <c r="R26" s="1">
        <f t="shared" si="11"/>
        <v>4</v>
      </c>
      <c r="S26" s="1">
        <f t="shared" si="12"/>
        <v>6</v>
      </c>
      <c r="T26" s="1">
        <f t="shared" si="13"/>
        <v>0</v>
      </c>
      <c r="U26" s="1">
        <f t="shared" si="14"/>
        <v>3</v>
      </c>
      <c r="V26" s="1">
        <f t="shared" si="15"/>
        <v>3</v>
      </c>
      <c r="W26" s="1">
        <f t="shared" si="16"/>
        <v>2</v>
      </c>
      <c r="X26" s="1">
        <f t="shared" si="17"/>
        <v>8</v>
      </c>
      <c r="Y26" s="1">
        <f t="shared" si="18"/>
        <v>5</v>
      </c>
      <c r="Z26" s="1">
        <f t="shared" si="19"/>
        <v>2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6</v>
      </c>
      <c r="AE26" s="1">
        <f t="shared" si="25"/>
        <v>4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45990</v>
      </c>
      <c r="B27" s="1">
        <v>26</v>
      </c>
      <c r="C27" s="1" t="s">
        <v>65</v>
      </c>
      <c r="D27" s="1" t="s">
        <v>2</v>
      </c>
      <c r="E27" s="1">
        <v>3</v>
      </c>
      <c r="F27" s="1">
        <v>4</v>
      </c>
      <c r="G27" s="1" t="s">
        <v>83</v>
      </c>
      <c r="H27" s="1" t="s">
        <v>83</v>
      </c>
      <c r="I27" s="1">
        <f t="shared" si="2"/>
        <v>12</v>
      </c>
      <c r="J27" s="1">
        <f t="shared" si="3"/>
        <v>11</v>
      </c>
      <c r="K27" s="1">
        <f t="shared" si="4"/>
        <v>6</v>
      </c>
      <c r="L27" s="1">
        <f t="shared" si="5"/>
        <v>3</v>
      </c>
      <c r="M27" s="1">
        <f t="shared" si="6"/>
        <v>1</v>
      </c>
      <c r="N27" s="1">
        <f t="shared" si="7"/>
        <v>1</v>
      </c>
      <c r="O27" s="1">
        <f t="shared" si="8"/>
        <v>8</v>
      </c>
      <c r="P27" s="1">
        <f t="shared" si="9"/>
        <v>4</v>
      </c>
      <c r="Q27" s="1">
        <f t="shared" si="10"/>
        <v>3</v>
      </c>
      <c r="R27" s="1">
        <f t="shared" si="11"/>
        <v>4</v>
      </c>
      <c r="S27" s="1">
        <f t="shared" si="12"/>
        <v>7</v>
      </c>
      <c r="T27" s="1">
        <f t="shared" si="13"/>
        <v>0</v>
      </c>
      <c r="U27" s="1">
        <f t="shared" si="14"/>
        <v>3</v>
      </c>
      <c r="V27" s="1">
        <f t="shared" si="15"/>
        <v>4</v>
      </c>
      <c r="W27" s="1">
        <f t="shared" si="16"/>
        <v>2</v>
      </c>
      <c r="X27" s="1">
        <f t="shared" si="17"/>
        <v>8</v>
      </c>
      <c r="Y27" s="1">
        <f t="shared" si="18"/>
        <v>6</v>
      </c>
      <c r="Z27" s="1">
        <f t="shared" si="19"/>
        <v>2</v>
      </c>
      <c r="AA27" s="1" t="str">
        <f t="shared" si="0"/>
        <v>L</v>
      </c>
      <c r="AB27" s="1">
        <f t="shared" si="20"/>
        <v>1</v>
      </c>
      <c r="AC27" s="1" t="str">
        <f t="shared" si="1"/>
        <v>L</v>
      </c>
      <c r="AD27" s="1">
        <f t="shared" si="24"/>
        <v>5</v>
      </c>
      <c r="AE27" s="1">
        <f t="shared" si="25"/>
        <v>5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45992</v>
      </c>
      <c r="B28" s="1">
        <v>27</v>
      </c>
      <c r="C28" s="1" t="s">
        <v>66</v>
      </c>
      <c r="D28" s="1" t="s">
        <v>95</v>
      </c>
      <c r="E28" s="1">
        <v>6</v>
      </c>
      <c r="F28" s="1">
        <v>3</v>
      </c>
      <c r="G28" s="1" t="s">
        <v>83</v>
      </c>
      <c r="H28" s="1" t="s">
        <v>83</v>
      </c>
      <c r="I28" s="1">
        <f t="shared" si="2"/>
        <v>13</v>
      </c>
      <c r="J28" s="1">
        <f t="shared" si="3"/>
        <v>11</v>
      </c>
      <c r="K28" s="1">
        <f t="shared" si="4"/>
        <v>6</v>
      </c>
      <c r="L28" s="1">
        <f t="shared" si="5"/>
        <v>3</v>
      </c>
      <c r="M28" s="1">
        <f t="shared" si="6"/>
        <v>1</v>
      </c>
      <c r="N28" s="1">
        <f t="shared" si="7"/>
        <v>1</v>
      </c>
      <c r="O28" s="1">
        <f t="shared" si="8"/>
        <v>9</v>
      </c>
      <c r="P28" s="1">
        <f t="shared" si="9"/>
        <v>4</v>
      </c>
      <c r="Q28" s="1">
        <f t="shared" si="10"/>
        <v>3</v>
      </c>
      <c r="R28" s="1">
        <f t="shared" si="11"/>
        <v>4</v>
      </c>
      <c r="S28" s="1">
        <f t="shared" si="12"/>
        <v>7</v>
      </c>
      <c r="T28" s="1">
        <f t="shared" si="13"/>
        <v>0</v>
      </c>
      <c r="U28" s="1">
        <f t="shared" si="14"/>
        <v>3</v>
      </c>
      <c r="V28" s="1">
        <f t="shared" si="15"/>
        <v>4</v>
      </c>
      <c r="W28" s="1">
        <f t="shared" si="16"/>
        <v>2</v>
      </c>
      <c r="X28" s="1">
        <f t="shared" si="17"/>
        <v>9</v>
      </c>
      <c r="Y28" s="1">
        <f t="shared" si="18"/>
        <v>6</v>
      </c>
      <c r="Z28" s="1">
        <f t="shared" si="19"/>
        <v>2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5</v>
      </c>
      <c r="AE28" s="1">
        <f t="shared" si="25"/>
        <v>5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45994</v>
      </c>
      <c r="B29" s="1">
        <v>28</v>
      </c>
      <c r="C29" s="1" t="s">
        <v>66</v>
      </c>
      <c r="D29" s="1" t="s">
        <v>1</v>
      </c>
      <c r="E29" s="1">
        <v>1</v>
      </c>
      <c r="F29" s="1">
        <v>7</v>
      </c>
      <c r="G29" s="1" t="s">
        <v>83</v>
      </c>
      <c r="H29" s="1" t="s">
        <v>83</v>
      </c>
      <c r="I29" s="1">
        <f t="shared" si="2"/>
        <v>13</v>
      </c>
      <c r="J29" s="1">
        <f t="shared" si="3"/>
        <v>12</v>
      </c>
      <c r="K29" s="1">
        <f t="shared" si="4"/>
        <v>6</v>
      </c>
      <c r="L29" s="1">
        <f t="shared" si="5"/>
        <v>3</v>
      </c>
      <c r="M29" s="1">
        <f t="shared" si="6"/>
        <v>1</v>
      </c>
      <c r="N29" s="1">
        <f t="shared" si="7"/>
        <v>1</v>
      </c>
      <c r="O29" s="1">
        <f t="shared" si="8"/>
        <v>9</v>
      </c>
      <c r="P29" s="1">
        <f t="shared" si="9"/>
        <v>5</v>
      </c>
      <c r="Q29" s="1">
        <f t="shared" si="10"/>
        <v>3</v>
      </c>
      <c r="R29" s="1">
        <f t="shared" si="11"/>
        <v>4</v>
      </c>
      <c r="S29" s="1">
        <f t="shared" si="12"/>
        <v>7</v>
      </c>
      <c r="T29" s="1">
        <f t="shared" si="13"/>
        <v>0</v>
      </c>
      <c r="U29" s="1">
        <f t="shared" si="14"/>
        <v>3</v>
      </c>
      <c r="V29" s="1">
        <f t="shared" si="15"/>
        <v>4</v>
      </c>
      <c r="W29" s="1">
        <f t="shared" si="16"/>
        <v>2</v>
      </c>
      <c r="X29" s="1">
        <f t="shared" si="17"/>
        <v>9</v>
      </c>
      <c r="Y29" s="1">
        <f t="shared" si="18"/>
        <v>6</v>
      </c>
      <c r="Z29" s="1">
        <f t="shared" si="19"/>
        <v>2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5</v>
      </c>
      <c r="AE29" s="1">
        <f t="shared" si="25"/>
        <v>5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45996</v>
      </c>
      <c r="B30" s="1">
        <v>29</v>
      </c>
      <c r="C30" s="1" t="s">
        <v>65</v>
      </c>
      <c r="D30" s="1" t="s">
        <v>22</v>
      </c>
      <c r="E30" s="1">
        <v>1</v>
      </c>
      <c r="F30" s="1">
        <v>4</v>
      </c>
      <c r="G30" s="1" t="s">
        <v>83</v>
      </c>
      <c r="H30" s="1" t="s">
        <v>83</v>
      </c>
      <c r="I30" s="1">
        <f t="shared" si="2"/>
        <v>13</v>
      </c>
      <c r="J30" s="1">
        <f t="shared" si="3"/>
        <v>13</v>
      </c>
      <c r="K30" s="1">
        <f t="shared" si="4"/>
        <v>6</v>
      </c>
      <c r="L30" s="1">
        <f t="shared" si="5"/>
        <v>3</v>
      </c>
      <c r="M30" s="1">
        <f t="shared" si="6"/>
        <v>1</v>
      </c>
      <c r="N30" s="1">
        <f t="shared" si="7"/>
        <v>1</v>
      </c>
      <c r="O30" s="1">
        <f t="shared" si="8"/>
        <v>9</v>
      </c>
      <c r="P30" s="1">
        <f t="shared" si="9"/>
        <v>5</v>
      </c>
      <c r="Q30" s="1">
        <f t="shared" si="10"/>
        <v>3</v>
      </c>
      <c r="R30" s="1">
        <f t="shared" si="11"/>
        <v>4</v>
      </c>
      <c r="S30" s="1">
        <f t="shared" si="12"/>
        <v>8</v>
      </c>
      <c r="T30" s="1">
        <f t="shared" si="13"/>
        <v>0</v>
      </c>
      <c r="U30" s="1">
        <f t="shared" si="14"/>
        <v>3</v>
      </c>
      <c r="V30" s="1">
        <f t="shared" si="15"/>
        <v>4</v>
      </c>
      <c r="W30" s="1">
        <f t="shared" si="16"/>
        <v>2</v>
      </c>
      <c r="X30" s="1">
        <f t="shared" si="17"/>
        <v>9</v>
      </c>
      <c r="Y30" s="1">
        <f t="shared" si="18"/>
        <v>7</v>
      </c>
      <c r="Z30" s="1">
        <f t="shared" si="19"/>
        <v>2</v>
      </c>
      <c r="AA30" s="1" t="str">
        <f t="shared" si="0"/>
        <v>L</v>
      </c>
      <c r="AB30" s="1">
        <f t="shared" si="20"/>
        <v>2</v>
      </c>
      <c r="AC30" s="1" t="str">
        <f t="shared" si="1"/>
        <v>L</v>
      </c>
      <c r="AD30" s="1">
        <f t="shared" si="24"/>
        <v>5</v>
      </c>
      <c r="AE30" s="1">
        <f t="shared" si="25"/>
        <v>5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45998</v>
      </c>
      <c r="B31" s="1">
        <v>30</v>
      </c>
      <c r="C31" s="1" t="s">
        <v>65</v>
      </c>
      <c r="D31" s="1" t="s">
        <v>26</v>
      </c>
      <c r="E31" s="1">
        <v>4</v>
      </c>
      <c r="F31" s="1">
        <v>1</v>
      </c>
      <c r="G31" s="1" t="s">
        <v>83</v>
      </c>
      <c r="H31" s="1" t="s">
        <v>83</v>
      </c>
      <c r="I31" s="1">
        <f t="shared" si="2"/>
        <v>14</v>
      </c>
      <c r="J31" s="1">
        <f t="shared" si="3"/>
        <v>13</v>
      </c>
      <c r="K31" s="1">
        <f t="shared" si="4"/>
        <v>6</v>
      </c>
      <c r="L31" s="1">
        <f t="shared" si="5"/>
        <v>3</v>
      </c>
      <c r="M31" s="1">
        <f t="shared" si="6"/>
        <v>1</v>
      </c>
      <c r="N31" s="1">
        <f t="shared" si="7"/>
        <v>1</v>
      </c>
      <c r="O31" s="1">
        <f t="shared" si="8"/>
        <v>9</v>
      </c>
      <c r="P31" s="1">
        <f t="shared" si="9"/>
        <v>5</v>
      </c>
      <c r="Q31" s="1">
        <f t="shared" si="10"/>
        <v>3</v>
      </c>
      <c r="R31" s="1">
        <f t="shared" si="11"/>
        <v>5</v>
      </c>
      <c r="S31" s="1">
        <f t="shared" si="12"/>
        <v>8</v>
      </c>
      <c r="T31" s="1">
        <f t="shared" si="13"/>
        <v>0</v>
      </c>
      <c r="U31" s="1">
        <f t="shared" si="14"/>
        <v>3</v>
      </c>
      <c r="V31" s="1">
        <f t="shared" si="15"/>
        <v>4</v>
      </c>
      <c r="W31" s="1">
        <f t="shared" si="16"/>
        <v>2</v>
      </c>
      <c r="X31" s="1">
        <f t="shared" si="17"/>
        <v>9</v>
      </c>
      <c r="Y31" s="1">
        <f t="shared" si="18"/>
        <v>7</v>
      </c>
      <c r="Z31" s="1">
        <f t="shared" si="19"/>
        <v>2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5</v>
      </c>
      <c r="AE31" s="1">
        <f t="shared" si="25"/>
        <v>5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46000</v>
      </c>
      <c r="B32" s="1">
        <v>31</v>
      </c>
      <c r="C32" s="1" t="s">
        <v>65</v>
      </c>
      <c r="D32" s="1" t="s">
        <v>10</v>
      </c>
      <c r="E32" s="1">
        <v>1</v>
      </c>
      <c r="F32" s="1">
        <v>4</v>
      </c>
      <c r="G32" s="1" t="s">
        <v>83</v>
      </c>
      <c r="H32" s="1" t="s">
        <v>83</v>
      </c>
      <c r="I32" s="1">
        <f t="shared" si="2"/>
        <v>14</v>
      </c>
      <c r="J32" s="1">
        <f t="shared" si="3"/>
        <v>14</v>
      </c>
      <c r="K32" s="1">
        <f t="shared" si="4"/>
        <v>6</v>
      </c>
      <c r="L32" s="1">
        <f t="shared" si="5"/>
        <v>3</v>
      </c>
      <c r="M32" s="1">
        <f t="shared" si="6"/>
        <v>1</v>
      </c>
      <c r="N32" s="1">
        <f t="shared" si="7"/>
        <v>1</v>
      </c>
      <c r="O32" s="1">
        <f t="shared" si="8"/>
        <v>9</v>
      </c>
      <c r="P32" s="1">
        <f t="shared" si="9"/>
        <v>5</v>
      </c>
      <c r="Q32" s="1">
        <f t="shared" si="10"/>
        <v>3</v>
      </c>
      <c r="R32" s="1">
        <f t="shared" si="11"/>
        <v>5</v>
      </c>
      <c r="S32" s="1">
        <f t="shared" si="12"/>
        <v>9</v>
      </c>
      <c r="T32" s="1">
        <f t="shared" si="13"/>
        <v>0</v>
      </c>
      <c r="U32" s="1">
        <f t="shared" si="14"/>
        <v>3</v>
      </c>
      <c r="V32" s="1">
        <f t="shared" si="15"/>
        <v>4</v>
      </c>
      <c r="W32" s="1">
        <f t="shared" si="16"/>
        <v>2</v>
      </c>
      <c r="X32" s="1">
        <f t="shared" si="17"/>
        <v>9</v>
      </c>
      <c r="Y32" s="1">
        <f t="shared" si="18"/>
        <v>7</v>
      </c>
      <c r="Z32" s="1">
        <f t="shared" si="19"/>
        <v>2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4</v>
      </c>
      <c r="AE32" s="1">
        <f t="shared" si="25"/>
        <v>6</v>
      </c>
      <c r="AF32" s="1">
        <f t="shared" si="26"/>
        <v>0</v>
      </c>
      <c r="AG32" s="43"/>
    </row>
    <row r="33" spans="1:33" x14ac:dyDescent="0.3">
      <c r="A33" s="42">
        <v>46002</v>
      </c>
      <c r="B33" s="1">
        <v>32</v>
      </c>
      <c r="C33" s="1" t="s">
        <v>65</v>
      </c>
      <c r="D33" s="1" t="s">
        <v>4</v>
      </c>
      <c r="E33" s="1">
        <v>3</v>
      </c>
      <c r="F33" s="1">
        <v>2</v>
      </c>
      <c r="G33" s="1" t="s">
        <v>84</v>
      </c>
      <c r="H33" s="1" t="s">
        <v>83</v>
      </c>
      <c r="I33" s="1">
        <f t="shared" si="2"/>
        <v>15</v>
      </c>
      <c r="J33" s="1">
        <f t="shared" si="3"/>
        <v>14</v>
      </c>
      <c r="K33" s="1">
        <f t="shared" si="4"/>
        <v>7</v>
      </c>
      <c r="L33" s="1">
        <f t="shared" si="5"/>
        <v>3</v>
      </c>
      <c r="M33" s="1">
        <f t="shared" si="6"/>
        <v>1</v>
      </c>
      <c r="N33" s="1">
        <f t="shared" si="7"/>
        <v>1</v>
      </c>
      <c r="O33" s="1">
        <f t="shared" si="8"/>
        <v>9</v>
      </c>
      <c r="P33" s="1">
        <f t="shared" si="9"/>
        <v>5</v>
      </c>
      <c r="Q33" s="1">
        <f t="shared" si="10"/>
        <v>3</v>
      </c>
      <c r="R33" s="1">
        <f t="shared" si="11"/>
        <v>6</v>
      </c>
      <c r="S33" s="1">
        <f t="shared" si="12"/>
        <v>9</v>
      </c>
      <c r="T33" s="1">
        <f t="shared" si="13"/>
        <v>0</v>
      </c>
      <c r="U33" s="1">
        <f t="shared" si="14"/>
        <v>3</v>
      </c>
      <c r="V33" s="1">
        <f t="shared" si="15"/>
        <v>4</v>
      </c>
      <c r="W33" s="1">
        <f t="shared" si="16"/>
        <v>2</v>
      </c>
      <c r="X33" s="1">
        <f t="shared" si="17"/>
        <v>9</v>
      </c>
      <c r="Y33" s="1">
        <f t="shared" si="18"/>
        <v>7</v>
      </c>
      <c r="Z33" s="1">
        <f t="shared" si="19"/>
        <v>2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5</v>
      </c>
      <c r="AE33" s="1">
        <f t="shared" si="25"/>
        <v>5</v>
      </c>
      <c r="AF33" s="1">
        <f t="shared" si="26"/>
        <v>0</v>
      </c>
      <c r="AG33" s="43"/>
    </row>
    <row r="34" spans="1:33" x14ac:dyDescent="0.3">
      <c r="A34" s="42">
        <v>46004</v>
      </c>
      <c r="B34" s="1">
        <v>33</v>
      </c>
      <c r="C34" s="1" t="s">
        <v>65</v>
      </c>
      <c r="D34" s="1" t="s">
        <v>9</v>
      </c>
      <c r="E34" s="1">
        <v>6</v>
      </c>
      <c r="F34" s="1">
        <v>5</v>
      </c>
      <c r="G34" s="1" t="s">
        <v>84</v>
      </c>
      <c r="H34" s="1" t="s">
        <v>83</v>
      </c>
      <c r="I34" s="1">
        <f t="shared" si="2"/>
        <v>16</v>
      </c>
      <c r="J34" s="1">
        <f t="shared" si="3"/>
        <v>14</v>
      </c>
      <c r="K34" s="1">
        <f t="shared" si="4"/>
        <v>8</v>
      </c>
      <c r="L34" s="1">
        <f t="shared" si="5"/>
        <v>3</v>
      </c>
      <c r="M34" s="1">
        <f t="shared" si="6"/>
        <v>1</v>
      </c>
      <c r="N34" s="1">
        <f t="shared" si="7"/>
        <v>1</v>
      </c>
      <c r="O34" s="1">
        <f t="shared" si="8"/>
        <v>9</v>
      </c>
      <c r="P34" s="1">
        <f t="shared" si="9"/>
        <v>5</v>
      </c>
      <c r="Q34" s="1">
        <f t="shared" si="10"/>
        <v>3</v>
      </c>
      <c r="R34" s="1">
        <f t="shared" si="11"/>
        <v>7</v>
      </c>
      <c r="S34" s="1">
        <f t="shared" si="12"/>
        <v>9</v>
      </c>
      <c r="T34" s="1">
        <f t="shared" si="13"/>
        <v>0</v>
      </c>
      <c r="U34" s="1">
        <f t="shared" si="14"/>
        <v>3</v>
      </c>
      <c r="V34" s="1">
        <f t="shared" si="15"/>
        <v>4</v>
      </c>
      <c r="W34" s="1">
        <f t="shared" si="16"/>
        <v>2</v>
      </c>
      <c r="X34" s="1">
        <f t="shared" si="17"/>
        <v>9</v>
      </c>
      <c r="Y34" s="1">
        <f t="shared" si="18"/>
        <v>7</v>
      </c>
      <c r="Z34" s="1">
        <f t="shared" si="19"/>
        <v>2</v>
      </c>
      <c r="AA34" s="1" t="str">
        <f t="shared" ref="AA34:AA65" si="27">IF(E34="","",IF(E34&gt;F34,"W","L"))</f>
        <v>W</v>
      </c>
      <c r="AB34" s="1">
        <f t="shared" si="20"/>
        <v>2</v>
      </c>
      <c r="AC34" s="1" t="str">
        <f t="shared" ref="AC34:AC65" si="28">IF(E34="","",IF(E34&gt;F34,"W",IF(AND(E34&lt;F34,G34=$AK$2,H34=$AK$2),"L","OTL")))</f>
        <v>W</v>
      </c>
      <c r="AD34" s="1">
        <f t="shared" si="24"/>
        <v>5</v>
      </c>
      <c r="AE34" s="1">
        <f t="shared" si="25"/>
        <v>5</v>
      </c>
      <c r="AF34" s="1">
        <f t="shared" si="26"/>
        <v>0</v>
      </c>
      <c r="AG34" s="43"/>
    </row>
    <row r="35" spans="1:33" x14ac:dyDescent="0.3">
      <c r="A35" s="42">
        <v>46007</v>
      </c>
      <c r="B35" s="1">
        <v>34</v>
      </c>
      <c r="C35" s="1" t="s">
        <v>66</v>
      </c>
      <c r="D35" s="1" t="s">
        <v>27</v>
      </c>
      <c r="E35" s="1">
        <v>6</v>
      </c>
      <c r="F35" s="1">
        <v>3</v>
      </c>
      <c r="G35" s="1" t="s">
        <v>83</v>
      </c>
      <c r="H35" s="1" t="s">
        <v>83</v>
      </c>
      <c r="I35" s="1">
        <f t="shared" ref="I35:I66" si="29">IF(E35="","",IF(E35&gt;F35,I34+1,I34))</f>
        <v>17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8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1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10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3</v>
      </c>
      <c r="R35" s="1">
        <f t="shared" ref="R35:R66" si="38">IF(E35="","",IF(AND(C35=$AL$2,E35&gt;F35),R34+1,R34))</f>
        <v>7</v>
      </c>
      <c r="S35" s="1">
        <f t="shared" ref="S35:S66" si="39">IF(E35="","",IF(AND(C35=$AL$2,F35&gt;E35,G35=$AK$2,H35=$AK$2),S34+1,S34))</f>
        <v>9</v>
      </c>
      <c r="T35" s="1">
        <f t="shared" ref="T35:T66" si="40">IF(E35="","",IF(AND(C35=$AL$2,F35&gt;E35,OR(G35=$AK$1,H35=$AK$1)), T34+1, T34))</f>
        <v>0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2</v>
      </c>
      <c r="AA35" s="1" t="str">
        <f t="shared" si="27"/>
        <v>W</v>
      </c>
      <c r="AB35" s="1">
        <f t="shared" ref="AB35:AB66" si="47">IF(AA35="","",IF(AA35=AA34,AB34+1,1))</f>
        <v>3</v>
      </c>
      <c r="AC35" s="1" t="str">
        <f t="shared" si="28"/>
        <v>W</v>
      </c>
      <c r="AD35" s="1">
        <f t="shared" si="24"/>
        <v>6</v>
      </c>
      <c r="AE35" s="1">
        <f t="shared" si="25"/>
        <v>4</v>
      </c>
      <c r="AF35" s="1">
        <f t="shared" si="26"/>
        <v>0</v>
      </c>
      <c r="AG35" s="43"/>
    </row>
    <row r="36" spans="1:33" x14ac:dyDescent="0.3">
      <c r="A36" s="42">
        <v>46009</v>
      </c>
      <c r="B36" s="1">
        <v>35</v>
      </c>
      <c r="C36" s="1" t="s">
        <v>66</v>
      </c>
      <c r="D36" s="1" t="s">
        <v>22</v>
      </c>
      <c r="E36" s="1">
        <v>3</v>
      </c>
      <c r="F36" s="1">
        <v>5</v>
      </c>
      <c r="G36" s="1" t="s">
        <v>83</v>
      </c>
      <c r="H36" s="1" t="s">
        <v>83</v>
      </c>
      <c r="I36" s="1">
        <f t="shared" si="29"/>
        <v>17</v>
      </c>
      <c r="J36" s="1">
        <f t="shared" si="30"/>
        <v>15</v>
      </c>
      <c r="K36" s="1">
        <f t="shared" si="31"/>
        <v>8</v>
      </c>
      <c r="L36" s="1">
        <f t="shared" si="32"/>
        <v>3</v>
      </c>
      <c r="M36" s="1">
        <f t="shared" si="33"/>
        <v>1</v>
      </c>
      <c r="N36" s="1">
        <f t="shared" si="34"/>
        <v>1</v>
      </c>
      <c r="O36" s="1">
        <f t="shared" si="35"/>
        <v>10</v>
      </c>
      <c r="P36" s="1">
        <f t="shared" si="36"/>
        <v>6</v>
      </c>
      <c r="Q36" s="1">
        <f t="shared" si="37"/>
        <v>3</v>
      </c>
      <c r="R36" s="1">
        <f t="shared" si="38"/>
        <v>7</v>
      </c>
      <c r="S36" s="1">
        <f t="shared" si="39"/>
        <v>9</v>
      </c>
      <c r="T36" s="1">
        <f t="shared" si="40"/>
        <v>0</v>
      </c>
      <c r="U36" s="1">
        <f t="shared" si="41"/>
        <v>4</v>
      </c>
      <c r="V36" s="1">
        <f t="shared" si="42"/>
        <v>4</v>
      </c>
      <c r="W36" s="1">
        <f t="shared" si="43"/>
        <v>2</v>
      </c>
      <c r="X36" s="1">
        <f t="shared" si="44"/>
        <v>10</v>
      </c>
      <c r="Y36" s="1">
        <f t="shared" si="45"/>
        <v>8</v>
      </c>
      <c r="Z36" s="1">
        <f t="shared" si="46"/>
        <v>2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5</v>
      </c>
      <c r="AE36" s="1">
        <f t="shared" si="25"/>
        <v>5</v>
      </c>
      <c r="AF36" s="1">
        <f t="shared" si="26"/>
        <v>0</v>
      </c>
      <c r="AG36" s="43"/>
    </row>
    <row r="37" spans="1:33" x14ac:dyDescent="0.3">
      <c r="A37" s="42">
        <v>46011</v>
      </c>
      <c r="B37" s="1">
        <v>36</v>
      </c>
      <c r="C37" s="1" t="s">
        <v>66</v>
      </c>
      <c r="D37" s="1" t="s">
        <v>7</v>
      </c>
      <c r="E37" s="1">
        <v>2</v>
      </c>
      <c r="F37" s="1">
        <v>4</v>
      </c>
      <c r="G37" s="1" t="s">
        <v>83</v>
      </c>
      <c r="H37" s="1" t="s">
        <v>83</v>
      </c>
      <c r="I37" s="1">
        <f t="shared" si="29"/>
        <v>17</v>
      </c>
      <c r="J37" s="1">
        <f t="shared" si="30"/>
        <v>16</v>
      </c>
      <c r="K37" s="1">
        <f t="shared" si="31"/>
        <v>8</v>
      </c>
      <c r="L37" s="1">
        <f t="shared" si="32"/>
        <v>3</v>
      </c>
      <c r="M37" s="1">
        <f t="shared" si="33"/>
        <v>1</v>
      </c>
      <c r="N37" s="1">
        <f t="shared" si="34"/>
        <v>1</v>
      </c>
      <c r="O37" s="1">
        <f t="shared" si="35"/>
        <v>10</v>
      </c>
      <c r="P37" s="1">
        <f t="shared" si="36"/>
        <v>7</v>
      </c>
      <c r="Q37" s="1">
        <f t="shared" si="37"/>
        <v>3</v>
      </c>
      <c r="R37" s="1">
        <f t="shared" si="38"/>
        <v>7</v>
      </c>
      <c r="S37" s="1">
        <f t="shared" si="39"/>
        <v>9</v>
      </c>
      <c r="T37" s="1">
        <f t="shared" si="40"/>
        <v>0</v>
      </c>
      <c r="U37" s="1">
        <f t="shared" si="41"/>
        <v>4</v>
      </c>
      <c r="V37" s="1">
        <f t="shared" si="42"/>
        <v>5</v>
      </c>
      <c r="W37" s="1">
        <f t="shared" si="43"/>
        <v>2</v>
      </c>
      <c r="X37" s="1">
        <f t="shared" si="44"/>
        <v>10</v>
      </c>
      <c r="Y37" s="1">
        <f t="shared" si="45"/>
        <v>9</v>
      </c>
      <c r="Z37" s="1">
        <f t="shared" si="46"/>
        <v>2</v>
      </c>
      <c r="AA37" s="1" t="str">
        <f t="shared" si="27"/>
        <v>L</v>
      </c>
      <c r="AB37" s="1">
        <f t="shared" si="47"/>
        <v>2</v>
      </c>
      <c r="AC37" s="1" t="str">
        <f t="shared" si="28"/>
        <v>L</v>
      </c>
      <c r="AD37" s="1">
        <f t="shared" si="24"/>
        <v>5</v>
      </c>
      <c r="AE37" s="1">
        <f t="shared" si="25"/>
        <v>5</v>
      </c>
      <c r="AF37" s="1">
        <f t="shared" si="26"/>
        <v>0</v>
      </c>
      <c r="AG37" s="43"/>
    </row>
    <row r="38" spans="1:33" x14ac:dyDescent="0.3">
      <c r="A38" s="42">
        <v>46014</v>
      </c>
      <c r="B38" s="1">
        <v>37</v>
      </c>
      <c r="C38" s="1" t="s">
        <v>65</v>
      </c>
      <c r="D38" s="1" t="s">
        <v>2</v>
      </c>
      <c r="E38" s="1">
        <v>2</v>
      </c>
      <c r="F38" s="1">
        <v>7</v>
      </c>
      <c r="G38" s="1" t="s">
        <v>83</v>
      </c>
      <c r="H38" s="1" t="s">
        <v>83</v>
      </c>
      <c r="I38" s="1">
        <f t="shared" si="29"/>
        <v>17</v>
      </c>
      <c r="J38" s="1">
        <f t="shared" si="30"/>
        <v>17</v>
      </c>
      <c r="K38" s="1">
        <f t="shared" si="31"/>
        <v>8</v>
      </c>
      <c r="L38" s="1">
        <f t="shared" si="32"/>
        <v>3</v>
      </c>
      <c r="M38" s="1">
        <f t="shared" si="33"/>
        <v>1</v>
      </c>
      <c r="N38" s="1">
        <f t="shared" si="34"/>
        <v>1</v>
      </c>
      <c r="O38" s="1">
        <f t="shared" si="35"/>
        <v>10</v>
      </c>
      <c r="P38" s="1">
        <f t="shared" si="36"/>
        <v>7</v>
      </c>
      <c r="Q38" s="1">
        <f t="shared" si="37"/>
        <v>3</v>
      </c>
      <c r="R38" s="1">
        <f t="shared" si="38"/>
        <v>7</v>
      </c>
      <c r="S38" s="1">
        <f t="shared" si="39"/>
        <v>10</v>
      </c>
      <c r="T38" s="1">
        <f t="shared" si="40"/>
        <v>0</v>
      </c>
      <c r="U38" s="1">
        <f t="shared" si="41"/>
        <v>4</v>
      </c>
      <c r="V38" s="1">
        <f t="shared" si="42"/>
        <v>6</v>
      </c>
      <c r="W38" s="1">
        <f t="shared" si="43"/>
        <v>2</v>
      </c>
      <c r="X38" s="1">
        <f t="shared" si="44"/>
        <v>10</v>
      </c>
      <c r="Y38" s="1">
        <f t="shared" si="45"/>
        <v>10</v>
      </c>
      <c r="Z38" s="1">
        <f t="shared" si="46"/>
        <v>2</v>
      </c>
      <c r="AA38" s="1" t="str">
        <f t="shared" si="27"/>
        <v>L</v>
      </c>
      <c r="AB38" s="1">
        <f t="shared" si="47"/>
        <v>3</v>
      </c>
      <c r="AC38" s="1" t="str">
        <f t="shared" si="28"/>
        <v>L</v>
      </c>
      <c r="AD38" s="1">
        <f t="shared" si="24"/>
        <v>4</v>
      </c>
      <c r="AE38" s="1">
        <f t="shared" si="25"/>
        <v>6</v>
      </c>
      <c r="AF38" s="1">
        <f t="shared" si="26"/>
        <v>0</v>
      </c>
      <c r="AG38" s="43"/>
    </row>
    <row r="39" spans="1:33" x14ac:dyDescent="0.3">
      <c r="A39" s="42">
        <v>46018</v>
      </c>
      <c r="B39" s="1">
        <v>38</v>
      </c>
      <c r="C39" s="1" t="s">
        <v>65</v>
      </c>
      <c r="D39" s="1" t="s">
        <v>3</v>
      </c>
      <c r="E39" s="1">
        <v>6</v>
      </c>
      <c r="F39" s="1">
        <v>3</v>
      </c>
      <c r="G39" s="1" t="s">
        <v>83</v>
      </c>
      <c r="H39" s="1" t="s">
        <v>83</v>
      </c>
      <c r="I39" s="1">
        <f t="shared" si="29"/>
        <v>18</v>
      </c>
      <c r="J39" s="1">
        <f t="shared" si="30"/>
        <v>17</v>
      </c>
      <c r="K39" s="1">
        <f t="shared" si="31"/>
        <v>8</v>
      </c>
      <c r="L39" s="1">
        <f t="shared" si="32"/>
        <v>3</v>
      </c>
      <c r="M39" s="1">
        <f t="shared" si="33"/>
        <v>1</v>
      </c>
      <c r="N39" s="1">
        <f t="shared" si="34"/>
        <v>1</v>
      </c>
      <c r="O39" s="1">
        <f t="shared" si="35"/>
        <v>10</v>
      </c>
      <c r="P39" s="1">
        <f t="shared" si="36"/>
        <v>7</v>
      </c>
      <c r="Q39" s="1">
        <f t="shared" si="37"/>
        <v>3</v>
      </c>
      <c r="R39" s="1">
        <f t="shared" si="38"/>
        <v>8</v>
      </c>
      <c r="S39" s="1">
        <f t="shared" si="39"/>
        <v>10</v>
      </c>
      <c r="T39" s="1">
        <f t="shared" si="40"/>
        <v>0</v>
      </c>
      <c r="U39" s="1">
        <f t="shared" si="41"/>
        <v>5</v>
      </c>
      <c r="V39" s="1">
        <f t="shared" si="42"/>
        <v>6</v>
      </c>
      <c r="W39" s="1">
        <f t="shared" si="43"/>
        <v>2</v>
      </c>
      <c r="X39" s="1">
        <f t="shared" si="44"/>
        <v>11</v>
      </c>
      <c r="Y39" s="1">
        <f t="shared" si="45"/>
        <v>10</v>
      </c>
      <c r="Z39" s="1">
        <f t="shared" si="46"/>
        <v>2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5</v>
      </c>
      <c r="AE39" s="1">
        <f t="shared" si="25"/>
        <v>5</v>
      </c>
      <c r="AF39" s="1">
        <f t="shared" si="26"/>
        <v>0</v>
      </c>
      <c r="AG39" s="43"/>
    </row>
    <row r="40" spans="1:33" x14ac:dyDescent="0.3">
      <c r="A40" s="42">
        <v>46020</v>
      </c>
      <c r="B40" s="1">
        <v>39</v>
      </c>
      <c r="C40" s="1" t="s">
        <v>65</v>
      </c>
      <c r="D40" s="1" t="s">
        <v>31</v>
      </c>
      <c r="E40" s="1">
        <v>5</v>
      </c>
      <c r="F40" s="1">
        <v>4</v>
      </c>
      <c r="G40" s="1" t="s">
        <v>83</v>
      </c>
      <c r="H40" s="1" t="s">
        <v>83</v>
      </c>
      <c r="I40" s="1">
        <f t="shared" si="29"/>
        <v>19</v>
      </c>
      <c r="J40" s="1">
        <f t="shared" si="30"/>
        <v>17</v>
      </c>
      <c r="K40" s="1">
        <f t="shared" si="31"/>
        <v>8</v>
      </c>
      <c r="L40" s="1">
        <f t="shared" si="32"/>
        <v>3</v>
      </c>
      <c r="M40" s="1">
        <f t="shared" si="33"/>
        <v>1</v>
      </c>
      <c r="N40" s="1">
        <f t="shared" si="34"/>
        <v>1</v>
      </c>
      <c r="O40" s="1">
        <f t="shared" si="35"/>
        <v>10</v>
      </c>
      <c r="P40" s="1">
        <f t="shared" si="36"/>
        <v>7</v>
      </c>
      <c r="Q40" s="1">
        <f t="shared" si="37"/>
        <v>3</v>
      </c>
      <c r="R40" s="1">
        <f t="shared" si="38"/>
        <v>9</v>
      </c>
      <c r="S40" s="1">
        <f t="shared" si="39"/>
        <v>10</v>
      </c>
      <c r="T40" s="1">
        <f t="shared" si="40"/>
        <v>0</v>
      </c>
      <c r="U40" s="1">
        <f t="shared" si="41"/>
        <v>6</v>
      </c>
      <c r="V40" s="1">
        <f t="shared" si="42"/>
        <v>6</v>
      </c>
      <c r="W40" s="1">
        <f t="shared" si="43"/>
        <v>2</v>
      </c>
      <c r="X40" s="1">
        <f t="shared" si="44"/>
        <v>12</v>
      </c>
      <c r="Y40" s="1">
        <f t="shared" si="45"/>
        <v>10</v>
      </c>
      <c r="Z40" s="1">
        <f t="shared" si="46"/>
        <v>2</v>
      </c>
      <c r="AA40" s="1" t="str">
        <f t="shared" si="27"/>
        <v>W</v>
      </c>
      <c r="AB40" s="1">
        <f t="shared" si="47"/>
        <v>2</v>
      </c>
      <c r="AC40" s="1" t="str">
        <f t="shared" si="28"/>
        <v>W</v>
      </c>
      <c r="AD40" s="1">
        <f t="shared" si="24"/>
        <v>6</v>
      </c>
      <c r="AE40" s="1">
        <f t="shared" si="25"/>
        <v>4</v>
      </c>
      <c r="AF40" s="1">
        <f t="shared" si="26"/>
        <v>0</v>
      </c>
      <c r="AG40" s="43"/>
    </row>
    <row r="41" spans="1:33" x14ac:dyDescent="0.3">
      <c r="A41" s="42">
        <v>46022</v>
      </c>
      <c r="B41" s="1">
        <v>40</v>
      </c>
      <c r="C41" s="1" t="s">
        <v>66</v>
      </c>
      <c r="D41" s="1" t="s">
        <v>17</v>
      </c>
      <c r="E41" s="1">
        <v>4</v>
      </c>
      <c r="F41" s="1">
        <v>3</v>
      </c>
      <c r="G41" s="1" t="s">
        <v>84</v>
      </c>
      <c r="H41" s="1" t="s">
        <v>84</v>
      </c>
      <c r="I41" s="1">
        <f t="shared" si="29"/>
        <v>20</v>
      </c>
      <c r="J41" s="1">
        <f t="shared" si="30"/>
        <v>17</v>
      </c>
      <c r="K41" s="1">
        <f t="shared" si="31"/>
        <v>9</v>
      </c>
      <c r="L41" s="1">
        <f t="shared" si="32"/>
        <v>3</v>
      </c>
      <c r="M41" s="1">
        <f t="shared" si="33"/>
        <v>2</v>
      </c>
      <c r="N41" s="1">
        <f t="shared" si="34"/>
        <v>1</v>
      </c>
      <c r="O41" s="1">
        <f t="shared" si="35"/>
        <v>11</v>
      </c>
      <c r="P41" s="1">
        <f t="shared" si="36"/>
        <v>7</v>
      </c>
      <c r="Q41" s="1">
        <f t="shared" si="37"/>
        <v>3</v>
      </c>
      <c r="R41" s="1">
        <f t="shared" si="38"/>
        <v>9</v>
      </c>
      <c r="S41" s="1">
        <f t="shared" si="39"/>
        <v>10</v>
      </c>
      <c r="T41" s="1">
        <f t="shared" si="40"/>
        <v>0</v>
      </c>
      <c r="U41" s="1">
        <f t="shared" si="41"/>
        <v>6</v>
      </c>
      <c r="V41" s="1">
        <f t="shared" si="42"/>
        <v>6</v>
      </c>
      <c r="W41" s="1">
        <f t="shared" si="43"/>
        <v>2</v>
      </c>
      <c r="X41" s="1">
        <f t="shared" si="44"/>
        <v>13</v>
      </c>
      <c r="Y41" s="1">
        <f t="shared" si="45"/>
        <v>10</v>
      </c>
      <c r="Z41" s="1">
        <f t="shared" si="46"/>
        <v>2</v>
      </c>
      <c r="AA41" s="1" t="str">
        <f t="shared" si="27"/>
        <v>W</v>
      </c>
      <c r="AB41" s="1">
        <f t="shared" si="47"/>
        <v>3</v>
      </c>
      <c r="AC41" s="1" t="str">
        <f t="shared" si="28"/>
        <v>W</v>
      </c>
      <c r="AD41" s="1">
        <f t="shared" si="24"/>
        <v>6</v>
      </c>
      <c r="AE41" s="1">
        <f t="shared" si="25"/>
        <v>4</v>
      </c>
      <c r="AF41" s="1">
        <f t="shared" si="26"/>
        <v>0</v>
      </c>
      <c r="AG41" s="43"/>
    </row>
    <row r="42" spans="1:33" x14ac:dyDescent="0.3">
      <c r="A42" s="42">
        <v>46025</v>
      </c>
      <c r="B42" s="1">
        <v>41</v>
      </c>
      <c r="C42" s="1" t="s">
        <v>66</v>
      </c>
      <c r="D42" s="1" t="s">
        <v>5</v>
      </c>
      <c r="E42" s="1">
        <v>3</v>
      </c>
      <c r="F42" s="1">
        <v>7</v>
      </c>
      <c r="G42" s="1" t="s">
        <v>83</v>
      </c>
      <c r="H42" s="1" t="s">
        <v>83</v>
      </c>
      <c r="I42" s="1">
        <f t="shared" si="29"/>
        <v>20</v>
      </c>
      <c r="J42" s="1">
        <f t="shared" si="30"/>
        <v>18</v>
      </c>
      <c r="K42" s="1">
        <f t="shared" si="31"/>
        <v>9</v>
      </c>
      <c r="L42" s="1">
        <f t="shared" si="32"/>
        <v>3</v>
      </c>
      <c r="M42" s="1">
        <f t="shared" si="33"/>
        <v>2</v>
      </c>
      <c r="N42" s="1">
        <f t="shared" si="34"/>
        <v>1</v>
      </c>
      <c r="O42" s="1">
        <f t="shared" si="35"/>
        <v>11</v>
      </c>
      <c r="P42" s="1">
        <f t="shared" si="36"/>
        <v>8</v>
      </c>
      <c r="Q42" s="1">
        <f t="shared" si="37"/>
        <v>3</v>
      </c>
      <c r="R42" s="1">
        <f t="shared" si="38"/>
        <v>9</v>
      </c>
      <c r="S42" s="1">
        <f t="shared" si="39"/>
        <v>10</v>
      </c>
      <c r="T42" s="1">
        <f t="shared" si="40"/>
        <v>0</v>
      </c>
      <c r="U42" s="1">
        <f t="shared" si="41"/>
        <v>6</v>
      </c>
      <c r="V42" s="1">
        <f t="shared" si="42"/>
        <v>6</v>
      </c>
      <c r="W42" s="1">
        <f t="shared" si="43"/>
        <v>2</v>
      </c>
      <c r="X42" s="1">
        <f t="shared" si="44"/>
        <v>13</v>
      </c>
      <c r="Y42" s="1">
        <f t="shared" si="45"/>
        <v>10</v>
      </c>
      <c r="Z42" s="1">
        <f t="shared" si="46"/>
        <v>2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6</v>
      </c>
      <c r="AE42" s="1">
        <f t="shared" si="25"/>
        <v>4</v>
      </c>
      <c r="AF42" s="1">
        <f t="shared" si="26"/>
        <v>0</v>
      </c>
      <c r="AG42" s="43"/>
    </row>
    <row r="43" spans="1:33" x14ac:dyDescent="0.3">
      <c r="A43" s="42">
        <v>46028</v>
      </c>
      <c r="B43" s="1">
        <v>42</v>
      </c>
      <c r="C43" s="1" t="s">
        <v>66</v>
      </c>
      <c r="D43" s="1" t="s">
        <v>23</v>
      </c>
      <c r="E43" s="1">
        <v>5</v>
      </c>
      <c r="F43" s="1">
        <v>2</v>
      </c>
      <c r="G43" s="1" t="s">
        <v>83</v>
      </c>
      <c r="H43" s="1" t="s">
        <v>83</v>
      </c>
      <c r="I43" s="1">
        <f t="shared" si="29"/>
        <v>21</v>
      </c>
      <c r="J43" s="1">
        <f t="shared" si="30"/>
        <v>18</v>
      </c>
      <c r="K43" s="1">
        <f t="shared" si="31"/>
        <v>9</v>
      </c>
      <c r="L43" s="1">
        <f t="shared" si="32"/>
        <v>3</v>
      </c>
      <c r="M43" s="1">
        <f t="shared" si="33"/>
        <v>2</v>
      </c>
      <c r="N43" s="1">
        <f t="shared" si="34"/>
        <v>1</v>
      </c>
      <c r="O43" s="1">
        <f t="shared" si="35"/>
        <v>12</v>
      </c>
      <c r="P43" s="1">
        <f t="shared" si="36"/>
        <v>8</v>
      </c>
      <c r="Q43" s="1">
        <f t="shared" si="37"/>
        <v>3</v>
      </c>
      <c r="R43" s="1">
        <f t="shared" si="38"/>
        <v>9</v>
      </c>
      <c r="S43" s="1">
        <f t="shared" si="39"/>
        <v>10</v>
      </c>
      <c r="T43" s="1">
        <f t="shared" si="40"/>
        <v>0</v>
      </c>
      <c r="U43" s="1">
        <f t="shared" si="41"/>
        <v>6</v>
      </c>
      <c r="V43" s="1">
        <f t="shared" si="42"/>
        <v>6</v>
      </c>
      <c r="W43" s="1">
        <f t="shared" si="43"/>
        <v>2</v>
      </c>
      <c r="X43" s="1">
        <f t="shared" si="44"/>
        <v>13</v>
      </c>
      <c r="Y43" s="1">
        <f t="shared" si="45"/>
        <v>10</v>
      </c>
      <c r="Z43" s="1">
        <f t="shared" si="46"/>
        <v>2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6</v>
      </c>
      <c r="AE43" s="1">
        <f t="shared" si="25"/>
        <v>4</v>
      </c>
      <c r="AF43" s="1">
        <f t="shared" si="26"/>
        <v>0</v>
      </c>
      <c r="AG43" s="43"/>
    </row>
    <row r="44" spans="1:33" x14ac:dyDescent="0.3">
      <c r="A44" s="42">
        <v>46029</v>
      </c>
      <c r="B44" s="1">
        <v>43</v>
      </c>
      <c r="C44" s="1" t="s">
        <v>65</v>
      </c>
      <c r="D44" s="1" t="s">
        <v>18</v>
      </c>
      <c r="E44" s="1">
        <v>4</v>
      </c>
      <c r="F44" s="1">
        <v>3</v>
      </c>
      <c r="G44" s="1" t="s">
        <v>84</v>
      </c>
      <c r="H44" s="1" t="s">
        <v>83</v>
      </c>
      <c r="I44" s="1">
        <f t="shared" si="29"/>
        <v>22</v>
      </c>
      <c r="J44" s="1">
        <f t="shared" si="30"/>
        <v>18</v>
      </c>
      <c r="K44" s="1">
        <f t="shared" si="31"/>
        <v>10</v>
      </c>
      <c r="L44" s="1">
        <f t="shared" si="32"/>
        <v>3</v>
      </c>
      <c r="M44" s="1">
        <f t="shared" si="33"/>
        <v>2</v>
      </c>
      <c r="N44" s="1">
        <f t="shared" si="34"/>
        <v>1</v>
      </c>
      <c r="O44" s="1">
        <f t="shared" si="35"/>
        <v>12</v>
      </c>
      <c r="P44" s="1">
        <f t="shared" si="36"/>
        <v>8</v>
      </c>
      <c r="Q44" s="1">
        <f t="shared" si="37"/>
        <v>3</v>
      </c>
      <c r="R44" s="1">
        <f t="shared" si="38"/>
        <v>10</v>
      </c>
      <c r="S44" s="1">
        <f t="shared" si="39"/>
        <v>10</v>
      </c>
      <c r="T44" s="1">
        <f t="shared" si="40"/>
        <v>0</v>
      </c>
      <c r="U44" s="1">
        <f t="shared" si="41"/>
        <v>7</v>
      </c>
      <c r="V44" s="1">
        <f t="shared" si="42"/>
        <v>6</v>
      </c>
      <c r="W44" s="1">
        <f t="shared" si="43"/>
        <v>2</v>
      </c>
      <c r="X44" s="1">
        <f t="shared" si="44"/>
        <v>14</v>
      </c>
      <c r="Y44" s="1">
        <f t="shared" si="45"/>
        <v>10</v>
      </c>
      <c r="Z44" s="1">
        <f t="shared" si="46"/>
        <v>2</v>
      </c>
      <c r="AA44" s="1" t="str">
        <f t="shared" si="27"/>
        <v>W</v>
      </c>
      <c r="AB44" s="1">
        <f t="shared" si="47"/>
        <v>2</v>
      </c>
      <c r="AC44" s="1" t="str">
        <f t="shared" si="28"/>
        <v>W</v>
      </c>
      <c r="AD44" s="1">
        <f t="shared" ref="AD44:AD75" si="48">IF(AC44="","",COUNTIFS(AC35:AC44,"W"))</f>
        <v>6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46032</v>
      </c>
      <c r="B45" s="1">
        <v>44</v>
      </c>
      <c r="C45" s="1" t="s">
        <v>66</v>
      </c>
      <c r="D45" s="1" t="s">
        <v>22</v>
      </c>
      <c r="E45" s="1">
        <v>5</v>
      </c>
      <c r="F45" s="1">
        <v>4</v>
      </c>
      <c r="G45" s="1" t="s">
        <v>84</v>
      </c>
      <c r="H45" s="1" t="s">
        <v>83</v>
      </c>
      <c r="I45" s="1">
        <f t="shared" si="29"/>
        <v>23</v>
      </c>
      <c r="J45" s="1">
        <f t="shared" si="30"/>
        <v>18</v>
      </c>
      <c r="K45" s="1">
        <f t="shared" si="31"/>
        <v>11</v>
      </c>
      <c r="L45" s="1">
        <f t="shared" si="32"/>
        <v>3</v>
      </c>
      <c r="M45" s="1">
        <f t="shared" si="33"/>
        <v>2</v>
      </c>
      <c r="N45" s="1">
        <f t="shared" si="34"/>
        <v>1</v>
      </c>
      <c r="O45" s="1">
        <f t="shared" si="35"/>
        <v>13</v>
      </c>
      <c r="P45" s="1">
        <f t="shared" si="36"/>
        <v>8</v>
      </c>
      <c r="Q45" s="1">
        <f t="shared" si="37"/>
        <v>3</v>
      </c>
      <c r="R45" s="1">
        <f t="shared" si="38"/>
        <v>10</v>
      </c>
      <c r="S45" s="1">
        <f t="shared" si="39"/>
        <v>10</v>
      </c>
      <c r="T45" s="1">
        <f t="shared" si="40"/>
        <v>0</v>
      </c>
      <c r="U45" s="1">
        <f t="shared" si="41"/>
        <v>7</v>
      </c>
      <c r="V45" s="1">
        <f t="shared" si="42"/>
        <v>6</v>
      </c>
      <c r="W45" s="1">
        <f t="shared" si="43"/>
        <v>2</v>
      </c>
      <c r="X45" s="1">
        <f t="shared" si="44"/>
        <v>15</v>
      </c>
      <c r="Y45" s="1">
        <f t="shared" si="45"/>
        <v>10</v>
      </c>
      <c r="Z45" s="1">
        <f t="shared" si="46"/>
        <v>2</v>
      </c>
      <c r="AA45" s="1" t="str">
        <f t="shared" si="27"/>
        <v>W</v>
      </c>
      <c r="AB45" s="1">
        <f t="shared" si="47"/>
        <v>3</v>
      </c>
      <c r="AC45" s="1" t="str">
        <f t="shared" si="28"/>
        <v>W</v>
      </c>
      <c r="AD45" s="1">
        <f t="shared" si="48"/>
        <v>6</v>
      </c>
      <c r="AE45" s="1">
        <f t="shared" si="49"/>
        <v>4</v>
      </c>
      <c r="AF45" s="1">
        <f t="shared" si="50"/>
        <v>0</v>
      </c>
      <c r="AG45" s="43"/>
    </row>
    <row r="46" spans="1:33" x14ac:dyDescent="0.3">
      <c r="A46" s="42">
        <v>46033</v>
      </c>
      <c r="B46" s="1">
        <v>45</v>
      </c>
      <c r="C46" s="1" t="s">
        <v>66</v>
      </c>
      <c r="D46" s="1" t="s">
        <v>2</v>
      </c>
      <c r="E46" s="1">
        <v>2</v>
      </c>
      <c r="F46" s="1">
        <v>7</v>
      </c>
      <c r="G46" s="1" t="s">
        <v>83</v>
      </c>
      <c r="H46" s="1" t="s">
        <v>83</v>
      </c>
      <c r="I46" s="1">
        <f t="shared" si="29"/>
        <v>23</v>
      </c>
      <c r="J46" s="1">
        <f t="shared" si="30"/>
        <v>19</v>
      </c>
      <c r="K46" s="1">
        <f t="shared" si="31"/>
        <v>11</v>
      </c>
      <c r="L46" s="1">
        <f t="shared" si="32"/>
        <v>3</v>
      </c>
      <c r="M46" s="1">
        <f t="shared" si="33"/>
        <v>2</v>
      </c>
      <c r="N46" s="1">
        <f t="shared" si="34"/>
        <v>1</v>
      </c>
      <c r="O46" s="1">
        <f t="shared" si="35"/>
        <v>13</v>
      </c>
      <c r="P46" s="1">
        <f t="shared" si="36"/>
        <v>9</v>
      </c>
      <c r="Q46" s="1">
        <f t="shared" si="37"/>
        <v>3</v>
      </c>
      <c r="R46" s="1">
        <f t="shared" si="38"/>
        <v>10</v>
      </c>
      <c r="S46" s="1">
        <f t="shared" si="39"/>
        <v>10</v>
      </c>
      <c r="T46" s="1">
        <f t="shared" si="40"/>
        <v>0</v>
      </c>
      <c r="U46" s="1">
        <f t="shared" si="41"/>
        <v>7</v>
      </c>
      <c r="V46" s="1">
        <f t="shared" si="42"/>
        <v>7</v>
      </c>
      <c r="W46" s="1">
        <f t="shared" si="43"/>
        <v>2</v>
      </c>
      <c r="X46" s="1">
        <f t="shared" si="44"/>
        <v>15</v>
      </c>
      <c r="Y46" s="1">
        <f t="shared" si="45"/>
        <v>11</v>
      </c>
      <c r="Z46" s="1">
        <f t="shared" si="46"/>
        <v>2</v>
      </c>
      <c r="AA46" s="1" t="str">
        <f t="shared" si="27"/>
        <v>L</v>
      </c>
      <c r="AB46" s="1">
        <f t="shared" si="47"/>
        <v>1</v>
      </c>
      <c r="AC46" s="1" t="str">
        <f t="shared" si="28"/>
        <v>L</v>
      </c>
      <c r="AD46" s="1">
        <f t="shared" si="48"/>
        <v>6</v>
      </c>
      <c r="AE46" s="1">
        <f t="shared" si="49"/>
        <v>4</v>
      </c>
      <c r="AF46" s="1">
        <f t="shared" si="50"/>
        <v>0</v>
      </c>
      <c r="AG46" s="43"/>
    </row>
    <row r="47" spans="1:33" x14ac:dyDescent="0.3">
      <c r="A47" s="42">
        <v>46037</v>
      </c>
      <c r="B47" s="1">
        <v>46</v>
      </c>
      <c r="C47" s="1" t="s">
        <v>65</v>
      </c>
      <c r="D47" s="1" t="s">
        <v>1</v>
      </c>
      <c r="E47" s="1">
        <v>3</v>
      </c>
      <c r="F47" s="1">
        <v>2</v>
      </c>
      <c r="G47" s="1" t="s">
        <v>83</v>
      </c>
      <c r="H47" s="1" t="s">
        <v>83</v>
      </c>
      <c r="I47" s="1">
        <f t="shared" si="29"/>
        <v>24</v>
      </c>
      <c r="J47" s="1">
        <f t="shared" si="30"/>
        <v>19</v>
      </c>
      <c r="K47" s="1">
        <f t="shared" si="31"/>
        <v>11</v>
      </c>
      <c r="L47" s="1">
        <f t="shared" si="32"/>
        <v>3</v>
      </c>
      <c r="M47" s="1">
        <f t="shared" si="33"/>
        <v>2</v>
      </c>
      <c r="N47" s="1">
        <f t="shared" si="34"/>
        <v>1</v>
      </c>
      <c r="O47" s="1">
        <f t="shared" si="35"/>
        <v>13</v>
      </c>
      <c r="P47" s="1">
        <f t="shared" si="36"/>
        <v>9</v>
      </c>
      <c r="Q47" s="1">
        <f t="shared" si="37"/>
        <v>3</v>
      </c>
      <c r="R47" s="1">
        <f t="shared" si="38"/>
        <v>11</v>
      </c>
      <c r="S47" s="1">
        <f t="shared" si="39"/>
        <v>10</v>
      </c>
      <c r="T47" s="1">
        <f t="shared" si="40"/>
        <v>0</v>
      </c>
      <c r="U47" s="1">
        <f t="shared" si="41"/>
        <v>7</v>
      </c>
      <c r="V47" s="1">
        <f t="shared" si="42"/>
        <v>7</v>
      </c>
      <c r="W47" s="1">
        <f t="shared" si="43"/>
        <v>2</v>
      </c>
      <c r="X47" s="1">
        <f t="shared" si="44"/>
        <v>15</v>
      </c>
      <c r="Y47" s="1">
        <f t="shared" si="45"/>
        <v>11</v>
      </c>
      <c r="Z47" s="1">
        <f t="shared" si="46"/>
        <v>2</v>
      </c>
      <c r="AA47" s="1" t="str">
        <f t="shared" si="27"/>
        <v>W</v>
      </c>
      <c r="AB47" s="1">
        <f t="shared" si="47"/>
        <v>1</v>
      </c>
      <c r="AC47" s="1" t="str">
        <f t="shared" si="28"/>
        <v>W</v>
      </c>
      <c r="AD47" s="1">
        <f t="shared" si="48"/>
        <v>7</v>
      </c>
      <c r="AE47" s="1">
        <f t="shared" si="49"/>
        <v>3</v>
      </c>
      <c r="AF47" s="1">
        <f t="shared" si="50"/>
        <v>0</v>
      </c>
      <c r="AG47" s="43"/>
    </row>
    <row r="48" spans="1:33" x14ac:dyDescent="0.3">
      <c r="A48" s="42">
        <v>46038</v>
      </c>
      <c r="B48" s="1">
        <v>47</v>
      </c>
      <c r="C48" s="1" t="s">
        <v>65</v>
      </c>
      <c r="D48" s="1" t="s">
        <v>21</v>
      </c>
      <c r="E48" s="1">
        <v>2</v>
      </c>
      <c r="F48" s="1">
        <v>4</v>
      </c>
      <c r="G48" s="1" t="s">
        <v>83</v>
      </c>
      <c r="H48" s="1" t="s">
        <v>83</v>
      </c>
      <c r="I48" s="1">
        <f t="shared" si="29"/>
        <v>24</v>
      </c>
      <c r="J48" s="1">
        <f t="shared" si="30"/>
        <v>20</v>
      </c>
      <c r="K48" s="1">
        <f t="shared" si="31"/>
        <v>11</v>
      </c>
      <c r="L48" s="1">
        <f t="shared" si="32"/>
        <v>3</v>
      </c>
      <c r="M48" s="1">
        <f t="shared" si="33"/>
        <v>2</v>
      </c>
      <c r="N48" s="1">
        <f t="shared" si="34"/>
        <v>1</v>
      </c>
      <c r="O48" s="1">
        <f t="shared" si="35"/>
        <v>13</v>
      </c>
      <c r="P48" s="1">
        <f t="shared" si="36"/>
        <v>9</v>
      </c>
      <c r="Q48" s="1">
        <f t="shared" si="37"/>
        <v>3</v>
      </c>
      <c r="R48" s="1">
        <f t="shared" si="38"/>
        <v>11</v>
      </c>
      <c r="S48" s="1">
        <f t="shared" si="39"/>
        <v>11</v>
      </c>
      <c r="T48" s="1">
        <f t="shared" si="40"/>
        <v>0</v>
      </c>
      <c r="U48" s="1">
        <f t="shared" si="41"/>
        <v>7</v>
      </c>
      <c r="V48" s="1">
        <f t="shared" si="42"/>
        <v>7</v>
      </c>
      <c r="W48" s="1">
        <f t="shared" si="43"/>
        <v>2</v>
      </c>
      <c r="X48" s="1">
        <f t="shared" si="44"/>
        <v>15</v>
      </c>
      <c r="Y48" s="1">
        <f t="shared" si="45"/>
        <v>11</v>
      </c>
      <c r="Z48" s="1">
        <f t="shared" si="46"/>
        <v>2</v>
      </c>
      <c r="AA48" s="1" t="str">
        <f t="shared" si="27"/>
        <v>L</v>
      </c>
      <c r="AB48" s="1">
        <f t="shared" si="47"/>
        <v>1</v>
      </c>
      <c r="AC48" s="1" t="str">
        <f t="shared" si="28"/>
        <v>L</v>
      </c>
      <c r="AD48" s="1">
        <f t="shared" si="48"/>
        <v>7</v>
      </c>
      <c r="AE48" s="1">
        <f t="shared" si="49"/>
        <v>3</v>
      </c>
      <c r="AF48" s="1">
        <f t="shared" si="50"/>
        <v>0</v>
      </c>
      <c r="AG48" s="43"/>
    </row>
    <row r="49" spans="1:33" x14ac:dyDescent="0.3">
      <c r="A49" s="42">
        <v>46041</v>
      </c>
      <c r="B49" s="1">
        <v>48</v>
      </c>
      <c r="C49" s="1" t="s">
        <v>65</v>
      </c>
      <c r="D49" s="1" t="s">
        <v>19</v>
      </c>
      <c r="E49" s="1">
        <v>4</v>
      </c>
      <c r="F49" s="1">
        <v>1</v>
      </c>
      <c r="G49" s="1" t="s">
        <v>83</v>
      </c>
      <c r="H49" s="1" t="s">
        <v>83</v>
      </c>
      <c r="I49" s="1">
        <f t="shared" si="29"/>
        <v>25</v>
      </c>
      <c r="J49" s="1">
        <f t="shared" si="30"/>
        <v>20</v>
      </c>
      <c r="K49" s="1">
        <f t="shared" si="31"/>
        <v>11</v>
      </c>
      <c r="L49" s="1">
        <f t="shared" si="32"/>
        <v>3</v>
      </c>
      <c r="M49" s="1">
        <f t="shared" si="33"/>
        <v>2</v>
      </c>
      <c r="N49" s="1">
        <f t="shared" si="34"/>
        <v>1</v>
      </c>
      <c r="O49" s="1">
        <f t="shared" si="35"/>
        <v>13</v>
      </c>
      <c r="P49" s="1">
        <f t="shared" si="36"/>
        <v>9</v>
      </c>
      <c r="Q49" s="1">
        <f t="shared" si="37"/>
        <v>3</v>
      </c>
      <c r="R49" s="1">
        <f t="shared" si="38"/>
        <v>12</v>
      </c>
      <c r="S49" s="1">
        <f t="shared" si="39"/>
        <v>11</v>
      </c>
      <c r="T49" s="1">
        <f t="shared" si="40"/>
        <v>0</v>
      </c>
      <c r="U49" s="1">
        <f t="shared" si="41"/>
        <v>7</v>
      </c>
      <c r="V49" s="1">
        <f t="shared" si="42"/>
        <v>7</v>
      </c>
      <c r="W49" s="1">
        <f t="shared" si="43"/>
        <v>2</v>
      </c>
      <c r="X49" s="1">
        <f t="shared" si="44"/>
        <v>15</v>
      </c>
      <c r="Y49" s="1">
        <f t="shared" si="45"/>
        <v>11</v>
      </c>
      <c r="Z49" s="1">
        <f t="shared" si="46"/>
        <v>2</v>
      </c>
      <c r="AA49" s="1" t="str">
        <f t="shared" si="27"/>
        <v>W</v>
      </c>
      <c r="AB49" s="1">
        <f t="shared" si="47"/>
        <v>1</v>
      </c>
      <c r="AC49" s="1" t="str">
        <f t="shared" si="28"/>
        <v>W</v>
      </c>
      <c r="AD49" s="1">
        <f t="shared" si="48"/>
        <v>7</v>
      </c>
      <c r="AE49" s="1">
        <f t="shared" si="49"/>
        <v>3</v>
      </c>
      <c r="AF49" s="1">
        <f t="shared" si="50"/>
        <v>0</v>
      </c>
      <c r="AG49" s="43"/>
    </row>
    <row r="50" spans="1:33" x14ac:dyDescent="0.3">
      <c r="A50" s="42">
        <v>46042</v>
      </c>
      <c r="B50" s="1">
        <v>49</v>
      </c>
      <c r="C50" s="1" t="s">
        <v>65</v>
      </c>
      <c r="D50" s="1" t="s">
        <v>5</v>
      </c>
      <c r="E50" s="1">
        <v>1</v>
      </c>
      <c r="F50" s="1">
        <v>4</v>
      </c>
      <c r="G50" s="1" t="s">
        <v>83</v>
      </c>
      <c r="H50" s="1" t="s">
        <v>83</v>
      </c>
      <c r="I50" s="1">
        <f t="shared" si="29"/>
        <v>25</v>
      </c>
      <c r="J50" s="1">
        <f t="shared" si="30"/>
        <v>21</v>
      </c>
      <c r="K50" s="1">
        <f t="shared" si="31"/>
        <v>11</v>
      </c>
      <c r="L50" s="1">
        <f t="shared" si="32"/>
        <v>3</v>
      </c>
      <c r="M50" s="1">
        <f t="shared" si="33"/>
        <v>2</v>
      </c>
      <c r="N50" s="1">
        <f t="shared" si="34"/>
        <v>1</v>
      </c>
      <c r="O50" s="1">
        <f t="shared" si="35"/>
        <v>13</v>
      </c>
      <c r="P50" s="1">
        <f t="shared" si="36"/>
        <v>9</v>
      </c>
      <c r="Q50" s="1">
        <f t="shared" si="37"/>
        <v>3</v>
      </c>
      <c r="R50" s="1">
        <f t="shared" si="38"/>
        <v>12</v>
      </c>
      <c r="S50" s="1">
        <f t="shared" si="39"/>
        <v>12</v>
      </c>
      <c r="T50" s="1">
        <f t="shared" si="40"/>
        <v>0</v>
      </c>
      <c r="U50" s="1">
        <f t="shared" si="41"/>
        <v>7</v>
      </c>
      <c r="V50" s="1">
        <f t="shared" si="42"/>
        <v>7</v>
      </c>
      <c r="W50" s="1">
        <f t="shared" si="43"/>
        <v>2</v>
      </c>
      <c r="X50" s="1">
        <f t="shared" si="44"/>
        <v>15</v>
      </c>
      <c r="Y50" s="1">
        <f t="shared" si="45"/>
        <v>11</v>
      </c>
      <c r="Z50" s="1">
        <f t="shared" si="46"/>
        <v>2</v>
      </c>
      <c r="AA50" s="1" t="str">
        <f t="shared" si="27"/>
        <v>L</v>
      </c>
      <c r="AB50" s="1">
        <f t="shared" si="47"/>
        <v>1</v>
      </c>
      <c r="AC50" s="1" t="str">
        <f t="shared" si="28"/>
        <v>L</v>
      </c>
      <c r="AD50" s="1">
        <f t="shared" si="48"/>
        <v>6</v>
      </c>
      <c r="AE50" s="1">
        <f t="shared" si="49"/>
        <v>4</v>
      </c>
      <c r="AF50" s="1">
        <f t="shared" si="50"/>
        <v>0</v>
      </c>
      <c r="AG50" s="43"/>
    </row>
    <row r="51" spans="1:33" x14ac:dyDescent="0.3">
      <c r="A51" s="42">
        <v>46045</v>
      </c>
      <c r="B51" s="1">
        <v>50</v>
      </c>
      <c r="C51" s="1" t="s">
        <v>66</v>
      </c>
      <c r="D51" s="1" t="s">
        <v>12</v>
      </c>
      <c r="E51" s="1">
        <v>3</v>
      </c>
      <c r="F51" s="1">
        <v>1</v>
      </c>
      <c r="G51" s="1" t="s">
        <v>83</v>
      </c>
      <c r="H51" s="1" t="s">
        <v>83</v>
      </c>
      <c r="I51" s="1">
        <f t="shared" si="29"/>
        <v>26</v>
      </c>
      <c r="J51" s="1">
        <f t="shared" si="30"/>
        <v>21</v>
      </c>
      <c r="K51" s="1">
        <f t="shared" si="31"/>
        <v>11</v>
      </c>
      <c r="L51" s="1">
        <f t="shared" si="32"/>
        <v>3</v>
      </c>
      <c r="M51" s="1">
        <f t="shared" si="33"/>
        <v>2</v>
      </c>
      <c r="N51" s="1">
        <f t="shared" si="34"/>
        <v>1</v>
      </c>
      <c r="O51" s="1">
        <f t="shared" si="35"/>
        <v>14</v>
      </c>
      <c r="P51" s="1">
        <f t="shared" si="36"/>
        <v>9</v>
      </c>
      <c r="Q51" s="1">
        <f t="shared" si="37"/>
        <v>3</v>
      </c>
      <c r="R51" s="1">
        <f t="shared" si="38"/>
        <v>12</v>
      </c>
      <c r="S51" s="1">
        <f t="shared" si="39"/>
        <v>12</v>
      </c>
      <c r="T51" s="1">
        <f t="shared" si="40"/>
        <v>0</v>
      </c>
      <c r="U51" s="1">
        <f t="shared" si="41"/>
        <v>7</v>
      </c>
      <c r="V51" s="1">
        <f t="shared" si="42"/>
        <v>7</v>
      </c>
      <c r="W51" s="1">
        <f t="shared" si="43"/>
        <v>2</v>
      </c>
      <c r="X51" s="1">
        <f t="shared" si="44"/>
        <v>15</v>
      </c>
      <c r="Y51" s="1">
        <f t="shared" si="45"/>
        <v>11</v>
      </c>
      <c r="Z51" s="1">
        <f t="shared" si="46"/>
        <v>2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6</v>
      </c>
      <c r="AE51" s="1">
        <f t="shared" si="49"/>
        <v>4</v>
      </c>
      <c r="AF51" s="1">
        <f t="shared" si="50"/>
        <v>0</v>
      </c>
      <c r="AG51" s="43"/>
    </row>
    <row r="52" spans="1:33" x14ac:dyDescent="0.3">
      <c r="A52" s="42">
        <v>46049</v>
      </c>
      <c r="B52" s="1">
        <v>51</v>
      </c>
      <c r="C52" s="1" t="s">
        <v>65</v>
      </c>
      <c r="D52" s="1" t="s">
        <v>3</v>
      </c>
      <c r="E52" s="1">
        <v>5</v>
      </c>
      <c r="F52" s="1">
        <v>2</v>
      </c>
      <c r="G52" s="1" t="s">
        <v>83</v>
      </c>
      <c r="H52" s="1" t="s">
        <v>83</v>
      </c>
      <c r="I52" s="1">
        <f t="shared" si="29"/>
        <v>27</v>
      </c>
      <c r="J52" s="1">
        <f t="shared" si="30"/>
        <v>21</v>
      </c>
      <c r="K52" s="1">
        <f t="shared" si="31"/>
        <v>11</v>
      </c>
      <c r="L52" s="1">
        <f t="shared" si="32"/>
        <v>3</v>
      </c>
      <c r="M52" s="1">
        <f t="shared" si="33"/>
        <v>2</v>
      </c>
      <c r="N52" s="1">
        <f t="shared" si="34"/>
        <v>1</v>
      </c>
      <c r="O52" s="1">
        <f t="shared" si="35"/>
        <v>14</v>
      </c>
      <c r="P52" s="1">
        <f t="shared" si="36"/>
        <v>9</v>
      </c>
      <c r="Q52" s="1">
        <f t="shared" si="37"/>
        <v>3</v>
      </c>
      <c r="R52" s="1">
        <f t="shared" si="38"/>
        <v>13</v>
      </c>
      <c r="S52" s="1">
        <f t="shared" si="39"/>
        <v>12</v>
      </c>
      <c r="T52" s="1">
        <f t="shared" si="40"/>
        <v>0</v>
      </c>
      <c r="U52" s="1">
        <f t="shared" si="41"/>
        <v>8</v>
      </c>
      <c r="V52" s="1">
        <f t="shared" si="42"/>
        <v>7</v>
      </c>
      <c r="W52" s="1">
        <f t="shared" si="43"/>
        <v>2</v>
      </c>
      <c r="X52" s="1">
        <f t="shared" si="44"/>
        <v>16</v>
      </c>
      <c r="Y52" s="1">
        <f t="shared" si="45"/>
        <v>11</v>
      </c>
      <c r="Z52" s="1">
        <f t="shared" si="46"/>
        <v>2</v>
      </c>
      <c r="AA52" s="1" t="str">
        <f t="shared" si="27"/>
        <v>W</v>
      </c>
      <c r="AB52" s="1">
        <f t="shared" si="47"/>
        <v>2</v>
      </c>
      <c r="AC52" s="1" t="str">
        <f t="shared" si="28"/>
        <v>W</v>
      </c>
      <c r="AD52" s="1">
        <f t="shared" si="48"/>
        <v>7</v>
      </c>
      <c r="AE52" s="1">
        <f t="shared" si="49"/>
        <v>3</v>
      </c>
      <c r="AF52" s="1">
        <f t="shared" si="50"/>
        <v>0</v>
      </c>
      <c r="AG52" s="43"/>
    </row>
    <row r="53" spans="1:33" x14ac:dyDescent="0.3">
      <c r="A53" s="42">
        <v>46051</v>
      </c>
      <c r="B53" s="1">
        <v>52</v>
      </c>
      <c r="C53" s="1" t="s">
        <v>65</v>
      </c>
      <c r="D53" s="1" t="s">
        <v>20</v>
      </c>
      <c r="E53" s="1">
        <v>3</v>
      </c>
      <c r="F53" s="1">
        <v>4</v>
      </c>
      <c r="G53" s="1" t="s">
        <v>84</v>
      </c>
      <c r="H53" s="1" t="s">
        <v>83</v>
      </c>
      <c r="I53" s="1">
        <f t="shared" si="29"/>
        <v>27</v>
      </c>
      <c r="J53" s="1">
        <f t="shared" si="30"/>
        <v>21</v>
      </c>
      <c r="K53" s="1">
        <f t="shared" si="31"/>
        <v>11</v>
      </c>
      <c r="L53" s="1">
        <f t="shared" si="32"/>
        <v>4</v>
      </c>
      <c r="M53" s="1">
        <f t="shared" si="33"/>
        <v>2</v>
      </c>
      <c r="N53" s="1">
        <f t="shared" si="34"/>
        <v>1</v>
      </c>
      <c r="O53" s="1">
        <f t="shared" si="35"/>
        <v>14</v>
      </c>
      <c r="P53" s="1">
        <f t="shared" si="36"/>
        <v>9</v>
      </c>
      <c r="Q53" s="1">
        <f t="shared" si="37"/>
        <v>3</v>
      </c>
      <c r="R53" s="1">
        <f t="shared" si="38"/>
        <v>13</v>
      </c>
      <c r="S53" s="1">
        <f t="shared" si="39"/>
        <v>12</v>
      </c>
      <c r="T53" s="1">
        <f t="shared" si="40"/>
        <v>1</v>
      </c>
      <c r="U53" s="1">
        <f t="shared" si="41"/>
        <v>8</v>
      </c>
      <c r="V53" s="1">
        <f t="shared" si="42"/>
        <v>7</v>
      </c>
      <c r="W53" s="1">
        <f t="shared" si="43"/>
        <v>3</v>
      </c>
      <c r="X53" s="1">
        <f t="shared" si="44"/>
        <v>16</v>
      </c>
      <c r="Y53" s="1">
        <f t="shared" si="45"/>
        <v>11</v>
      </c>
      <c r="Z53" s="1">
        <f t="shared" si="46"/>
        <v>3</v>
      </c>
      <c r="AA53" s="1" t="str">
        <f t="shared" si="27"/>
        <v>L</v>
      </c>
      <c r="AB53" s="1">
        <f t="shared" si="47"/>
        <v>1</v>
      </c>
      <c r="AC53" s="1" t="str">
        <f t="shared" si="28"/>
        <v>OTL</v>
      </c>
      <c r="AD53" s="1">
        <f t="shared" si="48"/>
        <v>6</v>
      </c>
      <c r="AE53" s="1">
        <f t="shared" si="49"/>
        <v>3</v>
      </c>
      <c r="AF53" s="1">
        <f t="shared" si="50"/>
        <v>1</v>
      </c>
      <c r="AG53" s="43"/>
    </row>
    <row r="54" spans="1:33" x14ac:dyDescent="0.3">
      <c r="A54" s="42">
        <v>46053</v>
      </c>
      <c r="B54" s="1">
        <v>53</v>
      </c>
      <c r="C54" s="1" t="s">
        <v>65</v>
      </c>
      <c r="D54" s="1" t="s">
        <v>27</v>
      </c>
      <c r="E54" s="1">
        <v>2</v>
      </c>
      <c r="F54" s="1">
        <v>3</v>
      </c>
      <c r="G54" s="1" t="s">
        <v>83</v>
      </c>
      <c r="H54" s="1" t="s">
        <v>83</v>
      </c>
      <c r="I54" s="1">
        <f t="shared" si="29"/>
        <v>27</v>
      </c>
      <c r="J54" s="1">
        <f t="shared" si="30"/>
        <v>22</v>
      </c>
      <c r="K54" s="1">
        <f t="shared" si="31"/>
        <v>11</v>
      </c>
      <c r="L54" s="1">
        <f t="shared" si="32"/>
        <v>4</v>
      </c>
      <c r="M54" s="1">
        <f t="shared" si="33"/>
        <v>2</v>
      </c>
      <c r="N54" s="1">
        <f t="shared" si="34"/>
        <v>1</v>
      </c>
      <c r="O54" s="1">
        <f t="shared" si="35"/>
        <v>14</v>
      </c>
      <c r="P54" s="1">
        <f t="shared" si="36"/>
        <v>9</v>
      </c>
      <c r="Q54" s="1">
        <f t="shared" si="37"/>
        <v>3</v>
      </c>
      <c r="R54" s="1">
        <f t="shared" si="38"/>
        <v>13</v>
      </c>
      <c r="S54" s="1">
        <f t="shared" si="39"/>
        <v>13</v>
      </c>
      <c r="T54" s="1">
        <f t="shared" si="40"/>
        <v>1</v>
      </c>
      <c r="U54" s="1">
        <f t="shared" si="41"/>
        <v>8</v>
      </c>
      <c r="V54" s="1">
        <f t="shared" si="42"/>
        <v>8</v>
      </c>
      <c r="W54" s="1">
        <f t="shared" si="43"/>
        <v>3</v>
      </c>
      <c r="X54" s="1">
        <f t="shared" si="44"/>
        <v>16</v>
      </c>
      <c r="Y54" s="1">
        <f t="shared" si="45"/>
        <v>12</v>
      </c>
      <c r="Z54" s="1">
        <f t="shared" si="46"/>
        <v>3</v>
      </c>
      <c r="AA54" s="1" t="str">
        <f t="shared" si="27"/>
        <v>L</v>
      </c>
      <c r="AB54" s="1">
        <f t="shared" si="47"/>
        <v>2</v>
      </c>
      <c r="AC54" s="1" t="str">
        <f t="shared" si="28"/>
        <v>L</v>
      </c>
      <c r="AD54" s="1">
        <f t="shared" si="48"/>
        <v>5</v>
      </c>
      <c r="AE54" s="1">
        <f t="shared" si="49"/>
        <v>4</v>
      </c>
      <c r="AF54" s="1">
        <f t="shared" si="50"/>
        <v>1</v>
      </c>
      <c r="AG54" s="43"/>
    </row>
    <row r="55" spans="1:33" x14ac:dyDescent="0.3">
      <c r="A55" s="42">
        <v>46055</v>
      </c>
      <c r="B55" s="1">
        <v>54</v>
      </c>
      <c r="C55" s="1" t="s">
        <v>65</v>
      </c>
      <c r="D55" s="1" t="s">
        <v>25</v>
      </c>
      <c r="E55" s="1">
        <v>3</v>
      </c>
      <c r="F55" s="1">
        <v>6</v>
      </c>
      <c r="G55" s="1" t="s">
        <v>83</v>
      </c>
      <c r="H55" s="1" t="s">
        <v>83</v>
      </c>
      <c r="I55" s="1">
        <f t="shared" si="29"/>
        <v>27</v>
      </c>
      <c r="J55" s="1">
        <f t="shared" si="30"/>
        <v>23</v>
      </c>
      <c r="K55" s="1">
        <f t="shared" si="31"/>
        <v>11</v>
      </c>
      <c r="L55" s="1">
        <f t="shared" si="32"/>
        <v>4</v>
      </c>
      <c r="M55" s="1">
        <f t="shared" si="33"/>
        <v>2</v>
      </c>
      <c r="N55" s="1">
        <f t="shared" si="34"/>
        <v>1</v>
      </c>
      <c r="O55" s="1">
        <f t="shared" si="35"/>
        <v>14</v>
      </c>
      <c r="P55" s="1">
        <f t="shared" si="36"/>
        <v>9</v>
      </c>
      <c r="Q55" s="1">
        <f t="shared" si="37"/>
        <v>3</v>
      </c>
      <c r="R55" s="1">
        <f t="shared" si="38"/>
        <v>13</v>
      </c>
      <c r="S55" s="1">
        <f t="shared" si="39"/>
        <v>14</v>
      </c>
      <c r="T55" s="1">
        <f t="shared" si="40"/>
        <v>1</v>
      </c>
      <c r="U55" s="1">
        <f t="shared" si="41"/>
        <v>8</v>
      </c>
      <c r="V55" s="1">
        <f t="shared" si="42"/>
        <v>8</v>
      </c>
      <c r="W55" s="1">
        <f t="shared" si="43"/>
        <v>3</v>
      </c>
      <c r="X55" s="1">
        <f t="shared" si="44"/>
        <v>16</v>
      </c>
      <c r="Y55" s="1">
        <f t="shared" si="45"/>
        <v>13</v>
      </c>
      <c r="Z55" s="1">
        <f t="shared" si="46"/>
        <v>3</v>
      </c>
      <c r="AA55" s="1" t="str">
        <f t="shared" si="27"/>
        <v>L</v>
      </c>
      <c r="AB55" s="1">
        <f t="shared" si="47"/>
        <v>3</v>
      </c>
      <c r="AC55" s="1" t="str">
        <f t="shared" si="28"/>
        <v>L</v>
      </c>
      <c r="AD55" s="1">
        <f t="shared" si="48"/>
        <v>4</v>
      </c>
      <c r="AE55" s="1">
        <f t="shared" si="49"/>
        <v>5</v>
      </c>
      <c r="AF55" s="1">
        <f t="shared" si="50"/>
        <v>1</v>
      </c>
      <c r="AG55" s="43"/>
    </row>
    <row r="56" spans="1:33" x14ac:dyDescent="0.3">
      <c r="A56" s="42">
        <v>46057</v>
      </c>
      <c r="B56" s="1">
        <v>55</v>
      </c>
      <c r="C56" s="1" t="s">
        <v>65</v>
      </c>
      <c r="D56" s="1" t="s">
        <v>24</v>
      </c>
      <c r="E56" s="1">
        <v>2</v>
      </c>
      <c r="F56" s="1">
        <v>4</v>
      </c>
      <c r="G56" s="1" t="s">
        <v>83</v>
      </c>
      <c r="H56" s="1" t="s">
        <v>83</v>
      </c>
      <c r="I56" s="1">
        <f t="shared" si="29"/>
        <v>27</v>
      </c>
      <c r="J56" s="1">
        <f t="shared" si="30"/>
        <v>24</v>
      </c>
      <c r="K56" s="1">
        <f t="shared" si="31"/>
        <v>11</v>
      </c>
      <c r="L56" s="1">
        <f t="shared" si="32"/>
        <v>4</v>
      </c>
      <c r="M56" s="1">
        <f t="shared" si="33"/>
        <v>2</v>
      </c>
      <c r="N56" s="1">
        <f t="shared" si="34"/>
        <v>1</v>
      </c>
      <c r="O56" s="1">
        <f t="shared" si="35"/>
        <v>14</v>
      </c>
      <c r="P56" s="1">
        <f t="shared" si="36"/>
        <v>9</v>
      </c>
      <c r="Q56" s="1">
        <f t="shared" si="37"/>
        <v>3</v>
      </c>
      <c r="R56" s="1">
        <f t="shared" si="38"/>
        <v>13</v>
      </c>
      <c r="S56" s="1">
        <f t="shared" si="39"/>
        <v>15</v>
      </c>
      <c r="T56" s="1">
        <f t="shared" si="40"/>
        <v>1</v>
      </c>
      <c r="U56" s="1">
        <f t="shared" si="41"/>
        <v>8</v>
      </c>
      <c r="V56" s="1">
        <f t="shared" si="42"/>
        <v>8</v>
      </c>
      <c r="W56" s="1">
        <f t="shared" si="43"/>
        <v>3</v>
      </c>
      <c r="X56" s="1">
        <f t="shared" si="44"/>
        <v>16</v>
      </c>
      <c r="Y56" s="1">
        <f t="shared" si="45"/>
        <v>14</v>
      </c>
      <c r="Z56" s="1">
        <f t="shared" si="46"/>
        <v>3</v>
      </c>
      <c r="AA56" s="1" t="str">
        <f t="shared" si="27"/>
        <v>L</v>
      </c>
      <c r="AB56" s="1">
        <f t="shared" si="47"/>
        <v>4</v>
      </c>
      <c r="AC56" s="1" t="str">
        <f t="shared" si="28"/>
        <v>L</v>
      </c>
      <c r="AD56" s="1">
        <f t="shared" si="48"/>
        <v>4</v>
      </c>
      <c r="AE56" s="1">
        <f t="shared" si="49"/>
        <v>5</v>
      </c>
      <c r="AF56" s="1">
        <f t="shared" si="50"/>
        <v>1</v>
      </c>
      <c r="AG56" s="43"/>
    </row>
    <row r="57" spans="1:33" x14ac:dyDescent="0.3">
      <c r="A57" s="42">
        <v>46079</v>
      </c>
      <c r="B57" s="1">
        <v>56</v>
      </c>
      <c r="C57" s="1" t="s">
        <v>66</v>
      </c>
      <c r="D57" s="1" t="s">
        <v>27</v>
      </c>
      <c r="E57" s="1">
        <v>1</v>
      </c>
      <c r="F57" s="1">
        <v>4</v>
      </c>
      <c r="G57" s="1" t="s">
        <v>83</v>
      </c>
      <c r="H57" s="1" t="s">
        <v>83</v>
      </c>
      <c r="I57" s="1">
        <f t="shared" si="29"/>
        <v>27</v>
      </c>
      <c r="J57" s="1">
        <f t="shared" si="30"/>
        <v>25</v>
      </c>
      <c r="K57" s="1">
        <f t="shared" si="31"/>
        <v>11</v>
      </c>
      <c r="L57" s="1">
        <f t="shared" si="32"/>
        <v>4</v>
      </c>
      <c r="M57" s="1">
        <f t="shared" si="33"/>
        <v>2</v>
      </c>
      <c r="N57" s="1">
        <f t="shared" si="34"/>
        <v>1</v>
      </c>
      <c r="O57" s="1">
        <f t="shared" si="35"/>
        <v>14</v>
      </c>
      <c r="P57" s="1">
        <f t="shared" si="36"/>
        <v>10</v>
      </c>
      <c r="Q57" s="1">
        <f t="shared" si="37"/>
        <v>3</v>
      </c>
      <c r="R57" s="1">
        <f t="shared" si="38"/>
        <v>13</v>
      </c>
      <c r="S57" s="1">
        <f t="shared" si="39"/>
        <v>15</v>
      </c>
      <c r="T57" s="1">
        <f t="shared" si="40"/>
        <v>1</v>
      </c>
      <c r="U57" s="1">
        <f t="shared" si="41"/>
        <v>8</v>
      </c>
      <c r="V57" s="1">
        <f t="shared" si="42"/>
        <v>9</v>
      </c>
      <c r="W57" s="1">
        <f t="shared" si="43"/>
        <v>3</v>
      </c>
      <c r="X57" s="1">
        <f t="shared" si="44"/>
        <v>16</v>
      </c>
      <c r="Y57" s="1">
        <f t="shared" si="45"/>
        <v>15</v>
      </c>
      <c r="Z57" s="1">
        <f t="shared" si="46"/>
        <v>3</v>
      </c>
      <c r="AA57" s="1" t="str">
        <f t="shared" si="27"/>
        <v>L</v>
      </c>
      <c r="AB57" s="1">
        <f t="shared" si="47"/>
        <v>5</v>
      </c>
      <c r="AC57" s="1" t="str">
        <f t="shared" si="28"/>
        <v>L</v>
      </c>
      <c r="AD57" s="1">
        <f t="shared" si="48"/>
        <v>3</v>
      </c>
      <c r="AE57" s="1">
        <f t="shared" si="49"/>
        <v>6</v>
      </c>
      <c r="AF57" s="1">
        <f t="shared" si="50"/>
        <v>1</v>
      </c>
      <c r="AG57" s="43"/>
    </row>
    <row r="58" spans="1:33" x14ac:dyDescent="0.3">
      <c r="A58" s="42">
        <v>46081</v>
      </c>
      <c r="B58" s="1">
        <v>57</v>
      </c>
      <c r="C58" s="1" t="s">
        <v>66</v>
      </c>
      <c r="D58" s="1" t="s">
        <v>20</v>
      </c>
      <c r="E58" s="1">
        <v>5</v>
      </c>
      <c r="F58" s="1">
        <v>4</v>
      </c>
      <c r="G58" s="1" t="s">
        <v>83</v>
      </c>
      <c r="H58" s="1" t="s">
        <v>83</v>
      </c>
      <c r="I58" s="1">
        <f t="shared" si="29"/>
        <v>28</v>
      </c>
      <c r="J58" s="1">
        <f t="shared" si="30"/>
        <v>25</v>
      </c>
      <c r="K58" s="1">
        <f t="shared" si="31"/>
        <v>11</v>
      </c>
      <c r="L58" s="1">
        <f t="shared" si="32"/>
        <v>4</v>
      </c>
      <c r="M58" s="1">
        <f t="shared" si="33"/>
        <v>2</v>
      </c>
      <c r="N58" s="1">
        <f t="shared" si="34"/>
        <v>1</v>
      </c>
      <c r="O58" s="1">
        <f t="shared" si="35"/>
        <v>15</v>
      </c>
      <c r="P58" s="1">
        <f t="shared" si="36"/>
        <v>10</v>
      </c>
      <c r="Q58" s="1">
        <f t="shared" si="37"/>
        <v>3</v>
      </c>
      <c r="R58" s="1">
        <f t="shared" si="38"/>
        <v>13</v>
      </c>
      <c r="S58" s="1">
        <f t="shared" si="39"/>
        <v>15</v>
      </c>
      <c r="T58" s="1">
        <f t="shared" si="40"/>
        <v>1</v>
      </c>
      <c r="U58" s="1">
        <f t="shared" si="41"/>
        <v>9</v>
      </c>
      <c r="V58" s="1">
        <f t="shared" si="42"/>
        <v>9</v>
      </c>
      <c r="W58" s="1">
        <f t="shared" si="43"/>
        <v>3</v>
      </c>
      <c r="X58" s="1">
        <f t="shared" si="44"/>
        <v>17</v>
      </c>
      <c r="Y58" s="1">
        <f t="shared" si="45"/>
        <v>15</v>
      </c>
      <c r="Z58" s="1">
        <f t="shared" si="46"/>
        <v>3</v>
      </c>
      <c r="AA58" s="1" t="str">
        <f t="shared" si="27"/>
        <v>W</v>
      </c>
      <c r="AB58" s="1">
        <f t="shared" si="47"/>
        <v>1</v>
      </c>
      <c r="AC58" s="1" t="str">
        <f t="shared" si="28"/>
        <v>W</v>
      </c>
      <c r="AD58" s="1">
        <f t="shared" si="48"/>
        <v>4</v>
      </c>
      <c r="AE58" s="1">
        <f t="shared" si="49"/>
        <v>5</v>
      </c>
      <c r="AF58" s="1">
        <f t="shared" si="50"/>
        <v>1</v>
      </c>
      <c r="AG58" s="43"/>
    </row>
    <row r="59" spans="1:33" x14ac:dyDescent="0.3">
      <c r="A59" s="42">
        <v>46082</v>
      </c>
      <c r="B59" s="1">
        <v>58</v>
      </c>
      <c r="C59" s="1" t="s">
        <v>66</v>
      </c>
      <c r="D59" s="1" t="s">
        <v>0</v>
      </c>
      <c r="E59" s="1">
        <v>2</v>
      </c>
      <c r="F59" s="1">
        <v>1</v>
      </c>
      <c r="G59" s="1" t="s">
        <v>84</v>
      </c>
      <c r="H59" s="1" t="s">
        <v>83</v>
      </c>
      <c r="I59" s="1">
        <f t="shared" si="29"/>
        <v>29</v>
      </c>
      <c r="J59" s="1">
        <f t="shared" si="30"/>
        <v>25</v>
      </c>
      <c r="K59" s="1">
        <f t="shared" si="31"/>
        <v>12</v>
      </c>
      <c r="L59" s="1">
        <f t="shared" si="32"/>
        <v>4</v>
      </c>
      <c r="M59" s="1">
        <f t="shared" si="33"/>
        <v>2</v>
      </c>
      <c r="N59" s="1">
        <f t="shared" si="34"/>
        <v>1</v>
      </c>
      <c r="O59" s="1">
        <f t="shared" si="35"/>
        <v>16</v>
      </c>
      <c r="P59" s="1">
        <f t="shared" si="36"/>
        <v>10</v>
      </c>
      <c r="Q59" s="1">
        <f t="shared" si="37"/>
        <v>3</v>
      </c>
      <c r="R59" s="1">
        <f t="shared" si="38"/>
        <v>13</v>
      </c>
      <c r="S59" s="1">
        <f t="shared" si="39"/>
        <v>15</v>
      </c>
      <c r="T59" s="1">
        <f t="shared" si="40"/>
        <v>1</v>
      </c>
      <c r="U59" s="1">
        <f t="shared" si="41"/>
        <v>9</v>
      </c>
      <c r="V59" s="1">
        <f t="shared" si="42"/>
        <v>9</v>
      </c>
      <c r="W59" s="1">
        <f t="shared" si="43"/>
        <v>3</v>
      </c>
      <c r="X59" s="1">
        <f t="shared" si="44"/>
        <v>18</v>
      </c>
      <c r="Y59" s="1">
        <f t="shared" si="45"/>
        <v>15</v>
      </c>
      <c r="Z59" s="1">
        <f t="shared" si="46"/>
        <v>3</v>
      </c>
      <c r="AA59" s="1" t="str">
        <f t="shared" si="27"/>
        <v>W</v>
      </c>
      <c r="AB59" s="1">
        <f t="shared" si="47"/>
        <v>2</v>
      </c>
      <c r="AC59" s="1" t="str">
        <f t="shared" si="28"/>
        <v>W</v>
      </c>
      <c r="AD59" s="1">
        <f t="shared" si="48"/>
        <v>4</v>
      </c>
      <c r="AE59" s="1">
        <f t="shared" si="49"/>
        <v>5</v>
      </c>
      <c r="AF59" s="1">
        <f t="shared" si="50"/>
        <v>1</v>
      </c>
      <c r="AG59" s="43"/>
    </row>
    <row r="60" spans="1:33" x14ac:dyDescent="0.3">
      <c r="A60" s="42">
        <v>46084</v>
      </c>
      <c r="B60" s="1">
        <v>59</v>
      </c>
      <c r="C60" s="1" t="s">
        <v>66</v>
      </c>
      <c r="D60" s="1" t="s">
        <v>16</v>
      </c>
      <c r="E60" s="1">
        <v>7</v>
      </c>
      <c r="F60" s="1">
        <v>5</v>
      </c>
      <c r="G60" s="1" t="s">
        <v>83</v>
      </c>
      <c r="H60" s="1" t="s">
        <v>83</v>
      </c>
      <c r="I60" s="1">
        <f t="shared" si="29"/>
        <v>30</v>
      </c>
      <c r="J60" s="1">
        <f t="shared" si="30"/>
        <v>25</v>
      </c>
      <c r="K60" s="1">
        <f t="shared" si="31"/>
        <v>12</v>
      </c>
      <c r="L60" s="1">
        <f t="shared" si="32"/>
        <v>4</v>
      </c>
      <c r="M60" s="1">
        <f t="shared" si="33"/>
        <v>2</v>
      </c>
      <c r="N60" s="1">
        <f t="shared" si="34"/>
        <v>1</v>
      </c>
      <c r="O60" s="1">
        <f t="shared" si="35"/>
        <v>17</v>
      </c>
      <c r="P60" s="1">
        <f t="shared" si="36"/>
        <v>10</v>
      </c>
      <c r="Q60" s="1">
        <f t="shared" si="37"/>
        <v>3</v>
      </c>
      <c r="R60" s="1">
        <f t="shared" si="38"/>
        <v>13</v>
      </c>
      <c r="S60" s="1">
        <f t="shared" si="39"/>
        <v>15</v>
      </c>
      <c r="T60" s="1">
        <f t="shared" si="40"/>
        <v>1</v>
      </c>
      <c r="U60" s="1">
        <f t="shared" si="41"/>
        <v>9</v>
      </c>
      <c r="V60" s="1">
        <f t="shared" si="42"/>
        <v>9</v>
      </c>
      <c r="W60" s="1">
        <f t="shared" si="43"/>
        <v>3</v>
      </c>
      <c r="X60" s="1">
        <f t="shared" si="44"/>
        <v>18</v>
      </c>
      <c r="Y60" s="1">
        <f t="shared" si="45"/>
        <v>15</v>
      </c>
      <c r="Z60" s="1">
        <f t="shared" si="46"/>
        <v>3</v>
      </c>
      <c r="AA60" s="1" t="str">
        <f t="shared" si="27"/>
        <v>W</v>
      </c>
      <c r="AB60" s="1">
        <f t="shared" si="47"/>
        <v>3</v>
      </c>
      <c r="AC60" s="1" t="str">
        <f t="shared" si="28"/>
        <v>W</v>
      </c>
      <c r="AD60" s="1">
        <f t="shared" si="48"/>
        <v>5</v>
      </c>
      <c r="AE60" s="1">
        <f t="shared" si="49"/>
        <v>4</v>
      </c>
      <c r="AF60" s="1">
        <f t="shared" si="50"/>
        <v>1</v>
      </c>
      <c r="AG60" s="43"/>
    </row>
    <row r="61" spans="1:33" x14ac:dyDescent="0.3">
      <c r="A61" s="42">
        <v>46087</v>
      </c>
      <c r="B61" s="1">
        <v>60</v>
      </c>
      <c r="C61" s="1" t="s">
        <v>66</v>
      </c>
      <c r="D61" s="1" t="s">
        <v>6</v>
      </c>
      <c r="E61" s="1">
        <v>2</v>
      </c>
      <c r="F61" s="1">
        <v>3</v>
      </c>
      <c r="G61" s="1" t="s">
        <v>84</v>
      </c>
      <c r="H61" s="1" t="s">
        <v>83</v>
      </c>
      <c r="I61" s="1">
        <f t="shared" si="29"/>
        <v>30</v>
      </c>
      <c r="J61" s="1">
        <f t="shared" si="30"/>
        <v>25</v>
      </c>
      <c r="K61" s="1">
        <f t="shared" si="31"/>
        <v>12</v>
      </c>
      <c r="L61" s="1">
        <f t="shared" si="32"/>
        <v>5</v>
      </c>
      <c r="M61" s="1">
        <f t="shared" si="33"/>
        <v>2</v>
      </c>
      <c r="N61" s="1">
        <f t="shared" si="34"/>
        <v>1</v>
      </c>
      <c r="O61" s="1">
        <f t="shared" si="35"/>
        <v>17</v>
      </c>
      <c r="P61" s="1">
        <f t="shared" si="36"/>
        <v>10</v>
      </c>
      <c r="Q61" s="1">
        <f t="shared" si="37"/>
        <v>4</v>
      </c>
      <c r="R61" s="1">
        <f t="shared" si="38"/>
        <v>13</v>
      </c>
      <c r="S61" s="1">
        <f t="shared" si="39"/>
        <v>15</v>
      </c>
      <c r="T61" s="1">
        <f t="shared" si="40"/>
        <v>1</v>
      </c>
      <c r="U61" s="1">
        <f t="shared" si="41"/>
        <v>9</v>
      </c>
      <c r="V61" s="1">
        <f t="shared" si="42"/>
        <v>9</v>
      </c>
      <c r="W61" s="1">
        <f t="shared" si="43"/>
        <v>3</v>
      </c>
      <c r="X61" s="1">
        <f t="shared" si="44"/>
        <v>18</v>
      </c>
      <c r="Y61" s="1">
        <f t="shared" si="45"/>
        <v>15</v>
      </c>
      <c r="Z61" s="1">
        <f t="shared" si="46"/>
        <v>4</v>
      </c>
      <c r="AA61" s="1" t="str">
        <f t="shared" si="27"/>
        <v>L</v>
      </c>
      <c r="AB61" s="1">
        <f t="shared" si="47"/>
        <v>1</v>
      </c>
      <c r="AC61" s="1" t="str">
        <f t="shared" si="28"/>
        <v>OTL</v>
      </c>
      <c r="AD61" s="1">
        <f t="shared" si="48"/>
        <v>4</v>
      </c>
      <c r="AE61" s="1">
        <f t="shared" si="49"/>
        <v>4</v>
      </c>
      <c r="AF61" s="1">
        <f t="shared" si="50"/>
        <v>2</v>
      </c>
      <c r="AG61" s="43"/>
    </row>
    <row r="62" spans="1:33" x14ac:dyDescent="0.3">
      <c r="A62" s="42">
        <v>46088</v>
      </c>
      <c r="B62" s="1">
        <v>61</v>
      </c>
      <c r="C62" s="1" t="s">
        <v>66</v>
      </c>
      <c r="D62" s="1" t="s">
        <v>13</v>
      </c>
      <c r="E62" s="1">
        <v>1</v>
      </c>
      <c r="F62" s="1">
        <v>2</v>
      </c>
      <c r="G62" s="1" t="s">
        <v>84</v>
      </c>
      <c r="H62" s="1" t="s">
        <v>83</v>
      </c>
      <c r="I62" s="1">
        <f t="shared" si="29"/>
        <v>30</v>
      </c>
      <c r="J62" s="1">
        <f t="shared" si="30"/>
        <v>25</v>
      </c>
      <c r="K62" s="1">
        <f t="shared" si="31"/>
        <v>12</v>
      </c>
      <c r="L62" s="1">
        <f t="shared" si="32"/>
        <v>6</v>
      </c>
      <c r="M62" s="1">
        <f t="shared" si="33"/>
        <v>2</v>
      </c>
      <c r="N62" s="1">
        <f t="shared" si="34"/>
        <v>1</v>
      </c>
      <c r="O62" s="1">
        <f t="shared" si="35"/>
        <v>17</v>
      </c>
      <c r="P62" s="1">
        <f t="shared" si="36"/>
        <v>10</v>
      </c>
      <c r="Q62" s="1">
        <f t="shared" si="37"/>
        <v>5</v>
      </c>
      <c r="R62" s="1">
        <f t="shared" si="38"/>
        <v>13</v>
      </c>
      <c r="S62" s="1">
        <f t="shared" si="39"/>
        <v>15</v>
      </c>
      <c r="T62" s="1">
        <f t="shared" si="40"/>
        <v>1</v>
      </c>
      <c r="U62" s="1">
        <f t="shared" si="41"/>
        <v>9</v>
      </c>
      <c r="V62" s="1">
        <f t="shared" si="42"/>
        <v>9</v>
      </c>
      <c r="W62" s="1">
        <f t="shared" si="43"/>
        <v>3</v>
      </c>
      <c r="X62" s="1">
        <f t="shared" si="44"/>
        <v>18</v>
      </c>
      <c r="Y62" s="1">
        <f t="shared" si="45"/>
        <v>15</v>
      </c>
      <c r="Z62" s="1">
        <f t="shared" si="46"/>
        <v>4</v>
      </c>
      <c r="AA62" s="1" t="str">
        <f t="shared" si="27"/>
        <v>L</v>
      </c>
      <c r="AB62" s="1">
        <f t="shared" si="47"/>
        <v>2</v>
      </c>
      <c r="AC62" s="1" t="str">
        <f t="shared" si="28"/>
        <v>OTL</v>
      </c>
      <c r="AD62" s="1">
        <f t="shared" si="48"/>
        <v>3</v>
      </c>
      <c r="AE62" s="1">
        <f t="shared" si="49"/>
        <v>4</v>
      </c>
      <c r="AF62" s="1">
        <f t="shared" si="50"/>
        <v>3</v>
      </c>
      <c r="AG62" s="43"/>
    </row>
    <row r="63" spans="1:33" x14ac:dyDescent="0.3">
      <c r="A63" s="42">
        <v>46091</v>
      </c>
      <c r="B63" s="1">
        <v>62</v>
      </c>
      <c r="C63" s="1" t="s">
        <v>65</v>
      </c>
      <c r="D63" s="1" t="s">
        <v>28</v>
      </c>
      <c r="E63" s="1">
        <v>3</v>
      </c>
      <c r="F63" s="1">
        <v>6</v>
      </c>
      <c r="G63" s="1" t="s">
        <v>83</v>
      </c>
      <c r="H63" s="1" t="s">
        <v>83</v>
      </c>
      <c r="I63" s="1">
        <f t="shared" si="29"/>
        <v>30</v>
      </c>
      <c r="J63" s="1">
        <f t="shared" si="30"/>
        <v>26</v>
      </c>
      <c r="K63" s="1">
        <f t="shared" si="31"/>
        <v>12</v>
      </c>
      <c r="L63" s="1">
        <f t="shared" si="32"/>
        <v>6</v>
      </c>
      <c r="M63" s="1">
        <f t="shared" si="33"/>
        <v>2</v>
      </c>
      <c r="N63" s="1">
        <f t="shared" si="34"/>
        <v>1</v>
      </c>
      <c r="O63" s="1">
        <f t="shared" si="35"/>
        <v>17</v>
      </c>
      <c r="P63" s="1">
        <f t="shared" si="36"/>
        <v>10</v>
      </c>
      <c r="Q63" s="1">
        <f t="shared" si="37"/>
        <v>5</v>
      </c>
      <c r="R63" s="1">
        <f t="shared" si="38"/>
        <v>13</v>
      </c>
      <c r="S63" s="1">
        <f t="shared" si="39"/>
        <v>16</v>
      </c>
      <c r="T63" s="1">
        <f t="shared" si="40"/>
        <v>1</v>
      </c>
      <c r="U63" s="1">
        <f t="shared" si="41"/>
        <v>9</v>
      </c>
      <c r="V63" s="1">
        <f t="shared" si="42"/>
        <v>9</v>
      </c>
      <c r="W63" s="1">
        <f t="shared" si="43"/>
        <v>3</v>
      </c>
      <c r="X63" s="1">
        <f t="shared" si="44"/>
        <v>18</v>
      </c>
      <c r="Y63" s="1">
        <f t="shared" si="45"/>
        <v>15</v>
      </c>
      <c r="Z63" s="1">
        <f t="shared" si="46"/>
        <v>4</v>
      </c>
      <c r="AA63" s="1" t="str">
        <f t="shared" si="27"/>
        <v>L</v>
      </c>
      <c r="AB63" s="1">
        <f t="shared" si="47"/>
        <v>3</v>
      </c>
      <c r="AC63" s="1" t="str">
        <f t="shared" si="28"/>
        <v>L</v>
      </c>
      <c r="AD63" s="1">
        <f t="shared" si="48"/>
        <v>3</v>
      </c>
      <c r="AE63" s="1">
        <f t="shared" si="49"/>
        <v>5</v>
      </c>
      <c r="AF63" s="1">
        <f t="shared" si="50"/>
        <v>2</v>
      </c>
      <c r="AG63" s="43"/>
    </row>
    <row r="64" spans="1:33" x14ac:dyDescent="0.3">
      <c r="A64" s="42">
        <v>46093</v>
      </c>
      <c r="B64" s="1">
        <v>63</v>
      </c>
      <c r="C64" s="1" t="s">
        <v>65</v>
      </c>
      <c r="D64" s="1" t="s">
        <v>29</v>
      </c>
      <c r="E64" s="1">
        <v>4</v>
      </c>
      <c r="F64" s="1">
        <v>2</v>
      </c>
      <c r="G64" s="1" t="s">
        <v>83</v>
      </c>
      <c r="H64" s="1" t="s">
        <v>83</v>
      </c>
      <c r="I64" s="1">
        <f t="shared" si="29"/>
        <v>31</v>
      </c>
      <c r="J64" s="1">
        <f t="shared" si="30"/>
        <v>26</v>
      </c>
      <c r="K64" s="1">
        <f t="shared" si="31"/>
        <v>12</v>
      </c>
      <c r="L64" s="1">
        <f t="shared" si="32"/>
        <v>6</v>
      </c>
      <c r="M64" s="1">
        <f t="shared" si="33"/>
        <v>2</v>
      </c>
      <c r="N64" s="1">
        <f t="shared" si="34"/>
        <v>1</v>
      </c>
      <c r="O64" s="1">
        <f t="shared" si="35"/>
        <v>17</v>
      </c>
      <c r="P64" s="1">
        <f t="shared" si="36"/>
        <v>10</v>
      </c>
      <c r="Q64" s="1">
        <f t="shared" si="37"/>
        <v>5</v>
      </c>
      <c r="R64" s="1">
        <f t="shared" si="38"/>
        <v>14</v>
      </c>
      <c r="S64" s="1">
        <f t="shared" si="39"/>
        <v>16</v>
      </c>
      <c r="T64" s="1">
        <f t="shared" si="40"/>
        <v>1</v>
      </c>
      <c r="U64" s="1">
        <f t="shared" si="41"/>
        <v>9</v>
      </c>
      <c r="V64" s="1">
        <f t="shared" si="42"/>
        <v>9</v>
      </c>
      <c r="W64" s="1">
        <f t="shared" si="43"/>
        <v>3</v>
      </c>
      <c r="X64" s="1">
        <f t="shared" si="44"/>
        <v>18</v>
      </c>
      <c r="Y64" s="1">
        <f t="shared" si="45"/>
        <v>15</v>
      </c>
      <c r="Z64" s="1">
        <f t="shared" si="46"/>
        <v>4</v>
      </c>
      <c r="AA64" s="1" t="str">
        <f t="shared" si="27"/>
        <v>W</v>
      </c>
      <c r="AB64" s="1">
        <f t="shared" si="47"/>
        <v>1</v>
      </c>
      <c r="AC64" s="1" t="str">
        <f t="shared" si="28"/>
        <v>W</v>
      </c>
      <c r="AD64" s="1">
        <f t="shared" si="48"/>
        <v>4</v>
      </c>
      <c r="AE64" s="1">
        <f t="shared" si="49"/>
        <v>4</v>
      </c>
      <c r="AF64" s="1">
        <f t="shared" si="50"/>
        <v>2</v>
      </c>
      <c r="AG64" s="43"/>
    </row>
    <row r="65" spans="1:33" x14ac:dyDescent="0.3">
      <c r="A65" s="42">
        <v>46095</v>
      </c>
      <c r="B65" s="1">
        <v>64</v>
      </c>
      <c r="C65" s="1" t="s">
        <v>65</v>
      </c>
      <c r="D65" s="1" t="s">
        <v>16</v>
      </c>
      <c r="E65" s="1">
        <v>4</v>
      </c>
      <c r="F65" s="1">
        <v>2</v>
      </c>
      <c r="G65" s="1" t="s">
        <v>83</v>
      </c>
      <c r="H65" s="1" t="s">
        <v>83</v>
      </c>
      <c r="I65" s="1">
        <f t="shared" si="29"/>
        <v>32</v>
      </c>
      <c r="J65" s="1">
        <f t="shared" si="30"/>
        <v>26</v>
      </c>
      <c r="K65" s="1">
        <f t="shared" si="31"/>
        <v>12</v>
      </c>
      <c r="L65" s="1">
        <f t="shared" si="32"/>
        <v>6</v>
      </c>
      <c r="M65" s="1">
        <f t="shared" si="33"/>
        <v>2</v>
      </c>
      <c r="N65" s="1">
        <f t="shared" si="34"/>
        <v>1</v>
      </c>
      <c r="O65" s="1">
        <f t="shared" si="35"/>
        <v>17</v>
      </c>
      <c r="P65" s="1">
        <f t="shared" si="36"/>
        <v>10</v>
      </c>
      <c r="Q65" s="1">
        <f t="shared" si="37"/>
        <v>5</v>
      </c>
      <c r="R65" s="1">
        <f t="shared" si="38"/>
        <v>15</v>
      </c>
      <c r="S65" s="1">
        <f t="shared" si="39"/>
        <v>16</v>
      </c>
      <c r="T65" s="1">
        <f t="shared" si="40"/>
        <v>1</v>
      </c>
      <c r="U65" s="1">
        <f t="shared" si="41"/>
        <v>9</v>
      </c>
      <c r="V65" s="1">
        <f t="shared" si="42"/>
        <v>9</v>
      </c>
      <c r="W65" s="1">
        <f t="shared" si="43"/>
        <v>3</v>
      </c>
      <c r="X65" s="1">
        <f t="shared" si="44"/>
        <v>18</v>
      </c>
      <c r="Y65" s="1">
        <f t="shared" si="45"/>
        <v>15</v>
      </c>
      <c r="Z65" s="1">
        <f t="shared" si="46"/>
        <v>4</v>
      </c>
      <c r="AA65" s="1" t="str">
        <f t="shared" si="27"/>
        <v>W</v>
      </c>
      <c r="AB65" s="1">
        <f t="shared" si="47"/>
        <v>2</v>
      </c>
      <c r="AC65" s="1" t="str">
        <f t="shared" si="28"/>
        <v>W</v>
      </c>
      <c r="AD65" s="1">
        <f t="shared" si="48"/>
        <v>5</v>
      </c>
      <c r="AE65" s="1">
        <f t="shared" si="49"/>
        <v>3</v>
      </c>
      <c r="AF65" s="1">
        <f t="shared" si="50"/>
        <v>2</v>
      </c>
      <c r="AG65" s="43"/>
    </row>
    <row r="66" spans="1:33" x14ac:dyDescent="0.3">
      <c r="A66" s="42">
        <v>46096</v>
      </c>
      <c r="B66" s="1">
        <v>65</v>
      </c>
      <c r="C66" s="1" t="s">
        <v>65</v>
      </c>
      <c r="D66" s="1" t="s">
        <v>11</v>
      </c>
      <c r="E66" s="1">
        <v>4</v>
      </c>
      <c r="F66" s="1">
        <v>7</v>
      </c>
      <c r="G66" s="1" t="s">
        <v>83</v>
      </c>
      <c r="H66" s="1" t="s">
        <v>83</v>
      </c>
      <c r="I66" s="1">
        <f t="shared" si="29"/>
        <v>32</v>
      </c>
      <c r="J66" s="1">
        <f t="shared" si="30"/>
        <v>27</v>
      </c>
      <c r="K66" s="1">
        <f t="shared" si="31"/>
        <v>12</v>
      </c>
      <c r="L66" s="1">
        <f t="shared" si="32"/>
        <v>6</v>
      </c>
      <c r="M66" s="1">
        <f t="shared" si="33"/>
        <v>2</v>
      </c>
      <c r="N66" s="1">
        <f t="shared" si="34"/>
        <v>1</v>
      </c>
      <c r="O66" s="1">
        <f t="shared" si="35"/>
        <v>17</v>
      </c>
      <c r="P66" s="1">
        <f t="shared" si="36"/>
        <v>10</v>
      </c>
      <c r="Q66" s="1">
        <f t="shared" si="37"/>
        <v>5</v>
      </c>
      <c r="R66" s="1">
        <f t="shared" si="38"/>
        <v>15</v>
      </c>
      <c r="S66" s="1">
        <f t="shared" si="39"/>
        <v>17</v>
      </c>
      <c r="T66" s="1">
        <f t="shared" si="40"/>
        <v>1</v>
      </c>
      <c r="U66" s="1">
        <f t="shared" si="41"/>
        <v>9</v>
      </c>
      <c r="V66" s="1">
        <f t="shared" si="42"/>
        <v>9</v>
      </c>
      <c r="W66" s="1">
        <f t="shared" si="43"/>
        <v>3</v>
      </c>
      <c r="X66" s="1">
        <f t="shared" si="44"/>
        <v>18</v>
      </c>
      <c r="Y66" s="1">
        <f t="shared" si="45"/>
        <v>15</v>
      </c>
      <c r="Z66" s="1">
        <f t="shared" si="46"/>
        <v>4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5</v>
      </c>
      <c r="AE66" s="1">
        <f t="shared" si="49"/>
        <v>3</v>
      </c>
      <c r="AF66" s="1">
        <f t="shared" si="50"/>
        <v>2</v>
      </c>
      <c r="AG66" s="43"/>
    </row>
    <row r="67" spans="1:33" x14ac:dyDescent="0.3">
      <c r="A67" s="42">
        <v>46098</v>
      </c>
      <c r="B67" s="1">
        <v>66</v>
      </c>
      <c r="C67" s="1" t="s">
        <v>65</v>
      </c>
      <c r="D67" s="1" t="s">
        <v>20</v>
      </c>
      <c r="E67" s="1">
        <v>3</v>
      </c>
      <c r="F67" s="1">
        <v>5</v>
      </c>
      <c r="G67" s="1" t="s">
        <v>83</v>
      </c>
      <c r="H67" s="1" t="s">
        <v>83</v>
      </c>
      <c r="I67" s="1">
        <f t="shared" ref="I67:I83" si="53">IF(E67="","",IF(E67&gt;F67,I66+1,I66))</f>
        <v>32</v>
      </c>
      <c r="J67" s="1">
        <f t="shared" ref="J67:J83" si="54">IF(E67="","",IF(AND(F67&gt;E67,G67=$AK$2,H67=$AK$2),J66+1,J66))</f>
        <v>28</v>
      </c>
      <c r="K67" s="1">
        <f t="shared" ref="K67:K83" si="55">IF(E67="","",IF(AND(G67=$AK$1,E67&gt;F67),K66+1,K66))</f>
        <v>12</v>
      </c>
      <c r="L67" s="1">
        <f t="shared" ref="L67:L83" si="56">IF(E67="","",IF(AND(OR(G67=$AK$1,H67=$AK$1),E67&lt;F67),L66+1,L66))</f>
        <v>6</v>
      </c>
      <c r="M67" s="1">
        <f t="shared" ref="M67:M83" si="57">IF(E67="","",IF(AND(H67=$AK$1,E67&gt;F67),M66+1,M66))</f>
        <v>2</v>
      </c>
      <c r="N67" s="1">
        <f t="shared" ref="N67:N83" si="58">IF(E67="","",IF(AND(H67=$AK$1,E67&lt;F67),N66+1,N66))</f>
        <v>1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10</v>
      </c>
      <c r="Q67" s="1">
        <f t="shared" ref="Q67:Q83" si="61">IF(E67="","",IF(AND(C67=$AL$1,F67&gt;E67,OR(G67=$AK$1,H67=$AK$1)),Q66+1, Q66))</f>
        <v>5</v>
      </c>
      <c r="R67" s="1">
        <f t="shared" ref="R67:R83" si="62">IF(E67="","",IF(AND(C67=$AL$2,E67&gt;F67),R66+1,R66))</f>
        <v>15</v>
      </c>
      <c r="S67" s="1">
        <f t="shared" ref="S67:S83" si="63">IF(E67="","",IF(AND(C67=$AL$2,F67&gt;E67,G67=$AK$2,H67=$AK$2),S66+1,S66))</f>
        <v>18</v>
      </c>
      <c r="T67" s="1">
        <f t="shared" ref="T67:T83" si="64">IF(E67="","",IF(AND(C67=$AL$2,F67&gt;E67,OR(G67=$AK$1,H67=$AK$1)), T66+1, T66))</f>
        <v>1</v>
      </c>
      <c r="U67" s="1">
        <f t="shared" ref="U67:U83" si="65">IF(E67="","",IF(AND(E67&gt;F67,COUNTIF($AO$1:$AO$7,D67)=1),U66+1,U66))</f>
        <v>9</v>
      </c>
      <c r="V67" s="1">
        <f t="shared" ref="V67:V83" si="66">IF(E67="","",IF(AND(E67&lt;F67,G67=$AK$2,H67=$AK$2,COUNTIF($AO$1:$AO$7,D67)=1),V66+1,V66))</f>
        <v>10</v>
      </c>
      <c r="W67" s="1">
        <f t="shared" ref="W67:W83" si="67">IF(E67="","",IF(AND(E67&lt;F67,COUNTIF($AO$1:$AO$7,D67)=1,OR(G67=$AK$1,H67=$AK$1)), W66+1, W66))</f>
        <v>3</v>
      </c>
      <c r="X67" s="1">
        <f t="shared" ref="X67:X83" si="68">IF(E67="","",IF(AND(E67&gt;F67,COUNTIF($AN$1:$AN$15,D67)=1),X66+1,X66))</f>
        <v>18</v>
      </c>
      <c r="Y67" s="1">
        <f t="shared" ref="Y67:Y83" si="69">IF(E67="","",IF(AND(E67&lt;F67,G67=$AK$2,H67=$AK$2,COUNTIF($AN$1:$AN$15,D67)=1),Y66+1,Y66))</f>
        <v>16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L</v>
      </c>
      <c r="AB67" s="1">
        <f t="shared" ref="AB67:AB83" si="71">IF(AA67="","",IF(AA67=AA66,AB66+1,1))</f>
        <v>2</v>
      </c>
      <c r="AC67" s="1" t="str">
        <f t="shared" si="52"/>
        <v>L</v>
      </c>
      <c r="AD67" s="1">
        <f t="shared" si="48"/>
        <v>5</v>
      </c>
      <c r="AE67" s="1">
        <f t="shared" si="49"/>
        <v>3</v>
      </c>
      <c r="AF67" s="1">
        <f t="shared" si="50"/>
        <v>2</v>
      </c>
      <c r="AG67" s="43"/>
    </row>
    <row r="68" spans="1:33" x14ac:dyDescent="0.3">
      <c r="A68" s="42">
        <v>46100</v>
      </c>
      <c r="B68" s="1">
        <v>67</v>
      </c>
      <c r="C68" s="1" t="s">
        <v>66</v>
      </c>
      <c r="D68" s="1" t="s">
        <v>28</v>
      </c>
      <c r="E68" s="1">
        <v>0</v>
      </c>
      <c r="F68" s="1">
        <v>5</v>
      </c>
      <c r="G68" s="1" t="s">
        <v>83</v>
      </c>
      <c r="H68" s="1" t="s">
        <v>83</v>
      </c>
      <c r="I68" s="1">
        <f t="shared" si="53"/>
        <v>32</v>
      </c>
      <c r="J68" s="1">
        <f t="shared" si="54"/>
        <v>29</v>
      </c>
      <c r="K68" s="1">
        <f t="shared" si="55"/>
        <v>12</v>
      </c>
      <c r="L68" s="1">
        <f t="shared" si="56"/>
        <v>6</v>
      </c>
      <c r="M68" s="1">
        <f t="shared" si="57"/>
        <v>2</v>
      </c>
      <c r="N68" s="1">
        <f t="shared" si="58"/>
        <v>1</v>
      </c>
      <c r="O68" s="1">
        <f t="shared" si="59"/>
        <v>17</v>
      </c>
      <c r="P68" s="1">
        <f t="shared" si="60"/>
        <v>11</v>
      </c>
      <c r="Q68" s="1">
        <f t="shared" si="61"/>
        <v>5</v>
      </c>
      <c r="R68" s="1">
        <f t="shared" si="62"/>
        <v>15</v>
      </c>
      <c r="S68" s="1">
        <f t="shared" si="63"/>
        <v>18</v>
      </c>
      <c r="T68" s="1">
        <f t="shared" si="64"/>
        <v>1</v>
      </c>
      <c r="U68" s="1">
        <f t="shared" si="65"/>
        <v>9</v>
      </c>
      <c r="V68" s="1">
        <f t="shared" si="66"/>
        <v>10</v>
      </c>
      <c r="W68" s="1">
        <f t="shared" si="67"/>
        <v>3</v>
      </c>
      <c r="X68" s="1">
        <f t="shared" si="68"/>
        <v>18</v>
      </c>
      <c r="Y68" s="1">
        <f t="shared" si="69"/>
        <v>16</v>
      </c>
      <c r="Z68" s="1">
        <f t="shared" si="70"/>
        <v>4</v>
      </c>
      <c r="AA68" s="1" t="str">
        <f t="shared" si="51"/>
        <v>L</v>
      </c>
      <c r="AB68" s="1">
        <f t="shared" si="71"/>
        <v>3</v>
      </c>
      <c r="AC68" s="1" t="str">
        <f t="shared" si="52"/>
        <v>L</v>
      </c>
      <c r="AD68" s="1">
        <f t="shared" si="48"/>
        <v>4</v>
      </c>
      <c r="AE68" s="1">
        <f t="shared" si="49"/>
        <v>4</v>
      </c>
      <c r="AF68" s="1">
        <f t="shared" si="50"/>
        <v>2</v>
      </c>
      <c r="AG68" s="43"/>
    </row>
    <row r="69" spans="1:33" x14ac:dyDescent="0.3">
      <c r="A69" s="42">
        <v>46102</v>
      </c>
      <c r="B69" s="1">
        <v>68</v>
      </c>
      <c r="C69" s="1" t="s">
        <v>66</v>
      </c>
      <c r="D69" s="1" t="s">
        <v>10</v>
      </c>
      <c r="E69" s="1">
        <v>1</v>
      </c>
      <c r="F69" s="1">
        <v>4</v>
      </c>
      <c r="G69" s="1" t="s">
        <v>83</v>
      </c>
      <c r="H69" s="1" t="s">
        <v>83</v>
      </c>
      <c r="I69" s="1">
        <f t="shared" si="53"/>
        <v>32</v>
      </c>
      <c r="J69" s="1">
        <f t="shared" si="54"/>
        <v>30</v>
      </c>
      <c r="K69" s="1">
        <f t="shared" si="55"/>
        <v>12</v>
      </c>
      <c r="L69" s="1">
        <f t="shared" si="56"/>
        <v>6</v>
      </c>
      <c r="M69" s="1">
        <f t="shared" si="57"/>
        <v>2</v>
      </c>
      <c r="N69" s="1">
        <f t="shared" si="58"/>
        <v>1</v>
      </c>
      <c r="O69" s="1">
        <f t="shared" si="59"/>
        <v>17</v>
      </c>
      <c r="P69" s="1">
        <f t="shared" si="60"/>
        <v>12</v>
      </c>
      <c r="Q69" s="1">
        <f t="shared" si="61"/>
        <v>5</v>
      </c>
      <c r="R69" s="1">
        <f t="shared" si="62"/>
        <v>15</v>
      </c>
      <c r="S69" s="1">
        <f t="shared" si="63"/>
        <v>18</v>
      </c>
      <c r="T69" s="1">
        <f t="shared" si="64"/>
        <v>1</v>
      </c>
      <c r="U69" s="1">
        <f t="shared" si="65"/>
        <v>9</v>
      </c>
      <c r="V69" s="1">
        <f t="shared" si="66"/>
        <v>10</v>
      </c>
      <c r="W69" s="1">
        <f t="shared" si="67"/>
        <v>3</v>
      </c>
      <c r="X69" s="1">
        <f t="shared" si="68"/>
        <v>18</v>
      </c>
      <c r="Y69" s="1">
        <f t="shared" si="69"/>
        <v>16</v>
      </c>
      <c r="Z69" s="1">
        <f t="shared" si="70"/>
        <v>4</v>
      </c>
      <c r="AA69" s="1" t="str">
        <f t="shared" si="51"/>
        <v>L</v>
      </c>
      <c r="AB69" s="1">
        <f t="shared" si="71"/>
        <v>4</v>
      </c>
      <c r="AC69" s="1" t="str">
        <f t="shared" si="52"/>
        <v>L</v>
      </c>
      <c r="AD69" s="1">
        <f t="shared" si="48"/>
        <v>3</v>
      </c>
      <c r="AE69" s="1">
        <f t="shared" si="49"/>
        <v>5</v>
      </c>
      <c r="AF69" s="1">
        <f t="shared" si="50"/>
        <v>2</v>
      </c>
      <c r="AG69" s="43"/>
    </row>
    <row r="70" spans="1:33" x14ac:dyDescent="0.3">
      <c r="A70" s="42">
        <v>46105</v>
      </c>
      <c r="B70" s="1">
        <v>69</v>
      </c>
      <c r="C70" s="1" t="s">
        <v>65</v>
      </c>
      <c r="D70" s="1" t="s">
        <v>15</v>
      </c>
      <c r="E70" s="1">
        <v>3</v>
      </c>
      <c r="F70" s="1">
        <v>6</v>
      </c>
      <c r="G70" s="1" t="s">
        <v>83</v>
      </c>
      <c r="H70" s="1" t="s">
        <v>83</v>
      </c>
      <c r="I70" s="1">
        <f t="shared" si="53"/>
        <v>32</v>
      </c>
      <c r="J70" s="1">
        <f t="shared" si="54"/>
        <v>31</v>
      </c>
      <c r="K70" s="1">
        <f t="shared" si="55"/>
        <v>12</v>
      </c>
      <c r="L70" s="1">
        <f t="shared" si="56"/>
        <v>6</v>
      </c>
      <c r="M70" s="1">
        <f t="shared" si="57"/>
        <v>2</v>
      </c>
      <c r="N70" s="1">
        <f t="shared" si="58"/>
        <v>1</v>
      </c>
      <c r="O70" s="1">
        <f t="shared" si="59"/>
        <v>17</v>
      </c>
      <c r="P70" s="1">
        <f t="shared" si="60"/>
        <v>12</v>
      </c>
      <c r="Q70" s="1">
        <f t="shared" si="61"/>
        <v>5</v>
      </c>
      <c r="R70" s="1">
        <f t="shared" si="62"/>
        <v>15</v>
      </c>
      <c r="S70" s="1">
        <f t="shared" si="63"/>
        <v>19</v>
      </c>
      <c r="T70" s="1">
        <f t="shared" si="64"/>
        <v>1</v>
      </c>
      <c r="U70" s="1">
        <f t="shared" si="65"/>
        <v>9</v>
      </c>
      <c r="V70" s="1">
        <f t="shared" si="66"/>
        <v>10</v>
      </c>
      <c r="W70" s="1">
        <f t="shared" si="67"/>
        <v>3</v>
      </c>
      <c r="X70" s="1">
        <f t="shared" si="68"/>
        <v>18</v>
      </c>
      <c r="Y70" s="1">
        <f t="shared" si="69"/>
        <v>17</v>
      </c>
      <c r="Z70" s="1">
        <f t="shared" si="70"/>
        <v>4</v>
      </c>
      <c r="AA70" s="1" t="str">
        <f t="shared" si="51"/>
        <v>L</v>
      </c>
      <c r="AB70" s="1">
        <f t="shared" si="71"/>
        <v>5</v>
      </c>
      <c r="AC70" s="1" t="str">
        <f t="shared" si="52"/>
        <v>L</v>
      </c>
      <c r="AD70" s="1">
        <f t="shared" si="48"/>
        <v>2</v>
      </c>
      <c r="AE70" s="1">
        <f t="shared" si="49"/>
        <v>6</v>
      </c>
      <c r="AF70" s="1">
        <f t="shared" si="50"/>
        <v>2</v>
      </c>
      <c r="AG70" s="43"/>
    </row>
    <row r="71" spans="1:33" x14ac:dyDescent="0.3">
      <c r="A71" s="42">
        <v>46107</v>
      </c>
      <c r="B71" s="1">
        <v>70</v>
      </c>
      <c r="C71" s="1" t="s">
        <v>65</v>
      </c>
      <c r="D71" s="1" t="s">
        <v>6</v>
      </c>
      <c r="E71" s="1">
        <v>1</v>
      </c>
      <c r="F71" s="1">
        <v>2</v>
      </c>
      <c r="G71" s="1" t="s">
        <v>84</v>
      </c>
      <c r="H71" s="1" t="s">
        <v>83</v>
      </c>
      <c r="I71" s="1">
        <f t="shared" si="53"/>
        <v>32</v>
      </c>
      <c r="J71" s="1">
        <f t="shared" si="54"/>
        <v>31</v>
      </c>
      <c r="K71" s="1">
        <f t="shared" si="55"/>
        <v>12</v>
      </c>
      <c r="L71" s="1">
        <f t="shared" si="56"/>
        <v>7</v>
      </c>
      <c r="M71" s="1">
        <f t="shared" si="57"/>
        <v>2</v>
      </c>
      <c r="N71" s="1">
        <f t="shared" si="58"/>
        <v>1</v>
      </c>
      <c r="O71" s="1">
        <f t="shared" si="59"/>
        <v>17</v>
      </c>
      <c r="P71" s="1">
        <f t="shared" si="60"/>
        <v>12</v>
      </c>
      <c r="Q71" s="1">
        <f t="shared" si="61"/>
        <v>5</v>
      </c>
      <c r="R71" s="1">
        <f t="shared" si="62"/>
        <v>15</v>
      </c>
      <c r="S71" s="1">
        <f t="shared" si="63"/>
        <v>19</v>
      </c>
      <c r="T71" s="1">
        <f t="shared" si="64"/>
        <v>2</v>
      </c>
      <c r="U71" s="1">
        <f t="shared" si="65"/>
        <v>9</v>
      </c>
      <c r="V71" s="1">
        <f t="shared" si="66"/>
        <v>10</v>
      </c>
      <c r="W71" s="1">
        <f t="shared" si="67"/>
        <v>3</v>
      </c>
      <c r="X71" s="1">
        <f t="shared" si="68"/>
        <v>18</v>
      </c>
      <c r="Y71" s="1">
        <f t="shared" si="69"/>
        <v>17</v>
      </c>
      <c r="Z71" s="1">
        <f t="shared" si="70"/>
        <v>5</v>
      </c>
      <c r="AA71" s="1" t="str">
        <f t="shared" si="51"/>
        <v>L</v>
      </c>
      <c r="AB71" s="1">
        <f t="shared" si="71"/>
        <v>6</v>
      </c>
      <c r="AC71" s="1" t="str">
        <f t="shared" si="52"/>
        <v>OTL</v>
      </c>
      <c r="AD71" s="1">
        <f t="shared" si="48"/>
        <v>2</v>
      </c>
      <c r="AE71" s="1">
        <f t="shared" si="49"/>
        <v>6</v>
      </c>
      <c r="AF71" s="1">
        <f t="shared" si="50"/>
        <v>2</v>
      </c>
      <c r="AG71" s="43"/>
    </row>
    <row r="72" spans="1:33" x14ac:dyDescent="0.3">
      <c r="A72" s="42">
        <v>46109</v>
      </c>
      <c r="B72" s="1">
        <v>71</v>
      </c>
      <c r="C72" s="1" t="s">
        <v>65</v>
      </c>
      <c r="D72" s="1" t="s">
        <v>23</v>
      </c>
      <c r="E72" s="1">
        <v>3</v>
      </c>
      <c r="F72" s="1">
        <v>2</v>
      </c>
      <c r="G72" s="1" t="s">
        <v>83</v>
      </c>
      <c r="H72" s="1" t="s">
        <v>83</v>
      </c>
      <c r="I72" s="1">
        <f t="shared" si="53"/>
        <v>33</v>
      </c>
      <c r="J72" s="1">
        <f t="shared" si="54"/>
        <v>31</v>
      </c>
      <c r="K72" s="1">
        <f t="shared" si="55"/>
        <v>12</v>
      </c>
      <c r="L72" s="1">
        <f t="shared" si="56"/>
        <v>7</v>
      </c>
      <c r="M72" s="1">
        <f t="shared" si="57"/>
        <v>2</v>
      </c>
      <c r="N72" s="1">
        <f t="shared" si="58"/>
        <v>1</v>
      </c>
      <c r="O72" s="1">
        <f t="shared" si="59"/>
        <v>17</v>
      </c>
      <c r="P72" s="1">
        <f t="shared" si="60"/>
        <v>12</v>
      </c>
      <c r="Q72" s="1">
        <f t="shared" si="61"/>
        <v>5</v>
      </c>
      <c r="R72" s="1">
        <f t="shared" si="62"/>
        <v>16</v>
      </c>
      <c r="S72" s="1">
        <f t="shared" si="63"/>
        <v>19</v>
      </c>
      <c r="T72" s="1">
        <f t="shared" si="64"/>
        <v>2</v>
      </c>
      <c r="U72" s="1">
        <f t="shared" si="65"/>
        <v>9</v>
      </c>
      <c r="V72" s="1">
        <f t="shared" si="66"/>
        <v>10</v>
      </c>
      <c r="W72" s="1">
        <f t="shared" si="67"/>
        <v>3</v>
      </c>
      <c r="X72" s="1">
        <f t="shared" si="68"/>
        <v>18</v>
      </c>
      <c r="Y72" s="1">
        <f t="shared" si="69"/>
        <v>17</v>
      </c>
      <c r="Z72" s="1">
        <f t="shared" si="70"/>
        <v>5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3</v>
      </c>
      <c r="AE72" s="1">
        <f t="shared" si="49"/>
        <v>6</v>
      </c>
      <c r="AF72" s="1">
        <f t="shared" si="50"/>
        <v>1</v>
      </c>
      <c r="AG72" s="43"/>
    </row>
    <row r="73" spans="1:33" x14ac:dyDescent="0.3">
      <c r="A73" s="42">
        <v>46111</v>
      </c>
      <c r="B73" s="1">
        <v>72</v>
      </c>
      <c r="C73" s="1" t="s">
        <v>66</v>
      </c>
      <c r="D73" s="1" t="s">
        <v>6</v>
      </c>
      <c r="E73" s="1">
        <v>5</v>
      </c>
      <c r="F73" s="1">
        <v>4</v>
      </c>
      <c r="G73" s="1" t="s">
        <v>83</v>
      </c>
      <c r="H73" s="1" t="s">
        <v>83</v>
      </c>
      <c r="I73" s="1">
        <f t="shared" si="53"/>
        <v>34</v>
      </c>
      <c r="J73" s="1">
        <f t="shared" si="54"/>
        <v>31</v>
      </c>
      <c r="K73" s="1">
        <f t="shared" si="55"/>
        <v>12</v>
      </c>
      <c r="L73" s="1">
        <f t="shared" si="56"/>
        <v>7</v>
      </c>
      <c r="M73" s="1">
        <f t="shared" si="57"/>
        <v>2</v>
      </c>
      <c r="N73" s="1">
        <f t="shared" si="58"/>
        <v>1</v>
      </c>
      <c r="O73" s="1">
        <f t="shared" si="59"/>
        <v>18</v>
      </c>
      <c r="P73" s="1">
        <f t="shared" si="60"/>
        <v>12</v>
      </c>
      <c r="Q73" s="1">
        <f t="shared" si="61"/>
        <v>5</v>
      </c>
      <c r="R73" s="1">
        <f t="shared" si="62"/>
        <v>16</v>
      </c>
      <c r="S73" s="1">
        <f t="shared" si="63"/>
        <v>19</v>
      </c>
      <c r="T73" s="1">
        <f t="shared" si="64"/>
        <v>2</v>
      </c>
      <c r="U73" s="1">
        <f t="shared" si="65"/>
        <v>9</v>
      </c>
      <c r="V73" s="1">
        <f t="shared" si="66"/>
        <v>10</v>
      </c>
      <c r="W73" s="1">
        <f t="shared" si="67"/>
        <v>3</v>
      </c>
      <c r="X73" s="1">
        <f t="shared" si="68"/>
        <v>19</v>
      </c>
      <c r="Y73" s="1">
        <f t="shared" si="69"/>
        <v>17</v>
      </c>
      <c r="Z73" s="1">
        <f t="shared" si="70"/>
        <v>5</v>
      </c>
      <c r="AA73" s="1" t="str">
        <f t="shared" si="51"/>
        <v>W</v>
      </c>
      <c r="AB73" s="1">
        <f t="shared" si="71"/>
        <v>2</v>
      </c>
      <c r="AC73" s="1" t="str">
        <f t="shared" si="52"/>
        <v>W</v>
      </c>
      <c r="AD73" s="1">
        <f t="shared" si="48"/>
        <v>4</v>
      </c>
      <c r="AE73" s="1">
        <f t="shared" si="49"/>
        <v>5</v>
      </c>
      <c r="AF73" s="1">
        <f t="shared" si="50"/>
        <v>1</v>
      </c>
      <c r="AG73" s="43"/>
    </row>
    <row r="74" spans="1:33" x14ac:dyDescent="0.3">
      <c r="A74" s="42">
        <v>46113</v>
      </c>
      <c r="B74" s="1">
        <v>73</v>
      </c>
      <c r="C74" s="1" t="s">
        <v>66</v>
      </c>
      <c r="D74" s="1" t="s">
        <v>31</v>
      </c>
      <c r="E74" s="1">
        <v>4</v>
      </c>
      <c r="F74" s="1">
        <v>3</v>
      </c>
      <c r="G74" s="1" t="s">
        <v>83</v>
      </c>
      <c r="H74" s="1" t="s">
        <v>83</v>
      </c>
      <c r="I74" s="1">
        <f t="shared" si="53"/>
        <v>35</v>
      </c>
      <c r="J74" s="1">
        <f t="shared" si="54"/>
        <v>31</v>
      </c>
      <c r="K74" s="1">
        <f t="shared" si="55"/>
        <v>12</v>
      </c>
      <c r="L74" s="1">
        <f t="shared" si="56"/>
        <v>7</v>
      </c>
      <c r="M74" s="1">
        <f t="shared" si="57"/>
        <v>2</v>
      </c>
      <c r="N74" s="1">
        <f t="shared" si="58"/>
        <v>1</v>
      </c>
      <c r="O74" s="1">
        <f t="shared" si="59"/>
        <v>19</v>
      </c>
      <c r="P74" s="1">
        <f t="shared" si="60"/>
        <v>12</v>
      </c>
      <c r="Q74" s="1">
        <f t="shared" si="61"/>
        <v>5</v>
      </c>
      <c r="R74" s="1">
        <f t="shared" si="62"/>
        <v>16</v>
      </c>
      <c r="S74" s="1">
        <f t="shared" si="63"/>
        <v>19</v>
      </c>
      <c r="T74" s="1">
        <f t="shared" si="64"/>
        <v>2</v>
      </c>
      <c r="U74" s="1">
        <f t="shared" si="65"/>
        <v>10</v>
      </c>
      <c r="V74" s="1">
        <f t="shared" si="66"/>
        <v>10</v>
      </c>
      <c r="W74" s="1">
        <f t="shared" si="67"/>
        <v>3</v>
      </c>
      <c r="X74" s="1">
        <f t="shared" si="68"/>
        <v>20</v>
      </c>
      <c r="Y74" s="1">
        <f t="shared" si="69"/>
        <v>17</v>
      </c>
      <c r="Z74" s="1">
        <f t="shared" si="70"/>
        <v>5</v>
      </c>
      <c r="AA74" s="1" t="str">
        <f t="shared" si="51"/>
        <v>W</v>
      </c>
      <c r="AB74" s="1">
        <f t="shared" si="71"/>
        <v>3</v>
      </c>
      <c r="AC74" s="1" t="str">
        <f t="shared" si="52"/>
        <v>W</v>
      </c>
      <c r="AD74" s="1">
        <f t="shared" si="48"/>
        <v>4</v>
      </c>
      <c r="AE74" s="1">
        <f t="shared" si="49"/>
        <v>5</v>
      </c>
      <c r="AF74" s="1">
        <f t="shared" si="50"/>
        <v>1</v>
      </c>
      <c r="AG74" s="43"/>
    </row>
    <row r="75" spans="1:33" x14ac:dyDescent="0.3">
      <c r="A75" s="42">
        <v>46114</v>
      </c>
      <c r="B75" s="1">
        <v>74</v>
      </c>
      <c r="C75" s="1" t="s">
        <v>66</v>
      </c>
      <c r="D75" s="1" t="s">
        <v>4</v>
      </c>
      <c r="E75" s="1">
        <v>4</v>
      </c>
      <c r="F75" s="1">
        <v>1</v>
      </c>
      <c r="G75" s="1" t="s">
        <v>83</v>
      </c>
      <c r="H75" s="1" t="s">
        <v>83</v>
      </c>
      <c r="I75" s="1">
        <f t="shared" si="53"/>
        <v>36</v>
      </c>
      <c r="J75" s="1">
        <f t="shared" si="54"/>
        <v>31</v>
      </c>
      <c r="K75" s="1">
        <f t="shared" si="55"/>
        <v>12</v>
      </c>
      <c r="L75" s="1">
        <f t="shared" si="56"/>
        <v>7</v>
      </c>
      <c r="M75" s="1">
        <f t="shared" si="57"/>
        <v>2</v>
      </c>
      <c r="N75" s="1">
        <f t="shared" si="58"/>
        <v>1</v>
      </c>
      <c r="O75" s="1">
        <f t="shared" si="59"/>
        <v>20</v>
      </c>
      <c r="P75" s="1">
        <f t="shared" si="60"/>
        <v>12</v>
      </c>
      <c r="Q75" s="1">
        <f t="shared" si="61"/>
        <v>5</v>
      </c>
      <c r="R75" s="1">
        <f t="shared" si="62"/>
        <v>16</v>
      </c>
      <c r="S75" s="1">
        <f t="shared" si="63"/>
        <v>19</v>
      </c>
      <c r="T75" s="1">
        <f t="shared" si="64"/>
        <v>2</v>
      </c>
      <c r="U75" s="1">
        <f t="shared" si="65"/>
        <v>10</v>
      </c>
      <c r="V75" s="1">
        <f t="shared" si="66"/>
        <v>10</v>
      </c>
      <c r="W75" s="1">
        <f t="shared" si="67"/>
        <v>3</v>
      </c>
      <c r="X75" s="1">
        <f t="shared" si="68"/>
        <v>20</v>
      </c>
      <c r="Y75" s="1">
        <f t="shared" si="69"/>
        <v>17</v>
      </c>
      <c r="Z75" s="1">
        <f t="shared" si="70"/>
        <v>5</v>
      </c>
      <c r="AA75" s="1" t="str">
        <f t="shared" si="51"/>
        <v>W</v>
      </c>
      <c r="AB75" s="1">
        <f t="shared" si="71"/>
        <v>4</v>
      </c>
      <c r="AC75" s="1" t="str">
        <f t="shared" si="52"/>
        <v>W</v>
      </c>
      <c r="AD75" s="1">
        <f t="shared" si="48"/>
        <v>4</v>
      </c>
      <c r="AE75" s="1">
        <f t="shared" si="49"/>
        <v>5</v>
      </c>
      <c r="AF75" s="1">
        <f t="shared" si="50"/>
        <v>1</v>
      </c>
      <c r="AG75" s="43"/>
    </row>
    <row r="76" spans="1:33" x14ac:dyDescent="0.3">
      <c r="A76" s="42">
        <v>46116</v>
      </c>
      <c r="B76" s="1">
        <v>75</v>
      </c>
      <c r="C76" s="1" t="s">
        <v>66</v>
      </c>
      <c r="D76" s="1" t="s">
        <v>15</v>
      </c>
      <c r="E76" s="1">
        <v>3</v>
      </c>
      <c r="F76" s="1">
        <v>6</v>
      </c>
      <c r="G76" s="1" t="s">
        <v>83</v>
      </c>
      <c r="H76" s="1" t="s">
        <v>83</v>
      </c>
      <c r="I76" s="1">
        <f t="shared" si="53"/>
        <v>36</v>
      </c>
      <c r="J76" s="1">
        <f t="shared" si="54"/>
        <v>32</v>
      </c>
      <c r="K76" s="1">
        <f t="shared" si="55"/>
        <v>12</v>
      </c>
      <c r="L76" s="1">
        <f t="shared" si="56"/>
        <v>7</v>
      </c>
      <c r="M76" s="1">
        <f t="shared" si="57"/>
        <v>2</v>
      </c>
      <c r="N76" s="1">
        <f t="shared" si="58"/>
        <v>1</v>
      </c>
      <c r="O76" s="1">
        <f t="shared" si="59"/>
        <v>20</v>
      </c>
      <c r="P76" s="1">
        <f t="shared" si="60"/>
        <v>13</v>
      </c>
      <c r="Q76" s="1">
        <f t="shared" si="61"/>
        <v>5</v>
      </c>
      <c r="R76" s="1">
        <f t="shared" si="62"/>
        <v>16</v>
      </c>
      <c r="S76" s="1">
        <f t="shared" si="63"/>
        <v>19</v>
      </c>
      <c r="T76" s="1">
        <f t="shared" si="64"/>
        <v>2</v>
      </c>
      <c r="U76" s="1">
        <f t="shared" si="65"/>
        <v>10</v>
      </c>
      <c r="V76" s="1">
        <f t="shared" si="66"/>
        <v>10</v>
      </c>
      <c r="W76" s="1">
        <f t="shared" si="67"/>
        <v>3</v>
      </c>
      <c r="X76" s="1">
        <f t="shared" si="68"/>
        <v>20</v>
      </c>
      <c r="Y76" s="1">
        <f t="shared" si="69"/>
        <v>18</v>
      </c>
      <c r="Z76" s="1">
        <f t="shared" si="70"/>
        <v>5</v>
      </c>
      <c r="AA76" s="1" t="str">
        <f t="shared" si="51"/>
        <v>L</v>
      </c>
      <c r="AB76" s="1">
        <f t="shared" si="71"/>
        <v>1</v>
      </c>
      <c r="AC76" s="1" t="str">
        <f t="shared" si="52"/>
        <v>L</v>
      </c>
      <c r="AD76" s="1">
        <f t="shared" ref="AD76:AD83" si="72">IF(AC76="","",COUNTIFS(AC67:AC76,"W"))</f>
        <v>4</v>
      </c>
      <c r="AE76" s="1">
        <f t="shared" ref="AE76:AE83" si="73">IF(AC76="","",COUNTIFS(AC67:AC76,"L"))</f>
        <v>5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46118</v>
      </c>
      <c r="B77" s="1">
        <v>76</v>
      </c>
      <c r="C77" s="1" t="s">
        <v>66</v>
      </c>
      <c r="D77" s="1" t="s">
        <v>25</v>
      </c>
      <c r="E77" s="1">
        <v>3</v>
      </c>
      <c r="F77" s="1">
        <v>2</v>
      </c>
      <c r="G77" s="1" t="s">
        <v>83</v>
      </c>
      <c r="H77" s="1" t="s">
        <v>83</v>
      </c>
      <c r="I77" s="1">
        <f t="shared" si="53"/>
        <v>37</v>
      </c>
      <c r="J77" s="1">
        <f t="shared" si="54"/>
        <v>32</v>
      </c>
      <c r="K77" s="1">
        <f t="shared" si="55"/>
        <v>12</v>
      </c>
      <c r="L77" s="1">
        <f t="shared" si="56"/>
        <v>7</v>
      </c>
      <c r="M77" s="1">
        <f t="shared" si="57"/>
        <v>2</v>
      </c>
      <c r="N77" s="1">
        <f t="shared" si="58"/>
        <v>1</v>
      </c>
      <c r="O77" s="1">
        <f t="shared" si="59"/>
        <v>21</v>
      </c>
      <c r="P77" s="1">
        <f t="shared" si="60"/>
        <v>13</v>
      </c>
      <c r="Q77" s="1">
        <f t="shared" si="61"/>
        <v>5</v>
      </c>
      <c r="R77" s="1">
        <f t="shared" si="62"/>
        <v>16</v>
      </c>
      <c r="S77" s="1">
        <f t="shared" si="63"/>
        <v>19</v>
      </c>
      <c r="T77" s="1">
        <f t="shared" si="64"/>
        <v>2</v>
      </c>
      <c r="U77" s="1">
        <f t="shared" si="65"/>
        <v>10</v>
      </c>
      <c r="V77" s="1">
        <f t="shared" si="66"/>
        <v>10</v>
      </c>
      <c r="W77" s="1">
        <f t="shared" si="67"/>
        <v>3</v>
      </c>
      <c r="X77" s="1">
        <f t="shared" si="68"/>
        <v>21</v>
      </c>
      <c r="Y77" s="1">
        <f t="shared" si="69"/>
        <v>18</v>
      </c>
      <c r="Z77" s="1">
        <f t="shared" si="70"/>
        <v>5</v>
      </c>
      <c r="AA77" s="1" t="str">
        <f t="shared" si="51"/>
        <v>W</v>
      </c>
      <c r="AB77" s="1">
        <f t="shared" si="71"/>
        <v>1</v>
      </c>
      <c r="AC77" s="1" t="str">
        <f t="shared" si="52"/>
        <v>W</v>
      </c>
      <c r="AD77" s="1">
        <f t="shared" si="72"/>
        <v>5</v>
      </c>
      <c r="AE77" s="1">
        <f t="shared" si="73"/>
        <v>4</v>
      </c>
      <c r="AF77" s="1">
        <f t="shared" si="74"/>
        <v>1</v>
      </c>
      <c r="AG77" s="43"/>
    </row>
    <row r="78" spans="1:33" x14ac:dyDescent="0.3">
      <c r="A78" s="42">
        <v>46120</v>
      </c>
      <c r="B78" s="1">
        <v>77</v>
      </c>
      <c r="C78" s="1" t="s">
        <v>66</v>
      </c>
      <c r="D78" s="1" t="s">
        <v>20</v>
      </c>
      <c r="E78" s="1">
        <v>2</v>
      </c>
      <c r="F78" s="1">
        <v>5</v>
      </c>
      <c r="G78" s="1" t="s">
        <v>83</v>
      </c>
      <c r="H78" s="1" t="s">
        <v>83</v>
      </c>
      <c r="I78" s="1">
        <f t="shared" si="53"/>
        <v>37</v>
      </c>
      <c r="J78" s="1">
        <f t="shared" si="54"/>
        <v>33</v>
      </c>
      <c r="K78" s="1">
        <f t="shared" si="55"/>
        <v>12</v>
      </c>
      <c r="L78" s="1">
        <f t="shared" si="56"/>
        <v>7</v>
      </c>
      <c r="M78" s="1">
        <f t="shared" si="57"/>
        <v>2</v>
      </c>
      <c r="N78" s="1">
        <f t="shared" si="58"/>
        <v>1</v>
      </c>
      <c r="O78" s="1">
        <f t="shared" si="59"/>
        <v>21</v>
      </c>
      <c r="P78" s="1">
        <f t="shared" si="60"/>
        <v>14</v>
      </c>
      <c r="Q78" s="1">
        <f t="shared" si="61"/>
        <v>5</v>
      </c>
      <c r="R78" s="1">
        <f t="shared" si="62"/>
        <v>16</v>
      </c>
      <c r="S78" s="1">
        <f t="shared" si="63"/>
        <v>19</v>
      </c>
      <c r="T78" s="1">
        <f t="shared" si="64"/>
        <v>2</v>
      </c>
      <c r="U78" s="1">
        <f t="shared" si="65"/>
        <v>10</v>
      </c>
      <c r="V78" s="1">
        <f t="shared" si="66"/>
        <v>11</v>
      </c>
      <c r="W78" s="1">
        <f t="shared" si="67"/>
        <v>3</v>
      </c>
      <c r="X78" s="1">
        <f t="shared" si="68"/>
        <v>21</v>
      </c>
      <c r="Y78" s="1">
        <f t="shared" si="69"/>
        <v>19</v>
      </c>
      <c r="Z78" s="1">
        <f t="shared" si="70"/>
        <v>5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5</v>
      </c>
      <c r="AE78" s="1">
        <f t="shared" si="73"/>
        <v>4</v>
      </c>
      <c r="AF78" s="1">
        <f t="shared" si="74"/>
        <v>1</v>
      </c>
      <c r="AG78" s="43"/>
    </row>
    <row r="79" spans="1:33" x14ac:dyDescent="0.3">
      <c r="A79" s="42">
        <v>46121</v>
      </c>
      <c r="B79" s="1">
        <v>78</v>
      </c>
      <c r="C79" s="1" t="s">
        <v>65</v>
      </c>
      <c r="D79" s="1" t="s">
        <v>31</v>
      </c>
      <c r="E79" s="1">
        <v>1</v>
      </c>
      <c r="F79" s="1">
        <v>6</v>
      </c>
      <c r="G79" s="1" t="s">
        <v>83</v>
      </c>
      <c r="H79" s="1" t="s">
        <v>83</v>
      </c>
      <c r="I79" s="1">
        <f t="shared" si="53"/>
        <v>37</v>
      </c>
      <c r="J79" s="1">
        <f t="shared" si="54"/>
        <v>34</v>
      </c>
      <c r="K79" s="1">
        <f t="shared" si="55"/>
        <v>12</v>
      </c>
      <c r="L79" s="1">
        <f t="shared" si="56"/>
        <v>7</v>
      </c>
      <c r="M79" s="1">
        <f t="shared" si="57"/>
        <v>2</v>
      </c>
      <c r="N79" s="1">
        <f t="shared" si="58"/>
        <v>1</v>
      </c>
      <c r="O79" s="1">
        <f t="shared" si="59"/>
        <v>21</v>
      </c>
      <c r="P79" s="1">
        <f t="shared" si="60"/>
        <v>14</v>
      </c>
      <c r="Q79" s="1">
        <f t="shared" si="61"/>
        <v>5</v>
      </c>
      <c r="R79" s="1">
        <f t="shared" si="62"/>
        <v>16</v>
      </c>
      <c r="S79" s="1">
        <f t="shared" si="63"/>
        <v>20</v>
      </c>
      <c r="T79" s="1">
        <f t="shared" si="64"/>
        <v>2</v>
      </c>
      <c r="U79" s="1">
        <f t="shared" si="65"/>
        <v>10</v>
      </c>
      <c r="V79" s="1">
        <f t="shared" si="66"/>
        <v>12</v>
      </c>
      <c r="W79" s="1">
        <f t="shared" si="67"/>
        <v>3</v>
      </c>
      <c r="X79" s="1">
        <f t="shared" si="68"/>
        <v>21</v>
      </c>
      <c r="Y79" s="1">
        <f t="shared" si="69"/>
        <v>20</v>
      </c>
      <c r="Z79" s="1">
        <f t="shared" si="70"/>
        <v>5</v>
      </c>
      <c r="AA79" s="1" t="str">
        <f t="shared" si="51"/>
        <v>L</v>
      </c>
      <c r="AB79" s="1">
        <f t="shared" si="71"/>
        <v>2</v>
      </c>
      <c r="AC79" s="1" t="str">
        <f t="shared" si="52"/>
        <v>L</v>
      </c>
      <c r="AD79" s="1">
        <f t="shared" si="72"/>
        <v>5</v>
      </c>
      <c r="AE79" s="1">
        <f t="shared" si="73"/>
        <v>4</v>
      </c>
      <c r="AF79" s="1">
        <f t="shared" si="74"/>
        <v>1</v>
      </c>
      <c r="AG79" s="43"/>
    </row>
    <row r="80" spans="1:33" x14ac:dyDescent="0.3">
      <c r="A80" s="42">
        <v>46123</v>
      </c>
      <c r="B80" s="1">
        <v>79</v>
      </c>
      <c r="C80" s="1" t="s">
        <v>66</v>
      </c>
      <c r="D80" s="1" t="s">
        <v>3</v>
      </c>
      <c r="E80" s="1">
        <v>3</v>
      </c>
      <c r="F80" s="1">
        <v>4</v>
      </c>
      <c r="G80" s="1" t="s">
        <v>84</v>
      </c>
      <c r="H80" s="1" t="s">
        <v>84</v>
      </c>
      <c r="I80" s="1">
        <f t="shared" si="53"/>
        <v>37</v>
      </c>
      <c r="J80" s="1">
        <f t="shared" si="54"/>
        <v>34</v>
      </c>
      <c r="K80" s="1">
        <f t="shared" si="55"/>
        <v>12</v>
      </c>
      <c r="L80" s="1">
        <f t="shared" si="56"/>
        <v>8</v>
      </c>
      <c r="M80" s="1">
        <f t="shared" si="57"/>
        <v>2</v>
      </c>
      <c r="N80" s="1">
        <f t="shared" si="58"/>
        <v>2</v>
      </c>
      <c r="O80" s="1">
        <f t="shared" si="59"/>
        <v>21</v>
      </c>
      <c r="P80" s="1">
        <f t="shared" si="60"/>
        <v>14</v>
      </c>
      <c r="Q80" s="1">
        <f t="shared" si="61"/>
        <v>6</v>
      </c>
      <c r="R80" s="1">
        <f t="shared" si="62"/>
        <v>16</v>
      </c>
      <c r="S80" s="1">
        <f t="shared" si="63"/>
        <v>20</v>
      </c>
      <c r="T80" s="1">
        <f t="shared" si="64"/>
        <v>2</v>
      </c>
      <c r="U80" s="1">
        <f t="shared" si="65"/>
        <v>10</v>
      </c>
      <c r="V80" s="1">
        <f t="shared" si="66"/>
        <v>12</v>
      </c>
      <c r="W80" s="1">
        <f t="shared" si="67"/>
        <v>4</v>
      </c>
      <c r="X80" s="1">
        <f t="shared" si="68"/>
        <v>21</v>
      </c>
      <c r="Y80" s="1">
        <f t="shared" si="69"/>
        <v>20</v>
      </c>
      <c r="Z80" s="1">
        <f t="shared" si="70"/>
        <v>6</v>
      </c>
      <c r="AA80" s="1" t="str">
        <f t="shared" si="51"/>
        <v>L</v>
      </c>
      <c r="AB80" s="1">
        <f t="shared" si="71"/>
        <v>3</v>
      </c>
      <c r="AC80" s="1" t="str">
        <f t="shared" si="52"/>
        <v>OTL</v>
      </c>
      <c r="AD80" s="1">
        <f t="shared" si="72"/>
        <v>5</v>
      </c>
      <c r="AE80" s="1">
        <f t="shared" si="73"/>
        <v>3</v>
      </c>
      <c r="AF80" s="1">
        <f t="shared" si="74"/>
        <v>2</v>
      </c>
      <c r="AG80" s="43"/>
    </row>
    <row r="81" spans="1:33" x14ac:dyDescent="0.3">
      <c r="A81" s="42">
        <v>46125</v>
      </c>
      <c r="B81" s="1">
        <v>80</v>
      </c>
      <c r="C81" s="1" t="s">
        <v>65</v>
      </c>
      <c r="D81" s="1" t="s">
        <v>15</v>
      </c>
      <c r="E81" s="1">
        <v>3</v>
      </c>
      <c r="F81" s="1">
        <v>2</v>
      </c>
      <c r="G81" s="1" t="s">
        <v>83</v>
      </c>
      <c r="H81" s="1" t="s">
        <v>83</v>
      </c>
      <c r="I81" s="1">
        <f t="shared" si="53"/>
        <v>38</v>
      </c>
      <c r="J81" s="1">
        <f t="shared" si="54"/>
        <v>34</v>
      </c>
      <c r="K81" s="1">
        <f t="shared" si="55"/>
        <v>12</v>
      </c>
      <c r="L81" s="1">
        <f t="shared" si="56"/>
        <v>8</v>
      </c>
      <c r="M81" s="1">
        <f t="shared" si="57"/>
        <v>2</v>
      </c>
      <c r="N81" s="1">
        <f t="shared" si="58"/>
        <v>2</v>
      </c>
      <c r="O81" s="1">
        <f t="shared" si="59"/>
        <v>21</v>
      </c>
      <c r="P81" s="1">
        <f t="shared" si="60"/>
        <v>14</v>
      </c>
      <c r="Q81" s="1">
        <f t="shared" si="61"/>
        <v>6</v>
      </c>
      <c r="R81" s="1">
        <f t="shared" si="62"/>
        <v>17</v>
      </c>
      <c r="S81" s="1">
        <f t="shared" si="63"/>
        <v>20</v>
      </c>
      <c r="T81" s="1">
        <f t="shared" si="64"/>
        <v>2</v>
      </c>
      <c r="U81" s="1">
        <f t="shared" si="65"/>
        <v>10</v>
      </c>
      <c r="V81" s="1">
        <f t="shared" si="66"/>
        <v>12</v>
      </c>
      <c r="W81" s="1">
        <f t="shared" si="67"/>
        <v>4</v>
      </c>
      <c r="X81" s="1">
        <f t="shared" si="68"/>
        <v>22</v>
      </c>
      <c r="Y81" s="1">
        <f t="shared" si="69"/>
        <v>20</v>
      </c>
      <c r="Z81" s="1">
        <f t="shared" si="70"/>
        <v>6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6</v>
      </c>
      <c r="AE81" s="1">
        <f t="shared" si="73"/>
        <v>3</v>
      </c>
      <c r="AF81" s="1">
        <f t="shared" si="74"/>
        <v>1</v>
      </c>
      <c r="AG81" s="43"/>
    </row>
    <row r="82" spans="1:33" x14ac:dyDescent="0.3">
      <c r="A82" s="42">
        <v>46127</v>
      </c>
      <c r="B82" s="1">
        <v>81</v>
      </c>
      <c r="C82" s="1" t="s">
        <v>65</v>
      </c>
      <c r="D82" s="1" t="s">
        <v>25</v>
      </c>
      <c r="E82" s="1">
        <v>2</v>
      </c>
      <c r="F82" s="1">
        <v>5</v>
      </c>
      <c r="G82" s="1" t="s">
        <v>83</v>
      </c>
      <c r="H82" s="1" t="s">
        <v>83</v>
      </c>
      <c r="I82" s="1">
        <f t="shared" si="53"/>
        <v>38</v>
      </c>
      <c r="J82" s="1">
        <f t="shared" si="54"/>
        <v>35</v>
      </c>
      <c r="K82" s="1">
        <f t="shared" si="55"/>
        <v>12</v>
      </c>
      <c r="L82" s="1">
        <f t="shared" si="56"/>
        <v>8</v>
      </c>
      <c r="M82" s="1">
        <f t="shared" si="57"/>
        <v>2</v>
      </c>
      <c r="N82" s="1">
        <f t="shared" si="58"/>
        <v>2</v>
      </c>
      <c r="O82" s="1">
        <f t="shared" si="59"/>
        <v>21</v>
      </c>
      <c r="P82" s="1">
        <f t="shared" si="60"/>
        <v>14</v>
      </c>
      <c r="Q82" s="1">
        <f t="shared" si="61"/>
        <v>6</v>
      </c>
      <c r="R82" s="1">
        <f t="shared" si="62"/>
        <v>17</v>
      </c>
      <c r="S82" s="1">
        <f t="shared" si="63"/>
        <v>21</v>
      </c>
      <c r="T82" s="1">
        <f t="shared" si="64"/>
        <v>2</v>
      </c>
      <c r="U82" s="1">
        <f t="shared" si="65"/>
        <v>10</v>
      </c>
      <c r="V82" s="1">
        <f t="shared" si="66"/>
        <v>12</v>
      </c>
      <c r="W82" s="1">
        <f t="shared" si="67"/>
        <v>4</v>
      </c>
      <c r="X82" s="1">
        <f t="shared" si="68"/>
        <v>22</v>
      </c>
      <c r="Y82" s="1">
        <f t="shared" si="69"/>
        <v>21</v>
      </c>
      <c r="Z82" s="1">
        <f t="shared" si="70"/>
        <v>6</v>
      </c>
      <c r="AA82" s="1" t="str">
        <f t="shared" si="51"/>
        <v>L</v>
      </c>
      <c r="AB82" s="1">
        <f t="shared" si="71"/>
        <v>1</v>
      </c>
      <c r="AC82" s="1" t="str">
        <f t="shared" si="52"/>
        <v>L</v>
      </c>
      <c r="AD82" s="1">
        <f t="shared" si="72"/>
        <v>5</v>
      </c>
      <c r="AE82" s="1">
        <f t="shared" si="73"/>
        <v>4</v>
      </c>
      <c r="AF82" s="1">
        <f t="shared" si="74"/>
        <v>1</v>
      </c>
      <c r="AG82" s="43"/>
    </row>
    <row r="83" spans="1:33" x14ac:dyDescent="0.3">
      <c r="A83" s="42">
        <v>46128</v>
      </c>
      <c r="B83" s="1">
        <v>82</v>
      </c>
      <c r="C83" s="1" t="s">
        <v>65</v>
      </c>
      <c r="D83" s="1" t="s">
        <v>0</v>
      </c>
      <c r="E83" s="1">
        <v>6</v>
      </c>
      <c r="F83" s="1">
        <v>1</v>
      </c>
      <c r="G83" s="1" t="s">
        <v>83</v>
      </c>
      <c r="H83" s="1" t="s">
        <v>83</v>
      </c>
      <c r="I83" s="1">
        <f t="shared" si="53"/>
        <v>39</v>
      </c>
      <c r="J83" s="1">
        <f t="shared" si="54"/>
        <v>35</v>
      </c>
      <c r="K83" s="1">
        <f t="shared" si="55"/>
        <v>12</v>
      </c>
      <c r="L83" s="1">
        <f t="shared" si="56"/>
        <v>8</v>
      </c>
      <c r="M83" s="1">
        <f t="shared" si="57"/>
        <v>2</v>
      </c>
      <c r="N83" s="1">
        <f t="shared" si="58"/>
        <v>2</v>
      </c>
      <c r="O83" s="1">
        <f t="shared" si="59"/>
        <v>21</v>
      </c>
      <c r="P83" s="1">
        <f t="shared" si="60"/>
        <v>14</v>
      </c>
      <c r="Q83" s="1">
        <f t="shared" si="61"/>
        <v>6</v>
      </c>
      <c r="R83" s="1">
        <f t="shared" si="62"/>
        <v>18</v>
      </c>
      <c r="S83" s="1">
        <f t="shared" si="63"/>
        <v>21</v>
      </c>
      <c r="T83" s="1">
        <f t="shared" si="64"/>
        <v>2</v>
      </c>
      <c r="U83" s="1">
        <f t="shared" si="65"/>
        <v>10</v>
      </c>
      <c r="V83" s="1">
        <f t="shared" si="66"/>
        <v>12</v>
      </c>
      <c r="W83" s="1">
        <f t="shared" si="67"/>
        <v>4</v>
      </c>
      <c r="X83" s="1">
        <f t="shared" si="68"/>
        <v>23</v>
      </c>
      <c r="Y83" s="1">
        <f t="shared" si="69"/>
        <v>21</v>
      </c>
      <c r="Z83" s="1">
        <f t="shared" si="70"/>
        <v>6</v>
      </c>
      <c r="AA83" s="1" t="str">
        <f t="shared" si="51"/>
        <v>W</v>
      </c>
      <c r="AB83" s="1">
        <f t="shared" si="71"/>
        <v>1</v>
      </c>
      <c r="AC83" s="1" t="str">
        <f t="shared" si="52"/>
        <v>W</v>
      </c>
      <c r="AD83" s="1">
        <f t="shared" si="72"/>
        <v>5</v>
      </c>
      <c r="AE83" s="1">
        <f t="shared" si="73"/>
        <v>4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39</v>
      </c>
      <c r="J84" s="1">
        <f t="shared" si="75"/>
        <v>35</v>
      </c>
      <c r="K84" s="1">
        <f t="shared" si="75"/>
        <v>12</v>
      </c>
      <c r="L84" s="1">
        <f t="shared" si="75"/>
        <v>8</v>
      </c>
      <c r="M84" s="1">
        <f t="shared" si="75"/>
        <v>2</v>
      </c>
      <c r="N84" s="1">
        <f t="shared" si="75"/>
        <v>2</v>
      </c>
      <c r="O84" s="1">
        <f t="shared" ref="O84:Z84" si="76">IF(O2="","",MAX(O2:O83))</f>
        <v>21</v>
      </c>
      <c r="P84" s="1">
        <f t="shared" si="76"/>
        <v>14</v>
      </c>
      <c r="Q84" s="1">
        <f t="shared" si="76"/>
        <v>6</v>
      </c>
      <c r="R84" s="1">
        <f t="shared" si="76"/>
        <v>18</v>
      </c>
      <c r="S84" s="1">
        <f t="shared" si="76"/>
        <v>21</v>
      </c>
      <c r="T84" s="1">
        <f t="shared" si="76"/>
        <v>2</v>
      </c>
      <c r="U84" s="1">
        <f t="shared" si="76"/>
        <v>10</v>
      </c>
      <c r="V84" s="1">
        <f t="shared" si="76"/>
        <v>12</v>
      </c>
      <c r="W84" s="1">
        <f t="shared" si="76"/>
        <v>4</v>
      </c>
      <c r="X84" s="1">
        <f t="shared" si="76"/>
        <v>23</v>
      </c>
      <c r="Y84" s="1">
        <f t="shared" si="76"/>
        <v>21</v>
      </c>
      <c r="Z84" s="1">
        <f t="shared" si="76"/>
        <v>6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4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251</v>
      </c>
      <c r="F85" s="1">
        <f>SUM(F2:F83)</f>
        <v>292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21-14-6</v>
      </c>
      <c r="R85" s="1" t="str">
        <f>IF(R84="","0-0-0",CONCATENATE(R84,"-",S84,"-",T84))</f>
        <v>18-21-2</v>
      </c>
      <c r="U85" s="1" t="str">
        <f>IF(U84="","0-0-0",CONCATENATE(U84,"-",V84,"-",W84))</f>
        <v>10-12-4</v>
      </c>
      <c r="X85" s="1" t="str">
        <f>IF(X84="","0-0-0",CONCATENATE(X84,"-",Y84,"-",Z84))</f>
        <v>23-21-6</v>
      </c>
      <c r="AA85" s="1" t="str">
        <f>IF(AA84="","0-0",CONCATENATE(AA84,AB84))</f>
        <v>W1</v>
      </c>
      <c r="AD85" s="1" t="str">
        <f>IF(AD84="","0-0-0",CONCATENATE(AD84,"-",AE84,"-",AF84))</f>
        <v>5-4-1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200-000002000000}">
      <formula1>$AK$1:$AK$2</formula1>
    </dataValidation>
    <dataValidation type="list" allowBlank="1" showInputMessage="1" showErrorMessage="1" sqref="C2:C83" xr:uid="{00000000-0002-0000-D200-000001000000}">
      <formula1>$AL$1:$AL$2</formula1>
    </dataValidation>
    <dataValidation type="list" allowBlank="1" showInputMessage="1" showErrorMessage="1" sqref="D2:D83" xr:uid="{00000000-0002-0000-D200-000000000000}">
      <formula1>$AM$1:$AM$31</formula1>
    </dataValidation>
  </dataValidations>
  <hyperlinks>
    <hyperlink ref="AG1" location="Index!A1" display="Home" xr:uid="{D7DF4204-B2FF-4F20-8522-9AA7EFBD11E8}"/>
  </hyperlink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631-29DF-4EFC-A53F-60DBC8EEE632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31</v>
      </c>
      <c r="E2" s="1">
        <v>3</v>
      </c>
      <c r="F2" s="1">
        <v>1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2</v>
      </c>
      <c r="E3" s="1">
        <v>2</v>
      </c>
      <c r="F3" s="1">
        <v>1</v>
      </c>
      <c r="G3" s="1" t="s">
        <v>84</v>
      </c>
      <c r="H3" s="1" t="s">
        <v>83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2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2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45944</v>
      </c>
      <c r="B4" s="1">
        <v>3</v>
      </c>
      <c r="C4" s="1" t="s">
        <v>65</v>
      </c>
      <c r="D4" s="1" t="s">
        <v>16</v>
      </c>
      <c r="E4" s="1">
        <v>4</v>
      </c>
      <c r="F4" s="1">
        <v>5</v>
      </c>
      <c r="G4" s="1" t="s">
        <v>84</v>
      </c>
      <c r="H4" s="1" t="s">
        <v>83</v>
      </c>
      <c r="I4" s="1">
        <f t="shared" si="2"/>
        <v>2</v>
      </c>
      <c r="J4" s="1">
        <f t="shared" si="3"/>
        <v>0</v>
      </c>
      <c r="K4" s="1">
        <f t="shared" si="4"/>
        <v>1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0</v>
      </c>
      <c r="T4" s="1">
        <f t="shared" si="13"/>
        <v>1</v>
      </c>
      <c r="U4" s="1">
        <f t="shared" si="14"/>
        <v>2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OTL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45946</v>
      </c>
      <c r="B5" s="1">
        <v>4</v>
      </c>
      <c r="C5" s="1" t="s">
        <v>65</v>
      </c>
      <c r="D5" s="1" t="s">
        <v>11</v>
      </c>
      <c r="E5" s="1">
        <v>3</v>
      </c>
      <c r="F5" s="1">
        <v>4</v>
      </c>
      <c r="G5" s="1" t="s">
        <v>84</v>
      </c>
      <c r="H5" s="1" t="s">
        <v>84</v>
      </c>
      <c r="I5" s="1">
        <f t="shared" si="2"/>
        <v>2</v>
      </c>
      <c r="J5" s="1">
        <f t="shared" si="3"/>
        <v>0</v>
      </c>
      <c r="K5" s="1">
        <f t="shared" si="4"/>
        <v>1</v>
      </c>
      <c r="L5" s="1">
        <f t="shared" si="5"/>
        <v>2</v>
      </c>
      <c r="M5" s="1">
        <f t="shared" si="6"/>
        <v>0</v>
      </c>
      <c r="N5" s="1">
        <f t="shared" si="7"/>
        <v>1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0</v>
      </c>
      <c r="S5" s="1">
        <f t="shared" si="12"/>
        <v>0</v>
      </c>
      <c r="T5" s="1">
        <f t="shared" si="13"/>
        <v>2</v>
      </c>
      <c r="U5" s="1">
        <f t="shared" si="14"/>
        <v>2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0</v>
      </c>
      <c r="Z5" s="1">
        <f t="shared" si="19"/>
        <v>0</v>
      </c>
      <c r="AA5" s="1" t="str">
        <f t="shared" si="0"/>
        <v>L</v>
      </c>
      <c r="AB5" s="1">
        <f t="shared" si="20"/>
        <v>2</v>
      </c>
      <c r="AC5" s="1" t="str">
        <f t="shared" si="1"/>
        <v>OTL</v>
      </c>
      <c r="AD5" s="1">
        <f t="shared" si="21"/>
        <v>2</v>
      </c>
      <c r="AE5" s="1">
        <f t="shared" si="22"/>
        <v>0</v>
      </c>
      <c r="AF5" s="1">
        <f t="shared" si="23"/>
        <v>2</v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A6" s="42">
        <v>45948</v>
      </c>
      <c r="B6" s="1">
        <v>5</v>
      </c>
      <c r="C6" s="1" t="s">
        <v>65</v>
      </c>
      <c r="D6" s="1" t="s">
        <v>4</v>
      </c>
      <c r="E6" s="1">
        <v>4</v>
      </c>
      <c r="F6" s="1">
        <v>3</v>
      </c>
      <c r="G6" s="1" t="s">
        <v>84</v>
      </c>
      <c r="H6" s="1" t="s">
        <v>83</v>
      </c>
      <c r="I6" s="1">
        <f t="shared" si="2"/>
        <v>3</v>
      </c>
      <c r="J6" s="1">
        <f t="shared" si="3"/>
        <v>0</v>
      </c>
      <c r="K6" s="1">
        <f t="shared" si="4"/>
        <v>2</v>
      </c>
      <c r="L6" s="1">
        <f t="shared" si="5"/>
        <v>2</v>
      </c>
      <c r="M6" s="1">
        <f t="shared" si="6"/>
        <v>0</v>
      </c>
      <c r="N6" s="1">
        <f t="shared" si="7"/>
        <v>1</v>
      </c>
      <c r="O6" s="1">
        <f t="shared" si="8"/>
        <v>2</v>
      </c>
      <c r="P6" s="1">
        <f t="shared" si="9"/>
        <v>0</v>
      </c>
      <c r="Q6" s="1">
        <f t="shared" si="10"/>
        <v>0</v>
      </c>
      <c r="R6" s="1">
        <f t="shared" si="11"/>
        <v>1</v>
      </c>
      <c r="S6" s="1">
        <f t="shared" si="12"/>
        <v>0</v>
      </c>
      <c r="T6" s="1">
        <f t="shared" si="13"/>
        <v>2</v>
      </c>
      <c r="U6" s="1">
        <f t="shared" si="14"/>
        <v>2</v>
      </c>
      <c r="V6" s="1">
        <f t="shared" si="15"/>
        <v>0</v>
      </c>
      <c r="W6" s="1">
        <f t="shared" si="16"/>
        <v>0</v>
      </c>
      <c r="X6" s="1">
        <f t="shared" si="17"/>
        <v>2</v>
      </c>
      <c r="Y6" s="1">
        <f t="shared" si="18"/>
        <v>0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3</v>
      </c>
      <c r="AE6" s="1">
        <f t="shared" si="22"/>
        <v>0</v>
      </c>
      <c r="AF6" s="1">
        <f t="shared" si="23"/>
        <v>2</v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A7" s="42">
        <v>45950</v>
      </c>
      <c r="B7" s="1">
        <v>6</v>
      </c>
      <c r="C7" s="1" t="s">
        <v>65</v>
      </c>
      <c r="D7" s="1" t="s">
        <v>10</v>
      </c>
      <c r="E7" s="1">
        <v>2</v>
      </c>
      <c r="F7" s="1">
        <v>5</v>
      </c>
      <c r="G7" s="1" t="s">
        <v>83</v>
      </c>
      <c r="H7" s="1" t="s">
        <v>83</v>
      </c>
      <c r="I7" s="1">
        <f t="shared" si="2"/>
        <v>3</v>
      </c>
      <c r="J7" s="1">
        <f t="shared" si="3"/>
        <v>1</v>
      </c>
      <c r="K7" s="1">
        <f t="shared" si="4"/>
        <v>2</v>
      </c>
      <c r="L7" s="1">
        <f t="shared" si="5"/>
        <v>2</v>
      </c>
      <c r="M7" s="1">
        <f t="shared" si="6"/>
        <v>0</v>
      </c>
      <c r="N7" s="1">
        <f t="shared" si="7"/>
        <v>1</v>
      </c>
      <c r="O7" s="1">
        <f t="shared" si="8"/>
        <v>2</v>
      </c>
      <c r="P7" s="1">
        <f t="shared" si="9"/>
        <v>0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2</v>
      </c>
      <c r="U7" s="1">
        <f t="shared" si="14"/>
        <v>2</v>
      </c>
      <c r="V7" s="1">
        <f t="shared" si="15"/>
        <v>0</v>
      </c>
      <c r="W7" s="1">
        <f t="shared" si="16"/>
        <v>0</v>
      </c>
      <c r="X7" s="1">
        <f t="shared" si="17"/>
        <v>2</v>
      </c>
      <c r="Y7" s="1">
        <f t="shared" si="18"/>
        <v>0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3</v>
      </c>
      <c r="AE7" s="1">
        <f t="shared" si="22"/>
        <v>1</v>
      </c>
      <c r="AF7" s="1">
        <f t="shared" si="23"/>
        <v>2</v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A8" s="42">
        <v>45951</v>
      </c>
      <c r="B8" s="1">
        <v>7</v>
      </c>
      <c r="C8" s="1" t="s">
        <v>65</v>
      </c>
      <c r="D8" s="1" t="s">
        <v>1</v>
      </c>
      <c r="E8" s="1">
        <v>1</v>
      </c>
      <c r="F8" s="1">
        <v>4</v>
      </c>
      <c r="G8" s="1" t="s">
        <v>83</v>
      </c>
      <c r="H8" s="1" t="s">
        <v>83</v>
      </c>
      <c r="I8" s="1">
        <f t="shared" si="2"/>
        <v>3</v>
      </c>
      <c r="J8" s="1">
        <f t="shared" si="3"/>
        <v>2</v>
      </c>
      <c r="K8" s="1">
        <f t="shared" si="4"/>
        <v>2</v>
      </c>
      <c r="L8" s="1">
        <f t="shared" si="5"/>
        <v>2</v>
      </c>
      <c r="M8" s="1">
        <f t="shared" si="6"/>
        <v>0</v>
      </c>
      <c r="N8" s="1">
        <f t="shared" si="7"/>
        <v>1</v>
      </c>
      <c r="O8" s="1">
        <f t="shared" si="8"/>
        <v>2</v>
      </c>
      <c r="P8" s="1">
        <f t="shared" si="9"/>
        <v>0</v>
      </c>
      <c r="Q8" s="1">
        <f t="shared" si="10"/>
        <v>0</v>
      </c>
      <c r="R8" s="1">
        <f t="shared" si="11"/>
        <v>1</v>
      </c>
      <c r="S8" s="1">
        <f t="shared" si="12"/>
        <v>2</v>
      </c>
      <c r="T8" s="1">
        <f t="shared" si="13"/>
        <v>2</v>
      </c>
      <c r="U8" s="1">
        <f t="shared" si="14"/>
        <v>2</v>
      </c>
      <c r="V8" s="1">
        <f t="shared" si="15"/>
        <v>0</v>
      </c>
      <c r="W8" s="1">
        <f t="shared" si="16"/>
        <v>0</v>
      </c>
      <c r="X8" s="1">
        <f t="shared" si="17"/>
        <v>2</v>
      </c>
      <c r="Y8" s="1">
        <f t="shared" si="18"/>
        <v>0</v>
      </c>
      <c r="Z8" s="1">
        <f t="shared" si="19"/>
        <v>0</v>
      </c>
      <c r="AA8" s="1" t="str">
        <f t="shared" si="0"/>
        <v>L</v>
      </c>
      <c r="AB8" s="1">
        <f t="shared" si="20"/>
        <v>2</v>
      </c>
      <c r="AC8" s="1" t="str">
        <f t="shared" si="1"/>
        <v>L</v>
      </c>
      <c r="AD8" s="1">
        <f t="shared" si="21"/>
        <v>3</v>
      </c>
      <c r="AE8" s="1">
        <f t="shared" si="22"/>
        <v>2</v>
      </c>
      <c r="AF8" s="1">
        <f t="shared" si="23"/>
        <v>2</v>
      </c>
      <c r="AG8" s="43"/>
      <c r="AM8" s="1" t="s">
        <v>23</v>
      </c>
      <c r="AN8" s="1" t="s">
        <v>17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0</v>
      </c>
      <c r="E9" s="1">
        <v>3</v>
      </c>
      <c r="F9" s="1">
        <v>0</v>
      </c>
      <c r="G9" s="1" t="s">
        <v>83</v>
      </c>
      <c r="H9" s="1" t="s">
        <v>83</v>
      </c>
      <c r="I9" s="1">
        <f t="shared" si="2"/>
        <v>4</v>
      </c>
      <c r="J9" s="1">
        <f t="shared" si="3"/>
        <v>2</v>
      </c>
      <c r="K9" s="1">
        <f t="shared" si="4"/>
        <v>2</v>
      </c>
      <c r="L9" s="1">
        <f t="shared" si="5"/>
        <v>2</v>
      </c>
      <c r="M9" s="1">
        <f t="shared" si="6"/>
        <v>0</v>
      </c>
      <c r="N9" s="1">
        <f t="shared" si="7"/>
        <v>1</v>
      </c>
      <c r="O9" s="1">
        <f t="shared" si="8"/>
        <v>2</v>
      </c>
      <c r="P9" s="1">
        <f t="shared" si="9"/>
        <v>0</v>
      </c>
      <c r="Q9" s="1">
        <f t="shared" si="10"/>
        <v>0</v>
      </c>
      <c r="R9" s="1">
        <f t="shared" si="11"/>
        <v>2</v>
      </c>
      <c r="S9" s="1">
        <f t="shared" si="12"/>
        <v>2</v>
      </c>
      <c r="T9" s="1">
        <f t="shared" si="13"/>
        <v>2</v>
      </c>
      <c r="U9" s="1">
        <f t="shared" si="14"/>
        <v>2</v>
      </c>
      <c r="V9" s="1">
        <f t="shared" si="15"/>
        <v>0</v>
      </c>
      <c r="W9" s="1">
        <f t="shared" si="16"/>
        <v>0</v>
      </c>
      <c r="X9" s="1">
        <f t="shared" si="17"/>
        <v>3</v>
      </c>
      <c r="Y9" s="1">
        <f t="shared" si="18"/>
        <v>0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2</v>
      </c>
      <c r="AF9" s="1">
        <f t="shared" si="23"/>
        <v>2</v>
      </c>
      <c r="AG9" s="43"/>
      <c r="AM9" s="1" t="s">
        <v>22</v>
      </c>
      <c r="AN9" s="1" t="s">
        <v>15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20</v>
      </c>
      <c r="E10" s="1">
        <v>3</v>
      </c>
      <c r="F10" s="1">
        <v>2</v>
      </c>
      <c r="G10" s="1" t="s">
        <v>83</v>
      </c>
      <c r="H10" s="1" t="s">
        <v>83</v>
      </c>
      <c r="I10" s="1">
        <f t="shared" si="2"/>
        <v>5</v>
      </c>
      <c r="J10" s="1">
        <f t="shared" si="3"/>
        <v>2</v>
      </c>
      <c r="K10" s="1">
        <f t="shared" si="4"/>
        <v>2</v>
      </c>
      <c r="L10" s="1">
        <f t="shared" si="5"/>
        <v>2</v>
      </c>
      <c r="M10" s="1">
        <f t="shared" si="6"/>
        <v>0</v>
      </c>
      <c r="N10" s="1">
        <f t="shared" si="7"/>
        <v>1</v>
      </c>
      <c r="O10" s="1">
        <f t="shared" si="8"/>
        <v>3</v>
      </c>
      <c r="P10" s="1">
        <f t="shared" si="9"/>
        <v>0</v>
      </c>
      <c r="Q10" s="1">
        <f t="shared" si="10"/>
        <v>0</v>
      </c>
      <c r="R10" s="1">
        <f t="shared" si="11"/>
        <v>2</v>
      </c>
      <c r="S10" s="1">
        <f t="shared" si="12"/>
        <v>2</v>
      </c>
      <c r="T10" s="1">
        <f t="shared" si="13"/>
        <v>2</v>
      </c>
      <c r="U10" s="1">
        <f t="shared" si="14"/>
        <v>3</v>
      </c>
      <c r="V10" s="1">
        <f t="shared" si="15"/>
        <v>0</v>
      </c>
      <c r="W10" s="1">
        <f t="shared" si="16"/>
        <v>0</v>
      </c>
      <c r="X10" s="1">
        <f t="shared" si="17"/>
        <v>4</v>
      </c>
      <c r="Y10" s="1">
        <f t="shared" si="18"/>
        <v>0</v>
      </c>
      <c r="Z10" s="1">
        <f t="shared" si="19"/>
        <v>0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5</v>
      </c>
      <c r="AE10" s="1">
        <f t="shared" si="22"/>
        <v>2</v>
      </c>
      <c r="AF10" s="1">
        <f t="shared" si="23"/>
        <v>2</v>
      </c>
      <c r="AG10" s="43"/>
      <c r="AM10" s="1" t="s">
        <v>21</v>
      </c>
      <c r="AN10" s="1" t="s">
        <v>8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16</v>
      </c>
      <c r="E11" s="1">
        <v>3</v>
      </c>
      <c r="F11" s="1">
        <v>4</v>
      </c>
      <c r="G11" s="1" t="s">
        <v>84</v>
      </c>
      <c r="H11" s="1" t="s">
        <v>83</v>
      </c>
      <c r="I11" s="1">
        <f t="shared" si="2"/>
        <v>5</v>
      </c>
      <c r="J11" s="1">
        <f t="shared" si="3"/>
        <v>2</v>
      </c>
      <c r="K11" s="1">
        <f t="shared" si="4"/>
        <v>2</v>
      </c>
      <c r="L11" s="1">
        <f t="shared" si="5"/>
        <v>3</v>
      </c>
      <c r="M11" s="1">
        <f t="shared" si="6"/>
        <v>0</v>
      </c>
      <c r="N11" s="1">
        <f t="shared" si="7"/>
        <v>1</v>
      </c>
      <c r="O11" s="1">
        <f t="shared" si="8"/>
        <v>3</v>
      </c>
      <c r="P11" s="1">
        <f t="shared" si="9"/>
        <v>0</v>
      </c>
      <c r="Q11" s="1">
        <f t="shared" si="10"/>
        <v>1</v>
      </c>
      <c r="R11" s="1">
        <f t="shared" si="11"/>
        <v>2</v>
      </c>
      <c r="S11" s="1">
        <f t="shared" si="12"/>
        <v>2</v>
      </c>
      <c r="T11" s="1">
        <f t="shared" si="13"/>
        <v>2</v>
      </c>
      <c r="U11" s="1">
        <f t="shared" si="14"/>
        <v>3</v>
      </c>
      <c r="V11" s="1">
        <f t="shared" si="15"/>
        <v>0</v>
      </c>
      <c r="W11" s="1">
        <f t="shared" si="16"/>
        <v>0</v>
      </c>
      <c r="X11" s="1">
        <f t="shared" si="17"/>
        <v>4</v>
      </c>
      <c r="Y11" s="1">
        <f t="shared" si="18"/>
        <v>0</v>
      </c>
      <c r="Z11" s="1">
        <f t="shared" si="19"/>
        <v>0</v>
      </c>
      <c r="AA11" s="1" t="str">
        <f t="shared" si="0"/>
        <v>L</v>
      </c>
      <c r="AB11" s="1">
        <f t="shared" si="20"/>
        <v>1</v>
      </c>
      <c r="AC11" s="1" t="str">
        <f t="shared" si="1"/>
        <v>OTL</v>
      </c>
      <c r="AD11" s="1">
        <f t="shared" si="21"/>
        <v>5</v>
      </c>
      <c r="AE11" s="1">
        <f t="shared" si="22"/>
        <v>2</v>
      </c>
      <c r="AF11" s="1">
        <f t="shared" si="23"/>
        <v>3</v>
      </c>
      <c r="AG11" s="43"/>
      <c r="AM11" s="1" t="s">
        <v>20</v>
      </c>
      <c r="AN11" s="1" t="s">
        <v>6</v>
      </c>
    </row>
    <row r="12" spans="1:41" x14ac:dyDescent="0.3">
      <c r="A12" s="42">
        <v>45962</v>
      </c>
      <c r="B12" s="1">
        <v>11</v>
      </c>
      <c r="C12" s="1" t="s">
        <v>66</v>
      </c>
      <c r="D12" s="1" t="s">
        <v>12</v>
      </c>
      <c r="E12" s="1">
        <v>2</v>
      </c>
      <c r="F12" s="1">
        <v>3</v>
      </c>
      <c r="G12" s="1" t="s">
        <v>84</v>
      </c>
      <c r="H12" s="1" t="s">
        <v>83</v>
      </c>
      <c r="I12" s="1">
        <f t="shared" si="2"/>
        <v>5</v>
      </c>
      <c r="J12" s="1">
        <f t="shared" si="3"/>
        <v>2</v>
      </c>
      <c r="K12" s="1">
        <f t="shared" si="4"/>
        <v>2</v>
      </c>
      <c r="L12" s="1">
        <f t="shared" si="5"/>
        <v>4</v>
      </c>
      <c r="M12" s="1">
        <f t="shared" si="6"/>
        <v>0</v>
      </c>
      <c r="N12" s="1">
        <f t="shared" si="7"/>
        <v>1</v>
      </c>
      <c r="O12" s="1">
        <f t="shared" si="8"/>
        <v>3</v>
      </c>
      <c r="P12" s="1">
        <f t="shared" si="9"/>
        <v>0</v>
      </c>
      <c r="Q12" s="1">
        <f t="shared" si="10"/>
        <v>2</v>
      </c>
      <c r="R12" s="1">
        <f t="shared" si="11"/>
        <v>2</v>
      </c>
      <c r="S12" s="1">
        <f t="shared" si="12"/>
        <v>2</v>
      </c>
      <c r="T12" s="1">
        <f t="shared" si="13"/>
        <v>2</v>
      </c>
      <c r="U12" s="1">
        <f t="shared" si="14"/>
        <v>3</v>
      </c>
      <c r="V12" s="1">
        <f t="shared" si="15"/>
        <v>0</v>
      </c>
      <c r="W12" s="1">
        <f t="shared" si="16"/>
        <v>0</v>
      </c>
      <c r="X12" s="1">
        <f t="shared" si="17"/>
        <v>4</v>
      </c>
      <c r="Y12" s="1">
        <f t="shared" si="18"/>
        <v>0</v>
      </c>
      <c r="Z12" s="1">
        <f t="shared" si="19"/>
        <v>0</v>
      </c>
      <c r="AA12" s="1" t="str">
        <f t="shared" si="0"/>
        <v>L</v>
      </c>
      <c r="AB12" s="1">
        <f t="shared" si="20"/>
        <v>2</v>
      </c>
      <c r="AC12" s="1" t="str">
        <f t="shared" si="1"/>
        <v>OTL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4</v>
      </c>
      <c r="AG12" s="43"/>
      <c r="AM12" s="1" t="s">
        <v>19</v>
      </c>
      <c r="AN12" s="1" t="s">
        <v>95</v>
      </c>
    </row>
    <row r="13" spans="1:41" x14ac:dyDescent="0.3">
      <c r="A13" s="42">
        <v>45964</v>
      </c>
      <c r="B13" s="1">
        <v>12</v>
      </c>
      <c r="C13" s="1" t="s">
        <v>66</v>
      </c>
      <c r="D13" s="1" t="s">
        <v>25</v>
      </c>
      <c r="E13" s="1">
        <v>3</v>
      </c>
      <c r="F13" s="1">
        <v>1</v>
      </c>
      <c r="G13" s="1" t="s">
        <v>83</v>
      </c>
      <c r="H13" s="1" t="s">
        <v>83</v>
      </c>
      <c r="I13" s="1">
        <f t="shared" si="2"/>
        <v>6</v>
      </c>
      <c r="J13" s="1">
        <f t="shared" si="3"/>
        <v>2</v>
      </c>
      <c r="K13" s="1">
        <f t="shared" si="4"/>
        <v>2</v>
      </c>
      <c r="L13" s="1">
        <f t="shared" si="5"/>
        <v>4</v>
      </c>
      <c r="M13" s="1">
        <f t="shared" si="6"/>
        <v>0</v>
      </c>
      <c r="N13" s="1">
        <f t="shared" si="7"/>
        <v>1</v>
      </c>
      <c r="O13" s="1">
        <f t="shared" si="8"/>
        <v>4</v>
      </c>
      <c r="P13" s="1">
        <f t="shared" si="9"/>
        <v>0</v>
      </c>
      <c r="Q13" s="1">
        <f t="shared" si="10"/>
        <v>2</v>
      </c>
      <c r="R13" s="1">
        <f t="shared" si="11"/>
        <v>2</v>
      </c>
      <c r="S13" s="1">
        <f t="shared" si="12"/>
        <v>2</v>
      </c>
      <c r="T13" s="1">
        <f t="shared" si="13"/>
        <v>2</v>
      </c>
      <c r="U13" s="1">
        <f t="shared" si="14"/>
        <v>3</v>
      </c>
      <c r="V13" s="1">
        <f t="shared" si="15"/>
        <v>0</v>
      </c>
      <c r="W13" s="1">
        <f t="shared" si="16"/>
        <v>0</v>
      </c>
      <c r="X13" s="1">
        <f t="shared" si="17"/>
        <v>5</v>
      </c>
      <c r="Y13" s="1">
        <f t="shared" si="18"/>
        <v>0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4</v>
      </c>
      <c r="AE13" s="1">
        <f t="shared" si="25"/>
        <v>2</v>
      </c>
      <c r="AF13" s="1">
        <f t="shared" si="26"/>
        <v>4</v>
      </c>
      <c r="AG13" s="43"/>
      <c r="AM13" s="1" t="s">
        <v>18</v>
      </c>
      <c r="AN13" s="1" t="s">
        <v>3</v>
      </c>
    </row>
    <row r="14" spans="1:41" x14ac:dyDescent="0.3">
      <c r="A14" s="42">
        <v>45966</v>
      </c>
      <c r="B14" s="1">
        <v>13</v>
      </c>
      <c r="C14" s="1" t="s">
        <v>66</v>
      </c>
      <c r="D14" s="1" t="s">
        <v>8</v>
      </c>
      <c r="E14" s="1">
        <v>1</v>
      </c>
      <c r="F14" s="1">
        <v>6</v>
      </c>
      <c r="G14" s="1" t="s">
        <v>83</v>
      </c>
      <c r="H14" s="1" t="s">
        <v>83</v>
      </c>
      <c r="I14" s="1">
        <f t="shared" si="2"/>
        <v>6</v>
      </c>
      <c r="J14" s="1">
        <f t="shared" si="3"/>
        <v>3</v>
      </c>
      <c r="K14" s="1">
        <f t="shared" si="4"/>
        <v>2</v>
      </c>
      <c r="L14" s="1">
        <f t="shared" si="5"/>
        <v>4</v>
      </c>
      <c r="M14" s="1">
        <f t="shared" si="6"/>
        <v>0</v>
      </c>
      <c r="N14" s="1">
        <f t="shared" si="7"/>
        <v>1</v>
      </c>
      <c r="O14" s="1">
        <f t="shared" si="8"/>
        <v>4</v>
      </c>
      <c r="P14" s="1">
        <f t="shared" si="9"/>
        <v>1</v>
      </c>
      <c r="Q14" s="1">
        <f t="shared" si="10"/>
        <v>2</v>
      </c>
      <c r="R14" s="1">
        <f t="shared" si="11"/>
        <v>2</v>
      </c>
      <c r="S14" s="1">
        <f t="shared" si="12"/>
        <v>2</v>
      </c>
      <c r="T14" s="1">
        <f t="shared" si="13"/>
        <v>2</v>
      </c>
      <c r="U14" s="1">
        <f t="shared" si="14"/>
        <v>3</v>
      </c>
      <c r="V14" s="1">
        <f t="shared" si="15"/>
        <v>1</v>
      </c>
      <c r="W14" s="1">
        <f t="shared" si="16"/>
        <v>0</v>
      </c>
      <c r="X14" s="1">
        <f t="shared" si="17"/>
        <v>5</v>
      </c>
      <c r="Y14" s="1">
        <f t="shared" si="18"/>
        <v>1</v>
      </c>
      <c r="Z14" s="1">
        <f t="shared" si="19"/>
        <v>0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4</v>
      </c>
      <c r="AE14" s="1">
        <f t="shared" si="25"/>
        <v>3</v>
      </c>
      <c r="AF14" s="1">
        <f t="shared" si="26"/>
        <v>3</v>
      </c>
      <c r="AG14" s="43"/>
      <c r="AM14" s="1" t="s">
        <v>17</v>
      </c>
      <c r="AN14" s="1" t="s">
        <v>2</v>
      </c>
    </row>
    <row r="15" spans="1:41" x14ac:dyDescent="0.3">
      <c r="A15" s="42">
        <v>45969</v>
      </c>
      <c r="B15" s="1">
        <v>14</v>
      </c>
      <c r="C15" s="1" t="s">
        <v>65</v>
      </c>
      <c r="D15" s="1" t="s">
        <v>6</v>
      </c>
      <c r="E15" s="1">
        <v>4</v>
      </c>
      <c r="F15" s="1">
        <v>3</v>
      </c>
      <c r="G15" s="1" t="s">
        <v>84</v>
      </c>
      <c r="H15" s="1" t="s">
        <v>83</v>
      </c>
      <c r="I15" s="1">
        <f t="shared" si="2"/>
        <v>7</v>
      </c>
      <c r="J15" s="1">
        <f t="shared" si="3"/>
        <v>3</v>
      </c>
      <c r="K15" s="1">
        <f t="shared" si="4"/>
        <v>3</v>
      </c>
      <c r="L15" s="1">
        <f t="shared" si="5"/>
        <v>4</v>
      </c>
      <c r="M15" s="1">
        <f t="shared" si="6"/>
        <v>0</v>
      </c>
      <c r="N15" s="1">
        <f t="shared" si="7"/>
        <v>1</v>
      </c>
      <c r="O15" s="1">
        <f t="shared" si="8"/>
        <v>4</v>
      </c>
      <c r="P15" s="1">
        <f t="shared" si="9"/>
        <v>1</v>
      </c>
      <c r="Q15" s="1">
        <f t="shared" si="10"/>
        <v>2</v>
      </c>
      <c r="R15" s="1">
        <f t="shared" si="11"/>
        <v>3</v>
      </c>
      <c r="S15" s="1">
        <f t="shared" si="12"/>
        <v>2</v>
      </c>
      <c r="T15" s="1">
        <f t="shared" si="13"/>
        <v>2</v>
      </c>
      <c r="U15" s="1">
        <f t="shared" si="14"/>
        <v>3</v>
      </c>
      <c r="V15" s="1">
        <f t="shared" si="15"/>
        <v>1</v>
      </c>
      <c r="W15" s="1">
        <f t="shared" si="16"/>
        <v>0</v>
      </c>
      <c r="X15" s="1">
        <f t="shared" si="17"/>
        <v>6</v>
      </c>
      <c r="Y15" s="1">
        <f t="shared" si="18"/>
        <v>1</v>
      </c>
      <c r="Z15" s="1">
        <f t="shared" si="19"/>
        <v>0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5</v>
      </c>
      <c r="AE15" s="1">
        <f t="shared" si="25"/>
        <v>3</v>
      </c>
      <c r="AF15" s="1">
        <f t="shared" si="26"/>
        <v>2</v>
      </c>
      <c r="AG15" s="43"/>
      <c r="AM15" s="1" t="s">
        <v>16</v>
      </c>
      <c r="AN15" s="1" t="s">
        <v>0</v>
      </c>
    </row>
    <row r="16" spans="1:41" x14ac:dyDescent="0.3">
      <c r="A16" s="42">
        <v>45970</v>
      </c>
      <c r="B16" s="1">
        <v>15</v>
      </c>
      <c r="C16" s="1" t="s">
        <v>65</v>
      </c>
      <c r="D16" s="1" t="s">
        <v>22</v>
      </c>
      <c r="E16" s="1">
        <v>1</v>
      </c>
      <c r="F16" s="1">
        <v>2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4</v>
      </c>
      <c r="K16" s="1">
        <f t="shared" si="4"/>
        <v>3</v>
      </c>
      <c r="L16" s="1">
        <f t="shared" si="5"/>
        <v>4</v>
      </c>
      <c r="M16" s="1">
        <f t="shared" si="6"/>
        <v>0</v>
      </c>
      <c r="N16" s="1">
        <f t="shared" si="7"/>
        <v>1</v>
      </c>
      <c r="O16" s="1">
        <f t="shared" si="8"/>
        <v>4</v>
      </c>
      <c r="P16" s="1">
        <f t="shared" si="9"/>
        <v>1</v>
      </c>
      <c r="Q16" s="1">
        <f t="shared" si="10"/>
        <v>2</v>
      </c>
      <c r="R16" s="1">
        <f t="shared" si="11"/>
        <v>3</v>
      </c>
      <c r="S16" s="1">
        <f t="shared" si="12"/>
        <v>3</v>
      </c>
      <c r="T16" s="1">
        <f t="shared" si="13"/>
        <v>2</v>
      </c>
      <c r="U16" s="1">
        <f t="shared" si="14"/>
        <v>3</v>
      </c>
      <c r="V16" s="1">
        <f t="shared" si="15"/>
        <v>1</v>
      </c>
      <c r="W16" s="1">
        <f t="shared" si="16"/>
        <v>0</v>
      </c>
      <c r="X16" s="1">
        <f t="shared" si="17"/>
        <v>6</v>
      </c>
      <c r="Y16" s="1">
        <f t="shared" si="18"/>
        <v>2</v>
      </c>
      <c r="Z16" s="1">
        <f t="shared" si="19"/>
        <v>0</v>
      </c>
      <c r="AA16" s="1" t="str">
        <f t="shared" si="0"/>
        <v>L</v>
      </c>
      <c r="AB16" s="1">
        <f t="shared" si="20"/>
        <v>1</v>
      </c>
      <c r="AC16" s="1" t="str">
        <f t="shared" si="1"/>
        <v>L</v>
      </c>
      <c r="AD16" s="1">
        <f t="shared" si="24"/>
        <v>4</v>
      </c>
      <c r="AE16" s="1">
        <f t="shared" si="25"/>
        <v>4</v>
      </c>
      <c r="AF16" s="1">
        <f t="shared" si="26"/>
        <v>2</v>
      </c>
      <c r="AG16" s="43"/>
      <c r="AM16" s="1" t="s">
        <v>15</v>
      </c>
    </row>
    <row r="17" spans="1:39" x14ac:dyDescent="0.3">
      <c r="A17" s="42">
        <v>45972</v>
      </c>
      <c r="B17" s="1">
        <v>16</v>
      </c>
      <c r="C17" s="1" t="s">
        <v>66</v>
      </c>
      <c r="D17" s="1" t="s">
        <v>23</v>
      </c>
      <c r="E17" s="1">
        <v>1</v>
      </c>
      <c r="F17" s="1">
        <v>2</v>
      </c>
      <c r="G17" s="1" t="s">
        <v>84</v>
      </c>
      <c r="H17" s="1" t="s">
        <v>84</v>
      </c>
      <c r="I17" s="1">
        <f t="shared" si="2"/>
        <v>7</v>
      </c>
      <c r="J17" s="1">
        <f t="shared" si="3"/>
        <v>4</v>
      </c>
      <c r="K17" s="1">
        <f t="shared" si="4"/>
        <v>3</v>
      </c>
      <c r="L17" s="1">
        <f t="shared" si="5"/>
        <v>5</v>
      </c>
      <c r="M17" s="1">
        <f t="shared" si="6"/>
        <v>0</v>
      </c>
      <c r="N17" s="1">
        <f t="shared" si="7"/>
        <v>2</v>
      </c>
      <c r="O17" s="1">
        <f t="shared" si="8"/>
        <v>4</v>
      </c>
      <c r="P17" s="1">
        <f t="shared" si="9"/>
        <v>1</v>
      </c>
      <c r="Q17" s="1">
        <f t="shared" si="10"/>
        <v>3</v>
      </c>
      <c r="R17" s="1">
        <f t="shared" si="11"/>
        <v>3</v>
      </c>
      <c r="S17" s="1">
        <f t="shared" si="12"/>
        <v>3</v>
      </c>
      <c r="T17" s="1">
        <f t="shared" si="13"/>
        <v>2</v>
      </c>
      <c r="U17" s="1">
        <f t="shared" si="14"/>
        <v>3</v>
      </c>
      <c r="V17" s="1">
        <f t="shared" si="15"/>
        <v>1</v>
      </c>
      <c r="W17" s="1">
        <f t="shared" si="16"/>
        <v>0</v>
      </c>
      <c r="X17" s="1">
        <f t="shared" si="17"/>
        <v>6</v>
      </c>
      <c r="Y17" s="1">
        <f t="shared" si="18"/>
        <v>2</v>
      </c>
      <c r="Z17" s="1">
        <f t="shared" si="19"/>
        <v>0</v>
      </c>
      <c r="AA17" s="1" t="str">
        <f t="shared" si="0"/>
        <v>L</v>
      </c>
      <c r="AB17" s="1">
        <f t="shared" si="20"/>
        <v>2</v>
      </c>
      <c r="AC17" s="1" t="str">
        <f t="shared" si="1"/>
        <v>OTL</v>
      </c>
      <c r="AD17" s="1">
        <f t="shared" si="24"/>
        <v>4</v>
      </c>
      <c r="AE17" s="1">
        <f t="shared" si="25"/>
        <v>3</v>
      </c>
      <c r="AF17" s="1">
        <f t="shared" si="26"/>
        <v>3</v>
      </c>
      <c r="AG17" s="43"/>
      <c r="AM17" s="1" t="s">
        <v>14</v>
      </c>
    </row>
    <row r="18" spans="1:39" x14ac:dyDescent="0.3">
      <c r="A18" s="42">
        <v>45974</v>
      </c>
      <c r="B18" s="1">
        <v>17</v>
      </c>
      <c r="C18" s="1" t="s">
        <v>66</v>
      </c>
      <c r="D18" s="1" t="s">
        <v>0</v>
      </c>
      <c r="E18" s="1">
        <v>5</v>
      </c>
      <c r="F18" s="1">
        <v>3</v>
      </c>
      <c r="G18" s="1" t="s">
        <v>83</v>
      </c>
      <c r="H18" s="1" t="s">
        <v>83</v>
      </c>
      <c r="I18" s="1">
        <f t="shared" si="2"/>
        <v>8</v>
      </c>
      <c r="J18" s="1">
        <f t="shared" si="3"/>
        <v>4</v>
      </c>
      <c r="K18" s="1">
        <f t="shared" si="4"/>
        <v>3</v>
      </c>
      <c r="L18" s="1">
        <f t="shared" si="5"/>
        <v>5</v>
      </c>
      <c r="M18" s="1">
        <f t="shared" si="6"/>
        <v>0</v>
      </c>
      <c r="N18" s="1">
        <f t="shared" si="7"/>
        <v>2</v>
      </c>
      <c r="O18" s="1">
        <f t="shared" si="8"/>
        <v>5</v>
      </c>
      <c r="P18" s="1">
        <f t="shared" si="9"/>
        <v>1</v>
      </c>
      <c r="Q18" s="1">
        <f t="shared" si="10"/>
        <v>3</v>
      </c>
      <c r="R18" s="1">
        <f t="shared" si="11"/>
        <v>3</v>
      </c>
      <c r="S18" s="1">
        <f t="shared" si="12"/>
        <v>3</v>
      </c>
      <c r="T18" s="1">
        <f t="shared" si="13"/>
        <v>2</v>
      </c>
      <c r="U18" s="1">
        <f t="shared" si="14"/>
        <v>3</v>
      </c>
      <c r="V18" s="1">
        <f t="shared" si="15"/>
        <v>1</v>
      </c>
      <c r="W18" s="1">
        <f t="shared" si="16"/>
        <v>0</v>
      </c>
      <c r="X18" s="1">
        <f t="shared" si="17"/>
        <v>7</v>
      </c>
      <c r="Y18" s="1">
        <f t="shared" si="18"/>
        <v>2</v>
      </c>
      <c r="Z18" s="1">
        <f t="shared" si="19"/>
        <v>0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5</v>
      </c>
      <c r="AE18" s="1">
        <f t="shared" si="25"/>
        <v>2</v>
      </c>
      <c r="AF18" s="1">
        <f t="shared" si="26"/>
        <v>3</v>
      </c>
      <c r="AG18" s="43"/>
      <c r="AM18" s="1" t="s">
        <v>13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8</v>
      </c>
      <c r="E19" s="1">
        <v>4</v>
      </c>
      <c r="F19" s="1">
        <v>1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4</v>
      </c>
      <c r="K19" s="1">
        <f t="shared" si="4"/>
        <v>3</v>
      </c>
      <c r="L19" s="1">
        <f t="shared" si="5"/>
        <v>5</v>
      </c>
      <c r="M19" s="1">
        <f t="shared" si="6"/>
        <v>0</v>
      </c>
      <c r="N19" s="1">
        <f t="shared" si="7"/>
        <v>2</v>
      </c>
      <c r="O19" s="1">
        <f t="shared" si="8"/>
        <v>6</v>
      </c>
      <c r="P19" s="1">
        <f t="shared" si="9"/>
        <v>1</v>
      </c>
      <c r="Q19" s="1">
        <f t="shared" si="10"/>
        <v>3</v>
      </c>
      <c r="R19" s="1">
        <f t="shared" si="11"/>
        <v>3</v>
      </c>
      <c r="S19" s="1">
        <f t="shared" si="12"/>
        <v>3</v>
      </c>
      <c r="T19" s="1">
        <f t="shared" si="13"/>
        <v>2</v>
      </c>
      <c r="U19" s="1">
        <f t="shared" si="14"/>
        <v>4</v>
      </c>
      <c r="V19" s="1">
        <f t="shared" si="15"/>
        <v>1</v>
      </c>
      <c r="W19" s="1">
        <f t="shared" si="16"/>
        <v>0</v>
      </c>
      <c r="X19" s="1">
        <f t="shared" si="17"/>
        <v>8</v>
      </c>
      <c r="Y19" s="1">
        <f t="shared" si="18"/>
        <v>2</v>
      </c>
      <c r="Z19" s="1">
        <f t="shared" si="19"/>
        <v>0</v>
      </c>
      <c r="AA19" s="1" t="str">
        <f t="shared" si="0"/>
        <v>W</v>
      </c>
      <c r="AB19" s="1">
        <f t="shared" si="20"/>
        <v>2</v>
      </c>
      <c r="AC19" s="1" t="str">
        <f t="shared" si="1"/>
        <v>W</v>
      </c>
      <c r="AD19" s="1">
        <f t="shared" si="24"/>
        <v>5</v>
      </c>
      <c r="AE19" s="1">
        <f t="shared" si="25"/>
        <v>2</v>
      </c>
      <c r="AF19" s="1">
        <f t="shared" si="26"/>
        <v>3</v>
      </c>
      <c r="AG19" s="43"/>
      <c r="AM19" s="1" t="s">
        <v>12</v>
      </c>
    </row>
    <row r="20" spans="1:39" x14ac:dyDescent="0.3">
      <c r="A20" s="42">
        <v>45979</v>
      </c>
      <c r="B20" s="1">
        <v>19</v>
      </c>
      <c r="C20" s="1" t="s">
        <v>65</v>
      </c>
      <c r="D20" s="1" t="s">
        <v>21</v>
      </c>
      <c r="E20" s="1">
        <v>2</v>
      </c>
      <c r="F20" s="1">
        <v>4</v>
      </c>
      <c r="G20" s="1" t="s">
        <v>83</v>
      </c>
      <c r="H20" s="1" t="s">
        <v>83</v>
      </c>
      <c r="I20" s="1">
        <f t="shared" si="2"/>
        <v>9</v>
      </c>
      <c r="J20" s="1">
        <f t="shared" si="3"/>
        <v>5</v>
      </c>
      <c r="K20" s="1">
        <f t="shared" si="4"/>
        <v>3</v>
      </c>
      <c r="L20" s="1">
        <f t="shared" si="5"/>
        <v>5</v>
      </c>
      <c r="M20" s="1">
        <f t="shared" si="6"/>
        <v>0</v>
      </c>
      <c r="N20" s="1">
        <f t="shared" si="7"/>
        <v>2</v>
      </c>
      <c r="O20" s="1">
        <f t="shared" si="8"/>
        <v>6</v>
      </c>
      <c r="P20" s="1">
        <f t="shared" si="9"/>
        <v>1</v>
      </c>
      <c r="Q20" s="1">
        <f t="shared" si="10"/>
        <v>3</v>
      </c>
      <c r="R20" s="1">
        <f t="shared" si="11"/>
        <v>3</v>
      </c>
      <c r="S20" s="1">
        <f t="shared" si="12"/>
        <v>4</v>
      </c>
      <c r="T20" s="1">
        <f t="shared" si="13"/>
        <v>2</v>
      </c>
      <c r="U20" s="1">
        <f t="shared" si="14"/>
        <v>4</v>
      </c>
      <c r="V20" s="1">
        <f t="shared" si="15"/>
        <v>1</v>
      </c>
      <c r="W20" s="1">
        <f t="shared" si="16"/>
        <v>0</v>
      </c>
      <c r="X20" s="1">
        <f t="shared" si="17"/>
        <v>8</v>
      </c>
      <c r="Y20" s="1">
        <f t="shared" si="18"/>
        <v>2</v>
      </c>
      <c r="Z20" s="1">
        <f t="shared" si="19"/>
        <v>0</v>
      </c>
      <c r="AA20" s="1" t="str">
        <f t="shared" si="0"/>
        <v>L</v>
      </c>
      <c r="AB20" s="1">
        <f t="shared" si="20"/>
        <v>1</v>
      </c>
      <c r="AC20" s="1" t="str">
        <f t="shared" si="1"/>
        <v>L</v>
      </c>
      <c r="AD20" s="1">
        <f t="shared" si="24"/>
        <v>4</v>
      </c>
      <c r="AE20" s="1">
        <f t="shared" si="25"/>
        <v>3</v>
      </c>
      <c r="AF20" s="1">
        <f t="shared" si="26"/>
        <v>3</v>
      </c>
      <c r="AG20" s="43"/>
      <c r="AM20" s="1" t="s">
        <v>11</v>
      </c>
    </row>
    <row r="21" spans="1:39" x14ac:dyDescent="0.3">
      <c r="A21" s="42">
        <v>45981</v>
      </c>
      <c r="B21" s="1">
        <v>20</v>
      </c>
      <c r="C21" s="1" t="s">
        <v>65</v>
      </c>
      <c r="D21" s="1" t="s">
        <v>25</v>
      </c>
      <c r="E21" s="1">
        <v>3</v>
      </c>
      <c r="F21" s="1">
        <v>2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5</v>
      </c>
      <c r="K21" s="1">
        <f t="shared" si="4"/>
        <v>3</v>
      </c>
      <c r="L21" s="1">
        <f t="shared" si="5"/>
        <v>5</v>
      </c>
      <c r="M21" s="1">
        <f t="shared" si="6"/>
        <v>0</v>
      </c>
      <c r="N21" s="1">
        <f t="shared" si="7"/>
        <v>2</v>
      </c>
      <c r="O21" s="1">
        <f t="shared" si="8"/>
        <v>6</v>
      </c>
      <c r="P21" s="1">
        <f t="shared" si="9"/>
        <v>1</v>
      </c>
      <c r="Q21" s="1">
        <f t="shared" si="10"/>
        <v>3</v>
      </c>
      <c r="R21" s="1">
        <f t="shared" si="11"/>
        <v>4</v>
      </c>
      <c r="S21" s="1">
        <f t="shared" si="12"/>
        <v>4</v>
      </c>
      <c r="T21" s="1">
        <f t="shared" si="13"/>
        <v>2</v>
      </c>
      <c r="U21" s="1">
        <f t="shared" si="14"/>
        <v>4</v>
      </c>
      <c r="V21" s="1">
        <f t="shared" si="15"/>
        <v>1</v>
      </c>
      <c r="W21" s="1">
        <f t="shared" si="16"/>
        <v>0</v>
      </c>
      <c r="X21" s="1">
        <f t="shared" si="17"/>
        <v>9</v>
      </c>
      <c r="Y21" s="1">
        <f t="shared" si="18"/>
        <v>2</v>
      </c>
      <c r="Z21" s="1">
        <f t="shared" si="19"/>
        <v>0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5</v>
      </c>
      <c r="AE21" s="1">
        <f t="shared" si="25"/>
        <v>3</v>
      </c>
      <c r="AF21" s="1">
        <f t="shared" si="26"/>
        <v>2</v>
      </c>
      <c r="AG21" s="43"/>
      <c r="AM21" s="1" t="s">
        <v>10</v>
      </c>
    </row>
    <row r="22" spans="1:39" x14ac:dyDescent="0.3">
      <c r="A22" s="42">
        <v>45983</v>
      </c>
      <c r="B22" s="1">
        <v>21</v>
      </c>
      <c r="C22" s="1" t="s">
        <v>65</v>
      </c>
      <c r="D22" s="1" t="s">
        <v>9</v>
      </c>
      <c r="E22" s="1">
        <v>3</v>
      </c>
      <c r="F22" s="1">
        <v>2</v>
      </c>
      <c r="G22" s="1" t="s">
        <v>84</v>
      </c>
      <c r="H22" s="1" t="s">
        <v>83</v>
      </c>
      <c r="I22" s="1">
        <f t="shared" si="2"/>
        <v>11</v>
      </c>
      <c r="J22" s="1">
        <f t="shared" si="3"/>
        <v>5</v>
      </c>
      <c r="K22" s="1">
        <f t="shared" si="4"/>
        <v>4</v>
      </c>
      <c r="L22" s="1">
        <f t="shared" si="5"/>
        <v>5</v>
      </c>
      <c r="M22" s="1">
        <f t="shared" si="6"/>
        <v>0</v>
      </c>
      <c r="N22" s="1">
        <f t="shared" si="7"/>
        <v>2</v>
      </c>
      <c r="O22" s="1">
        <f t="shared" si="8"/>
        <v>6</v>
      </c>
      <c r="P22" s="1">
        <f t="shared" si="9"/>
        <v>1</v>
      </c>
      <c r="Q22" s="1">
        <f t="shared" si="10"/>
        <v>3</v>
      </c>
      <c r="R22" s="1">
        <f t="shared" si="11"/>
        <v>5</v>
      </c>
      <c r="S22" s="1">
        <f t="shared" si="12"/>
        <v>4</v>
      </c>
      <c r="T22" s="1">
        <f t="shared" si="13"/>
        <v>2</v>
      </c>
      <c r="U22" s="1">
        <f t="shared" si="14"/>
        <v>4</v>
      </c>
      <c r="V22" s="1">
        <f t="shared" si="15"/>
        <v>1</v>
      </c>
      <c r="W22" s="1">
        <f t="shared" si="16"/>
        <v>0</v>
      </c>
      <c r="X22" s="1">
        <f t="shared" si="17"/>
        <v>9</v>
      </c>
      <c r="Y22" s="1">
        <f t="shared" si="18"/>
        <v>2</v>
      </c>
      <c r="Z22" s="1">
        <f t="shared" si="19"/>
        <v>0</v>
      </c>
      <c r="AA22" s="1" t="str">
        <f t="shared" si="0"/>
        <v>W</v>
      </c>
      <c r="AB22" s="1">
        <f t="shared" si="20"/>
        <v>2</v>
      </c>
      <c r="AC22" s="1" t="str">
        <f t="shared" si="1"/>
        <v>W</v>
      </c>
      <c r="AD22" s="1">
        <f t="shared" si="24"/>
        <v>6</v>
      </c>
      <c r="AE22" s="1">
        <f t="shared" si="25"/>
        <v>3</v>
      </c>
      <c r="AF22" s="1">
        <f t="shared" si="26"/>
        <v>1</v>
      </c>
      <c r="AG22" s="43"/>
      <c r="AM22" s="1" t="s">
        <v>9</v>
      </c>
    </row>
    <row r="23" spans="1:39" x14ac:dyDescent="0.3">
      <c r="A23" s="42">
        <v>45984</v>
      </c>
      <c r="B23" s="1">
        <v>22</v>
      </c>
      <c r="C23" s="1" t="s">
        <v>65</v>
      </c>
      <c r="D23" s="1" t="s">
        <v>13</v>
      </c>
      <c r="E23" s="1">
        <v>0</v>
      </c>
      <c r="F23" s="1">
        <v>1</v>
      </c>
      <c r="G23" s="1" t="s">
        <v>84</v>
      </c>
      <c r="H23" s="1" t="s">
        <v>84</v>
      </c>
      <c r="I23" s="1">
        <f t="shared" si="2"/>
        <v>11</v>
      </c>
      <c r="J23" s="1">
        <f t="shared" si="3"/>
        <v>5</v>
      </c>
      <c r="K23" s="1">
        <f t="shared" si="4"/>
        <v>4</v>
      </c>
      <c r="L23" s="1">
        <f t="shared" si="5"/>
        <v>6</v>
      </c>
      <c r="M23" s="1">
        <f t="shared" si="6"/>
        <v>0</v>
      </c>
      <c r="N23" s="1">
        <f t="shared" si="7"/>
        <v>3</v>
      </c>
      <c r="O23" s="1">
        <f t="shared" si="8"/>
        <v>6</v>
      </c>
      <c r="P23" s="1">
        <f t="shared" si="9"/>
        <v>1</v>
      </c>
      <c r="Q23" s="1">
        <f t="shared" si="10"/>
        <v>3</v>
      </c>
      <c r="R23" s="1">
        <f t="shared" si="11"/>
        <v>5</v>
      </c>
      <c r="S23" s="1">
        <f t="shared" si="12"/>
        <v>4</v>
      </c>
      <c r="T23" s="1">
        <f t="shared" si="13"/>
        <v>3</v>
      </c>
      <c r="U23" s="1">
        <f t="shared" si="14"/>
        <v>4</v>
      </c>
      <c r="V23" s="1">
        <f t="shared" si="15"/>
        <v>1</v>
      </c>
      <c r="W23" s="1">
        <f t="shared" si="16"/>
        <v>0</v>
      </c>
      <c r="X23" s="1">
        <f t="shared" si="17"/>
        <v>9</v>
      </c>
      <c r="Y23" s="1">
        <f t="shared" si="18"/>
        <v>2</v>
      </c>
      <c r="Z23" s="1">
        <f t="shared" si="19"/>
        <v>0</v>
      </c>
      <c r="AA23" s="1" t="str">
        <f t="shared" si="0"/>
        <v>L</v>
      </c>
      <c r="AB23" s="1">
        <f t="shared" si="20"/>
        <v>1</v>
      </c>
      <c r="AC23" s="1" t="str">
        <f t="shared" si="1"/>
        <v>OTL</v>
      </c>
      <c r="AD23" s="1">
        <f t="shared" si="24"/>
        <v>5</v>
      </c>
      <c r="AE23" s="1">
        <f t="shared" si="25"/>
        <v>3</v>
      </c>
      <c r="AF23" s="1">
        <f t="shared" si="26"/>
        <v>2</v>
      </c>
      <c r="AG23" s="43"/>
      <c r="AM23" s="1" t="s">
        <v>8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22</v>
      </c>
      <c r="E24" s="1">
        <v>2</v>
      </c>
      <c r="F24" s="1">
        <v>3</v>
      </c>
      <c r="G24" s="1" t="s">
        <v>83</v>
      </c>
      <c r="H24" s="1" t="s">
        <v>83</v>
      </c>
      <c r="I24" s="1">
        <f t="shared" si="2"/>
        <v>11</v>
      </c>
      <c r="J24" s="1">
        <f t="shared" si="3"/>
        <v>6</v>
      </c>
      <c r="K24" s="1">
        <f t="shared" si="4"/>
        <v>4</v>
      </c>
      <c r="L24" s="1">
        <f t="shared" si="5"/>
        <v>6</v>
      </c>
      <c r="M24" s="1">
        <f t="shared" si="6"/>
        <v>0</v>
      </c>
      <c r="N24" s="1">
        <f t="shared" si="7"/>
        <v>3</v>
      </c>
      <c r="O24" s="1">
        <f t="shared" si="8"/>
        <v>6</v>
      </c>
      <c r="P24" s="1">
        <f t="shared" si="9"/>
        <v>2</v>
      </c>
      <c r="Q24" s="1">
        <f t="shared" si="10"/>
        <v>3</v>
      </c>
      <c r="R24" s="1">
        <f t="shared" si="11"/>
        <v>5</v>
      </c>
      <c r="S24" s="1">
        <f t="shared" si="12"/>
        <v>4</v>
      </c>
      <c r="T24" s="1">
        <f t="shared" si="13"/>
        <v>3</v>
      </c>
      <c r="U24" s="1">
        <f t="shared" si="14"/>
        <v>4</v>
      </c>
      <c r="V24" s="1">
        <f t="shared" si="15"/>
        <v>1</v>
      </c>
      <c r="W24" s="1">
        <f t="shared" si="16"/>
        <v>0</v>
      </c>
      <c r="X24" s="1">
        <f t="shared" si="17"/>
        <v>9</v>
      </c>
      <c r="Y24" s="1">
        <f t="shared" si="18"/>
        <v>3</v>
      </c>
      <c r="Z24" s="1">
        <f t="shared" si="19"/>
        <v>0</v>
      </c>
      <c r="AA24" s="1" t="str">
        <f t="shared" si="0"/>
        <v>L</v>
      </c>
      <c r="AB24" s="1">
        <f t="shared" si="20"/>
        <v>2</v>
      </c>
      <c r="AC24" s="1" t="str">
        <f t="shared" si="1"/>
        <v>L</v>
      </c>
      <c r="AD24" s="1">
        <f t="shared" si="24"/>
        <v>5</v>
      </c>
      <c r="AE24" s="1">
        <f t="shared" si="25"/>
        <v>3</v>
      </c>
      <c r="AF24" s="1">
        <f t="shared" si="26"/>
        <v>2</v>
      </c>
      <c r="AG24" s="43"/>
      <c r="AM24" s="1" t="s">
        <v>6</v>
      </c>
    </row>
    <row r="25" spans="1:39" x14ac:dyDescent="0.3">
      <c r="A25" s="42">
        <v>45990</v>
      </c>
      <c r="B25" s="1">
        <v>24</v>
      </c>
      <c r="C25" s="1" t="s">
        <v>66</v>
      </c>
      <c r="D25" s="1" t="s">
        <v>20</v>
      </c>
      <c r="E25" s="1">
        <v>0</v>
      </c>
      <c r="F25" s="1">
        <v>4</v>
      </c>
      <c r="G25" s="1" t="s">
        <v>83</v>
      </c>
      <c r="H25" s="1" t="s">
        <v>83</v>
      </c>
      <c r="I25" s="1">
        <f t="shared" si="2"/>
        <v>11</v>
      </c>
      <c r="J25" s="1">
        <f t="shared" si="3"/>
        <v>7</v>
      </c>
      <c r="K25" s="1">
        <f t="shared" si="4"/>
        <v>4</v>
      </c>
      <c r="L25" s="1">
        <f t="shared" si="5"/>
        <v>6</v>
      </c>
      <c r="M25" s="1">
        <f t="shared" si="6"/>
        <v>0</v>
      </c>
      <c r="N25" s="1">
        <f t="shared" si="7"/>
        <v>3</v>
      </c>
      <c r="O25" s="1">
        <f t="shared" si="8"/>
        <v>6</v>
      </c>
      <c r="P25" s="1">
        <f t="shared" si="9"/>
        <v>3</v>
      </c>
      <c r="Q25" s="1">
        <f t="shared" si="10"/>
        <v>3</v>
      </c>
      <c r="R25" s="1">
        <f t="shared" si="11"/>
        <v>5</v>
      </c>
      <c r="S25" s="1">
        <f t="shared" si="12"/>
        <v>4</v>
      </c>
      <c r="T25" s="1">
        <f t="shared" si="13"/>
        <v>3</v>
      </c>
      <c r="U25" s="1">
        <f t="shared" si="14"/>
        <v>4</v>
      </c>
      <c r="V25" s="1">
        <f t="shared" si="15"/>
        <v>2</v>
      </c>
      <c r="W25" s="1">
        <f t="shared" si="16"/>
        <v>0</v>
      </c>
      <c r="X25" s="1">
        <f t="shared" si="17"/>
        <v>9</v>
      </c>
      <c r="Y25" s="1">
        <f t="shared" si="18"/>
        <v>4</v>
      </c>
      <c r="Z25" s="1">
        <f t="shared" si="19"/>
        <v>0</v>
      </c>
      <c r="AA25" s="1" t="str">
        <f t="shared" si="0"/>
        <v>L</v>
      </c>
      <c r="AB25" s="1">
        <f t="shared" si="20"/>
        <v>3</v>
      </c>
      <c r="AC25" s="1" t="str">
        <f t="shared" si="1"/>
        <v>L</v>
      </c>
      <c r="AD25" s="1">
        <f t="shared" si="24"/>
        <v>4</v>
      </c>
      <c r="AE25" s="1">
        <f t="shared" si="25"/>
        <v>4</v>
      </c>
      <c r="AF25" s="1">
        <f t="shared" si="26"/>
        <v>2</v>
      </c>
      <c r="AG25" s="43"/>
      <c r="AM25" s="1" t="s">
        <v>5</v>
      </c>
    </row>
    <row r="26" spans="1:39" x14ac:dyDescent="0.3">
      <c r="A26" s="42">
        <v>45995</v>
      </c>
      <c r="B26" s="1">
        <v>25</v>
      </c>
      <c r="C26" s="1" t="s">
        <v>65</v>
      </c>
      <c r="D26" s="1" t="s">
        <v>20</v>
      </c>
      <c r="E26" s="1">
        <v>4</v>
      </c>
      <c r="F26" s="1">
        <v>9</v>
      </c>
      <c r="G26" s="1" t="s">
        <v>83</v>
      </c>
      <c r="H26" s="1" t="s">
        <v>83</v>
      </c>
      <c r="I26" s="1">
        <f t="shared" si="2"/>
        <v>11</v>
      </c>
      <c r="J26" s="1">
        <f t="shared" si="3"/>
        <v>8</v>
      </c>
      <c r="K26" s="1">
        <f t="shared" si="4"/>
        <v>4</v>
      </c>
      <c r="L26" s="1">
        <f t="shared" si="5"/>
        <v>6</v>
      </c>
      <c r="M26" s="1">
        <f t="shared" si="6"/>
        <v>0</v>
      </c>
      <c r="N26" s="1">
        <f t="shared" si="7"/>
        <v>3</v>
      </c>
      <c r="O26" s="1">
        <f t="shared" si="8"/>
        <v>6</v>
      </c>
      <c r="P26" s="1">
        <f t="shared" si="9"/>
        <v>3</v>
      </c>
      <c r="Q26" s="1">
        <f t="shared" si="10"/>
        <v>3</v>
      </c>
      <c r="R26" s="1">
        <f t="shared" si="11"/>
        <v>5</v>
      </c>
      <c r="S26" s="1">
        <f t="shared" si="12"/>
        <v>5</v>
      </c>
      <c r="T26" s="1">
        <f t="shared" si="13"/>
        <v>3</v>
      </c>
      <c r="U26" s="1">
        <f t="shared" si="14"/>
        <v>4</v>
      </c>
      <c r="V26" s="1">
        <f t="shared" si="15"/>
        <v>3</v>
      </c>
      <c r="W26" s="1">
        <f t="shared" si="16"/>
        <v>0</v>
      </c>
      <c r="X26" s="1">
        <f t="shared" si="17"/>
        <v>9</v>
      </c>
      <c r="Y26" s="1">
        <f t="shared" si="18"/>
        <v>5</v>
      </c>
      <c r="Z26" s="1">
        <f t="shared" si="19"/>
        <v>0</v>
      </c>
      <c r="AA26" s="1" t="str">
        <f t="shared" si="0"/>
        <v>L</v>
      </c>
      <c r="AB26" s="1">
        <f t="shared" si="20"/>
        <v>4</v>
      </c>
      <c r="AC26" s="1" t="str">
        <f t="shared" si="1"/>
        <v>L</v>
      </c>
      <c r="AD26" s="1">
        <f t="shared" si="24"/>
        <v>4</v>
      </c>
      <c r="AE26" s="1">
        <f t="shared" si="25"/>
        <v>4</v>
      </c>
      <c r="AF26" s="1">
        <f t="shared" si="26"/>
        <v>2</v>
      </c>
      <c r="AG26" s="43"/>
      <c r="AM26" s="1" t="s">
        <v>4</v>
      </c>
    </row>
    <row r="27" spans="1:39" x14ac:dyDescent="0.3">
      <c r="A27" s="42">
        <v>45997</v>
      </c>
      <c r="B27" s="1">
        <v>26</v>
      </c>
      <c r="C27" s="1" t="s">
        <v>66</v>
      </c>
      <c r="D27" s="1" t="s">
        <v>21</v>
      </c>
      <c r="E27" s="1">
        <v>3</v>
      </c>
      <c r="F27" s="1">
        <v>4</v>
      </c>
      <c r="G27" s="1" t="s">
        <v>83</v>
      </c>
      <c r="H27" s="1" t="s">
        <v>83</v>
      </c>
      <c r="I27" s="1">
        <f t="shared" si="2"/>
        <v>11</v>
      </c>
      <c r="J27" s="1">
        <f t="shared" si="3"/>
        <v>9</v>
      </c>
      <c r="K27" s="1">
        <f t="shared" si="4"/>
        <v>4</v>
      </c>
      <c r="L27" s="1">
        <f t="shared" si="5"/>
        <v>6</v>
      </c>
      <c r="M27" s="1">
        <f t="shared" si="6"/>
        <v>0</v>
      </c>
      <c r="N27" s="1">
        <f t="shared" si="7"/>
        <v>3</v>
      </c>
      <c r="O27" s="1">
        <f t="shared" si="8"/>
        <v>6</v>
      </c>
      <c r="P27" s="1">
        <f t="shared" si="9"/>
        <v>4</v>
      </c>
      <c r="Q27" s="1">
        <f t="shared" si="10"/>
        <v>3</v>
      </c>
      <c r="R27" s="1">
        <f t="shared" si="11"/>
        <v>5</v>
      </c>
      <c r="S27" s="1">
        <f t="shared" si="12"/>
        <v>5</v>
      </c>
      <c r="T27" s="1">
        <f t="shared" si="13"/>
        <v>3</v>
      </c>
      <c r="U27" s="1">
        <f t="shared" si="14"/>
        <v>4</v>
      </c>
      <c r="V27" s="1">
        <f t="shared" si="15"/>
        <v>3</v>
      </c>
      <c r="W27" s="1">
        <f t="shared" si="16"/>
        <v>0</v>
      </c>
      <c r="X27" s="1">
        <f t="shared" si="17"/>
        <v>9</v>
      </c>
      <c r="Y27" s="1">
        <f t="shared" si="18"/>
        <v>5</v>
      </c>
      <c r="Z27" s="1">
        <f t="shared" si="19"/>
        <v>0</v>
      </c>
      <c r="AA27" s="1" t="str">
        <f t="shared" si="0"/>
        <v>L</v>
      </c>
      <c r="AB27" s="1">
        <f t="shared" si="20"/>
        <v>5</v>
      </c>
      <c r="AC27" s="1" t="str">
        <f t="shared" si="1"/>
        <v>L</v>
      </c>
      <c r="AD27" s="1">
        <f t="shared" si="24"/>
        <v>4</v>
      </c>
      <c r="AE27" s="1">
        <f t="shared" si="25"/>
        <v>5</v>
      </c>
      <c r="AF27" s="1">
        <f t="shared" si="26"/>
        <v>1</v>
      </c>
      <c r="AG27" s="43"/>
      <c r="AM27" s="1" t="s">
        <v>95</v>
      </c>
    </row>
    <row r="28" spans="1:39" x14ac:dyDescent="0.3">
      <c r="A28" s="42">
        <v>45999</v>
      </c>
      <c r="B28" s="1">
        <v>27</v>
      </c>
      <c r="C28" s="1" t="s">
        <v>66</v>
      </c>
      <c r="D28" s="1" t="s">
        <v>17</v>
      </c>
      <c r="E28" s="1">
        <v>1</v>
      </c>
      <c r="F28" s="1">
        <v>4</v>
      </c>
      <c r="G28" s="1" t="s">
        <v>83</v>
      </c>
      <c r="H28" s="1" t="s">
        <v>83</v>
      </c>
      <c r="I28" s="1">
        <f t="shared" si="2"/>
        <v>11</v>
      </c>
      <c r="J28" s="1">
        <f t="shared" si="3"/>
        <v>10</v>
      </c>
      <c r="K28" s="1">
        <f t="shared" si="4"/>
        <v>4</v>
      </c>
      <c r="L28" s="1">
        <f t="shared" si="5"/>
        <v>6</v>
      </c>
      <c r="M28" s="1">
        <f t="shared" si="6"/>
        <v>0</v>
      </c>
      <c r="N28" s="1">
        <f t="shared" si="7"/>
        <v>3</v>
      </c>
      <c r="O28" s="1">
        <f t="shared" si="8"/>
        <v>6</v>
      </c>
      <c r="P28" s="1">
        <f t="shared" si="9"/>
        <v>5</v>
      </c>
      <c r="Q28" s="1">
        <f t="shared" si="10"/>
        <v>3</v>
      </c>
      <c r="R28" s="1">
        <f t="shared" si="11"/>
        <v>5</v>
      </c>
      <c r="S28" s="1">
        <f t="shared" si="12"/>
        <v>5</v>
      </c>
      <c r="T28" s="1">
        <f t="shared" si="13"/>
        <v>3</v>
      </c>
      <c r="U28" s="1">
        <f t="shared" si="14"/>
        <v>4</v>
      </c>
      <c r="V28" s="1">
        <f t="shared" si="15"/>
        <v>3</v>
      </c>
      <c r="W28" s="1">
        <f t="shared" si="16"/>
        <v>0</v>
      </c>
      <c r="X28" s="1">
        <f t="shared" si="17"/>
        <v>9</v>
      </c>
      <c r="Y28" s="1">
        <f t="shared" si="18"/>
        <v>6</v>
      </c>
      <c r="Z28" s="1">
        <f t="shared" si="19"/>
        <v>0</v>
      </c>
      <c r="AA28" s="1" t="str">
        <f t="shared" si="0"/>
        <v>L</v>
      </c>
      <c r="AB28" s="1">
        <f t="shared" si="20"/>
        <v>6</v>
      </c>
      <c r="AC28" s="1" t="str">
        <f t="shared" si="1"/>
        <v>L</v>
      </c>
      <c r="AD28" s="1">
        <f t="shared" si="24"/>
        <v>3</v>
      </c>
      <c r="AE28" s="1">
        <f t="shared" si="25"/>
        <v>6</v>
      </c>
      <c r="AF28" s="1">
        <f t="shared" si="26"/>
        <v>1</v>
      </c>
      <c r="AG28" s="43"/>
      <c r="AM28" s="1" t="s">
        <v>3</v>
      </c>
    </row>
    <row r="29" spans="1:39" x14ac:dyDescent="0.3">
      <c r="A29" s="42">
        <v>46001</v>
      </c>
      <c r="B29" s="1">
        <v>28</v>
      </c>
      <c r="C29" s="1" t="s">
        <v>66</v>
      </c>
      <c r="D29" s="1" t="s">
        <v>18</v>
      </c>
      <c r="E29" s="1">
        <v>3</v>
      </c>
      <c r="F29" s="1">
        <v>2</v>
      </c>
      <c r="G29" s="1" t="s">
        <v>84</v>
      </c>
      <c r="H29" s="1" t="s">
        <v>83</v>
      </c>
      <c r="I29" s="1">
        <f t="shared" si="2"/>
        <v>12</v>
      </c>
      <c r="J29" s="1">
        <f t="shared" si="3"/>
        <v>10</v>
      </c>
      <c r="K29" s="1">
        <f t="shared" si="4"/>
        <v>5</v>
      </c>
      <c r="L29" s="1">
        <f t="shared" si="5"/>
        <v>6</v>
      </c>
      <c r="M29" s="1">
        <f t="shared" si="6"/>
        <v>0</v>
      </c>
      <c r="N29" s="1">
        <f t="shared" si="7"/>
        <v>3</v>
      </c>
      <c r="O29" s="1">
        <f t="shared" si="8"/>
        <v>7</v>
      </c>
      <c r="P29" s="1">
        <f t="shared" si="9"/>
        <v>5</v>
      </c>
      <c r="Q29" s="1">
        <f t="shared" si="10"/>
        <v>3</v>
      </c>
      <c r="R29" s="1">
        <f t="shared" si="11"/>
        <v>5</v>
      </c>
      <c r="S29" s="1">
        <f t="shared" si="12"/>
        <v>5</v>
      </c>
      <c r="T29" s="1">
        <f t="shared" si="13"/>
        <v>3</v>
      </c>
      <c r="U29" s="1">
        <f t="shared" si="14"/>
        <v>5</v>
      </c>
      <c r="V29" s="1">
        <f t="shared" si="15"/>
        <v>3</v>
      </c>
      <c r="W29" s="1">
        <f t="shared" si="16"/>
        <v>0</v>
      </c>
      <c r="X29" s="1">
        <f t="shared" si="17"/>
        <v>10</v>
      </c>
      <c r="Y29" s="1">
        <f t="shared" si="18"/>
        <v>6</v>
      </c>
      <c r="Z29" s="1">
        <f t="shared" si="19"/>
        <v>0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3</v>
      </c>
      <c r="AE29" s="1">
        <f t="shared" si="25"/>
        <v>6</v>
      </c>
      <c r="AF29" s="1">
        <f t="shared" si="26"/>
        <v>1</v>
      </c>
      <c r="AG29" s="43"/>
      <c r="AM29" s="1" t="s">
        <v>2</v>
      </c>
    </row>
    <row r="30" spans="1:39" x14ac:dyDescent="0.3">
      <c r="A30" s="42">
        <v>46003</v>
      </c>
      <c r="B30" s="1">
        <v>29</v>
      </c>
      <c r="C30" s="1" t="s">
        <v>65</v>
      </c>
      <c r="D30" s="1" t="s">
        <v>95</v>
      </c>
      <c r="E30" s="1">
        <v>3</v>
      </c>
      <c r="F30" s="1">
        <v>5</v>
      </c>
      <c r="G30" s="1" t="s">
        <v>83</v>
      </c>
      <c r="H30" s="1" t="s">
        <v>83</v>
      </c>
      <c r="I30" s="1">
        <f t="shared" si="2"/>
        <v>12</v>
      </c>
      <c r="J30" s="1">
        <f t="shared" si="3"/>
        <v>11</v>
      </c>
      <c r="K30" s="1">
        <f t="shared" si="4"/>
        <v>5</v>
      </c>
      <c r="L30" s="1">
        <f t="shared" si="5"/>
        <v>6</v>
      </c>
      <c r="M30" s="1">
        <f t="shared" si="6"/>
        <v>0</v>
      </c>
      <c r="N30" s="1">
        <f t="shared" si="7"/>
        <v>3</v>
      </c>
      <c r="O30" s="1">
        <f t="shared" si="8"/>
        <v>7</v>
      </c>
      <c r="P30" s="1">
        <f t="shared" si="9"/>
        <v>5</v>
      </c>
      <c r="Q30" s="1">
        <f t="shared" si="10"/>
        <v>3</v>
      </c>
      <c r="R30" s="1">
        <f t="shared" si="11"/>
        <v>5</v>
      </c>
      <c r="S30" s="1">
        <f t="shared" si="12"/>
        <v>6</v>
      </c>
      <c r="T30" s="1">
        <f t="shared" si="13"/>
        <v>3</v>
      </c>
      <c r="U30" s="1">
        <f t="shared" si="14"/>
        <v>5</v>
      </c>
      <c r="V30" s="1">
        <f t="shared" si="15"/>
        <v>3</v>
      </c>
      <c r="W30" s="1">
        <f t="shared" si="16"/>
        <v>0</v>
      </c>
      <c r="X30" s="1">
        <f t="shared" si="17"/>
        <v>10</v>
      </c>
      <c r="Y30" s="1">
        <f t="shared" si="18"/>
        <v>7</v>
      </c>
      <c r="Z30" s="1">
        <f t="shared" si="19"/>
        <v>0</v>
      </c>
      <c r="AA30" s="1" t="str">
        <f t="shared" si="0"/>
        <v>L</v>
      </c>
      <c r="AB30" s="1">
        <f t="shared" si="20"/>
        <v>1</v>
      </c>
      <c r="AC30" s="1" t="str">
        <f t="shared" si="1"/>
        <v>L</v>
      </c>
      <c r="AD30" s="1">
        <f t="shared" si="24"/>
        <v>3</v>
      </c>
      <c r="AE30" s="1">
        <f t="shared" si="25"/>
        <v>6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46005</v>
      </c>
      <c r="B31" s="1">
        <v>30</v>
      </c>
      <c r="C31" s="1" t="s">
        <v>66</v>
      </c>
      <c r="D31" s="1" t="s">
        <v>28</v>
      </c>
      <c r="E31" s="1">
        <v>1</v>
      </c>
      <c r="F31" s="1">
        <v>3</v>
      </c>
      <c r="G31" s="1" t="s">
        <v>83</v>
      </c>
      <c r="H31" s="1" t="s">
        <v>83</v>
      </c>
      <c r="I31" s="1">
        <f t="shared" si="2"/>
        <v>12</v>
      </c>
      <c r="J31" s="1">
        <f t="shared" si="3"/>
        <v>12</v>
      </c>
      <c r="K31" s="1">
        <f t="shared" si="4"/>
        <v>5</v>
      </c>
      <c r="L31" s="1">
        <f t="shared" si="5"/>
        <v>6</v>
      </c>
      <c r="M31" s="1">
        <f t="shared" si="6"/>
        <v>0</v>
      </c>
      <c r="N31" s="1">
        <f t="shared" si="7"/>
        <v>3</v>
      </c>
      <c r="O31" s="1">
        <f t="shared" si="8"/>
        <v>7</v>
      </c>
      <c r="P31" s="1">
        <f t="shared" si="9"/>
        <v>6</v>
      </c>
      <c r="Q31" s="1">
        <f t="shared" si="10"/>
        <v>3</v>
      </c>
      <c r="R31" s="1">
        <f t="shared" si="11"/>
        <v>5</v>
      </c>
      <c r="S31" s="1">
        <f t="shared" si="12"/>
        <v>6</v>
      </c>
      <c r="T31" s="1">
        <f t="shared" si="13"/>
        <v>3</v>
      </c>
      <c r="U31" s="1">
        <f t="shared" si="14"/>
        <v>5</v>
      </c>
      <c r="V31" s="1">
        <f t="shared" si="15"/>
        <v>3</v>
      </c>
      <c r="W31" s="1">
        <f t="shared" si="16"/>
        <v>0</v>
      </c>
      <c r="X31" s="1">
        <f t="shared" si="17"/>
        <v>10</v>
      </c>
      <c r="Y31" s="1">
        <f t="shared" si="18"/>
        <v>7</v>
      </c>
      <c r="Z31" s="1">
        <f t="shared" si="19"/>
        <v>0</v>
      </c>
      <c r="AA31" s="1" t="str">
        <f t="shared" si="0"/>
        <v>L</v>
      </c>
      <c r="AB31" s="1">
        <f t="shared" si="20"/>
        <v>2</v>
      </c>
      <c r="AC31" s="1" t="str">
        <f t="shared" si="1"/>
        <v>L</v>
      </c>
      <c r="AD31" s="1">
        <f t="shared" si="24"/>
        <v>2</v>
      </c>
      <c r="AE31" s="1">
        <f t="shared" si="25"/>
        <v>7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46007</v>
      </c>
      <c r="B32" s="1">
        <v>31</v>
      </c>
      <c r="C32" s="1" t="s">
        <v>66</v>
      </c>
      <c r="D32" s="1" t="s">
        <v>24</v>
      </c>
      <c r="E32" s="1">
        <v>3</v>
      </c>
      <c r="F32" s="1">
        <v>5</v>
      </c>
      <c r="G32" s="1" t="s">
        <v>83</v>
      </c>
      <c r="H32" s="1" t="s">
        <v>83</v>
      </c>
      <c r="I32" s="1">
        <f t="shared" si="2"/>
        <v>12</v>
      </c>
      <c r="J32" s="1">
        <f t="shared" si="3"/>
        <v>13</v>
      </c>
      <c r="K32" s="1">
        <f t="shared" si="4"/>
        <v>5</v>
      </c>
      <c r="L32" s="1">
        <f t="shared" si="5"/>
        <v>6</v>
      </c>
      <c r="M32" s="1">
        <f t="shared" si="6"/>
        <v>0</v>
      </c>
      <c r="N32" s="1">
        <f t="shared" si="7"/>
        <v>3</v>
      </c>
      <c r="O32" s="1">
        <f t="shared" si="8"/>
        <v>7</v>
      </c>
      <c r="P32" s="1">
        <f t="shared" si="9"/>
        <v>7</v>
      </c>
      <c r="Q32" s="1">
        <f t="shared" si="10"/>
        <v>3</v>
      </c>
      <c r="R32" s="1">
        <f t="shared" si="11"/>
        <v>5</v>
      </c>
      <c r="S32" s="1">
        <f t="shared" si="12"/>
        <v>6</v>
      </c>
      <c r="T32" s="1">
        <f t="shared" si="13"/>
        <v>3</v>
      </c>
      <c r="U32" s="1">
        <f t="shared" si="14"/>
        <v>5</v>
      </c>
      <c r="V32" s="1">
        <f t="shared" si="15"/>
        <v>3</v>
      </c>
      <c r="W32" s="1">
        <f t="shared" si="16"/>
        <v>0</v>
      </c>
      <c r="X32" s="1">
        <f t="shared" si="17"/>
        <v>10</v>
      </c>
      <c r="Y32" s="1">
        <f t="shared" si="18"/>
        <v>8</v>
      </c>
      <c r="Z32" s="1">
        <f t="shared" si="19"/>
        <v>0</v>
      </c>
      <c r="AA32" s="1" t="str">
        <f t="shared" si="0"/>
        <v>L</v>
      </c>
      <c r="AB32" s="1">
        <f t="shared" si="20"/>
        <v>3</v>
      </c>
      <c r="AC32" s="1" t="str">
        <f t="shared" si="1"/>
        <v>L</v>
      </c>
      <c r="AD32" s="1">
        <f t="shared" si="24"/>
        <v>1</v>
      </c>
      <c r="AE32" s="1">
        <f t="shared" si="25"/>
        <v>8</v>
      </c>
      <c r="AF32" s="1">
        <f t="shared" si="26"/>
        <v>1</v>
      </c>
      <c r="AG32" s="43"/>
    </row>
    <row r="33" spans="1:33" x14ac:dyDescent="0.3">
      <c r="A33" s="42">
        <v>46009</v>
      </c>
      <c r="B33" s="1">
        <v>32</v>
      </c>
      <c r="C33" s="1" t="s">
        <v>65</v>
      </c>
      <c r="D33" s="1" t="s">
        <v>27</v>
      </c>
      <c r="E33" s="1">
        <v>2</v>
      </c>
      <c r="F33" s="1">
        <v>4</v>
      </c>
      <c r="G33" s="1" t="s">
        <v>83</v>
      </c>
      <c r="H33" s="1" t="s">
        <v>83</v>
      </c>
      <c r="I33" s="1">
        <f t="shared" si="2"/>
        <v>12</v>
      </c>
      <c r="J33" s="1">
        <f t="shared" si="3"/>
        <v>14</v>
      </c>
      <c r="K33" s="1">
        <f t="shared" si="4"/>
        <v>5</v>
      </c>
      <c r="L33" s="1">
        <f t="shared" si="5"/>
        <v>6</v>
      </c>
      <c r="M33" s="1">
        <f t="shared" si="6"/>
        <v>0</v>
      </c>
      <c r="N33" s="1">
        <f t="shared" si="7"/>
        <v>3</v>
      </c>
      <c r="O33" s="1">
        <f t="shared" si="8"/>
        <v>7</v>
      </c>
      <c r="P33" s="1">
        <f t="shared" si="9"/>
        <v>7</v>
      </c>
      <c r="Q33" s="1">
        <f t="shared" si="10"/>
        <v>3</v>
      </c>
      <c r="R33" s="1">
        <f t="shared" si="11"/>
        <v>5</v>
      </c>
      <c r="S33" s="1">
        <f t="shared" si="12"/>
        <v>7</v>
      </c>
      <c r="T33" s="1">
        <f t="shared" si="13"/>
        <v>3</v>
      </c>
      <c r="U33" s="1">
        <f t="shared" si="14"/>
        <v>5</v>
      </c>
      <c r="V33" s="1">
        <f t="shared" si="15"/>
        <v>4</v>
      </c>
      <c r="W33" s="1">
        <f t="shared" si="16"/>
        <v>0</v>
      </c>
      <c r="X33" s="1">
        <f t="shared" si="17"/>
        <v>10</v>
      </c>
      <c r="Y33" s="1">
        <f t="shared" si="18"/>
        <v>9</v>
      </c>
      <c r="Z33" s="1">
        <f t="shared" si="19"/>
        <v>0</v>
      </c>
      <c r="AA33" s="1" t="str">
        <f t="shared" si="0"/>
        <v>L</v>
      </c>
      <c r="AB33" s="1">
        <f t="shared" si="20"/>
        <v>4</v>
      </c>
      <c r="AC33" s="1" t="str">
        <f t="shared" si="1"/>
        <v>L</v>
      </c>
      <c r="AD33" s="1">
        <f t="shared" si="24"/>
        <v>1</v>
      </c>
      <c r="AE33" s="1">
        <f t="shared" si="25"/>
        <v>9</v>
      </c>
      <c r="AF33" s="1">
        <f t="shared" si="26"/>
        <v>0</v>
      </c>
      <c r="AG33" s="43"/>
    </row>
    <row r="34" spans="1:33" x14ac:dyDescent="0.3">
      <c r="A34" s="42">
        <v>46011</v>
      </c>
      <c r="B34" s="1">
        <v>33</v>
      </c>
      <c r="C34" s="1" t="s">
        <v>65</v>
      </c>
      <c r="D34" s="1" t="s">
        <v>8</v>
      </c>
      <c r="E34" s="1">
        <v>4</v>
      </c>
      <c r="F34" s="1">
        <v>2</v>
      </c>
      <c r="G34" s="1" t="s">
        <v>83</v>
      </c>
      <c r="H34" s="1" t="s">
        <v>83</v>
      </c>
      <c r="I34" s="1">
        <f t="shared" si="2"/>
        <v>13</v>
      </c>
      <c r="J34" s="1">
        <f t="shared" si="3"/>
        <v>14</v>
      </c>
      <c r="K34" s="1">
        <f t="shared" si="4"/>
        <v>5</v>
      </c>
      <c r="L34" s="1">
        <f t="shared" si="5"/>
        <v>6</v>
      </c>
      <c r="M34" s="1">
        <f t="shared" si="6"/>
        <v>0</v>
      </c>
      <c r="N34" s="1">
        <f t="shared" si="7"/>
        <v>3</v>
      </c>
      <c r="O34" s="1">
        <f t="shared" si="8"/>
        <v>7</v>
      </c>
      <c r="P34" s="1">
        <f t="shared" si="9"/>
        <v>7</v>
      </c>
      <c r="Q34" s="1">
        <f t="shared" si="10"/>
        <v>3</v>
      </c>
      <c r="R34" s="1">
        <f t="shared" si="11"/>
        <v>6</v>
      </c>
      <c r="S34" s="1">
        <f t="shared" si="12"/>
        <v>7</v>
      </c>
      <c r="T34" s="1">
        <f t="shared" si="13"/>
        <v>3</v>
      </c>
      <c r="U34" s="1">
        <f t="shared" si="14"/>
        <v>6</v>
      </c>
      <c r="V34" s="1">
        <f t="shared" si="15"/>
        <v>4</v>
      </c>
      <c r="W34" s="1">
        <f t="shared" si="16"/>
        <v>0</v>
      </c>
      <c r="X34" s="1">
        <f t="shared" si="17"/>
        <v>11</v>
      </c>
      <c r="Y34" s="1">
        <f t="shared" si="18"/>
        <v>9</v>
      </c>
      <c r="Z34" s="1">
        <f t="shared" si="19"/>
        <v>0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2</v>
      </c>
      <c r="AE34" s="1">
        <f t="shared" si="25"/>
        <v>8</v>
      </c>
      <c r="AF34" s="1">
        <f t="shared" si="26"/>
        <v>0</v>
      </c>
      <c r="AG34" s="43"/>
    </row>
    <row r="35" spans="1:33" x14ac:dyDescent="0.3">
      <c r="A35" s="42">
        <v>46013</v>
      </c>
      <c r="B35" s="1">
        <v>34</v>
      </c>
      <c r="C35" s="1" t="s">
        <v>65</v>
      </c>
      <c r="D35" s="1" t="s">
        <v>31</v>
      </c>
      <c r="E35" s="1">
        <v>3</v>
      </c>
      <c r="F35" s="1">
        <v>1</v>
      </c>
      <c r="G35" s="1" t="s">
        <v>83</v>
      </c>
      <c r="H35" s="1" t="s">
        <v>83</v>
      </c>
      <c r="I35" s="1">
        <f t="shared" ref="I35:I66" si="29">IF(E35="","",IF(E35&gt;F35,I34+1,I34))</f>
        <v>14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5</v>
      </c>
      <c r="L35" s="1">
        <f t="shared" ref="L35:L66" si="32">IF(E35="","",IF(AND(OR(G35=$AK$1,H35=$AK$1),E35&lt;F35),L34+1,L34))</f>
        <v>6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3</v>
      </c>
      <c r="O35" s="1">
        <f t="shared" ref="O35:O66" si="35">IF(E35="","",IF(AND(C35=$AL$1,E35&gt;F35),O34+1,O34))</f>
        <v>7</v>
      </c>
      <c r="P35" s="1">
        <f t="shared" ref="P35:P66" si="36">IF(E35="","",IF(AND(C35=$AL$1,F35&gt;E35,G35=$AK$2,H35=$AK$2), P34+1, P34))</f>
        <v>7</v>
      </c>
      <c r="Q35" s="1">
        <f t="shared" ref="Q35:Q66" si="37">IF(E35="","",IF(AND(C35=$AL$1,F35&gt;E35,OR(G35=$AK$1,H35=$AK$1)),Q34+1, Q34))</f>
        <v>3</v>
      </c>
      <c r="R35" s="1">
        <f t="shared" ref="R35:R66" si="38">IF(E35="","",IF(AND(C35=$AL$2,E35&gt;F35),R34+1,R34))</f>
        <v>7</v>
      </c>
      <c r="S35" s="1">
        <f t="shared" ref="S35:S66" si="39">IF(E35="","",IF(AND(C35=$AL$2,F35&gt;E35,G35=$AK$2,H35=$AK$2),S34+1,S34))</f>
        <v>7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7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12</v>
      </c>
      <c r="Y35" s="1">
        <f t="shared" ref="Y35:Y66" si="45">IF(E35="","",IF(AND(E35&lt;F35,G35=$AK$2,H35=$AK$2,COUNTIF($AN$1:$AN$15,D35)=1),Y34+1,Y34))</f>
        <v>9</v>
      </c>
      <c r="Z35" s="1">
        <f t="shared" ref="Z35:Z66" si="46">IF(E35="","",IF(AND(E35&lt;F35,COUNTIF($AN$1:$AN$15,D35)=1,OR(G35=$AK$1,H35=$AK$1)), Z34+1, Z34))</f>
        <v>0</v>
      </c>
      <c r="AA35" s="1" t="str">
        <f t="shared" si="27"/>
        <v>W</v>
      </c>
      <c r="AB35" s="1">
        <f t="shared" ref="AB35:AB66" si="47">IF(AA35="","",IF(AA35=AA34,AB34+1,1))</f>
        <v>2</v>
      </c>
      <c r="AC35" s="1" t="str">
        <f t="shared" si="28"/>
        <v>W</v>
      </c>
      <c r="AD35" s="1">
        <f t="shared" si="24"/>
        <v>3</v>
      </c>
      <c r="AE35" s="1">
        <f t="shared" si="25"/>
        <v>7</v>
      </c>
      <c r="AF35" s="1">
        <f t="shared" si="26"/>
        <v>0</v>
      </c>
      <c r="AG35" s="43"/>
    </row>
    <row r="36" spans="1:33" x14ac:dyDescent="0.3">
      <c r="A36" s="42">
        <v>46014</v>
      </c>
      <c r="B36" s="1">
        <v>35</v>
      </c>
      <c r="C36" s="1" t="s">
        <v>65</v>
      </c>
      <c r="D36" s="1" t="s">
        <v>18</v>
      </c>
      <c r="E36" s="1">
        <v>3</v>
      </c>
      <c r="F36" s="1">
        <v>2</v>
      </c>
      <c r="G36" s="1" t="s">
        <v>83</v>
      </c>
      <c r="H36" s="1" t="s">
        <v>83</v>
      </c>
      <c r="I36" s="1">
        <f t="shared" si="29"/>
        <v>15</v>
      </c>
      <c r="J36" s="1">
        <f t="shared" si="30"/>
        <v>14</v>
      </c>
      <c r="K36" s="1">
        <f t="shared" si="31"/>
        <v>5</v>
      </c>
      <c r="L36" s="1">
        <f t="shared" si="32"/>
        <v>6</v>
      </c>
      <c r="M36" s="1">
        <f t="shared" si="33"/>
        <v>0</v>
      </c>
      <c r="N36" s="1">
        <f t="shared" si="34"/>
        <v>3</v>
      </c>
      <c r="O36" s="1">
        <f t="shared" si="35"/>
        <v>7</v>
      </c>
      <c r="P36" s="1">
        <f t="shared" si="36"/>
        <v>7</v>
      </c>
      <c r="Q36" s="1">
        <f t="shared" si="37"/>
        <v>3</v>
      </c>
      <c r="R36" s="1">
        <f t="shared" si="38"/>
        <v>8</v>
      </c>
      <c r="S36" s="1">
        <f t="shared" si="39"/>
        <v>7</v>
      </c>
      <c r="T36" s="1">
        <f t="shared" si="40"/>
        <v>3</v>
      </c>
      <c r="U36" s="1">
        <f t="shared" si="41"/>
        <v>8</v>
      </c>
      <c r="V36" s="1">
        <f t="shared" si="42"/>
        <v>4</v>
      </c>
      <c r="W36" s="1">
        <f t="shared" si="43"/>
        <v>0</v>
      </c>
      <c r="X36" s="1">
        <f t="shared" si="44"/>
        <v>13</v>
      </c>
      <c r="Y36" s="1">
        <f t="shared" si="45"/>
        <v>9</v>
      </c>
      <c r="Z36" s="1">
        <f t="shared" si="46"/>
        <v>0</v>
      </c>
      <c r="AA36" s="1" t="str">
        <f t="shared" si="27"/>
        <v>W</v>
      </c>
      <c r="AB36" s="1">
        <f t="shared" si="47"/>
        <v>3</v>
      </c>
      <c r="AC36" s="1" t="str">
        <f t="shared" si="28"/>
        <v>W</v>
      </c>
      <c r="AD36" s="1">
        <f t="shared" si="24"/>
        <v>4</v>
      </c>
      <c r="AE36" s="1">
        <f t="shared" si="25"/>
        <v>6</v>
      </c>
      <c r="AF36" s="1">
        <f t="shared" si="26"/>
        <v>0</v>
      </c>
      <c r="AG36" s="43"/>
    </row>
    <row r="37" spans="1:33" x14ac:dyDescent="0.3">
      <c r="A37" s="42">
        <v>46019</v>
      </c>
      <c r="B37" s="1">
        <v>36</v>
      </c>
      <c r="C37" s="1" t="s">
        <v>66</v>
      </c>
      <c r="D37" s="1" t="s">
        <v>10</v>
      </c>
      <c r="E37" s="1">
        <v>4</v>
      </c>
      <c r="F37" s="1">
        <v>1</v>
      </c>
      <c r="G37" s="1" t="s">
        <v>83</v>
      </c>
      <c r="H37" s="1" t="s">
        <v>83</v>
      </c>
      <c r="I37" s="1">
        <f t="shared" si="29"/>
        <v>16</v>
      </c>
      <c r="J37" s="1">
        <f t="shared" si="30"/>
        <v>14</v>
      </c>
      <c r="K37" s="1">
        <f t="shared" si="31"/>
        <v>5</v>
      </c>
      <c r="L37" s="1">
        <f t="shared" si="32"/>
        <v>6</v>
      </c>
      <c r="M37" s="1">
        <f t="shared" si="33"/>
        <v>0</v>
      </c>
      <c r="N37" s="1">
        <f t="shared" si="34"/>
        <v>3</v>
      </c>
      <c r="O37" s="1">
        <f t="shared" si="35"/>
        <v>8</v>
      </c>
      <c r="P37" s="1">
        <f t="shared" si="36"/>
        <v>7</v>
      </c>
      <c r="Q37" s="1">
        <f t="shared" si="37"/>
        <v>3</v>
      </c>
      <c r="R37" s="1">
        <f t="shared" si="38"/>
        <v>8</v>
      </c>
      <c r="S37" s="1">
        <f t="shared" si="39"/>
        <v>7</v>
      </c>
      <c r="T37" s="1">
        <f t="shared" si="40"/>
        <v>3</v>
      </c>
      <c r="U37" s="1">
        <f t="shared" si="41"/>
        <v>8</v>
      </c>
      <c r="V37" s="1">
        <f t="shared" si="42"/>
        <v>4</v>
      </c>
      <c r="W37" s="1">
        <f t="shared" si="43"/>
        <v>0</v>
      </c>
      <c r="X37" s="1">
        <f t="shared" si="44"/>
        <v>13</v>
      </c>
      <c r="Y37" s="1">
        <f t="shared" si="45"/>
        <v>9</v>
      </c>
      <c r="Z37" s="1">
        <f t="shared" si="46"/>
        <v>0</v>
      </c>
      <c r="AA37" s="1" t="str">
        <f t="shared" si="27"/>
        <v>W</v>
      </c>
      <c r="AB37" s="1">
        <f t="shared" si="47"/>
        <v>4</v>
      </c>
      <c r="AC37" s="1" t="str">
        <f t="shared" si="28"/>
        <v>W</v>
      </c>
      <c r="AD37" s="1">
        <f t="shared" si="24"/>
        <v>5</v>
      </c>
      <c r="AE37" s="1">
        <f t="shared" si="25"/>
        <v>5</v>
      </c>
      <c r="AF37" s="1">
        <f t="shared" si="26"/>
        <v>0</v>
      </c>
      <c r="AG37" s="43"/>
    </row>
    <row r="38" spans="1:33" x14ac:dyDescent="0.3">
      <c r="A38" s="42">
        <v>46020</v>
      </c>
      <c r="B38" s="1">
        <v>37</v>
      </c>
      <c r="C38" s="1" t="s">
        <v>66</v>
      </c>
      <c r="D38" s="1" t="s">
        <v>3</v>
      </c>
      <c r="E38" s="1">
        <v>2</v>
      </c>
      <c r="F38" s="1">
        <v>3</v>
      </c>
      <c r="G38" s="1" t="s">
        <v>84</v>
      </c>
      <c r="H38" s="1" t="s">
        <v>84</v>
      </c>
      <c r="I38" s="1">
        <f t="shared" si="29"/>
        <v>16</v>
      </c>
      <c r="J38" s="1">
        <f t="shared" si="30"/>
        <v>14</v>
      </c>
      <c r="K38" s="1">
        <f t="shared" si="31"/>
        <v>5</v>
      </c>
      <c r="L38" s="1">
        <f t="shared" si="32"/>
        <v>7</v>
      </c>
      <c r="M38" s="1">
        <f t="shared" si="33"/>
        <v>0</v>
      </c>
      <c r="N38" s="1">
        <f t="shared" si="34"/>
        <v>4</v>
      </c>
      <c r="O38" s="1">
        <f t="shared" si="35"/>
        <v>8</v>
      </c>
      <c r="P38" s="1">
        <f t="shared" si="36"/>
        <v>7</v>
      </c>
      <c r="Q38" s="1">
        <f t="shared" si="37"/>
        <v>4</v>
      </c>
      <c r="R38" s="1">
        <f t="shared" si="38"/>
        <v>8</v>
      </c>
      <c r="S38" s="1">
        <f t="shared" si="39"/>
        <v>7</v>
      </c>
      <c r="T38" s="1">
        <f t="shared" si="40"/>
        <v>3</v>
      </c>
      <c r="U38" s="1">
        <f t="shared" si="41"/>
        <v>8</v>
      </c>
      <c r="V38" s="1">
        <f t="shared" si="42"/>
        <v>4</v>
      </c>
      <c r="W38" s="1">
        <f t="shared" si="43"/>
        <v>1</v>
      </c>
      <c r="X38" s="1">
        <f t="shared" si="44"/>
        <v>13</v>
      </c>
      <c r="Y38" s="1">
        <f t="shared" si="45"/>
        <v>9</v>
      </c>
      <c r="Z38" s="1">
        <f t="shared" si="46"/>
        <v>1</v>
      </c>
      <c r="AA38" s="1" t="str">
        <f t="shared" si="27"/>
        <v>L</v>
      </c>
      <c r="AB38" s="1">
        <f t="shared" si="47"/>
        <v>1</v>
      </c>
      <c r="AC38" s="1" t="str">
        <f t="shared" si="28"/>
        <v>OTL</v>
      </c>
      <c r="AD38" s="1">
        <f t="shared" si="24"/>
        <v>5</v>
      </c>
      <c r="AE38" s="1">
        <f t="shared" si="25"/>
        <v>4</v>
      </c>
      <c r="AF38" s="1">
        <f t="shared" si="26"/>
        <v>1</v>
      </c>
      <c r="AG38" s="43"/>
    </row>
    <row r="39" spans="1:33" x14ac:dyDescent="0.3">
      <c r="A39" s="42">
        <v>46023</v>
      </c>
      <c r="B39" s="1">
        <v>38</v>
      </c>
      <c r="C39" s="1" t="s">
        <v>66</v>
      </c>
      <c r="D39" s="1" t="s">
        <v>15</v>
      </c>
      <c r="E39" s="1">
        <v>4</v>
      </c>
      <c r="F39" s="1">
        <v>1</v>
      </c>
      <c r="G39" s="1" t="s">
        <v>83</v>
      </c>
      <c r="H39" s="1" t="s">
        <v>83</v>
      </c>
      <c r="I39" s="1">
        <f t="shared" si="29"/>
        <v>17</v>
      </c>
      <c r="J39" s="1">
        <f t="shared" si="30"/>
        <v>14</v>
      </c>
      <c r="K39" s="1">
        <f t="shared" si="31"/>
        <v>5</v>
      </c>
      <c r="L39" s="1">
        <f t="shared" si="32"/>
        <v>7</v>
      </c>
      <c r="M39" s="1">
        <f t="shared" si="33"/>
        <v>0</v>
      </c>
      <c r="N39" s="1">
        <f t="shared" si="34"/>
        <v>4</v>
      </c>
      <c r="O39" s="1">
        <f t="shared" si="35"/>
        <v>9</v>
      </c>
      <c r="P39" s="1">
        <f t="shared" si="36"/>
        <v>7</v>
      </c>
      <c r="Q39" s="1">
        <f t="shared" si="37"/>
        <v>4</v>
      </c>
      <c r="R39" s="1">
        <f t="shared" si="38"/>
        <v>8</v>
      </c>
      <c r="S39" s="1">
        <f t="shared" si="39"/>
        <v>7</v>
      </c>
      <c r="T39" s="1">
        <f t="shared" si="40"/>
        <v>3</v>
      </c>
      <c r="U39" s="1">
        <f t="shared" si="41"/>
        <v>8</v>
      </c>
      <c r="V39" s="1">
        <f t="shared" si="42"/>
        <v>4</v>
      </c>
      <c r="W39" s="1">
        <f t="shared" si="43"/>
        <v>1</v>
      </c>
      <c r="X39" s="1">
        <f t="shared" si="44"/>
        <v>14</v>
      </c>
      <c r="Y39" s="1">
        <f t="shared" si="45"/>
        <v>9</v>
      </c>
      <c r="Z39" s="1">
        <f t="shared" si="46"/>
        <v>1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5</v>
      </c>
      <c r="AE39" s="1">
        <f t="shared" si="25"/>
        <v>4</v>
      </c>
      <c r="AF39" s="1">
        <f t="shared" si="26"/>
        <v>1</v>
      </c>
      <c r="AG39" s="43"/>
    </row>
    <row r="40" spans="1:33" x14ac:dyDescent="0.3">
      <c r="A40" s="42">
        <v>46024</v>
      </c>
      <c r="B40" s="1">
        <v>39</v>
      </c>
      <c r="C40" s="1" t="s">
        <v>65</v>
      </c>
      <c r="D40" s="1" t="s">
        <v>3</v>
      </c>
      <c r="E40" s="1">
        <v>4</v>
      </c>
      <c r="F40" s="1">
        <v>3</v>
      </c>
      <c r="G40" s="1" t="s">
        <v>84</v>
      </c>
      <c r="H40" s="1" t="s">
        <v>84</v>
      </c>
      <c r="I40" s="1">
        <f t="shared" si="29"/>
        <v>18</v>
      </c>
      <c r="J40" s="1">
        <f t="shared" si="30"/>
        <v>14</v>
      </c>
      <c r="K40" s="1">
        <f t="shared" si="31"/>
        <v>6</v>
      </c>
      <c r="L40" s="1">
        <f t="shared" si="32"/>
        <v>7</v>
      </c>
      <c r="M40" s="1">
        <f t="shared" si="33"/>
        <v>1</v>
      </c>
      <c r="N40" s="1">
        <f t="shared" si="34"/>
        <v>4</v>
      </c>
      <c r="O40" s="1">
        <f t="shared" si="35"/>
        <v>9</v>
      </c>
      <c r="P40" s="1">
        <f t="shared" si="36"/>
        <v>7</v>
      </c>
      <c r="Q40" s="1">
        <f t="shared" si="37"/>
        <v>4</v>
      </c>
      <c r="R40" s="1">
        <f t="shared" si="38"/>
        <v>9</v>
      </c>
      <c r="S40" s="1">
        <f t="shared" si="39"/>
        <v>7</v>
      </c>
      <c r="T40" s="1">
        <f t="shared" si="40"/>
        <v>3</v>
      </c>
      <c r="U40" s="1">
        <f t="shared" si="41"/>
        <v>9</v>
      </c>
      <c r="V40" s="1">
        <f t="shared" si="42"/>
        <v>4</v>
      </c>
      <c r="W40" s="1">
        <f t="shared" si="43"/>
        <v>1</v>
      </c>
      <c r="X40" s="1">
        <f t="shared" si="44"/>
        <v>15</v>
      </c>
      <c r="Y40" s="1">
        <f t="shared" si="45"/>
        <v>9</v>
      </c>
      <c r="Z40" s="1">
        <f t="shared" si="46"/>
        <v>1</v>
      </c>
      <c r="AA40" s="1" t="str">
        <f t="shared" si="27"/>
        <v>W</v>
      </c>
      <c r="AB40" s="1">
        <f t="shared" si="47"/>
        <v>2</v>
      </c>
      <c r="AC40" s="1" t="str">
        <f t="shared" si="28"/>
        <v>W</v>
      </c>
      <c r="AD40" s="1">
        <f t="shared" si="24"/>
        <v>6</v>
      </c>
      <c r="AE40" s="1">
        <f t="shared" si="25"/>
        <v>3</v>
      </c>
      <c r="AF40" s="1">
        <f t="shared" si="26"/>
        <v>1</v>
      </c>
      <c r="AG40" s="43"/>
    </row>
    <row r="41" spans="1:33" x14ac:dyDescent="0.3">
      <c r="A41" s="42">
        <v>46027</v>
      </c>
      <c r="B41" s="1">
        <v>40</v>
      </c>
      <c r="C41" s="1" t="s">
        <v>65</v>
      </c>
      <c r="D41" s="1" t="s">
        <v>27</v>
      </c>
      <c r="E41" s="1">
        <v>5</v>
      </c>
      <c r="F41" s="1">
        <v>1</v>
      </c>
      <c r="G41" s="1" t="s">
        <v>83</v>
      </c>
      <c r="H41" s="1" t="s">
        <v>83</v>
      </c>
      <c r="I41" s="1">
        <f t="shared" si="29"/>
        <v>19</v>
      </c>
      <c r="J41" s="1">
        <f t="shared" si="30"/>
        <v>14</v>
      </c>
      <c r="K41" s="1">
        <f t="shared" si="31"/>
        <v>6</v>
      </c>
      <c r="L41" s="1">
        <f t="shared" si="32"/>
        <v>7</v>
      </c>
      <c r="M41" s="1">
        <f t="shared" si="33"/>
        <v>1</v>
      </c>
      <c r="N41" s="1">
        <f t="shared" si="34"/>
        <v>4</v>
      </c>
      <c r="O41" s="1">
        <f t="shared" si="35"/>
        <v>9</v>
      </c>
      <c r="P41" s="1">
        <f t="shared" si="36"/>
        <v>7</v>
      </c>
      <c r="Q41" s="1">
        <f t="shared" si="37"/>
        <v>4</v>
      </c>
      <c r="R41" s="1">
        <f t="shared" si="38"/>
        <v>10</v>
      </c>
      <c r="S41" s="1">
        <f t="shared" si="39"/>
        <v>7</v>
      </c>
      <c r="T41" s="1">
        <f t="shared" si="40"/>
        <v>3</v>
      </c>
      <c r="U41" s="1">
        <f t="shared" si="41"/>
        <v>10</v>
      </c>
      <c r="V41" s="1">
        <f t="shared" si="42"/>
        <v>4</v>
      </c>
      <c r="W41" s="1">
        <f t="shared" si="43"/>
        <v>1</v>
      </c>
      <c r="X41" s="1">
        <f t="shared" si="44"/>
        <v>16</v>
      </c>
      <c r="Y41" s="1">
        <f t="shared" si="45"/>
        <v>9</v>
      </c>
      <c r="Z41" s="1">
        <f t="shared" si="46"/>
        <v>1</v>
      </c>
      <c r="AA41" s="1" t="str">
        <f t="shared" si="27"/>
        <v>W</v>
      </c>
      <c r="AB41" s="1">
        <f t="shared" si="47"/>
        <v>3</v>
      </c>
      <c r="AC41" s="1" t="str">
        <f t="shared" si="28"/>
        <v>W</v>
      </c>
      <c r="AD41" s="1">
        <f t="shared" si="24"/>
        <v>7</v>
      </c>
      <c r="AE41" s="1">
        <f t="shared" si="25"/>
        <v>2</v>
      </c>
      <c r="AF41" s="1">
        <f t="shared" si="26"/>
        <v>1</v>
      </c>
      <c r="AG41" s="43"/>
    </row>
    <row r="42" spans="1:33" x14ac:dyDescent="0.3">
      <c r="A42" s="42">
        <v>46028</v>
      </c>
      <c r="B42" s="1">
        <v>41</v>
      </c>
      <c r="C42" s="1" t="s">
        <v>66</v>
      </c>
      <c r="D42" s="1" t="s">
        <v>29</v>
      </c>
      <c r="E42" s="1">
        <v>7</v>
      </c>
      <c r="F42" s="1">
        <v>4</v>
      </c>
      <c r="G42" s="1" t="s">
        <v>83</v>
      </c>
      <c r="H42" s="1" t="s">
        <v>83</v>
      </c>
      <c r="I42" s="1">
        <f t="shared" si="29"/>
        <v>20</v>
      </c>
      <c r="J42" s="1">
        <f t="shared" si="30"/>
        <v>14</v>
      </c>
      <c r="K42" s="1">
        <f t="shared" si="31"/>
        <v>6</v>
      </c>
      <c r="L42" s="1">
        <f t="shared" si="32"/>
        <v>7</v>
      </c>
      <c r="M42" s="1">
        <f t="shared" si="33"/>
        <v>1</v>
      </c>
      <c r="N42" s="1">
        <f t="shared" si="34"/>
        <v>4</v>
      </c>
      <c r="O42" s="1">
        <f t="shared" si="35"/>
        <v>10</v>
      </c>
      <c r="P42" s="1">
        <f t="shared" si="36"/>
        <v>7</v>
      </c>
      <c r="Q42" s="1">
        <f t="shared" si="37"/>
        <v>4</v>
      </c>
      <c r="R42" s="1">
        <f t="shared" si="38"/>
        <v>10</v>
      </c>
      <c r="S42" s="1">
        <f t="shared" si="39"/>
        <v>7</v>
      </c>
      <c r="T42" s="1">
        <f t="shared" si="40"/>
        <v>3</v>
      </c>
      <c r="U42" s="1">
        <f t="shared" si="41"/>
        <v>10</v>
      </c>
      <c r="V42" s="1">
        <f t="shared" si="42"/>
        <v>4</v>
      </c>
      <c r="W42" s="1">
        <f t="shared" si="43"/>
        <v>1</v>
      </c>
      <c r="X42" s="1">
        <f t="shared" si="44"/>
        <v>16</v>
      </c>
      <c r="Y42" s="1">
        <f t="shared" si="45"/>
        <v>9</v>
      </c>
      <c r="Z42" s="1">
        <f t="shared" si="46"/>
        <v>1</v>
      </c>
      <c r="AA42" s="1" t="str">
        <f t="shared" si="27"/>
        <v>W</v>
      </c>
      <c r="AB42" s="1">
        <f t="shared" si="47"/>
        <v>4</v>
      </c>
      <c r="AC42" s="1" t="str">
        <f t="shared" si="28"/>
        <v>W</v>
      </c>
      <c r="AD42" s="1">
        <f t="shared" si="24"/>
        <v>8</v>
      </c>
      <c r="AE42" s="1">
        <f t="shared" si="25"/>
        <v>1</v>
      </c>
      <c r="AF42" s="1">
        <f t="shared" si="26"/>
        <v>1</v>
      </c>
      <c r="AG42" s="43"/>
    </row>
    <row r="43" spans="1:33" x14ac:dyDescent="0.3">
      <c r="A43" s="42">
        <v>46030</v>
      </c>
      <c r="B43" s="1">
        <v>42</v>
      </c>
      <c r="C43" s="1" t="s">
        <v>66</v>
      </c>
      <c r="D43" s="1" t="s">
        <v>17</v>
      </c>
      <c r="E43" s="1">
        <v>2</v>
      </c>
      <c r="F43" s="1">
        <v>3</v>
      </c>
      <c r="G43" s="1" t="s">
        <v>84</v>
      </c>
      <c r="H43" s="1" t="s">
        <v>83</v>
      </c>
      <c r="I43" s="1">
        <f t="shared" si="29"/>
        <v>20</v>
      </c>
      <c r="J43" s="1">
        <f t="shared" si="30"/>
        <v>14</v>
      </c>
      <c r="K43" s="1">
        <f t="shared" si="31"/>
        <v>6</v>
      </c>
      <c r="L43" s="1">
        <f t="shared" si="32"/>
        <v>8</v>
      </c>
      <c r="M43" s="1">
        <f t="shared" si="33"/>
        <v>1</v>
      </c>
      <c r="N43" s="1">
        <f t="shared" si="34"/>
        <v>4</v>
      </c>
      <c r="O43" s="1">
        <f t="shared" si="35"/>
        <v>10</v>
      </c>
      <c r="P43" s="1">
        <f t="shared" si="36"/>
        <v>7</v>
      </c>
      <c r="Q43" s="1">
        <f t="shared" si="37"/>
        <v>5</v>
      </c>
      <c r="R43" s="1">
        <f t="shared" si="38"/>
        <v>10</v>
      </c>
      <c r="S43" s="1">
        <f t="shared" si="39"/>
        <v>7</v>
      </c>
      <c r="T43" s="1">
        <f t="shared" si="40"/>
        <v>3</v>
      </c>
      <c r="U43" s="1">
        <f t="shared" si="41"/>
        <v>10</v>
      </c>
      <c r="V43" s="1">
        <f t="shared" si="42"/>
        <v>4</v>
      </c>
      <c r="W43" s="1">
        <f t="shared" si="43"/>
        <v>1</v>
      </c>
      <c r="X43" s="1">
        <f t="shared" si="44"/>
        <v>16</v>
      </c>
      <c r="Y43" s="1">
        <f t="shared" si="45"/>
        <v>9</v>
      </c>
      <c r="Z43" s="1">
        <f t="shared" si="46"/>
        <v>2</v>
      </c>
      <c r="AA43" s="1" t="str">
        <f t="shared" si="27"/>
        <v>L</v>
      </c>
      <c r="AB43" s="1">
        <f t="shared" si="47"/>
        <v>1</v>
      </c>
      <c r="AC43" s="1" t="str">
        <f t="shared" si="28"/>
        <v>OTL</v>
      </c>
      <c r="AD43" s="1">
        <f t="shared" si="24"/>
        <v>8</v>
      </c>
      <c r="AE43" s="1">
        <f t="shared" si="25"/>
        <v>0</v>
      </c>
      <c r="AF43" s="1">
        <f t="shared" si="26"/>
        <v>2</v>
      </c>
      <c r="AG43" s="43"/>
    </row>
    <row r="44" spans="1:33" x14ac:dyDescent="0.3">
      <c r="A44" s="42">
        <v>46032</v>
      </c>
      <c r="B44" s="1">
        <v>43</v>
      </c>
      <c r="C44" s="1" t="s">
        <v>65</v>
      </c>
      <c r="D44" s="1" t="s">
        <v>26</v>
      </c>
      <c r="E44" s="1">
        <v>2</v>
      </c>
      <c r="F44" s="1">
        <v>3</v>
      </c>
      <c r="G44" s="1" t="s">
        <v>83</v>
      </c>
      <c r="H44" s="1" t="s">
        <v>83</v>
      </c>
      <c r="I44" s="1">
        <f t="shared" si="29"/>
        <v>20</v>
      </c>
      <c r="J44" s="1">
        <f t="shared" si="30"/>
        <v>15</v>
      </c>
      <c r="K44" s="1">
        <f t="shared" si="31"/>
        <v>6</v>
      </c>
      <c r="L44" s="1">
        <f t="shared" si="32"/>
        <v>8</v>
      </c>
      <c r="M44" s="1">
        <f t="shared" si="33"/>
        <v>1</v>
      </c>
      <c r="N44" s="1">
        <f t="shared" si="34"/>
        <v>4</v>
      </c>
      <c r="O44" s="1">
        <f t="shared" si="35"/>
        <v>10</v>
      </c>
      <c r="P44" s="1">
        <f t="shared" si="36"/>
        <v>7</v>
      </c>
      <c r="Q44" s="1">
        <f t="shared" si="37"/>
        <v>5</v>
      </c>
      <c r="R44" s="1">
        <f t="shared" si="38"/>
        <v>10</v>
      </c>
      <c r="S44" s="1">
        <f t="shared" si="39"/>
        <v>8</v>
      </c>
      <c r="T44" s="1">
        <f t="shared" si="40"/>
        <v>3</v>
      </c>
      <c r="U44" s="1">
        <f t="shared" si="41"/>
        <v>10</v>
      </c>
      <c r="V44" s="1">
        <f t="shared" si="42"/>
        <v>4</v>
      </c>
      <c r="W44" s="1">
        <f t="shared" si="43"/>
        <v>1</v>
      </c>
      <c r="X44" s="1">
        <f t="shared" si="44"/>
        <v>16</v>
      </c>
      <c r="Y44" s="1">
        <f t="shared" si="45"/>
        <v>9</v>
      </c>
      <c r="Z44" s="1">
        <f t="shared" si="46"/>
        <v>2</v>
      </c>
      <c r="AA44" s="1" t="str">
        <f t="shared" si="27"/>
        <v>L</v>
      </c>
      <c r="AB44" s="1">
        <f t="shared" si="47"/>
        <v>2</v>
      </c>
      <c r="AC44" s="1" t="str">
        <f t="shared" si="28"/>
        <v>L</v>
      </c>
      <c r="AD44" s="1">
        <f t="shared" ref="AD44:AD75" si="48">IF(AC44="","",COUNTIFS(AC35:AC44,"W"))</f>
        <v>7</v>
      </c>
      <c r="AE44" s="1">
        <f t="shared" ref="AE44:AE75" si="49">IF(AC44="","",COUNTIFS(AC35:AC44,"L"))</f>
        <v>1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46034</v>
      </c>
      <c r="B45" s="1">
        <v>44</v>
      </c>
      <c r="C45" s="1" t="s">
        <v>65</v>
      </c>
      <c r="D45" s="1" t="s">
        <v>12</v>
      </c>
      <c r="E45" s="1">
        <v>4</v>
      </c>
      <c r="F45" s="1">
        <v>2</v>
      </c>
      <c r="G45" s="1" t="s">
        <v>83</v>
      </c>
      <c r="H45" s="1" t="s">
        <v>83</v>
      </c>
      <c r="I45" s="1">
        <f t="shared" si="29"/>
        <v>21</v>
      </c>
      <c r="J45" s="1">
        <f t="shared" si="30"/>
        <v>15</v>
      </c>
      <c r="K45" s="1">
        <f t="shared" si="31"/>
        <v>6</v>
      </c>
      <c r="L45" s="1">
        <f t="shared" si="32"/>
        <v>8</v>
      </c>
      <c r="M45" s="1">
        <f t="shared" si="33"/>
        <v>1</v>
      </c>
      <c r="N45" s="1">
        <f t="shared" si="34"/>
        <v>4</v>
      </c>
      <c r="O45" s="1">
        <f t="shared" si="35"/>
        <v>10</v>
      </c>
      <c r="P45" s="1">
        <f t="shared" si="36"/>
        <v>7</v>
      </c>
      <c r="Q45" s="1">
        <f t="shared" si="37"/>
        <v>5</v>
      </c>
      <c r="R45" s="1">
        <f t="shared" si="38"/>
        <v>11</v>
      </c>
      <c r="S45" s="1">
        <f t="shared" si="39"/>
        <v>8</v>
      </c>
      <c r="T45" s="1">
        <f t="shared" si="40"/>
        <v>3</v>
      </c>
      <c r="U45" s="1">
        <f t="shared" si="41"/>
        <v>10</v>
      </c>
      <c r="V45" s="1">
        <f t="shared" si="42"/>
        <v>4</v>
      </c>
      <c r="W45" s="1">
        <f t="shared" si="43"/>
        <v>1</v>
      </c>
      <c r="X45" s="1">
        <f t="shared" si="44"/>
        <v>16</v>
      </c>
      <c r="Y45" s="1">
        <f t="shared" si="45"/>
        <v>9</v>
      </c>
      <c r="Z45" s="1">
        <f t="shared" si="46"/>
        <v>2</v>
      </c>
      <c r="AA45" s="1" t="str">
        <f t="shared" si="27"/>
        <v>W</v>
      </c>
      <c r="AB45" s="1">
        <f t="shared" si="47"/>
        <v>1</v>
      </c>
      <c r="AC45" s="1" t="str">
        <f t="shared" si="28"/>
        <v>W</v>
      </c>
      <c r="AD45" s="1">
        <f t="shared" si="48"/>
        <v>7</v>
      </c>
      <c r="AE45" s="1">
        <f t="shared" si="49"/>
        <v>1</v>
      </c>
      <c r="AF45" s="1">
        <f t="shared" si="50"/>
        <v>2</v>
      </c>
      <c r="AG45" s="43"/>
    </row>
    <row r="46" spans="1:33" x14ac:dyDescent="0.3">
      <c r="A46" s="42">
        <v>46036</v>
      </c>
      <c r="B46" s="1">
        <v>45</v>
      </c>
      <c r="C46" s="1" t="s">
        <v>65</v>
      </c>
      <c r="D46" s="1" t="s">
        <v>14</v>
      </c>
      <c r="E46" s="1">
        <v>2</v>
      </c>
      <c r="F46" s="1">
        <v>3</v>
      </c>
      <c r="G46" s="1" t="s">
        <v>84</v>
      </c>
      <c r="H46" s="1" t="s">
        <v>83</v>
      </c>
      <c r="I46" s="1">
        <f t="shared" si="29"/>
        <v>21</v>
      </c>
      <c r="J46" s="1">
        <f t="shared" si="30"/>
        <v>15</v>
      </c>
      <c r="K46" s="1">
        <f t="shared" si="31"/>
        <v>6</v>
      </c>
      <c r="L46" s="1">
        <f t="shared" si="32"/>
        <v>9</v>
      </c>
      <c r="M46" s="1">
        <f t="shared" si="33"/>
        <v>1</v>
      </c>
      <c r="N46" s="1">
        <f t="shared" si="34"/>
        <v>4</v>
      </c>
      <c r="O46" s="1">
        <f t="shared" si="35"/>
        <v>10</v>
      </c>
      <c r="P46" s="1">
        <f t="shared" si="36"/>
        <v>7</v>
      </c>
      <c r="Q46" s="1">
        <f t="shared" si="37"/>
        <v>5</v>
      </c>
      <c r="R46" s="1">
        <f t="shared" si="38"/>
        <v>11</v>
      </c>
      <c r="S46" s="1">
        <f t="shared" si="39"/>
        <v>8</v>
      </c>
      <c r="T46" s="1">
        <f t="shared" si="40"/>
        <v>4</v>
      </c>
      <c r="U46" s="1">
        <f t="shared" si="41"/>
        <v>10</v>
      </c>
      <c r="V46" s="1">
        <f t="shared" si="42"/>
        <v>4</v>
      </c>
      <c r="W46" s="1">
        <f t="shared" si="43"/>
        <v>1</v>
      </c>
      <c r="X46" s="1">
        <f t="shared" si="44"/>
        <v>16</v>
      </c>
      <c r="Y46" s="1">
        <f t="shared" si="45"/>
        <v>9</v>
      </c>
      <c r="Z46" s="1">
        <f t="shared" si="46"/>
        <v>2</v>
      </c>
      <c r="AA46" s="1" t="str">
        <f t="shared" si="27"/>
        <v>L</v>
      </c>
      <c r="AB46" s="1">
        <f t="shared" si="47"/>
        <v>1</v>
      </c>
      <c r="AC46" s="1" t="str">
        <f t="shared" si="28"/>
        <v>OTL</v>
      </c>
      <c r="AD46" s="1">
        <f t="shared" si="48"/>
        <v>6</v>
      </c>
      <c r="AE46" s="1">
        <f t="shared" si="49"/>
        <v>1</v>
      </c>
      <c r="AF46" s="1">
        <f t="shared" si="50"/>
        <v>3</v>
      </c>
      <c r="AG46" s="43"/>
    </row>
    <row r="47" spans="1:33" x14ac:dyDescent="0.3">
      <c r="A47" s="42">
        <v>46037</v>
      </c>
      <c r="B47" s="1">
        <v>46</v>
      </c>
      <c r="C47" s="1" t="s">
        <v>65</v>
      </c>
      <c r="D47" s="1" t="s">
        <v>29</v>
      </c>
      <c r="E47" s="1">
        <v>2</v>
      </c>
      <c r="F47" s="1">
        <v>4</v>
      </c>
      <c r="G47" s="1" t="s">
        <v>83</v>
      </c>
      <c r="H47" s="1" t="s">
        <v>83</v>
      </c>
      <c r="I47" s="1">
        <f t="shared" si="29"/>
        <v>21</v>
      </c>
      <c r="J47" s="1">
        <f t="shared" si="30"/>
        <v>16</v>
      </c>
      <c r="K47" s="1">
        <f t="shared" si="31"/>
        <v>6</v>
      </c>
      <c r="L47" s="1">
        <f t="shared" si="32"/>
        <v>9</v>
      </c>
      <c r="M47" s="1">
        <f t="shared" si="33"/>
        <v>1</v>
      </c>
      <c r="N47" s="1">
        <f t="shared" si="34"/>
        <v>4</v>
      </c>
      <c r="O47" s="1">
        <f t="shared" si="35"/>
        <v>10</v>
      </c>
      <c r="P47" s="1">
        <f t="shared" si="36"/>
        <v>7</v>
      </c>
      <c r="Q47" s="1">
        <f t="shared" si="37"/>
        <v>5</v>
      </c>
      <c r="R47" s="1">
        <f t="shared" si="38"/>
        <v>11</v>
      </c>
      <c r="S47" s="1">
        <f t="shared" si="39"/>
        <v>9</v>
      </c>
      <c r="T47" s="1">
        <f t="shared" si="40"/>
        <v>4</v>
      </c>
      <c r="U47" s="1">
        <f t="shared" si="41"/>
        <v>10</v>
      </c>
      <c r="V47" s="1">
        <f t="shared" si="42"/>
        <v>4</v>
      </c>
      <c r="W47" s="1">
        <f t="shared" si="43"/>
        <v>1</v>
      </c>
      <c r="X47" s="1">
        <f t="shared" si="44"/>
        <v>16</v>
      </c>
      <c r="Y47" s="1">
        <f t="shared" si="45"/>
        <v>9</v>
      </c>
      <c r="Z47" s="1">
        <f t="shared" si="46"/>
        <v>2</v>
      </c>
      <c r="AA47" s="1" t="str">
        <f t="shared" si="27"/>
        <v>L</v>
      </c>
      <c r="AB47" s="1">
        <f t="shared" si="47"/>
        <v>2</v>
      </c>
      <c r="AC47" s="1" t="str">
        <f t="shared" si="28"/>
        <v>L</v>
      </c>
      <c r="AD47" s="1">
        <f t="shared" si="48"/>
        <v>5</v>
      </c>
      <c r="AE47" s="1">
        <f t="shared" si="49"/>
        <v>2</v>
      </c>
      <c r="AF47" s="1">
        <f t="shared" si="50"/>
        <v>3</v>
      </c>
      <c r="AG47" s="43"/>
    </row>
    <row r="48" spans="1:33" x14ac:dyDescent="0.3">
      <c r="A48" s="42">
        <v>46039</v>
      </c>
      <c r="B48" s="1">
        <v>47</v>
      </c>
      <c r="C48" s="1" t="s">
        <v>65</v>
      </c>
      <c r="D48" s="1" t="s">
        <v>95</v>
      </c>
      <c r="E48" s="1">
        <v>3</v>
      </c>
      <c r="F48" s="1">
        <v>6</v>
      </c>
      <c r="G48" s="1" t="s">
        <v>83</v>
      </c>
      <c r="H48" s="1" t="s">
        <v>83</v>
      </c>
      <c r="I48" s="1">
        <f t="shared" si="29"/>
        <v>21</v>
      </c>
      <c r="J48" s="1">
        <f t="shared" si="30"/>
        <v>17</v>
      </c>
      <c r="K48" s="1">
        <f t="shared" si="31"/>
        <v>6</v>
      </c>
      <c r="L48" s="1">
        <f t="shared" si="32"/>
        <v>9</v>
      </c>
      <c r="M48" s="1">
        <f t="shared" si="33"/>
        <v>1</v>
      </c>
      <c r="N48" s="1">
        <f t="shared" si="34"/>
        <v>4</v>
      </c>
      <c r="O48" s="1">
        <f t="shared" si="35"/>
        <v>10</v>
      </c>
      <c r="P48" s="1">
        <f t="shared" si="36"/>
        <v>7</v>
      </c>
      <c r="Q48" s="1">
        <f t="shared" si="37"/>
        <v>5</v>
      </c>
      <c r="R48" s="1">
        <f t="shared" si="38"/>
        <v>11</v>
      </c>
      <c r="S48" s="1">
        <f t="shared" si="39"/>
        <v>10</v>
      </c>
      <c r="T48" s="1">
        <f t="shared" si="40"/>
        <v>4</v>
      </c>
      <c r="U48" s="1">
        <f t="shared" si="41"/>
        <v>10</v>
      </c>
      <c r="V48" s="1">
        <f t="shared" si="42"/>
        <v>4</v>
      </c>
      <c r="W48" s="1">
        <f t="shared" si="43"/>
        <v>1</v>
      </c>
      <c r="X48" s="1">
        <f t="shared" si="44"/>
        <v>16</v>
      </c>
      <c r="Y48" s="1">
        <f t="shared" si="45"/>
        <v>10</v>
      </c>
      <c r="Z48" s="1">
        <f t="shared" si="46"/>
        <v>2</v>
      </c>
      <c r="AA48" s="1" t="str">
        <f t="shared" si="27"/>
        <v>L</v>
      </c>
      <c r="AB48" s="1">
        <f t="shared" si="47"/>
        <v>3</v>
      </c>
      <c r="AC48" s="1" t="str">
        <f t="shared" si="28"/>
        <v>L</v>
      </c>
      <c r="AD48" s="1">
        <f t="shared" si="48"/>
        <v>5</v>
      </c>
      <c r="AE48" s="1">
        <f t="shared" si="49"/>
        <v>3</v>
      </c>
      <c r="AF48" s="1">
        <f t="shared" si="50"/>
        <v>2</v>
      </c>
      <c r="AG48" s="43"/>
    </row>
    <row r="49" spans="1:33" x14ac:dyDescent="0.3">
      <c r="A49" s="42">
        <v>46041</v>
      </c>
      <c r="B49" s="1">
        <v>48</v>
      </c>
      <c r="C49" s="1" t="s">
        <v>66</v>
      </c>
      <c r="D49" s="1" t="s">
        <v>9</v>
      </c>
      <c r="E49" s="1">
        <v>3</v>
      </c>
      <c r="F49" s="1">
        <v>6</v>
      </c>
      <c r="G49" s="1" t="s">
        <v>83</v>
      </c>
      <c r="H49" s="1" t="s">
        <v>83</v>
      </c>
      <c r="I49" s="1">
        <f t="shared" si="29"/>
        <v>21</v>
      </c>
      <c r="J49" s="1">
        <f t="shared" si="30"/>
        <v>18</v>
      </c>
      <c r="K49" s="1">
        <f t="shared" si="31"/>
        <v>6</v>
      </c>
      <c r="L49" s="1">
        <f t="shared" si="32"/>
        <v>9</v>
      </c>
      <c r="M49" s="1">
        <f t="shared" si="33"/>
        <v>1</v>
      </c>
      <c r="N49" s="1">
        <f t="shared" si="34"/>
        <v>4</v>
      </c>
      <c r="O49" s="1">
        <f t="shared" si="35"/>
        <v>10</v>
      </c>
      <c r="P49" s="1">
        <f t="shared" si="36"/>
        <v>8</v>
      </c>
      <c r="Q49" s="1">
        <f t="shared" si="37"/>
        <v>5</v>
      </c>
      <c r="R49" s="1">
        <f t="shared" si="38"/>
        <v>11</v>
      </c>
      <c r="S49" s="1">
        <f t="shared" si="39"/>
        <v>10</v>
      </c>
      <c r="T49" s="1">
        <f t="shared" si="40"/>
        <v>4</v>
      </c>
      <c r="U49" s="1">
        <f t="shared" si="41"/>
        <v>10</v>
      </c>
      <c r="V49" s="1">
        <f t="shared" si="42"/>
        <v>4</v>
      </c>
      <c r="W49" s="1">
        <f t="shared" si="43"/>
        <v>1</v>
      </c>
      <c r="X49" s="1">
        <f t="shared" si="44"/>
        <v>16</v>
      </c>
      <c r="Y49" s="1">
        <f t="shared" si="45"/>
        <v>10</v>
      </c>
      <c r="Z49" s="1">
        <f t="shared" si="46"/>
        <v>2</v>
      </c>
      <c r="AA49" s="1" t="str">
        <f t="shared" si="27"/>
        <v>L</v>
      </c>
      <c r="AB49" s="1">
        <f t="shared" si="47"/>
        <v>4</v>
      </c>
      <c r="AC49" s="1" t="str">
        <f t="shared" si="28"/>
        <v>L</v>
      </c>
      <c r="AD49" s="1">
        <f t="shared" si="48"/>
        <v>4</v>
      </c>
      <c r="AE49" s="1">
        <f t="shared" si="49"/>
        <v>4</v>
      </c>
      <c r="AF49" s="1">
        <f t="shared" si="50"/>
        <v>2</v>
      </c>
      <c r="AG49" s="43"/>
    </row>
    <row r="50" spans="1:33" x14ac:dyDescent="0.3">
      <c r="A50" s="42">
        <v>46043</v>
      </c>
      <c r="B50" s="1">
        <v>49</v>
      </c>
      <c r="C50" s="1" t="s">
        <v>66</v>
      </c>
      <c r="D50" s="1" t="s">
        <v>13</v>
      </c>
      <c r="E50" s="1">
        <v>4</v>
      </c>
      <c r="F50" s="1">
        <v>1</v>
      </c>
      <c r="G50" s="1" t="s">
        <v>83</v>
      </c>
      <c r="H50" s="1" t="s">
        <v>83</v>
      </c>
      <c r="I50" s="1">
        <f t="shared" si="29"/>
        <v>22</v>
      </c>
      <c r="J50" s="1">
        <f t="shared" si="30"/>
        <v>18</v>
      </c>
      <c r="K50" s="1">
        <f t="shared" si="31"/>
        <v>6</v>
      </c>
      <c r="L50" s="1">
        <f t="shared" si="32"/>
        <v>9</v>
      </c>
      <c r="M50" s="1">
        <f t="shared" si="33"/>
        <v>1</v>
      </c>
      <c r="N50" s="1">
        <f t="shared" si="34"/>
        <v>4</v>
      </c>
      <c r="O50" s="1">
        <f t="shared" si="35"/>
        <v>11</v>
      </c>
      <c r="P50" s="1">
        <f t="shared" si="36"/>
        <v>8</v>
      </c>
      <c r="Q50" s="1">
        <f t="shared" si="37"/>
        <v>5</v>
      </c>
      <c r="R50" s="1">
        <f t="shared" si="38"/>
        <v>11</v>
      </c>
      <c r="S50" s="1">
        <f t="shared" si="39"/>
        <v>10</v>
      </c>
      <c r="T50" s="1">
        <f t="shared" si="40"/>
        <v>4</v>
      </c>
      <c r="U50" s="1">
        <f t="shared" si="41"/>
        <v>10</v>
      </c>
      <c r="V50" s="1">
        <f t="shared" si="42"/>
        <v>4</v>
      </c>
      <c r="W50" s="1">
        <f t="shared" si="43"/>
        <v>1</v>
      </c>
      <c r="X50" s="1">
        <f t="shared" si="44"/>
        <v>16</v>
      </c>
      <c r="Y50" s="1">
        <f t="shared" si="45"/>
        <v>10</v>
      </c>
      <c r="Z50" s="1">
        <f t="shared" si="46"/>
        <v>2</v>
      </c>
      <c r="AA50" s="1" t="str">
        <f t="shared" si="27"/>
        <v>W</v>
      </c>
      <c r="AB50" s="1">
        <f t="shared" si="47"/>
        <v>1</v>
      </c>
      <c r="AC50" s="1" t="str">
        <f t="shared" si="28"/>
        <v>W</v>
      </c>
      <c r="AD50" s="1">
        <f t="shared" si="48"/>
        <v>4</v>
      </c>
      <c r="AE50" s="1">
        <f t="shared" si="49"/>
        <v>4</v>
      </c>
      <c r="AF50" s="1">
        <f t="shared" si="50"/>
        <v>2</v>
      </c>
      <c r="AG50" s="43"/>
    </row>
    <row r="51" spans="1:33" x14ac:dyDescent="0.3">
      <c r="A51" s="42">
        <v>46045</v>
      </c>
      <c r="B51" s="1">
        <v>50</v>
      </c>
      <c r="C51" s="1" t="s">
        <v>66</v>
      </c>
      <c r="D51" s="1" t="s">
        <v>31</v>
      </c>
      <c r="E51" s="1">
        <v>2</v>
      </c>
      <c r="F51" s="1">
        <v>4</v>
      </c>
      <c r="G51" s="1" t="s">
        <v>83</v>
      </c>
      <c r="H51" s="1" t="s">
        <v>83</v>
      </c>
      <c r="I51" s="1">
        <f t="shared" si="29"/>
        <v>22</v>
      </c>
      <c r="J51" s="1">
        <f t="shared" si="30"/>
        <v>19</v>
      </c>
      <c r="K51" s="1">
        <f t="shared" si="31"/>
        <v>6</v>
      </c>
      <c r="L51" s="1">
        <f t="shared" si="32"/>
        <v>9</v>
      </c>
      <c r="M51" s="1">
        <f t="shared" si="33"/>
        <v>1</v>
      </c>
      <c r="N51" s="1">
        <f t="shared" si="34"/>
        <v>4</v>
      </c>
      <c r="O51" s="1">
        <f t="shared" si="35"/>
        <v>11</v>
      </c>
      <c r="P51" s="1">
        <f t="shared" si="36"/>
        <v>9</v>
      </c>
      <c r="Q51" s="1">
        <f t="shared" si="37"/>
        <v>5</v>
      </c>
      <c r="R51" s="1">
        <f t="shared" si="38"/>
        <v>11</v>
      </c>
      <c r="S51" s="1">
        <f t="shared" si="39"/>
        <v>10</v>
      </c>
      <c r="T51" s="1">
        <f t="shared" si="40"/>
        <v>4</v>
      </c>
      <c r="U51" s="1">
        <f t="shared" si="41"/>
        <v>10</v>
      </c>
      <c r="V51" s="1">
        <f t="shared" si="42"/>
        <v>5</v>
      </c>
      <c r="W51" s="1">
        <f t="shared" si="43"/>
        <v>1</v>
      </c>
      <c r="X51" s="1">
        <f t="shared" si="44"/>
        <v>16</v>
      </c>
      <c r="Y51" s="1">
        <f t="shared" si="45"/>
        <v>11</v>
      </c>
      <c r="Z51" s="1">
        <f t="shared" si="46"/>
        <v>2</v>
      </c>
      <c r="AA51" s="1" t="str">
        <f t="shared" si="27"/>
        <v>L</v>
      </c>
      <c r="AB51" s="1">
        <f t="shared" si="47"/>
        <v>1</v>
      </c>
      <c r="AC51" s="1" t="str">
        <f t="shared" si="28"/>
        <v>L</v>
      </c>
      <c r="AD51" s="1">
        <f t="shared" si="48"/>
        <v>3</v>
      </c>
      <c r="AE51" s="1">
        <f t="shared" si="49"/>
        <v>5</v>
      </c>
      <c r="AF51" s="1">
        <f t="shared" si="50"/>
        <v>2</v>
      </c>
      <c r="AG51" s="43"/>
    </row>
    <row r="52" spans="1:33" x14ac:dyDescent="0.3">
      <c r="A52" s="42">
        <v>46047</v>
      </c>
      <c r="B52" s="1">
        <v>51</v>
      </c>
      <c r="C52" s="1" t="s">
        <v>66</v>
      </c>
      <c r="D52" s="1" t="s">
        <v>14</v>
      </c>
      <c r="E52" s="1">
        <v>4</v>
      </c>
      <c r="F52" s="1">
        <v>2</v>
      </c>
      <c r="G52" s="1" t="s">
        <v>83</v>
      </c>
      <c r="H52" s="1" t="s">
        <v>83</v>
      </c>
      <c r="I52" s="1">
        <f t="shared" si="29"/>
        <v>23</v>
      </c>
      <c r="J52" s="1">
        <f t="shared" si="30"/>
        <v>19</v>
      </c>
      <c r="K52" s="1">
        <f t="shared" si="31"/>
        <v>6</v>
      </c>
      <c r="L52" s="1">
        <f t="shared" si="32"/>
        <v>9</v>
      </c>
      <c r="M52" s="1">
        <f t="shared" si="33"/>
        <v>1</v>
      </c>
      <c r="N52" s="1">
        <f t="shared" si="34"/>
        <v>4</v>
      </c>
      <c r="O52" s="1">
        <f t="shared" si="35"/>
        <v>12</v>
      </c>
      <c r="P52" s="1">
        <f t="shared" si="36"/>
        <v>9</v>
      </c>
      <c r="Q52" s="1">
        <f t="shared" si="37"/>
        <v>5</v>
      </c>
      <c r="R52" s="1">
        <f t="shared" si="38"/>
        <v>11</v>
      </c>
      <c r="S52" s="1">
        <f t="shared" si="39"/>
        <v>10</v>
      </c>
      <c r="T52" s="1">
        <f t="shared" si="40"/>
        <v>4</v>
      </c>
      <c r="U52" s="1">
        <f t="shared" si="41"/>
        <v>10</v>
      </c>
      <c r="V52" s="1">
        <f t="shared" si="42"/>
        <v>5</v>
      </c>
      <c r="W52" s="1">
        <f t="shared" si="43"/>
        <v>1</v>
      </c>
      <c r="X52" s="1">
        <f t="shared" si="44"/>
        <v>16</v>
      </c>
      <c r="Y52" s="1">
        <f t="shared" si="45"/>
        <v>11</v>
      </c>
      <c r="Z52" s="1">
        <f t="shared" si="46"/>
        <v>2</v>
      </c>
      <c r="AA52" s="1" t="str">
        <f t="shared" si="27"/>
        <v>W</v>
      </c>
      <c r="AB52" s="1">
        <f t="shared" si="47"/>
        <v>1</v>
      </c>
      <c r="AC52" s="1" t="str">
        <f t="shared" si="28"/>
        <v>W</v>
      </c>
      <c r="AD52" s="1">
        <f t="shared" si="48"/>
        <v>3</v>
      </c>
      <c r="AE52" s="1">
        <f t="shared" si="49"/>
        <v>5</v>
      </c>
      <c r="AF52" s="1">
        <f t="shared" si="50"/>
        <v>2</v>
      </c>
      <c r="AG52" s="43"/>
    </row>
    <row r="53" spans="1:33" x14ac:dyDescent="0.3">
      <c r="A53" s="42">
        <v>46049</v>
      </c>
      <c r="B53" s="1">
        <v>52</v>
      </c>
      <c r="C53" s="1" t="s">
        <v>66</v>
      </c>
      <c r="D53" s="1" t="s">
        <v>1</v>
      </c>
      <c r="E53" s="1">
        <v>5</v>
      </c>
      <c r="F53" s="1">
        <v>1</v>
      </c>
      <c r="G53" s="1" t="s">
        <v>83</v>
      </c>
      <c r="H53" s="1" t="s">
        <v>83</v>
      </c>
      <c r="I53" s="1">
        <f t="shared" si="29"/>
        <v>24</v>
      </c>
      <c r="J53" s="1">
        <f t="shared" si="30"/>
        <v>19</v>
      </c>
      <c r="K53" s="1">
        <f t="shared" si="31"/>
        <v>6</v>
      </c>
      <c r="L53" s="1">
        <f t="shared" si="32"/>
        <v>9</v>
      </c>
      <c r="M53" s="1">
        <f t="shared" si="33"/>
        <v>1</v>
      </c>
      <c r="N53" s="1">
        <f t="shared" si="34"/>
        <v>4</v>
      </c>
      <c r="O53" s="1">
        <f t="shared" si="35"/>
        <v>13</v>
      </c>
      <c r="P53" s="1">
        <f t="shared" si="36"/>
        <v>9</v>
      </c>
      <c r="Q53" s="1">
        <f t="shared" si="37"/>
        <v>5</v>
      </c>
      <c r="R53" s="1">
        <f t="shared" si="38"/>
        <v>11</v>
      </c>
      <c r="S53" s="1">
        <f t="shared" si="39"/>
        <v>10</v>
      </c>
      <c r="T53" s="1">
        <f t="shared" si="40"/>
        <v>4</v>
      </c>
      <c r="U53" s="1">
        <f t="shared" si="41"/>
        <v>10</v>
      </c>
      <c r="V53" s="1">
        <f t="shared" si="42"/>
        <v>5</v>
      </c>
      <c r="W53" s="1">
        <f t="shared" si="43"/>
        <v>1</v>
      </c>
      <c r="X53" s="1">
        <f t="shared" si="44"/>
        <v>16</v>
      </c>
      <c r="Y53" s="1">
        <f t="shared" si="45"/>
        <v>11</v>
      </c>
      <c r="Z53" s="1">
        <f t="shared" si="46"/>
        <v>2</v>
      </c>
      <c r="AA53" s="1" t="str">
        <f t="shared" si="27"/>
        <v>W</v>
      </c>
      <c r="AB53" s="1">
        <f t="shared" si="47"/>
        <v>2</v>
      </c>
      <c r="AC53" s="1" t="str">
        <f t="shared" si="28"/>
        <v>W</v>
      </c>
      <c r="AD53" s="1">
        <f t="shared" si="48"/>
        <v>4</v>
      </c>
      <c r="AE53" s="1">
        <f t="shared" si="49"/>
        <v>5</v>
      </c>
      <c r="AF53" s="1">
        <f t="shared" si="50"/>
        <v>1</v>
      </c>
      <c r="AG53" s="43"/>
    </row>
    <row r="54" spans="1:33" x14ac:dyDescent="0.3">
      <c r="A54" s="42">
        <v>46051</v>
      </c>
      <c r="B54" s="1">
        <v>53</v>
      </c>
      <c r="C54" s="1" t="s">
        <v>66</v>
      </c>
      <c r="D54" s="1" t="s">
        <v>4</v>
      </c>
      <c r="E54" s="1">
        <v>5</v>
      </c>
      <c r="F54" s="1">
        <v>2</v>
      </c>
      <c r="G54" s="1" t="s">
        <v>83</v>
      </c>
      <c r="H54" s="1" t="s">
        <v>83</v>
      </c>
      <c r="I54" s="1">
        <f t="shared" si="29"/>
        <v>25</v>
      </c>
      <c r="J54" s="1">
        <f t="shared" si="30"/>
        <v>19</v>
      </c>
      <c r="K54" s="1">
        <f t="shared" si="31"/>
        <v>6</v>
      </c>
      <c r="L54" s="1">
        <f t="shared" si="32"/>
        <v>9</v>
      </c>
      <c r="M54" s="1">
        <f t="shared" si="33"/>
        <v>1</v>
      </c>
      <c r="N54" s="1">
        <f t="shared" si="34"/>
        <v>4</v>
      </c>
      <c r="O54" s="1">
        <f t="shared" si="35"/>
        <v>14</v>
      </c>
      <c r="P54" s="1">
        <f t="shared" si="36"/>
        <v>9</v>
      </c>
      <c r="Q54" s="1">
        <f t="shared" si="37"/>
        <v>5</v>
      </c>
      <c r="R54" s="1">
        <f t="shared" si="38"/>
        <v>11</v>
      </c>
      <c r="S54" s="1">
        <f t="shared" si="39"/>
        <v>10</v>
      </c>
      <c r="T54" s="1">
        <f t="shared" si="40"/>
        <v>4</v>
      </c>
      <c r="U54" s="1">
        <f t="shared" si="41"/>
        <v>10</v>
      </c>
      <c r="V54" s="1">
        <f t="shared" si="42"/>
        <v>5</v>
      </c>
      <c r="W54" s="1">
        <f t="shared" si="43"/>
        <v>1</v>
      </c>
      <c r="X54" s="1">
        <f t="shared" si="44"/>
        <v>16</v>
      </c>
      <c r="Y54" s="1">
        <f t="shared" si="45"/>
        <v>11</v>
      </c>
      <c r="Z54" s="1">
        <f t="shared" si="46"/>
        <v>2</v>
      </c>
      <c r="AA54" s="1" t="str">
        <f t="shared" si="27"/>
        <v>W</v>
      </c>
      <c r="AB54" s="1">
        <f t="shared" si="47"/>
        <v>3</v>
      </c>
      <c r="AC54" s="1" t="str">
        <f t="shared" si="28"/>
        <v>W</v>
      </c>
      <c r="AD54" s="1">
        <f t="shared" si="48"/>
        <v>5</v>
      </c>
      <c r="AE54" s="1">
        <f t="shared" si="49"/>
        <v>4</v>
      </c>
      <c r="AF54" s="1">
        <f t="shared" si="50"/>
        <v>1</v>
      </c>
      <c r="AG54" s="43"/>
    </row>
    <row r="55" spans="1:33" x14ac:dyDescent="0.3">
      <c r="A55" s="42">
        <v>46053</v>
      </c>
      <c r="B55" s="1">
        <v>54</v>
      </c>
      <c r="C55" s="1" t="s">
        <v>65</v>
      </c>
      <c r="D55" s="1" t="s">
        <v>2</v>
      </c>
      <c r="E55" s="1">
        <v>3</v>
      </c>
      <c r="F55" s="1">
        <v>2</v>
      </c>
      <c r="G55" s="1" t="s">
        <v>83</v>
      </c>
      <c r="H55" s="1" t="s">
        <v>83</v>
      </c>
      <c r="I55" s="1">
        <f t="shared" si="29"/>
        <v>26</v>
      </c>
      <c r="J55" s="1">
        <f t="shared" si="30"/>
        <v>19</v>
      </c>
      <c r="K55" s="1">
        <f t="shared" si="31"/>
        <v>6</v>
      </c>
      <c r="L55" s="1">
        <f t="shared" si="32"/>
        <v>9</v>
      </c>
      <c r="M55" s="1">
        <f t="shared" si="33"/>
        <v>1</v>
      </c>
      <c r="N55" s="1">
        <f t="shared" si="34"/>
        <v>4</v>
      </c>
      <c r="O55" s="1">
        <f t="shared" si="35"/>
        <v>14</v>
      </c>
      <c r="P55" s="1">
        <f t="shared" si="36"/>
        <v>9</v>
      </c>
      <c r="Q55" s="1">
        <f t="shared" si="37"/>
        <v>5</v>
      </c>
      <c r="R55" s="1">
        <f t="shared" si="38"/>
        <v>12</v>
      </c>
      <c r="S55" s="1">
        <f t="shared" si="39"/>
        <v>10</v>
      </c>
      <c r="T55" s="1">
        <f t="shared" si="40"/>
        <v>4</v>
      </c>
      <c r="U55" s="1">
        <f t="shared" si="41"/>
        <v>11</v>
      </c>
      <c r="V55" s="1">
        <f t="shared" si="42"/>
        <v>5</v>
      </c>
      <c r="W55" s="1">
        <f t="shared" si="43"/>
        <v>1</v>
      </c>
      <c r="X55" s="1">
        <f t="shared" si="44"/>
        <v>17</v>
      </c>
      <c r="Y55" s="1">
        <f t="shared" si="45"/>
        <v>11</v>
      </c>
      <c r="Z55" s="1">
        <f t="shared" si="46"/>
        <v>2</v>
      </c>
      <c r="AA55" s="1" t="str">
        <f t="shared" si="27"/>
        <v>W</v>
      </c>
      <c r="AB55" s="1">
        <f t="shared" si="47"/>
        <v>4</v>
      </c>
      <c r="AC55" s="1" t="str">
        <f t="shared" si="28"/>
        <v>W</v>
      </c>
      <c r="AD55" s="1">
        <f t="shared" si="48"/>
        <v>5</v>
      </c>
      <c r="AE55" s="1">
        <f t="shared" si="49"/>
        <v>4</v>
      </c>
      <c r="AF55" s="1">
        <f t="shared" si="50"/>
        <v>1</v>
      </c>
      <c r="AG55" s="43"/>
    </row>
    <row r="56" spans="1:33" x14ac:dyDescent="0.3">
      <c r="A56" s="42">
        <v>46056</v>
      </c>
      <c r="B56" s="1">
        <v>55</v>
      </c>
      <c r="C56" s="1" t="s">
        <v>65</v>
      </c>
      <c r="D56" s="1" t="s">
        <v>31</v>
      </c>
      <c r="E56" s="1">
        <v>2</v>
      </c>
      <c r="F56" s="1">
        <v>4</v>
      </c>
      <c r="G56" s="1" t="s">
        <v>83</v>
      </c>
      <c r="H56" s="1" t="s">
        <v>83</v>
      </c>
      <c r="I56" s="1">
        <f t="shared" si="29"/>
        <v>26</v>
      </c>
      <c r="J56" s="1">
        <f t="shared" si="30"/>
        <v>20</v>
      </c>
      <c r="K56" s="1">
        <f t="shared" si="31"/>
        <v>6</v>
      </c>
      <c r="L56" s="1">
        <f t="shared" si="32"/>
        <v>9</v>
      </c>
      <c r="M56" s="1">
        <f t="shared" si="33"/>
        <v>1</v>
      </c>
      <c r="N56" s="1">
        <f t="shared" si="34"/>
        <v>4</v>
      </c>
      <c r="O56" s="1">
        <f t="shared" si="35"/>
        <v>14</v>
      </c>
      <c r="P56" s="1">
        <f t="shared" si="36"/>
        <v>9</v>
      </c>
      <c r="Q56" s="1">
        <f t="shared" si="37"/>
        <v>5</v>
      </c>
      <c r="R56" s="1">
        <f t="shared" si="38"/>
        <v>12</v>
      </c>
      <c r="S56" s="1">
        <f t="shared" si="39"/>
        <v>11</v>
      </c>
      <c r="T56" s="1">
        <f t="shared" si="40"/>
        <v>4</v>
      </c>
      <c r="U56" s="1">
        <f t="shared" si="41"/>
        <v>11</v>
      </c>
      <c r="V56" s="1">
        <f t="shared" si="42"/>
        <v>6</v>
      </c>
      <c r="W56" s="1">
        <f t="shared" si="43"/>
        <v>1</v>
      </c>
      <c r="X56" s="1">
        <f t="shared" si="44"/>
        <v>17</v>
      </c>
      <c r="Y56" s="1">
        <f t="shared" si="45"/>
        <v>12</v>
      </c>
      <c r="Z56" s="1">
        <f t="shared" si="46"/>
        <v>2</v>
      </c>
      <c r="AA56" s="1" t="str">
        <f t="shared" si="27"/>
        <v>L</v>
      </c>
      <c r="AB56" s="1">
        <f t="shared" si="47"/>
        <v>1</v>
      </c>
      <c r="AC56" s="1" t="str">
        <f t="shared" si="28"/>
        <v>L</v>
      </c>
      <c r="AD56" s="1">
        <f t="shared" si="48"/>
        <v>5</v>
      </c>
      <c r="AE56" s="1">
        <f t="shared" si="49"/>
        <v>5</v>
      </c>
      <c r="AF56" s="1">
        <f t="shared" si="50"/>
        <v>0</v>
      </c>
      <c r="AG56" s="43"/>
    </row>
    <row r="57" spans="1:33" x14ac:dyDescent="0.3">
      <c r="A57" s="42">
        <v>46057</v>
      </c>
      <c r="B57" s="1">
        <v>56</v>
      </c>
      <c r="C57" s="1" t="s">
        <v>65</v>
      </c>
      <c r="D57" s="1" t="s">
        <v>18</v>
      </c>
      <c r="E57" s="1">
        <v>4</v>
      </c>
      <c r="F57" s="1">
        <v>2</v>
      </c>
      <c r="G57" s="1" t="s">
        <v>83</v>
      </c>
      <c r="H57" s="1" t="s">
        <v>83</v>
      </c>
      <c r="I57" s="1">
        <f t="shared" si="29"/>
        <v>27</v>
      </c>
      <c r="J57" s="1">
        <f t="shared" si="30"/>
        <v>20</v>
      </c>
      <c r="K57" s="1">
        <f t="shared" si="31"/>
        <v>6</v>
      </c>
      <c r="L57" s="1">
        <f t="shared" si="32"/>
        <v>9</v>
      </c>
      <c r="M57" s="1">
        <f t="shared" si="33"/>
        <v>1</v>
      </c>
      <c r="N57" s="1">
        <f t="shared" si="34"/>
        <v>4</v>
      </c>
      <c r="O57" s="1">
        <f t="shared" si="35"/>
        <v>14</v>
      </c>
      <c r="P57" s="1">
        <f t="shared" si="36"/>
        <v>9</v>
      </c>
      <c r="Q57" s="1">
        <f t="shared" si="37"/>
        <v>5</v>
      </c>
      <c r="R57" s="1">
        <f t="shared" si="38"/>
        <v>13</v>
      </c>
      <c r="S57" s="1">
        <f t="shared" si="39"/>
        <v>11</v>
      </c>
      <c r="T57" s="1">
        <f t="shared" si="40"/>
        <v>4</v>
      </c>
      <c r="U57" s="1">
        <f t="shared" si="41"/>
        <v>12</v>
      </c>
      <c r="V57" s="1">
        <f t="shared" si="42"/>
        <v>6</v>
      </c>
      <c r="W57" s="1">
        <f t="shared" si="43"/>
        <v>1</v>
      </c>
      <c r="X57" s="1">
        <f t="shared" si="44"/>
        <v>18</v>
      </c>
      <c r="Y57" s="1">
        <f t="shared" si="45"/>
        <v>12</v>
      </c>
      <c r="Z57" s="1">
        <f t="shared" si="46"/>
        <v>2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6</v>
      </c>
      <c r="AE57" s="1">
        <f t="shared" si="49"/>
        <v>4</v>
      </c>
      <c r="AF57" s="1">
        <f t="shared" si="50"/>
        <v>0</v>
      </c>
      <c r="AG57" s="43"/>
    </row>
    <row r="58" spans="1:33" x14ac:dyDescent="0.3">
      <c r="A58" s="42">
        <v>46078</v>
      </c>
      <c r="B58" s="1">
        <v>57</v>
      </c>
      <c r="C58" s="1" t="s">
        <v>65</v>
      </c>
      <c r="D58" s="1" t="s">
        <v>22</v>
      </c>
      <c r="E58" s="1">
        <v>1</v>
      </c>
      <c r="F58" s="1">
        <v>4</v>
      </c>
      <c r="G58" s="1" t="s">
        <v>83</v>
      </c>
      <c r="H58" s="1" t="s">
        <v>83</v>
      </c>
      <c r="I58" s="1">
        <f t="shared" si="29"/>
        <v>27</v>
      </c>
      <c r="J58" s="1">
        <f t="shared" si="30"/>
        <v>21</v>
      </c>
      <c r="K58" s="1">
        <f t="shared" si="31"/>
        <v>6</v>
      </c>
      <c r="L58" s="1">
        <f t="shared" si="32"/>
        <v>9</v>
      </c>
      <c r="M58" s="1">
        <f t="shared" si="33"/>
        <v>1</v>
      </c>
      <c r="N58" s="1">
        <f t="shared" si="34"/>
        <v>4</v>
      </c>
      <c r="O58" s="1">
        <f t="shared" si="35"/>
        <v>14</v>
      </c>
      <c r="P58" s="1">
        <f t="shared" si="36"/>
        <v>9</v>
      </c>
      <c r="Q58" s="1">
        <f t="shared" si="37"/>
        <v>5</v>
      </c>
      <c r="R58" s="1">
        <f t="shared" si="38"/>
        <v>13</v>
      </c>
      <c r="S58" s="1">
        <f t="shared" si="39"/>
        <v>12</v>
      </c>
      <c r="T58" s="1">
        <f t="shared" si="40"/>
        <v>4</v>
      </c>
      <c r="U58" s="1">
        <f t="shared" si="41"/>
        <v>12</v>
      </c>
      <c r="V58" s="1">
        <f t="shared" si="42"/>
        <v>6</v>
      </c>
      <c r="W58" s="1">
        <f t="shared" si="43"/>
        <v>1</v>
      </c>
      <c r="X58" s="1">
        <f t="shared" si="44"/>
        <v>18</v>
      </c>
      <c r="Y58" s="1">
        <f t="shared" si="45"/>
        <v>13</v>
      </c>
      <c r="Z58" s="1">
        <f t="shared" si="46"/>
        <v>2</v>
      </c>
      <c r="AA58" s="1" t="str">
        <f t="shared" si="27"/>
        <v>L</v>
      </c>
      <c r="AB58" s="1">
        <f t="shared" si="47"/>
        <v>1</v>
      </c>
      <c r="AC58" s="1" t="str">
        <f t="shared" si="28"/>
        <v>L</v>
      </c>
      <c r="AD58" s="1">
        <f t="shared" si="48"/>
        <v>6</v>
      </c>
      <c r="AE58" s="1">
        <f t="shared" si="49"/>
        <v>4</v>
      </c>
      <c r="AF58" s="1">
        <f t="shared" si="50"/>
        <v>0</v>
      </c>
      <c r="AG58" s="43"/>
    </row>
    <row r="59" spans="1:33" x14ac:dyDescent="0.3">
      <c r="A59" s="42">
        <v>46079</v>
      </c>
      <c r="B59" s="1">
        <v>58</v>
      </c>
      <c r="C59" s="1" t="s">
        <v>65</v>
      </c>
      <c r="D59" s="1" t="s">
        <v>6</v>
      </c>
      <c r="E59" s="1">
        <v>1</v>
      </c>
      <c r="F59" s="1">
        <v>5</v>
      </c>
      <c r="G59" s="1" t="s">
        <v>83</v>
      </c>
      <c r="H59" s="1" t="s">
        <v>83</v>
      </c>
      <c r="I59" s="1">
        <f t="shared" si="29"/>
        <v>27</v>
      </c>
      <c r="J59" s="1">
        <f t="shared" si="30"/>
        <v>22</v>
      </c>
      <c r="K59" s="1">
        <f t="shared" si="31"/>
        <v>6</v>
      </c>
      <c r="L59" s="1">
        <f t="shared" si="32"/>
        <v>9</v>
      </c>
      <c r="M59" s="1">
        <f t="shared" si="33"/>
        <v>1</v>
      </c>
      <c r="N59" s="1">
        <f t="shared" si="34"/>
        <v>4</v>
      </c>
      <c r="O59" s="1">
        <f t="shared" si="35"/>
        <v>14</v>
      </c>
      <c r="P59" s="1">
        <f t="shared" si="36"/>
        <v>9</v>
      </c>
      <c r="Q59" s="1">
        <f t="shared" si="37"/>
        <v>5</v>
      </c>
      <c r="R59" s="1">
        <f t="shared" si="38"/>
        <v>13</v>
      </c>
      <c r="S59" s="1">
        <f t="shared" si="39"/>
        <v>13</v>
      </c>
      <c r="T59" s="1">
        <f t="shared" si="40"/>
        <v>4</v>
      </c>
      <c r="U59" s="1">
        <f t="shared" si="41"/>
        <v>12</v>
      </c>
      <c r="V59" s="1">
        <f t="shared" si="42"/>
        <v>6</v>
      </c>
      <c r="W59" s="1">
        <f t="shared" si="43"/>
        <v>1</v>
      </c>
      <c r="X59" s="1">
        <f t="shared" si="44"/>
        <v>18</v>
      </c>
      <c r="Y59" s="1">
        <f t="shared" si="45"/>
        <v>14</v>
      </c>
      <c r="Z59" s="1">
        <f t="shared" si="46"/>
        <v>2</v>
      </c>
      <c r="AA59" s="1" t="str">
        <f t="shared" si="27"/>
        <v>L</v>
      </c>
      <c r="AB59" s="1">
        <f t="shared" si="47"/>
        <v>2</v>
      </c>
      <c r="AC59" s="1" t="str">
        <f t="shared" si="28"/>
        <v>L</v>
      </c>
      <c r="AD59" s="1">
        <f t="shared" si="48"/>
        <v>6</v>
      </c>
      <c r="AE59" s="1">
        <f t="shared" si="49"/>
        <v>4</v>
      </c>
      <c r="AF59" s="1">
        <f t="shared" si="50"/>
        <v>0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3</v>
      </c>
      <c r="E60" s="1">
        <v>5</v>
      </c>
      <c r="F60" s="1">
        <v>1</v>
      </c>
      <c r="G60" s="1" t="s">
        <v>83</v>
      </c>
      <c r="H60" s="1" t="s">
        <v>83</v>
      </c>
      <c r="I60" s="1">
        <f t="shared" si="29"/>
        <v>28</v>
      </c>
      <c r="J60" s="1">
        <f t="shared" si="30"/>
        <v>22</v>
      </c>
      <c r="K60" s="1">
        <f t="shared" si="31"/>
        <v>6</v>
      </c>
      <c r="L60" s="1">
        <f t="shared" si="32"/>
        <v>9</v>
      </c>
      <c r="M60" s="1">
        <f t="shared" si="33"/>
        <v>1</v>
      </c>
      <c r="N60" s="1">
        <f t="shared" si="34"/>
        <v>4</v>
      </c>
      <c r="O60" s="1">
        <f t="shared" si="35"/>
        <v>15</v>
      </c>
      <c r="P60" s="1">
        <f t="shared" si="36"/>
        <v>9</v>
      </c>
      <c r="Q60" s="1">
        <f t="shared" si="37"/>
        <v>5</v>
      </c>
      <c r="R60" s="1">
        <f t="shared" si="38"/>
        <v>13</v>
      </c>
      <c r="S60" s="1">
        <f t="shared" si="39"/>
        <v>13</v>
      </c>
      <c r="T60" s="1">
        <f t="shared" si="40"/>
        <v>4</v>
      </c>
      <c r="U60" s="1">
        <f t="shared" si="41"/>
        <v>13</v>
      </c>
      <c r="V60" s="1">
        <f t="shared" si="42"/>
        <v>6</v>
      </c>
      <c r="W60" s="1">
        <f t="shared" si="43"/>
        <v>1</v>
      </c>
      <c r="X60" s="1">
        <f t="shared" si="44"/>
        <v>19</v>
      </c>
      <c r="Y60" s="1">
        <f t="shared" si="45"/>
        <v>14</v>
      </c>
      <c r="Z60" s="1">
        <f t="shared" si="46"/>
        <v>2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6</v>
      </c>
      <c r="AE60" s="1">
        <f t="shared" si="49"/>
        <v>4</v>
      </c>
      <c r="AF60" s="1">
        <f t="shared" si="50"/>
        <v>0</v>
      </c>
      <c r="AG60" s="43"/>
    </row>
    <row r="61" spans="1:33" x14ac:dyDescent="0.3">
      <c r="A61" s="42">
        <v>46083</v>
      </c>
      <c r="B61" s="1">
        <v>60</v>
      </c>
      <c r="C61" s="1" t="s">
        <v>66</v>
      </c>
      <c r="D61" s="1" t="s">
        <v>26</v>
      </c>
      <c r="E61" s="1">
        <v>2</v>
      </c>
      <c r="F61" s="1">
        <v>1</v>
      </c>
      <c r="G61" s="1" t="s">
        <v>83</v>
      </c>
      <c r="H61" s="1" t="s">
        <v>83</v>
      </c>
      <c r="I61" s="1">
        <f t="shared" si="29"/>
        <v>29</v>
      </c>
      <c r="J61" s="1">
        <f t="shared" si="30"/>
        <v>22</v>
      </c>
      <c r="K61" s="1">
        <f t="shared" si="31"/>
        <v>6</v>
      </c>
      <c r="L61" s="1">
        <f t="shared" si="32"/>
        <v>9</v>
      </c>
      <c r="M61" s="1">
        <f t="shared" si="33"/>
        <v>1</v>
      </c>
      <c r="N61" s="1">
        <f t="shared" si="34"/>
        <v>4</v>
      </c>
      <c r="O61" s="1">
        <f t="shared" si="35"/>
        <v>16</v>
      </c>
      <c r="P61" s="1">
        <f t="shared" si="36"/>
        <v>9</v>
      </c>
      <c r="Q61" s="1">
        <f t="shared" si="37"/>
        <v>5</v>
      </c>
      <c r="R61" s="1">
        <f t="shared" si="38"/>
        <v>13</v>
      </c>
      <c r="S61" s="1">
        <f t="shared" si="39"/>
        <v>13</v>
      </c>
      <c r="T61" s="1">
        <f t="shared" si="40"/>
        <v>4</v>
      </c>
      <c r="U61" s="1">
        <f t="shared" si="41"/>
        <v>13</v>
      </c>
      <c r="V61" s="1">
        <f t="shared" si="42"/>
        <v>6</v>
      </c>
      <c r="W61" s="1">
        <f t="shared" si="43"/>
        <v>1</v>
      </c>
      <c r="X61" s="1">
        <f t="shared" si="44"/>
        <v>19</v>
      </c>
      <c r="Y61" s="1">
        <f t="shared" si="45"/>
        <v>14</v>
      </c>
      <c r="Z61" s="1">
        <f t="shared" si="46"/>
        <v>2</v>
      </c>
      <c r="AA61" s="1" t="str">
        <f t="shared" si="27"/>
        <v>W</v>
      </c>
      <c r="AB61" s="1">
        <f t="shared" si="47"/>
        <v>2</v>
      </c>
      <c r="AC61" s="1" t="str">
        <f t="shared" si="28"/>
        <v>W</v>
      </c>
      <c r="AD61" s="1">
        <f t="shared" si="48"/>
        <v>7</v>
      </c>
      <c r="AE61" s="1">
        <f t="shared" si="49"/>
        <v>3</v>
      </c>
      <c r="AF61" s="1">
        <f t="shared" si="50"/>
        <v>0</v>
      </c>
      <c r="AG61" s="43"/>
    </row>
    <row r="62" spans="1:33" x14ac:dyDescent="0.3">
      <c r="A62" s="42">
        <v>46085</v>
      </c>
      <c r="B62" s="1">
        <v>61</v>
      </c>
      <c r="C62" s="1" t="s">
        <v>66</v>
      </c>
      <c r="D62" s="1" t="s">
        <v>6</v>
      </c>
      <c r="E62" s="1">
        <v>2</v>
      </c>
      <c r="F62" s="1">
        <v>3</v>
      </c>
      <c r="G62" s="1" t="s">
        <v>83</v>
      </c>
      <c r="H62" s="1" t="s">
        <v>83</v>
      </c>
      <c r="I62" s="1">
        <f t="shared" si="29"/>
        <v>29</v>
      </c>
      <c r="J62" s="1">
        <f t="shared" si="30"/>
        <v>23</v>
      </c>
      <c r="K62" s="1">
        <f t="shared" si="31"/>
        <v>6</v>
      </c>
      <c r="L62" s="1">
        <f t="shared" si="32"/>
        <v>9</v>
      </c>
      <c r="M62" s="1">
        <f t="shared" si="33"/>
        <v>1</v>
      </c>
      <c r="N62" s="1">
        <f t="shared" si="34"/>
        <v>4</v>
      </c>
      <c r="O62" s="1">
        <f t="shared" si="35"/>
        <v>16</v>
      </c>
      <c r="P62" s="1">
        <f t="shared" si="36"/>
        <v>10</v>
      </c>
      <c r="Q62" s="1">
        <f t="shared" si="37"/>
        <v>5</v>
      </c>
      <c r="R62" s="1">
        <f t="shared" si="38"/>
        <v>13</v>
      </c>
      <c r="S62" s="1">
        <f t="shared" si="39"/>
        <v>13</v>
      </c>
      <c r="T62" s="1">
        <f t="shared" si="40"/>
        <v>4</v>
      </c>
      <c r="U62" s="1">
        <f t="shared" si="41"/>
        <v>13</v>
      </c>
      <c r="V62" s="1">
        <f t="shared" si="42"/>
        <v>6</v>
      </c>
      <c r="W62" s="1">
        <f t="shared" si="43"/>
        <v>1</v>
      </c>
      <c r="X62" s="1">
        <f t="shared" si="44"/>
        <v>19</v>
      </c>
      <c r="Y62" s="1">
        <f t="shared" si="45"/>
        <v>15</v>
      </c>
      <c r="Z62" s="1">
        <f t="shared" si="46"/>
        <v>2</v>
      </c>
      <c r="AA62" s="1" t="str">
        <f t="shared" si="27"/>
        <v>L</v>
      </c>
      <c r="AB62" s="1">
        <f t="shared" si="47"/>
        <v>1</v>
      </c>
      <c r="AC62" s="1" t="str">
        <f t="shared" si="28"/>
        <v>L</v>
      </c>
      <c r="AD62" s="1">
        <f t="shared" si="48"/>
        <v>6</v>
      </c>
      <c r="AE62" s="1">
        <f t="shared" si="49"/>
        <v>4</v>
      </c>
      <c r="AF62" s="1">
        <f t="shared" si="50"/>
        <v>0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11</v>
      </c>
      <c r="E63" s="1">
        <v>4</v>
      </c>
      <c r="F63" s="1">
        <v>7</v>
      </c>
      <c r="G63" s="1" t="s">
        <v>83</v>
      </c>
      <c r="H63" s="1" t="s">
        <v>83</v>
      </c>
      <c r="I63" s="1">
        <f t="shared" si="29"/>
        <v>29</v>
      </c>
      <c r="J63" s="1">
        <f t="shared" si="30"/>
        <v>24</v>
      </c>
      <c r="K63" s="1">
        <f t="shared" si="31"/>
        <v>6</v>
      </c>
      <c r="L63" s="1">
        <f t="shared" si="32"/>
        <v>9</v>
      </c>
      <c r="M63" s="1">
        <f t="shared" si="33"/>
        <v>1</v>
      </c>
      <c r="N63" s="1">
        <f t="shared" si="34"/>
        <v>4</v>
      </c>
      <c r="O63" s="1">
        <f t="shared" si="35"/>
        <v>16</v>
      </c>
      <c r="P63" s="1">
        <f t="shared" si="36"/>
        <v>11</v>
      </c>
      <c r="Q63" s="1">
        <f t="shared" si="37"/>
        <v>5</v>
      </c>
      <c r="R63" s="1">
        <f t="shared" si="38"/>
        <v>13</v>
      </c>
      <c r="S63" s="1">
        <f t="shared" si="39"/>
        <v>13</v>
      </c>
      <c r="T63" s="1">
        <f t="shared" si="40"/>
        <v>4</v>
      </c>
      <c r="U63" s="1">
        <f t="shared" si="41"/>
        <v>13</v>
      </c>
      <c r="V63" s="1">
        <f t="shared" si="42"/>
        <v>6</v>
      </c>
      <c r="W63" s="1">
        <f t="shared" si="43"/>
        <v>1</v>
      </c>
      <c r="X63" s="1">
        <f t="shared" si="44"/>
        <v>19</v>
      </c>
      <c r="Y63" s="1">
        <f t="shared" si="45"/>
        <v>15</v>
      </c>
      <c r="Z63" s="1">
        <f t="shared" si="46"/>
        <v>2</v>
      </c>
      <c r="AA63" s="1" t="str">
        <f t="shared" si="27"/>
        <v>L</v>
      </c>
      <c r="AB63" s="1">
        <f t="shared" si="47"/>
        <v>2</v>
      </c>
      <c r="AC63" s="1" t="str">
        <f t="shared" si="28"/>
        <v>L</v>
      </c>
      <c r="AD63" s="1">
        <f t="shared" si="48"/>
        <v>5</v>
      </c>
      <c r="AE63" s="1">
        <f t="shared" si="49"/>
        <v>5</v>
      </c>
      <c r="AF63" s="1">
        <f t="shared" si="50"/>
        <v>0</v>
      </c>
      <c r="AG63" s="43"/>
    </row>
    <row r="64" spans="1:33" x14ac:dyDescent="0.3">
      <c r="A64" s="42">
        <v>46091</v>
      </c>
      <c r="B64" s="1">
        <v>63</v>
      </c>
      <c r="C64" s="1" t="s">
        <v>66</v>
      </c>
      <c r="D64" s="1" t="s">
        <v>15</v>
      </c>
      <c r="E64" s="1">
        <v>2</v>
      </c>
      <c r="F64" s="1">
        <v>4</v>
      </c>
      <c r="G64" s="1" t="s">
        <v>83</v>
      </c>
      <c r="H64" s="1" t="s">
        <v>83</v>
      </c>
      <c r="I64" s="1">
        <f t="shared" si="29"/>
        <v>29</v>
      </c>
      <c r="J64" s="1">
        <f t="shared" si="30"/>
        <v>25</v>
      </c>
      <c r="K64" s="1">
        <f t="shared" si="31"/>
        <v>6</v>
      </c>
      <c r="L64" s="1">
        <f t="shared" si="32"/>
        <v>9</v>
      </c>
      <c r="M64" s="1">
        <f t="shared" si="33"/>
        <v>1</v>
      </c>
      <c r="N64" s="1">
        <f t="shared" si="34"/>
        <v>4</v>
      </c>
      <c r="O64" s="1">
        <f t="shared" si="35"/>
        <v>16</v>
      </c>
      <c r="P64" s="1">
        <f t="shared" si="36"/>
        <v>12</v>
      </c>
      <c r="Q64" s="1">
        <f t="shared" si="37"/>
        <v>5</v>
      </c>
      <c r="R64" s="1">
        <f t="shared" si="38"/>
        <v>13</v>
      </c>
      <c r="S64" s="1">
        <f t="shared" si="39"/>
        <v>13</v>
      </c>
      <c r="T64" s="1">
        <f t="shared" si="40"/>
        <v>4</v>
      </c>
      <c r="U64" s="1">
        <f t="shared" si="41"/>
        <v>13</v>
      </c>
      <c r="V64" s="1">
        <f t="shared" si="42"/>
        <v>6</v>
      </c>
      <c r="W64" s="1">
        <f t="shared" si="43"/>
        <v>1</v>
      </c>
      <c r="X64" s="1">
        <f t="shared" si="44"/>
        <v>19</v>
      </c>
      <c r="Y64" s="1">
        <f t="shared" si="45"/>
        <v>16</v>
      </c>
      <c r="Z64" s="1">
        <f t="shared" si="46"/>
        <v>2</v>
      </c>
      <c r="AA64" s="1" t="str">
        <f t="shared" si="27"/>
        <v>L</v>
      </c>
      <c r="AB64" s="1">
        <f t="shared" si="47"/>
        <v>3</v>
      </c>
      <c r="AC64" s="1" t="str">
        <f t="shared" si="28"/>
        <v>L</v>
      </c>
      <c r="AD64" s="1">
        <f t="shared" si="48"/>
        <v>4</v>
      </c>
      <c r="AE64" s="1">
        <f t="shared" si="49"/>
        <v>6</v>
      </c>
      <c r="AF64" s="1">
        <f t="shared" si="50"/>
        <v>0</v>
      </c>
      <c r="AG64" s="43"/>
    </row>
    <row r="65" spans="1:33" x14ac:dyDescent="0.3">
      <c r="A65" s="42">
        <v>46093</v>
      </c>
      <c r="B65" s="1">
        <v>64</v>
      </c>
      <c r="C65" s="1" t="s">
        <v>66</v>
      </c>
      <c r="D65" s="1" t="s">
        <v>24</v>
      </c>
      <c r="E65" s="1">
        <v>1</v>
      </c>
      <c r="F65" s="1">
        <v>5</v>
      </c>
      <c r="G65" s="1" t="s">
        <v>83</v>
      </c>
      <c r="H65" s="1" t="s">
        <v>83</v>
      </c>
      <c r="I65" s="1">
        <f t="shared" si="29"/>
        <v>29</v>
      </c>
      <c r="J65" s="1">
        <f t="shared" si="30"/>
        <v>26</v>
      </c>
      <c r="K65" s="1">
        <f t="shared" si="31"/>
        <v>6</v>
      </c>
      <c r="L65" s="1">
        <f t="shared" si="32"/>
        <v>9</v>
      </c>
      <c r="M65" s="1">
        <f t="shared" si="33"/>
        <v>1</v>
      </c>
      <c r="N65" s="1">
        <f t="shared" si="34"/>
        <v>4</v>
      </c>
      <c r="O65" s="1">
        <f t="shared" si="35"/>
        <v>16</v>
      </c>
      <c r="P65" s="1">
        <f t="shared" si="36"/>
        <v>13</v>
      </c>
      <c r="Q65" s="1">
        <f t="shared" si="37"/>
        <v>5</v>
      </c>
      <c r="R65" s="1">
        <f t="shared" si="38"/>
        <v>13</v>
      </c>
      <c r="S65" s="1">
        <f t="shared" si="39"/>
        <v>13</v>
      </c>
      <c r="T65" s="1">
        <f t="shared" si="40"/>
        <v>4</v>
      </c>
      <c r="U65" s="1">
        <f t="shared" si="41"/>
        <v>13</v>
      </c>
      <c r="V65" s="1">
        <f t="shared" si="42"/>
        <v>6</v>
      </c>
      <c r="W65" s="1">
        <f t="shared" si="43"/>
        <v>1</v>
      </c>
      <c r="X65" s="1">
        <f t="shared" si="44"/>
        <v>19</v>
      </c>
      <c r="Y65" s="1">
        <f t="shared" si="45"/>
        <v>17</v>
      </c>
      <c r="Z65" s="1">
        <f t="shared" si="46"/>
        <v>2</v>
      </c>
      <c r="AA65" s="1" t="str">
        <f t="shared" si="27"/>
        <v>L</v>
      </c>
      <c r="AB65" s="1">
        <f t="shared" si="47"/>
        <v>4</v>
      </c>
      <c r="AC65" s="1" t="str">
        <f t="shared" si="28"/>
        <v>L</v>
      </c>
      <c r="AD65" s="1">
        <f t="shared" si="48"/>
        <v>3</v>
      </c>
      <c r="AE65" s="1">
        <f t="shared" si="49"/>
        <v>7</v>
      </c>
      <c r="AF65" s="1">
        <f t="shared" si="50"/>
        <v>0</v>
      </c>
      <c r="AG65" s="43"/>
    </row>
    <row r="66" spans="1:33" x14ac:dyDescent="0.3">
      <c r="A66" s="42">
        <v>46095</v>
      </c>
      <c r="B66" s="1">
        <v>65</v>
      </c>
      <c r="C66" s="1" t="s">
        <v>65</v>
      </c>
      <c r="D66" s="1" t="s">
        <v>3</v>
      </c>
      <c r="E66" s="1">
        <v>5</v>
      </c>
      <c r="F66" s="1">
        <v>2</v>
      </c>
      <c r="G66" s="1" t="s">
        <v>83</v>
      </c>
      <c r="H66" s="1" t="s">
        <v>83</v>
      </c>
      <c r="I66" s="1">
        <f t="shared" si="29"/>
        <v>30</v>
      </c>
      <c r="J66" s="1">
        <f t="shared" si="30"/>
        <v>26</v>
      </c>
      <c r="K66" s="1">
        <f t="shared" si="31"/>
        <v>6</v>
      </c>
      <c r="L66" s="1">
        <f t="shared" si="32"/>
        <v>9</v>
      </c>
      <c r="M66" s="1">
        <f t="shared" si="33"/>
        <v>1</v>
      </c>
      <c r="N66" s="1">
        <f t="shared" si="34"/>
        <v>4</v>
      </c>
      <c r="O66" s="1">
        <f t="shared" si="35"/>
        <v>16</v>
      </c>
      <c r="P66" s="1">
        <f t="shared" si="36"/>
        <v>13</v>
      </c>
      <c r="Q66" s="1">
        <f t="shared" si="37"/>
        <v>5</v>
      </c>
      <c r="R66" s="1">
        <f t="shared" si="38"/>
        <v>14</v>
      </c>
      <c r="S66" s="1">
        <f t="shared" si="39"/>
        <v>13</v>
      </c>
      <c r="T66" s="1">
        <f t="shared" si="40"/>
        <v>4</v>
      </c>
      <c r="U66" s="1">
        <f t="shared" si="41"/>
        <v>14</v>
      </c>
      <c r="V66" s="1">
        <f t="shared" si="42"/>
        <v>6</v>
      </c>
      <c r="W66" s="1">
        <f t="shared" si="43"/>
        <v>1</v>
      </c>
      <c r="X66" s="1">
        <f t="shared" si="44"/>
        <v>20</v>
      </c>
      <c r="Y66" s="1">
        <f t="shared" si="45"/>
        <v>17</v>
      </c>
      <c r="Z66" s="1">
        <f t="shared" si="46"/>
        <v>2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4</v>
      </c>
      <c r="AE66" s="1">
        <f t="shared" si="49"/>
        <v>6</v>
      </c>
      <c r="AF66" s="1">
        <f t="shared" si="50"/>
        <v>0</v>
      </c>
      <c r="AG66" s="43"/>
    </row>
    <row r="67" spans="1:33" x14ac:dyDescent="0.3">
      <c r="A67" s="42">
        <v>46096</v>
      </c>
      <c r="B67" s="1">
        <v>66</v>
      </c>
      <c r="C67" s="1" t="s">
        <v>66</v>
      </c>
      <c r="D67" s="1" t="s">
        <v>19</v>
      </c>
      <c r="E67" s="1">
        <v>6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31</v>
      </c>
      <c r="J67" s="1">
        <f t="shared" ref="J67:J83" si="54">IF(E67="","",IF(AND(F67&gt;E67,G67=$AK$2,H67=$AK$2),J66+1,J66))</f>
        <v>26</v>
      </c>
      <c r="K67" s="1">
        <f t="shared" ref="K67:K83" si="55">IF(E67="","",IF(AND(G67=$AK$1,E67&gt;F67),K66+1,K66))</f>
        <v>6</v>
      </c>
      <c r="L67" s="1">
        <f t="shared" ref="L67:L83" si="56">IF(E67="","",IF(AND(OR(G67=$AK$1,H67=$AK$1),E67&lt;F67),L66+1,L66))</f>
        <v>9</v>
      </c>
      <c r="M67" s="1">
        <f t="shared" ref="M67:M83" si="57">IF(E67="","",IF(AND(H67=$AK$1,E67&gt;F67),M66+1,M66))</f>
        <v>1</v>
      </c>
      <c r="N67" s="1">
        <f t="shared" ref="N67:N83" si="58">IF(E67="","",IF(AND(H67=$AK$1,E67&lt;F67),N66+1,N66))</f>
        <v>4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13</v>
      </c>
      <c r="Q67" s="1">
        <f t="shared" ref="Q67:Q83" si="61">IF(E67="","",IF(AND(C67=$AL$1,F67&gt;E67,OR(G67=$AK$1,H67=$AK$1)),Q66+1, Q66))</f>
        <v>5</v>
      </c>
      <c r="R67" s="1">
        <f t="shared" ref="R67:R83" si="62">IF(E67="","",IF(AND(C67=$AL$2,E67&gt;F67),R66+1,R66))</f>
        <v>14</v>
      </c>
      <c r="S67" s="1">
        <f t="shared" ref="S67:S83" si="63">IF(E67="","",IF(AND(C67=$AL$2,F67&gt;E67,G67=$AK$2,H67=$AK$2),S66+1,S66))</f>
        <v>13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14</v>
      </c>
      <c r="V67" s="1">
        <f t="shared" ref="V67:V83" si="66">IF(E67="","",IF(AND(E67&lt;F67,G67=$AK$2,H67=$AK$2,COUNTIF($AO$1:$AO$7,D67)=1),V66+1,V66))</f>
        <v>6</v>
      </c>
      <c r="W67" s="1">
        <f t="shared" ref="W67:W83" si="67">IF(E67="","",IF(AND(E67&lt;F67,COUNTIF($AO$1:$AO$7,D67)=1,OR(G67=$AK$1,H67=$AK$1)), W66+1, W66))</f>
        <v>1</v>
      </c>
      <c r="X67" s="1">
        <f t="shared" ref="X67:X83" si="68">IF(E67="","",IF(AND(E67&gt;F67,COUNTIF($AN$1:$AN$15,D67)=1),X66+1,X66))</f>
        <v>20</v>
      </c>
      <c r="Y67" s="1">
        <f t="shared" ref="Y67:Y83" si="69">IF(E67="","",IF(AND(E67&lt;F67,G67=$AK$2,H67=$AK$2,COUNTIF($AN$1:$AN$15,D67)=1),Y66+1,Y66))</f>
        <v>17</v>
      </c>
      <c r="Z67" s="1">
        <f t="shared" ref="Z67:Z83" si="70">IF(E67="","",IF(AND(E67&lt;F67,COUNTIF($AN$1:$AN$15,D67)=1,OR(G67=$AK$1,H67=$AK$1)), Z66+1, Z66))</f>
        <v>2</v>
      </c>
      <c r="AA67" s="1" t="str">
        <f t="shared" si="51"/>
        <v>W</v>
      </c>
      <c r="AB67" s="1">
        <f t="shared" ref="AB67:AB83" si="71">IF(AA67="","",IF(AA67=AA66,AB66+1,1))</f>
        <v>2</v>
      </c>
      <c r="AC67" s="1" t="str">
        <f t="shared" si="52"/>
        <v>W</v>
      </c>
      <c r="AD67" s="1">
        <f t="shared" si="48"/>
        <v>4</v>
      </c>
      <c r="AE67" s="1">
        <f t="shared" si="49"/>
        <v>6</v>
      </c>
      <c r="AF67" s="1">
        <f t="shared" si="50"/>
        <v>0</v>
      </c>
      <c r="AG67" s="43"/>
    </row>
    <row r="68" spans="1:33" x14ac:dyDescent="0.3">
      <c r="A68" s="42">
        <v>46098</v>
      </c>
      <c r="B68" s="1">
        <v>67</v>
      </c>
      <c r="C68" s="1" t="s">
        <v>66</v>
      </c>
      <c r="D68" s="1" t="s">
        <v>5</v>
      </c>
      <c r="E68" s="1">
        <v>2</v>
      </c>
      <c r="F68" s="1">
        <v>6</v>
      </c>
      <c r="G68" s="1" t="s">
        <v>83</v>
      </c>
      <c r="H68" s="1" t="s">
        <v>83</v>
      </c>
      <c r="I68" s="1">
        <f t="shared" si="53"/>
        <v>31</v>
      </c>
      <c r="J68" s="1">
        <f t="shared" si="54"/>
        <v>27</v>
      </c>
      <c r="K68" s="1">
        <f t="shared" si="55"/>
        <v>6</v>
      </c>
      <c r="L68" s="1">
        <f t="shared" si="56"/>
        <v>9</v>
      </c>
      <c r="M68" s="1">
        <f t="shared" si="57"/>
        <v>1</v>
      </c>
      <c r="N68" s="1">
        <f t="shared" si="58"/>
        <v>4</v>
      </c>
      <c r="O68" s="1">
        <f t="shared" si="59"/>
        <v>17</v>
      </c>
      <c r="P68" s="1">
        <f t="shared" si="60"/>
        <v>14</v>
      </c>
      <c r="Q68" s="1">
        <f t="shared" si="61"/>
        <v>5</v>
      </c>
      <c r="R68" s="1">
        <f t="shared" si="62"/>
        <v>14</v>
      </c>
      <c r="S68" s="1">
        <f t="shared" si="63"/>
        <v>13</v>
      </c>
      <c r="T68" s="1">
        <f t="shared" si="64"/>
        <v>4</v>
      </c>
      <c r="U68" s="1">
        <f t="shared" si="65"/>
        <v>14</v>
      </c>
      <c r="V68" s="1">
        <f t="shared" si="66"/>
        <v>6</v>
      </c>
      <c r="W68" s="1">
        <f t="shared" si="67"/>
        <v>1</v>
      </c>
      <c r="X68" s="1">
        <f t="shared" si="68"/>
        <v>20</v>
      </c>
      <c r="Y68" s="1">
        <f t="shared" si="69"/>
        <v>17</v>
      </c>
      <c r="Z68" s="1">
        <f t="shared" si="70"/>
        <v>2</v>
      </c>
      <c r="AA68" s="1" t="str">
        <f t="shared" si="51"/>
        <v>L</v>
      </c>
      <c r="AB68" s="1">
        <f t="shared" si="71"/>
        <v>1</v>
      </c>
      <c r="AC68" s="1" t="str">
        <f t="shared" si="52"/>
        <v>L</v>
      </c>
      <c r="AD68" s="1">
        <f t="shared" si="48"/>
        <v>4</v>
      </c>
      <c r="AE68" s="1">
        <f t="shared" si="49"/>
        <v>6</v>
      </c>
      <c r="AF68" s="1">
        <f t="shared" si="50"/>
        <v>0</v>
      </c>
      <c r="AG68" s="43"/>
    </row>
    <row r="69" spans="1:33" x14ac:dyDescent="0.3">
      <c r="A69" s="42">
        <v>46100</v>
      </c>
      <c r="B69" s="1">
        <v>68</v>
      </c>
      <c r="C69" s="1" t="s">
        <v>65</v>
      </c>
      <c r="D69" s="1" t="s">
        <v>15</v>
      </c>
      <c r="E69" s="1">
        <v>1</v>
      </c>
      <c r="F69" s="1">
        <v>3</v>
      </c>
      <c r="G69" s="1" t="s">
        <v>83</v>
      </c>
      <c r="H69" s="1" t="s">
        <v>83</v>
      </c>
      <c r="I69" s="1">
        <f t="shared" si="53"/>
        <v>31</v>
      </c>
      <c r="J69" s="1">
        <f t="shared" si="54"/>
        <v>28</v>
      </c>
      <c r="K69" s="1">
        <f t="shared" si="55"/>
        <v>6</v>
      </c>
      <c r="L69" s="1">
        <f t="shared" si="56"/>
        <v>9</v>
      </c>
      <c r="M69" s="1">
        <f t="shared" si="57"/>
        <v>1</v>
      </c>
      <c r="N69" s="1">
        <f t="shared" si="58"/>
        <v>4</v>
      </c>
      <c r="O69" s="1">
        <f t="shared" si="59"/>
        <v>17</v>
      </c>
      <c r="P69" s="1">
        <f t="shared" si="60"/>
        <v>14</v>
      </c>
      <c r="Q69" s="1">
        <f t="shared" si="61"/>
        <v>5</v>
      </c>
      <c r="R69" s="1">
        <f t="shared" si="62"/>
        <v>14</v>
      </c>
      <c r="S69" s="1">
        <f t="shared" si="63"/>
        <v>14</v>
      </c>
      <c r="T69" s="1">
        <f t="shared" si="64"/>
        <v>4</v>
      </c>
      <c r="U69" s="1">
        <f t="shared" si="65"/>
        <v>14</v>
      </c>
      <c r="V69" s="1">
        <f t="shared" si="66"/>
        <v>6</v>
      </c>
      <c r="W69" s="1">
        <f t="shared" si="67"/>
        <v>1</v>
      </c>
      <c r="X69" s="1">
        <f t="shared" si="68"/>
        <v>20</v>
      </c>
      <c r="Y69" s="1">
        <f t="shared" si="69"/>
        <v>18</v>
      </c>
      <c r="Z69" s="1">
        <f t="shared" si="70"/>
        <v>2</v>
      </c>
      <c r="AA69" s="1" t="str">
        <f t="shared" si="51"/>
        <v>L</v>
      </c>
      <c r="AB69" s="1">
        <f t="shared" si="71"/>
        <v>2</v>
      </c>
      <c r="AC69" s="1" t="str">
        <f t="shared" si="52"/>
        <v>L</v>
      </c>
      <c r="AD69" s="1">
        <f t="shared" si="48"/>
        <v>4</v>
      </c>
      <c r="AE69" s="1">
        <f t="shared" si="49"/>
        <v>6</v>
      </c>
      <c r="AF69" s="1">
        <f t="shared" si="50"/>
        <v>0</v>
      </c>
      <c r="AG69" s="43"/>
    </row>
    <row r="70" spans="1:33" x14ac:dyDescent="0.3">
      <c r="A70" s="42">
        <v>46102</v>
      </c>
      <c r="B70" s="1">
        <v>69</v>
      </c>
      <c r="C70" s="1" t="s">
        <v>65</v>
      </c>
      <c r="D70" s="1" t="s">
        <v>23</v>
      </c>
      <c r="E70" s="1">
        <v>2</v>
      </c>
      <c r="F70" s="1">
        <v>5</v>
      </c>
      <c r="G70" s="1" t="s">
        <v>83</v>
      </c>
      <c r="H70" s="1" t="s">
        <v>83</v>
      </c>
      <c r="I70" s="1">
        <f t="shared" si="53"/>
        <v>31</v>
      </c>
      <c r="J70" s="1">
        <f t="shared" si="54"/>
        <v>29</v>
      </c>
      <c r="K70" s="1">
        <f t="shared" si="55"/>
        <v>6</v>
      </c>
      <c r="L70" s="1">
        <f t="shared" si="56"/>
        <v>9</v>
      </c>
      <c r="M70" s="1">
        <f t="shared" si="57"/>
        <v>1</v>
      </c>
      <c r="N70" s="1">
        <f t="shared" si="58"/>
        <v>4</v>
      </c>
      <c r="O70" s="1">
        <f t="shared" si="59"/>
        <v>17</v>
      </c>
      <c r="P70" s="1">
        <f t="shared" si="60"/>
        <v>14</v>
      </c>
      <c r="Q70" s="1">
        <f t="shared" si="61"/>
        <v>5</v>
      </c>
      <c r="R70" s="1">
        <f t="shared" si="62"/>
        <v>14</v>
      </c>
      <c r="S70" s="1">
        <f t="shared" si="63"/>
        <v>15</v>
      </c>
      <c r="T70" s="1">
        <f t="shared" si="64"/>
        <v>4</v>
      </c>
      <c r="U70" s="1">
        <f t="shared" si="65"/>
        <v>14</v>
      </c>
      <c r="V70" s="1">
        <f t="shared" si="66"/>
        <v>6</v>
      </c>
      <c r="W70" s="1">
        <f t="shared" si="67"/>
        <v>1</v>
      </c>
      <c r="X70" s="1">
        <f t="shared" si="68"/>
        <v>20</v>
      </c>
      <c r="Y70" s="1">
        <f t="shared" si="69"/>
        <v>18</v>
      </c>
      <c r="Z70" s="1">
        <f t="shared" si="70"/>
        <v>2</v>
      </c>
      <c r="AA70" s="1" t="str">
        <f t="shared" si="51"/>
        <v>L</v>
      </c>
      <c r="AB70" s="1">
        <f t="shared" si="71"/>
        <v>3</v>
      </c>
      <c r="AC70" s="1" t="str">
        <f t="shared" si="52"/>
        <v>L</v>
      </c>
      <c r="AD70" s="1">
        <f t="shared" si="48"/>
        <v>3</v>
      </c>
      <c r="AE70" s="1">
        <f t="shared" si="49"/>
        <v>7</v>
      </c>
      <c r="AF70" s="1">
        <f t="shared" si="50"/>
        <v>0</v>
      </c>
      <c r="AG70" s="43"/>
    </row>
    <row r="71" spans="1:33" x14ac:dyDescent="0.3">
      <c r="A71" s="42">
        <v>46105</v>
      </c>
      <c r="B71" s="1">
        <v>70</v>
      </c>
      <c r="C71" s="1" t="s">
        <v>65</v>
      </c>
      <c r="D71" s="1" t="s">
        <v>19</v>
      </c>
      <c r="E71" s="1">
        <v>4</v>
      </c>
      <c r="F71" s="1">
        <v>5</v>
      </c>
      <c r="G71" s="1" t="s">
        <v>84</v>
      </c>
      <c r="H71" s="1" t="s">
        <v>84</v>
      </c>
      <c r="I71" s="1">
        <f t="shared" si="53"/>
        <v>31</v>
      </c>
      <c r="J71" s="1">
        <f t="shared" si="54"/>
        <v>29</v>
      </c>
      <c r="K71" s="1">
        <f t="shared" si="55"/>
        <v>6</v>
      </c>
      <c r="L71" s="1">
        <f t="shared" si="56"/>
        <v>10</v>
      </c>
      <c r="M71" s="1">
        <f t="shared" si="57"/>
        <v>1</v>
      </c>
      <c r="N71" s="1">
        <f t="shared" si="58"/>
        <v>5</v>
      </c>
      <c r="O71" s="1">
        <f t="shared" si="59"/>
        <v>17</v>
      </c>
      <c r="P71" s="1">
        <f t="shared" si="60"/>
        <v>14</v>
      </c>
      <c r="Q71" s="1">
        <f t="shared" si="61"/>
        <v>5</v>
      </c>
      <c r="R71" s="1">
        <f t="shared" si="62"/>
        <v>14</v>
      </c>
      <c r="S71" s="1">
        <f t="shared" si="63"/>
        <v>15</v>
      </c>
      <c r="T71" s="1">
        <f t="shared" si="64"/>
        <v>5</v>
      </c>
      <c r="U71" s="1">
        <f t="shared" si="65"/>
        <v>14</v>
      </c>
      <c r="V71" s="1">
        <f t="shared" si="66"/>
        <v>6</v>
      </c>
      <c r="W71" s="1">
        <f t="shared" si="67"/>
        <v>1</v>
      </c>
      <c r="X71" s="1">
        <f t="shared" si="68"/>
        <v>20</v>
      </c>
      <c r="Y71" s="1">
        <f t="shared" si="69"/>
        <v>18</v>
      </c>
      <c r="Z71" s="1">
        <f t="shared" si="70"/>
        <v>2</v>
      </c>
      <c r="AA71" s="1" t="str">
        <f t="shared" si="51"/>
        <v>L</v>
      </c>
      <c r="AB71" s="1">
        <f t="shared" si="71"/>
        <v>4</v>
      </c>
      <c r="AC71" s="1" t="str">
        <f t="shared" si="52"/>
        <v>OTL</v>
      </c>
      <c r="AD71" s="1">
        <f t="shared" si="48"/>
        <v>2</v>
      </c>
      <c r="AE71" s="1">
        <f t="shared" si="49"/>
        <v>7</v>
      </c>
      <c r="AF71" s="1">
        <f t="shared" si="50"/>
        <v>1</v>
      </c>
      <c r="AG71" s="43"/>
    </row>
    <row r="72" spans="1:33" x14ac:dyDescent="0.3">
      <c r="A72" s="42">
        <v>46107</v>
      </c>
      <c r="B72" s="1">
        <v>71</v>
      </c>
      <c r="C72" s="1" t="s">
        <v>65</v>
      </c>
      <c r="D72" s="1" t="s">
        <v>5</v>
      </c>
      <c r="E72" s="1">
        <v>4</v>
      </c>
      <c r="F72" s="1">
        <v>3</v>
      </c>
      <c r="G72" s="1" t="s">
        <v>84</v>
      </c>
      <c r="H72" s="1" t="s">
        <v>83</v>
      </c>
      <c r="I72" s="1">
        <f t="shared" si="53"/>
        <v>32</v>
      </c>
      <c r="J72" s="1">
        <f t="shared" si="54"/>
        <v>29</v>
      </c>
      <c r="K72" s="1">
        <f t="shared" si="55"/>
        <v>7</v>
      </c>
      <c r="L72" s="1">
        <f t="shared" si="56"/>
        <v>10</v>
      </c>
      <c r="M72" s="1">
        <f t="shared" si="57"/>
        <v>1</v>
      </c>
      <c r="N72" s="1">
        <f t="shared" si="58"/>
        <v>5</v>
      </c>
      <c r="O72" s="1">
        <f t="shared" si="59"/>
        <v>17</v>
      </c>
      <c r="P72" s="1">
        <f t="shared" si="60"/>
        <v>14</v>
      </c>
      <c r="Q72" s="1">
        <f t="shared" si="61"/>
        <v>5</v>
      </c>
      <c r="R72" s="1">
        <f t="shared" si="62"/>
        <v>15</v>
      </c>
      <c r="S72" s="1">
        <f t="shared" si="63"/>
        <v>15</v>
      </c>
      <c r="T72" s="1">
        <f t="shared" si="64"/>
        <v>5</v>
      </c>
      <c r="U72" s="1">
        <f t="shared" si="65"/>
        <v>14</v>
      </c>
      <c r="V72" s="1">
        <f t="shared" si="66"/>
        <v>6</v>
      </c>
      <c r="W72" s="1">
        <f t="shared" si="67"/>
        <v>1</v>
      </c>
      <c r="X72" s="1">
        <f t="shared" si="68"/>
        <v>20</v>
      </c>
      <c r="Y72" s="1">
        <f t="shared" si="69"/>
        <v>18</v>
      </c>
      <c r="Z72" s="1">
        <f t="shared" si="70"/>
        <v>2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3</v>
      </c>
      <c r="AE72" s="1">
        <f t="shared" si="49"/>
        <v>6</v>
      </c>
      <c r="AF72" s="1">
        <f t="shared" si="50"/>
        <v>1</v>
      </c>
      <c r="AG72" s="43"/>
    </row>
    <row r="73" spans="1:33" x14ac:dyDescent="0.3">
      <c r="A73" s="42">
        <v>46109</v>
      </c>
      <c r="B73" s="1">
        <v>72</v>
      </c>
      <c r="C73" s="1" t="s">
        <v>65</v>
      </c>
      <c r="D73" s="1" t="s">
        <v>28</v>
      </c>
      <c r="E73" s="1">
        <v>2</v>
      </c>
      <c r="F73" s="1">
        <v>3</v>
      </c>
      <c r="G73" s="1" t="s">
        <v>84</v>
      </c>
      <c r="H73" s="1" t="s">
        <v>84</v>
      </c>
      <c r="I73" s="1">
        <f t="shared" si="53"/>
        <v>32</v>
      </c>
      <c r="J73" s="1">
        <f t="shared" si="54"/>
        <v>29</v>
      </c>
      <c r="K73" s="1">
        <f t="shared" si="55"/>
        <v>7</v>
      </c>
      <c r="L73" s="1">
        <f t="shared" si="56"/>
        <v>11</v>
      </c>
      <c r="M73" s="1">
        <f t="shared" si="57"/>
        <v>1</v>
      </c>
      <c r="N73" s="1">
        <f t="shared" si="58"/>
        <v>6</v>
      </c>
      <c r="O73" s="1">
        <f t="shared" si="59"/>
        <v>17</v>
      </c>
      <c r="P73" s="1">
        <f t="shared" si="60"/>
        <v>14</v>
      </c>
      <c r="Q73" s="1">
        <f t="shared" si="61"/>
        <v>5</v>
      </c>
      <c r="R73" s="1">
        <f t="shared" si="62"/>
        <v>15</v>
      </c>
      <c r="S73" s="1">
        <f t="shared" si="63"/>
        <v>15</v>
      </c>
      <c r="T73" s="1">
        <f t="shared" si="64"/>
        <v>6</v>
      </c>
      <c r="U73" s="1">
        <f t="shared" si="65"/>
        <v>14</v>
      </c>
      <c r="V73" s="1">
        <f t="shared" si="66"/>
        <v>6</v>
      </c>
      <c r="W73" s="1">
        <f t="shared" si="67"/>
        <v>1</v>
      </c>
      <c r="X73" s="1">
        <f t="shared" si="68"/>
        <v>20</v>
      </c>
      <c r="Y73" s="1">
        <f t="shared" si="69"/>
        <v>18</v>
      </c>
      <c r="Z73" s="1">
        <f t="shared" si="70"/>
        <v>2</v>
      </c>
      <c r="AA73" s="1" t="str">
        <f t="shared" si="51"/>
        <v>L</v>
      </c>
      <c r="AB73" s="1">
        <f t="shared" si="71"/>
        <v>1</v>
      </c>
      <c r="AC73" s="1" t="str">
        <f t="shared" si="52"/>
        <v>OTL</v>
      </c>
      <c r="AD73" s="1">
        <f t="shared" si="48"/>
        <v>3</v>
      </c>
      <c r="AE73" s="1">
        <f t="shared" si="49"/>
        <v>5</v>
      </c>
      <c r="AF73" s="1">
        <f t="shared" si="50"/>
        <v>2</v>
      </c>
      <c r="AG73" s="43"/>
    </row>
    <row r="74" spans="1:33" x14ac:dyDescent="0.3">
      <c r="A74" s="42">
        <v>46112</v>
      </c>
      <c r="B74" s="1">
        <v>73</v>
      </c>
      <c r="C74" s="1" t="s">
        <v>65</v>
      </c>
      <c r="D74" s="1" t="s">
        <v>20</v>
      </c>
      <c r="E74" s="1">
        <v>0</v>
      </c>
      <c r="F74" s="1">
        <v>3</v>
      </c>
      <c r="G74" s="1" t="s">
        <v>83</v>
      </c>
      <c r="H74" s="1" t="s">
        <v>83</v>
      </c>
      <c r="I74" s="1">
        <f t="shared" si="53"/>
        <v>32</v>
      </c>
      <c r="J74" s="1">
        <f t="shared" si="54"/>
        <v>30</v>
      </c>
      <c r="K74" s="1">
        <f t="shared" si="55"/>
        <v>7</v>
      </c>
      <c r="L74" s="1">
        <f t="shared" si="56"/>
        <v>11</v>
      </c>
      <c r="M74" s="1">
        <f t="shared" si="57"/>
        <v>1</v>
      </c>
      <c r="N74" s="1">
        <f t="shared" si="58"/>
        <v>6</v>
      </c>
      <c r="O74" s="1">
        <f t="shared" si="59"/>
        <v>17</v>
      </c>
      <c r="P74" s="1">
        <f t="shared" si="60"/>
        <v>14</v>
      </c>
      <c r="Q74" s="1">
        <f t="shared" si="61"/>
        <v>5</v>
      </c>
      <c r="R74" s="1">
        <f t="shared" si="62"/>
        <v>15</v>
      </c>
      <c r="S74" s="1">
        <f t="shared" si="63"/>
        <v>16</v>
      </c>
      <c r="T74" s="1">
        <f t="shared" si="64"/>
        <v>6</v>
      </c>
      <c r="U74" s="1">
        <f t="shared" si="65"/>
        <v>14</v>
      </c>
      <c r="V74" s="1">
        <f t="shared" si="66"/>
        <v>7</v>
      </c>
      <c r="W74" s="1">
        <f t="shared" si="67"/>
        <v>1</v>
      </c>
      <c r="X74" s="1">
        <f t="shared" si="68"/>
        <v>20</v>
      </c>
      <c r="Y74" s="1">
        <f t="shared" si="69"/>
        <v>19</v>
      </c>
      <c r="Z74" s="1">
        <f t="shared" si="70"/>
        <v>2</v>
      </c>
      <c r="AA74" s="1" t="str">
        <f t="shared" si="51"/>
        <v>L</v>
      </c>
      <c r="AB74" s="1">
        <f t="shared" si="71"/>
        <v>2</v>
      </c>
      <c r="AC74" s="1" t="str">
        <f t="shared" si="52"/>
        <v>L</v>
      </c>
      <c r="AD74" s="1">
        <f t="shared" si="48"/>
        <v>3</v>
      </c>
      <c r="AE74" s="1">
        <f t="shared" si="49"/>
        <v>5</v>
      </c>
      <c r="AF74" s="1">
        <f t="shared" si="50"/>
        <v>2</v>
      </c>
      <c r="AG74" s="43"/>
    </row>
    <row r="75" spans="1:33" x14ac:dyDescent="0.3">
      <c r="A75" s="42">
        <v>46114</v>
      </c>
      <c r="B75" s="1">
        <v>74</v>
      </c>
      <c r="C75" s="1" t="s">
        <v>66</v>
      </c>
      <c r="D75" s="1" t="s">
        <v>95</v>
      </c>
      <c r="E75" s="1">
        <v>2</v>
      </c>
      <c r="F75" s="1">
        <v>6</v>
      </c>
      <c r="G75" s="1" t="s">
        <v>83</v>
      </c>
      <c r="H75" s="1" t="s">
        <v>83</v>
      </c>
      <c r="I75" s="1">
        <f t="shared" si="53"/>
        <v>32</v>
      </c>
      <c r="J75" s="1">
        <f t="shared" si="54"/>
        <v>31</v>
      </c>
      <c r="K75" s="1">
        <f t="shared" si="55"/>
        <v>7</v>
      </c>
      <c r="L75" s="1">
        <f t="shared" si="56"/>
        <v>11</v>
      </c>
      <c r="M75" s="1">
        <f t="shared" si="57"/>
        <v>1</v>
      </c>
      <c r="N75" s="1">
        <f t="shared" si="58"/>
        <v>6</v>
      </c>
      <c r="O75" s="1">
        <f t="shared" si="59"/>
        <v>17</v>
      </c>
      <c r="P75" s="1">
        <f t="shared" si="60"/>
        <v>15</v>
      </c>
      <c r="Q75" s="1">
        <f t="shared" si="61"/>
        <v>5</v>
      </c>
      <c r="R75" s="1">
        <f t="shared" si="62"/>
        <v>15</v>
      </c>
      <c r="S75" s="1">
        <f t="shared" si="63"/>
        <v>16</v>
      </c>
      <c r="T75" s="1">
        <f t="shared" si="64"/>
        <v>6</v>
      </c>
      <c r="U75" s="1">
        <f t="shared" si="65"/>
        <v>14</v>
      </c>
      <c r="V75" s="1">
        <f t="shared" si="66"/>
        <v>7</v>
      </c>
      <c r="W75" s="1">
        <f t="shared" si="67"/>
        <v>1</v>
      </c>
      <c r="X75" s="1">
        <f t="shared" si="68"/>
        <v>20</v>
      </c>
      <c r="Y75" s="1">
        <f t="shared" si="69"/>
        <v>20</v>
      </c>
      <c r="Z75" s="1">
        <f t="shared" si="70"/>
        <v>2</v>
      </c>
      <c r="AA75" s="1" t="str">
        <f t="shared" si="51"/>
        <v>L</v>
      </c>
      <c r="AB75" s="1">
        <f t="shared" si="71"/>
        <v>3</v>
      </c>
      <c r="AC75" s="1" t="str">
        <f t="shared" si="52"/>
        <v>L</v>
      </c>
      <c r="AD75" s="1">
        <f t="shared" si="48"/>
        <v>3</v>
      </c>
      <c r="AE75" s="1">
        <f t="shared" si="49"/>
        <v>5</v>
      </c>
      <c r="AF75" s="1">
        <f t="shared" si="50"/>
        <v>2</v>
      </c>
      <c r="AG75" s="43"/>
    </row>
    <row r="76" spans="1:33" x14ac:dyDescent="0.3">
      <c r="A76" s="42">
        <v>46116</v>
      </c>
      <c r="B76" s="1">
        <v>75</v>
      </c>
      <c r="C76" s="1" t="s">
        <v>66</v>
      </c>
      <c r="D76" s="1" t="s">
        <v>25</v>
      </c>
      <c r="E76" s="1">
        <v>2</v>
      </c>
      <c r="F76" s="1">
        <v>4</v>
      </c>
      <c r="G76" s="1" t="s">
        <v>83</v>
      </c>
      <c r="H76" s="1" t="s">
        <v>83</v>
      </c>
      <c r="I76" s="1">
        <f t="shared" si="53"/>
        <v>32</v>
      </c>
      <c r="J76" s="1">
        <f t="shared" si="54"/>
        <v>32</v>
      </c>
      <c r="K76" s="1">
        <f t="shared" si="55"/>
        <v>7</v>
      </c>
      <c r="L76" s="1">
        <f t="shared" si="56"/>
        <v>11</v>
      </c>
      <c r="M76" s="1">
        <f t="shared" si="57"/>
        <v>1</v>
      </c>
      <c r="N76" s="1">
        <f t="shared" si="58"/>
        <v>6</v>
      </c>
      <c r="O76" s="1">
        <f t="shared" si="59"/>
        <v>17</v>
      </c>
      <c r="P76" s="1">
        <f t="shared" si="60"/>
        <v>16</v>
      </c>
      <c r="Q76" s="1">
        <f t="shared" si="61"/>
        <v>5</v>
      </c>
      <c r="R76" s="1">
        <f t="shared" si="62"/>
        <v>15</v>
      </c>
      <c r="S76" s="1">
        <f t="shared" si="63"/>
        <v>16</v>
      </c>
      <c r="T76" s="1">
        <f t="shared" si="64"/>
        <v>6</v>
      </c>
      <c r="U76" s="1">
        <f t="shared" si="65"/>
        <v>14</v>
      </c>
      <c r="V76" s="1">
        <f t="shared" si="66"/>
        <v>7</v>
      </c>
      <c r="W76" s="1">
        <f t="shared" si="67"/>
        <v>1</v>
      </c>
      <c r="X76" s="1">
        <f t="shared" si="68"/>
        <v>20</v>
      </c>
      <c r="Y76" s="1">
        <f t="shared" si="69"/>
        <v>21</v>
      </c>
      <c r="Z76" s="1">
        <f t="shared" si="70"/>
        <v>2</v>
      </c>
      <c r="AA76" s="1" t="str">
        <f t="shared" si="51"/>
        <v>L</v>
      </c>
      <c r="AB76" s="1">
        <f t="shared" si="71"/>
        <v>4</v>
      </c>
      <c r="AC76" s="1" t="str">
        <f t="shared" si="52"/>
        <v>L</v>
      </c>
      <c r="AD76" s="1">
        <f t="shared" ref="AD76:AD83" si="72">IF(AC76="","",COUNTIFS(AC67:AC76,"W"))</f>
        <v>2</v>
      </c>
      <c r="AE76" s="1">
        <f t="shared" ref="AE76:AE83" si="73">IF(AC76="","",COUNTIFS(AC67:AC76,"L"))</f>
        <v>6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46118</v>
      </c>
      <c r="B77" s="1">
        <v>76</v>
      </c>
      <c r="C77" s="1" t="s">
        <v>65</v>
      </c>
      <c r="D77" s="1" t="s">
        <v>0</v>
      </c>
      <c r="E77" s="1">
        <v>2</v>
      </c>
      <c r="F77" s="1">
        <v>6</v>
      </c>
      <c r="G77" s="1" t="s">
        <v>83</v>
      </c>
      <c r="H77" s="1" t="s">
        <v>83</v>
      </c>
      <c r="I77" s="1">
        <f t="shared" si="53"/>
        <v>32</v>
      </c>
      <c r="J77" s="1">
        <f t="shared" si="54"/>
        <v>33</v>
      </c>
      <c r="K77" s="1">
        <f t="shared" si="55"/>
        <v>7</v>
      </c>
      <c r="L77" s="1">
        <f t="shared" si="56"/>
        <v>11</v>
      </c>
      <c r="M77" s="1">
        <f t="shared" si="57"/>
        <v>1</v>
      </c>
      <c r="N77" s="1">
        <f t="shared" si="58"/>
        <v>6</v>
      </c>
      <c r="O77" s="1">
        <f t="shared" si="59"/>
        <v>17</v>
      </c>
      <c r="P77" s="1">
        <f t="shared" si="60"/>
        <v>16</v>
      </c>
      <c r="Q77" s="1">
        <f t="shared" si="61"/>
        <v>5</v>
      </c>
      <c r="R77" s="1">
        <f t="shared" si="62"/>
        <v>15</v>
      </c>
      <c r="S77" s="1">
        <f t="shared" si="63"/>
        <v>17</v>
      </c>
      <c r="T77" s="1">
        <f t="shared" si="64"/>
        <v>6</v>
      </c>
      <c r="U77" s="1">
        <f t="shared" si="65"/>
        <v>14</v>
      </c>
      <c r="V77" s="1">
        <f t="shared" si="66"/>
        <v>7</v>
      </c>
      <c r="W77" s="1">
        <f t="shared" si="67"/>
        <v>1</v>
      </c>
      <c r="X77" s="1">
        <f t="shared" si="68"/>
        <v>20</v>
      </c>
      <c r="Y77" s="1">
        <f t="shared" si="69"/>
        <v>22</v>
      </c>
      <c r="Z77" s="1">
        <f t="shared" si="70"/>
        <v>2</v>
      </c>
      <c r="AA77" s="1" t="str">
        <f t="shared" si="51"/>
        <v>L</v>
      </c>
      <c r="AB77" s="1">
        <f t="shared" si="71"/>
        <v>5</v>
      </c>
      <c r="AC77" s="1" t="str">
        <f t="shared" si="52"/>
        <v>L</v>
      </c>
      <c r="AD77" s="1">
        <f t="shared" si="72"/>
        <v>1</v>
      </c>
      <c r="AE77" s="1">
        <f t="shared" si="73"/>
        <v>7</v>
      </c>
      <c r="AF77" s="1">
        <f t="shared" si="74"/>
        <v>2</v>
      </c>
      <c r="AG77" s="43"/>
    </row>
    <row r="78" spans="1:33" x14ac:dyDescent="0.3">
      <c r="A78" s="42">
        <v>46119</v>
      </c>
      <c r="B78" s="1">
        <v>77</v>
      </c>
      <c r="C78" s="1" t="s">
        <v>65</v>
      </c>
      <c r="D78" s="1" t="s">
        <v>17</v>
      </c>
      <c r="E78" s="1">
        <v>2</v>
      </c>
      <c r="F78" s="1">
        <v>5</v>
      </c>
      <c r="G78" s="1" t="s">
        <v>83</v>
      </c>
      <c r="H78" s="1" t="s">
        <v>83</v>
      </c>
      <c r="I78" s="1">
        <f t="shared" si="53"/>
        <v>32</v>
      </c>
      <c r="J78" s="1">
        <f t="shared" si="54"/>
        <v>34</v>
      </c>
      <c r="K78" s="1">
        <f t="shared" si="55"/>
        <v>7</v>
      </c>
      <c r="L78" s="1">
        <f t="shared" si="56"/>
        <v>11</v>
      </c>
      <c r="M78" s="1">
        <f t="shared" si="57"/>
        <v>1</v>
      </c>
      <c r="N78" s="1">
        <f t="shared" si="58"/>
        <v>6</v>
      </c>
      <c r="O78" s="1">
        <f t="shared" si="59"/>
        <v>17</v>
      </c>
      <c r="P78" s="1">
        <f t="shared" si="60"/>
        <v>16</v>
      </c>
      <c r="Q78" s="1">
        <f t="shared" si="61"/>
        <v>5</v>
      </c>
      <c r="R78" s="1">
        <f t="shared" si="62"/>
        <v>15</v>
      </c>
      <c r="S78" s="1">
        <f t="shared" si="63"/>
        <v>18</v>
      </c>
      <c r="T78" s="1">
        <f t="shared" si="64"/>
        <v>6</v>
      </c>
      <c r="U78" s="1">
        <f t="shared" si="65"/>
        <v>14</v>
      </c>
      <c r="V78" s="1">
        <f t="shared" si="66"/>
        <v>7</v>
      </c>
      <c r="W78" s="1">
        <f t="shared" si="67"/>
        <v>1</v>
      </c>
      <c r="X78" s="1">
        <f t="shared" si="68"/>
        <v>20</v>
      </c>
      <c r="Y78" s="1">
        <f t="shared" si="69"/>
        <v>23</v>
      </c>
      <c r="Z78" s="1">
        <f t="shared" si="70"/>
        <v>2</v>
      </c>
      <c r="AA78" s="1" t="str">
        <f t="shared" si="51"/>
        <v>L</v>
      </c>
      <c r="AB78" s="1">
        <f t="shared" si="71"/>
        <v>6</v>
      </c>
      <c r="AC78" s="1" t="str">
        <f t="shared" si="52"/>
        <v>L</v>
      </c>
      <c r="AD78" s="1">
        <f t="shared" si="72"/>
        <v>1</v>
      </c>
      <c r="AE78" s="1">
        <f t="shared" si="73"/>
        <v>7</v>
      </c>
      <c r="AF78" s="1">
        <f t="shared" si="74"/>
        <v>2</v>
      </c>
      <c r="AG78" s="43"/>
    </row>
    <row r="79" spans="1:33" x14ac:dyDescent="0.3">
      <c r="A79" s="42">
        <v>46121</v>
      </c>
      <c r="B79" s="1">
        <v>78</v>
      </c>
      <c r="C79" s="1" t="s">
        <v>66</v>
      </c>
      <c r="D79" s="1" t="s">
        <v>2</v>
      </c>
      <c r="E79" s="1">
        <v>4</v>
      </c>
      <c r="F79" s="1">
        <v>3</v>
      </c>
      <c r="G79" s="1" t="s">
        <v>84</v>
      </c>
      <c r="H79" s="1" t="s">
        <v>84</v>
      </c>
      <c r="I79" s="1">
        <f t="shared" si="53"/>
        <v>33</v>
      </c>
      <c r="J79" s="1">
        <f t="shared" si="54"/>
        <v>34</v>
      </c>
      <c r="K79" s="1">
        <f t="shared" si="55"/>
        <v>8</v>
      </c>
      <c r="L79" s="1">
        <f t="shared" si="56"/>
        <v>11</v>
      </c>
      <c r="M79" s="1">
        <f t="shared" si="57"/>
        <v>2</v>
      </c>
      <c r="N79" s="1">
        <f t="shared" si="58"/>
        <v>6</v>
      </c>
      <c r="O79" s="1">
        <f t="shared" si="59"/>
        <v>18</v>
      </c>
      <c r="P79" s="1">
        <f t="shared" si="60"/>
        <v>16</v>
      </c>
      <c r="Q79" s="1">
        <f t="shared" si="61"/>
        <v>5</v>
      </c>
      <c r="R79" s="1">
        <f t="shared" si="62"/>
        <v>15</v>
      </c>
      <c r="S79" s="1">
        <f t="shared" si="63"/>
        <v>18</v>
      </c>
      <c r="T79" s="1">
        <f t="shared" si="64"/>
        <v>6</v>
      </c>
      <c r="U79" s="1">
        <f t="shared" si="65"/>
        <v>15</v>
      </c>
      <c r="V79" s="1">
        <f t="shared" si="66"/>
        <v>7</v>
      </c>
      <c r="W79" s="1">
        <f t="shared" si="67"/>
        <v>1</v>
      </c>
      <c r="X79" s="1">
        <f t="shared" si="68"/>
        <v>21</v>
      </c>
      <c r="Y79" s="1">
        <f t="shared" si="69"/>
        <v>23</v>
      </c>
      <c r="Z79" s="1">
        <f t="shared" si="70"/>
        <v>2</v>
      </c>
      <c r="AA79" s="1" t="str">
        <f t="shared" si="51"/>
        <v>W</v>
      </c>
      <c r="AB79" s="1">
        <f t="shared" si="71"/>
        <v>1</v>
      </c>
      <c r="AC79" s="1" t="str">
        <f t="shared" si="52"/>
        <v>W</v>
      </c>
      <c r="AD79" s="1">
        <f t="shared" si="72"/>
        <v>2</v>
      </c>
      <c r="AE79" s="1">
        <f t="shared" si="73"/>
        <v>6</v>
      </c>
      <c r="AF79" s="1">
        <f t="shared" si="74"/>
        <v>2</v>
      </c>
      <c r="AG79" s="43"/>
    </row>
    <row r="80" spans="1:33" x14ac:dyDescent="0.3">
      <c r="A80" s="42">
        <v>46123</v>
      </c>
      <c r="B80" s="1">
        <v>79</v>
      </c>
      <c r="C80" s="1" t="s">
        <v>66</v>
      </c>
      <c r="D80" s="1" t="s">
        <v>27</v>
      </c>
      <c r="E80" s="1">
        <v>4</v>
      </c>
      <c r="F80" s="1">
        <v>1</v>
      </c>
      <c r="G80" s="1" t="s">
        <v>83</v>
      </c>
      <c r="H80" s="1" t="s">
        <v>83</v>
      </c>
      <c r="I80" s="1">
        <f t="shared" si="53"/>
        <v>34</v>
      </c>
      <c r="J80" s="1">
        <f t="shared" si="54"/>
        <v>34</v>
      </c>
      <c r="K80" s="1">
        <f t="shared" si="55"/>
        <v>8</v>
      </c>
      <c r="L80" s="1">
        <f t="shared" si="56"/>
        <v>11</v>
      </c>
      <c r="M80" s="1">
        <f t="shared" si="57"/>
        <v>2</v>
      </c>
      <c r="N80" s="1">
        <f t="shared" si="58"/>
        <v>6</v>
      </c>
      <c r="O80" s="1">
        <f t="shared" si="59"/>
        <v>19</v>
      </c>
      <c r="P80" s="1">
        <f t="shared" si="60"/>
        <v>16</v>
      </c>
      <c r="Q80" s="1">
        <f t="shared" si="61"/>
        <v>5</v>
      </c>
      <c r="R80" s="1">
        <f t="shared" si="62"/>
        <v>15</v>
      </c>
      <c r="S80" s="1">
        <f t="shared" si="63"/>
        <v>18</v>
      </c>
      <c r="T80" s="1">
        <f t="shared" si="64"/>
        <v>6</v>
      </c>
      <c r="U80" s="1">
        <f t="shared" si="65"/>
        <v>16</v>
      </c>
      <c r="V80" s="1">
        <f t="shared" si="66"/>
        <v>7</v>
      </c>
      <c r="W80" s="1">
        <f t="shared" si="67"/>
        <v>1</v>
      </c>
      <c r="X80" s="1">
        <f t="shared" si="68"/>
        <v>22</v>
      </c>
      <c r="Y80" s="1">
        <f t="shared" si="69"/>
        <v>23</v>
      </c>
      <c r="Z80" s="1">
        <f t="shared" si="70"/>
        <v>2</v>
      </c>
      <c r="AA80" s="1" t="str">
        <f t="shared" si="51"/>
        <v>W</v>
      </c>
      <c r="AB80" s="1">
        <f t="shared" si="71"/>
        <v>2</v>
      </c>
      <c r="AC80" s="1" t="str">
        <f t="shared" si="52"/>
        <v>W</v>
      </c>
      <c r="AD80" s="1">
        <f t="shared" si="72"/>
        <v>3</v>
      </c>
      <c r="AE80" s="1">
        <f t="shared" si="73"/>
        <v>5</v>
      </c>
      <c r="AF80" s="1">
        <f t="shared" si="74"/>
        <v>2</v>
      </c>
      <c r="AG80" s="43"/>
    </row>
    <row r="81" spans="1:33" x14ac:dyDescent="0.3">
      <c r="A81" s="42">
        <v>46125</v>
      </c>
      <c r="B81" s="1">
        <v>80</v>
      </c>
      <c r="C81" s="1" t="s">
        <v>66</v>
      </c>
      <c r="D81" s="1" t="s">
        <v>18</v>
      </c>
      <c r="E81" s="1">
        <v>3</v>
      </c>
      <c r="F81" s="1">
        <v>5</v>
      </c>
      <c r="G81" s="1" t="s">
        <v>83</v>
      </c>
      <c r="H81" s="1" t="s">
        <v>83</v>
      </c>
      <c r="I81" s="1">
        <f t="shared" si="53"/>
        <v>34</v>
      </c>
      <c r="J81" s="1">
        <f t="shared" si="54"/>
        <v>35</v>
      </c>
      <c r="K81" s="1">
        <f t="shared" si="55"/>
        <v>8</v>
      </c>
      <c r="L81" s="1">
        <f t="shared" si="56"/>
        <v>11</v>
      </c>
      <c r="M81" s="1">
        <f t="shared" si="57"/>
        <v>2</v>
      </c>
      <c r="N81" s="1">
        <f t="shared" si="58"/>
        <v>6</v>
      </c>
      <c r="O81" s="1">
        <f t="shared" si="59"/>
        <v>19</v>
      </c>
      <c r="P81" s="1">
        <f t="shared" si="60"/>
        <v>17</v>
      </c>
      <c r="Q81" s="1">
        <f t="shared" si="61"/>
        <v>5</v>
      </c>
      <c r="R81" s="1">
        <f t="shared" si="62"/>
        <v>15</v>
      </c>
      <c r="S81" s="1">
        <f t="shared" si="63"/>
        <v>18</v>
      </c>
      <c r="T81" s="1">
        <f t="shared" si="64"/>
        <v>6</v>
      </c>
      <c r="U81" s="1">
        <f t="shared" si="65"/>
        <v>16</v>
      </c>
      <c r="V81" s="1">
        <f t="shared" si="66"/>
        <v>8</v>
      </c>
      <c r="W81" s="1">
        <f t="shared" si="67"/>
        <v>1</v>
      </c>
      <c r="X81" s="1">
        <f t="shared" si="68"/>
        <v>22</v>
      </c>
      <c r="Y81" s="1">
        <f t="shared" si="69"/>
        <v>24</v>
      </c>
      <c r="Z81" s="1">
        <f t="shared" si="70"/>
        <v>2</v>
      </c>
      <c r="AA81" s="1" t="str">
        <f t="shared" si="51"/>
        <v>L</v>
      </c>
      <c r="AB81" s="1">
        <f t="shared" si="71"/>
        <v>1</v>
      </c>
      <c r="AC81" s="1" t="str">
        <f t="shared" si="52"/>
        <v>L</v>
      </c>
      <c r="AD81" s="1">
        <f t="shared" si="72"/>
        <v>3</v>
      </c>
      <c r="AE81" s="1">
        <f t="shared" si="73"/>
        <v>6</v>
      </c>
      <c r="AF81" s="1">
        <f t="shared" si="74"/>
        <v>1</v>
      </c>
      <c r="AG81" s="43"/>
    </row>
    <row r="82" spans="1:33" x14ac:dyDescent="0.3">
      <c r="A82" s="42">
        <v>46127</v>
      </c>
      <c r="B82" s="1">
        <v>81</v>
      </c>
      <c r="C82" s="1" t="s">
        <v>65</v>
      </c>
      <c r="D82" s="1" t="s">
        <v>2</v>
      </c>
      <c r="E82" s="1">
        <v>1</v>
      </c>
      <c r="F82" s="1">
        <v>4</v>
      </c>
      <c r="G82" s="1" t="s">
        <v>83</v>
      </c>
      <c r="H82" s="1" t="s">
        <v>83</v>
      </c>
      <c r="I82" s="1">
        <f t="shared" si="53"/>
        <v>34</v>
      </c>
      <c r="J82" s="1">
        <f t="shared" si="54"/>
        <v>36</v>
      </c>
      <c r="K82" s="1">
        <f t="shared" si="55"/>
        <v>8</v>
      </c>
      <c r="L82" s="1">
        <f t="shared" si="56"/>
        <v>11</v>
      </c>
      <c r="M82" s="1">
        <f t="shared" si="57"/>
        <v>2</v>
      </c>
      <c r="N82" s="1">
        <f t="shared" si="58"/>
        <v>6</v>
      </c>
      <c r="O82" s="1">
        <f t="shared" si="59"/>
        <v>19</v>
      </c>
      <c r="P82" s="1">
        <f t="shared" si="60"/>
        <v>17</v>
      </c>
      <c r="Q82" s="1">
        <f t="shared" si="61"/>
        <v>5</v>
      </c>
      <c r="R82" s="1">
        <f t="shared" si="62"/>
        <v>15</v>
      </c>
      <c r="S82" s="1">
        <f t="shared" si="63"/>
        <v>19</v>
      </c>
      <c r="T82" s="1">
        <f t="shared" si="64"/>
        <v>6</v>
      </c>
      <c r="U82" s="1">
        <f t="shared" si="65"/>
        <v>16</v>
      </c>
      <c r="V82" s="1">
        <f t="shared" si="66"/>
        <v>9</v>
      </c>
      <c r="W82" s="1">
        <f t="shared" si="67"/>
        <v>1</v>
      </c>
      <c r="X82" s="1">
        <f t="shared" si="68"/>
        <v>22</v>
      </c>
      <c r="Y82" s="1">
        <f t="shared" si="69"/>
        <v>25</v>
      </c>
      <c r="Z82" s="1">
        <f t="shared" si="70"/>
        <v>2</v>
      </c>
      <c r="AA82" s="1" t="str">
        <f t="shared" si="51"/>
        <v>L</v>
      </c>
      <c r="AB82" s="1">
        <f t="shared" si="71"/>
        <v>2</v>
      </c>
      <c r="AC82" s="1" t="str">
        <f t="shared" si="52"/>
        <v>L</v>
      </c>
      <c r="AD82" s="1">
        <f t="shared" si="72"/>
        <v>2</v>
      </c>
      <c r="AE82" s="1">
        <f t="shared" si="73"/>
        <v>7</v>
      </c>
      <c r="AF82" s="1">
        <f t="shared" si="74"/>
        <v>1</v>
      </c>
      <c r="AG82" s="43"/>
    </row>
    <row r="83" spans="1:33" x14ac:dyDescent="0.3">
      <c r="A83" s="42">
        <v>46128</v>
      </c>
      <c r="B83" s="1">
        <v>82</v>
      </c>
      <c r="C83" s="1" t="s">
        <v>65</v>
      </c>
      <c r="D83" s="1" t="s">
        <v>24</v>
      </c>
      <c r="E83" s="1">
        <v>0</v>
      </c>
      <c r="F83" s="1">
        <v>2</v>
      </c>
      <c r="G83" s="1" t="s">
        <v>83</v>
      </c>
      <c r="H83" s="1" t="s">
        <v>83</v>
      </c>
      <c r="I83" s="1">
        <f t="shared" si="53"/>
        <v>34</v>
      </c>
      <c r="J83" s="1">
        <f t="shared" si="54"/>
        <v>37</v>
      </c>
      <c r="K83" s="1">
        <f t="shared" si="55"/>
        <v>8</v>
      </c>
      <c r="L83" s="1">
        <f t="shared" si="56"/>
        <v>11</v>
      </c>
      <c r="M83" s="1">
        <f t="shared" si="57"/>
        <v>2</v>
      </c>
      <c r="N83" s="1">
        <f t="shared" si="58"/>
        <v>6</v>
      </c>
      <c r="O83" s="1">
        <f t="shared" si="59"/>
        <v>19</v>
      </c>
      <c r="P83" s="1">
        <f t="shared" si="60"/>
        <v>17</v>
      </c>
      <c r="Q83" s="1">
        <f t="shared" si="61"/>
        <v>5</v>
      </c>
      <c r="R83" s="1">
        <f t="shared" si="62"/>
        <v>15</v>
      </c>
      <c r="S83" s="1">
        <f t="shared" si="63"/>
        <v>20</v>
      </c>
      <c r="T83" s="1">
        <f t="shared" si="64"/>
        <v>6</v>
      </c>
      <c r="U83" s="1">
        <f t="shared" si="65"/>
        <v>16</v>
      </c>
      <c r="V83" s="1">
        <f t="shared" si="66"/>
        <v>9</v>
      </c>
      <c r="W83" s="1">
        <f t="shared" si="67"/>
        <v>1</v>
      </c>
      <c r="X83" s="1">
        <f t="shared" si="68"/>
        <v>22</v>
      </c>
      <c r="Y83" s="1">
        <f t="shared" si="69"/>
        <v>26</v>
      </c>
      <c r="Z83" s="1">
        <f t="shared" si="70"/>
        <v>2</v>
      </c>
      <c r="AA83" s="1" t="str">
        <f t="shared" si="51"/>
        <v>L</v>
      </c>
      <c r="AB83" s="1">
        <f t="shared" si="71"/>
        <v>3</v>
      </c>
      <c r="AC83" s="1" t="str">
        <f t="shared" si="52"/>
        <v>L</v>
      </c>
      <c r="AD83" s="1">
        <f t="shared" si="72"/>
        <v>2</v>
      </c>
      <c r="AE83" s="1">
        <f t="shared" si="73"/>
        <v>8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34</v>
      </c>
      <c r="J84" s="1">
        <f t="shared" si="75"/>
        <v>37</v>
      </c>
      <c r="K84" s="1">
        <f t="shared" si="75"/>
        <v>8</v>
      </c>
      <c r="L84" s="1">
        <f t="shared" si="75"/>
        <v>11</v>
      </c>
      <c r="M84" s="1">
        <f t="shared" si="75"/>
        <v>2</v>
      </c>
      <c r="N84" s="1">
        <f t="shared" si="75"/>
        <v>6</v>
      </c>
      <c r="O84" s="1">
        <f t="shared" ref="O84:Z84" si="76">IF(O2="","",MAX(O2:O83))</f>
        <v>19</v>
      </c>
      <c r="P84" s="1">
        <f t="shared" si="76"/>
        <v>17</v>
      </c>
      <c r="Q84" s="1">
        <f t="shared" si="76"/>
        <v>5</v>
      </c>
      <c r="R84" s="1">
        <f t="shared" si="76"/>
        <v>15</v>
      </c>
      <c r="S84" s="1">
        <f t="shared" si="76"/>
        <v>20</v>
      </c>
      <c r="T84" s="1">
        <f t="shared" si="76"/>
        <v>6</v>
      </c>
      <c r="U84" s="1">
        <f t="shared" si="76"/>
        <v>16</v>
      </c>
      <c r="V84" s="1">
        <f t="shared" si="76"/>
        <v>9</v>
      </c>
      <c r="W84" s="1">
        <f t="shared" si="76"/>
        <v>1</v>
      </c>
      <c r="X84" s="1">
        <f t="shared" si="76"/>
        <v>22</v>
      </c>
      <c r="Y84" s="1">
        <f t="shared" si="76"/>
        <v>26</v>
      </c>
      <c r="Z84" s="1">
        <f t="shared" si="76"/>
        <v>2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2</v>
      </c>
      <c r="AE84" s="1">
        <f>IF(LOOKUP(2,1 / (AE1:AE83 &lt;&gt; ""),AE1:AE83)="L10 L","",LOOKUP(2,1 / (AE1:AE83 &lt;&gt; ""),AE1:AE83))</f>
        <v>8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226</v>
      </c>
      <c r="F85" s="1">
        <f>SUM(F2:F83)</f>
        <v>263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19-17-5</v>
      </c>
      <c r="R85" s="1" t="str">
        <f>IF(R84="","0-0-0",CONCATENATE(R84,"-",S84,"-",T84))</f>
        <v>15-20-6</v>
      </c>
      <c r="U85" s="1" t="str">
        <f>IF(U84="","0-0-0",CONCATENATE(U84,"-",V84,"-",W84))</f>
        <v>16-9-1</v>
      </c>
      <c r="X85" s="1" t="str">
        <f>IF(X84="","0-0-0",CONCATENATE(X84,"-",Y84,"-",Z84))</f>
        <v>22-26-2</v>
      </c>
      <c r="AA85" s="1" t="str">
        <f>IF(AA84="","0-0",CONCATENATE(AA84,AB84))</f>
        <v>L3</v>
      </c>
      <c r="AD85" s="1" t="str">
        <f>IF(AD84="","0-0-0",CONCATENATE(AD84,"-",AE84,"-",AF84))</f>
        <v>2-8-0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300-000002000000}">
      <formula1>$AK$1:$AK$2</formula1>
    </dataValidation>
    <dataValidation type="list" allowBlank="1" showInputMessage="1" showErrorMessage="1" sqref="C2:C83" xr:uid="{00000000-0002-0000-D300-000000000000}">
      <formula1>$AL$1:$AL$2</formula1>
    </dataValidation>
    <dataValidation type="list" allowBlank="1" showInputMessage="1" showErrorMessage="1" sqref="D2:D83" xr:uid="{00000000-0002-0000-D300-000001000000}">
      <formula1>$AM$1:$AM$31</formula1>
    </dataValidation>
  </dataValidations>
  <hyperlinks>
    <hyperlink ref="AG1" location="Index!A1" display="Home" xr:uid="{8718FAEE-FFE9-46E2-B972-610185FD2744}"/>
  </hyperlink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7A57-E0F8-48F4-B483-EE7D168AA049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17</v>
      </c>
      <c r="E2" s="1">
        <v>0</v>
      </c>
      <c r="F2" s="1">
        <v>5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27</v>
      </c>
      <c r="E3" s="1">
        <v>4</v>
      </c>
      <c r="F3" s="1">
        <v>2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3</v>
      </c>
      <c r="E4" s="1">
        <v>5</v>
      </c>
      <c r="F4" s="1">
        <v>2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2</v>
      </c>
      <c r="S4" s="1">
        <f t="shared" si="12"/>
        <v>0</v>
      </c>
      <c r="T4" s="1">
        <f t="shared" si="13"/>
        <v>0</v>
      </c>
      <c r="U4" s="1">
        <f t="shared" si="14"/>
        <v>0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45945</v>
      </c>
      <c r="B5" s="1">
        <v>4</v>
      </c>
      <c r="C5" s="1" t="s">
        <v>66</v>
      </c>
      <c r="D5" s="1" t="s">
        <v>25</v>
      </c>
      <c r="E5" s="1">
        <v>3</v>
      </c>
      <c r="F5" s="1">
        <v>8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0</v>
      </c>
      <c r="V5" s="1">
        <f t="shared" si="15"/>
        <v>2</v>
      </c>
      <c r="W5" s="1">
        <f t="shared" si="16"/>
        <v>0</v>
      </c>
      <c r="X5" s="1">
        <f t="shared" si="17"/>
        <v>2</v>
      </c>
      <c r="Y5" s="1">
        <f t="shared" si="18"/>
        <v>2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22</v>
      </c>
      <c r="E6" s="1">
        <v>3</v>
      </c>
      <c r="F6" s="1">
        <v>1</v>
      </c>
      <c r="G6" s="1" t="s">
        <v>83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2</v>
      </c>
      <c r="Q6" s="1">
        <f t="shared" si="10"/>
        <v>0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3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95</v>
      </c>
    </row>
    <row r="7" spans="1:41" x14ac:dyDescent="0.3">
      <c r="A7" s="42">
        <v>45951</v>
      </c>
      <c r="B7" s="1">
        <v>6</v>
      </c>
      <c r="C7" s="1" t="s">
        <v>66</v>
      </c>
      <c r="D7" s="1" t="s">
        <v>18</v>
      </c>
      <c r="E7" s="1">
        <v>1</v>
      </c>
      <c r="F7" s="1">
        <v>2</v>
      </c>
      <c r="G7" s="1" t="s">
        <v>84</v>
      </c>
      <c r="H7" s="1" t="s">
        <v>83</v>
      </c>
      <c r="I7" s="1">
        <f t="shared" si="2"/>
        <v>3</v>
      </c>
      <c r="J7" s="1">
        <f t="shared" si="3"/>
        <v>2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2</v>
      </c>
      <c r="Q7" s="1">
        <f t="shared" si="10"/>
        <v>1</v>
      </c>
      <c r="R7" s="1">
        <f t="shared" si="11"/>
        <v>2</v>
      </c>
      <c r="S7" s="1">
        <f t="shared" si="12"/>
        <v>0</v>
      </c>
      <c r="T7" s="1">
        <f t="shared" si="13"/>
        <v>0</v>
      </c>
      <c r="U7" s="1">
        <f t="shared" si="14"/>
        <v>1</v>
      </c>
      <c r="V7" s="1">
        <f t="shared" si="15"/>
        <v>2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1</v>
      </c>
      <c r="AA7" s="1" t="str">
        <f t="shared" si="0"/>
        <v>L</v>
      </c>
      <c r="AB7" s="1">
        <f t="shared" si="20"/>
        <v>1</v>
      </c>
      <c r="AC7" s="1" t="str">
        <f t="shared" si="1"/>
        <v>OTL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45953</v>
      </c>
      <c r="B8" s="1">
        <v>7</v>
      </c>
      <c r="C8" s="1" t="s">
        <v>66</v>
      </c>
      <c r="D8" s="1" t="s">
        <v>95</v>
      </c>
      <c r="E8" s="1">
        <v>4</v>
      </c>
      <c r="F8" s="1">
        <v>7</v>
      </c>
      <c r="G8" s="1" t="s">
        <v>83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3</v>
      </c>
      <c r="Q8" s="1">
        <f t="shared" si="10"/>
        <v>1</v>
      </c>
      <c r="R8" s="1">
        <f t="shared" si="11"/>
        <v>2</v>
      </c>
      <c r="S8" s="1">
        <f t="shared" si="12"/>
        <v>0</v>
      </c>
      <c r="T8" s="1">
        <f t="shared" si="13"/>
        <v>0</v>
      </c>
      <c r="U8" s="1">
        <f t="shared" si="14"/>
        <v>1</v>
      </c>
      <c r="V8" s="1">
        <f t="shared" si="15"/>
        <v>3</v>
      </c>
      <c r="W8" s="1">
        <f t="shared" si="16"/>
        <v>0</v>
      </c>
      <c r="X8" s="1">
        <f t="shared" si="17"/>
        <v>3</v>
      </c>
      <c r="Y8" s="1">
        <f t="shared" si="18"/>
        <v>3</v>
      </c>
      <c r="Z8" s="1">
        <f t="shared" si="19"/>
        <v>1</v>
      </c>
      <c r="AA8" s="1" t="str">
        <f t="shared" si="0"/>
        <v>L</v>
      </c>
      <c r="AB8" s="1">
        <f t="shared" si="20"/>
        <v>2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17</v>
      </c>
    </row>
    <row r="9" spans="1:41" x14ac:dyDescent="0.3">
      <c r="A9" s="42">
        <v>45955</v>
      </c>
      <c r="B9" s="1">
        <v>8</v>
      </c>
      <c r="C9" s="1" t="s">
        <v>65</v>
      </c>
      <c r="D9" s="1" t="s">
        <v>21</v>
      </c>
      <c r="E9" s="1">
        <v>4</v>
      </c>
      <c r="F9" s="1">
        <v>6</v>
      </c>
      <c r="G9" s="1" t="s">
        <v>83</v>
      </c>
      <c r="H9" s="1" t="s">
        <v>83</v>
      </c>
      <c r="I9" s="1">
        <f t="shared" si="2"/>
        <v>3</v>
      </c>
      <c r="J9" s="1">
        <f t="shared" si="3"/>
        <v>4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3</v>
      </c>
      <c r="Q9" s="1">
        <f t="shared" si="10"/>
        <v>1</v>
      </c>
      <c r="R9" s="1">
        <f t="shared" si="11"/>
        <v>2</v>
      </c>
      <c r="S9" s="1">
        <f t="shared" si="12"/>
        <v>1</v>
      </c>
      <c r="T9" s="1">
        <f t="shared" si="13"/>
        <v>0</v>
      </c>
      <c r="U9" s="1">
        <f t="shared" si="14"/>
        <v>1</v>
      </c>
      <c r="V9" s="1">
        <f t="shared" si="15"/>
        <v>3</v>
      </c>
      <c r="W9" s="1">
        <f t="shared" si="16"/>
        <v>0</v>
      </c>
      <c r="X9" s="1">
        <f t="shared" si="17"/>
        <v>3</v>
      </c>
      <c r="Y9" s="1">
        <f t="shared" si="18"/>
        <v>3</v>
      </c>
      <c r="Z9" s="1">
        <f t="shared" si="19"/>
        <v>1</v>
      </c>
      <c r="AA9" s="1" t="str">
        <f t="shared" si="0"/>
        <v>L</v>
      </c>
      <c r="AB9" s="1">
        <f t="shared" si="20"/>
        <v>3</v>
      </c>
      <c r="AC9" s="1" t="str">
        <f t="shared" si="1"/>
        <v>L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15</v>
      </c>
    </row>
    <row r="10" spans="1:41" x14ac:dyDescent="0.3">
      <c r="A10" s="42">
        <v>45957</v>
      </c>
      <c r="B10" s="1">
        <v>9</v>
      </c>
      <c r="C10" s="1" t="s">
        <v>65</v>
      </c>
      <c r="D10" s="1" t="s">
        <v>9</v>
      </c>
      <c r="E10" s="1">
        <v>3</v>
      </c>
      <c r="F10" s="1">
        <v>6</v>
      </c>
      <c r="G10" s="1" t="s">
        <v>83</v>
      </c>
      <c r="H10" s="1" t="s">
        <v>83</v>
      </c>
      <c r="I10" s="1">
        <f t="shared" si="2"/>
        <v>3</v>
      </c>
      <c r="J10" s="1">
        <f t="shared" si="3"/>
        <v>5</v>
      </c>
      <c r="K10" s="1">
        <f t="shared" si="4"/>
        <v>0</v>
      </c>
      <c r="L10" s="1">
        <f t="shared" si="5"/>
        <v>1</v>
      </c>
      <c r="M10" s="1">
        <f t="shared" si="6"/>
        <v>0</v>
      </c>
      <c r="N10" s="1">
        <f t="shared" si="7"/>
        <v>0</v>
      </c>
      <c r="O10" s="1">
        <f t="shared" si="8"/>
        <v>1</v>
      </c>
      <c r="P10" s="1">
        <f t="shared" si="9"/>
        <v>3</v>
      </c>
      <c r="Q10" s="1">
        <f t="shared" si="10"/>
        <v>1</v>
      </c>
      <c r="R10" s="1">
        <f t="shared" si="11"/>
        <v>2</v>
      </c>
      <c r="S10" s="1">
        <f t="shared" si="12"/>
        <v>2</v>
      </c>
      <c r="T10" s="1">
        <f t="shared" si="13"/>
        <v>0</v>
      </c>
      <c r="U10" s="1">
        <f t="shared" si="14"/>
        <v>1</v>
      </c>
      <c r="V10" s="1">
        <f t="shared" si="15"/>
        <v>3</v>
      </c>
      <c r="W10" s="1">
        <f t="shared" si="16"/>
        <v>0</v>
      </c>
      <c r="X10" s="1">
        <f t="shared" si="17"/>
        <v>3</v>
      </c>
      <c r="Y10" s="1">
        <f t="shared" si="18"/>
        <v>3</v>
      </c>
      <c r="Z10" s="1">
        <f t="shared" si="19"/>
        <v>1</v>
      </c>
      <c r="AA10" s="1" t="str">
        <f t="shared" si="0"/>
        <v>L</v>
      </c>
      <c r="AB10" s="1">
        <f t="shared" si="20"/>
        <v>4</v>
      </c>
      <c r="AC10" s="1" t="str">
        <f t="shared" si="1"/>
        <v>L</v>
      </c>
      <c r="AD10" s="1">
        <f t="shared" si="21"/>
        <v>3</v>
      </c>
      <c r="AE10" s="1">
        <f t="shared" si="22"/>
        <v>5</v>
      </c>
      <c r="AF10" s="1">
        <f t="shared" si="23"/>
        <v>1</v>
      </c>
      <c r="AG10" s="43"/>
      <c r="AM10" s="1" t="s">
        <v>21</v>
      </c>
      <c r="AN10" s="1" t="s">
        <v>8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21</v>
      </c>
      <c r="E11" s="1">
        <v>2</v>
      </c>
      <c r="F11" s="1">
        <v>5</v>
      </c>
      <c r="G11" s="1" t="s">
        <v>83</v>
      </c>
      <c r="H11" s="1" t="s">
        <v>83</v>
      </c>
      <c r="I11" s="1">
        <f t="shared" si="2"/>
        <v>3</v>
      </c>
      <c r="J11" s="1">
        <f t="shared" si="3"/>
        <v>6</v>
      </c>
      <c r="K11" s="1">
        <f t="shared" si="4"/>
        <v>0</v>
      </c>
      <c r="L11" s="1">
        <f t="shared" si="5"/>
        <v>1</v>
      </c>
      <c r="M11" s="1">
        <f t="shared" si="6"/>
        <v>0</v>
      </c>
      <c r="N11" s="1">
        <f t="shared" si="7"/>
        <v>0</v>
      </c>
      <c r="O11" s="1">
        <f t="shared" si="8"/>
        <v>1</v>
      </c>
      <c r="P11" s="1">
        <f t="shared" si="9"/>
        <v>4</v>
      </c>
      <c r="Q11" s="1">
        <f t="shared" si="10"/>
        <v>1</v>
      </c>
      <c r="R11" s="1">
        <f t="shared" si="11"/>
        <v>2</v>
      </c>
      <c r="S11" s="1">
        <f t="shared" si="12"/>
        <v>2</v>
      </c>
      <c r="T11" s="1">
        <f t="shared" si="13"/>
        <v>0</v>
      </c>
      <c r="U11" s="1">
        <f t="shared" si="14"/>
        <v>1</v>
      </c>
      <c r="V11" s="1">
        <f t="shared" si="15"/>
        <v>3</v>
      </c>
      <c r="W11" s="1">
        <f t="shared" si="16"/>
        <v>0</v>
      </c>
      <c r="X11" s="1">
        <f t="shared" si="17"/>
        <v>3</v>
      </c>
      <c r="Y11" s="1">
        <f t="shared" si="18"/>
        <v>3</v>
      </c>
      <c r="Z11" s="1">
        <f t="shared" si="19"/>
        <v>1</v>
      </c>
      <c r="AA11" s="1" t="str">
        <f t="shared" si="0"/>
        <v>L</v>
      </c>
      <c r="AB11" s="1">
        <f t="shared" si="20"/>
        <v>5</v>
      </c>
      <c r="AC11" s="1" t="str">
        <f t="shared" si="1"/>
        <v>L</v>
      </c>
      <c r="AD11" s="1">
        <f t="shared" si="21"/>
        <v>3</v>
      </c>
      <c r="AE11" s="1">
        <f t="shared" si="22"/>
        <v>6</v>
      </c>
      <c r="AF11" s="1">
        <f t="shared" si="23"/>
        <v>1</v>
      </c>
      <c r="AG11" s="43"/>
      <c r="AM11" s="1" t="s">
        <v>20</v>
      </c>
      <c r="AN11" s="1" t="s">
        <v>7</v>
      </c>
    </row>
    <row r="12" spans="1:41" x14ac:dyDescent="0.3">
      <c r="A12" s="42">
        <v>45960</v>
      </c>
      <c r="B12" s="1">
        <v>11</v>
      </c>
      <c r="C12" s="1" t="s">
        <v>66</v>
      </c>
      <c r="D12" s="1" t="s">
        <v>3</v>
      </c>
      <c r="E12" s="1">
        <v>3</v>
      </c>
      <c r="F12" s="1">
        <v>4</v>
      </c>
      <c r="G12" s="1" t="s">
        <v>84</v>
      </c>
      <c r="H12" s="1" t="s">
        <v>84</v>
      </c>
      <c r="I12" s="1">
        <f t="shared" si="2"/>
        <v>3</v>
      </c>
      <c r="J12" s="1">
        <f t="shared" si="3"/>
        <v>6</v>
      </c>
      <c r="K12" s="1">
        <f t="shared" si="4"/>
        <v>0</v>
      </c>
      <c r="L12" s="1">
        <f t="shared" si="5"/>
        <v>2</v>
      </c>
      <c r="M12" s="1">
        <f t="shared" si="6"/>
        <v>0</v>
      </c>
      <c r="N12" s="1">
        <f t="shared" si="7"/>
        <v>1</v>
      </c>
      <c r="O12" s="1">
        <f t="shared" si="8"/>
        <v>1</v>
      </c>
      <c r="P12" s="1">
        <f t="shared" si="9"/>
        <v>4</v>
      </c>
      <c r="Q12" s="1">
        <f t="shared" si="10"/>
        <v>2</v>
      </c>
      <c r="R12" s="1">
        <f t="shared" si="11"/>
        <v>2</v>
      </c>
      <c r="S12" s="1">
        <f t="shared" si="12"/>
        <v>2</v>
      </c>
      <c r="T12" s="1">
        <f t="shared" si="13"/>
        <v>0</v>
      </c>
      <c r="U12" s="1">
        <f t="shared" si="14"/>
        <v>1</v>
      </c>
      <c r="V12" s="1">
        <f t="shared" si="15"/>
        <v>3</v>
      </c>
      <c r="W12" s="1">
        <f t="shared" si="16"/>
        <v>0</v>
      </c>
      <c r="X12" s="1">
        <f t="shared" si="17"/>
        <v>3</v>
      </c>
      <c r="Y12" s="1">
        <f t="shared" si="18"/>
        <v>3</v>
      </c>
      <c r="Z12" s="1">
        <f t="shared" si="19"/>
        <v>2</v>
      </c>
      <c r="AA12" s="1" t="str">
        <f t="shared" si="0"/>
        <v>L</v>
      </c>
      <c r="AB12" s="1">
        <f t="shared" si="20"/>
        <v>6</v>
      </c>
      <c r="AC12" s="1" t="str">
        <f t="shared" si="1"/>
        <v>OTL</v>
      </c>
      <c r="AD12" s="1">
        <f t="shared" ref="AD12:AD43" si="24">IF(AC12="","",COUNTIFS(AC3:AC12,"W"))</f>
        <v>3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2</v>
      </c>
      <c r="AG12" s="43"/>
      <c r="AM12" s="1" t="s">
        <v>19</v>
      </c>
      <c r="AN12" s="1" t="s">
        <v>95</v>
      </c>
    </row>
    <row r="13" spans="1:41" x14ac:dyDescent="0.3">
      <c r="A13" s="42">
        <v>45962</v>
      </c>
      <c r="B13" s="1">
        <v>12</v>
      </c>
      <c r="C13" s="1" t="s">
        <v>65</v>
      </c>
      <c r="D13" s="1" t="s">
        <v>23</v>
      </c>
      <c r="E13" s="1">
        <v>2</v>
      </c>
      <c r="F13" s="1">
        <v>3</v>
      </c>
      <c r="G13" s="1" t="s">
        <v>83</v>
      </c>
      <c r="H13" s="1" t="s">
        <v>83</v>
      </c>
      <c r="I13" s="1">
        <f t="shared" si="2"/>
        <v>3</v>
      </c>
      <c r="J13" s="1">
        <f t="shared" si="3"/>
        <v>7</v>
      </c>
      <c r="K13" s="1">
        <f t="shared" si="4"/>
        <v>0</v>
      </c>
      <c r="L13" s="1">
        <f t="shared" si="5"/>
        <v>2</v>
      </c>
      <c r="M13" s="1">
        <f t="shared" si="6"/>
        <v>0</v>
      </c>
      <c r="N13" s="1">
        <f t="shared" si="7"/>
        <v>1</v>
      </c>
      <c r="O13" s="1">
        <f t="shared" si="8"/>
        <v>1</v>
      </c>
      <c r="P13" s="1">
        <f t="shared" si="9"/>
        <v>4</v>
      </c>
      <c r="Q13" s="1">
        <f t="shared" si="10"/>
        <v>2</v>
      </c>
      <c r="R13" s="1">
        <f t="shared" si="11"/>
        <v>2</v>
      </c>
      <c r="S13" s="1">
        <f t="shared" si="12"/>
        <v>3</v>
      </c>
      <c r="T13" s="1">
        <f t="shared" si="13"/>
        <v>0</v>
      </c>
      <c r="U13" s="1">
        <f t="shared" si="14"/>
        <v>1</v>
      </c>
      <c r="V13" s="1">
        <f t="shared" si="15"/>
        <v>3</v>
      </c>
      <c r="W13" s="1">
        <f t="shared" si="16"/>
        <v>0</v>
      </c>
      <c r="X13" s="1">
        <f t="shared" si="17"/>
        <v>3</v>
      </c>
      <c r="Y13" s="1">
        <f t="shared" si="18"/>
        <v>3</v>
      </c>
      <c r="Z13" s="1">
        <f t="shared" si="19"/>
        <v>2</v>
      </c>
      <c r="AA13" s="1" t="str">
        <f t="shared" si="0"/>
        <v>L</v>
      </c>
      <c r="AB13" s="1">
        <f t="shared" si="20"/>
        <v>7</v>
      </c>
      <c r="AC13" s="1" t="str">
        <f t="shared" si="1"/>
        <v>L</v>
      </c>
      <c r="AD13" s="1">
        <f t="shared" si="24"/>
        <v>2</v>
      </c>
      <c r="AE13" s="1">
        <f t="shared" si="25"/>
        <v>6</v>
      </c>
      <c r="AF13" s="1">
        <f t="shared" si="26"/>
        <v>2</v>
      </c>
      <c r="AG13" s="43"/>
      <c r="AM13" s="1" t="s">
        <v>18</v>
      </c>
      <c r="AN13" s="1" t="s">
        <v>3</v>
      </c>
    </row>
    <row r="14" spans="1:41" x14ac:dyDescent="0.3">
      <c r="A14" s="42">
        <v>45964</v>
      </c>
      <c r="B14" s="1">
        <v>13</v>
      </c>
      <c r="C14" s="1" t="s">
        <v>66</v>
      </c>
      <c r="D14" s="1" t="s">
        <v>20</v>
      </c>
      <c r="E14" s="1">
        <v>3</v>
      </c>
      <c r="F14" s="1">
        <v>2</v>
      </c>
      <c r="G14" s="1" t="s">
        <v>83</v>
      </c>
      <c r="H14" s="1" t="s">
        <v>83</v>
      </c>
      <c r="I14" s="1">
        <f t="shared" si="2"/>
        <v>4</v>
      </c>
      <c r="J14" s="1">
        <f t="shared" si="3"/>
        <v>7</v>
      </c>
      <c r="K14" s="1">
        <f t="shared" si="4"/>
        <v>0</v>
      </c>
      <c r="L14" s="1">
        <f t="shared" si="5"/>
        <v>2</v>
      </c>
      <c r="M14" s="1">
        <f t="shared" si="6"/>
        <v>0</v>
      </c>
      <c r="N14" s="1">
        <f t="shared" si="7"/>
        <v>1</v>
      </c>
      <c r="O14" s="1">
        <f t="shared" si="8"/>
        <v>2</v>
      </c>
      <c r="P14" s="1">
        <f t="shared" si="9"/>
        <v>4</v>
      </c>
      <c r="Q14" s="1">
        <f t="shared" si="10"/>
        <v>2</v>
      </c>
      <c r="R14" s="1">
        <f t="shared" si="11"/>
        <v>2</v>
      </c>
      <c r="S14" s="1">
        <f t="shared" si="12"/>
        <v>3</v>
      </c>
      <c r="T14" s="1">
        <f t="shared" si="13"/>
        <v>0</v>
      </c>
      <c r="U14" s="1">
        <f t="shared" si="14"/>
        <v>1</v>
      </c>
      <c r="V14" s="1">
        <f t="shared" si="15"/>
        <v>3</v>
      </c>
      <c r="W14" s="1">
        <f t="shared" si="16"/>
        <v>0</v>
      </c>
      <c r="X14" s="1">
        <f t="shared" si="17"/>
        <v>4</v>
      </c>
      <c r="Y14" s="1">
        <f t="shared" si="18"/>
        <v>3</v>
      </c>
      <c r="Z14" s="1">
        <f t="shared" si="19"/>
        <v>2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2</v>
      </c>
      <c r="AE14" s="1">
        <f t="shared" si="25"/>
        <v>6</v>
      </c>
      <c r="AF14" s="1">
        <f t="shared" si="26"/>
        <v>2</v>
      </c>
      <c r="AG14" s="43"/>
      <c r="AM14" s="1" t="s">
        <v>17</v>
      </c>
      <c r="AN14" s="1" t="s">
        <v>2</v>
      </c>
    </row>
    <row r="15" spans="1:41" x14ac:dyDescent="0.3">
      <c r="A15" s="42">
        <v>45966</v>
      </c>
      <c r="B15" s="1">
        <v>14</v>
      </c>
      <c r="C15" s="1" t="s">
        <v>65</v>
      </c>
      <c r="D15" s="1" t="s">
        <v>1</v>
      </c>
      <c r="E15" s="1">
        <v>1</v>
      </c>
      <c r="F15" s="1">
        <v>6</v>
      </c>
      <c r="G15" s="1" t="s">
        <v>83</v>
      </c>
      <c r="H15" s="1" t="s">
        <v>83</v>
      </c>
      <c r="I15" s="1">
        <f t="shared" si="2"/>
        <v>4</v>
      </c>
      <c r="J15" s="1">
        <f t="shared" si="3"/>
        <v>8</v>
      </c>
      <c r="K15" s="1">
        <f t="shared" si="4"/>
        <v>0</v>
      </c>
      <c r="L15" s="1">
        <f t="shared" si="5"/>
        <v>2</v>
      </c>
      <c r="M15" s="1">
        <f t="shared" si="6"/>
        <v>0</v>
      </c>
      <c r="N15" s="1">
        <f t="shared" si="7"/>
        <v>1</v>
      </c>
      <c r="O15" s="1">
        <f t="shared" si="8"/>
        <v>2</v>
      </c>
      <c r="P15" s="1">
        <f t="shared" si="9"/>
        <v>4</v>
      </c>
      <c r="Q15" s="1">
        <f t="shared" si="10"/>
        <v>2</v>
      </c>
      <c r="R15" s="1">
        <f t="shared" si="11"/>
        <v>2</v>
      </c>
      <c r="S15" s="1">
        <f t="shared" si="12"/>
        <v>4</v>
      </c>
      <c r="T15" s="1">
        <f t="shared" si="13"/>
        <v>0</v>
      </c>
      <c r="U15" s="1">
        <f t="shared" si="14"/>
        <v>1</v>
      </c>
      <c r="V15" s="1">
        <f t="shared" si="15"/>
        <v>3</v>
      </c>
      <c r="W15" s="1">
        <f t="shared" si="16"/>
        <v>0</v>
      </c>
      <c r="X15" s="1">
        <f t="shared" si="17"/>
        <v>4</v>
      </c>
      <c r="Y15" s="1">
        <f t="shared" si="18"/>
        <v>3</v>
      </c>
      <c r="Z15" s="1">
        <f t="shared" si="19"/>
        <v>2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2</v>
      </c>
      <c r="AE15" s="1">
        <f t="shared" si="25"/>
        <v>6</v>
      </c>
      <c r="AF15" s="1">
        <f t="shared" si="26"/>
        <v>2</v>
      </c>
      <c r="AG15" s="43"/>
      <c r="AM15" s="1" t="s">
        <v>16</v>
      </c>
      <c r="AN15" s="1" t="s">
        <v>0</v>
      </c>
    </row>
    <row r="16" spans="1:41" x14ac:dyDescent="0.3">
      <c r="A16" s="42">
        <v>45967</v>
      </c>
      <c r="B16" s="1">
        <v>15</v>
      </c>
      <c r="C16" s="1" t="s">
        <v>65</v>
      </c>
      <c r="D16" s="1" t="s">
        <v>28</v>
      </c>
      <c r="E16" s="1">
        <v>3</v>
      </c>
      <c r="F16" s="1">
        <v>0</v>
      </c>
      <c r="G16" s="1" t="s">
        <v>83</v>
      </c>
      <c r="H16" s="1" t="s">
        <v>83</v>
      </c>
      <c r="I16" s="1">
        <f t="shared" si="2"/>
        <v>5</v>
      </c>
      <c r="J16" s="1">
        <f t="shared" si="3"/>
        <v>8</v>
      </c>
      <c r="K16" s="1">
        <f t="shared" si="4"/>
        <v>0</v>
      </c>
      <c r="L16" s="1">
        <f t="shared" si="5"/>
        <v>2</v>
      </c>
      <c r="M16" s="1">
        <f t="shared" si="6"/>
        <v>0</v>
      </c>
      <c r="N16" s="1">
        <f t="shared" si="7"/>
        <v>1</v>
      </c>
      <c r="O16" s="1">
        <f t="shared" si="8"/>
        <v>2</v>
      </c>
      <c r="P16" s="1">
        <f t="shared" si="9"/>
        <v>4</v>
      </c>
      <c r="Q16" s="1">
        <f t="shared" si="10"/>
        <v>2</v>
      </c>
      <c r="R16" s="1">
        <f t="shared" si="11"/>
        <v>3</v>
      </c>
      <c r="S16" s="1">
        <f t="shared" si="12"/>
        <v>4</v>
      </c>
      <c r="T16" s="1">
        <f t="shared" si="13"/>
        <v>0</v>
      </c>
      <c r="U16" s="1">
        <f t="shared" si="14"/>
        <v>1</v>
      </c>
      <c r="V16" s="1">
        <f t="shared" si="15"/>
        <v>3</v>
      </c>
      <c r="W16" s="1">
        <f t="shared" si="16"/>
        <v>0</v>
      </c>
      <c r="X16" s="1">
        <f t="shared" si="17"/>
        <v>4</v>
      </c>
      <c r="Y16" s="1">
        <f t="shared" si="18"/>
        <v>3</v>
      </c>
      <c r="Z16" s="1">
        <f t="shared" si="19"/>
        <v>2</v>
      </c>
      <c r="AA16" s="1" t="str">
        <f t="shared" si="0"/>
        <v>W</v>
      </c>
      <c r="AB16" s="1">
        <f t="shared" si="20"/>
        <v>1</v>
      </c>
      <c r="AC16" s="1" t="str">
        <f t="shared" si="1"/>
        <v>W</v>
      </c>
      <c r="AD16" s="1">
        <f t="shared" si="24"/>
        <v>2</v>
      </c>
      <c r="AE16" s="1">
        <f t="shared" si="25"/>
        <v>6</v>
      </c>
      <c r="AF16" s="1">
        <f t="shared" si="26"/>
        <v>2</v>
      </c>
      <c r="AG16" s="43"/>
      <c r="AM16" s="1" t="s">
        <v>15</v>
      </c>
    </row>
    <row r="17" spans="1:39" x14ac:dyDescent="0.3">
      <c r="A17" s="42">
        <v>45969</v>
      </c>
      <c r="B17" s="1">
        <v>16</v>
      </c>
      <c r="C17" s="1" t="s">
        <v>66</v>
      </c>
      <c r="D17" s="1" t="s">
        <v>7</v>
      </c>
      <c r="E17" s="1">
        <v>3</v>
      </c>
      <c r="F17" s="1">
        <v>4</v>
      </c>
      <c r="G17" s="1" t="s">
        <v>84</v>
      </c>
      <c r="H17" s="1" t="s">
        <v>83</v>
      </c>
      <c r="I17" s="1">
        <f t="shared" si="2"/>
        <v>5</v>
      </c>
      <c r="J17" s="1">
        <f t="shared" si="3"/>
        <v>8</v>
      </c>
      <c r="K17" s="1">
        <f t="shared" si="4"/>
        <v>0</v>
      </c>
      <c r="L17" s="1">
        <f t="shared" si="5"/>
        <v>3</v>
      </c>
      <c r="M17" s="1">
        <f t="shared" si="6"/>
        <v>0</v>
      </c>
      <c r="N17" s="1">
        <f t="shared" si="7"/>
        <v>1</v>
      </c>
      <c r="O17" s="1">
        <f t="shared" si="8"/>
        <v>2</v>
      </c>
      <c r="P17" s="1">
        <f t="shared" si="9"/>
        <v>4</v>
      </c>
      <c r="Q17" s="1">
        <f t="shared" si="10"/>
        <v>3</v>
      </c>
      <c r="R17" s="1">
        <f t="shared" si="11"/>
        <v>3</v>
      </c>
      <c r="S17" s="1">
        <f t="shared" si="12"/>
        <v>4</v>
      </c>
      <c r="T17" s="1">
        <f t="shared" si="13"/>
        <v>0</v>
      </c>
      <c r="U17" s="1">
        <f t="shared" si="14"/>
        <v>1</v>
      </c>
      <c r="V17" s="1">
        <f t="shared" si="15"/>
        <v>3</v>
      </c>
      <c r="W17" s="1">
        <f t="shared" si="16"/>
        <v>0</v>
      </c>
      <c r="X17" s="1">
        <f t="shared" si="17"/>
        <v>4</v>
      </c>
      <c r="Y17" s="1">
        <f t="shared" si="18"/>
        <v>3</v>
      </c>
      <c r="Z17" s="1">
        <f t="shared" si="19"/>
        <v>3</v>
      </c>
      <c r="AA17" s="1" t="str">
        <f t="shared" si="0"/>
        <v>L</v>
      </c>
      <c r="AB17" s="1">
        <f t="shared" si="20"/>
        <v>1</v>
      </c>
      <c r="AC17" s="1" t="str">
        <f t="shared" si="1"/>
        <v>OTL</v>
      </c>
      <c r="AD17" s="1">
        <f t="shared" si="24"/>
        <v>2</v>
      </c>
      <c r="AE17" s="1">
        <f t="shared" si="25"/>
        <v>6</v>
      </c>
      <c r="AF17" s="1">
        <f t="shared" si="26"/>
        <v>2</v>
      </c>
      <c r="AG17" s="43"/>
      <c r="AM17" s="1" t="s">
        <v>14</v>
      </c>
    </row>
    <row r="18" spans="1:39" x14ac:dyDescent="0.3">
      <c r="A18" s="42">
        <v>45972</v>
      </c>
      <c r="B18" s="1">
        <v>17</v>
      </c>
      <c r="C18" s="1" t="s">
        <v>66</v>
      </c>
      <c r="D18" s="1" t="s">
        <v>27</v>
      </c>
      <c r="E18" s="1">
        <v>3</v>
      </c>
      <c r="F18" s="1">
        <v>2</v>
      </c>
      <c r="G18" s="1" t="s">
        <v>83</v>
      </c>
      <c r="H18" s="1" t="s">
        <v>83</v>
      </c>
      <c r="I18" s="1">
        <f t="shared" si="2"/>
        <v>6</v>
      </c>
      <c r="J18" s="1">
        <f t="shared" si="3"/>
        <v>8</v>
      </c>
      <c r="K18" s="1">
        <f t="shared" si="4"/>
        <v>0</v>
      </c>
      <c r="L18" s="1">
        <f t="shared" si="5"/>
        <v>3</v>
      </c>
      <c r="M18" s="1">
        <f t="shared" si="6"/>
        <v>0</v>
      </c>
      <c r="N18" s="1">
        <f t="shared" si="7"/>
        <v>1</v>
      </c>
      <c r="O18" s="1">
        <f t="shared" si="8"/>
        <v>3</v>
      </c>
      <c r="P18" s="1">
        <f t="shared" si="9"/>
        <v>4</v>
      </c>
      <c r="Q18" s="1">
        <f t="shared" si="10"/>
        <v>3</v>
      </c>
      <c r="R18" s="1">
        <f t="shared" si="11"/>
        <v>3</v>
      </c>
      <c r="S18" s="1">
        <f t="shared" si="12"/>
        <v>4</v>
      </c>
      <c r="T18" s="1">
        <f t="shared" si="13"/>
        <v>0</v>
      </c>
      <c r="U18" s="1">
        <f t="shared" si="14"/>
        <v>1</v>
      </c>
      <c r="V18" s="1">
        <f t="shared" si="15"/>
        <v>3</v>
      </c>
      <c r="W18" s="1">
        <f t="shared" si="16"/>
        <v>0</v>
      </c>
      <c r="X18" s="1">
        <f t="shared" si="17"/>
        <v>5</v>
      </c>
      <c r="Y18" s="1">
        <f t="shared" si="18"/>
        <v>3</v>
      </c>
      <c r="Z18" s="1">
        <f t="shared" si="19"/>
        <v>3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3</v>
      </c>
      <c r="AE18" s="1">
        <f t="shared" si="25"/>
        <v>5</v>
      </c>
      <c r="AF18" s="1">
        <f t="shared" si="26"/>
        <v>2</v>
      </c>
      <c r="AG18" s="43"/>
      <c r="AM18" s="1" t="s">
        <v>13</v>
      </c>
    </row>
    <row r="19" spans="1:39" x14ac:dyDescent="0.3">
      <c r="A19" s="42">
        <v>45975</v>
      </c>
      <c r="B19" s="1">
        <v>18</v>
      </c>
      <c r="C19" s="1" t="s">
        <v>66</v>
      </c>
      <c r="D19" s="1" t="s">
        <v>10</v>
      </c>
      <c r="E19" s="1">
        <v>5</v>
      </c>
      <c r="F19" s="1">
        <v>6</v>
      </c>
      <c r="G19" s="1" t="s">
        <v>84</v>
      </c>
      <c r="H19" s="1" t="s">
        <v>84</v>
      </c>
      <c r="I19" s="1">
        <f t="shared" si="2"/>
        <v>6</v>
      </c>
      <c r="J19" s="1">
        <f t="shared" si="3"/>
        <v>8</v>
      </c>
      <c r="K19" s="1">
        <f t="shared" si="4"/>
        <v>0</v>
      </c>
      <c r="L19" s="1">
        <f t="shared" si="5"/>
        <v>4</v>
      </c>
      <c r="M19" s="1">
        <f t="shared" si="6"/>
        <v>0</v>
      </c>
      <c r="N19" s="1">
        <f t="shared" si="7"/>
        <v>2</v>
      </c>
      <c r="O19" s="1">
        <f t="shared" si="8"/>
        <v>3</v>
      </c>
      <c r="P19" s="1">
        <f t="shared" si="9"/>
        <v>4</v>
      </c>
      <c r="Q19" s="1">
        <f t="shared" si="10"/>
        <v>4</v>
      </c>
      <c r="R19" s="1">
        <f t="shared" si="11"/>
        <v>3</v>
      </c>
      <c r="S19" s="1">
        <f t="shared" si="12"/>
        <v>4</v>
      </c>
      <c r="T19" s="1">
        <f t="shared" si="13"/>
        <v>0</v>
      </c>
      <c r="U19" s="1">
        <f t="shared" si="14"/>
        <v>1</v>
      </c>
      <c r="V19" s="1">
        <f t="shared" si="15"/>
        <v>3</v>
      </c>
      <c r="W19" s="1">
        <f t="shared" si="16"/>
        <v>0</v>
      </c>
      <c r="X19" s="1">
        <f t="shared" si="17"/>
        <v>5</v>
      </c>
      <c r="Y19" s="1">
        <f t="shared" si="18"/>
        <v>3</v>
      </c>
      <c r="Z19" s="1">
        <f t="shared" si="19"/>
        <v>3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3</v>
      </c>
      <c r="AE19" s="1">
        <f t="shared" si="25"/>
        <v>4</v>
      </c>
      <c r="AF19" s="1">
        <f t="shared" si="26"/>
        <v>3</v>
      </c>
      <c r="AG19" s="43"/>
      <c r="AM19" s="1" t="s">
        <v>12</v>
      </c>
    </row>
    <row r="20" spans="1:39" x14ac:dyDescent="0.3">
      <c r="A20" s="42">
        <v>45976</v>
      </c>
      <c r="B20" s="1">
        <v>19</v>
      </c>
      <c r="C20" s="1" t="s">
        <v>66</v>
      </c>
      <c r="D20" s="1" t="s">
        <v>2</v>
      </c>
      <c r="E20" s="1">
        <v>1</v>
      </c>
      <c r="F20" s="1">
        <v>4</v>
      </c>
      <c r="G20" s="1" t="s">
        <v>83</v>
      </c>
      <c r="H20" s="1" t="s">
        <v>83</v>
      </c>
      <c r="I20" s="1">
        <f t="shared" si="2"/>
        <v>6</v>
      </c>
      <c r="J20" s="1">
        <f t="shared" si="3"/>
        <v>9</v>
      </c>
      <c r="K20" s="1">
        <f t="shared" si="4"/>
        <v>0</v>
      </c>
      <c r="L20" s="1">
        <f t="shared" si="5"/>
        <v>4</v>
      </c>
      <c r="M20" s="1">
        <f t="shared" si="6"/>
        <v>0</v>
      </c>
      <c r="N20" s="1">
        <f t="shared" si="7"/>
        <v>2</v>
      </c>
      <c r="O20" s="1">
        <f t="shared" si="8"/>
        <v>3</v>
      </c>
      <c r="P20" s="1">
        <f t="shared" si="9"/>
        <v>5</v>
      </c>
      <c r="Q20" s="1">
        <f t="shared" si="10"/>
        <v>4</v>
      </c>
      <c r="R20" s="1">
        <f t="shared" si="11"/>
        <v>3</v>
      </c>
      <c r="S20" s="1">
        <f t="shared" si="12"/>
        <v>4</v>
      </c>
      <c r="T20" s="1">
        <f t="shared" si="13"/>
        <v>0</v>
      </c>
      <c r="U20" s="1">
        <f t="shared" si="14"/>
        <v>1</v>
      </c>
      <c r="V20" s="1">
        <f t="shared" si="15"/>
        <v>3</v>
      </c>
      <c r="W20" s="1">
        <f t="shared" si="16"/>
        <v>0</v>
      </c>
      <c r="X20" s="1">
        <f t="shared" si="17"/>
        <v>5</v>
      </c>
      <c r="Y20" s="1">
        <f t="shared" si="18"/>
        <v>4</v>
      </c>
      <c r="Z20" s="1">
        <f t="shared" si="19"/>
        <v>3</v>
      </c>
      <c r="AA20" s="1" t="str">
        <f t="shared" si="0"/>
        <v>L</v>
      </c>
      <c r="AB20" s="1">
        <f t="shared" si="20"/>
        <v>2</v>
      </c>
      <c r="AC20" s="1" t="str">
        <f t="shared" si="1"/>
        <v>L</v>
      </c>
      <c r="AD20" s="1">
        <f t="shared" si="24"/>
        <v>3</v>
      </c>
      <c r="AE20" s="1">
        <f t="shared" si="25"/>
        <v>4</v>
      </c>
      <c r="AF20" s="1">
        <f t="shared" si="26"/>
        <v>3</v>
      </c>
      <c r="AG20" s="43"/>
      <c r="AM20" s="1" t="s">
        <v>11</v>
      </c>
    </row>
    <row r="21" spans="1:39" x14ac:dyDescent="0.3">
      <c r="A21" s="42">
        <v>45979</v>
      </c>
      <c r="B21" s="1">
        <v>20</v>
      </c>
      <c r="C21" s="1" t="s">
        <v>65</v>
      </c>
      <c r="D21" s="1" t="s">
        <v>4</v>
      </c>
      <c r="E21" s="1">
        <v>2</v>
      </c>
      <c r="F21" s="1">
        <v>3</v>
      </c>
      <c r="G21" s="1" t="s">
        <v>84</v>
      </c>
      <c r="H21" s="1" t="s">
        <v>83</v>
      </c>
      <c r="I21" s="1">
        <f t="shared" si="2"/>
        <v>6</v>
      </c>
      <c r="J21" s="1">
        <f t="shared" si="3"/>
        <v>9</v>
      </c>
      <c r="K21" s="1">
        <f t="shared" si="4"/>
        <v>0</v>
      </c>
      <c r="L21" s="1">
        <f t="shared" si="5"/>
        <v>5</v>
      </c>
      <c r="M21" s="1">
        <f t="shared" si="6"/>
        <v>0</v>
      </c>
      <c r="N21" s="1">
        <f t="shared" si="7"/>
        <v>2</v>
      </c>
      <c r="O21" s="1">
        <f t="shared" si="8"/>
        <v>3</v>
      </c>
      <c r="P21" s="1">
        <f t="shared" si="9"/>
        <v>5</v>
      </c>
      <c r="Q21" s="1">
        <f t="shared" si="10"/>
        <v>4</v>
      </c>
      <c r="R21" s="1">
        <f t="shared" si="11"/>
        <v>3</v>
      </c>
      <c r="S21" s="1">
        <f t="shared" si="12"/>
        <v>4</v>
      </c>
      <c r="T21" s="1">
        <f t="shared" si="13"/>
        <v>1</v>
      </c>
      <c r="U21" s="1">
        <f t="shared" si="14"/>
        <v>1</v>
      </c>
      <c r="V21" s="1">
        <f t="shared" si="15"/>
        <v>3</v>
      </c>
      <c r="W21" s="1">
        <f t="shared" si="16"/>
        <v>0</v>
      </c>
      <c r="X21" s="1">
        <f t="shared" si="17"/>
        <v>5</v>
      </c>
      <c r="Y21" s="1">
        <f t="shared" si="18"/>
        <v>4</v>
      </c>
      <c r="Z21" s="1">
        <f t="shared" si="19"/>
        <v>3</v>
      </c>
      <c r="AA21" s="1" t="str">
        <f t="shared" si="0"/>
        <v>L</v>
      </c>
      <c r="AB21" s="1">
        <f t="shared" si="20"/>
        <v>3</v>
      </c>
      <c r="AC21" s="1" t="str">
        <f t="shared" si="1"/>
        <v>OTL</v>
      </c>
      <c r="AD21" s="1">
        <f t="shared" si="24"/>
        <v>3</v>
      </c>
      <c r="AE21" s="1">
        <f t="shared" si="25"/>
        <v>3</v>
      </c>
      <c r="AF21" s="1">
        <f t="shared" si="26"/>
        <v>4</v>
      </c>
      <c r="AG21" s="43"/>
      <c r="AM21" s="1" t="s">
        <v>10</v>
      </c>
    </row>
    <row r="22" spans="1:39" x14ac:dyDescent="0.3">
      <c r="A22" s="42">
        <v>45981</v>
      </c>
      <c r="B22" s="1">
        <v>21</v>
      </c>
      <c r="C22" s="1" t="s">
        <v>65</v>
      </c>
      <c r="D22" s="1" t="s">
        <v>10</v>
      </c>
      <c r="E22" s="1">
        <v>2</v>
      </c>
      <c r="F22" s="1">
        <v>3</v>
      </c>
      <c r="G22" s="1" t="s">
        <v>84</v>
      </c>
      <c r="H22" s="1" t="s">
        <v>83</v>
      </c>
      <c r="I22" s="1">
        <f t="shared" si="2"/>
        <v>6</v>
      </c>
      <c r="J22" s="1">
        <f t="shared" si="3"/>
        <v>9</v>
      </c>
      <c r="K22" s="1">
        <f t="shared" si="4"/>
        <v>0</v>
      </c>
      <c r="L22" s="1">
        <f t="shared" si="5"/>
        <v>6</v>
      </c>
      <c r="M22" s="1">
        <f t="shared" si="6"/>
        <v>0</v>
      </c>
      <c r="N22" s="1">
        <f t="shared" si="7"/>
        <v>2</v>
      </c>
      <c r="O22" s="1">
        <f t="shared" si="8"/>
        <v>3</v>
      </c>
      <c r="P22" s="1">
        <f t="shared" si="9"/>
        <v>5</v>
      </c>
      <c r="Q22" s="1">
        <f t="shared" si="10"/>
        <v>4</v>
      </c>
      <c r="R22" s="1">
        <f t="shared" si="11"/>
        <v>3</v>
      </c>
      <c r="S22" s="1">
        <f t="shared" si="12"/>
        <v>4</v>
      </c>
      <c r="T22" s="1">
        <f t="shared" si="13"/>
        <v>2</v>
      </c>
      <c r="U22" s="1">
        <f t="shared" si="14"/>
        <v>1</v>
      </c>
      <c r="V22" s="1">
        <f t="shared" si="15"/>
        <v>3</v>
      </c>
      <c r="W22" s="1">
        <f t="shared" si="16"/>
        <v>0</v>
      </c>
      <c r="X22" s="1">
        <f t="shared" si="17"/>
        <v>5</v>
      </c>
      <c r="Y22" s="1">
        <f t="shared" si="18"/>
        <v>4</v>
      </c>
      <c r="Z22" s="1">
        <f t="shared" si="19"/>
        <v>3</v>
      </c>
      <c r="AA22" s="1" t="str">
        <f t="shared" si="0"/>
        <v>L</v>
      </c>
      <c r="AB22" s="1">
        <f t="shared" si="20"/>
        <v>4</v>
      </c>
      <c r="AC22" s="1" t="str">
        <f t="shared" si="1"/>
        <v>OTL</v>
      </c>
      <c r="AD22" s="1">
        <f t="shared" si="24"/>
        <v>3</v>
      </c>
      <c r="AE22" s="1">
        <f t="shared" si="25"/>
        <v>3</v>
      </c>
      <c r="AF22" s="1">
        <f t="shared" si="26"/>
        <v>4</v>
      </c>
      <c r="AG22" s="43"/>
      <c r="AM22" s="1" t="s">
        <v>9</v>
      </c>
    </row>
    <row r="23" spans="1:39" x14ac:dyDescent="0.3">
      <c r="A23" s="42">
        <v>45983</v>
      </c>
      <c r="B23" s="1">
        <v>22</v>
      </c>
      <c r="C23" s="1" t="s">
        <v>65</v>
      </c>
      <c r="D23" s="1" t="s">
        <v>13</v>
      </c>
      <c r="E23" s="1">
        <v>2</v>
      </c>
      <c r="F23" s="1">
        <v>1</v>
      </c>
      <c r="G23" s="1" t="s">
        <v>83</v>
      </c>
      <c r="H23" s="1" t="s">
        <v>83</v>
      </c>
      <c r="I23" s="1">
        <f t="shared" si="2"/>
        <v>7</v>
      </c>
      <c r="J23" s="1">
        <f t="shared" si="3"/>
        <v>9</v>
      </c>
      <c r="K23" s="1">
        <f t="shared" si="4"/>
        <v>0</v>
      </c>
      <c r="L23" s="1">
        <f t="shared" si="5"/>
        <v>6</v>
      </c>
      <c r="M23" s="1">
        <f t="shared" si="6"/>
        <v>0</v>
      </c>
      <c r="N23" s="1">
        <f t="shared" si="7"/>
        <v>2</v>
      </c>
      <c r="O23" s="1">
        <f t="shared" si="8"/>
        <v>3</v>
      </c>
      <c r="P23" s="1">
        <f t="shared" si="9"/>
        <v>5</v>
      </c>
      <c r="Q23" s="1">
        <f t="shared" si="10"/>
        <v>4</v>
      </c>
      <c r="R23" s="1">
        <f t="shared" si="11"/>
        <v>4</v>
      </c>
      <c r="S23" s="1">
        <f t="shared" si="12"/>
        <v>4</v>
      </c>
      <c r="T23" s="1">
        <f t="shared" si="13"/>
        <v>2</v>
      </c>
      <c r="U23" s="1">
        <f t="shared" si="14"/>
        <v>1</v>
      </c>
      <c r="V23" s="1">
        <f t="shared" si="15"/>
        <v>3</v>
      </c>
      <c r="W23" s="1">
        <f t="shared" si="16"/>
        <v>0</v>
      </c>
      <c r="X23" s="1">
        <f t="shared" si="17"/>
        <v>5</v>
      </c>
      <c r="Y23" s="1">
        <f t="shared" si="18"/>
        <v>4</v>
      </c>
      <c r="Z23" s="1">
        <f t="shared" si="19"/>
        <v>3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4</v>
      </c>
      <c r="AE23" s="1">
        <f t="shared" si="25"/>
        <v>2</v>
      </c>
      <c r="AF23" s="1">
        <f t="shared" si="26"/>
        <v>4</v>
      </c>
      <c r="AG23" s="43"/>
      <c r="AM23" s="1" t="s">
        <v>8</v>
      </c>
    </row>
    <row r="24" spans="1:39" x14ac:dyDescent="0.3">
      <c r="A24" s="42">
        <v>45985</v>
      </c>
      <c r="B24" s="1">
        <v>23</v>
      </c>
      <c r="C24" s="1" t="s">
        <v>65</v>
      </c>
      <c r="D24" s="1" t="s">
        <v>12</v>
      </c>
      <c r="E24" s="1">
        <v>2</v>
      </c>
      <c r="F24" s="1">
        <v>3</v>
      </c>
      <c r="G24" s="1" t="s">
        <v>83</v>
      </c>
      <c r="H24" s="1" t="s">
        <v>83</v>
      </c>
      <c r="I24" s="1">
        <f t="shared" si="2"/>
        <v>7</v>
      </c>
      <c r="J24" s="1">
        <f t="shared" si="3"/>
        <v>10</v>
      </c>
      <c r="K24" s="1">
        <f t="shared" si="4"/>
        <v>0</v>
      </c>
      <c r="L24" s="1">
        <f t="shared" si="5"/>
        <v>6</v>
      </c>
      <c r="M24" s="1">
        <f t="shared" si="6"/>
        <v>0</v>
      </c>
      <c r="N24" s="1">
        <f t="shared" si="7"/>
        <v>2</v>
      </c>
      <c r="O24" s="1">
        <f t="shared" si="8"/>
        <v>3</v>
      </c>
      <c r="P24" s="1">
        <f t="shared" si="9"/>
        <v>5</v>
      </c>
      <c r="Q24" s="1">
        <f t="shared" si="10"/>
        <v>4</v>
      </c>
      <c r="R24" s="1">
        <f t="shared" si="11"/>
        <v>4</v>
      </c>
      <c r="S24" s="1">
        <f t="shared" si="12"/>
        <v>5</v>
      </c>
      <c r="T24" s="1">
        <f t="shared" si="13"/>
        <v>2</v>
      </c>
      <c r="U24" s="1">
        <f t="shared" si="14"/>
        <v>1</v>
      </c>
      <c r="V24" s="1">
        <f t="shared" si="15"/>
        <v>3</v>
      </c>
      <c r="W24" s="1">
        <f t="shared" si="16"/>
        <v>0</v>
      </c>
      <c r="X24" s="1">
        <f t="shared" si="17"/>
        <v>5</v>
      </c>
      <c r="Y24" s="1">
        <f t="shared" si="18"/>
        <v>4</v>
      </c>
      <c r="Z24" s="1">
        <f t="shared" si="19"/>
        <v>3</v>
      </c>
      <c r="AA24" s="1" t="str">
        <f t="shared" si="0"/>
        <v>L</v>
      </c>
      <c r="AB24" s="1">
        <f t="shared" si="20"/>
        <v>1</v>
      </c>
      <c r="AC24" s="1" t="str">
        <f t="shared" si="1"/>
        <v>L</v>
      </c>
      <c r="AD24" s="1">
        <f t="shared" si="24"/>
        <v>3</v>
      </c>
      <c r="AE24" s="1">
        <f t="shared" si="25"/>
        <v>3</v>
      </c>
      <c r="AF24" s="1">
        <f t="shared" si="26"/>
        <v>4</v>
      </c>
      <c r="AG24" s="43"/>
      <c r="AM24" s="1" t="s">
        <v>7</v>
      </c>
    </row>
    <row r="25" spans="1:39" x14ac:dyDescent="0.3">
      <c r="A25" s="42">
        <v>45987</v>
      </c>
      <c r="B25" s="1">
        <v>24</v>
      </c>
      <c r="C25" s="1" t="s">
        <v>65</v>
      </c>
      <c r="D25" s="1" t="s">
        <v>14</v>
      </c>
      <c r="E25" s="1">
        <v>2</v>
      </c>
      <c r="F25" s="1">
        <v>3</v>
      </c>
      <c r="G25" s="1" t="s">
        <v>84</v>
      </c>
      <c r="H25" s="1" t="s">
        <v>83</v>
      </c>
      <c r="I25" s="1">
        <f t="shared" si="2"/>
        <v>7</v>
      </c>
      <c r="J25" s="1">
        <f t="shared" si="3"/>
        <v>10</v>
      </c>
      <c r="K25" s="1">
        <f t="shared" si="4"/>
        <v>0</v>
      </c>
      <c r="L25" s="1">
        <f t="shared" si="5"/>
        <v>7</v>
      </c>
      <c r="M25" s="1">
        <f t="shared" si="6"/>
        <v>0</v>
      </c>
      <c r="N25" s="1">
        <f t="shared" si="7"/>
        <v>2</v>
      </c>
      <c r="O25" s="1">
        <f t="shared" si="8"/>
        <v>3</v>
      </c>
      <c r="P25" s="1">
        <f t="shared" si="9"/>
        <v>5</v>
      </c>
      <c r="Q25" s="1">
        <f t="shared" si="10"/>
        <v>4</v>
      </c>
      <c r="R25" s="1">
        <f t="shared" si="11"/>
        <v>4</v>
      </c>
      <c r="S25" s="1">
        <f t="shared" si="12"/>
        <v>5</v>
      </c>
      <c r="T25" s="1">
        <f t="shared" si="13"/>
        <v>3</v>
      </c>
      <c r="U25" s="1">
        <f t="shared" si="14"/>
        <v>1</v>
      </c>
      <c r="V25" s="1">
        <f t="shared" si="15"/>
        <v>3</v>
      </c>
      <c r="W25" s="1">
        <f t="shared" si="16"/>
        <v>0</v>
      </c>
      <c r="X25" s="1">
        <f t="shared" si="17"/>
        <v>5</v>
      </c>
      <c r="Y25" s="1">
        <f t="shared" si="18"/>
        <v>4</v>
      </c>
      <c r="Z25" s="1">
        <f t="shared" si="19"/>
        <v>3</v>
      </c>
      <c r="AA25" s="1" t="str">
        <f t="shared" si="0"/>
        <v>L</v>
      </c>
      <c r="AB25" s="1">
        <f t="shared" si="20"/>
        <v>2</v>
      </c>
      <c r="AC25" s="1" t="str">
        <f t="shared" si="1"/>
        <v>OTL</v>
      </c>
      <c r="AD25" s="1">
        <f t="shared" si="24"/>
        <v>3</v>
      </c>
      <c r="AE25" s="1">
        <f t="shared" si="25"/>
        <v>2</v>
      </c>
      <c r="AF25" s="1">
        <f t="shared" si="26"/>
        <v>5</v>
      </c>
      <c r="AG25" s="43"/>
      <c r="AM25" s="1" t="s">
        <v>5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11</v>
      </c>
      <c r="E26" s="1">
        <v>4</v>
      </c>
      <c r="F26" s="1">
        <v>3</v>
      </c>
      <c r="G26" s="1" t="s">
        <v>83</v>
      </c>
      <c r="H26" s="1" t="s">
        <v>83</v>
      </c>
      <c r="I26" s="1">
        <f t="shared" si="2"/>
        <v>8</v>
      </c>
      <c r="J26" s="1">
        <f t="shared" si="3"/>
        <v>10</v>
      </c>
      <c r="K26" s="1">
        <f t="shared" si="4"/>
        <v>0</v>
      </c>
      <c r="L26" s="1">
        <f t="shared" si="5"/>
        <v>7</v>
      </c>
      <c r="M26" s="1">
        <f t="shared" si="6"/>
        <v>0</v>
      </c>
      <c r="N26" s="1">
        <f t="shared" si="7"/>
        <v>2</v>
      </c>
      <c r="O26" s="1">
        <f t="shared" si="8"/>
        <v>4</v>
      </c>
      <c r="P26" s="1">
        <f t="shared" si="9"/>
        <v>5</v>
      </c>
      <c r="Q26" s="1">
        <f t="shared" si="10"/>
        <v>4</v>
      </c>
      <c r="R26" s="1">
        <f t="shared" si="11"/>
        <v>4</v>
      </c>
      <c r="S26" s="1">
        <f t="shared" si="12"/>
        <v>5</v>
      </c>
      <c r="T26" s="1">
        <f t="shared" si="13"/>
        <v>3</v>
      </c>
      <c r="U26" s="1">
        <f t="shared" si="14"/>
        <v>1</v>
      </c>
      <c r="V26" s="1">
        <f t="shared" si="15"/>
        <v>3</v>
      </c>
      <c r="W26" s="1">
        <f t="shared" si="16"/>
        <v>0</v>
      </c>
      <c r="X26" s="1">
        <f t="shared" si="17"/>
        <v>5</v>
      </c>
      <c r="Y26" s="1">
        <f t="shared" si="18"/>
        <v>4</v>
      </c>
      <c r="Z26" s="1">
        <f t="shared" si="19"/>
        <v>3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3</v>
      </c>
      <c r="AE26" s="1">
        <f t="shared" si="25"/>
        <v>2</v>
      </c>
      <c r="AF26" s="1">
        <f t="shared" si="26"/>
        <v>5</v>
      </c>
      <c r="AG26" s="43"/>
      <c r="AM26" s="1" t="s">
        <v>4</v>
      </c>
    </row>
    <row r="27" spans="1:39" x14ac:dyDescent="0.3">
      <c r="A27" s="42">
        <v>45990</v>
      </c>
      <c r="B27" s="1">
        <v>26</v>
      </c>
      <c r="C27" s="1" t="s">
        <v>66</v>
      </c>
      <c r="D27" s="1" t="s">
        <v>95</v>
      </c>
      <c r="E27" s="1">
        <v>1</v>
      </c>
      <c r="F27" s="1">
        <v>0</v>
      </c>
      <c r="G27" s="1" t="s">
        <v>83</v>
      </c>
      <c r="H27" s="1" t="s">
        <v>83</v>
      </c>
      <c r="I27" s="1">
        <f t="shared" si="2"/>
        <v>9</v>
      </c>
      <c r="J27" s="1">
        <f t="shared" si="3"/>
        <v>10</v>
      </c>
      <c r="K27" s="1">
        <f t="shared" si="4"/>
        <v>0</v>
      </c>
      <c r="L27" s="1">
        <f t="shared" si="5"/>
        <v>7</v>
      </c>
      <c r="M27" s="1">
        <f t="shared" si="6"/>
        <v>0</v>
      </c>
      <c r="N27" s="1">
        <f t="shared" si="7"/>
        <v>2</v>
      </c>
      <c r="O27" s="1">
        <f t="shared" si="8"/>
        <v>5</v>
      </c>
      <c r="P27" s="1">
        <f t="shared" si="9"/>
        <v>5</v>
      </c>
      <c r="Q27" s="1">
        <f t="shared" si="10"/>
        <v>4</v>
      </c>
      <c r="R27" s="1">
        <f t="shared" si="11"/>
        <v>4</v>
      </c>
      <c r="S27" s="1">
        <f t="shared" si="12"/>
        <v>5</v>
      </c>
      <c r="T27" s="1">
        <f t="shared" si="13"/>
        <v>3</v>
      </c>
      <c r="U27" s="1">
        <f t="shared" si="14"/>
        <v>2</v>
      </c>
      <c r="V27" s="1">
        <f t="shared" si="15"/>
        <v>3</v>
      </c>
      <c r="W27" s="1">
        <f t="shared" si="16"/>
        <v>0</v>
      </c>
      <c r="X27" s="1">
        <f t="shared" si="17"/>
        <v>6</v>
      </c>
      <c r="Y27" s="1">
        <f t="shared" si="18"/>
        <v>4</v>
      </c>
      <c r="Z27" s="1">
        <f t="shared" si="19"/>
        <v>3</v>
      </c>
      <c r="AA27" s="1" t="str">
        <f t="shared" si="0"/>
        <v>W</v>
      </c>
      <c r="AB27" s="1">
        <f t="shared" si="20"/>
        <v>2</v>
      </c>
      <c r="AC27" s="1" t="str">
        <f t="shared" si="1"/>
        <v>W</v>
      </c>
      <c r="AD27" s="1">
        <f t="shared" si="24"/>
        <v>4</v>
      </c>
      <c r="AE27" s="1">
        <f t="shared" si="25"/>
        <v>2</v>
      </c>
      <c r="AF27" s="1">
        <f t="shared" si="26"/>
        <v>4</v>
      </c>
      <c r="AG27" s="43"/>
      <c r="AM27" s="1" t="s">
        <v>95</v>
      </c>
    </row>
    <row r="28" spans="1:39" x14ac:dyDescent="0.3">
      <c r="A28" s="42">
        <v>45992</v>
      </c>
      <c r="B28" s="1">
        <v>27</v>
      </c>
      <c r="C28" s="1" t="s">
        <v>66</v>
      </c>
      <c r="D28" s="1" t="s">
        <v>31</v>
      </c>
      <c r="E28" s="1">
        <v>1</v>
      </c>
      <c r="F28" s="1">
        <v>4</v>
      </c>
      <c r="G28" s="1" t="s">
        <v>83</v>
      </c>
      <c r="H28" s="1" t="s">
        <v>83</v>
      </c>
      <c r="I28" s="1">
        <f t="shared" si="2"/>
        <v>9</v>
      </c>
      <c r="J28" s="1">
        <f t="shared" si="3"/>
        <v>11</v>
      </c>
      <c r="K28" s="1">
        <f t="shared" si="4"/>
        <v>0</v>
      </c>
      <c r="L28" s="1">
        <f t="shared" si="5"/>
        <v>7</v>
      </c>
      <c r="M28" s="1">
        <f t="shared" si="6"/>
        <v>0</v>
      </c>
      <c r="N28" s="1">
        <f t="shared" si="7"/>
        <v>2</v>
      </c>
      <c r="O28" s="1">
        <f t="shared" si="8"/>
        <v>5</v>
      </c>
      <c r="P28" s="1">
        <f t="shared" si="9"/>
        <v>6</v>
      </c>
      <c r="Q28" s="1">
        <f t="shared" si="10"/>
        <v>4</v>
      </c>
      <c r="R28" s="1">
        <f t="shared" si="11"/>
        <v>4</v>
      </c>
      <c r="S28" s="1">
        <f t="shared" si="12"/>
        <v>5</v>
      </c>
      <c r="T28" s="1">
        <f t="shared" si="13"/>
        <v>3</v>
      </c>
      <c r="U28" s="1">
        <f t="shared" si="14"/>
        <v>2</v>
      </c>
      <c r="V28" s="1">
        <f t="shared" si="15"/>
        <v>3</v>
      </c>
      <c r="W28" s="1">
        <f t="shared" si="16"/>
        <v>0</v>
      </c>
      <c r="X28" s="1">
        <f t="shared" si="17"/>
        <v>6</v>
      </c>
      <c r="Y28" s="1">
        <f t="shared" si="18"/>
        <v>5</v>
      </c>
      <c r="Z28" s="1">
        <f t="shared" si="19"/>
        <v>3</v>
      </c>
      <c r="AA28" s="1" t="str">
        <f t="shared" si="0"/>
        <v>L</v>
      </c>
      <c r="AB28" s="1">
        <f t="shared" si="20"/>
        <v>1</v>
      </c>
      <c r="AC28" s="1" t="str">
        <f t="shared" si="1"/>
        <v>L</v>
      </c>
      <c r="AD28" s="1">
        <f t="shared" si="24"/>
        <v>3</v>
      </c>
      <c r="AE28" s="1">
        <f t="shared" si="25"/>
        <v>3</v>
      </c>
      <c r="AF28" s="1">
        <f t="shared" si="26"/>
        <v>4</v>
      </c>
      <c r="AG28" s="43"/>
      <c r="AM28" s="1" t="s">
        <v>3</v>
      </c>
    </row>
    <row r="29" spans="1:39" x14ac:dyDescent="0.3">
      <c r="A29" s="42">
        <v>45995</v>
      </c>
      <c r="B29" s="1">
        <v>28</v>
      </c>
      <c r="C29" s="1" t="s">
        <v>65</v>
      </c>
      <c r="D29" s="1" t="s">
        <v>29</v>
      </c>
      <c r="E29" s="1">
        <v>2</v>
      </c>
      <c r="F29" s="1">
        <v>5</v>
      </c>
      <c r="G29" s="1" t="s">
        <v>83</v>
      </c>
      <c r="H29" s="1" t="s">
        <v>83</v>
      </c>
      <c r="I29" s="1">
        <f t="shared" si="2"/>
        <v>9</v>
      </c>
      <c r="J29" s="1">
        <f t="shared" si="3"/>
        <v>12</v>
      </c>
      <c r="K29" s="1">
        <f t="shared" si="4"/>
        <v>0</v>
      </c>
      <c r="L29" s="1">
        <f t="shared" si="5"/>
        <v>7</v>
      </c>
      <c r="M29" s="1">
        <f t="shared" si="6"/>
        <v>0</v>
      </c>
      <c r="N29" s="1">
        <f t="shared" si="7"/>
        <v>2</v>
      </c>
      <c r="O29" s="1">
        <f t="shared" si="8"/>
        <v>5</v>
      </c>
      <c r="P29" s="1">
        <f t="shared" si="9"/>
        <v>6</v>
      </c>
      <c r="Q29" s="1">
        <f t="shared" si="10"/>
        <v>4</v>
      </c>
      <c r="R29" s="1">
        <f t="shared" si="11"/>
        <v>4</v>
      </c>
      <c r="S29" s="1">
        <f t="shared" si="12"/>
        <v>6</v>
      </c>
      <c r="T29" s="1">
        <f t="shared" si="13"/>
        <v>3</v>
      </c>
      <c r="U29" s="1">
        <f t="shared" si="14"/>
        <v>2</v>
      </c>
      <c r="V29" s="1">
        <f t="shared" si="15"/>
        <v>3</v>
      </c>
      <c r="W29" s="1">
        <f t="shared" si="16"/>
        <v>0</v>
      </c>
      <c r="X29" s="1">
        <f t="shared" si="17"/>
        <v>6</v>
      </c>
      <c r="Y29" s="1">
        <f t="shared" si="18"/>
        <v>5</v>
      </c>
      <c r="Z29" s="1">
        <f t="shared" si="19"/>
        <v>3</v>
      </c>
      <c r="AA29" s="1" t="str">
        <f t="shared" si="0"/>
        <v>L</v>
      </c>
      <c r="AB29" s="1">
        <f t="shared" si="20"/>
        <v>2</v>
      </c>
      <c r="AC29" s="1" t="str">
        <f t="shared" si="1"/>
        <v>L</v>
      </c>
      <c r="AD29" s="1">
        <f t="shared" si="24"/>
        <v>3</v>
      </c>
      <c r="AE29" s="1">
        <f t="shared" si="25"/>
        <v>4</v>
      </c>
      <c r="AF29" s="1">
        <f t="shared" si="26"/>
        <v>3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65</v>
      </c>
      <c r="D30" s="1" t="s">
        <v>11</v>
      </c>
      <c r="E30" s="1">
        <v>2</v>
      </c>
      <c r="F30" s="1">
        <v>1</v>
      </c>
      <c r="G30" s="1" t="s">
        <v>83</v>
      </c>
      <c r="H30" s="1" t="s">
        <v>83</v>
      </c>
      <c r="I30" s="1">
        <f t="shared" si="2"/>
        <v>10</v>
      </c>
      <c r="J30" s="1">
        <f t="shared" si="3"/>
        <v>12</v>
      </c>
      <c r="K30" s="1">
        <f t="shared" si="4"/>
        <v>0</v>
      </c>
      <c r="L30" s="1">
        <f t="shared" si="5"/>
        <v>7</v>
      </c>
      <c r="M30" s="1">
        <f t="shared" si="6"/>
        <v>0</v>
      </c>
      <c r="N30" s="1">
        <f t="shared" si="7"/>
        <v>2</v>
      </c>
      <c r="O30" s="1">
        <f t="shared" si="8"/>
        <v>5</v>
      </c>
      <c r="P30" s="1">
        <f t="shared" si="9"/>
        <v>6</v>
      </c>
      <c r="Q30" s="1">
        <f t="shared" si="10"/>
        <v>4</v>
      </c>
      <c r="R30" s="1">
        <f t="shared" si="11"/>
        <v>5</v>
      </c>
      <c r="S30" s="1">
        <f t="shared" si="12"/>
        <v>6</v>
      </c>
      <c r="T30" s="1">
        <f t="shared" si="13"/>
        <v>3</v>
      </c>
      <c r="U30" s="1">
        <f t="shared" si="14"/>
        <v>2</v>
      </c>
      <c r="V30" s="1">
        <f t="shared" si="15"/>
        <v>3</v>
      </c>
      <c r="W30" s="1">
        <f t="shared" si="16"/>
        <v>0</v>
      </c>
      <c r="X30" s="1">
        <f t="shared" si="17"/>
        <v>6</v>
      </c>
      <c r="Y30" s="1">
        <f t="shared" si="18"/>
        <v>5</v>
      </c>
      <c r="Z30" s="1">
        <f t="shared" si="19"/>
        <v>3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4</v>
      </c>
      <c r="AE30" s="1">
        <f t="shared" si="25"/>
        <v>3</v>
      </c>
      <c r="AF30" s="1">
        <f t="shared" si="26"/>
        <v>3</v>
      </c>
      <c r="AG30" s="43"/>
      <c r="AM30" s="1" t="s">
        <v>1</v>
      </c>
    </row>
    <row r="31" spans="1:39" x14ac:dyDescent="0.3">
      <c r="A31" s="42">
        <v>45998</v>
      </c>
      <c r="B31" s="1">
        <v>30</v>
      </c>
      <c r="C31" s="1" t="s">
        <v>65</v>
      </c>
      <c r="D31" s="1" t="s">
        <v>16</v>
      </c>
      <c r="E31" s="1">
        <v>4</v>
      </c>
      <c r="F31" s="1">
        <v>3</v>
      </c>
      <c r="G31" s="1" t="s">
        <v>83</v>
      </c>
      <c r="H31" s="1" t="s">
        <v>83</v>
      </c>
      <c r="I31" s="1">
        <f t="shared" si="2"/>
        <v>11</v>
      </c>
      <c r="J31" s="1">
        <f t="shared" si="3"/>
        <v>12</v>
      </c>
      <c r="K31" s="1">
        <f t="shared" si="4"/>
        <v>0</v>
      </c>
      <c r="L31" s="1">
        <f t="shared" si="5"/>
        <v>7</v>
      </c>
      <c r="M31" s="1">
        <f t="shared" si="6"/>
        <v>0</v>
      </c>
      <c r="N31" s="1">
        <f t="shared" si="7"/>
        <v>2</v>
      </c>
      <c r="O31" s="1">
        <f t="shared" si="8"/>
        <v>5</v>
      </c>
      <c r="P31" s="1">
        <f t="shared" si="9"/>
        <v>6</v>
      </c>
      <c r="Q31" s="1">
        <f t="shared" si="10"/>
        <v>4</v>
      </c>
      <c r="R31" s="1">
        <f t="shared" si="11"/>
        <v>6</v>
      </c>
      <c r="S31" s="1">
        <f t="shared" si="12"/>
        <v>6</v>
      </c>
      <c r="T31" s="1">
        <f t="shared" si="13"/>
        <v>3</v>
      </c>
      <c r="U31" s="1">
        <f t="shared" si="14"/>
        <v>2</v>
      </c>
      <c r="V31" s="1">
        <f t="shared" si="15"/>
        <v>3</v>
      </c>
      <c r="W31" s="1">
        <f t="shared" si="16"/>
        <v>0</v>
      </c>
      <c r="X31" s="1">
        <f t="shared" si="17"/>
        <v>6</v>
      </c>
      <c r="Y31" s="1">
        <f t="shared" si="18"/>
        <v>5</v>
      </c>
      <c r="Z31" s="1">
        <f t="shared" si="19"/>
        <v>3</v>
      </c>
      <c r="AA31" s="1" t="str">
        <f t="shared" si="0"/>
        <v>W</v>
      </c>
      <c r="AB31" s="1">
        <f t="shared" si="20"/>
        <v>2</v>
      </c>
      <c r="AC31" s="1" t="str">
        <f t="shared" si="1"/>
        <v>W</v>
      </c>
      <c r="AD31" s="1">
        <f t="shared" si="24"/>
        <v>5</v>
      </c>
      <c r="AE31" s="1">
        <f t="shared" si="25"/>
        <v>3</v>
      </c>
      <c r="AF31" s="1">
        <f t="shared" si="26"/>
        <v>2</v>
      </c>
      <c r="AG31" s="43"/>
      <c r="AM31" s="1" t="s">
        <v>0</v>
      </c>
    </row>
    <row r="32" spans="1:39" x14ac:dyDescent="0.3">
      <c r="A32" s="42">
        <v>46000</v>
      </c>
      <c r="B32" s="1">
        <v>31</v>
      </c>
      <c r="C32" s="1" t="s">
        <v>66</v>
      </c>
      <c r="D32" s="1" t="s">
        <v>29</v>
      </c>
      <c r="E32" s="1">
        <v>2</v>
      </c>
      <c r="F32" s="1">
        <v>5</v>
      </c>
      <c r="G32" s="1" t="s">
        <v>83</v>
      </c>
      <c r="H32" s="1" t="s">
        <v>83</v>
      </c>
      <c r="I32" s="1">
        <f t="shared" si="2"/>
        <v>11</v>
      </c>
      <c r="J32" s="1">
        <f t="shared" si="3"/>
        <v>13</v>
      </c>
      <c r="K32" s="1">
        <f t="shared" si="4"/>
        <v>0</v>
      </c>
      <c r="L32" s="1">
        <f t="shared" si="5"/>
        <v>7</v>
      </c>
      <c r="M32" s="1">
        <f t="shared" si="6"/>
        <v>0</v>
      </c>
      <c r="N32" s="1">
        <f t="shared" si="7"/>
        <v>2</v>
      </c>
      <c r="O32" s="1">
        <f t="shared" si="8"/>
        <v>5</v>
      </c>
      <c r="P32" s="1">
        <f t="shared" si="9"/>
        <v>7</v>
      </c>
      <c r="Q32" s="1">
        <f t="shared" si="10"/>
        <v>4</v>
      </c>
      <c r="R32" s="1">
        <f t="shared" si="11"/>
        <v>6</v>
      </c>
      <c r="S32" s="1">
        <f t="shared" si="12"/>
        <v>6</v>
      </c>
      <c r="T32" s="1">
        <f t="shared" si="13"/>
        <v>3</v>
      </c>
      <c r="U32" s="1">
        <f t="shared" si="14"/>
        <v>2</v>
      </c>
      <c r="V32" s="1">
        <f t="shared" si="15"/>
        <v>3</v>
      </c>
      <c r="W32" s="1">
        <f t="shared" si="16"/>
        <v>0</v>
      </c>
      <c r="X32" s="1">
        <f t="shared" si="17"/>
        <v>6</v>
      </c>
      <c r="Y32" s="1">
        <f t="shared" si="18"/>
        <v>5</v>
      </c>
      <c r="Z32" s="1">
        <f t="shared" si="19"/>
        <v>3</v>
      </c>
      <c r="AA32" s="1" t="str">
        <f t="shared" si="0"/>
        <v>L</v>
      </c>
      <c r="AB32" s="1">
        <f t="shared" si="20"/>
        <v>1</v>
      </c>
      <c r="AC32" s="1" t="str">
        <f t="shared" si="1"/>
        <v>L</v>
      </c>
      <c r="AD32" s="1">
        <f t="shared" si="24"/>
        <v>5</v>
      </c>
      <c r="AE32" s="1">
        <f t="shared" si="25"/>
        <v>4</v>
      </c>
      <c r="AF32" s="1">
        <f t="shared" si="26"/>
        <v>1</v>
      </c>
      <c r="AG32" s="43"/>
    </row>
    <row r="33" spans="1:33" x14ac:dyDescent="0.3">
      <c r="A33" s="42">
        <v>46002</v>
      </c>
      <c r="B33" s="1">
        <v>32</v>
      </c>
      <c r="C33" s="1" t="s">
        <v>65</v>
      </c>
      <c r="D33" s="1" t="s">
        <v>15</v>
      </c>
      <c r="E33" s="1">
        <v>2</v>
      </c>
      <c r="F33" s="1">
        <v>7</v>
      </c>
      <c r="G33" s="1" t="s">
        <v>83</v>
      </c>
      <c r="H33" s="1" t="s">
        <v>83</v>
      </c>
      <c r="I33" s="1">
        <f t="shared" si="2"/>
        <v>11</v>
      </c>
      <c r="J33" s="1">
        <f t="shared" si="3"/>
        <v>14</v>
      </c>
      <c r="K33" s="1">
        <f t="shared" si="4"/>
        <v>0</v>
      </c>
      <c r="L33" s="1">
        <f t="shared" si="5"/>
        <v>7</v>
      </c>
      <c r="M33" s="1">
        <f t="shared" si="6"/>
        <v>0</v>
      </c>
      <c r="N33" s="1">
        <f t="shared" si="7"/>
        <v>2</v>
      </c>
      <c r="O33" s="1">
        <f t="shared" si="8"/>
        <v>5</v>
      </c>
      <c r="P33" s="1">
        <f t="shared" si="9"/>
        <v>7</v>
      </c>
      <c r="Q33" s="1">
        <f t="shared" si="10"/>
        <v>4</v>
      </c>
      <c r="R33" s="1">
        <f t="shared" si="11"/>
        <v>6</v>
      </c>
      <c r="S33" s="1">
        <f t="shared" si="12"/>
        <v>7</v>
      </c>
      <c r="T33" s="1">
        <f t="shared" si="13"/>
        <v>3</v>
      </c>
      <c r="U33" s="1">
        <f t="shared" si="14"/>
        <v>2</v>
      </c>
      <c r="V33" s="1">
        <f t="shared" si="15"/>
        <v>4</v>
      </c>
      <c r="W33" s="1">
        <f t="shared" si="16"/>
        <v>0</v>
      </c>
      <c r="X33" s="1">
        <f t="shared" si="17"/>
        <v>6</v>
      </c>
      <c r="Y33" s="1">
        <f t="shared" si="18"/>
        <v>6</v>
      </c>
      <c r="Z33" s="1">
        <f t="shared" si="19"/>
        <v>3</v>
      </c>
      <c r="AA33" s="1" t="str">
        <f t="shared" si="0"/>
        <v>L</v>
      </c>
      <c r="AB33" s="1">
        <f t="shared" si="20"/>
        <v>2</v>
      </c>
      <c r="AC33" s="1" t="str">
        <f t="shared" si="1"/>
        <v>L</v>
      </c>
      <c r="AD33" s="1">
        <f t="shared" si="24"/>
        <v>4</v>
      </c>
      <c r="AE33" s="1">
        <f t="shared" si="25"/>
        <v>5</v>
      </c>
      <c r="AF33" s="1">
        <f t="shared" si="26"/>
        <v>1</v>
      </c>
      <c r="AG33" s="43"/>
    </row>
    <row r="34" spans="1:33" x14ac:dyDescent="0.3">
      <c r="A34" s="42">
        <v>46003</v>
      </c>
      <c r="B34" s="1">
        <v>33</v>
      </c>
      <c r="C34" s="1" t="s">
        <v>66</v>
      </c>
      <c r="D34" s="1" t="s">
        <v>25</v>
      </c>
      <c r="E34" s="1">
        <v>3</v>
      </c>
      <c r="F34" s="1">
        <v>2</v>
      </c>
      <c r="G34" s="1" t="s">
        <v>83</v>
      </c>
      <c r="H34" s="1" t="s">
        <v>83</v>
      </c>
      <c r="I34" s="1">
        <f t="shared" si="2"/>
        <v>12</v>
      </c>
      <c r="J34" s="1">
        <f t="shared" si="3"/>
        <v>14</v>
      </c>
      <c r="K34" s="1">
        <f t="shared" si="4"/>
        <v>0</v>
      </c>
      <c r="L34" s="1">
        <f t="shared" si="5"/>
        <v>7</v>
      </c>
      <c r="M34" s="1">
        <f t="shared" si="6"/>
        <v>0</v>
      </c>
      <c r="N34" s="1">
        <f t="shared" si="7"/>
        <v>2</v>
      </c>
      <c r="O34" s="1">
        <f t="shared" si="8"/>
        <v>6</v>
      </c>
      <c r="P34" s="1">
        <f t="shared" si="9"/>
        <v>7</v>
      </c>
      <c r="Q34" s="1">
        <f t="shared" si="10"/>
        <v>4</v>
      </c>
      <c r="R34" s="1">
        <f t="shared" si="11"/>
        <v>6</v>
      </c>
      <c r="S34" s="1">
        <f t="shared" si="12"/>
        <v>7</v>
      </c>
      <c r="T34" s="1">
        <f t="shared" si="13"/>
        <v>3</v>
      </c>
      <c r="U34" s="1">
        <f t="shared" si="14"/>
        <v>3</v>
      </c>
      <c r="V34" s="1">
        <f t="shared" si="15"/>
        <v>4</v>
      </c>
      <c r="W34" s="1">
        <f t="shared" si="16"/>
        <v>0</v>
      </c>
      <c r="X34" s="1">
        <f t="shared" si="17"/>
        <v>7</v>
      </c>
      <c r="Y34" s="1">
        <f t="shared" si="18"/>
        <v>6</v>
      </c>
      <c r="Z34" s="1">
        <f t="shared" si="19"/>
        <v>3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5</v>
      </c>
      <c r="AE34" s="1">
        <f t="shared" si="25"/>
        <v>4</v>
      </c>
      <c r="AF34" s="1">
        <f t="shared" si="26"/>
        <v>1</v>
      </c>
      <c r="AG34" s="43"/>
    </row>
    <row r="35" spans="1:33" x14ac:dyDescent="0.3">
      <c r="A35" s="42">
        <v>46006</v>
      </c>
      <c r="B35" s="1">
        <v>34</v>
      </c>
      <c r="C35" s="1" t="s">
        <v>66</v>
      </c>
      <c r="D35" s="1" t="s">
        <v>15</v>
      </c>
      <c r="E35" s="1">
        <v>2</v>
      </c>
      <c r="F35" s="1">
        <v>5</v>
      </c>
      <c r="G35" s="1" t="s">
        <v>83</v>
      </c>
      <c r="H35" s="1" t="s">
        <v>83</v>
      </c>
      <c r="I35" s="1">
        <f t="shared" ref="I35:I66" si="29">IF(E35="","",IF(E35&gt;F35,I34+1,I34))</f>
        <v>12</v>
      </c>
      <c r="J35" s="1">
        <f t="shared" ref="J35:J66" si="30">IF(E35="","",IF(AND(F35&gt;E35,G35=$AK$2,H35=$AK$2),J34+1,J34))</f>
        <v>15</v>
      </c>
      <c r="K35" s="1">
        <f t="shared" ref="K35:K66" si="31">IF(E35="","",IF(AND(G35=$AK$1,E35&gt;F35),K34+1,K34))</f>
        <v>0</v>
      </c>
      <c r="L35" s="1">
        <f t="shared" ref="L35:L66" si="32">IF(E35="","",IF(AND(OR(G35=$AK$1,H35=$AK$1),E35&lt;F35),L34+1,L34))</f>
        <v>7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2</v>
      </c>
      <c r="O35" s="1">
        <f t="shared" ref="O35:O66" si="35">IF(E35="","",IF(AND(C35=$AL$1,E35&gt;F35),O34+1,O34))</f>
        <v>6</v>
      </c>
      <c r="P35" s="1">
        <f t="shared" ref="P35:P66" si="36">IF(E35="","",IF(AND(C35=$AL$1,F35&gt;E35,G35=$AK$2,H35=$AK$2), P34+1, P34))</f>
        <v>8</v>
      </c>
      <c r="Q35" s="1">
        <f t="shared" ref="Q35:Q66" si="37">IF(E35="","",IF(AND(C35=$AL$1,F35&gt;E35,OR(G35=$AK$1,H35=$AK$1)),Q34+1, Q34))</f>
        <v>4</v>
      </c>
      <c r="R35" s="1">
        <f t="shared" ref="R35:R66" si="38">IF(E35="","",IF(AND(C35=$AL$2,E35&gt;F35),R34+1,R34))</f>
        <v>6</v>
      </c>
      <c r="S35" s="1">
        <f t="shared" ref="S35:S66" si="39">IF(E35="","",IF(AND(C35=$AL$2,F35&gt;E35,G35=$AK$2,H35=$AK$2),S34+1,S34))</f>
        <v>7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5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7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L</v>
      </c>
      <c r="AB35" s="1">
        <f t="shared" ref="AB35:AB66" si="47">IF(AA35="","",IF(AA35=AA34,AB34+1,1))</f>
        <v>1</v>
      </c>
      <c r="AC35" s="1" t="str">
        <f t="shared" si="28"/>
        <v>L</v>
      </c>
      <c r="AD35" s="1">
        <f t="shared" si="24"/>
        <v>5</v>
      </c>
      <c r="AE35" s="1">
        <f t="shared" si="25"/>
        <v>5</v>
      </c>
      <c r="AF35" s="1">
        <f t="shared" si="26"/>
        <v>0</v>
      </c>
      <c r="AG35" s="43"/>
    </row>
    <row r="36" spans="1:33" x14ac:dyDescent="0.3">
      <c r="A36" s="42">
        <v>46008</v>
      </c>
      <c r="B36" s="1">
        <v>35</v>
      </c>
      <c r="C36" s="1" t="s">
        <v>66</v>
      </c>
      <c r="D36" s="1" t="s">
        <v>0</v>
      </c>
      <c r="E36" s="1">
        <v>1</v>
      </c>
      <c r="F36" s="1">
        <v>0</v>
      </c>
      <c r="G36" s="1" t="s">
        <v>83</v>
      </c>
      <c r="H36" s="1" t="s">
        <v>83</v>
      </c>
      <c r="I36" s="1">
        <f t="shared" si="29"/>
        <v>13</v>
      </c>
      <c r="J36" s="1">
        <f t="shared" si="30"/>
        <v>15</v>
      </c>
      <c r="K36" s="1">
        <f t="shared" si="31"/>
        <v>0</v>
      </c>
      <c r="L36" s="1">
        <f t="shared" si="32"/>
        <v>7</v>
      </c>
      <c r="M36" s="1">
        <f t="shared" si="33"/>
        <v>0</v>
      </c>
      <c r="N36" s="1">
        <f t="shared" si="34"/>
        <v>2</v>
      </c>
      <c r="O36" s="1">
        <f t="shared" si="35"/>
        <v>7</v>
      </c>
      <c r="P36" s="1">
        <f t="shared" si="36"/>
        <v>8</v>
      </c>
      <c r="Q36" s="1">
        <f t="shared" si="37"/>
        <v>4</v>
      </c>
      <c r="R36" s="1">
        <f t="shared" si="38"/>
        <v>6</v>
      </c>
      <c r="S36" s="1">
        <f t="shared" si="39"/>
        <v>7</v>
      </c>
      <c r="T36" s="1">
        <f t="shared" si="40"/>
        <v>3</v>
      </c>
      <c r="U36" s="1">
        <f t="shared" si="41"/>
        <v>4</v>
      </c>
      <c r="V36" s="1">
        <f t="shared" si="42"/>
        <v>5</v>
      </c>
      <c r="W36" s="1">
        <f t="shared" si="43"/>
        <v>0</v>
      </c>
      <c r="X36" s="1">
        <f t="shared" si="44"/>
        <v>8</v>
      </c>
      <c r="Y36" s="1">
        <f t="shared" si="45"/>
        <v>7</v>
      </c>
      <c r="Z36" s="1">
        <f t="shared" si="46"/>
        <v>3</v>
      </c>
      <c r="AA36" s="1" t="str">
        <f t="shared" si="27"/>
        <v>W</v>
      </c>
      <c r="AB36" s="1">
        <f t="shared" si="47"/>
        <v>1</v>
      </c>
      <c r="AC36" s="1" t="str">
        <f t="shared" si="28"/>
        <v>W</v>
      </c>
      <c r="AD36" s="1">
        <f t="shared" si="24"/>
        <v>5</v>
      </c>
      <c r="AE36" s="1">
        <f t="shared" si="25"/>
        <v>5</v>
      </c>
      <c r="AF36" s="1">
        <f t="shared" si="26"/>
        <v>0</v>
      </c>
      <c r="AG36" s="43"/>
    </row>
    <row r="37" spans="1:33" x14ac:dyDescent="0.3">
      <c r="A37" s="42">
        <v>46009</v>
      </c>
      <c r="B37" s="1">
        <v>36</v>
      </c>
      <c r="C37" s="1" t="s">
        <v>66</v>
      </c>
      <c r="D37" s="1" t="s">
        <v>12</v>
      </c>
      <c r="E37" s="1">
        <v>1</v>
      </c>
      <c r="F37" s="1">
        <v>2</v>
      </c>
      <c r="G37" s="1" t="s">
        <v>84</v>
      </c>
      <c r="H37" s="1" t="s">
        <v>83</v>
      </c>
      <c r="I37" s="1">
        <f t="shared" si="29"/>
        <v>13</v>
      </c>
      <c r="J37" s="1">
        <f t="shared" si="30"/>
        <v>15</v>
      </c>
      <c r="K37" s="1">
        <f t="shared" si="31"/>
        <v>0</v>
      </c>
      <c r="L37" s="1">
        <f t="shared" si="32"/>
        <v>8</v>
      </c>
      <c r="M37" s="1">
        <f t="shared" si="33"/>
        <v>0</v>
      </c>
      <c r="N37" s="1">
        <f t="shared" si="34"/>
        <v>2</v>
      </c>
      <c r="O37" s="1">
        <f t="shared" si="35"/>
        <v>7</v>
      </c>
      <c r="P37" s="1">
        <f t="shared" si="36"/>
        <v>8</v>
      </c>
      <c r="Q37" s="1">
        <f t="shared" si="37"/>
        <v>5</v>
      </c>
      <c r="R37" s="1">
        <f t="shared" si="38"/>
        <v>6</v>
      </c>
      <c r="S37" s="1">
        <f t="shared" si="39"/>
        <v>7</v>
      </c>
      <c r="T37" s="1">
        <f t="shared" si="40"/>
        <v>3</v>
      </c>
      <c r="U37" s="1">
        <f t="shared" si="41"/>
        <v>4</v>
      </c>
      <c r="V37" s="1">
        <f t="shared" si="42"/>
        <v>5</v>
      </c>
      <c r="W37" s="1">
        <f t="shared" si="43"/>
        <v>0</v>
      </c>
      <c r="X37" s="1">
        <f t="shared" si="44"/>
        <v>8</v>
      </c>
      <c r="Y37" s="1">
        <f t="shared" si="45"/>
        <v>7</v>
      </c>
      <c r="Z37" s="1">
        <f t="shared" si="46"/>
        <v>3</v>
      </c>
      <c r="AA37" s="1" t="str">
        <f t="shared" si="27"/>
        <v>L</v>
      </c>
      <c r="AB37" s="1">
        <f t="shared" si="47"/>
        <v>1</v>
      </c>
      <c r="AC37" s="1" t="str">
        <f t="shared" si="28"/>
        <v>OTL</v>
      </c>
      <c r="AD37" s="1">
        <f t="shared" si="24"/>
        <v>4</v>
      </c>
      <c r="AE37" s="1">
        <f t="shared" si="25"/>
        <v>5</v>
      </c>
      <c r="AF37" s="1">
        <f t="shared" si="26"/>
        <v>1</v>
      </c>
      <c r="AG37" s="43"/>
    </row>
    <row r="38" spans="1:33" x14ac:dyDescent="0.3">
      <c r="A38" s="42">
        <v>46011</v>
      </c>
      <c r="B38" s="1">
        <v>37</v>
      </c>
      <c r="C38" s="1" t="s">
        <v>65</v>
      </c>
      <c r="D38" s="1" t="s">
        <v>19</v>
      </c>
      <c r="E38" s="1">
        <v>6</v>
      </c>
      <c r="F38" s="1">
        <v>2</v>
      </c>
      <c r="G38" s="1" t="s">
        <v>83</v>
      </c>
      <c r="H38" s="1" t="s">
        <v>83</v>
      </c>
      <c r="I38" s="1">
        <f t="shared" si="29"/>
        <v>14</v>
      </c>
      <c r="J38" s="1">
        <f t="shared" si="30"/>
        <v>15</v>
      </c>
      <c r="K38" s="1">
        <f t="shared" si="31"/>
        <v>0</v>
      </c>
      <c r="L38" s="1">
        <f t="shared" si="32"/>
        <v>8</v>
      </c>
      <c r="M38" s="1">
        <f t="shared" si="33"/>
        <v>0</v>
      </c>
      <c r="N38" s="1">
        <f t="shared" si="34"/>
        <v>2</v>
      </c>
      <c r="O38" s="1">
        <f t="shared" si="35"/>
        <v>7</v>
      </c>
      <c r="P38" s="1">
        <f t="shared" si="36"/>
        <v>8</v>
      </c>
      <c r="Q38" s="1">
        <f t="shared" si="37"/>
        <v>5</v>
      </c>
      <c r="R38" s="1">
        <f t="shared" si="38"/>
        <v>7</v>
      </c>
      <c r="S38" s="1">
        <f t="shared" si="39"/>
        <v>7</v>
      </c>
      <c r="T38" s="1">
        <f t="shared" si="40"/>
        <v>3</v>
      </c>
      <c r="U38" s="1">
        <f t="shared" si="41"/>
        <v>4</v>
      </c>
      <c r="V38" s="1">
        <f t="shared" si="42"/>
        <v>5</v>
      </c>
      <c r="W38" s="1">
        <f t="shared" si="43"/>
        <v>0</v>
      </c>
      <c r="X38" s="1">
        <f t="shared" si="44"/>
        <v>8</v>
      </c>
      <c r="Y38" s="1">
        <f t="shared" si="45"/>
        <v>7</v>
      </c>
      <c r="Z38" s="1">
        <f t="shared" si="46"/>
        <v>3</v>
      </c>
      <c r="AA38" s="1" t="str">
        <f t="shared" si="27"/>
        <v>W</v>
      </c>
      <c r="AB38" s="1">
        <f t="shared" si="47"/>
        <v>1</v>
      </c>
      <c r="AC38" s="1" t="str">
        <f t="shared" si="28"/>
        <v>W</v>
      </c>
      <c r="AD38" s="1">
        <f t="shared" si="24"/>
        <v>5</v>
      </c>
      <c r="AE38" s="1">
        <f t="shared" si="25"/>
        <v>4</v>
      </c>
      <c r="AF38" s="1">
        <f t="shared" si="26"/>
        <v>1</v>
      </c>
      <c r="AG38" s="43"/>
    </row>
    <row r="39" spans="1:33" x14ac:dyDescent="0.3">
      <c r="A39" s="42">
        <v>46013</v>
      </c>
      <c r="B39" s="1">
        <v>38</v>
      </c>
      <c r="C39" s="1" t="s">
        <v>65</v>
      </c>
      <c r="D39" s="1" t="s">
        <v>5</v>
      </c>
      <c r="E39" s="1">
        <v>1</v>
      </c>
      <c r="F39" s="1">
        <v>4</v>
      </c>
      <c r="G39" s="1" t="s">
        <v>83</v>
      </c>
      <c r="H39" s="1" t="s">
        <v>83</v>
      </c>
      <c r="I39" s="1">
        <f t="shared" si="29"/>
        <v>14</v>
      </c>
      <c r="J39" s="1">
        <f t="shared" si="30"/>
        <v>16</v>
      </c>
      <c r="K39" s="1">
        <f t="shared" si="31"/>
        <v>0</v>
      </c>
      <c r="L39" s="1">
        <f t="shared" si="32"/>
        <v>8</v>
      </c>
      <c r="M39" s="1">
        <f t="shared" si="33"/>
        <v>0</v>
      </c>
      <c r="N39" s="1">
        <f t="shared" si="34"/>
        <v>2</v>
      </c>
      <c r="O39" s="1">
        <f t="shared" si="35"/>
        <v>7</v>
      </c>
      <c r="P39" s="1">
        <f t="shared" si="36"/>
        <v>8</v>
      </c>
      <c r="Q39" s="1">
        <f t="shared" si="37"/>
        <v>5</v>
      </c>
      <c r="R39" s="1">
        <f t="shared" si="38"/>
        <v>7</v>
      </c>
      <c r="S39" s="1">
        <f t="shared" si="39"/>
        <v>8</v>
      </c>
      <c r="T39" s="1">
        <f t="shared" si="40"/>
        <v>3</v>
      </c>
      <c r="U39" s="1">
        <f t="shared" si="41"/>
        <v>4</v>
      </c>
      <c r="V39" s="1">
        <f t="shared" si="42"/>
        <v>5</v>
      </c>
      <c r="W39" s="1">
        <f t="shared" si="43"/>
        <v>0</v>
      </c>
      <c r="X39" s="1">
        <f t="shared" si="44"/>
        <v>8</v>
      </c>
      <c r="Y39" s="1">
        <f t="shared" si="45"/>
        <v>7</v>
      </c>
      <c r="Z39" s="1">
        <f t="shared" si="46"/>
        <v>3</v>
      </c>
      <c r="AA39" s="1" t="str">
        <f t="shared" si="27"/>
        <v>L</v>
      </c>
      <c r="AB39" s="1">
        <f t="shared" si="47"/>
        <v>1</v>
      </c>
      <c r="AC39" s="1" t="str">
        <f t="shared" si="28"/>
        <v>L</v>
      </c>
      <c r="AD39" s="1">
        <f t="shared" si="24"/>
        <v>5</v>
      </c>
      <c r="AE39" s="1">
        <f t="shared" si="25"/>
        <v>4</v>
      </c>
      <c r="AF39" s="1">
        <f t="shared" si="26"/>
        <v>1</v>
      </c>
      <c r="AG39" s="43"/>
    </row>
    <row r="40" spans="1:33" x14ac:dyDescent="0.3">
      <c r="A40" s="42">
        <v>46018</v>
      </c>
      <c r="B40" s="1">
        <v>39</v>
      </c>
      <c r="C40" s="1" t="s">
        <v>66</v>
      </c>
      <c r="D40" s="1" t="s">
        <v>15</v>
      </c>
      <c r="E40" s="1">
        <v>3</v>
      </c>
      <c r="F40" s="1">
        <v>2</v>
      </c>
      <c r="G40" s="1" t="s">
        <v>83</v>
      </c>
      <c r="H40" s="1" t="s">
        <v>83</v>
      </c>
      <c r="I40" s="1">
        <f t="shared" si="29"/>
        <v>15</v>
      </c>
      <c r="J40" s="1">
        <f t="shared" si="30"/>
        <v>16</v>
      </c>
      <c r="K40" s="1">
        <f t="shared" si="31"/>
        <v>0</v>
      </c>
      <c r="L40" s="1">
        <f t="shared" si="32"/>
        <v>8</v>
      </c>
      <c r="M40" s="1">
        <f t="shared" si="33"/>
        <v>0</v>
      </c>
      <c r="N40" s="1">
        <f t="shared" si="34"/>
        <v>2</v>
      </c>
      <c r="O40" s="1">
        <f t="shared" si="35"/>
        <v>8</v>
      </c>
      <c r="P40" s="1">
        <f t="shared" si="36"/>
        <v>8</v>
      </c>
      <c r="Q40" s="1">
        <f t="shared" si="37"/>
        <v>5</v>
      </c>
      <c r="R40" s="1">
        <f t="shared" si="38"/>
        <v>7</v>
      </c>
      <c r="S40" s="1">
        <f t="shared" si="39"/>
        <v>8</v>
      </c>
      <c r="T40" s="1">
        <f t="shared" si="40"/>
        <v>3</v>
      </c>
      <c r="U40" s="1">
        <f t="shared" si="41"/>
        <v>5</v>
      </c>
      <c r="V40" s="1">
        <f t="shared" si="42"/>
        <v>5</v>
      </c>
      <c r="W40" s="1">
        <f t="shared" si="43"/>
        <v>0</v>
      </c>
      <c r="X40" s="1">
        <f t="shared" si="44"/>
        <v>9</v>
      </c>
      <c r="Y40" s="1">
        <f t="shared" si="45"/>
        <v>7</v>
      </c>
      <c r="Z40" s="1">
        <f t="shared" si="46"/>
        <v>3</v>
      </c>
      <c r="AA40" s="1" t="str">
        <f t="shared" si="27"/>
        <v>W</v>
      </c>
      <c r="AB40" s="1">
        <f t="shared" si="47"/>
        <v>1</v>
      </c>
      <c r="AC40" s="1" t="str">
        <f t="shared" si="28"/>
        <v>W</v>
      </c>
      <c r="AD40" s="1">
        <f t="shared" si="24"/>
        <v>5</v>
      </c>
      <c r="AE40" s="1">
        <f t="shared" si="25"/>
        <v>4</v>
      </c>
      <c r="AF40" s="1">
        <f t="shared" si="26"/>
        <v>1</v>
      </c>
      <c r="AG40" s="43"/>
    </row>
    <row r="41" spans="1:33" x14ac:dyDescent="0.3">
      <c r="A41" s="42">
        <v>46020</v>
      </c>
      <c r="B41" s="1">
        <v>40</v>
      </c>
      <c r="C41" s="1" t="s">
        <v>66</v>
      </c>
      <c r="D41" s="1" t="s">
        <v>28</v>
      </c>
      <c r="E41" s="1">
        <v>2</v>
      </c>
      <c r="F41" s="1">
        <v>4</v>
      </c>
      <c r="G41" s="1" t="s">
        <v>83</v>
      </c>
      <c r="H41" s="1" t="s">
        <v>83</v>
      </c>
      <c r="I41" s="1">
        <f t="shared" si="29"/>
        <v>15</v>
      </c>
      <c r="J41" s="1">
        <f t="shared" si="30"/>
        <v>17</v>
      </c>
      <c r="K41" s="1">
        <f t="shared" si="31"/>
        <v>0</v>
      </c>
      <c r="L41" s="1">
        <f t="shared" si="32"/>
        <v>8</v>
      </c>
      <c r="M41" s="1">
        <f t="shared" si="33"/>
        <v>0</v>
      </c>
      <c r="N41" s="1">
        <f t="shared" si="34"/>
        <v>2</v>
      </c>
      <c r="O41" s="1">
        <f t="shared" si="35"/>
        <v>8</v>
      </c>
      <c r="P41" s="1">
        <f t="shared" si="36"/>
        <v>9</v>
      </c>
      <c r="Q41" s="1">
        <f t="shared" si="37"/>
        <v>5</v>
      </c>
      <c r="R41" s="1">
        <f t="shared" si="38"/>
        <v>7</v>
      </c>
      <c r="S41" s="1">
        <f t="shared" si="39"/>
        <v>8</v>
      </c>
      <c r="T41" s="1">
        <f t="shared" si="40"/>
        <v>3</v>
      </c>
      <c r="U41" s="1">
        <f t="shared" si="41"/>
        <v>5</v>
      </c>
      <c r="V41" s="1">
        <f t="shared" si="42"/>
        <v>5</v>
      </c>
      <c r="W41" s="1">
        <f t="shared" si="43"/>
        <v>0</v>
      </c>
      <c r="X41" s="1">
        <f t="shared" si="44"/>
        <v>9</v>
      </c>
      <c r="Y41" s="1">
        <f t="shared" si="45"/>
        <v>7</v>
      </c>
      <c r="Z41" s="1">
        <f t="shared" si="46"/>
        <v>3</v>
      </c>
      <c r="AA41" s="1" t="str">
        <f t="shared" si="27"/>
        <v>L</v>
      </c>
      <c r="AB41" s="1">
        <f t="shared" si="47"/>
        <v>1</v>
      </c>
      <c r="AC41" s="1" t="str">
        <f t="shared" si="28"/>
        <v>L</v>
      </c>
      <c r="AD41" s="1">
        <f t="shared" si="24"/>
        <v>4</v>
      </c>
      <c r="AE41" s="1">
        <f t="shared" si="25"/>
        <v>5</v>
      </c>
      <c r="AF41" s="1">
        <f t="shared" si="26"/>
        <v>1</v>
      </c>
      <c r="AG41" s="43"/>
    </row>
    <row r="42" spans="1:33" x14ac:dyDescent="0.3">
      <c r="A42" s="42">
        <v>46022</v>
      </c>
      <c r="B42" s="1">
        <v>41</v>
      </c>
      <c r="C42" s="1" t="s">
        <v>65</v>
      </c>
      <c r="D42" s="1" t="s">
        <v>24</v>
      </c>
      <c r="E42" s="1">
        <v>1</v>
      </c>
      <c r="F42" s="1">
        <v>6</v>
      </c>
      <c r="G42" s="1" t="s">
        <v>83</v>
      </c>
      <c r="H42" s="1" t="s">
        <v>83</v>
      </c>
      <c r="I42" s="1">
        <f t="shared" si="29"/>
        <v>15</v>
      </c>
      <c r="J42" s="1">
        <f t="shared" si="30"/>
        <v>18</v>
      </c>
      <c r="K42" s="1">
        <f t="shared" si="31"/>
        <v>0</v>
      </c>
      <c r="L42" s="1">
        <f t="shared" si="32"/>
        <v>8</v>
      </c>
      <c r="M42" s="1">
        <f t="shared" si="33"/>
        <v>0</v>
      </c>
      <c r="N42" s="1">
        <f t="shared" si="34"/>
        <v>2</v>
      </c>
      <c r="O42" s="1">
        <f t="shared" si="35"/>
        <v>8</v>
      </c>
      <c r="P42" s="1">
        <f t="shared" si="36"/>
        <v>9</v>
      </c>
      <c r="Q42" s="1">
        <f t="shared" si="37"/>
        <v>5</v>
      </c>
      <c r="R42" s="1">
        <f t="shared" si="38"/>
        <v>7</v>
      </c>
      <c r="S42" s="1">
        <f t="shared" si="39"/>
        <v>9</v>
      </c>
      <c r="T42" s="1">
        <f t="shared" si="40"/>
        <v>3</v>
      </c>
      <c r="U42" s="1">
        <f t="shared" si="41"/>
        <v>5</v>
      </c>
      <c r="V42" s="1">
        <f t="shared" si="42"/>
        <v>6</v>
      </c>
      <c r="W42" s="1">
        <f t="shared" si="43"/>
        <v>0</v>
      </c>
      <c r="X42" s="1">
        <f t="shared" si="44"/>
        <v>9</v>
      </c>
      <c r="Y42" s="1">
        <f t="shared" si="45"/>
        <v>8</v>
      </c>
      <c r="Z42" s="1">
        <f t="shared" si="46"/>
        <v>3</v>
      </c>
      <c r="AA42" s="1" t="str">
        <f t="shared" si="27"/>
        <v>L</v>
      </c>
      <c r="AB42" s="1">
        <f t="shared" si="47"/>
        <v>2</v>
      </c>
      <c r="AC42" s="1" t="str">
        <f t="shared" si="28"/>
        <v>L</v>
      </c>
      <c r="AD42" s="1">
        <f t="shared" si="24"/>
        <v>4</v>
      </c>
      <c r="AE42" s="1">
        <f t="shared" si="25"/>
        <v>5</v>
      </c>
      <c r="AF42" s="1">
        <f t="shared" si="26"/>
        <v>1</v>
      </c>
      <c r="AG42" s="43"/>
    </row>
    <row r="43" spans="1:33" x14ac:dyDescent="0.3">
      <c r="A43" s="42">
        <v>46024</v>
      </c>
      <c r="B43" s="1">
        <v>42</v>
      </c>
      <c r="C43" s="1" t="s">
        <v>66</v>
      </c>
      <c r="D43" s="1" t="s">
        <v>2</v>
      </c>
      <c r="E43" s="1">
        <v>4</v>
      </c>
      <c r="F43" s="1">
        <v>3</v>
      </c>
      <c r="G43" s="1" t="s">
        <v>83</v>
      </c>
      <c r="H43" s="1" t="s">
        <v>83</v>
      </c>
      <c r="I43" s="1">
        <f t="shared" si="29"/>
        <v>16</v>
      </c>
      <c r="J43" s="1">
        <f t="shared" si="30"/>
        <v>18</v>
      </c>
      <c r="K43" s="1">
        <f t="shared" si="31"/>
        <v>0</v>
      </c>
      <c r="L43" s="1">
        <f t="shared" si="32"/>
        <v>8</v>
      </c>
      <c r="M43" s="1">
        <f t="shared" si="33"/>
        <v>0</v>
      </c>
      <c r="N43" s="1">
        <f t="shared" si="34"/>
        <v>2</v>
      </c>
      <c r="O43" s="1">
        <f t="shared" si="35"/>
        <v>9</v>
      </c>
      <c r="P43" s="1">
        <f t="shared" si="36"/>
        <v>9</v>
      </c>
      <c r="Q43" s="1">
        <f t="shared" si="37"/>
        <v>5</v>
      </c>
      <c r="R43" s="1">
        <f t="shared" si="38"/>
        <v>7</v>
      </c>
      <c r="S43" s="1">
        <f t="shared" si="39"/>
        <v>9</v>
      </c>
      <c r="T43" s="1">
        <f t="shared" si="40"/>
        <v>3</v>
      </c>
      <c r="U43" s="1">
        <f t="shared" si="41"/>
        <v>5</v>
      </c>
      <c r="V43" s="1">
        <f t="shared" si="42"/>
        <v>6</v>
      </c>
      <c r="W43" s="1">
        <f t="shared" si="43"/>
        <v>0</v>
      </c>
      <c r="X43" s="1">
        <f t="shared" si="44"/>
        <v>10</v>
      </c>
      <c r="Y43" s="1">
        <f t="shared" si="45"/>
        <v>8</v>
      </c>
      <c r="Z43" s="1">
        <f t="shared" si="46"/>
        <v>3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5</v>
      </c>
      <c r="AE43" s="1">
        <f t="shared" si="25"/>
        <v>4</v>
      </c>
      <c r="AF43" s="1">
        <f t="shared" si="26"/>
        <v>1</v>
      </c>
      <c r="AG43" s="43"/>
    </row>
    <row r="44" spans="1:33" x14ac:dyDescent="0.3">
      <c r="A44" s="42">
        <v>46025</v>
      </c>
      <c r="B44" s="1">
        <v>43</v>
      </c>
      <c r="C44" s="1" t="s">
        <v>66</v>
      </c>
      <c r="D44" s="1" t="s">
        <v>16</v>
      </c>
      <c r="E44" s="1">
        <v>2</v>
      </c>
      <c r="F44" s="1">
        <v>0</v>
      </c>
      <c r="G44" s="1" t="s">
        <v>83</v>
      </c>
      <c r="H44" s="1" t="s">
        <v>83</v>
      </c>
      <c r="I44" s="1">
        <f t="shared" si="29"/>
        <v>17</v>
      </c>
      <c r="J44" s="1">
        <f t="shared" si="30"/>
        <v>18</v>
      </c>
      <c r="K44" s="1">
        <f t="shared" si="31"/>
        <v>0</v>
      </c>
      <c r="L44" s="1">
        <f t="shared" si="32"/>
        <v>8</v>
      </c>
      <c r="M44" s="1">
        <f t="shared" si="33"/>
        <v>0</v>
      </c>
      <c r="N44" s="1">
        <f t="shared" si="34"/>
        <v>2</v>
      </c>
      <c r="O44" s="1">
        <f t="shared" si="35"/>
        <v>10</v>
      </c>
      <c r="P44" s="1">
        <f t="shared" si="36"/>
        <v>9</v>
      </c>
      <c r="Q44" s="1">
        <f t="shared" si="37"/>
        <v>5</v>
      </c>
      <c r="R44" s="1">
        <f t="shared" si="38"/>
        <v>7</v>
      </c>
      <c r="S44" s="1">
        <f t="shared" si="39"/>
        <v>9</v>
      </c>
      <c r="T44" s="1">
        <f t="shared" si="40"/>
        <v>3</v>
      </c>
      <c r="U44" s="1">
        <f t="shared" si="41"/>
        <v>5</v>
      </c>
      <c r="V44" s="1">
        <f t="shared" si="42"/>
        <v>6</v>
      </c>
      <c r="W44" s="1">
        <f t="shared" si="43"/>
        <v>0</v>
      </c>
      <c r="X44" s="1">
        <f t="shared" si="44"/>
        <v>10</v>
      </c>
      <c r="Y44" s="1">
        <f t="shared" si="45"/>
        <v>8</v>
      </c>
      <c r="Z44" s="1">
        <f t="shared" si="46"/>
        <v>3</v>
      </c>
      <c r="AA44" s="1" t="str">
        <f t="shared" si="27"/>
        <v>W</v>
      </c>
      <c r="AB44" s="1">
        <f t="shared" si="47"/>
        <v>2</v>
      </c>
      <c r="AC44" s="1" t="str">
        <f t="shared" si="28"/>
        <v>W</v>
      </c>
      <c r="AD44" s="1">
        <f t="shared" ref="AD44:AD75" si="48">IF(AC44="","",COUNTIFS(AC35:AC44,"W"))</f>
        <v>5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1</v>
      </c>
      <c r="AG44" s="43"/>
    </row>
    <row r="45" spans="1:33" x14ac:dyDescent="0.3">
      <c r="A45" s="42">
        <v>46029</v>
      </c>
      <c r="B45" s="1">
        <v>44</v>
      </c>
      <c r="C45" s="1" t="s">
        <v>65</v>
      </c>
      <c r="D45" s="1" t="s">
        <v>25</v>
      </c>
      <c r="E45" s="1">
        <v>3</v>
      </c>
      <c r="F45" s="1">
        <v>7</v>
      </c>
      <c r="G45" s="1" t="s">
        <v>83</v>
      </c>
      <c r="H45" s="1" t="s">
        <v>83</v>
      </c>
      <c r="I45" s="1">
        <f t="shared" si="29"/>
        <v>17</v>
      </c>
      <c r="J45" s="1">
        <f t="shared" si="30"/>
        <v>19</v>
      </c>
      <c r="K45" s="1">
        <f t="shared" si="31"/>
        <v>0</v>
      </c>
      <c r="L45" s="1">
        <f t="shared" si="32"/>
        <v>8</v>
      </c>
      <c r="M45" s="1">
        <f t="shared" si="33"/>
        <v>0</v>
      </c>
      <c r="N45" s="1">
        <f t="shared" si="34"/>
        <v>2</v>
      </c>
      <c r="O45" s="1">
        <f t="shared" si="35"/>
        <v>10</v>
      </c>
      <c r="P45" s="1">
        <f t="shared" si="36"/>
        <v>9</v>
      </c>
      <c r="Q45" s="1">
        <f t="shared" si="37"/>
        <v>5</v>
      </c>
      <c r="R45" s="1">
        <f t="shared" si="38"/>
        <v>7</v>
      </c>
      <c r="S45" s="1">
        <f t="shared" si="39"/>
        <v>10</v>
      </c>
      <c r="T45" s="1">
        <f t="shared" si="40"/>
        <v>3</v>
      </c>
      <c r="U45" s="1">
        <f t="shared" si="41"/>
        <v>5</v>
      </c>
      <c r="V45" s="1">
        <f t="shared" si="42"/>
        <v>7</v>
      </c>
      <c r="W45" s="1">
        <f t="shared" si="43"/>
        <v>0</v>
      </c>
      <c r="X45" s="1">
        <f t="shared" si="44"/>
        <v>10</v>
      </c>
      <c r="Y45" s="1">
        <f t="shared" si="45"/>
        <v>9</v>
      </c>
      <c r="Z45" s="1">
        <f t="shared" si="46"/>
        <v>3</v>
      </c>
      <c r="AA45" s="1" t="str">
        <f t="shared" si="27"/>
        <v>L</v>
      </c>
      <c r="AB45" s="1">
        <f t="shared" si="47"/>
        <v>1</v>
      </c>
      <c r="AC45" s="1" t="str">
        <f t="shared" si="28"/>
        <v>L</v>
      </c>
      <c r="AD45" s="1">
        <f t="shared" si="48"/>
        <v>5</v>
      </c>
      <c r="AE45" s="1">
        <f t="shared" si="49"/>
        <v>4</v>
      </c>
      <c r="AF45" s="1">
        <f t="shared" si="50"/>
        <v>1</v>
      </c>
      <c r="AG45" s="43"/>
    </row>
    <row r="46" spans="1:33" x14ac:dyDescent="0.3">
      <c r="A46" s="42">
        <v>46031</v>
      </c>
      <c r="B46" s="1">
        <v>45</v>
      </c>
      <c r="C46" s="1" t="s">
        <v>65</v>
      </c>
      <c r="D46" s="1" t="s">
        <v>95</v>
      </c>
      <c r="E46" s="1">
        <v>2</v>
      </c>
      <c r="F46" s="1">
        <v>4</v>
      </c>
      <c r="G46" s="1" t="s">
        <v>83</v>
      </c>
      <c r="H46" s="1" t="s">
        <v>83</v>
      </c>
      <c r="I46" s="1">
        <f t="shared" si="29"/>
        <v>17</v>
      </c>
      <c r="J46" s="1">
        <f t="shared" si="30"/>
        <v>20</v>
      </c>
      <c r="K46" s="1">
        <f t="shared" si="31"/>
        <v>0</v>
      </c>
      <c r="L46" s="1">
        <f t="shared" si="32"/>
        <v>8</v>
      </c>
      <c r="M46" s="1">
        <f t="shared" si="33"/>
        <v>0</v>
      </c>
      <c r="N46" s="1">
        <f t="shared" si="34"/>
        <v>2</v>
      </c>
      <c r="O46" s="1">
        <f t="shared" si="35"/>
        <v>10</v>
      </c>
      <c r="P46" s="1">
        <f t="shared" si="36"/>
        <v>9</v>
      </c>
      <c r="Q46" s="1">
        <f t="shared" si="37"/>
        <v>5</v>
      </c>
      <c r="R46" s="1">
        <f t="shared" si="38"/>
        <v>7</v>
      </c>
      <c r="S46" s="1">
        <f t="shared" si="39"/>
        <v>11</v>
      </c>
      <c r="T46" s="1">
        <f t="shared" si="40"/>
        <v>3</v>
      </c>
      <c r="U46" s="1">
        <f t="shared" si="41"/>
        <v>5</v>
      </c>
      <c r="V46" s="1">
        <f t="shared" si="42"/>
        <v>8</v>
      </c>
      <c r="W46" s="1">
        <f t="shared" si="43"/>
        <v>0</v>
      </c>
      <c r="X46" s="1">
        <f t="shared" si="44"/>
        <v>10</v>
      </c>
      <c r="Y46" s="1">
        <f t="shared" si="45"/>
        <v>10</v>
      </c>
      <c r="Z46" s="1">
        <f t="shared" si="46"/>
        <v>3</v>
      </c>
      <c r="AA46" s="1" t="str">
        <f t="shared" si="27"/>
        <v>L</v>
      </c>
      <c r="AB46" s="1">
        <f t="shared" si="47"/>
        <v>2</v>
      </c>
      <c r="AC46" s="1" t="str">
        <f t="shared" si="28"/>
        <v>L</v>
      </c>
      <c r="AD46" s="1">
        <f t="shared" si="48"/>
        <v>4</v>
      </c>
      <c r="AE46" s="1">
        <f t="shared" si="49"/>
        <v>5</v>
      </c>
      <c r="AF46" s="1">
        <f t="shared" si="50"/>
        <v>1</v>
      </c>
      <c r="AG46" s="43"/>
    </row>
    <row r="47" spans="1:33" x14ac:dyDescent="0.3">
      <c r="A47" s="42">
        <v>46032</v>
      </c>
      <c r="B47" s="1">
        <v>46</v>
      </c>
      <c r="C47" s="1" t="s">
        <v>65</v>
      </c>
      <c r="D47" s="1" t="s">
        <v>2</v>
      </c>
      <c r="E47" s="1">
        <v>2</v>
      </c>
      <c r="F47" s="1">
        <v>4</v>
      </c>
      <c r="G47" s="1" t="s">
        <v>83</v>
      </c>
      <c r="H47" s="1" t="s">
        <v>83</v>
      </c>
      <c r="I47" s="1">
        <f t="shared" si="29"/>
        <v>17</v>
      </c>
      <c r="J47" s="1">
        <f t="shared" si="30"/>
        <v>21</v>
      </c>
      <c r="K47" s="1">
        <f t="shared" si="31"/>
        <v>0</v>
      </c>
      <c r="L47" s="1">
        <f t="shared" si="32"/>
        <v>8</v>
      </c>
      <c r="M47" s="1">
        <f t="shared" si="33"/>
        <v>0</v>
      </c>
      <c r="N47" s="1">
        <f t="shared" si="34"/>
        <v>2</v>
      </c>
      <c r="O47" s="1">
        <f t="shared" si="35"/>
        <v>10</v>
      </c>
      <c r="P47" s="1">
        <f t="shared" si="36"/>
        <v>9</v>
      </c>
      <c r="Q47" s="1">
        <f t="shared" si="37"/>
        <v>5</v>
      </c>
      <c r="R47" s="1">
        <f t="shared" si="38"/>
        <v>7</v>
      </c>
      <c r="S47" s="1">
        <f t="shared" si="39"/>
        <v>12</v>
      </c>
      <c r="T47" s="1">
        <f t="shared" si="40"/>
        <v>3</v>
      </c>
      <c r="U47" s="1">
        <f t="shared" si="41"/>
        <v>5</v>
      </c>
      <c r="V47" s="1">
        <f t="shared" si="42"/>
        <v>8</v>
      </c>
      <c r="W47" s="1">
        <f t="shared" si="43"/>
        <v>0</v>
      </c>
      <c r="X47" s="1">
        <f t="shared" si="44"/>
        <v>10</v>
      </c>
      <c r="Y47" s="1">
        <f t="shared" si="45"/>
        <v>11</v>
      </c>
      <c r="Z47" s="1">
        <f t="shared" si="46"/>
        <v>3</v>
      </c>
      <c r="AA47" s="1" t="str">
        <f t="shared" si="27"/>
        <v>L</v>
      </c>
      <c r="AB47" s="1">
        <f t="shared" si="47"/>
        <v>3</v>
      </c>
      <c r="AC47" s="1" t="str">
        <f t="shared" si="28"/>
        <v>L</v>
      </c>
      <c r="AD47" s="1">
        <f t="shared" si="48"/>
        <v>4</v>
      </c>
      <c r="AE47" s="1">
        <f t="shared" si="49"/>
        <v>6</v>
      </c>
      <c r="AF47" s="1">
        <f t="shared" si="50"/>
        <v>0</v>
      </c>
      <c r="AG47" s="43"/>
    </row>
    <row r="48" spans="1:33" x14ac:dyDescent="0.3">
      <c r="A48" s="42">
        <v>46035</v>
      </c>
      <c r="B48" s="1">
        <v>47</v>
      </c>
      <c r="C48" s="1" t="s">
        <v>66</v>
      </c>
      <c r="D48" s="1" t="s">
        <v>26</v>
      </c>
      <c r="E48" s="1">
        <v>3</v>
      </c>
      <c r="F48" s="1">
        <v>0</v>
      </c>
      <c r="G48" s="1" t="s">
        <v>83</v>
      </c>
      <c r="H48" s="1" t="s">
        <v>83</v>
      </c>
      <c r="I48" s="1">
        <f t="shared" si="29"/>
        <v>18</v>
      </c>
      <c r="J48" s="1">
        <f t="shared" si="30"/>
        <v>21</v>
      </c>
      <c r="K48" s="1">
        <f t="shared" si="31"/>
        <v>0</v>
      </c>
      <c r="L48" s="1">
        <f t="shared" si="32"/>
        <v>8</v>
      </c>
      <c r="M48" s="1">
        <f t="shared" si="33"/>
        <v>0</v>
      </c>
      <c r="N48" s="1">
        <f t="shared" si="34"/>
        <v>2</v>
      </c>
      <c r="O48" s="1">
        <f t="shared" si="35"/>
        <v>11</v>
      </c>
      <c r="P48" s="1">
        <f t="shared" si="36"/>
        <v>9</v>
      </c>
      <c r="Q48" s="1">
        <f t="shared" si="37"/>
        <v>5</v>
      </c>
      <c r="R48" s="1">
        <f t="shared" si="38"/>
        <v>7</v>
      </c>
      <c r="S48" s="1">
        <f t="shared" si="39"/>
        <v>12</v>
      </c>
      <c r="T48" s="1">
        <f t="shared" si="40"/>
        <v>3</v>
      </c>
      <c r="U48" s="1">
        <f t="shared" si="41"/>
        <v>5</v>
      </c>
      <c r="V48" s="1">
        <f t="shared" si="42"/>
        <v>8</v>
      </c>
      <c r="W48" s="1">
        <f t="shared" si="43"/>
        <v>0</v>
      </c>
      <c r="X48" s="1">
        <f t="shared" si="44"/>
        <v>10</v>
      </c>
      <c r="Y48" s="1">
        <f t="shared" si="45"/>
        <v>11</v>
      </c>
      <c r="Z48" s="1">
        <f t="shared" si="46"/>
        <v>3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4</v>
      </c>
      <c r="AE48" s="1">
        <f t="shared" si="49"/>
        <v>6</v>
      </c>
      <c r="AF48" s="1">
        <f t="shared" si="50"/>
        <v>0</v>
      </c>
      <c r="AG48" s="43"/>
    </row>
    <row r="49" spans="1:33" x14ac:dyDescent="0.3">
      <c r="A49" s="42">
        <v>46038</v>
      </c>
      <c r="B49" s="1">
        <v>48</v>
      </c>
      <c r="C49" s="1" t="s">
        <v>66</v>
      </c>
      <c r="D49" s="1" t="s">
        <v>5</v>
      </c>
      <c r="E49" s="1">
        <v>3</v>
      </c>
      <c r="F49" s="1">
        <v>2</v>
      </c>
      <c r="G49" s="1" t="s">
        <v>84</v>
      </c>
      <c r="H49" s="1" t="s">
        <v>84</v>
      </c>
      <c r="I49" s="1">
        <f t="shared" si="29"/>
        <v>19</v>
      </c>
      <c r="J49" s="1">
        <f t="shared" si="30"/>
        <v>21</v>
      </c>
      <c r="K49" s="1">
        <f t="shared" si="31"/>
        <v>1</v>
      </c>
      <c r="L49" s="1">
        <f t="shared" si="32"/>
        <v>8</v>
      </c>
      <c r="M49" s="1">
        <f t="shared" si="33"/>
        <v>1</v>
      </c>
      <c r="N49" s="1">
        <f t="shared" si="34"/>
        <v>2</v>
      </c>
      <c r="O49" s="1">
        <f t="shared" si="35"/>
        <v>12</v>
      </c>
      <c r="P49" s="1">
        <f t="shared" si="36"/>
        <v>9</v>
      </c>
      <c r="Q49" s="1">
        <f t="shared" si="37"/>
        <v>5</v>
      </c>
      <c r="R49" s="1">
        <f t="shared" si="38"/>
        <v>7</v>
      </c>
      <c r="S49" s="1">
        <f t="shared" si="39"/>
        <v>12</v>
      </c>
      <c r="T49" s="1">
        <f t="shared" si="40"/>
        <v>3</v>
      </c>
      <c r="U49" s="1">
        <f t="shared" si="41"/>
        <v>5</v>
      </c>
      <c r="V49" s="1">
        <f t="shared" si="42"/>
        <v>8</v>
      </c>
      <c r="W49" s="1">
        <f t="shared" si="43"/>
        <v>0</v>
      </c>
      <c r="X49" s="1">
        <f t="shared" si="44"/>
        <v>10</v>
      </c>
      <c r="Y49" s="1">
        <f t="shared" si="45"/>
        <v>11</v>
      </c>
      <c r="Z49" s="1">
        <f t="shared" si="46"/>
        <v>3</v>
      </c>
      <c r="AA49" s="1" t="str">
        <f t="shared" si="27"/>
        <v>W</v>
      </c>
      <c r="AB49" s="1">
        <f t="shared" si="47"/>
        <v>2</v>
      </c>
      <c r="AC49" s="1" t="str">
        <f t="shared" si="28"/>
        <v>W</v>
      </c>
      <c r="AD49" s="1">
        <f t="shared" si="48"/>
        <v>5</v>
      </c>
      <c r="AE49" s="1">
        <f t="shared" si="49"/>
        <v>5</v>
      </c>
      <c r="AF49" s="1">
        <f t="shared" si="50"/>
        <v>0</v>
      </c>
      <c r="AG49" s="43"/>
    </row>
    <row r="50" spans="1:33" x14ac:dyDescent="0.3">
      <c r="A50" s="42">
        <v>46040</v>
      </c>
      <c r="B50" s="1">
        <v>49</v>
      </c>
      <c r="C50" s="1" t="s">
        <v>65</v>
      </c>
      <c r="D50" s="1" t="s">
        <v>20</v>
      </c>
      <c r="E50" s="1">
        <v>0</v>
      </c>
      <c r="F50" s="1">
        <v>5</v>
      </c>
      <c r="G50" s="1" t="s">
        <v>83</v>
      </c>
      <c r="H50" s="1" t="s">
        <v>83</v>
      </c>
      <c r="I50" s="1">
        <f t="shared" si="29"/>
        <v>19</v>
      </c>
      <c r="J50" s="1">
        <f t="shared" si="30"/>
        <v>22</v>
      </c>
      <c r="K50" s="1">
        <f t="shared" si="31"/>
        <v>1</v>
      </c>
      <c r="L50" s="1">
        <f t="shared" si="32"/>
        <v>8</v>
      </c>
      <c r="M50" s="1">
        <f t="shared" si="33"/>
        <v>1</v>
      </c>
      <c r="N50" s="1">
        <f t="shared" si="34"/>
        <v>2</v>
      </c>
      <c r="O50" s="1">
        <f t="shared" si="35"/>
        <v>12</v>
      </c>
      <c r="P50" s="1">
        <f t="shared" si="36"/>
        <v>9</v>
      </c>
      <c r="Q50" s="1">
        <f t="shared" si="37"/>
        <v>5</v>
      </c>
      <c r="R50" s="1">
        <f t="shared" si="38"/>
        <v>7</v>
      </c>
      <c r="S50" s="1">
        <f t="shared" si="39"/>
        <v>13</v>
      </c>
      <c r="T50" s="1">
        <f t="shared" si="40"/>
        <v>3</v>
      </c>
      <c r="U50" s="1">
        <f t="shared" si="41"/>
        <v>5</v>
      </c>
      <c r="V50" s="1">
        <f t="shared" si="42"/>
        <v>8</v>
      </c>
      <c r="W50" s="1">
        <f t="shared" si="43"/>
        <v>0</v>
      </c>
      <c r="X50" s="1">
        <f t="shared" si="44"/>
        <v>10</v>
      </c>
      <c r="Y50" s="1">
        <f t="shared" si="45"/>
        <v>12</v>
      </c>
      <c r="Z50" s="1">
        <f t="shared" si="46"/>
        <v>3</v>
      </c>
      <c r="AA50" s="1" t="str">
        <f t="shared" si="27"/>
        <v>L</v>
      </c>
      <c r="AB50" s="1">
        <f t="shared" si="47"/>
        <v>1</v>
      </c>
      <c r="AC50" s="1" t="str">
        <f t="shared" si="28"/>
        <v>L</v>
      </c>
      <c r="AD50" s="1">
        <f t="shared" si="48"/>
        <v>4</v>
      </c>
      <c r="AE50" s="1">
        <f t="shared" si="49"/>
        <v>6</v>
      </c>
      <c r="AF50" s="1">
        <f t="shared" si="50"/>
        <v>0</v>
      </c>
      <c r="AG50" s="43"/>
    </row>
    <row r="51" spans="1:33" x14ac:dyDescent="0.3">
      <c r="A51" s="42">
        <v>46042</v>
      </c>
      <c r="B51" s="1">
        <v>50</v>
      </c>
      <c r="C51" s="1" t="s">
        <v>65</v>
      </c>
      <c r="D51" s="1" t="s">
        <v>0</v>
      </c>
      <c r="E51" s="1">
        <v>1</v>
      </c>
      <c r="F51" s="1">
        <v>3</v>
      </c>
      <c r="G51" s="1" t="s">
        <v>83</v>
      </c>
      <c r="H51" s="1" t="s">
        <v>83</v>
      </c>
      <c r="I51" s="1">
        <f t="shared" si="29"/>
        <v>19</v>
      </c>
      <c r="J51" s="1">
        <f t="shared" si="30"/>
        <v>23</v>
      </c>
      <c r="K51" s="1">
        <f t="shared" si="31"/>
        <v>1</v>
      </c>
      <c r="L51" s="1">
        <f t="shared" si="32"/>
        <v>8</v>
      </c>
      <c r="M51" s="1">
        <f t="shared" si="33"/>
        <v>1</v>
      </c>
      <c r="N51" s="1">
        <f t="shared" si="34"/>
        <v>2</v>
      </c>
      <c r="O51" s="1">
        <f t="shared" si="35"/>
        <v>12</v>
      </c>
      <c r="P51" s="1">
        <f t="shared" si="36"/>
        <v>9</v>
      </c>
      <c r="Q51" s="1">
        <f t="shared" si="37"/>
        <v>5</v>
      </c>
      <c r="R51" s="1">
        <f t="shared" si="38"/>
        <v>7</v>
      </c>
      <c r="S51" s="1">
        <f t="shared" si="39"/>
        <v>14</v>
      </c>
      <c r="T51" s="1">
        <f t="shared" si="40"/>
        <v>3</v>
      </c>
      <c r="U51" s="1">
        <f t="shared" si="41"/>
        <v>5</v>
      </c>
      <c r="V51" s="1">
        <f t="shared" si="42"/>
        <v>9</v>
      </c>
      <c r="W51" s="1">
        <f t="shared" si="43"/>
        <v>0</v>
      </c>
      <c r="X51" s="1">
        <f t="shared" si="44"/>
        <v>10</v>
      </c>
      <c r="Y51" s="1">
        <f t="shared" si="45"/>
        <v>13</v>
      </c>
      <c r="Z51" s="1">
        <f t="shared" si="46"/>
        <v>3</v>
      </c>
      <c r="AA51" s="1" t="str">
        <f t="shared" si="27"/>
        <v>L</v>
      </c>
      <c r="AB51" s="1">
        <f t="shared" si="47"/>
        <v>2</v>
      </c>
      <c r="AC51" s="1" t="str">
        <f t="shared" si="28"/>
        <v>L</v>
      </c>
      <c r="AD51" s="1">
        <f t="shared" si="48"/>
        <v>4</v>
      </c>
      <c r="AE51" s="1">
        <f t="shared" si="49"/>
        <v>6</v>
      </c>
      <c r="AF51" s="1">
        <f t="shared" si="50"/>
        <v>0</v>
      </c>
      <c r="AG51" s="43"/>
    </row>
    <row r="52" spans="1:33" x14ac:dyDescent="0.3">
      <c r="A52" s="42">
        <v>46045</v>
      </c>
      <c r="B52" s="1">
        <v>51</v>
      </c>
      <c r="C52" s="1" t="s">
        <v>65</v>
      </c>
      <c r="D52" s="1" t="s">
        <v>22</v>
      </c>
      <c r="E52" s="1">
        <v>2</v>
      </c>
      <c r="F52" s="1">
        <v>3</v>
      </c>
      <c r="G52" s="1" t="s">
        <v>83</v>
      </c>
      <c r="H52" s="1" t="s">
        <v>83</v>
      </c>
      <c r="I52" s="1">
        <f t="shared" si="29"/>
        <v>19</v>
      </c>
      <c r="J52" s="1">
        <f t="shared" si="30"/>
        <v>24</v>
      </c>
      <c r="K52" s="1">
        <f t="shared" si="31"/>
        <v>1</v>
      </c>
      <c r="L52" s="1">
        <f t="shared" si="32"/>
        <v>8</v>
      </c>
      <c r="M52" s="1">
        <f t="shared" si="33"/>
        <v>1</v>
      </c>
      <c r="N52" s="1">
        <f t="shared" si="34"/>
        <v>2</v>
      </c>
      <c r="O52" s="1">
        <f t="shared" si="35"/>
        <v>12</v>
      </c>
      <c r="P52" s="1">
        <f t="shared" si="36"/>
        <v>9</v>
      </c>
      <c r="Q52" s="1">
        <f t="shared" si="37"/>
        <v>5</v>
      </c>
      <c r="R52" s="1">
        <f t="shared" si="38"/>
        <v>7</v>
      </c>
      <c r="S52" s="1">
        <f t="shared" si="39"/>
        <v>15</v>
      </c>
      <c r="T52" s="1">
        <f t="shared" si="40"/>
        <v>3</v>
      </c>
      <c r="U52" s="1">
        <f t="shared" si="41"/>
        <v>5</v>
      </c>
      <c r="V52" s="1">
        <f t="shared" si="42"/>
        <v>10</v>
      </c>
      <c r="W52" s="1">
        <f t="shared" si="43"/>
        <v>0</v>
      </c>
      <c r="X52" s="1">
        <f t="shared" si="44"/>
        <v>10</v>
      </c>
      <c r="Y52" s="1">
        <f t="shared" si="45"/>
        <v>14</v>
      </c>
      <c r="Z52" s="1">
        <f t="shared" si="46"/>
        <v>3</v>
      </c>
      <c r="AA52" s="1" t="str">
        <f t="shared" si="27"/>
        <v>L</v>
      </c>
      <c r="AB52" s="1">
        <f t="shared" si="47"/>
        <v>3</v>
      </c>
      <c r="AC52" s="1" t="str">
        <f t="shared" si="28"/>
        <v>L</v>
      </c>
      <c r="AD52" s="1">
        <f t="shared" si="48"/>
        <v>4</v>
      </c>
      <c r="AE52" s="1">
        <f t="shared" si="49"/>
        <v>6</v>
      </c>
      <c r="AF52" s="1">
        <f t="shared" si="50"/>
        <v>0</v>
      </c>
      <c r="AG52" s="43"/>
    </row>
    <row r="53" spans="1:33" x14ac:dyDescent="0.3">
      <c r="A53" s="42">
        <v>46046</v>
      </c>
      <c r="B53" s="1">
        <v>52</v>
      </c>
      <c r="C53" s="1" t="s">
        <v>66</v>
      </c>
      <c r="D53" s="1" t="s">
        <v>18</v>
      </c>
      <c r="E53" s="1">
        <v>4</v>
      </c>
      <c r="F53" s="1">
        <v>5</v>
      </c>
      <c r="G53" s="1" t="s">
        <v>84</v>
      </c>
      <c r="H53" s="1" t="s">
        <v>84</v>
      </c>
      <c r="I53" s="1">
        <f t="shared" si="29"/>
        <v>19</v>
      </c>
      <c r="J53" s="1">
        <f t="shared" si="30"/>
        <v>24</v>
      </c>
      <c r="K53" s="1">
        <f t="shared" si="31"/>
        <v>1</v>
      </c>
      <c r="L53" s="1">
        <f t="shared" si="32"/>
        <v>9</v>
      </c>
      <c r="M53" s="1">
        <f t="shared" si="33"/>
        <v>1</v>
      </c>
      <c r="N53" s="1">
        <f t="shared" si="34"/>
        <v>3</v>
      </c>
      <c r="O53" s="1">
        <f t="shared" si="35"/>
        <v>12</v>
      </c>
      <c r="P53" s="1">
        <f t="shared" si="36"/>
        <v>9</v>
      </c>
      <c r="Q53" s="1">
        <f t="shared" si="37"/>
        <v>6</v>
      </c>
      <c r="R53" s="1">
        <f t="shared" si="38"/>
        <v>7</v>
      </c>
      <c r="S53" s="1">
        <f t="shared" si="39"/>
        <v>15</v>
      </c>
      <c r="T53" s="1">
        <f t="shared" si="40"/>
        <v>3</v>
      </c>
      <c r="U53" s="1">
        <f t="shared" si="41"/>
        <v>5</v>
      </c>
      <c r="V53" s="1">
        <f t="shared" si="42"/>
        <v>10</v>
      </c>
      <c r="W53" s="1">
        <f t="shared" si="43"/>
        <v>0</v>
      </c>
      <c r="X53" s="1">
        <f t="shared" si="44"/>
        <v>10</v>
      </c>
      <c r="Y53" s="1">
        <f t="shared" si="45"/>
        <v>14</v>
      </c>
      <c r="Z53" s="1">
        <f t="shared" si="46"/>
        <v>4</v>
      </c>
      <c r="AA53" s="1" t="str">
        <f t="shared" si="27"/>
        <v>L</v>
      </c>
      <c r="AB53" s="1">
        <f t="shared" si="47"/>
        <v>4</v>
      </c>
      <c r="AC53" s="1" t="str">
        <f t="shared" si="28"/>
        <v>OTL</v>
      </c>
      <c r="AD53" s="1">
        <f t="shared" si="48"/>
        <v>3</v>
      </c>
      <c r="AE53" s="1">
        <f t="shared" si="49"/>
        <v>6</v>
      </c>
      <c r="AF53" s="1">
        <f t="shared" si="50"/>
        <v>1</v>
      </c>
      <c r="AG53" s="43"/>
    </row>
    <row r="54" spans="1:33" x14ac:dyDescent="0.3">
      <c r="A54" s="42">
        <v>46049</v>
      </c>
      <c r="B54" s="1">
        <v>53</v>
      </c>
      <c r="C54" s="1" t="s">
        <v>66</v>
      </c>
      <c r="D54" s="1" t="s">
        <v>22</v>
      </c>
      <c r="E54" s="1">
        <v>3</v>
      </c>
      <c r="F54" s="1">
        <v>4</v>
      </c>
      <c r="G54" s="1" t="s">
        <v>83</v>
      </c>
      <c r="H54" s="1" t="s">
        <v>83</v>
      </c>
      <c r="I54" s="1">
        <f t="shared" si="29"/>
        <v>19</v>
      </c>
      <c r="J54" s="1">
        <f t="shared" si="30"/>
        <v>25</v>
      </c>
      <c r="K54" s="1">
        <f t="shared" si="31"/>
        <v>1</v>
      </c>
      <c r="L54" s="1">
        <f t="shared" si="32"/>
        <v>9</v>
      </c>
      <c r="M54" s="1">
        <f t="shared" si="33"/>
        <v>1</v>
      </c>
      <c r="N54" s="1">
        <f t="shared" si="34"/>
        <v>3</v>
      </c>
      <c r="O54" s="1">
        <f t="shared" si="35"/>
        <v>12</v>
      </c>
      <c r="P54" s="1">
        <f t="shared" si="36"/>
        <v>10</v>
      </c>
      <c r="Q54" s="1">
        <f t="shared" si="37"/>
        <v>6</v>
      </c>
      <c r="R54" s="1">
        <f t="shared" si="38"/>
        <v>7</v>
      </c>
      <c r="S54" s="1">
        <f t="shared" si="39"/>
        <v>15</v>
      </c>
      <c r="T54" s="1">
        <f t="shared" si="40"/>
        <v>3</v>
      </c>
      <c r="U54" s="1">
        <f t="shared" si="41"/>
        <v>5</v>
      </c>
      <c r="V54" s="1">
        <f t="shared" si="42"/>
        <v>11</v>
      </c>
      <c r="W54" s="1">
        <f t="shared" si="43"/>
        <v>0</v>
      </c>
      <c r="X54" s="1">
        <f t="shared" si="44"/>
        <v>10</v>
      </c>
      <c r="Y54" s="1">
        <f t="shared" si="45"/>
        <v>15</v>
      </c>
      <c r="Z54" s="1">
        <f t="shared" si="46"/>
        <v>4</v>
      </c>
      <c r="AA54" s="1" t="str">
        <f t="shared" si="27"/>
        <v>L</v>
      </c>
      <c r="AB54" s="1">
        <f t="shared" si="47"/>
        <v>5</v>
      </c>
      <c r="AC54" s="1" t="str">
        <f t="shared" si="28"/>
        <v>L</v>
      </c>
      <c r="AD54" s="1">
        <f t="shared" si="48"/>
        <v>2</v>
      </c>
      <c r="AE54" s="1">
        <f t="shared" si="49"/>
        <v>7</v>
      </c>
      <c r="AF54" s="1">
        <f t="shared" si="50"/>
        <v>1</v>
      </c>
      <c r="AG54" s="43"/>
    </row>
    <row r="55" spans="1:33" x14ac:dyDescent="0.3">
      <c r="A55" s="42">
        <v>46051</v>
      </c>
      <c r="B55" s="1">
        <v>54</v>
      </c>
      <c r="C55" s="1" t="s">
        <v>66</v>
      </c>
      <c r="D55" s="1" t="s">
        <v>19</v>
      </c>
      <c r="E55" s="1">
        <v>5</v>
      </c>
      <c r="F55" s="1">
        <v>4</v>
      </c>
      <c r="G55" s="1" t="s">
        <v>83</v>
      </c>
      <c r="H55" s="1" t="s">
        <v>83</v>
      </c>
      <c r="I55" s="1">
        <f t="shared" si="29"/>
        <v>20</v>
      </c>
      <c r="J55" s="1">
        <f t="shared" si="30"/>
        <v>25</v>
      </c>
      <c r="K55" s="1">
        <f t="shared" si="31"/>
        <v>1</v>
      </c>
      <c r="L55" s="1">
        <f t="shared" si="32"/>
        <v>9</v>
      </c>
      <c r="M55" s="1">
        <f t="shared" si="33"/>
        <v>1</v>
      </c>
      <c r="N55" s="1">
        <f t="shared" si="34"/>
        <v>3</v>
      </c>
      <c r="O55" s="1">
        <f t="shared" si="35"/>
        <v>13</v>
      </c>
      <c r="P55" s="1">
        <f t="shared" si="36"/>
        <v>10</v>
      </c>
      <c r="Q55" s="1">
        <f t="shared" si="37"/>
        <v>6</v>
      </c>
      <c r="R55" s="1">
        <f t="shared" si="38"/>
        <v>7</v>
      </c>
      <c r="S55" s="1">
        <f t="shared" si="39"/>
        <v>15</v>
      </c>
      <c r="T55" s="1">
        <f t="shared" si="40"/>
        <v>3</v>
      </c>
      <c r="U55" s="1">
        <f t="shared" si="41"/>
        <v>5</v>
      </c>
      <c r="V55" s="1">
        <f t="shared" si="42"/>
        <v>11</v>
      </c>
      <c r="W55" s="1">
        <f t="shared" si="43"/>
        <v>0</v>
      </c>
      <c r="X55" s="1">
        <f t="shared" si="44"/>
        <v>10</v>
      </c>
      <c r="Y55" s="1">
        <f t="shared" si="45"/>
        <v>15</v>
      </c>
      <c r="Z55" s="1">
        <f t="shared" si="46"/>
        <v>4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3</v>
      </c>
      <c r="AE55" s="1">
        <f t="shared" si="49"/>
        <v>6</v>
      </c>
      <c r="AF55" s="1">
        <f t="shared" si="50"/>
        <v>1</v>
      </c>
      <c r="AG55" s="43"/>
    </row>
    <row r="56" spans="1:33" x14ac:dyDescent="0.3">
      <c r="A56" s="42">
        <v>46053</v>
      </c>
      <c r="B56" s="1">
        <v>55</v>
      </c>
      <c r="C56" s="1" t="s">
        <v>66</v>
      </c>
      <c r="D56" s="1" t="s">
        <v>23</v>
      </c>
      <c r="E56" s="1">
        <v>3</v>
      </c>
      <c r="F56" s="1">
        <v>5</v>
      </c>
      <c r="G56" s="1" t="s">
        <v>83</v>
      </c>
      <c r="H56" s="1" t="s">
        <v>83</v>
      </c>
      <c r="I56" s="1">
        <f t="shared" si="29"/>
        <v>20</v>
      </c>
      <c r="J56" s="1">
        <f t="shared" si="30"/>
        <v>26</v>
      </c>
      <c r="K56" s="1">
        <f t="shared" si="31"/>
        <v>1</v>
      </c>
      <c r="L56" s="1">
        <f t="shared" si="32"/>
        <v>9</v>
      </c>
      <c r="M56" s="1">
        <f t="shared" si="33"/>
        <v>1</v>
      </c>
      <c r="N56" s="1">
        <f t="shared" si="34"/>
        <v>3</v>
      </c>
      <c r="O56" s="1">
        <f t="shared" si="35"/>
        <v>13</v>
      </c>
      <c r="P56" s="1">
        <f t="shared" si="36"/>
        <v>11</v>
      </c>
      <c r="Q56" s="1">
        <f t="shared" si="37"/>
        <v>6</v>
      </c>
      <c r="R56" s="1">
        <f t="shared" si="38"/>
        <v>7</v>
      </c>
      <c r="S56" s="1">
        <f t="shared" si="39"/>
        <v>15</v>
      </c>
      <c r="T56" s="1">
        <f t="shared" si="40"/>
        <v>3</v>
      </c>
      <c r="U56" s="1">
        <f t="shared" si="41"/>
        <v>5</v>
      </c>
      <c r="V56" s="1">
        <f t="shared" si="42"/>
        <v>11</v>
      </c>
      <c r="W56" s="1">
        <f t="shared" si="43"/>
        <v>0</v>
      </c>
      <c r="X56" s="1">
        <f t="shared" si="44"/>
        <v>10</v>
      </c>
      <c r="Y56" s="1">
        <f t="shared" si="45"/>
        <v>15</v>
      </c>
      <c r="Z56" s="1">
        <f t="shared" si="46"/>
        <v>4</v>
      </c>
      <c r="AA56" s="1" t="str">
        <f t="shared" si="27"/>
        <v>L</v>
      </c>
      <c r="AB56" s="1">
        <f t="shared" si="47"/>
        <v>1</v>
      </c>
      <c r="AC56" s="1" t="str">
        <f t="shared" si="28"/>
        <v>L</v>
      </c>
      <c r="AD56" s="1">
        <f t="shared" si="48"/>
        <v>3</v>
      </c>
      <c r="AE56" s="1">
        <f t="shared" si="49"/>
        <v>6</v>
      </c>
      <c r="AF56" s="1">
        <f t="shared" si="50"/>
        <v>1</v>
      </c>
      <c r="AG56" s="43"/>
    </row>
    <row r="57" spans="1:33" x14ac:dyDescent="0.3">
      <c r="A57" s="42">
        <v>46055</v>
      </c>
      <c r="B57" s="1">
        <v>56</v>
      </c>
      <c r="C57" s="1" t="s">
        <v>65</v>
      </c>
      <c r="D57" s="1" t="s">
        <v>15</v>
      </c>
      <c r="E57" s="1">
        <v>5</v>
      </c>
      <c r="F57" s="1">
        <v>6</v>
      </c>
      <c r="G57" s="1" t="s">
        <v>83</v>
      </c>
      <c r="H57" s="1" t="s">
        <v>83</v>
      </c>
      <c r="I57" s="1">
        <f t="shared" si="29"/>
        <v>20</v>
      </c>
      <c r="J57" s="1">
        <f t="shared" si="30"/>
        <v>27</v>
      </c>
      <c r="K57" s="1">
        <f t="shared" si="31"/>
        <v>1</v>
      </c>
      <c r="L57" s="1">
        <f t="shared" si="32"/>
        <v>9</v>
      </c>
      <c r="M57" s="1">
        <f t="shared" si="33"/>
        <v>1</v>
      </c>
      <c r="N57" s="1">
        <f t="shared" si="34"/>
        <v>3</v>
      </c>
      <c r="O57" s="1">
        <f t="shared" si="35"/>
        <v>13</v>
      </c>
      <c r="P57" s="1">
        <f t="shared" si="36"/>
        <v>11</v>
      </c>
      <c r="Q57" s="1">
        <f t="shared" si="37"/>
        <v>6</v>
      </c>
      <c r="R57" s="1">
        <f t="shared" si="38"/>
        <v>7</v>
      </c>
      <c r="S57" s="1">
        <f t="shared" si="39"/>
        <v>16</v>
      </c>
      <c r="T57" s="1">
        <f t="shared" si="40"/>
        <v>3</v>
      </c>
      <c r="U57" s="1">
        <f t="shared" si="41"/>
        <v>5</v>
      </c>
      <c r="V57" s="1">
        <f t="shared" si="42"/>
        <v>12</v>
      </c>
      <c r="W57" s="1">
        <f t="shared" si="43"/>
        <v>0</v>
      </c>
      <c r="X57" s="1">
        <f t="shared" si="44"/>
        <v>10</v>
      </c>
      <c r="Y57" s="1">
        <f t="shared" si="45"/>
        <v>16</v>
      </c>
      <c r="Z57" s="1">
        <f t="shared" si="46"/>
        <v>4</v>
      </c>
      <c r="AA57" s="1" t="str">
        <f t="shared" si="27"/>
        <v>L</v>
      </c>
      <c r="AB57" s="1">
        <f t="shared" si="47"/>
        <v>2</v>
      </c>
      <c r="AC57" s="1" t="str">
        <f t="shared" si="28"/>
        <v>L</v>
      </c>
      <c r="AD57" s="1">
        <f t="shared" si="48"/>
        <v>3</v>
      </c>
      <c r="AE57" s="1">
        <f t="shared" si="49"/>
        <v>6</v>
      </c>
      <c r="AF57" s="1">
        <f t="shared" si="50"/>
        <v>1</v>
      </c>
      <c r="AG57" s="43"/>
    </row>
    <row r="58" spans="1:33" x14ac:dyDescent="0.3">
      <c r="A58" s="42">
        <v>46057</v>
      </c>
      <c r="B58" s="1">
        <v>57</v>
      </c>
      <c r="C58" s="1" t="s">
        <v>65</v>
      </c>
      <c r="D58" s="1" t="s">
        <v>22</v>
      </c>
      <c r="E58" s="1">
        <v>4</v>
      </c>
      <c r="F58" s="1">
        <v>5</v>
      </c>
      <c r="G58" s="1" t="s">
        <v>83</v>
      </c>
      <c r="H58" s="1" t="s">
        <v>83</v>
      </c>
      <c r="I58" s="1">
        <f t="shared" si="29"/>
        <v>20</v>
      </c>
      <c r="J58" s="1">
        <f t="shared" si="30"/>
        <v>28</v>
      </c>
      <c r="K58" s="1">
        <f t="shared" si="31"/>
        <v>1</v>
      </c>
      <c r="L58" s="1">
        <f t="shared" si="32"/>
        <v>9</v>
      </c>
      <c r="M58" s="1">
        <f t="shared" si="33"/>
        <v>1</v>
      </c>
      <c r="N58" s="1">
        <f t="shared" si="34"/>
        <v>3</v>
      </c>
      <c r="O58" s="1">
        <f t="shared" si="35"/>
        <v>13</v>
      </c>
      <c r="P58" s="1">
        <f t="shared" si="36"/>
        <v>11</v>
      </c>
      <c r="Q58" s="1">
        <f t="shared" si="37"/>
        <v>6</v>
      </c>
      <c r="R58" s="1">
        <f t="shared" si="38"/>
        <v>7</v>
      </c>
      <c r="S58" s="1">
        <f t="shared" si="39"/>
        <v>17</v>
      </c>
      <c r="T58" s="1">
        <f t="shared" si="40"/>
        <v>3</v>
      </c>
      <c r="U58" s="1">
        <f t="shared" si="41"/>
        <v>5</v>
      </c>
      <c r="V58" s="1">
        <f t="shared" si="42"/>
        <v>13</v>
      </c>
      <c r="W58" s="1">
        <f t="shared" si="43"/>
        <v>0</v>
      </c>
      <c r="X58" s="1">
        <f t="shared" si="44"/>
        <v>10</v>
      </c>
      <c r="Y58" s="1">
        <f t="shared" si="45"/>
        <v>17</v>
      </c>
      <c r="Z58" s="1">
        <f t="shared" si="46"/>
        <v>4</v>
      </c>
      <c r="AA58" s="1" t="str">
        <f t="shared" si="27"/>
        <v>L</v>
      </c>
      <c r="AB58" s="1">
        <f t="shared" si="47"/>
        <v>3</v>
      </c>
      <c r="AC58" s="1" t="str">
        <f t="shared" si="28"/>
        <v>L</v>
      </c>
      <c r="AD58" s="1">
        <f t="shared" si="48"/>
        <v>2</v>
      </c>
      <c r="AE58" s="1">
        <f t="shared" si="49"/>
        <v>7</v>
      </c>
      <c r="AF58" s="1">
        <f t="shared" si="50"/>
        <v>1</v>
      </c>
      <c r="AG58" s="43"/>
    </row>
    <row r="59" spans="1:33" x14ac:dyDescent="0.3">
      <c r="A59" s="42">
        <v>46079</v>
      </c>
      <c r="B59" s="1">
        <v>58</v>
      </c>
      <c r="C59" s="1" t="s">
        <v>66</v>
      </c>
      <c r="D59" s="1" t="s">
        <v>7</v>
      </c>
      <c r="E59" s="1">
        <v>5</v>
      </c>
      <c r="F59" s="1">
        <v>1</v>
      </c>
      <c r="G59" s="1" t="s">
        <v>83</v>
      </c>
      <c r="H59" s="1" t="s">
        <v>83</v>
      </c>
      <c r="I59" s="1">
        <f t="shared" si="29"/>
        <v>21</v>
      </c>
      <c r="J59" s="1">
        <f t="shared" si="30"/>
        <v>28</v>
      </c>
      <c r="K59" s="1">
        <f t="shared" si="31"/>
        <v>1</v>
      </c>
      <c r="L59" s="1">
        <f t="shared" si="32"/>
        <v>9</v>
      </c>
      <c r="M59" s="1">
        <f t="shared" si="33"/>
        <v>1</v>
      </c>
      <c r="N59" s="1">
        <f t="shared" si="34"/>
        <v>3</v>
      </c>
      <c r="O59" s="1">
        <f t="shared" si="35"/>
        <v>14</v>
      </c>
      <c r="P59" s="1">
        <f t="shared" si="36"/>
        <v>11</v>
      </c>
      <c r="Q59" s="1">
        <f t="shared" si="37"/>
        <v>6</v>
      </c>
      <c r="R59" s="1">
        <f t="shared" si="38"/>
        <v>7</v>
      </c>
      <c r="S59" s="1">
        <f t="shared" si="39"/>
        <v>17</v>
      </c>
      <c r="T59" s="1">
        <f t="shared" si="40"/>
        <v>3</v>
      </c>
      <c r="U59" s="1">
        <f t="shared" si="41"/>
        <v>5</v>
      </c>
      <c r="V59" s="1">
        <f t="shared" si="42"/>
        <v>13</v>
      </c>
      <c r="W59" s="1">
        <f t="shared" si="43"/>
        <v>0</v>
      </c>
      <c r="X59" s="1">
        <f t="shared" si="44"/>
        <v>11</v>
      </c>
      <c r="Y59" s="1">
        <f t="shared" si="45"/>
        <v>17</v>
      </c>
      <c r="Z59" s="1">
        <f t="shared" si="46"/>
        <v>4</v>
      </c>
      <c r="AA59" s="1" t="str">
        <f t="shared" si="27"/>
        <v>W</v>
      </c>
      <c r="AB59" s="1">
        <f t="shared" si="47"/>
        <v>1</v>
      </c>
      <c r="AC59" s="1" t="str">
        <f t="shared" si="28"/>
        <v>W</v>
      </c>
      <c r="AD59" s="1">
        <f t="shared" si="48"/>
        <v>2</v>
      </c>
      <c r="AE59" s="1">
        <f t="shared" si="49"/>
        <v>7</v>
      </c>
      <c r="AF59" s="1">
        <f t="shared" si="50"/>
        <v>1</v>
      </c>
      <c r="AG59" s="43"/>
    </row>
    <row r="60" spans="1:33" x14ac:dyDescent="0.3">
      <c r="A60" s="42">
        <v>46081</v>
      </c>
      <c r="B60" s="1">
        <v>59</v>
      </c>
      <c r="C60" s="1" t="s">
        <v>66</v>
      </c>
      <c r="D60" s="1" t="s">
        <v>14</v>
      </c>
      <c r="E60" s="1">
        <v>1</v>
      </c>
      <c r="F60" s="1">
        <v>3</v>
      </c>
      <c r="G60" s="1" t="s">
        <v>83</v>
      </c>
      <c r="H60" s="1" t="s">
        <v>83</v>
      </c>
      <c r="I60" s="1">
        <f t="shared" si="29"/>
        <v>21</v>
      </c>
      <c r="J60" s="1">
        <f t="shared" si="30"/>
        <v>29</v>
      </c>
      <c r="K60" s="1">
        <f t="shared" si="31"/>
        <v>1</v>
      </c>
      <c r="L60" s="1">
        <f t="shared" si="32"/>
        <v>9</v>
      </c>
      <c r="M60" s="1">
        <f t="shared" si="33"/>
        <v>1</v>
      </c>
      <c r="N60" s="1">
        <f t="shared" si="34"/>
        <v>3</v>
      </c>
      <c r="O60" s="1">
        <f t="shared" si="35"/>
        <v>14</v>
      </c>
      <c r="P60" s="1">
        <f t="shared" si="36"/>
        <v>12</v>
      </c>
      <c r="Q60" s="1">
        <f t="shared" si="37"/>
        <v>6</v>
      </c>
      <c r="R60" s="1">
        <f t="shared" si="38"/>
        <v>7</v>
      </c>
      <c r="S60" s="1">
        <f t="shared" si="39"/>
        <v>17</v>
      </c>
      <c r="T60" s="1">
        <f t="shared" si="40"/>
        <v>3</v>
      </c>
      <c r="U60" s="1">
        <f t="shared" si="41"/>
        <v>5</v>
      </c>
      <c r="V60" s="1">
        <f t="shared" si="42"/>
        <v>13</v>
      </c>
      <c r="W60" s="1">
        <f t="shared" si="43"/>
        <v>0</v>
      </c>
      <c r="X60" s="1">
        <f t="shared" si="44"/>
        <v>11</v>
      </c>
      <c r="Y60" s="1">
        <f t="shared" si="45"/>
        <v>17</v>
      </c>
      <c r="Z60" s="1">
        <f t="shared" si="46"/>
        <v>4</v>
      </c>
      <c r="AA60" s="1" t="str">
        <f t="shared" si="27"/>
        <v>L</v>
      </c>
      <c r="AB60" s="1">
        <f t="shared" si="47"/>
        <v>1</v>
      </c>
      <c r="AC60" s="1" t="str">
        <f t="shared" si="28"/>
        <v>L</v>
      </c>
      <c r="AD60" s="1">
        <f t="shared" si="48"/>
        <v>2</v>
      </c>
      <c r="AE60" s="1">
        <f t="shared" si="49"/>
        <v>7</v>
      </c>
      <c r="AF60" s="1">
        <f t="shared" si="50"/>
        <v>1</v>
      </c>
      <c r="AG60" s="43"/>
    </row>
    <row r="61" spans="1:33" x14ac:dyDescent="0.3">
      <c r="A61" s="42">
        <v>46082</v>
      </c>
      <c r="B61" s="1">
        <v>60</v>
      </c>
      <c r="C61" s="1" t="s">
        <v>65</v>
      </c>
      <c r="D61" s="1" t="s">
        <v>17</v>
      </c>
      <c r="E61" s="1">
        <v>3</v>
      </c>
      <c r="F61" s="1">
        <v>1</v>
      </c>
      <c r="G61" s="1" t="s">
        <v>83</v>
      </c>
      <c r="H61" s="1" t="s">
        <v>83</v>
      </c>
      <c r="I61" s="1">
        <f t="shared" si="29"/>
        <v>22</v>
      </c>
      <c r="J61" s="1">
        <f t="shared" si="30"/>
        <v>29</v>
      </c>
      <c r="K61" s="1">
        <f t="shared" si="31"/>
        <v>1</v>
      </c>
      <c r="L61" s="1">
        <f t="shared" si="32"/>
        <v>9</v>
      </c>
      <c r="M61" s="1">
        <f t="shared" si="33"/>
        <v>1</v>
      </c>
      <c r="N61" s="1">
        <f t="shared" si="34"/>
        <v>3</v>
      </c>
      <c r="O61" s="1">
        <f t="shared" si="35"/>
        <v>14</v>
      </c>
      <c r="P61" s="1">
        <f t="shared" si="36"/>
        <v>12</v>
      </c>
      <c r="Q61" s="1">
        <f t="shared" si="37"/>
        <v>6</v>
      </c>
      <c r="R61" s="1">
        <f t="shared" si="38"/>
        <v>8</v>
      </c>
      <c r="S61" s="1">
        <f t="shared" si="39"/>
        <v>17</v>
      </c>
      <c r="T61" s="1">
        <f t="shared" si="40"/>
        <v>3</v>
      </c>
      <c r="U61" s="1">
        <f t="shared" si="41"/>
        <v>6</v>
      </c>
      <c r="V61" s="1">
        <f t="shared" si="42"/>
        <v>13</v>
      </c>
      <c r="W61" s="1">
        <f t="shared" si="43"/>
        <v>0</v>
      </c>
      <c r="X61" s="1">
        <f t="shared" si="44"/>
        <v>12</v>
      </c>
      <c r="Y61" s="1">
        <f t="shared" si="45"/>
        <v>17</v>
      </c>
      <c r="Z61" s="1">
        <f t="shared" si="46"/>
        <v>4</v>
      </c>
      <c r="AA61" s="1" t="str">
        <f t="shared" si="27"/>
        <v>W</v>
      </c>
      <c r="AB61" s="1">
        <f t="shared" si="47"/>
        <v>1</v>
      </c>
      <c r="AC61" s="1" t="str">
        <f t="shared" si="28"/>
        <v>W</v>
      </c>
      <c r="AD61" s="1">
        <f t="shared" si="48"/>
        <v>3</v>
      </c>
      <c r="AE61" s="1">
        <f t="shared" si="49"/>
        <v>6</v>
      </c>
      <c r="AF61" s="1">
        <f t="shared" si="50"/>
        <v>1</v>
      </c>
      <c r="AG61" s="43"/>
    </row>
    <row r="62" spans="1:33" x14ac:dyDescent="0.3">
      <c r="A62" s="42">
        <v>46085</v>
      </c>
      <c r="B62" s="1">
        <v>61</v>
      </c>
      <c r="C62" s="1" t="s">
        <v>65</v>
      </c>
      <c r="D62" s="1" t="s">
        <v>7</v>
      </c>
      <c r="E62" s="1">
        <v>3</v>
      </c>
      <c r="F62" s="1">
        <v>2</v>
      </c>
      <c r="G62" s="1" t="s">
        <v>83</v>
      </c>
      <c r="H62" s="1" t="s">
        <v>83</v>
      </c>
      <c r="I62" s="1">
        <f t="shared" si="29"/>
        <v>23</v>
      </c>
      <c r="J62" s="1">
        <f t="shared" si="30"/>
        <v>29</v>
      </c>
      <c r="K62" s="1">
        <f t="shared" si="31"/>
        <v>1</v>
      </c>
      <c r="L62" s="1">
        <f t="shared" si="32"/>
        <v>9</v>
      </c>
      <c r="M62" s="1">
        <f t="shared" si="33"/>
        <v>1</v>
      </c>
      <c r="N62" s="1">
        <f t="shared" si="34"/>
        <v>3</v>
      </c>
      <c r="O62" s="1">
        <f t="shared" si="35"/>
        <v>14</v>
      </c>
      <c r="P62" s="1">
        <f t="shared" si="36"/>
        <v>12</v>
      </c>
      <c r="Q62" s="1">
        <f t="shared" si="37"/>
        <v>6</v>
      </c>
      <c r="R62" s="1">
        <f t="shared" si="38"/>
        <v>9</v>
      </c>
      <c r="S62" s="1">
        <f t="shared" si="39"/>
        <v>17</v>
      </c>
      <c r="T62" s="1">
        <f t="shared" si="40"/>
        <v>3</v>
      </c>
      <c r="U62" s="1">
        <f t="shared" si="41"/>
        <v>6</v>
      </c>
      <c r="V62" s="1">
        <f t="shared" si="42"/>
        <v>13</v>
      </c>
      <c r="W62" s="1">
        <f t="shared" si="43"/>
        <v>0</v>
      </c>
      <c r="X62" s="1">
        <f t="shared" si="44"/>
        <v>13</v>
      </c>
      <c r="Y62" s="1">
        <f t="shared" si="45"/>
        <v>17</v>
      </c>
      <c r="Z62" s="1">
        <f t="shared" si="46"/>
        <v>4</v>
      </c>
      <c r="AA62" s="1" t="str">
        <f t="shared" si="27"/>
        <v>W</v>
      </c>
      <c r="AB62" s="1">
        <f t="shared" si="47"/>
        <v>2</v>
      </c>
      <c r="AC62" s="1" t="str">
        <f t="shared" si="28"/>
        <v>W</v>
      </c>
      <c r="AD62" s="1">
        <f t="shared" si="48"/>
        <v>4</v>
      </c>
      <c r="AE62" s="1">
        <f t="shared" si="49"/>
        <v>5</v>
      </c>
      <c r="AF62" s="1">
        <f t="shared" si="50"/>
        <v>1</v>
      </c>
      <c r="AG62" s="43"/>
    </row>
    <row r="63" spans="1:33" x14ac:dyDescent="0.3">
      <c r="A63" s="42">
        <v>46087</v>
      </c>
      <c r="B63" s="1">
        <v>62</v>
      </c>
      <c r="C63" s="1" t="s">
        <v>65</v>
      </c>
      <c r="D63" s="1" t="s">
        <v>8</v>
      </c>
      <c r="E63" s="1">
        <v>3</v>
      </c>
      <c r="F63" s="1">
        <v>2</v>
      </c>
      <c r="G63" s="1" t="s">
        <v>84</v>
      </c>
      <c r="H63" s="1" t="s">
        <v>83</v>
      </c>
      <c r="I63" s="1">
        <f t="shared" si="29"/>
        <v>24</v>
      </c>
      <c r="J63" s="1">
        <f t="shared" si="30"/>
        <v>29</v>
      </c>
      <c r="K63" s="1">
        <f t="shared" si="31"/>
        <v>2</v>
      </c>
      <c r="L63" s="1">
        <f t="shared" si="32"/>
        <v>9</v>
      </c>
      <c r="M63" s="1">
        <f t="shared" si="33"/>
        <v>1</v>
      </c>
      <c r="N63" s="1">
        <f t="shared" si="34"/>
        <v>3</v>
      </c>
      <c r="O63" s="1">
        <f t="shared" si="35"/>
        <v>14</v>
      </c>
      <c r="P63" s="1">
        <f t="shared" si="36"/>
        <v>12</v>
      </c>
      <c r="Q63" s="1">
        <f t="shared" si="37"/>
        <v>6</v>
      </c>
      <c r="R63" s="1">
        <f t="shared" si="38"/>
        <v>10</v>
      </c>
      <c r="S63" s="1">
        <f t="shared" si="39"/>
        <v>17</v>
      </c>
      <c r="T63" s="1">
        <f t="shared" si="40"/>
        <v>3</v>
      </c>
      <c r="U63" s="1">
        <f t="shared" si="41"/>
        <v>6</v>
      </c>
      <c r="V63" s="1">
        <f t="shared" si="42"/>
        <v>13</v>
      </c>
      <c r="W63" s="1">
        <f t="shared" si="43"/>
        <v>0</v>
      </c>
      <c r="X63" s="1">
        <f t="shared" si="44"/>
        <v>14</v>
      </c>
      <c r="Y63" s="1">
        <f t="shared" si="45"/>
        <v>17</v>
      </c>
      <c r="Z63" s="1">
        <f t="shared" si="46"/>
        <v>4</v>
      </c>
      <c r="AA63" s="1" t="str">
        <f t="shared" si="27"/>
        <v>W</v>
      </c>
      <c r="AB63" s="1">
        <f t="shared" si="47"/>
        <v>3</v>
      </c>
      <c r="AC63" s="1" t="str">
        <f t="shared" si="28"/>
        <v>W</v>
      </c>
      <c r="AD63" s="1">
        <f t="shared" si="48"/>
        <v>5</v>
      </c>
      <c r="AE63" s="1">
        <f t="shared" si="49"/>
        <v>5</v>
      </c>
      <c r="AF63" s="1">
        <f t="shared" si="50"/>
        <v>0</v>
      </c>
      <c r="AG63" s="43"/>
    </row>
    <row r="64" spans="1:33" x14ac:dyDescent="0.3">
      <c r="A64" s="42">
        <v>46089</v>
      </c>
      <c r="B64" s="1">
        <v>63</v>
      </c>
      <c r="C64" s="1" t="s">
        <v>65</v>
      </c>
      <c r="D64" s="1" t="s">
        <v>31</v>
      </c>
      <c r="E64" s="1">
        <v>4</v>
      </c>
      <c r="F64" s="1">
        <v>0</v>
      </c>
      <c r="G64" s="1" t="s">
        <v>83</v>
      </c>
      <c r="H64" s="1" t="s">
        <v>83</v>
      </c>
      <c r="I64" s="1">
        <f t="shared" si="29"/>
        <v>25</v>
      </c>
      <c r="J64" s="1">
        <f t="shared" si="30"/>
        <v>29</v>
      </c>
      <c r="K64" s="1">
        <f t="shared" si="31"/>
        <v>2</v>
      </c>
      <c r="L64" s="1">
        <f t="shared" si="32"/>
        <v>9</v>
      </c>
      <c r="M64" s="1">
        <f t="shared" si="33"/>
        <v>1</v>
      </c>
      <c r="N64" s="1">
        <f t="shared" si="34"/>
        <v>3</v>
      </c>
      <c r="O64" s="1">
        <f t="shared" si="35"/>
        <v>14</v>
      </c>
      <c r="P64" s="1">
        <f t="shared" si="36"/>
        <v>12</v>
      </c>
      <c r="Q64" s="1">
        <f t="shared" si="37"/>
        <v>6</v>
      </c>
      <c r="R64" s="1">
        <f t="shared" si="38"/>
        <v>11</v>
      </c>
      <c r="S64" s="1">
        <f t="shared" si="39"/>
        <v>17</v>
      </c>
      <c r="T64" s="1">
        <f t="shared" si="40"/>
        <v>3</v>
      </c>
      <c r="U64" s="1">
        <f t="shared" si="41"/>
        <v>6</v>
      </c>
      <c r="V64" s="1">
        <f t="shared" si="42"/>
        <v>13</v>
      </c>
      <c r="W64" s="1">
        <f t="shared" si="43"/>
        <v>0</v>
      </c>
      <c r="X64" s="1">
        <f t="shared" si="44"/>
        <v>15</v>
      </c>
      <c r="Y64" s="1">
        <f t="shared" si="45"/>
        <v>17</v>
      </c>
      <c r="Z64" s="1">
        <f t="shared" si="46"/>
        <v>4</v>
      </c>
      <c r="AA64" s="1" t="str">
        <f t="shared" si="27"/>
        <v>W</v>
      </c>
      <c r="AB64" s="1">
        <f t="shared" si="47"/>
        <v>4</v>
      </c>
      <c r="AC64" s="1" t="str">
        <f t="shared" si="28"/>
        <v>W</v>
      </c>
      <c r="AD64" s="1">
        <f t="shared" si="48"/>
        <v>6</v>
      </c>
      <c r="AE64" s="1">
        <f t="shared" si="49"/>
        <v>4</v>
      </c>
      <c r="AF64" s="1">
        <f t="shared" si="50"/>
        <v>0</v>
      </c>
      <c r="AG64" s="43"/>
    </row>
    <row r="65" spans="1:33" x14ac:dyDescent="0.3">
      <c r="A65" s="42">
        <v>46091</v>
      </c>
      <c r="B65" s="1">
        <v>64</v>
      </c>
      <c r="C65" s="1" t="s">
        <v>66</v>
      </c>
      <c r="D65" s="1" t="s">
        <v>13</v>
      </c>
      <c r="E65" s="1">
        <v>3</v>
      </c>
      <c r="F65" s="1">
        <v>4</v>
      </c>
      <c r="G65" s="1" t="s">
        <v>84</v>
      </c>
      <c r="H65" s="1" t="s">
        <v>83</v>
      </c>
      <c r="I65" s="1">
        <f t="shared" si="29"/>
        <v>25</v>
      </c>
      <c r="J65" s="1">
        <f t="shared" si="30"/>
        <v>29</v>
      </c>
      <c r="K65" s="1">
        <f t="shared" si="31"/>
        <v>2</v>
      </c>
      <c r="L65" s="1">
        <f t="shared" si="32"/>
        <v>10</v>
      </c>
      <c r="M65" s="1">
        <f t="shared" si="33"/>
        <v>1</v>
      </c>
      <c r="N65" s="1">
        <f t="shared" si="34"/>
        <v>3</v>
      </c>
      <c r="O65" s="1">
        <f t="shared" si="35"/>
        <v>14</v>
      </c>
      <c r="P65" s="1">
        <f t="shared" si="36"/>
        <v>12</v>
      </c>
      <c r="Q65" s="1">
        <f t="shared" si="37"/>
        <v>7</v>
      </c>
      <c r="R65" s="1">
        <f t="shared" si="38"/>
        <v>11</v>
      </c>
      <c r="S65" s="1">
        <f t="shared" si="39"/>
        <v>17</v>
      </c>
      <c r="T65" s="1">
        <f t="shared" si="40"/>
        <v>3</v>
      </c>
      <c r="U65" s="1">
        <f t="shared" si="41"/>
        <v>6</v>
      </c>
      <c r="V65" s="1">
        <f t="shared" si="42"/>
        <v>13</v>
      </c>
      <c r="W65" s="1">
        <f t="shared" si="43"/>
        <v>0</v>
      </c>
      <c r="X65" s="1">
        <f t="shared" si="44"/>
        <v>15</v>
      </c>
      <c r="Y65" s="1">
        <f t="shared" si="45"/>
        <v>17</v>
      </c>
      <c r="Z65" s="1">
        <f t="shared" si="46"/>
        <v>4</v>
      </c>
      <c r="AA65" s="1" t="str">
        <f t="shared" si="27"/>
        <v>L</v>
      </c>
      <c r="AB65" s="1">
        <f t="shared" si="47"/>
        <v>1</v>
      </c>
      <c r="AC65" s="1" t="str">
        <f t="shared" si="28"/>
        <v>OTL</v>
      </c>
      <c r="AD65" s="1">
        <f t="shared" si="48"/>
        <v>5</v>
      </c>
      <c r="AE65" s="1">
        <f t="shared" si="49"/>
        <v>4</v>
      </c>
      <c r="AF65" s="1">
        <f t="shared" si="50"/>
        <v>1</v>
      </c>
      <c r="AG65" s="43"/>
    </row>
    <row r="66" spans="1:33" x14ac:dyDescent="0.3">
      <c r="A66" s="42">
        <v>46093</v>
      </c>
      <c r="B66" s="1">
        <v>65</v>
      </c>
      <c r="C66" s="1" t="s">
        <v>65</v>
      </c>
      <c r="D66" s="1" t="s">
        <v>26</v>
      </c>
      <c r="E66" s="1">
        <v>3</v>
      </c>
      <c r="F66" s="1">
        <v>1</v>
      </c>
      <c r="G66" s="1" t="s">
        <v>83</v>
      </c>
      <c r="H66" s="1" t="s">
        <v>83</v>
      </c>
      <c r="I66" s="1">
        <f t="shared" si="29"/>
        <v>26</v>
      </c>
      <c r="J66" s="1">
        <f t="shared" si="30"/>
        <v>29</v>
      </c>
      <c r="K66" s="1">
        <f t="shared" si="31"/>
        <v>2</v>
      </c>
      <c r="L66" s="1">
        <f t="shared" si="32"/>
        <v>10</v>
      </c>
      <c r="M66" s="1">
        <f t="shared" si="33"/>
        <v>1</v>
      </c>
      <c r="N66" s="1">
        <f t="shared" si="34"/>
        <v>3</v>
      </c>
      <c r="O66" s="1">
        <f t="shared" si="35"/>
        <v>14</v>
      </c>
      <c r="P66" s="1">
        <f t="shared" si="36"/>
        <v>12</v>
      </c>
      <c r="Q66" s="1">
        <f t="shared" si="37"/>
        <v>7</v>
      </c>
      <c r="R66" s="1">
        <f t="shared" si="38"/>
        <v>12</v>
      </c>
      <c r="S66" s="1">
        <f t="shared" si="39"/>
        <v>17</v>
      </c>
      <c r="T66" s="1">
        <f t="shared" si="40"/>
        <v>3</v>
      </c>
      <c r="U66" s="1">
        <f t="shared" si="41"/>
        <v>6</v>
      </c>
      <c r="V66" s="1">
        <f t="shared" si="42"/>
        <v>13</v>
      </c>
      <c r="W66" s="1">
        <f t="shared" si="43"/>
        <v>0</v>
      </c>
      <c r="X66" s="1">
        <f t="shared" si="44"/>
        <v>15</v>
      </c>
      <c r="Y66" s="1">
        <f t="shared" si="45"/>
        <v>17</v>
      </c>
      <c r="Z66" s="1">
        <f t="shared" si="46"/>
        <v>4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6</v>
      </c>
      <c r="AE66" s="1">
        <f t="shared" si="49"/>
        <v>3</v>
      </c>
      <c r="AF66" s="1">
        <f t="shared" si="50"/>
        <v>1</v>
      </c>
      <c r="AG66" s="43"/>
    </row>
    <row r="67" spans="1:33" x14ac:dyDescent="0.3">
      <c r="A67" s="42">
        <v>46094</v>
      </c>
      <c r="B67" s="1">
        <v>66</v>
      </c>
      <c r="C67" s="1" t="s">
        <v>66</v>
      </c>
      <c r="D67" s="1" t="s">
        <v>20</v>
      </c>
      <c r="E67" s="1">
        <v>3</v>
      </c>
      <c r="F67" s="1">
        <v>2</v>
      </c>
      <c r="G67" s="1" t="s">
        <v>84</v>
      </c>
      <c r="H67" s="1" t="s">
        <v>83</v>
      </c>
      <c r="I67" s="1">
        <f t="shared" ref="I67:I83" si="53">IF(E67="","",IF(E67&gt;F67,I66+1,I66))</f>
        <v>27</v>
      </c>
      <c r="J67" s="1">
        <f t="shared" ref="J67:J83" si="54">IF(E67="","",IF(AND(F67&gt;E67,G67=$AK$2,H67=$AK$2),J66+1,J66))</f>
        <v>29</v>
      </c>
      <c r="K67" s="1">
        <f t="shared" ref="K67:K83" si="55">IF(E67="","",IF(AND(G67=$AK$1,E67&gt;F67),K66+1,K66))</f>
        <v>3</v>
      </c>
      <c r="L67" s="1">
        <f t="shared" ref="L67:L83" si="56">IF(E67="","",IF(AND(OR(G67=$AK$1,H67=$AK$1),E67&lt;F67),L66+1,L66))</f>
        <v>10</v>
      </c>
      <c r="M67" s="1">
        <f t="shared" ref="M67:M83" si="57">IF(E67="","",IF(AND(H67=$AK$1,E67&gt;F67),M66+1,M66))</f>
        <v>1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15</v>
      </c>
      <c r="P67" s="1">
        <f t="shared" ref="P67:P83" si="60">IF(E67="","",IF(AND(C67=$AL$1,F67&gt;E67,G67=$AK$2,H67=$AK$2), P66+1, P66))</f>
        <v>12</v>
      </c>
      <c r="Q67" s="1">
        <f t="shared" ref="Q67:Q83" si="61">IF(E67="","",IF(AND(C67=$AL$1,F67&gt;E67,OR(G67=$AK$1,H67=$AK$1)),Q66+1, Q66))</f>
        <v>7</v>
      </c>
      <c r="R67" s="1">
        <f t="shared" ref="R67:R83" si="62">IF(E67="","",IF(AND(C67=$AL$2,E67&gt;F67),R66+1,R66))</f>
        <v>12</v>
      </c>
      <c r="S67" s="1">
        <f t="shared" ref="S67:S83" si="63">IF(E67="","",IF(AND(C67=$AL$2,F67&gt;E67,G67=$AK$2,H67=$AK$2),S66+1,S66))</f>
        <v>17</v>
      </c>
      <c r="T67" s="1">
        <f t="shared" ref="T67:T83" si="64">IF(E67="","",IF(AND(C67=$AL$2,F67&gt;E67,OR(G67=$AK$1,H67=$AK$1)), T66+1, T66))</f>
        <v>3</v>
      </c>
      <c r="U67" s="1">
        <f t="shared" ref="U67:U83" si="65">IF(E67="","",IF(AND(E67&gt;F67,COUNTIF($AO$1:$AO$7,D67)=1),U66+1,U66))</f>
        <v>6</v>
      </c>
      <c r="V67" s="1">
        <f t="shared" ref="V67:V83" si="66">IF(E67="","",IF(AND(E67&lt;F67,G67=$AK$2,H67=$AK$2,COUNTIF($AO$1:$AO$7,D67)=1),V66+1,V66))</f>
        <v>13</v>
      </c>
      <c r="W67" s="1">
        <f t="shared" ref="W67:W83" si="67">IF(E67="","",IF(AND(E67&lt;F67,COUNTIF($AO$1:$AO$7,D67)=1,OR(G67=$AK$1,H67=$AK$1)), W66+1, W66))</f>
        <v>0</v>
      </c>
      <c r="X67" s="1">
        <f t="shared" ref="X67:X83" si="68">IF(E67="","",IF(AND(E67&gt;F67,COUNTIF($AN$1:$AN$15,D67)=1),X66+1,X66))</f>
        <v>16</v>
      </c>
      <c r="Y67" s="1">
        <f t="shared" ref="Y67:Y83" si="69">IF(E67="","",IF(AND(E67&lt;F67,G67=$AK$2,H67=$AK$2,COUNTIF($AN$1:$AN$15,D67)=1),Y66+1,Y66))</f>
        <v>17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W</v>
      </c>
      <c r="AB67" s="1">
        <f t="shared" ref="AB67:AB83" si="71">IF(AA67="","",IF(AA67=AA66,AB66+1,1))</f>
        <v>2</v>
      </c>
      <c r="AC67" s="1" t="str">
        <f t="shared" si="52"/>
        <v>W</v>
      </c>
      <c r="AD67" s="1">
        <f t="shared" si="48"/>
        <v>7</v>
      </c>
      <c r="AE67" s="1">
        <f t="shared" si="49"/>
        <v>2</v>
      </c>
      <c r="AF67" s="1">
        <f t="shared" si="50"/>
        <v>1</v>
      </c>
      <c r="AG67" s="43"/>
    </row>
    <row r="68" spans="1:33" x14ac:dyDescent="0.3">
      <c r="A68" s="42">
        <v>46096</v>
      </c>
      <c r="B68" s="1">
        <v>67</v>
      </c>
      <c r="C68" s="1" t="s">
        <v>65</v>
      </c>
      <c r="D68" s="1" t="s">
        <v>0</v>
      </c>
      <c r="E68" s="1">
        <v>2</v>
      </c>
      <c r="F68" s="1">
        <v>3</v>
      </c>
      <c r="G68" s="1" t="s">
        <v>83</v>
      </c>
      <c r="H68" s="1" t="s">
        <v>83</v>
      </c>
      <c r="I68" s="1">
        <f t="shared" si="53"/>
        <v>27</v>
      </c>
      <c r="J68" s="1">
        <f t="shared" si="54"/>
        <v>30</v>
      </c>
      <c r="K68" s="1">
        <f t="shared" si="55"/>
        <v>3</v>
      </c>
      <c r="L68" s="1">
        <f t="shared" si="56"/>
        <v>10</v>
      </c>
      <c r="M68" s="1">
        <f t="shared" si="57"/>
        <v>1</v>
      </c>
      <c r="N68" s="1">
        <f t="shared" si="58"/>
        <v>3</v>
      </c>
      <c r="O68" s="1">
        <f t="shared" si="59"/>
        <v>15</v>
      </c>
      <c r="P68" s="1">
        <f t="shared" si="60"/>
        <v>12</v>
      </c>
      <c r="Q68" s="1">
        <f t="shared" si="61"/>
        <v>7</v>
      </c>
      <c r="R68" s="1">
        <f t="shared" si="62"/>
        <v>12</v>
      </c>
      <c r="S68" s="1">
        <f t="shared" si="63"/>
        <v>18</v>
      </c>
      <c r="T68" s="1">
        <f t="shared" si="64"/>
        <v>3</v>
      </c>
      <c r="U68" s="1">
        <f t="shared" si="65"/>
        <v>6</v>
      </c>
      <c r="V68" s="1">
        <f t="shared" si="66"/>
        <v>14</v>
      </c>
      <c r="W68" s="1">
        <f t="shared" si="67"/>
        <v>0</v>
      </c>
      <c r="X68" s="1">
        <f t="shared" si="68"/>
        <v>16</v>
      </c>
      <c r="Y68" s="1">
        <f t="shared" si="69"/>
        <v>18</v>
      </c>
      <c r="Z68" s="1">
        <f t="shared" si="70"/>
        <v>4</v>
      </c>
      <c r="AA68" s="1" t="str">
        <f t="shared" si="51"/>
        <v>L</v>
      </c>
      <c r="AB68" s="1">
        <f t="shared" si="71"/>
        <v>1</v>
      </c>
      <c r="AC68" s="1" t="str">
        <f t="shared" si="52"/>
        <v>L</v>
      </c>
      <c r="AD68" s="1">
        <f t="shared" si="48"/>
        <v>7</v>
      </c>
      <c r="AE68" s="1">
        <f t="shared" si="49"/>
        <v>2</v>
      </c>
      <c r="AF68" s="1">
        <f t="shared" si="50"/>
        <v>1</v>
      </c>
      <c r="AG68" s="43"/>
    </row>
    <row r="69" spans="1:33" x14ac:dyDescent="0.3">
      <c r="A69" s="42">
        <v>46099</v>
      </c>
      <c r="B69" s="1">
        <v>68</v>
      </c>
      <c r="C69" s="1" t="s">
        <v>65</v>
      </c>
      <c r="D69" s="1" t="s">
        <v>27</v>
      </c>
      <c r="E69" s="1">
        <v>1</v>
      </c>
      <c r="F69" s="1">
        <v>2</v>
      </c>
      <c r="G69" s="1" t="s">
        <v>84</v>
      </c>
      <c r="H69" s="1" t="s">
        <v>84</v>
      </c>
      <c r="I69" s="1">
        <f t="shared" si="53"/>
        <v>27</v>
      </c>
      <c r="J69" s="1">
        <f t="shared" si="54"/>
        <v>30</v>
      </c>
      <c r="K69" s="1">
        <f t="shared" si="55"/>
        <v>3</v>
      </c>
      <c r="L69" s="1">
        <f t="shared" si="56"/>
        <v>11</v>
      </c>
      <c r="M69" s="1">
        <f t="shared" si="57"/>
        <v>1</v>
      </c>
      <c r="N69" s="1">
        <f t="shared" si="58"/>
        <v>4</v>
      </c>
      <c r="O69" s="1">
        <f t="shared" si="59"/>
        <v>15</v>
      </c>
      <c r="P69" s="1">
        <f t="shared" si="60"/>
        <v>12</v>
      </c>
      <c r="Q69" s="1">
        <f t="shared" si="61"/>
        <v>7</v>
      </c>
      <c r="R69" s="1">
        <f t="shared" si="62"/>
        <v>12</v>
      </c>
      <c r="S69" s="1">
        <f t="shared" si="63"/>
        <v>18</v>
      </c>
      <c r="T69" s="1">
        <f t="shared" si="64"/>
        <v>4</v>
      </c>
      <c r="U69" s="1">
        <f t="shared" si="65"/>
        <v>6</v>
      </c>
      <c r="V69" s="1">
        <f t="shared" si="66"/>
        <v>14</v>
      </c>
      <c r="W69" s="1">
        <f t="shared" si="67"/>
        <v>0</v>
      </c>
      <c r="X69" s="1">
        <f t="shared" si="68"/>
        <v>16</v>
      </c>
      <c r="Y69" s="1">
        <f t="shared" si="69"/>
        <v>18</v>
      </c>
      <c r="Z69" s="1">
        <f t="shared" si="70"/>
        <v>5</v>
      </c>
      <c r="AA69" s="1" t="str">
        <f t="shared" si="51"/>
        <v>L</v>
      </c>
      <c r="AB69" s="1">
        <f t="shared" si="71"/>
        <v>2</v>
      </c>
      <c r="AC69" s="1" t="str">
        <f t="shared" si="52"/>
        <v>OTL</v>
      </c>
      <c r="AD69" s="1">
        <f t="shared" si="48"/>
        <v>6</v>
      </c>
      <c r="AE69" s="1">
        <f t="shared" si="49"/>
        <v>2</v>
      </c>
      <c r="AF69" s="1">
        <f t="shared" si="50"/>
        <v>2</v>
      </c>
      <c r="AG69" s="43"/>
    </row>
    <row r="70" spans="1:33" x14ac:dyDescent="0.3">
      <c r="A70" s="42">
        <v>46102</v>
      </c>
      <c r="B70" s="1">
        <v>69</v>
      </c>
      <c r="C70" s="1" t="s">
        <v>65</v>
      </c>
      <c r="D70" s="1" t="s">
        <v>3</v>
      </c>
      <c r="E70" s="1">
        <v>3</v>
      </c>
      <c r="F70" s="1">
        <v>1</v>
      </c>
      <c r="G70" s="1" t="s">
        <v>83</v>
      </c>
      <c r="H70" s="1" t="s">
        <v>83</v>
      </c>
      <c r="I70" s="1">
        <f t="shared" si="53"/>
        <v>28</v>
      </c>
      <c r="J70" s="1">
        <f t="shared" si="54"/>
        <v>30</v>
      </c>
      <c r="K70" s="1">
        <f t="shared" si="55"/>
        <v>3</v>
      </c>
      <c r="L70" s="1">
        <f t="shared" si="56"/>
        <v>11</v>
      </c>
      <c r="M70" s="1">
        <f t="shared" si="57"/>
        <v>1</v>
      </c>
      <c r="N70" s="1">
        <f t="shared" si="58"/>
        <v>4</v>
      </c>
      <c r="O70" s="1">
        <f t="shared" si="59"/>
        <v>15</v>
      </c>
      <c r="P70" s="1">
        <f t="shared" si="60"/>
        <v>12</v>
      </c>
      <c r="Q70" s="1">
        <f t="shared" si="61"/>
        <v>7</v>
      </c>
      <c r="R70" s="1">
        <f t="shared" si="62"/>
        <v>13</v>
      </c>
      <c r="S70" s="1">
        <f t="shared" si="63"/>
        <v>18</v>
      </c>
      <c r="T70" s="1">
        <f t="shared" si="64"/>
        <v>4</v>
      </c>
      <c r="U70" s="1">
        <f t="shared" si="65"/>
        <v>6</v>
      </c>
      <c r="V70" s="1">
        <f t="shared" si="66"/>
        <v>14</v>
      </c>
      <c r="W70" s="1">
        <f t="shared" si="67"/>
        <v>0</v>
      </c>
      <c r="X70" s="1">
        <f t="shared" si="68"/>
        <v>17</v>
      </c>
      <c r="Y70" s="1">
        <f t="shared" si="69"/>
        <v>18</v>
      </c>
      <c r="Z70" s="1">
        <f t="shared" si="70"/>
        <v>5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7</v>
      </c>
      <c r="AE70" s="1">
        <f t="shared" si="49"/>
        <v>1</v>
      </c>
      <c r="AF70" s="1">
        <f t="shared" si="50"/>
        <v>2</v>
      </c>
      <c r="AG70" s="43"/>
    </row>
    <row r="71" spans="1:33" x14ac:dyDescent="0.3">
      <c r="A71" s="42">
        <v>46105</v>
      </c>
      <c r="B71" s="1">
        <v>70</v>
      </c>
      <c r="C71" s="1" t="s">
        <v>66</v>
      </c>
      <c r="D71" s="1" t="s">
        <v>1</v>
      </c>
      <c r="E71" s="1">
        <v>3</v>
      </c>
      <c r="F71" s="1">
        <v>0</v>
      </c>
      <c r="G71" s="1" t="s">
        <v>83</v>
      </c>
      <c r="H71" s="1" t="s">
        <v>83</v>
      </c>
      <c r="I71" s="1">
        <f t="shared" si="53"/>
        <v>29</v>
      </c>
      <c r="J71" s="1">
        <f t="shared" si="54"/>
        <v>30</v>
      </c>
      <c r="K71" s="1">
        <f t="shared" si="55"/>
        <v>3</v>
      </c>
      <c r="L71" s="1">
        <f t="shared" si="56"/>
        <v>11</v>
      </c>
      <c r="M71" s="1">
        <f t="shared" si="57"/>
        <v>1</v>
      </c>
      <c r="N71" s="1">
        <f t="shared" si="58"/>
        <v>4</v>
      </c>
      <c r="O71" s="1">
        <f t="shared" si="59"/>
        <v>16</v>
      </c>
      <c r="P71" s="1">
        <f t="shared" si="60"/>
        <v>12</v>
      </c>
      <c r="Q71" s="1">
        <f t="shared" si="61"/>
        <v>7</v>
      </c>
      <c r="R71" s="1">
        <f t="shared" si="62"/>
        <v>13</v>
      </c>
      <c r="S71" s="1">
        <f t="shared" si="63"/>
        <v>18</v>
      </c>
      <c r="T71" s="1">
        <f t="shared" si="64"/>
        <v>4</v>
      </c>
      <c r="U71" s="1">
        <f t="shared" si="65"/>
        <v>6</v>
      </c>
      <c r="V71" s="1">
        <f t="shared" si="66"/>
        <v>14</v>
      </c>
      <c r="W71" s="1">
        <f t="shared" si="67"/>
        <v>0</v>
      </c>
      <c r="X71" s="1">
        <f t="shared" si="68"/>
        <v>17</v>
      </c>
      <c r="Y71" s="1">
        <f t="shared" si="69"/>
        <v>18</v>
      </c>
      <c r="Z71" s="1">
        <f t="shared" si="70"/>
        <v>5</v>
      </c>
      <c r="AA71" s="1" t="str">
        <f t="shared" si="51"/>
        <v>W</v>
      </c>
      <c r="AB71" s="1">
        <f t="shared" si="71"/>
        <v>2</v>
      </c>
      <c r="AC71" s="1" t="str">
        <f t="shared" si="52"/>
        <v>W</v>
      </c>
      <c r="AD71" s="1">
        <f t="shared" si="48"/>
        <v>7</v>
      </c>
      <c r="AE71" s="1">
        <f t="shared" si="49"/>
        <v>1</v>
      </c>
      <c r="AF71" s="1">
        <f t="shared" si="50"/>
        <v>2</v>
      </c>
      <c r="AG71" s="43"/>
    </row>
    <row r="72" spans="1:33" x14ac:dyDescent="0.3">
      <c r="A72" s="42">
        <v>46107</v>
      </c>
      <c r="B72" s="1">
        <v>71</v>
      </c>
      <c r="C72" s="1" t="s">
        <v>66</v>
      </c>
      <c r="D72" s="1" t="s">
        <v>8</v>
      </c>
      <c r="E72" s="1">
        <v>2</v>
      </c>
      <c r="F72" s="1">
        <v>1</v>
      </c>
      <c r="G72" s="1" t="s">
        <v>84</v>
      </c>
      <c r="H72" s="1" t="s">
        <v>83</v>
      </c>
      <c r="I72" s="1">
        <f t="shared" si="53"/>
        <v>30</v>
      </c>
      <c r="J72" s="1">
        <f t="shared" si="54"/>
        <v>30</v>
      </c>
      <c r="K72" s="1">
        <f t="shared" si="55"/>
        <v>4</v>
      </c>
      <c r="L72" s="1">
        <f t="shared" si="56"/>
        <v>11</v>
      </c>
      <c r="M72" s="1">
        <f t="shared" si="57"/>
        <v>1</v>
      </c>
      <c r="N72" s="1">
        <f t="shared" si="58"/>
        <v>4</v>
      </c>
      <c r="O72" s="1">
        <f t="shared" si="59"/>
        <v>17</v>
      </c>
      <c r="P72" s="1">
        <f t="shared" si="60"/>
        <v>12</v>
      </c>
      <c r="Q72" s="1">
        <f t="shared" si="61"/>
        <v>7</v>
      </c>
      <c r="R72" s="1">
        <f t="shared" si="62"/>
        <v>13</v>
      </c>
      <c r="S72" s="1">
        <f t="shared" si="63"/>
        <v>18</v>
      </c>
      <c r="T72" s="1">
        <f t="shared" si="64"/>
        <v>4</v>
      </c>
      <c r="U72" s="1">
        <f t="shared" si="65"/>
        <v>6</v>
      </c>
      <c r="V72" s="1">
        <f t="shared" si="66"/>
        <v>14</v>
      </c>
      <c r="W72" s="1">
        <f t="shared" si="67"/>
        <v>0</v>
      </c>
      <c r="X72" s="1">
        <f t="shared" si="68"/>
        <v>18</v>
      </c>
      <c r="Y72" s="1">
        <f t="shared" si="69"/>
        <v>18</v>
      </c>
      <c r="Z72" s="1">
        <f t="shared" si="70"/>
        <v>5</v>
      </c>
      <c r="AA72" s="1" t="str">
        <f t="shared" si="51"/>
        <v>W</v>
      </c>
      <c r="AB72" s="1">
        <f t="shared" si="71"/>
        <v>3</v>
      </c>
      <c r="AC72" s="1" t="str">
        <f t="shared" si="52"/>
        <v>W</v>
      </c>
      <c r="AD72" s="1">
        <f t="shared" si="48"/>
        <v>7</v>
      </c>
      <c r="AE72" s="1">
        <f t="shared" si="49"/>
        <v>1</v>
      </c>
      <c r="AF72" s="1">
        <f t="shared" si="50"/>
        <v>2</v>
      </c>
      <c r="AG72" s="43"/>
    </row>
    <row r="73" spans="1:33" x14ac:dyDescent="0.3">
      <c r="A73" s="42">
        <v>46109</v>
      </c>
      <c r="B73" s="1">
        <v>72</v>
      </c>
      <c r="C73" s="1" t="s">
        <v>66</v>
      </c>
      <c r="D73" s="1" t="s">
        <v>4</v>
      </c>
      <c r="E73" s="1">
        <v>5</v>
      </c>
      <c r="F73" s="1">
        <v>1</v>
      </c>
      <c r="G73" s="1" t="s">
        <v>83</v>
      </c>
      <c r="H73" s="1" t="s">
        <v>83</v>
      </c>
      <c r="I73" s="1">
        <f t="shared" si="53"/>
        <v>31</v>
      </c>
      <c r="J73" s="1">
        <f t="shared" si="54"/>
        <v>30</v>
      </c>
      <c r="K73" s="1">
        <f t="shared" si="55"/>
        <v>4</v>
      </c>
      <c r="L73" s="1">
        <f t="shared" si="56"/>
        <v>11</v>
      </c>
      <c r="M73" s="1">
        <f t="shared" si="57"/>
        <v>1</v>
      </c>
      <c r="N73" s="1">
        <f t="shared" si="58"/>
        <v>4</v>
      </c>
      <c r="O73" s="1">
        <f t="shared" si="59"/>
        <v>18</v>
      </c>
      <c r="P73" s="1">
        <f t="shared" si="60"/>
        <v>12</v>
      </c>
      <c r="Q73" s="1">
        <f t="shared" si="61"/>
        <v>7</v>
      </c>
      <c r="R73" s="1">
        <f t="shared" si="62"/>
        <v>13</v>
      </c>
      <c r="S73" s="1">
        <f t="shared" si="63"/>
        <v>18</v>
      </c>
      <c r="T73" s="1">
        <f t="shared" si="64"/>
        <v>4</v>
      </c>
      <c r="U73" s="1">
        <f t="shared" si="65"/>
        <v>6</v>
      </c>
      <c r="V73" s="1">
        <f t="shared" si="66"/>
        <v>14</v>
      </c>
      <c r="W73" s="1">
        <f t="shared" si="67"/>
        <v>0</v>
      </c>
      <c r="X73" s="1">
        <f t="shared" si="68"/>
        <v>18</v>
      </c>
      <c r="Y73" s="1">
        <f t="shared" si="69"/>
        <v>18</v>
      </c>
      <c r="Z73" s="1">
        <f t="shared" si="70"/>
        <v>5</v>
      </c>
      <c r="AA73" s="1" t="str">
        <f t="shared" si="51"/>
        <v>W</v>
      </c>
      <c r="AB73" s="1">
        <f t="shared" si="71"/>
        <v>4</v>
      </c>
      <c r="AC73" s="1" t="str">
        <f t="shared" si="52"/>
        <v>W</v>
      </c>
      <c r="AD73" s="1">
        <f t="shared" si="48"/>
        <v>7</v>
      </c>
      <c r="AE73" s="1">
        <f t="shared" si="49"/>
        <v>1</v>
      </c>
      <c r="AF73" s="1">
        <f t="shared" si="50"/>
        <v>2</v>
      </c>
      <c r="AG73" s="43"/>
    </row>
    <row r="74" spans="1:33" x14ac:dyDescent="0.3">
      <c r="A74" s="42">
        <v>46111</v>
      </c>
      <c r="B74" s="1">
        <v>73</v>
      </c>
      <c r="C74" s="1" t="s">
        <v>65</v>
      </c>
      <c r="D74" s="1" t="s">
        <v>8</v>
      </c>
      <c r="E74" s="1">
        <v>4</v>
      </c>
      <c r="F74" s="1">
        <v>5</v>
      </c>
      <c r="G74" s="1" t="s">
        <v>83</v>
      </c>
      <c r="H74" s="1" t="s">
        <v>83</v>
      </c>
      <c r="I74" s="1">
        <f t="shared" si="53"/>
        <v>31</v>
      </c>
      <c r="J74" s="1">
        <f t="shared" si="54"/>
        <v>31</v>
      </c>
      <c r="K74" s="1">
        <f t="shared" si="55"/>
        <v>4</v>
      </c>
      <c r="L74" s="1">
        <f t="shared" si="56"/>
        <v>11</v>
      </c>
      <c r="M74" s="1">
        <f t="shared" si="57"/>
        <v>1</v>
      </c>
      <c r="N74" s="1">
        <f t="shared" si="58"/>
        <v>4</v>
      </c>
      <c r="O74" s="1">
        <f t="shared" si="59"/>
        <v>18</v>
      </c>
      <c r="P74" s="1">
        <f t="shared" si="60"/>
        <v>12</v>
      </c>
      <c r="Q74" s="1">
        <f t="shared" si="61"/>
        <v>7</v>
      </c>
      <c r="R74" s="1">
        <f t="shared" si="62"/>
        <v>13</v>
      </c>
      <c r="S74" s="1">
        <f t="shared" si="63"/>
        <v>19</v>
      </c>
      <c r="T74" s="1">
        <f t="shared" si="64"/>
        <v>4</v>
      </c>
      <c r="U74" s="1">
        <f t="shared" si="65"/>
        <v>6</v>
      </c>
      <c r="V74" s="1">
        <f t="shared" si="66"/>
        <v>14</v>
      </c>
      <c r="W74" s="1">
        <f t="shared" si="67"/>
        <v>0</v>
      </c>
      <c r="X74" s="1">
        <f t="shared" si="68"/>
        <v>18</v>
      </c>
      <c r="Y74" s="1">
        <f t="shared" si="69"/>
        <v>19</v>
      </c>
      <c r="Z74" s="1">
        <f t="shared" si="70"/>
        <v>5</v>
      </c>
      <c r="AA74" s="1" t="str">
        <f t="shared" si="51"/>
        <v>L</v>
      </c>
      <c r="AB74" s="1">
        <f t="shared" si="71"/>
        <v>1</v>
      </c>
      <c r="AC74" s="1" t="str">
        <f t="shared" si="52"/>
        <v>L</v>
      </c>
      <c r="AD74" s="1">
        <f t="shared" si="48"/>
        <v>6</v>
      </c>
      <c r="AE74" s="1">
        <f t="shared" si="49"/>
        <v>2</v>
      </c>
      <c r="AF74" s="1">
        <f t="shared" si="50"/>
        <v>2</v>
      </c>
      <c r="AG74" s="43"/>
    </row>
    <row r="75" spans="1:33" x14ac:dyDescent="0.3">
      <c r="A75" s="42">
        <v>46113</v>
      </c>
      <c r="B75" s="1">
        <v>74</v>
      </c>
      <c r="C75" s="1" t="s">
        <v>65</v>
      </c>
      <c r="D75" s="1" t="s">
        <v>18</v>
      </c>
      <c r="E75" s="1">
        <v>1</v>
      </c>
      <c r="F75" s="1">
        <v>2</v>
      </c>
      <c r="G75" s="1" t="s">
        <v>84</v>
      </c>
      <c r="H75" s="1" t="s">
        <v>83</v>
      </c>
      <c r="I75" s="1">
        <f t="shared" si="53"/>
        <v>31</v>
      </c>
      <c r="J75" s="1">
        <f t="shared" si="54"/>
        <v>31</v>
      </c>
      <c r="K75" s="1">
        <f t="shared" si="55"/>
        <v>4</v>
      </c>
      <c r="L75" s="1">
        <f t="shared" si="56"/>
        <v>12</v>
      </c>
      <c r="M75" s="1">
        <f t="shared" si="57"/>
        <v>1</v>
      </c>
      <c r="N75" s="1">
        <f t="shared" si="58"/>
        <v>4</v>
      </c>
      <c r="O75" s="1">
        <f t="shared" si="59"/>
        <v>18</v>
      </c>
      <c r="P75" s="1">
        <f t="shared" si="60"/>
        <v>12</v>
      </c>
      <c r="Q75" s="1">
        <f t="shared" si="61"/>
        <v>7</v>
      </c>
      <c r="R75" s="1">
        <f t="shared" si="62"/>
        <v>13</v>
      </c>
      <c r="S75" s="1">
        <f t="shared" si="63"/>
        <v>19</v>
      </c>
      <c r="T75" s="1">
        <f t="shared" si="64"/>
        <v>5</v>
      </c>
      <c r="U75" s="1">
        <f t="shared" si="65"/>
        <v>6</v>
      </c>
      <c r="V75" s="1">
        <f t="shared" si="66"/>
        <v>14</v>
      </c>
      <c r="W75" s="1">
        <f t="shared" si="67"/>
        <v>0</v>
      </c>
      <c r="X75" s="1">
        <f t="shared" si="68"/>
        <v>18</v>
      </c>
      <c r="Y75" s="1">
        <f t="shared" si="69"/>
        <v>19</v>
      </c>
      <c r="Z75" s="1">
        <f t="shared" si="70"/>
        <v>6</v>
      </c>
      <c r="AA75" s="1" t="str">
        <f t="shared" si="51"/>
        <v>L</v>
      </c>
      <c r="AB75" s="1">
        <f t="shared" si="71"/>
        <v>2</v>
      </c>
      <c r="AC75" s="1" t="str">
        <f t="shared" si="52"/>
        <v>OTL</v>
      </c>
      <c r="AD75" s="1">
        <f t="shared" si="48"/>
        <v>6</v>
      </c>
      <c r="AE75" s="1">
        <f t="shared" si="49"/>
        <v>2</v>
      </c>
      <c r="AF75" s="1">
        <f t="shared" si="50"/>
        <v>2</v>
      </c>
      <c r="AG75" s="43"/>
    </row>
    <row r="76" spans="1:33" x14ac:dyDescent="0.3">
      <c r="A76" s="42">
        <v>46115</v>
      </c>
      <c r="B76" s="1">
        <v>75</v>
      </c>
      <c r="C76" s="1" t="s">
        <v>65</v>
      </c>
      <c r="D76" s="1" t="s">
        <v>31</v>
      </c>
      <c r="E76" s="1">
        <v>6</v>
      </c>
      <c r="F76" s="1">
        <v>2</v>
      </c>
      <c r="G76" s="1" t="s">
        <v>83</v>
      </c>
      <c r="H76" s="1" t="s">
        <v>83</v>
      </c>
      <c r="I76" s="1">
        <f t="shared" si="53"/>
        <v>32</v>
      </c>
      <c r="J76" s="1">
        <f t="shared" si="54"/>
        <v>31</v>
      </c>
      <c r="K76" s="1">
        <f t="shared" si="55"/>
        <v>4</v>
      </c>
      <c r="L76" s="1">
        <f t="shared" si="56"/>
        <v>12</v>
      </c>
      <c r="M76" s="1">
        <f t="shared" si="57"/>
        <v>1</v>
      </c>
      <c r="N76" s="1">
        <f t="shared" si="58"/>
        <v>4</v>
      </c>
      <c r="O76" s="1">
        <f t="shared" si="59"/>
        <v>18</v>
      </c>
      <c r="P76" s="1">
        <f t="shared" si="60"/>
        <v>12</v>
      </c>
      <c r="Q76" s="1">
        <f t="shared" si="61"/>
        <v>7</v>
      </c>
      <c r="R76" s="1">
        <f t="shared" si="62"/>
        <v>14</v>
      </c>
      <c r="S76" s="1">
        <f t="shared" si="63"/>
        <v>19</v>
      </c>
      <c r="T76" s="1">
        <f t="shared" si="64"/>
        <v>5</v>
      </c>
      <c r="U76" s="1">
        <f t="shared" si="65"/>
        <v>6</v>
      </c>
      <c r="V76" s="1">
        <f t="shared" si="66"/>
        <v>14</v>
      </c>
      <c r="W76" s="1">
        <f t="shared" si="67"/>
        <v>0</v>
      </c>
      <c r="X76" s="1">
        <f t="shared" si="68"/>
        <v>19</v>
      </c>
      <c r="Y76" s="1">
        <f t="shared" si="69"/>
        <v>19</v>
      </c>
      <c r="Z76" s="1">
        <f t="shared" si="70"/>
        <v>6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2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46117</v>
      </c>
      <c r="B77" s="1">
        <v>76</v>
      </c>
      <c r="C77" s="1" t="s">
        <v>65</v>
      </c>
      <c r="D77" s="1" t="s">
        <v>24</v>
      </c>
      <c r="E77" s="1">
        <v>3</v>
      </c>
      <c r="F77" s="1">
        <v>2</v>
      </c>
      <c r="G77" s="1" t="s">
        <v>83</v>
      </c>
      <c r="H77" s="1" t="s">
        <v>83</v>
      </c>
      <c r="I77" s="1">
        <f t="shared" si="53"/>
        <v>33</v>
      </c>
      <c r="J77" s="1">
        <f t="shared" si="54"/>
        <v>31</v>
      </c>
      <c r="K77" s="1">
        <f t="shared" si="55"/>
        <v>4</v>
      </c>
      <c r="L77" s="1">
        <f t="shared" si="56"/>
        <v>12</v>
      </c>
      <c r="M77" s="1">
        <f t="shared" si="57"/>
        <v>1</v>
      </c>
      <c r="N77" s="1">
        <f t="shared" si="58"/>
        <v>4</v>
      </c>
      <c r="O77" s="1">
        <f t="shared" si="59"/>
        <v>18</v>
      </c>
      <c r="P77" s="1">
        <f t="shared" si="60"/>
        <v>12</v>
      </c>
      <c r="Q77" s="1">
        <f t="shared" si="61"/>
        <v>7</v>
      </c>
      <c r="R77" s="1">
        <f t="shared" si="62"/>
        <v>15</v>
      </c>
      <c r="S77" s="1">
        <f t="shared" si="63"/>
        <v>19</v>
      </c>
      <c r="T77" s="1">
        <f t="shared" si="64"/>
        <v>5</v>
      </c>
      <c r="U77" s="1">
        <f t="shared" si="65"/>
        <v>7</v>
      </c>
      <c r="V77" s="1">
        <f t="shared" si="66"/>
        <v>14</v>
      </c>
      <c r="W77" s="1">
        <f t="shared" si="67"/>
        <v>0</v>
      </c>
      <c r="X77" s="1">
        <f t="shared" si="68"/>
        <v>20</v>
      </c>
      <c r="Y77" s="1">
        <f t="shared" si="69"/>
        <v>19</v>
      </c>
      <c r="Z77" s="1">
        <f t="shared" si="70"/>
        <v>6</v>
      </c>
      <c r="AA77" s="1" t="str">
        <f t="shared" si="51"/>
        <v>W</v>
      </c>
      <c r="AB77" s="1">
        <f t="shared" si="71"/>
        <v>2</v>
      </c>
      <c r="AC77" s="1" t="str">
        <f t="shared" si="52"/>
        <v>W</v>
      </c>
      <c r="AD77" s="1">
        <f t="shared" si="72"/>
        <v>6</v>
      </c>
      <c r="AE77" s="1">
        <f t="shared" si="73"/>
        <v>2</v>
      </c>
      <c r="AF77" s="1">
        <f t="shared" si="74"/>
        <v>2</v>
      </c>
      <c r="AG77" s="43"/>
    </row>
    <row r="78" spans="1:33" x14ac:dyDescent="0.3">
      <c r="A78" s="42">
        <v>46119</v>
      </c>
      <c r="B78" s="1">
        <v>77</v>
      </c>
      <c r="C78" s="1" t="s">
        <v>66</v>
      </c>
      <c r="D78" s="1" t="s">
        <v>24</v>
      </c>
      <c r="E78" s="1">
        <v>1</v>
      </c>
      <c r="F78" s="1">
        <v>3</v>
      </c>
      <c r="G78" s="1" t="s">
        <v>83</v>
      </c>
      <c r="H78" s="1" t="s">
        <v>83</v>
      </c>
      <c r="I78" s="1">
        <f t="shared" si="53"/>
        <v>33</v>
      </c>
      <c r="J78" s="1">
        <f t="shared" si="54"/>
        <v>32</v>
      </c>
      <c r="K78" s="1">
        <f t="shared" si="55"/>
        <v>4</v>
      </c>
      <c r="L78" s="1">
        <f t="shared" si="56"/>
        <v>12</v>
      </c>
      <c r="M78" s="1">
        <f t="shared" si="57"/>
        <v>1</v>
      </c>
      <c r="N78" s="1">
        <f t="shared" si="58"/>
        <v>4</v>
      </c>
      <c r="O78" s="1">
        <f t="shared" si="59"/>
        <v>18</v>
      </c>
      <c r="P78" s="1">
        <f t="shared" si="60"/>
        <v>13</v>
      </c>
      <c r="Q78" s="1">
        <f t="shared" si="61"/>
        <v>7</v>
      </c>
      <c r="R78" s="1">
        <f t="shared" si="62"/>
        <v>15</v>
      </c>
      <c r="S78" s="1">
        <f t="shared" si="63"/>
        <v>19</v>
      </c>
      <c r="T78" s="1">
        <f t="shared" si="64"/>
        <v>5</v>
      </c>
      <c r="U78" s="1">
        <f t="shared" si="65"/>
        <v>7</v>
      </c>
      <c r="V78" s="1">
        <f t="shared" si="66"/>
        <v>15</v>
      </c>
      <c r="W78" s="1">
        <f t="shared" si="67"/>
        <v>0</v>
      </c>
      <c r="X78" s="1">
        <f t="shared" si="68"/>
        <v>20</v>
      </c>
      <c r="Y78" s="1">
        <f t="shared" si="69"/>
        <v>20</v>
      </c>
      <c r="Z78" s="1">
        <f t="shared" si="70"/>
        <v>6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6</v>
      </c>
      <c r="AE78" s="1">
        <f t="shared" si="73"/>
        <v>2</v>
      </c>
      <c r="AF78" s="1">
        <f t="shared" si="74"/>
        <v>2</v>
      </c>
      <c r="AG78" s="43"/>
    </row>
    <row r="79" spans="1:33" x14ac:dyDescent="0.3">
      <c r="A79" s="42">
        <v>46121</v>
      </c>
      <c r="B79" s="1">
        <v>78</v>
      </c>
      <c r="C79" s="1" t="s">
        <v>66</v>
      </c>
      <c r="D79" s="1" t="s">
        <v>0</v>
      </c>
      <c r="E79" s="1">
        <v>2</v>
      </c>
      <c r="F79" s="1">
        <v>3</v>
      </c>
      <c r="G79" s="1" t="s">
        <v>83</v>
      </c>
      <c r="H79" s="1" t="s">
        <v>83</v>
      </c>
      <c r="I79" s="1">
        <f t="shared" si="53"/>
        <v>33</v>
      </c>
      <c r="J79" s="1">
        <f t="shared" si="54"/>
        <v>33</v>
      </c>
      <c r="K79" s="1">
        <f t="shared" si="55"/>
        <v>4</v>
      </c>
      <c r="L79" s="1">
        <f t="shared" si="56"/>
        <v>12</v>
      </c>
      <c r="M79" s="1">
        <f t="shared" si="57"/>
        <v>1</v>
      </c>
      <c r="N79" s="1">
        <f t="shared" si="58"/>
        <v>4</v>
      </c>
      <c r="O79" s="1">
        <f t="shared" si="59"/>
        <v>18</v>
      </c>
      <c r="P79" s="1">
        <f t="shared" si="60"/>
        <v>14</v>
      </c>
      <c r="Q79" s="1">
        <f t="shared" si="61"/>
        <v>7</v>
      </c>
      <c r="R79" s="1">
        <f t="shared" si="62"/>
        <v>15</v>
      </c>
      <c r="S79" s="1">
        <f t="shared" si="63"/>
        <v>19</v>
      </c>
      <c r="T79" s="1">
        <f t="shared" si="64"/>
        <v>5</v>
      </c>
      <c r="U79" s="1">
        <f t="shared" si="65"/>
        <v>7</v>
      </c>
      <c r="V79" s="1">
        <f t="shared" si="66"/>
        <v>16</v>
      </c>
      <c r="W79" s="1">
        <f t="shared" si="67"/>
        <v>0</v>
      </c>
      <c r="X79" s="1">
        <f t="shared" si="68"/>
        <v>20</v>
      </c>
      <c r="Y79" s="1">
        <f t="shared" si="69"/>
        <v>21</v>
      </c>
      <c r="Z79" s="1">
        <f t="shared" si="70"/>
        <v>6</v>
      </c>
      <c r="AA79" s="1" t="str">
        <f t="shared" si="51"/>
        <v>L</v>
      </c>
      <c r="AB79" s="1">
        <f t="shared" si="71"/>
        <v>2</v>
      </c>
      <c r="AC79" s="1" t="str">
        <f t="shared" si="52"/>
        <v>L</v>
      </c>
      <c r="AD79" s="1">
        <f t="shared" si="72"/>
        <v>6</v>
      </c>
      <c r="AE79" s="1">
        <f t="shared" si="73"/>
        <v>3</v>
      </c>
      <c r="AF79" s="1">
        <f t="shared" si="74"/>
        <v>1</v>
      </c>
      <c r="AG79" s="43"/>
    </row>
    <row r="80" spans="1:33" x14ac:dyDescent="0.3">
      <c r="A80" s="42">
        <v>46123</v>
      </c>
      <c r="B80" s="1">
        <v>79</v>
      </c>
      <c r="C80" s="1" t="s">
        <v>65</v>
      </c>
      <c r="D80" s="1" t="s">
        <v>25</v>
      </c>
      <c r="E80" s="1">
        <v>5</v>
      </c>
      <c r="F80" s="1">
        <v>3</v>
      </c>
      <c r="G80" s="1" t="s">
        <v>83</v>
      </c>
      <c r="H80" s="1" t="s">
        <v>83</v>
      </c>
      <c r="I80" s="1">
        <f t="shared" si="53"/>
        <v>34</v>
      </c>
      <c r="J80" s="1">
        <f t="shared" si="54"/>
        <v>33</v>
      </c>
      <c r="K80" s="1">
        <f t="shared" si="55"/>
        <v>4</v>
      </c>
      <c r="L80" s="1">
        <f t="shared" si="56"/>
        <v>12</v>
      </c>
      <c r="M80" s="1">
        <f t="shared" si="57"/>
        <v>1</v>
      </c>
      <c r="N80" s="1">
        <f t="shared" si="58"/>
        <v>4</v>
      </c>
      <c r="O80" s="1">
        <f t="shared" si="59"/>
        <v>18</v>
      </c>
      <c r="P80" s="1">
        <f t="shared" si="60"/>
        <v>14</v>
      </c>
      <c r="Q80" s="1">
        <f t="shared" si="61"/>
        <v>7</v>
      </c>
      <c r="R80" s="1">
        <f t="shared" si="62"/>
        <v>16</v>
      </c>
      <c r="S80" s="1">
        <f t="shared" si="63"/>
        <v>19</v>
      </c>
      <c r="T80" s="1">
        <f t="shared" si="64"/>
        <v>5</v>
      </c>
      <c r="U80" s="1">
        <f t="shared" si="65"/>
        <v>8</v>
      </c>
      <c r="V80" s="1">
        <f t="shared" si="66"/>
        <v>16</v>
      </c>
      <c r="W80" s="1">
        <f t="shared" si="67"/>
        <v>0</v>
      </c>
      <c r="X80" s="1">
        <f t="shared" si="68"/>
        <v>21</v>
      </c>
      <c r="Y80" s="1">
        <f t="shared" si="69"/>
        <v>21</v>
      </c>
      <c r="Z80" s="1">
        <f t="shared" si="70"/>
        <v>6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6</v>
      </c>
      <c r="AE80" s="1">
        <f t="shared" si="73"/>
        <v>3</v>
      </c>
      <c r="AF80" s="1">
        <f t="shared" si="74"/>
        <v>1</v>
      </c>
      <c r="AG80" s="43"/>
    </row>
    <row r="81" spans="1:33" x14ac:dyDescent="0.3">
      <c r="A81" s="42">
        <v>46125</v>
      </c>
      <c r="B81" s="1">
        <v>80</v>
      </c>
      <c r="C81" s="1" t="s">
        <v>66</v>
      </c>
      <c r="D81" s="1" t="s">
        <v>17</v>
      </c>
      <c r="E81" s="1">
        <v>6</v>
      </c>
      <c r="F81" s="1">
        <v>3</v>
      </c>
      <c r="G81" s="1" t="s">
        <v>83</v>
      </c>
      <c r="H81" s="1" t="s">
        <v>83</v>
      </c>
      <c r="I81" s="1">
        <f t="shared" si="53"/>
        <v>35</v>
      </c>
      <c r="J81" s="1">
        <f t="shared" si="54"/>
        <v>33</v>
      </c>
      <c r="K81" s="1">
        <f t="shared" si="55"/>
        <v>4</v>
      </c>
      <c r="L81" s="1">
        <f t="shared" si="56"/>
        <v>12</v>
      </c>
      <c r="M81" s="1">
        <f t="shared" si="57"/>
        <v>1</v>
      </c>
      <c r="N81" s="1">
        <f t="shared" si="58"/>
        <v>4</v>
      </c>
      <c r="O81" s="1">
        <f t="shared" si="59"/>
        <v>19</v>
      </c>
      <c r="P81" s="1">
        <f t="shared" si="60"/>
        <v>14</v>
      </c>
      <c r="Q81" s="1">
        <f t="shared" si="61"/>
        <v>7</v>
      </c>
      <c r="R81" s="1">
        <f t="shared" si="62"/>
        <v>16</v>
      </c>
      <c r="S81" s="1">
        <f t="shared" si="63"/>
        <v>19</v>
      </c>
      <c r="T81" s="1">
        <f t="shared" si="64"/>
        <v>5</v>
      </c>
      <c r="U81" s="1">
        <f t="shared" si="65"/>
        <v>9</v>
      </c>
      <c r="V81" s="1">
        <f t="shared" si="66"/>
        <v>16</v>
      </c>
      <c r="W81" s="1">
        <f t="shared" si="67"/>
        <v>0</v>
      </c>
      <c r="X81" s="1">
        <f t="shared" si="68"/>
        <v>22</v>
      </c>
      <c r="Y81" s="1">
        <f t="shared" si="69"/>
        <v>21</v>
      </c>
      <c r="Z81" s="1">
        <f t="shared" si="70"/>
        <v>6</v>
      </c>
      <c r="AA81" s="1" t="str">
        <f t="shared" si="51"/>
        <v>W</v>
      </c>
      <c r="AB81" s="1">
        <f t="shared" si="71"/>
        <v>2</v>
      </c>
      <c r="AC81" s="1" t="str">
        <f t="shared" si="52"/>
        <v>W</v>
      </c>
      <c r="AD81" s="1">
        <f t="shared" si="72"/>
        <v>6</v>
      </c>
      <c r="AE81" s="1">
        <f t="shared" si="73"/>
        <v>3</v>
      </c>
      <c r="AF81" s="1">
        <f t="shared" si="74"/>
        <v>1</v>
      </c>
      <c r="AG81" s="43"/>
    </row>
    <row r="82" spans="1:33" x14ac:dyDescent="0.3">
      <c r="A82" s="42">
        <v>46126</v>
      </c>
      <c r="B82" s="1">
        <v>81</v>
      </c>
      <c r="C82" s="1" t="s">
        <v>66</v>
      </c>
      <c r="D82" s="1" t="s">
        <v>9</v>
      </c>
      <c r="E82" s="1">
        <v>7</v>
      </c>
      <c r="F82" s="1">
        <v>5</v>
      </c>
      <c r="G82" s="1" t="s">
        <v>83</v>
      </c>
      <c r="H82" s="1" t="s">
        <v>83</v>
      </c>
      <c r="I82" s="1">
        <f t="shared" si="53"/>
        <v>36</v>
      </c>
      <c r="J82" s="1">
        <f t="shared" si="54"/>
        <v>33</v>
      </c>
      <c r="K82" s="1">
        <f t="shared" si="55"/>
        <v>4</v>
      </c>
      <c r="L82" s="1">
        <f t="shared" si="56"/>
        <v>12</v>
      </c>
      <c r="M82" s="1">
        <f t="shared" si="57"/>
        <v>1</v>
      </c>
      <c r="N82" s="1">
        <f t="shared" si="58"/>
        <v>4</v>
      </c>
      <c r="O82" s="1">
        <f t="shared" si="59"/>
        <v>20</v>
      </c>
      <c r="P82" s="1">
        <f t="shared" si="60"/>
        <v>14</v>
      </c>
      <c r="Q82" s="1">
        <f t="shared" si="61"/>
        <v>7</v>
      </c>
      <c r="R82" s="1">
        <f t="shared" si="62"/>
        <v>16</v>
      </c>
      <c r="S82" s="1">
        <f t="shared" si="63"/>
        <v>19</v>
      </c>
      <c r="T82" s="1">
        <f t="shared" si="64"/>
        <v>5</v>
      </c>
      <c r="U82" s="1">
        <f t="shared" si="65"/>
        <v>9</v>
      </c>
      <c r="V82" s="1">
        <f t="shared" si="66"/>
        <v>16</v>
      </c>
      <c r="W82" s="1">
        <f t="shared" si="67"/>
        <v>0</v>
      </c>
      <c r="X82" s="1">
        <f t="shared" si="68"/>
        <v>22</v>
      </c>
      <c r="Y82" s="1">
        <f t="shared" si="69"/>
        <v>21</v>
      </c>
      <c r="Z82" s="1">
        <f t="shared" si="70"/>
        <v>6</v>
      </c>
      <c r="AA82" s="1" t="str">
        <f t="shared" si="51"/>
        <v>W</v>
      </c>
      <c r="AB82" s="1">
        <f t="shared" si="71"/>
        <v>3</v>
      </c>
      <c r="AC82" s="1" t="str">
        <f t="shared" si="52"/>
        <v>W</v>
      </c>
      <c r="AD82" s="1">
        <f t="shared" si="72"/>
        <v>6</v>
      </c>
      <c r="AE82" s="1">
        <f t="shared" si="73"/>
        <v>3</v>
      </c>
      <c r="AF82" s="1">
        <f t="shared" si="74"/>
        <v>1</v>
      </c>
      <c r="AG82" s="43"/>
    </row>
    <row r="83" spans="1:33" x14ac:dyDescent="0.3">
      <c r="A83" s="42">
        <v>46128</v>
      </c>
      <c r="B83" s="1">
        <v>82</v>
      </c>
      <c r="C83" s="1" t="s">
        <v>65</v>
      </c>
      <c r="D83" s="1" t="s">
        <v>95</v>
      </c>
      <c r="E83" s="1">
        <v>5</v>
      </c>
      <c r="F83" s="1">
        <v>3</v>
      </c>
      <c r="G83" s="1" t="s">
        <v>83</v>
      </c>
      <c r="H83" s="1" t="s">
        <v>83</v>
      </c>
      <c r="I83" s="1">
        <f t="shared" si="53"/>
        <v>37</v>
      </c>
      <c r="J83" s="1">
        <f t="shared" si="54"/>
        <v>33</v>
      </c>
      <c r="K83" s="1">
        <f t="shared" si="55"/>
        <v>4</v>
      </c>
      <c r="L83" s="1">
        <f t="shared" si="56"/>
        <v>12</v>
      </c>
      <c r="M83" s="1">
        <f t="shared" si="57"/>
        <v>1</v>
      </c>
      <c r="N83" s="1">
        <f t="shared" si="58"/>
        <v>4</v>
      </c>
      <c r="O83" s="1">
        <f t="shared" si="59"/>
        <v>20</v>
      </c>
      <c r="P83" s="1">
        <f t="shared" si="60"/>
        <v>14</v>
      </c>
      <c r="Q83" s="1">
        <f t="shared" si="61"/>
        <v>7</v>
      </c>
      <c r="R83" s="1">
        <f t="shared" si="62"/>
        <v>17</v>
      </c>
      <c r="S83" s="1">
        <f t="shared" si="63"/>
        <v>19</v>
      </c>
      <c r="T83" s="1">
        <f t="shared" si="64"/>
        <v>5</v>
      </c>
      <c r="U83" s="1">
        <f t="shared" si="65"/>
        <v>10</v>
      </c>
      <c r="V83" s="1">
        <f t="shared" si="66"/>
        <v>16</v>
      </c>
      <c r="W83" s="1">
        <f t="shared" si="67"/>
        <v>0</v>
      </c>
      <c r="X83" s="1">
        <f t="shared" si="68"/>
        <v>23</v>
      </c>
      <c r="Y83" s="1">
        <f t="shared" si="69"/>
        <v>21</v>
      </c>
      <c r="Z83" s="1">
        <f t="shared" si="70"/>
        <v>6</v>
      </c>
      <c r="AA83" s="1" t="str">
        <f t="shared" si="51"/>
        <v>W</v>
      </c>
      <c r="AB83" s="1">
        <f t="shared" si="71"/>
        <v>4</v>
      </c>
      <c r="AC83" s="1" t="str">
        <f t="shared" si="52"/>
        <v>W</v>
      </c>
      <c r="AD83" s="1">
        <f t="shared" si="72"/>
        <v>6</v>
      </c>
      <c r="AE83" s="1">
        <f t="shared" si="73"/>
        <v>3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37</v>
      </c>
      <c r="J84" s="1">
        <f t="shared" si="75"/>
        <v>33</v>
      </c>
      <c r="K84" s="1">
        <f t="shared" si="75"/>
        <v>4</v>
      </c>
      <c r="L84" s="1">
        <f t="shared" si="75"/>
        <v>12</v>
      </c>
      <c r="M84" s="1">
        <f t="shared" si="75"/>
        <v>1</v>
      </c>
      <c r="N84" s="1">
        <f t="shared" si="75"/>
        <v>4</v>
      </c>
      <c r="O84" s="1">
        <f t="shared" ref="O84:Z84" si="76">IF(O2="","",MAX(O2:O83))</f>
        <v>20</v>
      </c>
      <c r="P84" s="1">
        <f t="shared" si="76"/>
        <v>14</v>
      </c>
      <c r="Q84" s="1">
        <f t="shared" si="76"/>
        <v>7</v>
      </c>
      <c r="R84" s="1">
        <f t="shared" si="76"/>
        <v>17</v>
      </c>
      <c r="S84" s="1">
        <f t="shared" si="76"/>
        <v>19</v>
      </c>
      <c r="T84" s="1">
        <f t="shared" si="76"/>
        <v>5</v>
      </c>
      <c r="U84" s="1">
        <f t="shared" si="76"/>
        <v>10</v>
      </c>
      <c r="V84" s="1">
        <f t="shared" si="76"/>
        <v>16</v>
      </c>
      <c r="W84" s="1">
        <f t="shared" si="76"/>
        <v>0</v>
      </c>
      <c r="X84" s="1">
        <f t="shared" si="76"/>
        <v>23</v>
      </c>
      <c r="Y84" s="1">
        <f t="shared" si="76"/>
        <v>21</v>
      </c>
      <c r="Z84" s="1">
        <f t="shared" si="76"/>
        <v>6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4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3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231</v>
      </c>
      <c r="F85" s="1">
        <f>SUM(F2:F83)</f>
        <v>258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20-14-7</v>
      </c>
      <c r="R85" s="1" t="str">
        <f>IF(R84="","0-0-0",CONCATENATE(R84,"-",S84,"-",T84))</f>
        <v>17-19-5</v>
      </c>
      <c r="U85" s="1" t="str">
        <f>IF(U84="","0-0-0",CONCATENATE(U84,"-",V84,"-",W84))</f>
        <v>10-16-0</v>
      </c>
      <c r="X85" s="1" t="str">
        <f>IF(X84="","0-0-0",CONCATENATE(X84,"-",Y84,"-",Z84))</f>
        <v>23-21-6</v>
      </c>
      <c r="AA85" s="1" t="str">
        <f>IF(AA84="","0-0",CONCATENATE(AA84,AB84))</f>
        <v>W4</v>
      </c>
      <c r="AD85" s="1" t="str">
        <f>IF(AD84="","0-0-0",CONCATENATE(AD84,"-",AE84,"-",AF84))</f>
        <v>6-3-1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400-000002000000}">
      <formula1>$AK$1:$AK$2</formula1>
    </dataValidation>
    <dataValidation type="list" allowBlank="1" showInputMessage="1" showErrorMessage="1" sqref="C2:C83" xr:uid="{00000000-0002-0000-D400-000001000000}">
      <formula1>$AL$1:$AL$2</formula1>
    </dataValidation>
    <dataValidation type="list" allowBlank="1" showInputMessage="1" showErrorMessage="1" sqref="D2:D83" xr:uid="{00000000-0002-0000-D400-000000000000}">
      <formula1>$AM$1:$AM$31</formula1>
    </dataValidation>
  </dataValidations>
  <hyperlinks>
    <hyperlink ref="AG1" location="Index!A1" display="Home" xr:uid="{8C44F82A-A63E-4322-A3C4-2AF063780B0E}"/>
  </hyperlink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4532-4A8D-42A2-A4F7-E2B7EEF8890A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11</v>
      </c>
      <c r="E2" s="1">
        <v>4</v>
      </c>
      <c r="F2" s="1">
        <v>5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14</v>
      </c>
      <c r="E3" s="1">
        <v>3</v>
      </c>
      <c r="F3" s="1">
        <v>5</v>
      </c>
      <c r="G3" s="1" t="s">
        <v>83</v>
      </c>
      <c r="H3" s="1" t="s">
        <v>83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2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2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29</v>
      </c>
      <c r="E4" s="1">
        <v>4</v>
      </c>
      <c r="F4" s="1">
        <v>3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2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45944</v>
      </c>
      <c r="B5" s="1">
        <v>4</v>
      </c>
      <c r="C5" s="1" t="s">
        <v>65</v>
      </c>
      <c r="D5" s="1" t="s">
        <v>1</v>
      </c>
      <c r="E5" s="1">
        <v>2</v>
      </c>
      <c r="F5" s="1">
        <v>3</v>
      </c>
      <c r="G5" s="1" t="s">
        <v>84</v>
      </c>
      <c r="H5" s="1" t="s">
        <v>83</v>
      </c>
      <c r="I5" s="1">
        <f t="shared" si="2"/>
        <v>1</v>
      </c>
      <c r="J5" s="1">
        <f t="shared" si="3"/>
        <v>2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1</v>
      </c>
      <c r="S5" s="1">
        <f t="shared" si="12"/>
        <v>0</v>
      </c>
      <c r="T5" s="1">
        <f t="shared" si="13"/>
        <v>1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1</v>
      </c>
      <c r="AA5" s="1" t="str">
        <f t="shared" si="0"/>
        <v>L</v>
      </c>
      <c r="AB5" s="1">
        <f t="shared" si="20"/>
        <v>1</v>
      </c>
      <c r="AC5" s="1" t="str">
        <f t="shared" si="1"/>
        <v>OTL</v>
      </c>
      <c r="AD5" s="1">
        <f t="shared" si="21"/>
        <v>1</v>
      </c>
      <c r="AE5" s="1">
        <f t="shared" si="22"/>
        <v>2</v>
      </c>
      <c r="AF5" s="1">
        <f t="shared" si="23"/>
        <v>1</v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A6" s="42">
        <v>45947</v>
      </c>
      <c r="B6" s="1">
        <v>5</v>
      </c>
      <c r="C6" s="1" t="s">
        <v>65</v>
      </c>
      <c r="D6" s="1" t="s">
        <v>21</v>
      </c>
      <c r="E6" s="1">
        <v>1</v>
      </c>
      <c r="F6" s="1">
        <v>2</v>
      </c>
      <c r="G6" s="1" t="s">
        <v>84</v>
      </c>
      <c r="H6" s="1" t="s">
        <v>83</v>
      </c>
      <c r="I6" s="1">
        <f t="shared" si="2"/>
        <v>1</v>
      </c>
      <c r="J6" s="1">
        <f t="shared" si="3"/>
        <v>2</v>
      </c>
      <c r="K6" s="1">
        <f t="shared" si="4"/>
        <v>0</v>
      </c>
      <c r="L6" s="1">
        <f t="shared" si="5"/>
        <v>2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0</v>
      </c>
      <c r="T6" s="1">
        <f t="shared" si="13"/>
        <v>2</v>
      </c>
      <c r="U6" s="1">
        <f t="shared" si="14"/>
        <v>1</v>
      </c>
      <c r="V6" s="1">
        <f t="shared" si="15"/>
        <v>1</v>
      </c>
      <c r="W6" s="1">
        <f t="shared" si="16"/>
        <v>1</v>
      </c>
      <c r="X6" s="1">
        <f t="shared" si="17"/>
        <v>1</v>
      </c>
      <c r="Y6" s="1">
        <f t="shared" si="18"/>
        <v>2</v>
      </c>
      <c r="Z6" s="1">
        <f t="shared" si="19"/>
        <v>2</v>
      </c>
      <c r="AA6" s="1" t="str">
        <f t="shared" si="0"/>
        <v>L</v>
      </c>
      <c r="AB6" s="1">
        <f t="shared" si="20"/>
        <v>2</v>
      </c>
      <c r="AC6" s="1" t="str">
        <f t="shared" si="1"/>
        <v>OTL</v>
      </c>
      <c r="AD6" s="1">
        <f t="shared" si="21"/>
        <v>1</v>
      </c>
      <c r="AE6" s="1">
        <f t="shared" si="22"/>
        <v>2</v>
      </c>
      <c r="AF6" s="1">
        <f t="shared" si="23"/>
        <v>2</v>
      </c>
      <c r="AG6" s="43"/>
      <c r="AM6" s="1" t="s">
        <v>25</v>
      </c>
      <c r="AN6" s="1" t="s">
        <v>19</v>
      </c>
      <c r="AO6" s="1" t="s">
        <v>11</v>
      </c>
    </row>
    <row r="7" spans="1:41" x14ac:dyDescent="0.3">
      <c r="A7" s="42">
        <v>45948</v>
      </c>
      <c r="B7" s="1">
        <v>6</v>
      </c>
      <c r="C7" s="1" t="s">
        <v>65</v>
      </c>
      <c r="D7" s="1" t="s">
        <v>23</v>
      </c>
      <c r="E7" s="1">
        <v>2</v>
      </c>
      <c r="F7" s="1">
        <v>3</v>
      </c>
      <c r="G7" s="1" t="s">
        <v>83</v>
      </c>
      <c r="H7" s="1" t="s">
        <v>83</v>
      </c>
      <c r="I7" s="1">
        <f t="shared" si="2"/>
        <v>1</v>
      </c>
      <c r="J7" s="1">
        <f t="shared" si="3"/>
        <v>3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2</v>
      </c>
      <c r="U7" s="1">
        <f t="shared" si="14"/>
        <v>1</v>
      </c>
      <c r="V7" s="1">
        <f t="shared" si="15"/>
        <v>1</v>
      </c>
      <c r="W7" s="1">
        <f t="shared" si="16"/>
        <v>1</v>
      </c>
      <c r="X7" s="1">
        <f t="shared" si="17"/>
        <v>1</v>
      </c>
      <c r="Y7" s="1">
        <f t="shared" si="18"/>
        <v>3</v>
      </c>
      <c r="Z7" s="1">
        <f t="shared" si="19"/>
        <v>2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1</v>
      </c>
      <c r="AE7" s="1">
        <f t="shared" si="22"/>
        <v>3</v>
      </c>
      <c r="AF7" s="1">
        <f t="shared" si="23"/>
        <v>2</v>
      </c>
      <c r="AG7" s="43"/>
      <c r="AM7" s="1" t="s">
        <v>24</v>
      </c>
      <c r="AN7" s="1" t="s">
        <v>16</v>
      </c>
      <c r="AO7" s="1" t="s">
        <v>4</v>
      </c>
    </row>
    <row r="8" spans="1:41" x14ac:dyDescent="0.3">
      <c r="A8" s="42">
        <v>45953</v>
      </c>
      <c r="B8" s="1">
        <v>7</v>
      </c>
      <c r="C8" s="1" t="s">
        <v>66</v>
      </c>
      <c r="D8" s="1" t="s">
        <v>25</v>
      </c>
      <c r="E8" s="1">
        <v>2</v>
      </c>
      <c r="F8" s="1">
        <v>3</v>
      </c>
      <c r="G8" s="1" t="s">
        <v>83</v>
      </c>
      <c r="H8" s="1" t="s">
        <v>83</v>
      </c>
      <c r="I8" s="1">
        <f t="shared" si="2"/>
        <v>1</v>
      </c>
      <c r="J8" s="1">
        <f t="shared" si="3"/>
        <v>4</v>
      </c>
      <c r="K8" s="1">
        <f t="shared" si="4"/>
        <v>0</v>
      </c>
      <c r="L8" s="1">
        <f t="shared" si="5"/>
        <v>2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3</v>
      </c>
      <c r="Q8" s="1">
        <f t="shared" si="10"/>
        <v>0</v>
      </c>
      <c r="R8" s="1">
        <f t="shared" si="11"/>
        <v>1</v>
      </c>
      <c r="S8" s="1">
        <f t="shared" si="12"/>
        <v>1</v>
      </c>
      <c r="T8" s="1">
        <f t="shared" si="13"/>
        <v>2</v>
      </c>
      <c r="U8" s="1">
        <f t="shared" si="14"/>
        <v>1</v>
      </c>
      <c r="V8" s="1">
        <f t="shared" si="15"/>
        <v>1</v>
      </c>
      <c r="W8" s="1">
        <f t="shared" si="16"/>
        <v>1</v>
      </c>
      <c r="X8" s="1">
        <f t="shared" si="17"/>
        <v>1</v>
      </c>
      <c r="Y8" s="1">
        <f t="shared" si="18"/>
        <v>3</v>
      </c>
      <c r="Z8" s="1">
        <f t="shared" si="19"/>
        <v>2</v>
      </c>
      <c r="AA8" s="1" t="str">
        <f t="shared" si="0"/>
        <v>L</v>
      </c>
      <c r="AB8" s="1">
        <f t="shared" si="20"/>
        <v>4</v>
      </c>
      <c r="AC8" s="1" t="str">
        <f t="shared" si="1"/>
        <v>L</v>
      </c>
      <c r="AD8" s="1">
        <f t="shared" si="21"/>
        <v>1</v>
      </c>
      <c r="AE8" s="1">
        <f t="shared" si="22"/>
        <v>4</v>
      </c>
      <c r="AF8" s="1">
        <f t="shared" si="23"/>
        <v>2</v>
      </c>
      <c r="AG8" s="43"/>
      <c r="AM8" s="1" t="s">
        <v>23</v>
      </c>
      <c r="AN8" s="1" t="s">
        <v>14</v>
      </c>
    </row>
    <row r="9" spans="1:41" x14ac:dyDescent="0.3">
      <c r="A9" s="42">
        <v>45955</v>
      </c>
      <c r="B9" s="1">
        <v>8</v>
      </c>
      <c r="C9" s="1" t="s">
        <v>66</v>
      </c>
      <c r="D9" s="1" t="s">
        <v>31</v>
      </c>
      <c r="E9" s="1">
        <v>4</v>
      </c>
      <c r="F9" s="1">
        <v>3</v>
      </c>
      <c r="G9" s="1" t="s">
        <v>83</v>
      </c>
      <c r="H9" s="1" t="s">
        <v>83</v>
      </c>
      <c r="I9" s="1">
        <f t="shared" si="2"/>
        <v>2</v>
      </c>
      <c r="J9" s="1">
        <f t="shared" si="3"/>
        <v>4</v>
      </c>
      <c r="K9" s="1">
        <f t="shared" si="4"/>
        <v>0</v>
      </c>
      <c r="L9" s="1">
        <f t="shared" si="5"/>
        <v>2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3</v>
      </c>
      <c r="Q9" s="1">
        <f t="shared" si="10"/>
        <v>0</v>
      </c>
      <c r="R9" s="1">
        <f t="shared" si="11"/>
        <v>1</v>
      </c>
      <c r="S9" s="1">
        <f t="shared" si="12"/>
        <v>1</v>
      </c>
      <c r="T9" s="1">
        <f t="shared" si="13"/>
        <v>2</v>
      </c>
      <c r="U9" s="1">
        <f t="shared" si="14"/>
        <v>1</v>
      </c>
      <c r="V9" s="1">
        <f t="shared" si="15"/>
        <v>1</v>
      </c>
      <c r="W9" s="1">
        <f t="shared" si="16"/>
        <v>1</v>
      </c>
      <c r="X9" s="1">
        <f t="shared" si="17"/>
        <v>1</v>
      </c>
      <c r="Y9" s="1">
        <f t="shared" si="18"/>
        <v>3</v>
      </c>
      <c r="Z9" s="1">
        <f t="shared" si="19"/>
        <v>2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2</v>
      </c>
      <c r="AE9" s="1">
        <f t="shared" si="22"/>
        <v>4</v>
      </c>
      <c r="AF9" s="1">
        <f t="shared" si="23"/>
        <v>2</v>
      </c>
      <c r="AG9" s="43"/>
      <c r="AM9" s="1" t="s">
        <v>22</v>
      </c>
      <c r="AN9" s="1" t="s">
        <v>13</v>
      </c>
    </row>
    <row r="10" spans="1:41" x14ac:dyDescent="0.3">
      <c r="A10" s="42">
        <v>45956</v>
      </c>
      <c r="B10" s="1">
        <v>9</v>
      </c>
      <c r="C10" s="1" t="s">
        <v>66</v>
      </c>
      <c r="D10" s="1" t="s">
        <v>2</v>
      </c>
      <c r="E10" s="1">
        <v>2</v>
      </c>
      <c r="F10" s="1">
        <v>1</v>
      </c>
      <c r="G10" s="1" t="s">
        <v>84</v>
      </c>
      <c r="H10" s="1" t="s">
        <v>83</v>
      </c>
      <c r="I10" s="1">
        <f t="shared" si="2"/>
        <v>3</v>
      </c>
      <c r="J10" s="1">
        <f t="shared" si="3"/>
        <v>4</v>
      </c>
      <c r="K10" s="1">
        <f t="shared" si="4"/>
        <v>1</v>
      </c>
      <c r="L10" s="1">
        <f t="shared" si="5"/>
        <v>2</v>
      </c>
      <c r="M10" s="1">
        <f t="shared" si="6"/>
        <v>0</v>
      </c>
      <c r="N10" s="1">
        <f t="shared" si="7"/>
        <v>0</v>
      </c>
      <c r="O10" s="1">
        <f t="shared" si="8"/>
        <v>2</v>
      </c>
      <c r="P10" s="1">
        <f t="shared" si="9"/>
        <v>3</v>
      </c>
      <c r="Q10" s="1">
        <f t="shared" si="10"/>
        <v>0</v>
      </c>
      <c r="R10" s="1">
        <f t="shared" si="11"/>
        <v>1</v>
      </c>
      <c r="S10" s="1">
        <f t="shared" si="12"/>
        <v>1</v>
      </c>
      <c r="T10" s="1">
        <f t="shared" si="13"/>
        <v>2</v>
      </c>
      <c r="U10" s="1">
        <f t="shared" si="14"/>
        <v>1</v>
      </c>
      <c r="V10" s="1">
        <f t="shared" si="15"/>
        <v>1</v>
      </c>
      <c r="W10" s="1">
        <f t="shared" si="16"/>
        <v>1</v>
      </c>
      <c r="X10" s="1">
        <f t="shared" si="17"/>
        <v>1</v>
      </c>
      <c r="Y10" s="1">
        <f t="shared" si="18"/>
        <v>3</v>
      </c>
      <c r="Z10" s="1">
        <f t="shared" si="19"/>
        <v>2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3</v>
      </c>
      <c r="AE10" s="1">
        <f t="shared" si="22"/>
        <v>4</v>
      </c>
      <c r="AF10" s="1">
        <f t="shared" si="23"/>
        <v>2</v>
      </c>
      <c r="AG10" s="43"/>
      <c r="AM10" s="1" t="s">
        <v>21</v>
      </c>
      <c r="AN10" s="1" t="s">
        <v>12</v>
      </c>
    </row>
    <row r="11" spans="1:41" x14ac:dyDescent="0.3">
      <c r="A11" s="42">
        <v>45958</v>
      </c>
      <c r="B11" s="1">
        <v>10</v>
      </c>
      <c r="C11" s="1" t="s">
        <v>65</v>
      </c>
      <c r="D11" s="1" t="s">
        <v>15</v>
      </c>
      <c r="E11" s="1">
        <v>5</v>
      </c>
      <c r="F11" s="1">
        <v>2</v>
      </c>
      <c r="G11" s="1" t="s">
        <v>83</v>
      </c>
      <c r="H11" s="1" t="s">
        <v>83</v>
      </c>
      <c r="I11" s="1">
        <f t="shared" si="2"/>
        <v>4</v>
      </c>
      <c r="J11" s="1">
        <f t="shared" si="3"/>
        <v>4</v>
      </c>
      <c r="K11" s="1">
        <f t="shared" si="4"/>
        <v>1</v>
      </c>
      <c r="L11" s="1">
        <f t="shared" si="5"/>
        <v>2</v>
      </c>
      <c r="M11" s="1">
        <f t="shared" si="6"/>
        <v>0</v>
      </c>
      <c r="N11" s="1">
        <f t="shared" si="7"/>
        <v>0</v>
      </c>
      <c r="O11" s="1">
        <f t="shared" si="8"/>
        <v>2</v>
      </c>
      <c r="P11" s="1">
        <f t="shared" si="9"/>
        <v>3</v>
      </c>
      <c r="Q11" s="1">
        <f t="shared" si="10"/>
        <v>0</v>
      </c>
      <c r="R11" s="1">
        <f t="shared" si="11"/>
        <v>2</v>
      </c>
      <c r="S11" s="1">
        <f t="shared" si="12"/>
        <v>1</v>
      </c>
      <c r="T11" s="1">
        <f t="shared" si="13"/>
        <v>2</v>
      </c>
      <c r="U11" s="1">
        <f t="shared" si="14"/>
        <v>1</v>
      </c>
      <c r="V11" s="1">
        <f t="shared" si="15"/>
        <v>1</v>
      </c>
      <c r="W11" s="1">
        <f t="shared" si="16"/>
        <v>1</v>
      </c>
      <c r="X11" s="1">
        <f t="shared" si="17"/>
        <v>1</v>
      </c>
      <c r="Y11" s="1">
        <f t="shared" si="18"/>
        <v>3</v>
      </c>
      <c r="Z11" s="1">
        <f t="shared" si="19"/>
        <v>2</v>
      </c>
      <c r="AA11" s="1" t="str">
        <f t="shared" si="0"/>
        <v>W</v>
      </c>
      <c r="AB11" s="1">
        <f t="shared" si="20"/>
        <v>3</v>
      </c>
      <c r="AC11" s="1" t="str">
        <f t="shared" si="1"/>
        <v>W</v>
      </c>
      <c r="AD11" s="1">
        <f t="shared" si="21"/>
        <v>4</v>
      </c>
      <c r="AE11" s="1">
        <f t="shared" si="22"/>
        <v>4</v>
      </c>
      <c r="AF11" s="1">
        <f t="shared" si="23"/>
        <v>2</v>
      </c>
      <c r="AG11" s="43"/>
      <c r="AM11" s="1" t="s">
        <v>20</v>
      </c>
      <c r="AN11" s="1" t="s">
        <v>11</v>
      </c>
    </row>
    <row r="12" spans="1:41" x14ac:dyDescent="0.3">
      <c r="A12" s="42">
        <v>45960</v>
      </c>
      <c r="B12" s="1">
        <v>11</v>
      </c>
      <c r="C12" s="1" t="s">
        <v>66</v>
      </c>
      <c r="D12" s="1" t="s">
        <v>22</v>
      </c>
      <c r="E12" s="1">
        <v>2</v>
      </c>
      <c r="F12" s="1">
        <v>1</v>
      </c>
      <c r="G12" s="1" t="s">
        <v>84</v>
      </c>
      <c r="H12" s="1" t="s">
        <v>83</v>
      </c>
      <c r="I12" s="1">
        <f t="shared" si="2"/>
        <v>5</v>
      </c>
      <c r="J12" s="1">
        <f t="shared" si="3"/>
        <v>4</v>
      </c>
      <c r="K12" s="1">
        <f t="shared" si="4"/>
        <v>2</v>
      </c>
      <c r="L12" s="1">
        <f t="shared" si="5"/>
        <v>2</v>
      </c>
      <c r="M12" s="1">
        <f t="shared" si="6"/>
        <v>0</v>
      </c>
      <c r="N12" s="1">
        <f t="shared" si="7"/>
        <v>0</v>
      </c>
      <c r="O12" s="1">
        <f t="shared" si="8"/>
        <v>3</v>
      </c>
      <c r="P12" s="1">
        <f t="shared" si="9"/>
        <v>3</v>
      </c>
      <c r="Q12" s="1">
        <f t="shared" si="10"/>
        <v>0</v>
      </c>
      <c r="R12" s="1">
        <f t="shared" si="11"/>
        <v>2</v>
      </c>
      <c r="S12" s="1">
        <f t="shared" si="12"/>
        <v>1</v>
      </c>
      <c r="T12" s="1">
        <f t="shared" si="13"/>
        <v>2</v>
      </c>
      <c r="U12" s="1">
        <f t="shared" si="14"/>
        <v>1</v>
      </c>
      <c r="V12" s="1">
        <f t="shared" si="15"/>
        <v>1</v>
      </c>
      <c r="W12" s="1">
        <f t="shared" si="16"/>
        <v>1</v>
      </c>
      <c r="X12" s="1">
        <f t="shared" si="17"/>
        <v>1</v>
      </c>
      <c r="Y12" s="1">
        <f t="shared" si="18"/>
        <v>3</v>
      </c>
      <c r="Z12" s="1">
        <f t="shared" si="19"/>
        <v>2</v>
      </c>
      <c r="AA12" s="1" t="str">
        <f t="shared" si="0"/>
        <v>W</v>
      </c>
      <c r="AB12" s="1">
        <f t="shared" si="20"/>
        <v>4</v>
      </c>
      <c r="AC12" s="1" t="str">
        <f t="shared" si="1"/>
        <v>W</v>
      </c>
      <c r="AD12" s="1">
        <f t="shared" ref="AD12:AD43" si="24">IF(AC12="","",COUNTIFS(AC3:AC12,"W"))</f>
        <v>5</v>
      </c>
      <c r="AE12" s="1">
        <f t="shared" ref="AE12:AE43" si="25">IF(AC12="","",COUNTIFS(AC3:AC12,"L"))</f>
        <v>3</v>
      </c>
      <c r="AF12" s="1">
        <f t="shared" ref="AF12:AF43" si="26">IF(AC12="","",COUNTIFS(AC3:AC12,"OTL"))</f>
        <v>2</v>
      </c>
      <c r="AG12" s="43"/>
      <c r="AM12" s="1" t="s">
        <v>19</v>
      </c>
      <c r="AN12" s="1" t="s">
        <v>10</v>
      </c>
    </row>
    <row r="13" spans="1:41" x14ac:dyDescent="0.3">
      <c r="A13" s="42">
        <v>45963</v>
      </c>
      <c r="B13" s="1">
        <v>12</v>
      </c>
      <c r="C13" s="1" t="s">
        <v>65</v>
      </c>
      <c r="D13" s="1" t="s">
        <v>95</v>
      </c>
      <c r="E13" s="1">
        <v>4</v>
      </c>
      <c r="F13" s="1">
        <v>2</v>
      </c>
      <c r="G13" s="1" t="s">
        <v>83</v>
      </c>
      <c r="H13" s="1" t="s">
        <v>83</v>
      </c>
      <c r="I13" s="1">
        <f t="shared" si="2"/>
        <v>6</v>
      </c>
      <c r="J13" s="1">
        <f t="shared" si="3"/>
        <v>4</v>
      </c>
      <c r="K13" s="1">
        <f t="shared" si="4"/>
        <v>2</v>
      </c>
      <c r="L13" s="1">
        <f t="shared" si="5"/>
        <v>2</v>
      </c>
      <c r="M13" s="1">
        <f t="shared" si="6"/>
        <v>0</v>
      </c>
      <c r="N13" s="1">
        <f t="shared" si="7"/>
        <v>0</v>
      </c>
      <c r="O13" s="1">
        <f t="shared" si="8"/>
        <v>3</v>
      </c>
      <c r="P13" s="1">
        <f t="shared" si="9"/>
        <v>3</v>
      </c>
      <c r="Q13" s="1">
        <f t="shared" si="10"/>
        <v>0</v>
      </c>
      <c r="R13" s="1">
        <f t="shared" si="11"/>
        <v>3</v>
      </c>
      <c r="S13" s="1">
        <f t="shared" si="12"/>
        <v>1</v>
      </c>
      <c r="T13" s="1">
        <f t="shared" si="13"/>
        <v>2</v>
      </c>
      <c r="U13" s="1">
        <f t="shared" si="14"/>
        <v>1</v>
      </c>
      <c r="V13" s="1">
        <f t="shared" si="15"/>
        <v>1</v>
      </c>
      <c r="W13" s="1">
        <f t="shared" si="16"/>
        <v>1</v>
      </c>
      <c r="X13" s="1">
        <f t="shared" si="17"/>
        <v>1</v>
      </c>
      <c r="Y13" s="1">
        <f t="shared" si="18"/>
        <v>3</v>
      </c>
      <c r="Z13" s="1">
        <f t="shared" si="19"/>
        <v>2</v>
      </c>
      <c r="AA13" s="1" t="str">
        <f t="shared" si="0"/>
        <v>W</v>
      </c>
      <c r="AB13" s="1">
        <f t="shared" si="20"/>
        <v>5</v>
      </c>
      <c r="AC13" s="1" t="str">
        <f t="shared" si="1"/>
        <v>W</v>
      </c>
      <c r="AD13" s="1">
        <f t="shared" si="24"/>
        <v>6</v>
      </c>
      <c r="AE13" s="1">
        <f t="shared" si="25"/>
        <v>2</v>
      </c>
      <c r="AF13" s="1">
        <f t="shared" si="26"/>
        <v>2</v>
      </c>
      <c r="AG13" s="43"/>
      <c r="AM13" s="1" t="s">
        <v>18</v>
      </c>
      <c r="AN13" s="1" t="s">
        <v>9</v>
      </c>
    </row>
    <row r="14" spans="1:41" x14ac:dyDescent="0.3">
      <c r="A14" s="42">
        <v>45965</v>
      </c>
      <c r="B14" s="1">
        <v>13</v>
      </c>
      <c r="C14" s="1" t="s">
        <v>65</v>
      </c>
      <c r="D14" s="1" t="s">
        <v>24</v>
      </c>
      <c r="E14" s="1">
        <v>2</v>
      </c>
      <c r="F14" s="1">
        <v>3</v>
      </c>
      <c r="G14" s="1" t="s">
        <v>83</v>
      </c>
      <c r="H14" s="1" t="s">
        <v>83</v>
      </c>
      <c r="I14" s="1">
        <f t="shared" si="2"/>
        <v>6</v>
      </c>
      <c r="J14" s="1">
        <f t="shared" si="3"/>
        <v>5</v>
      </c>
      <c r="K14" s="1">
        <f t="shared" si="4"/>
        <v>2</v>
      </c>
      <c r="L14" s="1">
        <f t="shared" si="5"/>
        <v>2</v>
      </c>
      <c r="M14" s="1">
        <f t="shared" si="6"/>
        <v>0</v>
      </c>
      <c r="N14" s="1">
        <f t="shared" si="7"/>
        <v>0</v>
      </c>
      <c r="O14" s="1">
        <f t="shared" si="8"/>
        <v>3</v>
      </c>
      <c r="P14" s="1">
        <f t="shared" si="9"/>
        <v>3</v>
      </c>
      <c r="Q14" s="1">
        <f t="shared" si="10"/>
        <v>0</v>
      </c>
      <c r="R14" s="1">
        <f t="shared" si="11"/>
        <v>3</v>
      </c>
      <c r="S14" s="1">
        <f t="shared" si="12"/>
        <v>2</v>
      </c>
      <c r="T14" s="1">
        <f t="shared" si="13"/>
        <v>2</v>
      </c>
      <c r="U14" s="1">
        <f t="shared" si="14"/>
        <v>1</v>
      </c>
      <c r="V14" s="1">
        <f t="shared" si="15"/>
        <v>1</v>
      </c>
      <c r="W14" s="1">
        <f t="shared" si="16"/>
        <v>1</v>
      </c>
      <c r="X14" s="1">
        <f t="shared" si="17"/>
        <v>1</v>
      </c>
      <c r="Y14" s="1">
        <f t="shared" si="18"/>
        <v>3</v>
      </c>
      <c r="Z14" s="1">
        <f t="shared" si="19"/>
        <v>2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5</v>
      </c>
      <c r="AE14" s="1">
        <f t="shared" si="25"/>
        <v>3</v>
      </c>
      <c r="AF14" s="1">
        <f t="shared" si="26"/>
        <v>2</v>
      </c>
      <c r="AG14" s="43"/>
      <c r="AM14" s="1" t="s">
        <v>17</v>
      </c>
      <c r="AN14" s="1" t="s">
        <v>4</v>
      </c>
    </row>
    <row r="15" spans="1:41" x14ac:dyDescent="0.3">
      <c r="A15" s="42">
        <v>45967</v>
      </c>
      <c r="B15" s="1">
        <v>14</v>
      </c>
      <c r="C15" s="1" t="s">
        <v>65</v>
      </c>
      <c r="D15" s="1" t="s">
        <v>2</v>
      </c>
      <c r="E15" s="1">
        <v>6</v>
      </c>
      <c r="F15" s="1">
        <v>3</v>
      </c>
      <c r="G15" s="1" t="s">
        <v>83</v>
      </c>
      <c r="H15" s="1" t="s">
        <v>83</v>
      </c>
      <c r="I15" s="1">
        <f t="shared" si="2"/>
        <v>7</v>
      </c>
      <c r="J15" s="1">
        <f t="shared" si="3"/>
        <v>5</v>
      </c>
      <c r="K15" s="1">
        <f t="shared" si="4"/>
        <v>2</v>
      </c>
      <c r="L15" s="1">
        <f t="shared" si="5"/>
        <v>2</v>
      </c>
      <c r="M15" s="1">
        <f t="shared" si="6"/>
        <v>0</v>
      </c>
      <c r="N15" s="1">
        <f t="shared" si="7"/>
        <v>0</v>
      </c>
      <c r="O15" s="1">
        <f t="shared" si="8"/>
        <v>3</v>
      </c>
      <c r="P15" s="1">
        <f t="shared" si="9"/>
        <v>3</v>
      </c>
      <c r="Q15" s="1">
        <f t="shared" si="10"/>
        <v>0</v>
      </c>
      <c r="R15" s="1">
        <f t="shared" si="11"/>
        <v>4</v>
      </c>
      <c r="S15" s="1">
        <f t="shared" si="12"/>
        <v>2</v>
      </c>
      <c r="T15" s="1">
        <f t="shared" si="13"/>
        <v>2</v>
      </c>
      <c r="U15" s="1">
        <f t="shared" si="14"/>
        <v>1</v>
      </c>
      <c r="V15" s="1">
        <f t="shared" si="15"/>
        <v>1</v>
      </c>
      <c r="W15" s="1">
        <f t="shared" si="16"/>
        <v>1</v>
      </c>
      <c r="X15" s="1">
        <f t="shared" si="17"/>
        <v>1</v>
      </c>
      <c r="Y15" s="1">
        <f t="shared" si="18"/>
        <v>3</v>
      </c>
      <c r="Z15" s="1">
        <f t="shared" si="19"/>
        <v>2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6</v>
      </c>
      <c r="AE15" s="1">
        <f t="shared" si="25"/>
        <v>3</v>
      </c>
      <c r="AF15" s="1">
        <f t="shared" si="26"/>
        <v>1</v>
      </c>
      <c r="AG15" s="43"/>
      <c r="AM15" s="1" t="s">
        <v>16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66</v>
      </c>
      <c r="D16" s="1" t="s">
        <v>1</v>
      </c>
      <c r="E16" s="1">
        <v>3</v>
      </c>
      <c r="F16" s="1">
        <v>2</v>
      </c>
      <c r="G16" s="1" t="s">
        <v>83</v>
      </c>
      <c r="H16" s="1" t="s">
        <v>83</v>
      </c>
      <c r="I16" s="1">
        <f t="shared" si="2"/>
        <v>8</v>
      </c>
      <c r="J16" s="1">
        <f t="shared" si="3"/>
        <v>5</v>
      </c>
      <c r="K16" s="1">
        <f t="shared" si="4"/>
        <v>2</v>
      </c>
      <c r="L16" s="1">
        <f t="shared" si="5"/>
        <v>2</v>
      </c>
      <c r="M16" s="1">
        <f t="shared" si="6"/>
        <v>0</v>
      </c>
      <c r="N16" s="1">
        <f t="shared" si="7"/>
        <v>0</v>
      </c>
      <c r="O16" s="1">
        <f t="shared" si="8"/>
        <v>4</v>
      </c>
      <c r="P16" s="1">
        <f t="shared" si="9"/>
        <v>3</v>
      </c>
      <c r="Q16" s="1">
        <f t="shared" si="10"/>
        <v>0</v>
      </c>
      <c r="R16" s="1">
        <f t="shared" si="11"/>
        <v>4</v>
      </c>
      <c r="S16" s="1">
        <f t="shared" si="12"/>
        <v>2</v>
      </c>
      <c r="T16" s="1">
        <f t="shared" si="13"/>
        <v>2</v>
      </c>
      <c r="U16" s="1">
        <f t="shared" si="14"/>
        <v>1</v>
      </c>
      <c r="V16" s="1">
        <f t="shared" si="15"/>
        <v>1</v>
      </c>
      <c r="W16" s="1">
        <f t="shared" si="16"/>
        <v>1</v>
      </c>
      <c r="X16" s="1">
        <f t="shared" si="17"/>
        <v>2</v>
      </c>
      <c r="Y16" s="1">
        <f t="shared" si="18"/>
        <v>3</v>
      </c>
      <c r="Z16" s="1">
        <f t="shared" si="19"/>
        <v>2</v>
      </c>
      <c r="AA16" s="1" t="str">
        <f t="shared" si="0"/>
        <v>W</v>
      </c>
      <c r="AB16" s="1">
        <f t="shared" si="20"/>
        <v>2</v>
      </c>
      <c r="AC16" s="1" t="str">
        <f t="shared" si="1"/>
        <v>W</v>
      </c>
      <c r="AD16" s="1">
        <f t="shared" si="24"/>
        <v>7</v>
      </c>
      <c r="AE16" s="1">
        <f t="shared" si="25"/>
        <v>3</v>
      </c>
      <c r="AF16" s="1">
        <f t="shared" si="26"/>
        <v>0</v>
      </c>
      <c r="AG16" s="43"/>
      <c r="AM16" s="1" t="s">
        <v>15</v>
      </c>
    </row>
    <row r="17" spans="1:39" x14ac:dyDescent="0.3">
      <c r="A17" s="42">
        <v>45973</v>
      </c>
      <c r="B17" s="1">
        <v>16</v>
      </c>
      <c r="C17" s="1" t="s">
        <v>66</v>
      </c>
      <c r="D17" s="1" t="s">
        <v>12</v>
      </c>
      <c r="E17" s="1">
        <v>3</v>
      </c>
      <c r="F17" s="1">
        <v>7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6</v>
      </c>
      <c r="K17" s="1">
        <f t="shared" si="4"/>
        <v>2</v>
      </c>
      <c r="L17" s="1">
        <f t="shared" si="5"/>
        <v>2</v>
      </c>
      <c r="M17" s="1">
        <f t="shared" si="6"/>
        <v>0</v>
      </c>
      <c r="N17" s="1">
        <f t="shared" si="7"/>
        <v>0</v>
      </c>
      <c r="O17" s="1">
        <f t="shared" si="8"/>
        <v>4</v>
      </c>
      <c r="P17" s="1">
        <f t="shared" si="9"/>
        <v>4</v>
      </c>
      <c r="Q17" s="1">
        <f t="shared" si="10"/>
        <v>0</v>
      </c>
      <c r="R17" s="1">
        <f t="shared" si="11"/>
        <v>4</v>
      </c>
      <c r="S17" s="1">
        <f t="shared" si="12"/>
        <v>2</v>
      </c>
      <c r="T17" s="1">
        <f t="shared" si="13"/>
        <v>2</v>
      </c>
      <c r="U17" s="1">
        <f t="shared" si="14"/>
        <v>1</v>
      </c>
      <c r="V17" s="1">
        <f t="shared" si="15"/>
        <v>1</v>
      </c>
      <c r="W17" s="1">
        <f t="shared" si="16"/>
        <v>1</v>
      </c>
      <c r="X17" s="1">
        <f t="shared" si="17"/>
        <v>2</v>
      </c>
      <c r="Y17" s="1">
        <f t="shared" si="18"/>
        <v>4</v>
      </c>
      <c r="Z17" s="1">
        <f t="shared" si="19"/>
        <v>2</v>
      </c>
      <c r="AA17" s="1" t="str">
        <f t="shared" si="0"/>
        <v>L</v>
      </c>
      <c r="AB17" s="1">
        <f t="shared" si="20"/>
        <v>1</v>
      </c>
      <c r="AC17" s="1" t="str">
        <f t="shared" si="1"/>
        <v>L</v>
      </c>
      <c r="AD17" s="1">
        <f t="shared" si="24"/>
        <v>7</v>
      </c>
      <c r="AE17" s="1">
        <f t="shared" si="25"/>
        <v>3</v>
      </c>
      <c r="AF17" s="1">
        <f t="shared" si="26"/>
        <v>0</v>
      </c>
      <c r="AG17" s="43"/>
      <c r="AM17" s="1" t="s">
        <v>14</v>
      </c>
    </row>
    <row r="18" spans="1:39" x14ac:dyDescent="0.3">
      <c r="A18" s="42">
        <v>45976</v>
      </c>
      <c r="B18" s="1">
        <v>17</v>
      </c>
      <c r="C18" s="1" t="s">
        <v>65</v>
      </c>
      <c r="D18" s="1" t="s">
        <v>19</v>
      </c>
      <c r="E18" s="1">
        <v>3</v>
      </c>
      <c r="F18" s="1">
        <v>1</v>
      </c>
      <c r="G18" s="1" t="s">
        <v>83</v>
      </c>
      <c r="H18" s="1" t="s">
        <v>83</v>
      </c>
      <c r="I18" s="1">
        <f t="shared" si="2"/>
        <v>9</v>
      </c>
      <c r="J18" s="1">
        <f t="shared" si="3"/>
        <v>6</v>
      </c>
      <c r="K18" s="1">
        <f t="shared" si="4"/>
        <v>2</v>
      </c>
      <c r="L18" s="1">
        <f t="shared" si="5"/>
        <v>2</v>
      </c>
      <c r="M18" s="1">
        <f t="shared" si="6"/>
        <v>0</v>
      </c>
      <c r="N18" s="1">
        <f t="shared" si="7"/>
        <v>0</v>
      </c>
      <c r="O18" s="1">
        <f t="shared" si="8"/>
        <v>4</v>
      </c>
      <c r="P18" s="1">
        <f t="shared" si="9"/>
        <v>4</v>
      </c>
      <c r="Q18" s="1">
        <f t="shared" si="10"/>
        <v>0</v>
      </c>
      <c r="R18" s="1">
        <f t="shared" si="11"/>
        <v>5</v>
      </c>
      <c r="S18" s="1">
        <f t="shared" si="12"/>
        <v>2</v>
      </c>
      <c r="T18" s="1">
        <f t="shared" si="13"/>
        <v>2</v>
      </c>
      <c r="U18" s="1">
        <f t="shared" si="14"/>
        <v>2</v>
      </c>
      <c r="V18" s="1">
        <f t="shared" si="15"/>
        <v>1</v>
      </c>
      <c r="W18" s="1">
        <f t="shared" si="16"/>
        <v>1</v>
      </c>
      <c r="X18" s="1">
        <f t="shared" si="17"/>
        <v>3</v>
      </c>
      <c r="Y18" s="1">
        <f t="shared" si="18"/>
        <v>4</v>
      </c>
      <c r="Z18" s="1">
        <f t="shared" si="19"/>
        <v>2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8</v>
      </c>
      <c r="AE18" s="1">
        <f t="shared" si="25"/>
        <v>2</v>
      </c>
      <c r="AF18" s="1">
        <f t="shared" si="26"/>
        <v>0</v>
      </c>
      <c r="AG18" s="43"/>
      <c r="AM18" s="1" t="s">
        <v>13</v>
      </c>
    </row>
    <row r="19" spans="1:39" x14ac:dyDescent="0.3">
      <c r="A19" s="42">
        <v>45977</v>
      </c>
      <c r="B19" s="1">
        <v>18</v>
      </c>
      <c r="C19" s="1" t="s">
        <v>66</v>
      </c>
      <c r="D19" s="1" t="s">
        <v>3</v>
      </c>
      <c r="E19" s="1">
        <v>2</v>
      </c>
      <c r="F19" s="1">
        <v>6</v>
      </c>
      <c r="G19" s="1" t="s">
        <v>83</v>
      </c>
      <c r="H19" s="1" t="s">
        <v>83</v>
      </c>
      <c r="I19" s="1">
        <f t="shared" si="2"/>
        <v>9</v>
      </c>
      <c r="J19" s="1">
        <f t="shared" si="3"/>
        <v>7</v>
      </c>
      <c r="K19" s="1">
        <f t="shared" si="4"/>
        <v>2</v>
      </c>
      <c r="L19" s="1">
        <f t="shared" si="5"/>
        <v>2</v>
      </c>
      <c r="M19" s="1">
        <f t="shared" si="6"/>
        <v>0</v>
      </c>
      <c r="N19" s="1">
        <f t="shared" si="7"/>
        <v>0</v>
      </c>
      <c r="O19" s="1">
        <f t="shared" si="8"/>
        <v>4</v>
      </c>
      <c r="P19" s="1">
        <f t="shared" si="9"/>
        <v>5</v>
      </c>
      <c r="Q19" s="1">
        <f t="shared" si="10"/>
        <v>0</v>
      </c>
      <c r="R19" s="1">
        <f t="shared" si="11"/>
        <v>5</v>
      </c>
      <c r="S19" s="1">
        <f t="shared" si="12"/>
        <v>2</v>
      </c>
      <c r="T19" s="1">
        <f t="shared" si="13"/>
        <v>2</v>
      </c>
      <c r="U19" s="1">
        <f t="shared" si="14"/>
        <v>2</v>
      </c>
      <c r="V19" s="1">
        <f t="shared" si="15"/>
        <v>1</v>
      </c>
      <c r="W19" s="1">
        <f t="shared" si="16"/>
        <v>1</v>
      </c>
      <c r="X19" s="1">
        <f t="shared" si="17"/>
        <v>3</v>
      </c>
      <c r="Y19" s="1">
        <f t="shared" si="18"/>
        <v>4</v>
      </c>
      <c r="Z19" s="1">
        <f t="shared" si="19"/>
        <v>2</v>
      </c>
      <c r="AA19" s="1" t="str">
        <f t="shared" si="0"/>
        <v>L</v>
      </c>
      <c r="AB19" s="1">
        <f t="shared" si="20"/>
        <v>1</v>
      </c>
      <c r="AC19" s="1" t="str">
        <f t="shared" si="1"/>
        <v>L</v>
      </c>
      <c r="AD19" s="1">
        <f t="shared" si="24"/>
        <v>7</v>
      </c>
      <c r="AE19" s="1">
        <f t="shared" si="25"/>
        <v>3</v>
      </c>
      <c r="AF19" s="1">
        <f t="shared" si="26"/>
        <v>0</v>
      </c>
      <c r="AG19" s="43"/>
      <c r="AM19" s="1" t="s">
        <v>12</v>
      </c>
    </row>
    <row r="20" spans="1:39" x14ac:dyDescent="0.3">
      <c r="A20" s="42">
        <v>45979</v>
      </c>
      <c r="B20" s="1">
        <v>19</v>
      </c>
      <c r="C20" s="1" t="s">
        <v>66</v>
      </c>
      <c r="D20" s="1" t="s">
        <v>14</v>
      </c>
      <c r="E20" s="1">
        <v>5</v>
      </c>
      <c r="F20" s="1">
        <v>1</v>
      </c>
      <c r="G20" s="1" t="s">
        <v>83</v>
      </c>
      <c r="H20" s="1" t="s">
        <v>83</v>
      </c>
      <c r="I20" s="1">
        <f t="shared" si="2"/>
        <v>10</v>
      </c>
      <c r="J20" s="1">
        <f t="shared" si="3"/>
        <v>7</v>
      </c>
      <c r="K20" s="1">
        <f t="shared" si="4"/>
        <v>2</v>
      </c>
      <c r="L20" s="1">
        <f t="shared" si="5"/>
        <v>2</v>
      </c>
      <c r="M20" s="1">
        <f t="shared" si="6"/>
        <v>0</v>
      </c>
      <c r="N20" s="1">
        <f t="shared" si="7"/>
        <v>0</v>
      </c>
      <c r="O20" s="1">
        <f t="shared" si="8"/>
        <v>5</v>
      </c>
      <c r="P20" s="1">
        <f t="shared" si="9"/>
        <v>5</v>
      </c>
      <c r="Q20" s="1">
        <f t="shared" si="10"/>
        <v>0</v>
      </c>
      <c r="R20" s="1">
        <f t="shared" si="11"/>
        <v>5</v>
      </c>
      <c r="S20" s="1">
        <f t="shared" si="12"/>
        <v>2</v>
      </c>
      <c r="T20" s="1">
        <f t="shared" si="13"/>
        <v>2</v>
      </c>
      <c r="U20" s="1">
        <f t="shared" si="14"/>
        <v>2</v>
      </c>
      <c r="V20" s="1">
        <f t="shared" si="15"/>
        <v>1</v>
      </c>
      <c r="W20" s="1">
        <f t="shared" si="16"/>
        <v>1</v>
      </c>
      <c r="X20" s="1">
        <f t="shared" si="17"/>
        <v>4</v>
      </c>
      <c r="Y20" s="1">
        <f t="shared" si="18"/>
        <v>4</v>
      </c>
      <c r="Z20" s="1">
        <f t="shared" si="19"/>
        <v>2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7</v>
      </c>
      <c r="AE20" s="1">
        <f t="shared" si="25"/>
        <v>3</v>
      </c>
      <c r="AF20" s="1">
        <f t="shared" si="26"/>
        <v>0</v>
      </c>
      <c r="AG20" s="43"/>
      <c r="AM20" s="1" t="s">
        <v>11</v>
      </c>
    </row>
    <row r="21" spans="1:39" x14ac:dyDescent="0.3">
      <c r="A21" s="42">
        <v>45981</v>
      </c>
      <c r="B21" s="1">
        <v>20</v>
      </c>
      <c r="C21" s="1" t="s">
        <v>66</v>
      </c>
      <c r="D21" s="1" t="s">
        <v>20</v>
      </c>
      <c r="E21" s="1">
        <v>2</v>
      </c>
      <c r="F21" s="1">
        <v>1</v>
      </c>
      <c r="G21" s="1" t="s">
        <v>84</v>
      </c>
      <c r="H21" s="1" t="s">
        <v>83</v>
      </c>
      <c r="I21" s="1">
        <f t="shared" si="2"/>
        <v>11</v>
      </c>
      <c r="J21" s="1">
        <f t="shared" si="3"/>
        <v>7</v>
      </c>
      <c r="K21" s="1">
        <f t="shared" si="4"/>
        <v>3</v>
      </c>
      <c r="L21" s="1">
        <f t="shared" si="5"/>
        <v>2</v>
      </c>
      <c r="M21" s="1">
        <f t="shared" si="6"/>
        <v>0</v>
      </c>
      <c r="N21" s="1">
        <f t="shared" si="7"/>
        <v>0</v>
      </c>
      <c r="O21" s="1">
        <f t="shared" si="8"/>
        <v>6</v>
      </c>
      <c r="P21" s="1">
        <f t="shared" si="9"/>
        <v>5</v>
      </c>
      <c r="Q21" s="1">
        <f t="shared" si="10"/>
        <v>0</v>
      </c>
      <c r="R21" s="1">
        <f t="shared" si="11"/>
        <v>5</v>
      </c>
      <c r="S21" s="1">
        <f t="shared" si="12"/>
        <v>2</v>
      </c>
      <c r="T21" s="1">
        <f t="shared" si="13"/>
        <v>2</v>
      </c>
      <c r="U21" s="1">
        <f t="shared" si="14"/>
        <v>2</v>
      </c>
      <c r="V21" s="1">
        <f t="shared" si="15"/>
        <v>1</v>
      </c>
      <c r="W21" s="1">
        <f t="shared" si="16"/>
        <v>1</v>
      </c>
      <c r="X21" s="1">
        <f t="shared" si="17"/>
        <v>4</v>
      </c>
      <c r="Y21" s="1">
        <f t="shared" si="18"/>
        <v>4</v>
      </c>
      <c r="Z21" s="1">
        <f t="shared" si="19"/>
        <v>2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7</v>
      </c>
      <c r="AE21" s="1">
        <f t="shared" si="25"/>
        <v>3</v>
      </c>
      <c r="AF21" s="1">
        <f t="shared" si="26"/>
        <v>0</v>
      </c>
      <c r="AG21" s="43"/>
      <c r="AM21" s="1" t="s">
        <v>10</v>
      </c>
    </row>
    <row r="22" spans="1:39" x14ac:dyDescent="0.3">
      <c r="A22" s="42">
        <v>45983</v>
      </c>
      <c r="B22" s="1">
        <v>21</v>
      </c>
      <c r="C22" s="1" t="s">
        <v>65</v>
      </c>
      <c r="D22" s="1" t="s">
        <v>1</v>
      </c>
      <c r="E22" s="1">
        <v>5</v>
      </c>
      <c r="F22" s="1">
        <v>3</v>
      </c>
      <c r="G22" s="1" t="s">
        <v>83</v>
      </c>
      <c r="H22" s="1" t="s">
        <v>83</v>
      </c>
      <c r="I22" s="1">
        <f t="shared" si="2"/>
        <v>12</v>
      </c>
      <c r="J22" s="1">
        <f t="shared" si="3"/>
        <v>7</v>
      </c>
      <c r="K22" s="1">
        <f t="shared" si="4"/>
        <v>3</v>
      </c>
      <c r="L22" s="1">
        <f t="shared" si="5"/>
        <v>2</v>
      </c>
      <c r="M22" s="1">
        <f t="shared" si="6"/>
        <v>0</v>
      </c>
      <c r="N22" s="1">
        <f t="shared" si="7"/>
        <v>0</v>
      </c>
      <c r="O22" s="1">
        <f t="shared" si="8"/>
        <v>6</v>
      </c>
      <c r="P22" s="1">
        <f t="shared" si="9"/>
        <v>5</v>
      </c>
      <c r="Q22" s="1">
        <f t="shared" si="10"/>
        <v>0</v>
      </c>
      <c r="R22" s="1">
        <f t="shared" si="11"/>
        <v>6</v>
      </c>
      <c r="S22" s="1">
        <f t="shared" si="12"/>
        <v>2</v>
      </c>
      <c r="T22" s="1">
        <f t="shared" si="13"/>
        <v>2</v>
      </c>
      <c r="U22" s="1">
        <f t="shared" si="14"/>
        <v>2</v>
      </c>
      <c r="V22" s="1">
        <f t="shared" si="15"/>
        <v>1</v>
      </c>
      <c r="W22" s="1">
        <f t="shared" si="16"/>
        <v>1</v>
      </c>
      <c r="X22" s="1">
        <f t="shared" si="17"/>
        <v>5</v>
      </c>
      <c r="Y22" s="1">
        <f t="shared" si="18"/>
        <v>4</v>
      </c>
      <c r="Z22" s="1">
        <f t="shared" si="19"/>
        <v>2</v>
      </c>
      <c r="AA22" s="1" t="str">
        <f t="shared" si="0"/>
        <v>W</v>
      </c>
      <c r="AB22" s="1">
        <f t="shared" si="20"/>
        <v>3</v>
      </c>
      <c r="AC22" s="1" t="str">
        <f t="shared" si="1"/>
        <v>W</v>
      </c>
      <c r="AD22" s="1">
        <f t="shared" si="24"/>
        <v>7</v>
      </c>
      <c r="AE22" s="1">
        <f t="shared" si="25"/>
        <v>3</v>
      </c>
      <c r="AF22" s="1">
        <f t="shared" si="26"/>
        <v>0</v>
      </c>
      <c r="AG22" s="43"/>
      <c r="AM22" s="1" t="s">
        <v>9</v>
      </c>
    </row>
    <row r="23" spans="1:39" x14ac:dyDescent="0.3">
      <c r="A23" s="42">
        <v>45985</v>
      </c>
      <c r="B23" s="1">
        <v>22</v>
      </c>
      <c r="C23" s="1" t="s">
        <v>66</v>
      </c>
      <c r="D23" s="1" t="s">
        <v>10</v>
      </c>
      <c r="E23" s="1">
        <v>3</v>
      </c>
      <c r="F23" s="1">
        <v>0</v>
      </c>
      <c r="G23" s="1" t="s">
        <v>83</v>
      </c>
      <c r="H23" s="1" t="s">
        <v>83</v>
      </c>
      <c r="I23" s="1">
        <f t="shared" si="2"/>
        <v>13</v>
      </c>
      <c r="J23" s="1">
        <f t="shared" si="3"/>
        <v>7</v>
      </c>
      <c r="K23" s="1">
        <f t="shared" si="4"/>
        <v>3</v>
      </c>
      <c r="L23" s="1">
        <f t="shared" si="5"/>
        <v>2</v>
      </c>
      <c r="M23" s="1">
        <f t="shared" si="6"/>
        <v>0</v>
      </c>
      <c r="N23" s="1">
        <f t="shared" si="7"/>
        <v>0</v>
      </c>
      <c r="O23" s="1">
        <f t="shared" si="8"/>
        <v>7</v>
      </c>
      <c r="P23" s="1">
        <f t="shared" si="9"/>
        <v>5</v>
      </c>
      <c r="Q23" s="1">
        <f t="shared" si="10"/>
        <v>0</v>
      </c>
      <c r="R23" s="1">
        <f t="shared" si="11"/>
        <v>6</v>
      </c>
      <c r="S23" s="1">
        <f t="shared" si="12"/>
        <v>2</v>
      </c>
      <c r="T23" s="1">
        <f t="shared" si="13"/>
        <v>2</v>
      </c>
      <c r="U23" s="1">
        <f t="shared" si="14"/>
        <v>2</v>
      </c>
      <c r="V23" s="1">
        <f t="shared" si="15"/>
        <v>1</v>
      </c>
      <c r="W23" s="1">
        <f t="shared" si="16"/>
        <v>1</v>
      </c>
      <c r="X23" s="1">
        <f t="shared" si="17"/>
        <v>6</v>
      </c>
      <c r="Y23" s="1">
        <f t="shared" si="18"/>
        <v>4</v>
      </c>
      <c r="Z23" s="1">
        <f t="shared" si="19"/>
        <v>2</v>
      </c>
      <c r="AA23" s="1" t="str">
        <f t="shared" si="0"/>
        <v>W</v>
      </c>
      <c r="AB23" s="1">
        <f t="shared" si="20"/>
        <v>4</v>
      </c>
      <c r="AC23" s="1" t="str">
        <f t="shared" si="1"/>
        <v>W</v>
      </c>
      <c r="AD23" s="1">
        <f t="shared" si="24"/>
        <v>7</v>
      </c>
      <c r="AE23" s="1">
        <f t="shared" si="25"/>
        <v>3</v>
      </c>
      <c r="AF23" s="1">
        <f t="shared" si="26"/>
        <v>0</v>
      </c>
      <c r="AG23" s="43"/>
      <c r="AM23" s="1" t="s">
        <v>8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27</v>
      </c>
      <c r="E24" s="1">
        <v>5</v>
      </c>
      <c r="F24" s="1">
        <v>1</v>
      </c>
      <c r="G24" s="1" t="s">
        <v>83</v>
      </c>
      <c r="H24" s="1" t="s">
        <v>83</v>
      </c>
      <c r="I24" s="1">
        <f t="shared" si="2"/>
        <v>14</v>
      </c>
      <c r="J24" s="1">
        <f t="shared" si="3"/>
        <v>7</v>
      </c>
      <c r="K24" s="1">
        <f t="shared" si="4"/>
        <v>3</v>
      </c>
      <c r="L24" s="1">
        <f t="shared" si="5"/>
        <v>2</v>
      </c>
      <c r="M24" s="1">
        <f t="shared" si="6"/>
        <v>0</v>
      </c>
      <c r="N24" s="1">
        <f t="shared" si="7"/>
        <v>0</v>
      </c>
      <c r="O24" s="1">
        <f t="shared" si="8"/>
        <v>8</v>
      </c>
      <c r="P24" s="1">
        <f t="shared" si="9"/>
        <v>5</v>
      </c>
      <c r="Q24" s="1">
        <f t="shared" si="10"/>
        <v>0</v>
      </c>
      <c r="R24" s="1">
        <f t="shared" si="11"/>
        <v>6</v>
      </c>
      <c r="S24" s="1">
        <f t="shared" si="12"/>
        <v>2</v>
      </c>
      <c r="T24" s="1">
        <f t="shared" si="13"/>
        <v>2</v>
      </c>
      <c r="U24" s="1">
        <f t="shared" si="14"/>
        <v>2</v>
      </c>
      <c r="V24" s="1">
        <f t="shared" si="15"/>
        <v>1</v>
      </c>
      <c r="W24" s="1">
        <f t="shared" si="16"/>
        <v>1</v>
      </c>
      <c r="X24" s="1">
        <f t="shared" si="17"/>
        <v>6</v>
      </c>
      <c r="Y24" s="1">
        <f t="shared" si="18"/>
        <v>4</v>
      </c>
      <c r="Z24" s="1">
        <f t="shared" si="19"/>
        <v>2</v>
      </c>
      <c r="AA24" s="1" t="str">
        <f t="shared" si="0"/>
        <v>W</v>
      </c>
      <c r="AB24" s="1">
        <f t="shared" si="20"/>
        <v>5</v>
      </c>
      <c r="AC24" s="1" t="str">
        <f t="shared" si="1"/>
        <v>W</v>
      </c>
      <c r="AD24" s="1">
        <f t="shared" si="24"/>
        <v>8</v>
      </c>
      <c r="AE24" s="1">
        <f t="shared" si="25"/>
        <v>2</v>
      </c>
      <c r="AF24" s="1">
        <f t="shared" si="26"/>
        <v>0</v>
      </c>
      <c r="AG24" s="43"/>
      <c r="AM24" s="1" t="s">
        <v>7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21</v>
      </c>
      <c r="E25" s="1">
        <v>6</v>
      </c>
      <c r="F25" s="1">
        <v>3</v>
      </c>
      <c r="G25" s="1" t="s">
        <v>83</v>
      </c>
      <c r="H25" s="1" t="s">
        <v>83</v>
      </c>
      <c r="I25" s="1">
        <f t="shared" si="2"/>
        <v>15</v>
      </c>
      <c r="J25" s="1">
        <f t="shared" si="3"/>
        <v>7</v>
      </c>
      <c r="K25" s="1">
        <f t="shared" si="4"/>
        <v>3</v>
      </c>
      <c r="L25" s="1">
        <f t="shared" si="5"/>
        <v>2</v>
      </c>
      <c r="M25" s="1">
        <f t="shared" si="6"/>
        <v>0</v>
      </c>
      <c r="N25" s="1">
        <f t="shared" si="7"/>
        <v>0</v>
      </c>
      <c r="O25" s="1">
        <f t="shared" si="8"/>
        <v>8</v>
      </c>
      <c r="P25" s="1">
        <f t="shared" si="9"/>
        <v>5</v>
      </c>
      <c r="Q25" s="1">
        <f t="shared" si="10"/>
        <v>0</v>
      </c>
      <c r="R25" s="1">
        <f t="shared" si="11"/>
        <v>7</v>
      </c>
      <c r="S25" s="1">
        <f t="shared" si="12"/>
        <v>2</v>
      </c>
      <c r="T25" s="1">
        <f t="shared" si="13"/>
        <v>2</v>
      </c>
      <c r="U25" s="1">
        <f t="shared" si="14"/>
        <v>3</v>
      </c>
      <c r="V25" s="1">
        <f t="shared" si="15"/>
        <v>1</v>
      </c>
      <c r="W25" s="1">
        <f t="shared" si="16"/>
        <v>1</v>
      </c>
      <c r="X25" s="1">
        <f t="shared" si="17"/>
        <v>7</v>
      </c>
      <c r="Y25" s="1">
        <f t="shared" si="18"/>
        <v>4</v>
      </c>
      <c r="Z25" s="1">
        <f t="shared" si="19"/>
        <v>2</v>
      </c>
      <c r="AA25" s="1" t="str">
        <f t="shared" si="0"/>
        <v>W</v>
      </c>
      <c r="AB25" s="1">
        <f t="shared" si="20"/>
        <v>6</v>
      </c>
      <c r="AC25" s="1" t="str">
        <f t="shared" si="1"/>
        <v>W</v>
      </c>
      <c r="AD25" s="1">
        <f t="shared" si="24"/>
        <v>8</v>
      </c>
      <c r="AE25" s="1">
        <f t="shared" si="25"/>
        <v>2</v>
      </c>
      <c r="AF25" s="1">
        <f t="shared" si="26"/>
        <v>0</v>
      </c>
      <c r="AG25" s="43"/>
      <c r="AM25" s="1" t="s">
        <v>6</v>
      </c>
    </row>
    <row r="26" spans="1:39" x14ac:dyDescent="0.3">
      <c r="A26" s="42">
        <v>45990</v>
      </c>
      <c r="B26" s="1">
        <v>25</v>
      </c>
      <c r="C26" s="1" t="s">
        <v>65</v>
      </c>
      <c r="D26" s="1" t="s">
        <v>12</v>
      </c>
      <c r="E26" s="1">
        <v>4</v>
      </c>
      <c r="F26" s="1">
        <v>1</v>
      </c>
      <c r="G26" s="1" t="s">
        <v>83</v>
      </c>
      <c r="H26" s="1" t="s">
        <v>83</v>
      </c>
      <c r="I26" s="1">
        <f t="shared" si="2"/>
        <v>16</v>
      </c>
      <c r="J26" s="1">
        <f t="shared" si="3"/>
        <v>7</v>
      </c>
      <c r="K26" s="1">
        <f t="shared" si="4"/>
        <v>3</v>
      </c>
      <c r="L26" s="1">
        <f t="shared" si="5"/>
        <v>2</v>
      </c>
      <c r="M26" s="1">
        <f t="shared" si="6"/>
        <v>0</v>
      </c>
      <c r="N26" s="1">
        <f t="shared" si="7"/>
        <v>0</v>
      </c>
      <c r="O26" s="1">
        <f t="shared" si="8"/>
        <v>8</v>
      </c>
      <c r="P26" s="1">
        <f t="shared" si="9"/>
        <v>5</v>
      </c>
      <c r="Q26" s="1">
        <f t="shared" si="10"/>
        <v>0</v>
      </c>
      <c r="R26" s="1">
        <f t="shared" si="11"/>
        <v>8</v>
      </c>
      <c r="S26" s="1">
        <f t="shared" si="12"/>
        <v>2</v>
      </c>
      <c r="T26" s="1">
        <f t="shared" si="13"/>
        <v>2</v>
      </c>
      <c r="U26" s="1">
        <f t="shared" si="14"/>
        <v>3</v>
      </c>
      <c r="V26" s="1">
        <f t="shared" si="15"/>
        <v>1</v>
      </c>
      <c r="W26" s="1">
        <f t="shared" si="16"/>
        <v>1</v>
      </c>
      <c r="X26" s="1">
        <f t="shared" si="17"/>
        <v>8</v>
      </c>
      <c r="Y26" s="1">
        <f t="shared" si="18"/>
        <v>4</v>
      </c>
      <c r="Z26" s="1">
        <f t="shared" si="19"/>
        <v>2</v>
      </c>
      <c r="AA26" s="1" t="str">
        <f t="shared" si="0"/>
        <v>W</v>
      </c>
      <c r="AB26" s="1">
        <f t="shared" si="20"/>
        <v>7</v>
      </c>
      <c r="AC26" s="1" t="str">
        <f t="shared" si="1"/>
        <v>W</v>
      </c>
      <c r="AD26" s="1">
        <f t="shared" si="24"/>
        <v>8</v>
      </c>
      <c r="AE26" s="1">
        <f t="shared" si="25"/>
        <v>2</v>
      </c>
      <c r="AF26" s="1">
        <f t="shared" si="26"/>
        <v>0</v>
      </c>
      <c r="AG26" s="43"/>
      <c r="AM26" s="1" t="s">
        <v>4</v>
      </c>
    </row>
    <row r="27" spans="1:39" x14ac:dyDescent="0.3">
      <c r="A27" s="42">
        <v>45993</v>
      </c>
      <c r="B27" s="1">
        <v>26</v>
      </c>
      <c r="C27" s="1" t="s">
        <v>65</v>
      </c>
      <c r="D27" s="1" t="s">
        <v>13</v>
      </c>
      <c r="E27" s="1">
        <v>1</v>
      </c>
      <c r="F27" s="1">
        <v>2</v>
      </c>
      <c r="G27" s="1" t="s">
        <v>83</v>
      </c>
      <c r="H27" s="1" t="s">
        <v>83</v>
      </c>
      <c r="I27" s="1">
        <f t="shared" si="2"/>
        <v>16</v>
      </c>
      <c r="J27" s="1">
        <f t="shared" si="3"/>
        <v>8</v>
      </c>
      <c r="K27" s="1">
        <f t="shared" si="4"/>
        <v>3</v>
      </c>
      <c r="L27" s="1">
        <f t="shared" si="5"/>
        <v>2</v>
      </c>
      <c r="M27" s="1">
        <f t="shared" si="6"/>
        <v>0</v>
      </c>
      <c r="N27" s="1">
        <f t="shared" si="7"/>
        <v>0</v>
      </c>
      <c r="O27" s="1">
        <f t="shared" si="8"/>
        <v>8</v>
      </c>
      <c r="P27" s="1">
        <f t="shared" si="9"/>
        <v>5</v>
      </c>
      <c r="Q27" s="1">
        <f t="shared" si="10"/>
        <v>0</v>
      </c>
      <c r="R27" s="1">
        <f t="shared" si="11"/>
        <v>8</v>
      </c>
      <c r="S27" s="1">
        <f t="shared" si="12"/>
        <v>3</v>
      </c>
      <c r="T27" s="1">
        <f t="shared" si="13"/>
        <v>2</v>
      </c>
      <c r="U27" s="1">
        <f t="shared" si="14"/>
        <v>3</v>
      </c>
      <c r="V27" s="1">
        <f t="shared" si="15"/>
        <v>1</v>
      </c>
      <c r="W27" s="1">
        <f t="shared" si="16"/>
        <v>1</v>
      </c>
      <c r="X27" s="1">
        <f t="shared" si="17"/>
        <v>8</v>
      </c>
      <c r="Y27" s="1">
        <f t="shared" si="18"/>
        <v>5</v>
      </c>
      <c r="Z27" s="1">
        <f t="shared" si="19"/>
        <v>2</v>
      </c>
      <c r="AA27" s="1" t="str">
        <f t="shared" si="0"/>
        <v>L</v>
      </c>
      <c r="AB27" s="1">
        <f t="shared" si="20"/>
        <v>1</v>
      </c>
      <c r="AC27" s="1" t="str">
        <f t="shared" si="1"/>
        <v>L</v>
      </c>
      <c r="AD27" s="1">
        <f t="shared" si="24"/>
        <v>8</v>
      </c>
      <c r="AE27" s="1">
        <f t="shared" si="25"/>
        <v>2</v>
      </c>
      <c r="AF27" s="1">
        <f t="shared" si="26"/>
        <v>0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66</v>
      </c>
      <c r="D28" s="1" t="s">
        <v>9</v>
      </c>
      <c r="E28" s="1">
        <v>3</v>
      </c>
      <c r="F28" s="1">
        <v>4</v>
      </c>
      <c r="G28" s="1" t="s">
        <v>83</v>
      </c>
      <c r="H28" s="1" t="s">
        <v>83</v>
      </c>
      <c r="I28" s="1">
        <f t="shared" si="2"/>
        <v>16</v>
      </c>
      <c r="J28" s="1">
        <f t="shared" si="3"/>
        <v>9</v>
      </c>
      <c r="K28" s="1">
        <f t="shared" si="4"/>
        <v>3</v>
      </c>
      <c r="L28" s="1">
        <f t="shared" si="5"/>
        <v>2</v>
      </c>
      <c r="M28" s="1">
        <f t="shared" si="6"/>
        <v>0</v>
      </c>
      <c r="N28" s="1">
        <f t="shared" si="7"/>
        <v>0</v>
      </c>
      <c r="O28" s="1">
        <f t="shared" si="8"/>
        <v>8</v>
      </c>
      <c r="P28" s="1">
        <f t="shared" si="9"/>
        <v>6</v>
      </c>
      <c r="Q28" s="1">
        <f t="shared" si="10"/>
        <v>0</v>
      </c>
      <c r="R28" s="1">
        <f t="shared" si="11"/>
        <v>8</v>
      </c>
      <c r="S28" s="1">
        <f t="shared" si="12"/>
        <v>3</v>
      </c>
      <c r="T28" s="1">
        <f t="shared" si="13"/>
        <v>2</v>
      </c>
      <c r="U28" s="1">
        <f t="shared" si="14"/>
        <v>3</v>
      </c>
      <c r="V28" s="1">
        <f t="shared" si="15"/>
        <v>1</v>
      </c>
      <c r="W28" s="1">
        <f t="shared" si="16"/>
        <v>1</v>
      </c>
      <c r="X28" s="1">
        <f t="shared" si="17"/>
        <v>8</v>
      </c>
      <c r="Y28" s="1">
        <f t="shared" si="18"/>
        <v>6</v>
      </c>
      <c r="Z28" s="1">
        <f t="shared" si="19"/>
        <v>2</v>
      </c>
      <c r="AA28" s="1" t="str">
        <f t="shared" si="0"/>
        <v>L</v>
      </c>
      <c r="AB28" s="1">
        <f t="shared" si="20"/>
        <v>2</v>
      </c>
      <c r="AC28" s="1" t="str">
        <f t="shared" si="1"/>
        <v>L</v>
      </c>
      <c r="AD28" s="1">
        <f t="shared" si="24"/>
        <v>7</v>
      </c>
      <c r="AE28" s="1">
        <f t="shared" si="25"/>
        <v>3</v>
      </c>
      <c r="AF28" s="1">
        <f t="shared" si="26"/>
        <v>0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66</v>
      </c>
      <c r="D29" s="1" t="s">
        <v>13</v>
      </c>
      <c r="E29" s="1">
        <v>0</v>
      </c>
      <c r="F29" s="1">
        <v>2</v>
      </c>
      <c r="G29" s="1" t="s">
        <v>83</v>
      </c>
      <c r="H29" s="1" t="s">
        <v>83</v>
      </c>
      <c r="I29" s="1">
        <f t="shared" si="2"/>
        <v>16</v>
      </c>
      <c r="J29" s="1">
        <f t="shared" si="3"/>
        <v>10</v>
      </c>
      <c r="K29" s="1">
        <f t="shared" si="4"/>
        <v>3</v>
      </c>
      <c r="L29" s="1">
        <f t="shared" si="5"/>
        <v>2</v>
      </c>
      <c r="M29" s="1">
        <f t="shared" si="6"/>
        <v>0</v>
      </c>
      <c r="N29" s="1">
        <f t="shared" si="7"/>
        <v>0</v>
      </c>
      <c r="O29" s="1">
        <f t="shared" si="8"/>
        <v>8</v>
      </c>
      <c r="P29" s="1">
        <f t="shared" si="9"/>
        <v>7</v>
      </c>
      <c r="Q29" s="1">
        <f t="shared" si="10"/>
        <v>0</v>
      </c>
      <c r="R29" s="1">
        <f t="shared" si="11"/>
        <v>8</v>
      </c>
      <c r="S29" s="1">
        <f t="shared" si="12"/>
        <v>3</v>
      </c>
      <c r="T29" s="1">
        <f t="shared" si="13"/>
        <v>2</v>
      </c>
      <c r="U29" s="1">
        <f t="shared" si="14"/>
        <v>3</v>
      </c>
      <c r="V29" s="1">
        <f t="shared" si="15"/>
        <v>1</v>
      </c>
      <c r="W29" s="1">
        <f t="shared" si="16"/>
        <v>1</v>
      </c>
      <c r="X29" s="1">
        <f t="shared" si="17"/>
        <v>8</v>
      </c>
      <c r="Y29" s="1">
        <f t="shared" si="18"/>
        <v>7</v>
      </c>
      <c r="Z29" s="1">
        <f t="shared" si="19"/>
        <v>2</v>
      </c>
      <c r="AA29" s="1" t="str">
        <f t="shared" si="0"/>
        <v>L</v>
      </c>
      <c r="AB29" s="1">
        <f t="shared" si="20"/>
        <v>3</v>
      </c>
      <c r="AC29" s="1" t="str">
        <f t="shared" si="1"/>
        <v>L</v>
      </c>
      <c r="AD29" s="1">
        <f t="shared" si="24"/>
        <v>7</v>
      </c>
      <c r="AE29" s="1">
        <f t="shared" si="25"/>
        <v>3</v>
      </c>
      <c r="AF29" s="1">
        <f t="shared" si="26"/>
        <v>0</v>
      </c>
      <c r="AG29" s="43"/>
      <c r="AM29" s="1" t="s">
        <v>2</v>
      </c>
    </row>
    <row r="30" spans="1:39" x14ac:dyDescent="0.3">
      <c r="A30" s="42">
        <v>45999</v>
      </c>
      <c r="B30" s="1">
        <v>29</v>
      </c>
      <c r="C30" s="1" t="s">
        <v>65</v>
      </c>
      <c r="D30" s="1" t="s">
        <v>4</v>
      </c>
      <c r="E30" s="1">
        <v>0</v>
      </c>
      <c r="F30" s="1">
        <v>2</v>
      </c>
      <c r="G30" s="1" t="s">
        <v>83</v>
      </c>
      <c r="H30" s="1" t="s">
        <v>83</v>
      </c>
      <c r="I30" s="1">
        <f t="shared" si="2"/>
        <v>16</v>
      </c>
      <c r="J30" s="1">
        <f t="shared" si="3"/>
        <v>11</v>
      </c>
      <c r="K30" s="1">
        <f t="shared" si="4"/>
        <v>3</v>
      </c>
      <c r="L30" s="1">
        <f t="shared" si="5"/>
        <v>2</v>
      </c>
      <c r="M30" s="1">
        <f t="shared" si="6"/>
        <v>0</v>
      </c>
      <c r="N30" s="1">
        <f t="shared" si="7"/>
        <v>0</v>
      </c>
      <c r="O30" s="1">
        <f t="shared" si="8"/>
        <v>8</v>
      </c>
      <c r="P30" s="1">
        <f t="shared" si="9"/>
        <v>7</v>
      </c>
      <c r="Q30" s="1">
        <f t="shared" si="10"/>
        <v>0</v>
      </c>
      <c r="R30" s="1">
        <f t="shared" si="11"/>
        <v>8</v>
      </c>
      <c r="S30" s="1">
        <f t="shared" si="12"/>
        <v>4</v>
      </c>
      <c r="T30" s="1">
        <f t="shared" si="13"/>
        <v>2</v>
      </c>
      <c r="U30" s="1">
        <f t="shared" si="14"/>
        <v>3</v>
      </c>
      <c r="V30" s="1">
        <f t="shared" si="15"/>
        <v>2</v>
      </c>
      <c r="W30" s="1">
        <f t="shared" si="16"/>
        <v>1</v>
      </c>
      <c r="X30" s="1">
        <f t="shared" si="17"/>
        <v>8</v>
      </c>
      <c r="Y30" s="1">
        <f t="shared" si="18"/>
        <v>8</v>
      </c>
      <c r="Z30" s="1">
        <f t="shared" si="19"/>
        <v>2</v>
      </c>
      <c r="AA30" s="1" t="str">
        <f t="shared" si="0"/>
        <v>L</v>
      </c>
      <c r="AB30" s="1">
        <f t="shared" si="20"/>
        <v>4</v>
      </c>
      <c r="AC30" s="1" t="str">
        <f t="shared" si="1"/>
        <v>L</v>
      </c>
      <c r="AD30" s="1">
        <f t="shared" si="24"/>
        <v>6</v>
      </c>
      <c r="AE30" s="1">
        <f t="shared" si="25"/>
        <v>4</v>
      </c>
      <c r="AF30" s="1">
        <f t="shared" si="26"/>
        <v>0</v>
      </c>
      <c r="AG30" s="43"/>
      <c r="AM30" s="1" t="s">
        <v>1</v>
      </c>
    </row>
    <row r="31" spans="1:39" x14ac:dyDescent="0.3">
      <c r="A31" s="42">
        <v>46000</v>
      </c>
      <c r="B31" s="1">
        <v>30</v>
      </c>
      <c r="C31" s="1" t="s">
        <v>65</v>
      </c>
      <c r="D31" s="1" t="s">
        <v>16</v>
      </c>
      <c r="E31" s="1">
        <v>6</v>
      </c>
      <c r="F31" s="1">
        <v>1</v>
      </c>
      <c r="G31" s="1" t="s">
        <v>83</v>
      </c>
      <c r="H31" s="1" t="s">
        <v>83</v>
      </c>
      <c r="I31" s="1">
        <f t="shared" si="2"/>
        <v>17</v>
      </c>
      <c r="J31" s="1">
        <f t="shared" si="3"/>
        <v>11</v>
      </c>
      <c r="K31" s="1">
        <f t="shared" si="4"/>
        <v>3</v>
      </c>
      <c r="L31" s="1">
        <f t="shared" si="5"/>
        <v>2</v>
      </c>
      <c r="M31" s="1">
        <f t="shared" si="6"/>
        <v>0</v>
      </c>
      <c r="N31" s="1">
        <f t="shared" si="7"/>
        <v>0</v>
      </c>
      <c r="O31" s="1">
        <f t="shared" si="8"/>
        <v>8</v>
      </c>
      <c r="P31" s="1">
        <f t="shared" si="9"/>
        <v>7</v>
      </c>
      <c r="Q31" s="1">
        <f t="shared" si="10"/>
        <v>0</v>
      </c>
      <c r="R31" s="1">
        <f t="shared" si="11"/>
        <v>9</v>
      </c>
      <c r="S31" s="1">
        <f t="shared" si="12"/>
        <v>4</v>
      </c>
      <c r="T31" s="1">
        <f t="shared" si="13"/>
        <v>2</v>
      </c>
      <c r="U31" s="1">
        <f t="shared" si="14"/>
        <v>4</v>
      </c>
      <c r="V31" s="1">
        <f t="shared" si="15"/>
        <v>2</v>
      </c>
      <c r="W31" s="1">
        <f t="shared" si="16"/>
        <v>1</v>
      </c>
      <c r="X31" s="1">
        <f t="shared" si="17"/>
        <v>9</v>
      </c>
      <c r="Y31" s="1">
        <f t="shared" si="18"/>
        <v>8</v>
      </c>
      <c r="Z31" s="1">
        <f t="shared" si="19"/>
        <v>2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6</v>
      </c>
      <c r="AE31" s="1">
        <f t="shared" si="25"/>
        <v>4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65</v>
      </c>
      <c r="D32" s="1" t="s">
        <v>14</v>
      </c>
      <c r="E32" s="1">
        <v>8</v>
      </c>
      <c r="F32" s="1">
        <v>4</v>
      </c>
      <c r="G32" s="1" t="s">
        <v>83</v>
      </c>
      <c r="H32" s="1" t="s">
        <v>83</v>
      </c>
      <c r="I32" s="1">
        <f t="shared" si="2"/>
        <v>18</v>
      </c>
      <c r="J32" s="1">
        <f t="shared" si="3"/>
        <v>11</v>
      </c>
      <c r="K32" s="1">
        <f t="shared" si="4"/>
        <v>3</v>
      </c>
      <c r="L32" s="1">
        <f t="shared" si="5"/>
        <v>2</v>
      </c>
      <c r="M32" s="1">
        <f t="shared" si="6"/>
        <v>0</v>
      </c>
      <c r="N32" s="1">
        <f t="shared" si="7"/>
        <v>0</v>
      </c>
      <c r="O32" s="1">
        <f t="shared" si="8"/>
        <v>8</v>
      </c>
      <c r="P32" s="1">
        <f t="shared" si="9"/>
        <v>7</v>
      </c>
      <c r="Q32" s="1">
        <f t="shared" si="10"/>
        <v>0</v>
      </c>
      <c r="R32" s="1">
        <f t="shared" si="11"/>
        <v>10</v>
      </c>
      <c r="S32" s="1">
        <f t="shared" si="12"/>
        <v>4</v>
      </c>
      <c r="T32" s="1">
        <f t="shared" si="13"/>
        <v>2</v>
      </c>
      <c r="U32" s="1">
        <f t="shared" si="14"/>
        <v>4</v>
      </c>
      <c r="V32" s="1">
        <f t="shared" si="15"/>
        <v>2</v>
      </c>
      <c r="W32" s="1">
        <f t="shared" si="16"/>
        <v>1</v>
      </c>
      <c r="X32" s="1">
        <f t="shared" si="17"/>
        <v>10</v>
      </c>
      <c r="Y32" s="1">
        <f t="shared" si="18"/>
        <v>8</v>
      </c>
      <c r="Z32" s="1">
        <f t="shared" si="19"/>
        <v>2</v>
      </c>
      <c r="AA32" s="1" t="str">
        <f t="shared" si="0"/>
        <v>W</v>
      </c>
      <c r="AB32" s="1">
        <f t="shared" si="20"/>
        <v>2</v>
      </c>
      <c r="AC32" s="1" t="str">
        <f t="shared" si="1"/>
        <v>W</v>
      </c>
      <c r="AD32" s="1">
        <f t="shared" si="24"/>
        <v>6</v>
      </c>
      <c r="AE32" s="1">
        <f t="shared" si="25"/>
        <v>4</v>
      </c>
      <c r="AF32" s="1">
        <f t="shared" si="26"/>
        <v>0</v>
      </c>
      <c r="AG32" s="43"/>
    </row>
    <row r="33" spans="1:33" x14ac:dyDescent="0.3">
      <c r="A33" s="42">
        <v>46004</v>
      </c>
      <c r="B33" s="1">
        <v>32</v>
      </c>
      <c r="C33" s="1" t="s">
        <v>65</v>
      </c>
      <c r="D33" s="1" t="s">
        <v>13</v>
      </c>
      <c r="E33" s="1">
        <v>2</v>
      </c>
      <c r="F33" s="1">
        <v>3</v>
      </c>
      <c r="G33" s="1" t="s">
        <v>84</v>
      </c>
      <c r="H33" s="1" t="s">
        <v>84</v>
      </c>
      <c r="I33" s="1">
        <f t="shared" si="2"/>
        <v>18</v>
      </c>
      <c r="J33" s="1">
        <f t="shared" si="3"/>
        <v>11</v>
      </c>
      <c r="K33" s="1">
        <f t="shared" si="4"/>
        <v>3</v>
      </c>
      <c r="L33" s="1">
        <f t="shared" si="5"/>
        <v>3</v>
      </c>
      <c r="M33" s="1">
        <f t="shared" si="6"/>
        <v>0</v>
      </c>
      <c r="N33" s="1">
        <f t="shared" si="7"/>
        <v>1</v>
      </c>
      <c r="O33" s="1">
        <f t="shared" si="8"/>
        <v>8</v>
      </c>
      <c r="P33" s="1">
        <f t="shared" si="9"/>
        <v>7</v>
      </c>
      <c r="Q33" s="1">
        <f t="shared" si="10"/>
        <v>0</v>
      </c>
      <c r="R33" s="1">
        <f t="shared" si="11"/>
        <v>10</v>
      </c>
      <c r="S33" s="1">
        <f t="shared" si="12"/>
        <v>4</v>
      </c>
      <c r="T33" s="1">
        <f t="shared" si="13"/>
        <v>3</v>
      </c>
      <c r="U33" s="1">
        <f t="shared" si="14"/>
        <v>4</v>
      </c>
      <c r="V33" s="1">
        <f t="shared" si="15"/>
        <v>2</v>
      </c>
      <c r="W33" s="1">
        <f t="shared" si="16"/>
        <v>1</v>
      </c>
      <c r="X33" s="1">
        <f t="shared" si="17"/>
        <v>10</v>
      </c>
      <c r="Y33" s="1">
        <f t="shared" si="18"/>
        <v>8</v>
      </c>
      <c r="Z33" s="1">
        <f t="shared" si="19"/>
        <v>3</v>
      </c>
      <c r="AA33" s="1" t="str">
        <f t="shared" si="0"/>
        <v>L</v>
      </c>
      <c r="AB33" s="1">
        <f t="shared" si="20"/>
        <v>1</v>
      </c>
      <c r="AC33" s="1" t="str">
        <f t="shared" si="1"/>
        <v>OTL</v>
      </c>
      <c r="AD33" s="1">
        <f t="shared" si="24"/>
        <v>5</v>
      </c>
      <c r="AE33" s="1">
        <f t="shared" si="25"/>
        <v>4</v>
      </c>
      <c r="AF33" s="1">
        <f t="shared" si="26"/>
        <v>1</v>
      </c>
      <c r="AG33" s="43"/>
    </row>
    <row r="34" spans="1:33" x14ac:dyDescent="0.3">
      <c r="A34" s="42">
        <v>46006</v>
      </c>
      <c r="B34" s="1">
        <v>33</v>
      </c>
      <c r="C34" s="1" t="s">
        <v>66</v>
      </c>
      <c r="D34" s="1" t="s">
        <v>19</v>
      </c>
      <c r="E34" s="1">
        <v>2</v>
      </c>
      <c r="F34" s="1">
        <v>5</v>
      </c>
      <c r="G34" s="1" t="s">
        <v>83</v>
      </c>
      <c r="H34" s="1" t="s">
        <v>83</v>
      </c>
      <c r="I34" s="1">
        <f t="shared" si="2"/>
        <v>18</v>
      </c>
      <c r="J34" s="1">
        <f t="shared" si="3"/>
        <v>12</v>
      </c>
      <c r="K34" s="1">
        <f t="shared" si="4"/>
        <v>3</v>
      </c>
      <c r="L34" s="1">
        <f t="shared" si="5"/>
        <v>3</v>
      </c>
      <c r="M34" s="1">
        <f t="shared" si="6"/>
        <v>0</v>
      </c>
      <c r="N34" s="1">
        <f t="shared" si="7"/>
        <v>1</v>
      </c>
      <c r="O34" s="1">
        <f t="shared" si="8"/>
        <v>8</v>
      </c>
      <c r="P34" s="1">
        <f t="shared" si="9"/>
        <v>8</v>
      </c>
      <c r="Q34" s="1">
        <f t="shared" si="10"/>
        <v>0</v>
      </c>
      <c r="R34" s="1">
        <f t="shared" si="11"/>
        <v>10</v>
      </c>
      <c r="S34" s="1">
        <f t="shared" si="12"/>
        <v>4</v>
      </c>
      <c r="T34" s="1">
        <f t="shared" si="13"/>
        <v>3</v>
      </c>
      <c r="U34" s="1">
        <f t="shared" si="14"/>
        <v>4</v>
      </c>
      <c r="V34" s="1">
        <f t="shared" si="15"/>
        <v>3</v>
      </c>
      <c r="W34" s="1">
        <f t="shared" si="16"/>
        <v>1</v>
      </c>
      <c r="X34" s="1">
        <f t="shared" si="17"/>
        <v>10</v>
      </c>
      <c r="Y34" s="1">
        <f t="shared" si="18"/>
        <v>9</v>
      </c>
      <c r="Z34" s="1">
        <f t="shared" si="19"/>
        <v>3</v>
      </c>
      <c r="AA34" s="1" t="str">
        <f t="shared" ref="AA34:AA65" si="27">IF(E34="","",IF(E34&gt;F34,"W","L"))</f>
        <v>L</v>
      </c>
      <c r="AB34" s="1">
        <f t="shared" si="20"/>
        <v>2</v>
      </c>
      <c r="AC34" s="1" t="str">
        <f t="shared" ref="AC34:AC65" si="28">IF(E34="","",IF(E34&gt;F34,"W",IF(AND(E34&lt;F34,G34=$AK$2,H34=$AK$2),"L","OTL")))</f>
        <v>L</v>
      </c>
      <c r="AD34" s="1">
        <f t="shared" si="24"/>
        <v>4</v>
      </c>
      <c r="AE34" s="1">
        <f t="shared" si="25"/>
        <v>5</v>
      </c>
      <c r="AF34" s="1">
        <f t="shared" si="26"/>
        <v>1</v>
      </c>
      <c r="AG34" s="43"/>
    </row>
    <row r="35" spans="1:33" x14ac:dyDescent="0.3">
      <c r="A35" s="42">
        <v>46009</v>
      </c>
      <c r="B35" s="1">
        <v>34</v>
      </c>
      <c r="C35" s="1" t="s">
        <v>66</v>
      </c>
      <c r="D35" s="1" t="s">
        <v>18</v>
      </c>
      <c r="E35" s="1">
        <v>1</v>
      </c>
      <c r="F35" s="1">
        <v>2</v>
      </c>
      <c r="G35" s="1" t="s">
        <v>83</v>
      </c>
      <c r="H35" s="1" t="s">
        <v>83</v>
      </c>
      <c r="I35" s="1">
        <f t="shared" ref="I35:I66" si="29">IF(E35="","",IF(E35&gt;F35,I34+1,I34))</f>
        <v>18</v>
      </c>
      <c r="J35" s="1">
        <f t="shared" ref="J35:J66" si="30">IF(E35="","",IF(AND(F35&gt;E35,G35=$AK$2,H35=$AK$2),J34+1,J34))</f>
        <v>13</v>
      </c>
      <c r="K35" s="1">
        <f t="shared" ref="K35:K66" si="31">IF(E35="","",IF(AND(G35=$AK$1,E35&gt;F35),K34+1,K34))</f>
        <v>3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8</v>
      </c>
      <c r="P35" s="1">
        <f t="shared" ref="P35:P66" si="36">IF(E35="","",IF(AND(C35=$AL$1,F35&gt;E35,G35=$AK$2,H35=$AK$2), P34+1, P34))</f>
        <v>9</v>
      </c>
      <c r="Q35" s="1">
        <f t="shared" ref="Q35:Q66" si="37">IF(E35="","",IF(AND(C35=$AL$1,F35&gt;E35,OR(G35=$AK$1,H35=$AK$1)),Q34+1, Q34))</f>
        <v>0</v>
      </c>
      <c r="R35" s="1">
        <f t="shared" ref="R35:R66" si="38">IF(E35="","",IF(AND(C35=$AL$2,E35&gt;F35),R34+1,R34))</f>
        <v>10</v>
      </c>
      <c r="S35" s="1">
        <f t="shared" ref="S35:S66" si="39">IF(E35="","",IF(AND(C35=$AL$2,F35&gt;E35,G35=$AK$2,H35=$AK$2),S34+1,S34))</f>
        <v>4</v>
      </c>
      <c r="T35" s="1">
        <f t="shared" ref="T35:T66" si="40">IF(E35="","",IF(AND(C35=$AL$2,F35&gt;E35,OR(G35=$AK$1,H35=$AK$1)), T34+1, T34))</f>
        <v>3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3</v>
      </c>
      <c r="W35" s="1">
        <f t="shared" ref="W35:W66" si="43">IF(E35="","",IF(AND(E35&lt;F35,COUNTIF($AO$1:$AO$7,D35)=1,OR(G35=$AK$1,H35=$AK$1)), W34+1, W34))</f>
        <v>1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9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L</v>
      </c>
      <c r="AB35" s="1">
        <f t="shared" ref="AB35:AB66" si="47">IF(AA35="","",IF(AA35=AA34,AB34+1,1))</f>
        <v>3</v>
      </c>
      <c r="AC35" s="1" t="str">
        <f t="shared" si="28"/>
        <v>L</v>
      </c>
      <c r="AD35" s="1">
        <f t="shared" si="24"/>
        <v>3</v>
      </c>
      <c r="AE35" s="1">
        <f t="shared" si="25"/>
        <v>6</v>
      </c>
      <c r="AF35" s="1">
        <f t="shared" si="26"/>
        <v>1</v>
      </c>
      <c r="AG35" s="43"/>
    </row>
    <row r="36" spans="1:33" x14ac:dyDescent="0.3">
      <c r="A36" s="42">
        <v>46011</v>
      </c>
      <c r="B36" s="1">
        <v>35</v>
      </c>
      <c r="C36" s="1" t="s">
        <v>66</v>
      </c>
      <c r="D36" s="1" t="s">
        <v>26</v>
      </c>
      <c r="E36" s="1">
        <v>6</v>
      </c>
      <c r="F36" s="1">
        <v>4</v>
      </c>
      <c r="G36" s="1" t="s">
        <v>83</v>
      </c>
      <c r="H36" s="1" t="s">
        <v>83</v>
      </c>
      <c r="I36" s="1">
        <f t="shared" si="29"/>
        <v>19</v>
      </c>
      <c r="J36" s="1">
        <f t="shared" si="30"/>
        <v>13</v>
      </c>
      <c r="K36" s="1">
        <f t="shared" si="31"/>
        <v>3</v>
      </c>
      <c r="L36" s="1">
        <f t="shared" si="32"/>
        <v>3</v>
      </c>
      <c r="M36" s="1">
        <f t="shared" si="33"/>
        <v>0</v>
      </c>
      <c r="N36" s="1">
        <f t="shared" si="34"/>
        <v>1</v>
      </c>
      <c r="O36" s="1">
        <f t="shared" si="35"/>
        <v>9</v>
      </c>
      <c r="P36" s="1">
        <f t="shared" si="36"/>
        <v>9</v>
      </c>
      <c r="Q36" s="1">
        <f t="shared" si="37"/>
        <v>0</v>
      </c>
      <c r="R36" s="1">
        <f t="shared" si="38"/>
        <v>10</v>
      </c>
      <c r="S36" s="1">
        <f t="shared" si="39"/>
        <v>4</v>
      </c>
      <c r="T36" s="1">
        <f t="shared" si="40"/>
        <v>3</v>
      </c>
      <c r="U36" s="1">
        <f t="shared" si="41"/>
        <v>4</v>
      </c>
      <c r="V36" s="1">
        <f t="shared" si="42"/>
        <v>3</v>
      </c>
      <c r="W36" s="1">
        <f t="shared" si="43"/>
        <v>1</v>
      </c>
      <c r="X36" s="1">
        <f t="shared" si="44"/>
        <v>11</v>
      </c>
      <c r="Y36" s="1">
        <f t="shared" si="45"/>
        <v>9</v>
      </c>
      <c r="Z36" s="1">
        <f t="shared" si="46"/>
        <v>3</v>
      </c>
      <c r="AA36" s="1" t="str">
        <f t="shared" si="27"/>
        <v>W</v>
      </c>
      <c r="AB36" s="1">
        <f t="shared" si="47"/>
        <v>1</v>
      </c>
      <c r="AC36" s="1" t="str">
        <f t="shared" si="28"/>
        <v>W</v>
      </c>
      <c r="AD36" s="1">
        <f t="shared" si="24"/>
        <v>3</v>
      </c>
      <c r="AE36" s="1">
        <f t="shared" si="25"/>
        <v>6</v>
      </c>
      <c r="AF36" s="1">
        <f t="shared" si="26"/>
        <v>1</v>
      </c>
      <c r="AG36" s="43"/>
    </row>
    <row r="37" spans="1:33" x14ac:dyDescent="0.3">
      <c r="A37" s="42">
        <v>46013</v>
      </c>
      <c r="B37" s="1">
        <v>36</v>
      </c>
      <c r="C37" s="1" t="s">
        <v>66</v>
      </c>
      <c r="D37" s="1" t="s">
        <v>6</v>
      </c>
      <c r="E37" s="1">
        <v>4</v>
      </c>
      <c r="F37" s="1">
        <v>1</v>
      </c>
      <c r="G37" s="1" t="s">
        <v>83</v>
      </c>
      <c r="H37" s="1" t="s">
        <v>83</v>
      </c>
      <c r="I37" s="1">
        <f t="shared" si="29"/>
        <v>20</v>
      </c>
      <c r="J37" s="1">
        <f t="shared" si="30"/>
        <v>13</v>
      </c>
      <c r="K37" s="1">
        <f t="shared" si="31"/>
        <v>3</v>
      </c>
      <c r="L37" s="1">
        <f t="shared" si="32"/>
        <v>3</v>
      </c>
      <c r="M37" s="1">
        <f t="shared" si="33"/>
        <v>0</v>
      </c>
      <c r="N37" s="1">
        <f t="shared" si="34"/>
        <v>1</v>
      </c>
      <c r="O37" s="1">
        <f t="shared" si="35"/>
        <v>10</v>
      </c>
      <c r="P37" s="1">
        <f t="shared" si="36"/>
        <v>9</v>
      </c>
      <c r="Q37" s="1">
        <f t="shared" si="37"/>
        <v>0</v>
      </c>
      <c r="R37" s="1">
        <f t="shared" si="38"/>
        <v>10</v>
      </c>
      <c r="S37" s="1">
        <f t="shared" si="39"/>
        <v>4</v>
      </c>
      <c r="T37" s="1">
        <f t="shared" si="40"/>
        <v>3</v>
      </c>
      <c r="U37" s="1">
        <f t="shared" si="41"/>
        <v>4</v>
      </c>
      <c r="V37" s="1">
        <f t="shared" si="42"/>
        <v>3</v>
      </c>
      <c r="W37" s="1">
        <f t="shared" si="43"/>
        <v>1</v>
      </c>
      <c r="X37" s="1">
        <f t="shared" si="44"/>
        <v>11</v>
      </c>
      <c r="Y37" s="1">
        <f t="shared" si="45"/>
        <v>9</v>
      </c>
      <c r="Z37" s="1">
        <f t="shared" si="46"/>
        <v>3</v>
      </c>
      <c r="AA37" s="1" t="str">
        <f t="shared" si="27"/>
        <v>W</v>
      </c>
      <c r="AB37" s="1">
        <f t="shared" si="47"/>
        <v>2</v>
      </c>
      <c r="AC37" s="1" t="str">
        <f t="shared" si="28"/>
        <v>W</v>
      </c>
      <c r="AD37" s="1">
        <f t="shared" si="24"/>
        <v>4</v>
      </c>
      <c r="AE37" s="1">
        <f t="shared" si="25"/>
        <v>5</v>
      </c>
      <c r="AF37" s="1">
        <f t="shared" si="26"/>
        <v>1</v>
      </c>
      <c r="AG37" s="43"/>
    </row>
    <row r="38" spans="1:33" x14ac:dyDescent="0.3">
      <c r="A38" s="42">
        <v>46018</v>
      </c>
      <c r="B38" s="1">
        <v>37</v>
      </c>
      <c r="C38" s="1" t="s">
        <v>65</v>
      </c>
      <c r="D38" s="1" t="s">
        <v>19</v>
      </c>
      <c r="E38" s="1">
        <v>4</v>
      </c>
      <c r="F38" s="1">
        <v>2</v>
      </c>
      <c r="G38" s="1" t="s">
        <v>83</v>
      </c>
      <c r="H38" s="1" t="s">
        <v>83</v>
      </c>
      <c r="I38" s="1">
        <f t="shared" si="29"/>
        <v>21</v>
      </c>
      <c r="J38" s="1">
        <f t="shared" si="30"/>
        <v>13</v>
      </c>
      <c r="K38" s="1">
        <f t="shared" si="31"/>
        <v>3</v>
      </c>
      <c r="L38" s="1">
        <f t="shared" si="32"/>
        <v>3</v>
      </c>
      <c r="M38" s="1">
        <f t="shared" si="33"/>
        <v>0</v>
      </c>
      <c r="N38" s="1">
        <f t="shared" si="34"/>
        <v>1</v>
      </c>
      <c r="O38" s="1">
        <f t="shared" si="35"/>
        <v>10</v>
      </c>
      <c r="P38" s="1">
        <f t="shared" si="36"/>
        <v>9</v>
      </c>
      <c r="Q38" s="1">
        <f t="shared" si="37"/>
        <v>0</v>
      </c>
      <c r="R38" s="1">
        <f t="shared" si="38"/>
        <v>11</v>
      </c>
      <c r="S38" s="1">
        <f t="shared" si="39"/>
        <v>4</v>
      </c>
      <c r="T38" s="1">
        <f t="shared" si="40"/>
        <v>3</v>
      </c>
      <c r="U38" s="1">
        <f t="shared" si="41"/>
        <v>5</v>
      </c>
      <c r="V38" s="1">
        <f t="shared" si="42"/>
        <v>3</v>
      </c>
      <c r="W38" s="1">
        <f t="shared" si="43"/>
        <v>1</v>
      </c>
      <c r="X38" s="1">
        <f t="shared" si="44"/>
        <v>12</v>
      </c>
      <c r="Y38" s="1">
        <f t="shared" si="45"/>
        <v>9</v>
      </c>
      <c r="Z38" s="1">
        <f t="shared" si="46"/>
        <v>3</v>
      </c>
      <c r="AA38" s="1" t="str">
        <f t="shared" si="27"/>
        <v>W</v>
      </c>
      <c r="AB38" s="1">
        <f t="shared" si="47"/>
        <v>3</v>
      </c>
      <c r="AC38" s="1" t="str">
        <f t="shared" si="28"/>
        <v>W</v>
      </c>
      <c r="AD38" s="1">
        <f t="shared" si="24"/>
        <v>5</v>
      </c>
      <c r="AE38" s="1">
        <f t="shared" si="25"/>
        <v>4</v>
      </c>
      <c r="AF38" s="1">
        <f t="shared" si="26"/>
        <v>1</v>
      </c>
      <c r="AG38" s="43"/>
    </row>
    <row r="39" spans="1:33" x14ac:dyDescent="0.3">
      <c r="A39" s="42">
        <v>46019</v>
      </c>
      <c r="B39" s="1">
        <v>38</v>
      </c>
      <c r="C39" s="1" t="s">
        <v>66</v>
      </c>
      <c r="D39" s="1" t="s">
        <v>16</v>
      </c>
      <c r="E39" s="1">
        <v>5</v>
      </c>
      <c r="F39" s="1">
        <v>4</v>
      </c>
      <c r="G39" s="1" t="s">
        <v>84</v>
      </c>
      <c r="H39" s="1" t="s">
        <v>84</v>
      </c>
      <c r="I39" s="1">
        <f t="shared" si="29"/>
        <v>22</v>
      </c>
      <c r="J39" s="1">
        <f t="shared" si="30"/>
        <v>13</v>
      </c>
      <c r="K39" s="1">
        <f t="shared" si="31"/>
        <v>4</v>
      </c>
      <c r="L39" s="1">
        <f t="shared" si="32"/>
        <v>3</v>
      </c>
      <c r="M39" s="1">
        <f t="shared" si="33"/>
        <v>1</v>
      </c>
      <c r="N39" s="1">
        <f t="shared" si="34"/>
        <v>1</v>
      </c>
      <c r="O39" s="1">
        <f t="shared" si="35"/>
        <v>11</v>
      </c>
      <c r="P39" s="1">
        <f t="shared" si="36"/>
        <v>9</v>
      </c>
      <c r="Q39" s="1">
        <f t="shared" si="37"/>
        <v>0</v>
      </c>
      <c r="R39" s="1">
        <f t="shared" si="38"/>
        <v>11</v>
      </c>
      <c r="S39" s="1">
        <f t="shared" si="39"/>
        <v>4</v>
      </c>
      <c r="T39" s="1">
        <f t="shared" si="40"/>
        <v>3</v>
      </c>
      <c r="U39" s="1">
        <f t="shared" si="41"/>
        <v>6</v>
      </c>
      <c r="V39" s="1">
        <f t="shared" si="42"/>
        <v>3</v>
      </c>
      <c r="W39" s="1">
        <f t="shared" si="43"/>
        <v>1</v>
      </c>
      <c r="X39" s="1">
        <f t="shared" si="44"/>
        <v>13</v>
      </c>
      <c r="Y39" s="1">
        <f t="shared" si="45"/>
        <v>9</v>
      </c>
      <c r="Z39" s="1">
        <f t="shared" si="46"/>
        <v>3</v>
      </c>
      <c r="AA39" s="1" t="str">
        <f t="shared" si="27"/>
        <v>W</v>
      </c>
      <c r="AB39" s="1">
        <f t="shared" si="47"/>
        <v>4</v>
      </c>
      <c r="AC39" s="1" t="str">
        <f t="shared" si="28"/>
        <v>W</v>
      </c>
      <c r="AD39" s="1">
        <f t="shared" si="24"/>
        <v>6</v>
      </c>
      <c r="AE39" s="1">
        <f t="shared" si="25"/>
        <v>3</v>
      </c>
      <c r="AF39" s="1">
        <f t="shared" si="26"/>
        <v>1</v>
      </c>
      <c r="AG39" s="43"/>
    </row>
    <row r="40" spans="1:33" x14ac:dyDescent="0.3">
      <c r="A40" s="42">
        <v>46022</v>
      </c>
      <c r="B40" s="1">
        <v>39</v>
      </c>
      <c r="C40" s="1" t="s">
        <v>65</v>
      </c>
      <c r="D40" s="1" t="s">
        <v>31</v>
      </c>
      <c r="E40" s="1">
        <v>4</v>
      </c>
      <c r="F40" s="1">
        <v>3</v>
      </c>
      <c r="G40" s="1" t="s">
        <v>84</v>
      </c>
      <c r="H40" s="1" t="s">
        <v>83</v>
      </c>
      <c r="I40" s="1">
        <f t="shared" si="29"/>
        <v>23</v>
      </c>
      <c r="J40" s="1">
        <f t="shared" si="30"/>
        <v>13</v>
      </c>
      <c r="K40" s="1">
        <f t="shared" si="31"/>
        <v>5</v>
      </c>
      <c r="L40" s="1">
        <f t="shared" si="32"/>
        <v>3</v>
      </c>
      <c r="M40" s="1">
        <f t="shared" si="33"/>
        <v>1</v>
      </c>
      <c r="N40" s="1">
        <f t="shared" si="34"/>
        <v>1</v>
      </c>
      <c r="O40" s="1">
        <f t="shared" si="35"/>
        <v>11</v>
      </c>
      <c r="P40" s="1">
        <f t="shared" si="36"/>
        <v>9</v>
      </c>
      <c r="Q40" s="1">
        <f t="shared" si="37"/>
        <v>0</v>
      </c>
      <c r="R40" s="1">
        <f t="shared" si="38"/>
        <v>12</v>
      </c>
      <c r="S40" s="1">
        <f t="shared" si="39"/>
        <v>4</v>
      </c>
      <c r="T40" s="1">
        <f t="shared" si="40"/>
        <v>3</v>
      </c>
      <c r="U40" s="1">
        <f t="shared" si="41"/>
        <v>6</v>
      </c>
      <c r="V40" s="1">
        <f t="shared" si="42"/>
        <v>3</v>
      </c>
      <c r="W40" s="1">
        <f t="shared" si="43"/>
        <v>1</v>
      </c>
      <c r="X40" s="1">
        <f t="shared" si="44"/>
        <v>13</v>
      </c>
      <c r="Y40" s="1">
        <f t="shared" si="45"/>
        <v>9</v>
      </c>
      <c r="Z40" s="1">
        <f t="shared" si="46"/>
        <v>3</v>
      </c>
      <c r="AA40" s="1" t="str">
        <f t="shared" si="27"/>
        <v>W</v>
      </c>
      <c r="AB40" s="1">
        <f t="shared" si="47"/>
        <v>5</v>
      </c>
      <c r="AC40" s="1" t="str">
        <f t="shared" si="28"/>
        <v>W</v>
      </c>
      <c r="AD40" s="1">
        <f t="shared" si="24"/>
        <v>7</v>
      </c>
      <c r="AE40" s="1">
        <f t="shared" si="25"/>
        <v>2</v>
      </c>
      <c r="AF40" s="1">
        <f t="shared" si="26"/>
        <v>1</v>
      </c>
      <c r="AG40" s="43"/>
    </row>
    <row r="41" spans="1:33" x14ac:dyDescent="0.3">
      <c r="A41" s="42">
        <v>46023</v>
      </c>
      <c r="B41" s="1">
        <v>40</v>
      </c>
      <c r="C41" s="1" t="s">
        <v>65</v>
      </c>
      <c r="D41" s="1" t="s">
        <v>18</v>
      </c>
      <c r="E41" s="1">
        <v>5</v>
      </c>
      <c r="F41" s="1">
        <v>3</v>
      </c>
      <c r="G41" s="1" t="s">
        <v>83</v>
      </c>
      <c r="H41" s="1" t="s">
        <v>83</v>
      </c>
      <c r="I41" s="1">
        <f t="shared" si="29"/>
        <v>24</v>
      </c>
      <c r="J41" s="1">
        <f t="shared" si="30"/>
        <v>13</v>
      </c>
      <c r="K41" s="1">
        <f t="shared" si="31"/>
        <v>5</v>
      </c>
      <c r="L41" s="1">
        <f t="shared" si="32"/>
        <v>3</v>
      </c>
      <c r="M41" s="1">
        <f t="shared" si="33"/>
        <v>1</v>
      </c>
      <c r="N41" s="1">
        <f t="shared" si="34"/>
        <v>1</v>
      </c>
      <c r="O41" s="1">
        <f t="shared" si="35"/>
        <v>11</v>
      </c>
      <c r="P41" s="1">
        <f t="shared" si="36"/>
        <v>9</v>
      </c>
      <c r="Q41" s="1">
        <f t="shared" si="37"/>
        <v>0</v>
      </c>
      <c r="R41" s="1">
        <f t="shared" si="38"/>
        <v>13</v>
      </c>
      <c r="S41" s="1">
        <f t="shared" si="39"/>
        <v>4</v>
      </c>
      <c r="T41" s="1">
        <f t="shared" si="40"/>
        <v>3</v>
      </c>
      <c r="U41" s="1">
        <f t="shared" si="41"/>
        <v>6</v>
      </c>
      <c r="V41" s="1">
        <f t="shared" si="42"/>
        <v>3</v>
      </c>
      <c r="W41" s="1">
        <f t="shared" si="43"/>
        <v>1</v>
      </c>
      <c r="X41" s="1">
        <f t="shared" si="44"/>
        <v>13</v>
      </c>
      <c r="Y41" s="1">
        <f t="shared" si="45"/>
        <v>9</v>
      </c>
      <c r="Z41" s="1">
        <f t="shared" si="46"/>
        <v>3</v>
      </c>
      <c r="AA41" s="1" t="str">
        <f t="shared" si="27"/>
        <v>W</v>
      </c>
      <c r="AB41" s="1">
        <f t="shared" si="47"/>
        <v>6</v>
      </c>
      <c r="AC41" s="1" t="str">
        <f t="shared" si="28"/>
        <v>W</v>
      </c>
      <c r="AD41" s="1">
        <f t="shared" si="24"/>
        <v>7</v>
      </c>
      <c r="AE41" s="1">
        <f t="shared" si="25"/>
        <v>2</v>
      </c>
      <c r="AF41" s="1">
        <f t="shared" si="26"/>
        <v>1</v>
      </c>
      <c r="AG41" s="43"/>
    </row>
    <row r="42" spans="1:33" x14ac:dyDescent="0.3">
      <c r="A42" s="42">
        <v>46025</v>
      </c>
      <c r="B42" s="1">
        <v>41</v>
      </c>
      <c r="C42" s="1" t="s">
        <v>65</v>
      </c>
      <c r="D42" s="1" t="s">
        <v>8</v>
      </c>
      <c r="E42" s="1">
        <v>7</v>
      </c>
      <c r="F42" s="1">
        <v>3</v>
      </c>
      <c r="G42" s="1" t="s">
        <v>83</v>
      </c>
      <c r="H42" s="1" t="s">
        <v>83</v>
      </c>
      <c r="I42" s="1">
        <f t="shared" si="29"/>
        <v>25</v>
      </c>
      <c r="J42" s="1">
        <f t="shared" si="30"/>
        <v>13</v>
      </c>
      <c r="K42" s="1">
        <f t="shared" si="31"/>
        <v>5</v>
      </c>
      <c r="L42" s="1">
        <f t="shared" si="32"/>
        <v>3</v>
      </c>
      <c r="M42" s="1">
        <f t="shared" si="33"/>
        <v>1</v>
      </c>
      <c r="N42" s="1">
        <f t="shared" si="34"/>
        <v>1</v>
      </c>
      <c r="O42" s="1">
        <f t="shared" si="35"/>
        <v>11</v>
      </c>
      <c r="P42" s="1">
        <f t="shared" si="36"/>
        <v>9</v>
      </c>
      <c r="Q42" s="1">
        <f t="shared" si="37"/>
        <v>0</v>
      </c>
      <c r="R42" s="1">
        <f t="shared" si="38"/>
        <v>14</v>
      </c>
      <c r="S42" s="1">
        <f t="shared" si="39"/>
        <v>4</v>
      </c>
      <c r="T42" s="1">
        <f t="shared" si="40"/>
        <v>3</v>
      </c>
      <c r="U42" s="1">
        <f t="shared" si="41"/>
        <v>6</v>
      </c>
      <c r="V42" s="1">
        <f t="shared" si="42"/>
        <v>3</v>
      </c>
      <c r="W42" s="1">
        <f t="shared" si="43"/>
        <v>1</v>
      </c>
      <c r="X42" s="1">
        <f t="shared" si="44"/>
        <v>13</v>
      </c>
      <c r="Y42" s="1">
        <f t="shared" si="45"/>
        <v>9</v>
      </c>
      <c r="Z42" s="1">
        <f t="shared" si="46"/>
        <v>3</v>
      </c>
      <c r="AA42" s="1" t="str">
        <f t="shared" si="27"/>
        <v>W</v>
      </c>
      <c r="AB42" s="1">
        <f t="shared" si="47"/>
        <v>7</v>
      </c>
      <c r="AC42" s="1" t="str">
        <f t="shared" si="28"/>
        <v>W</v>
      </c>
      <c r="AD42" s="1">
        <f t="shared" si="24"/>
        <v>7</v>
      </c>
      <c r="AE42" s="1">
        <f t="shared" si="25"/>
        <v>2</v>
      </c>
      <c r="AF42" s="1">
        <f t="shared" si="26"/>
        <v>1</v>
      </c>
      <c r="AG42" s="43"/>
    </row>
    <row r="43" spans="1:33" x14ac:dyDescent="0.3">
      <c r="A43" s="42">
        <v>46028</v>
      </c>
      <c r="B43" s="1">
        <v>42</v>
      </c>
      <c r="C43" s="1" t="s">
        <v>66</v>
      </c>
      <c r="D43" s="1" t="s">
        <v>24</v>
      </c>
      <c r="E43" s="1">
        <v>4</v>
      </c>
      <c r="F43" s="1">
        <v>2</v>
      </c>
      <c r="G43" s="1" t="s">
        <v>83</v>
      </c>
      <c r="H43" s="1" t="s">
        <v>83</v>
      </c>
      <c r="I43" s="1">
        <f t="shared" si="29"/>
        <v>26</v>
      </c>
      <c r="J43" s="1">
        <f t="shared" si="30"/>
        <v>13</v>
      </c>
      <c r="K43" s="1">
        <f t="shared" si="31"/>
        <v>5</v>
      </c>
      <c r="L43" s="1">
        <f t="shared" si="32"/>
        <v>3</v>
      </c>
      <c r="M43" s="1">
        <f t="shared" si="33"/>
        <v>1</v>
      </c>
      <c r="N43" s="1">
        <f t="shared" si="34"/>
        <v>1</v>
      </c>
      <c r="O43" s="1">
        <f t="shared" si="35"/>
        <v>12</v>
      </c>
      <c r="P43" s="1">
        <f t="shared" si="36"/>
        <v>9</v>
      </c>
      <c r="Q43" s="1">
        <f t="shared" si="37"/>
        <v>0</v>
      </c>
      <c r="R43" s="1">
        <f t="shared" si="38"/>
        <v>14</v>
      </c>
      <c r="S43" s="1">
        <f t="shared" si="39"/>
        <v>4</v>
      </c>
      <c r="T43" s="1">
        <f t="shared" si="40"/>
        <v>3</v>
      </c>
      <c r="U43" s="1">
        <f t="shared" si="41"/>
        <v>6</v>
      </c>
      <c r="V43" s="1">
        <f t="shared" si="42"/>
        <v>3</v>
      </c>
      <c r="W43" s="1">
        <f t="shared" si="43"/>
        <v>1</v>
      </c>
      <c r="X43" s="1">
        <f t="shared" si="44"/>
        <v>13</v>
      </c>
      <c r="Y43" s="1">
        <f t="shared" si="45"/>
        <v>9</v>
      </c>
      <c r="Z43" s="1">
        <f t="shared" si="46"/>
        <v>3</v>
      </c>
      <c r="AA43" s="1" t="str">
        <f t="shared" si="27"/>
        <v>W</v>
      </c>
      <c r="AB43" s="1">
        <f t="shared" si="47"/>
        <v>8</v>
      </c>
      <c r="AC43" s="1" t="str">
        <f t="shared" si="28"/>
        <v>W</v>
      </c>
      <c r="AD43" s="1">
        <f t="shared" si="24"/>
        <v>8</v>
      </c>
      <c r="AE43" s="1">
        <f t="shared" si="25"/>
        <v>2</v>
      </c>
      <c r="AF43" s="1">
        <f t="shared" si="26"/>
        <v>0</v>
      </c>
      <c r="AG43" s="43"/>
    </row>
    <row r="44" spans="1:33" x14ac:dyDescent="0.3">
      <c r="A44" s="42">
        <v>46032</v>
      </c>
      <c r="B44" s="1">
        <v>43</v>
      </c>
      <c r="C44" s="1" t="s">
        <v>65</v>
      </c>
      <c r="D44" s="1" t="s">
        <v>10</v>
      </c>
      <c r="E44" s="1">
        <v>7</v>
      </c>
      <c r="F44" s="1">
        <v>2</v>
      </c>
      <c r="G44" s="1" t="s">
        <v>83</v>
      </c>
      <c r="H44" s="1" t="s">
        <v>83</v>
      </c>
      <c r="I44" s="1">
        <f t="shared" si="29"/>
        <v>27</v>
      </c>
      <c r="J44" s="1">
        <f t="shared" si="30"/>
        <v>13</v>
      </c>
      <c r="K44" s="1">
        <f t="shared" si="31"/>
        <v>5</v>
      </c>
      <c r="L44" s="1">
        <f t="shared" si="32"/>
        <v>3</v>
      </c>
      <c r="M44" s="1">
        <f t="shared" si="33"/>
        <v>1</v>
      </c>
      <c r="N44" s="1">
        <f t="shared" si="34"/>
        <v>1</v>
      </c>
      <c r="O44" s="1">
        <f t="shared" si="35"/>
        <v>12</v>
      </c>
      <c r="P44" s="1">
        <f t="shared" si="36"/>
        <v>9</v>
      </c>
      <c r="Q44" s="1">
        <f t="shared" si="37"/>
        <v>0</v>
      </c>
      <c r="R44" s="1">
        <f t="shared" si="38"/>
        <v>15</v>
      </c>
      <c r="S44" s="1">
        <f t="shared" si="39"/>
        <v>4</v>
      </c>
      <c r="T44" s="1">
        <f t="shared" si="40"/>
        <v>3</v>
      </c>
      <c r="U44" s="1">
        <f t="shared" si="41"/>
        <v>6</v>
      </c>
      <c r="V44" s="1">
        <f t="shared" si="42"/>
        <v>3</v>
      </c>
      <c r="W44" s="1">
        <f t="shared" si="43"/>
        <v>1</v>
      </c>
      <c r="X44" s="1">
        <f t="shared" si="44"/>
        <v>14</v>
      </c>
      <c r="Y44" s="1">
        <f t="shared" si="45"/>
        <v>9</v>
      </c>
      <c r="Z44" s="1">
        <f t="shared" si="46"/>
        <v>3</v>
      </c>
      <c r="AA44" s="1" t="str">
        <f t="shared" si="27"/>
        <v>W</v>
      </c>
      <c r="AB44" s="1">
        <f t="shared" si="47"/>
        <v>9</v>
      </c>
      <c r="AC44" s="1" t="str">
        <f t="shared" si="28"/>
        <v>W</v>
      </c>
      <c r="AD44" s="1">
        <f t="shared" ref="AD44:AD75" si="48">IF(AC44="","",COUNTIFS(AC35:AC44,"W"))</f>
        <v>9</v>
      </c>
      <c r="AE44" s="1">
        <f t="shared" ref="AE44:AE75" si="49">IF(AC44="","",COUNTIFS(AC35:AC44,"L"))</f>
        <v>1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46034</v>
      </c>
      <c r="B45" s="1">
        <v>44</v>
      </c>
      <c r="C45" s="1" t="s">
        <v>65</v>
      </c>
      <c r="D45" s="1" t="s">
        <v>10</v>
      </c>
      <c r="E45" s="1">
        <v>5</v>
      </c>
      <c r="F45" s="1">
        <v>1</v>
      </c>
      <c r="G45" s="1" t="s">
        <v>83</v>
      </c>
      <c r="H45" s="1" t="s">
        <v>83</v>
      </c>
      <c r="I45" s="1">
        <f t="shared" si="29"/>
        <v>28</v>
      </c>
      <c r="J45" s="1">
        <f t="shared" si="30"/>
        <v>13</v>
      </c>
      <c r="K45" s="1">
        <f t="shared" si="31"/>
        <v>5</v>
      </c>
      <c r="L45" s="1">
        <f t="shared" si="32"/>
        <v>3</v>
      </c>
      <c r="M45" s="1">
        <f t="shared" si="33"/>
        <v>1</v>
      </c>
      <c r="N45" s="1">
        <f t="shared" si="34"/>
        <v>1</v>
      </c>
      <c r="O45" s="1">
        <f t="shared" si="35"/>
        <v>12</v>
      </c>
      <c r="P45" s="1">
        <f t="shared" si="36"/>
        <v>9</v>
      </c>
      <c r="Q45" s="1">
        <f t="shared" si="37"/>
        <v>0</v>
      </c>
      <c r="R45" s="1">
        <f t="shared" si="38"/>
        <v>16</v>
      </c>
      <c r="S45" s="1">
        <f t="shared" si="39"/>
        <v>4</v>
      </c>
      <c r="T45" s="1">
        <f t="shared" si="40"/>
        <v>3</v>
      </c>
      <c r="U45" s="1">
        <f t="shared" si="41"/>
        <v>6</v>
      </c>
      <c r="V45" s="1">
        <f t="shared" si="42"/>
        <v>3</v>
      </c>
      <c r="W45" s="1">
        <f t="shared" si="43"/>
        <v>1</v>
      </c>
      <c r="X45" s="1">
        <f t="shared" si="44"/>
        <v>15</v>
      </c>
      <c r="Y45" s="1">
        <f t="shared" si="45"/>
        <v>9</v>
      </c>
      <c r="Z45" s="1">
        <f t="shared" si="46"/>
        <v>3</v>
      </c>
      <c r="AA45" s="1" t="str">
        <f t="shared" si="27"/>
        <v>W</v>
      </c>
      <c r="AB45" s="1">
        <f t="shared" si="47"/>
        <v>10</v>
      </c>
      <c r="AC45" s="1" t="str">
        <f t="shared" si="28"/>
        <v>W</v>
      </c>
      <c r="AD45" s="1">
        <f t="shared" si="48"/>
        <v>10</v>
      </c>
      <c r="AE45" s="1">
        <f t="shared" si="49"/>
        <v>0</v>
      </c>
      <c r="AF45" s="1">
        <f t="shared" si="50"/>
        <v>0</v>
      </c>
      <c r="AG45" s="43"/>
    </row>
    <row r="46" spans="1:33" x14ac:dyDescent="0.3">
      <c r="A46" s="42">
        <v>46035</v>
      </c>
      <c r="B46" s="1">
        <v>45</v>
      </c>
      <c r="C46" s="1" t="s">
        <v>65</v>
      </c>
      <c r="D46" s="1" t="s">
        <v>9</v>
      </c>
      <c r="E46" s="1">
        <v>2</v>
      </c>
      <c r="F46" s="1">
        <v>1</v>
      </c>
      <c r="G46" s="1" t="s">
        <v>84</v>
      </c>
      <c r="H46" s="1" t="s">
        <v>84</v>
      </c>
      <c r="I46" s="1">
        <f t="shared" si="29"/>
        <v>29</v>
      </c>
      <c r="J46" s="1">
        <f t="shared" si="30"/>
        <v>13</v>
      </c>
      <c r="K46" s="1">
        <f t="shared" si="31"/>
        <v>6</v>
      </c>
      <c r="L46" s="1">
        <f t="shared" si="32"/>
        <v>3</v>
      </c>
      <c r="M46" s="1">
        <f t="shared" si="33"/>
        <v>2</v>
      </c>
      <c r="N46" s="1">
        <f t="shared" si="34"/>
        <v>1</v>
      </c>
      <c r="O46" s="1">
        <f t="shared" si="35"/>
        <v>12</v>
      </c>
      <c r="P46" s="1">
        <f t="shared" si="36"/>
        <v>9</v>
      </c>
      <c r="Q46" s="1">
        <f t="shared" si="37"/>
        <v>0</v>
      </c>
      <c r="R46" s="1">
        <f t="shared" si="38"/>
        <v>17</v>
      </c>
      <c r="S46" s="1">
        <f t="shared" si="39"/>
        <v>4</v>
      </c>
      <c r="T46" s="1">
        <f t="shared" si="40"/>
        <v>3</v>
      </c>
      <c r="U46" s="1">
        <f t="shared" si="41"/>
        <v>6</v>
      </c>
      <c r="V46" s="1">
        <f t="shared" si="42"/>
        <v>3</v>
      </c>
      <c r="W46" s="1">
        <f t="shared" si="43"/>
        <v>1</v>
      </c>
      <c r="X46" s="1">
        <f t="shared" si="44"/>
        <v>16</v>
      </c>
      <c r="Y46" s="1">
        <f t="shared" si="45"/>
        <v>9</v>
      </c>
      <c r="Z46" s="1">
        <f t="shared" si="46"/>
        <v>3</v>
      </c>
      <c r="AA46" s="1" t="str">
        <f t="shared" si="27"/>
        <v>W</v>
      </c>
      <c r="AB46" s="1">
        <f t="shared" si="47"/>
        <v>11</v>
      </c>
      <c r="AC46" s="1" t="str">
        <f t="shared" si="28"/>
        <v>W</v>
      </c>
      <c r="AD46" s="1">
        <f t="shared" si="48"/>
        <v>10</v>
      </c>
      <c r="AE46" s="1">
        <f t="shared" si="49"/>
        <v>0</v>
      </c>
      <c r="AF46" s="1">
        <f t="shared" si="50"/>
        <v>0</v>
      </c>
      <c r="AG46" s="43"/>
    </row>
    <row r="47" spans="1:33" x14ac:dyDescent="0.3">
      <c r="A47" s="42">
        <v>46038</v>
      </c>
      <c r="B47" s="1">
        <v>46</v>
      </c>
      <c r="C47" s="1" t="s">
        <v>65</v>
      </c>
      <c r="D47" s="1" t="s">
        <v>6</v>
      </c>
      <c r="E47" s="1">
        <v>2</v>
      </c>
      <c r="F47" s="1">
        <v>3</v>
      </c>
      <c r="G47" s="1" t="s">
        <v>84</v>
      </c>
      <c r="H47" s="1" t="s">
        <v>84</v>
      </c>
      <c r="I47" s="1">
        <f t="shared" si="29"/>
        <v>29</v>
      </c>
      <c r="J47" s="1">
        <f t="shared" si="30"/>
        <v>13</v>
      </c>
      <c r="K47" s="1">
        <f t="shared" si="31"/>
        <v>6</v>
      </c>
      <c r="L47" s="1">
        <f t="shared" si="32"/>
        <v>4</v>
      </c>
      <c r="M47" s="1">
        <f t="shared" si="33"/>
        <v>2</v>
      </c>
      <c r="N47" s="1">
        <f t="shared" si="34"/>
        <v>2</v>
      </c>
      <c r="O47" s="1">
        <f t="shared" si="35"/>
        <v>12</v>
      </c>
      <c r="P47" s="1">
        <f t="shared" si="36"/>
        <v>9</v>
      </c>
      <c r="Q47" s="1">
        <f t="shared" si="37"/>
        <v>0</v>
      </c>
      <c r="R47" s="1">
        <f t="shared" si="38"/>
        <v>17</v>
      </c>
      <c r="S47" s="1">
        <f t="shared" si="39"/>
        <v>4</v>
      </c>
      <c r="T47" s="1">
        <f t="shared" si="40"/>
        <v>4</v>
      </c>
      <c r="U47" s="1">
        <f t="shared" si="41"/>
        <v>6</v>
      </c>
      <c r="V47" s="1">
        <f t="shared" si="42"/>
        <v>3</v>
      </c>
      <c r="W47" s="1">
        <f t="shared" si="43"/>
        <v>1</v>
      </c>
      <c r="X47" s="1">
        <f t="shared" si="44"/>
        <v>16</v>
      </c>
      <c r="Y47" s="1">
        <f t="shared" si="45"/>
        <v>9</v>
      </c>
      <c r="Z47" s="1">
        <f t="shared" si="46"/>
        <v>3</v>
      </c>
      <c r="AA47" s="1" t="str">
        <f t="shared" si="27"/>
        <v>L</v>
      </c>
      <c r="AB47" s="1">
        <f t="shared" si="47"/>
        <v>1</v>
      </c>
      <c r="AC47" s="1" t="str">
        <f t="shared" si="28"/>
        <v>OTL</v>
      </c>
      <c r="AD47" s="1">
        <f t="shared" si="48"/>
        <v>9</v>
      </c>
      <c r="AE47" s="1">
        <f t="shared" si="49"/>
        <v>0</v>
      </c>
      <c r="AF47" s="1">
        <f t="shared" si="50"/>
        <v>1</v>
      </c>
      <c r="AG47" s="43"/>
    </row>
    <row r="48" spans="1:33" x14ac:dyDescent="0.3">
      <c r="A48" s="42">
        <v>46040</v>
      </c>
      <c r="B48" s="1">
        <v>47</v>
      </c>
      <c r="C48" s="1" t="s">
        <v>65</v>
      </c>
      <c r="D48" s="1" t="s">
        <v>22</v>
      </c>
      <c r="E48" s="1">
        <v>4</v>
      </c>
      <c r="F48" s="1">
        <v>1</v>
      </c>
      <c r="G48" s="1" t="s">
        <v>83</v>
      </c>
      <c r="H48" s="1" t="s">
        <v>83</v>
      </c>
      <c r="I48" s="1">
        <f t="shared" si="29"/>
        <v>30</v>
      </c>
      <c r="J48" s="1">
        <f t="shared" si="30"/>
        <v>13</v>
      </c>
      <c r="K48" s="1">
        <f t="shared" si="31"/>
        <v>6</v>
      </c>
      <c r="L48" s="1">
        <f t="shared" si="32"/>
        <v>4</v>
      </c>
      <c r="M48" s="1">
        <f t="shared" si="33"/>
        <v>2</v>
      </c>
      <c r="N48" s="1">
        <f t="shared" si="34"/>
        <v>2</v>
      </c>
      <c r="O48" s="1">
        <f t="shared" si="35"/>
        <v>12</v>
      </c>
      <c r="P48" s="1">
        <f t="shared" si="36"/>
        <v>9</v>
      </c>
      <c r="Q48" s="1">
        <f t="shared" si="37"/>
        <v>0</v>
      </c>
      <c r="R48" s="1">
        <f t="shared" si="38"/>
        <v>18</v>
      </c>
      <c r="S48" s="1">
        <f t="shared" si="39"/>
        <v>4</v>
      </c>
      <c r="T48" s="1">
        <f t="shared" si="40"/>
        <v>4</v>
      </c>
      <c r="U48" s="1">
        <f t="shared" si="41"/>
        <v>6</v>
      </c>
      <c r="V48" s="1">
        <f t="shared" si="42"/>
        <v>3</v>
      </c>
      <c r="W48" s="1">
        <f t="shared" si="43"/>
        <v>1</v>
      </c>
      <c r="X48" s="1">
        <f t="shared" si="44"/>
        <v>16</v>
      </c>
      <c r="Y48" s="1">
        <f t="shared" si="45"/>
        <v>9</v>
      </c>
      <c r="Z48" s="1">
        <f t="shared" si="46"/>
        <v>3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9</v>
      </c>
      <c r="AE48" s="1">
        <f t="shared" si="49"/>
        <v>0</v>
      </c>
      <c r="AF48" s="1">
        <f t="shared" si="50"/>
        <v>1</v>
      </c>
      <c r="AG48" s="43"/>
    </row>
    <row r="49" spans="1:33" x14ac:dyDescent="0.3">
      <c r="A49" s="42">
        <v>46042</v>
      </c>
      <c r="B49" s="1">
        <v>48</v>
      </c>
      <c r="C49" s="1" t="s">
        <v>66</v>
      </c>
      <c r="D49" s="1" t="s">
        <v>8</v>
      </c>
      <c r="E49" s="1">
        <v>4</v>
      </c>
      <c r="F49" s="1">
        <v>1</v>
      </c>
      <c r="G49" s="1" t="s">
        <v>83</v>
      </c>
      <c r="H49" s="1" t="s">
        <v>83</v>
      </c>
      <c r="I49" s="1">
        <f t="shared" si="29"/>
        <v>31</v>
      </c>
      <c r="J49" s="1">
        <f t="shared" si="30"/>
        <v>13</v>
      </c>
      <c r="K49" s="1">
        <f t="shared" si="31"/>
        <v>6</v>
      </c>
      <c r="L49" s="1">
        <f t="shared" si="32"/>
        <v>4</v>
      </c>
      <c r="M49" s="1">
        <f t="shared" si="33"/>
        <v>2</v>
      </c>
      <c r="N49" s="1">
        <f t="shared" si="34"/>
        <v>2</v>
      </c>
      <c r="O49" s="1">
        <f t="shared" si="35"/>
        <v>13</v>
      </c>
      <c r="P49" s="1">
        <f t="shared" si="36"/>
        <v>9</v>
      </c>
      <c r="Q49" s="1">
        <f t="shared" si="37"/>
        <v>0</v>
      </c>
      <c r="R49" s="1">
        <f t="shared" si="38"/>
        <v>18</v>
      </c>
      <c r="S49" s="1">
        <f t="shared" si="39"/>
        <v>4</v>
      </c>
      <c r="T49" s="1">
        <f t="shared" si="40"/>
        <v>4</v>
      </c>
      <c r="U49" s="1">
        <f t="shared" si="41"/>
        <v>6</v>
      </c>
      <c r="V49" s="1">
        <f t="shared" si="42"/>
        <v>3</v>
      </c>
      <c r="W49" s="1">
        <f t="shared" si="43"/>
        <v>1</v>
      </c>
      <c r="X49" s="1">
        <f t="shared" si="44"/>
        <v>16</v>
      </c>
      <c r="Y49" s="1">
        <f t="shared" si="45"/>
        <v>9</v>
      </c>
      <c r="Z49" s="1">
        <f t="shared" si="46"/>
        <v>3</v>
      </c>
      <c r="AA49" s="1" t="str">
        <f t="shared" si="27"/>
        <v>W</v>
      </c>
      <c r="AB49" s="1">
        <f t="shared" si="47"/>
        <v>2</v>
      </c>
      <c r="AC49" s="1" t="str">
        <f t="shared" si="28"/>
        <v>W</v>
      </c>
      <c r="AD49" s="1">
        <f t="shared" si="48"/>
        <v>9</v>
      </c>
      <c r="AE49" s="1">
        <f t="shared" si="49"/>
        <v>0</v>
      </c>
      <c r="AF49" s="1">
        <f t="shared" si="50"/>
        <v>1</v>
      </c>
      <c r="AG49" s="43"/>
    </row>
    <row r="50" spans="1:33" x14ac:dyDescent="0.3">
      <c r="A50" s="42">
        <v>46045</v>
      </c>
      <c r="B50" s="1">
        <v>49</v>
      </c>
      <c r="C50" s="1" t="s">
        <v>65</v>
      </c>
      <c r="D50" s="1" t="s">
        <v>25</v>
      </c>
      <c r="E50" s="1">
        <v>2</v>
      </c>
      <c r="F50" s="1">
        <v>1</v>
      </c>
      <c r="G50" s="1" t="s">
        <v>84</v>
      </c>
      <c r="H50" s="1" t="s">
        <v>84</v>
      </c>
      <c r="I50" s="1">
        <f t="shared" si="29"/>
        <v>32</v>
      </c>
      <c r="J50" s="1">
        <f t="shared" si="30"/>
        <v>13</v>
      </c>
      <c r="K50" s="1">
        <f t="shared" si="31"/>
        <v>7</v>
      </c>
      <c r="L50" s="1">
        <f t="shared" si="32"/>
        <v>4</v>
      </c>
      <c r="M50" s="1">
        <f t="shared" si="33"/>
        <v>3</v>
      </c>
      <c r="N50" s="1">
        <f t="shared" si="34"/>
        <v>2</v>
      </c>
      <c r="O50" s="1">
        <f t="shared" si="35"/>
        <v>13</v>
      </c>
      <c r="P50" s="1">
        <f t="shared" si="36"/>
        <v>9</v>
      </c>
      <c r="Q50" s="1">
        <f t="shared" si="37"/>
        <v>0</v>
      </c>
      <c r="R50" s="1">
        <f t="shared" si="38"/>
        <v>19</v>
      </c>
      <c r="S50" s="1">
        <f t="shared" si="39"/>
        <v>4</v>
      </c>
      <c r="T50" s="1">
        <f t="shared" si="40"/>
        <v>4</v>
      </c>
      <c r="U50" s="1">
        <f t="shared" si="41"/>
        <v>6</v>
      </c>
      <c r="V50" s="1">
        <f t="shared" si="42"/>
        <v>3</v>
      </c>
      <c r="W50" s="1">
        <f t="shared" si="43"/>
        <v>1</v>
      </c>
      <c r="X50" s="1">
        <f t="shared" si="44"/>
        <v>16</v>
      </c>
      <c r="Y50" s="1">
        <f t="shared" si="45"/>
        <v>9</v>
      </c>
      <c r="Z50" s="1">
        <f t="shared" si="46"/>
        <v>3</v>
      </c>
      <c r="AA50" s="1" t="str">
        <f t="shared" si="27"/>
        <v>W</v>
      </c>
      <c r="AB50" s="1">
        <f t="shared" si="47"/>
        <v>3</v>
      </c>
      <c r="AC50" s="1" t="str">
        <f t="shared" si="28"/>
        <v>W</v>
      </c>
      <c r="AD50" s="1">
        <f t="shared" si="48"/>
        <v>9</v>
      </c>
      <c r="AE50" s="1">
        <f t="shared" si="49"/>
        <v>0</v>
      </c>
      <c r="AF50" s="1">
        <f t="shared" si="50"/>
        <v>1</v>
      </c>
      <c r="AG50" s="43"/>
    </row>
    <row r="51" spans="1:33" x14ac:dyDescent="0.3">
      <c r="A51" s="42">
        <v>46046</v>
      </c>
      <c r="B51" s="1">
        <v>50</v>
      </c>
      <c r="C51" s="1" t="s">
        <v>65</v>
      </c>
      <c r="D51" s="1" t="s">
        <v>23</v>
      </c>
      <c r="E51" s="1">
        <v>5</v>
      </c>
      <c r="F51" s="1">
        <v>8</v>
      </c>
      <c r="G51" s="1" t="s">
        <v>83</v>
      </c>
      <c r="H51" s="1" t="s">
        <v>83</v>
      </c>
      <c r="I51" s="1">
        <f t="shared" si="29"/>
        <v>32</v>
      </c>
      <c r="J51" s="1">
        <f t="shared" si="30"/>
        <v>14</v>
      </c>
      <c r="K51" s="1">
        <f t="shared" si="31"/>
        <v>7</v>
      </c>
      <c r="L51" s="1">
        <f t="shared" si="32"/>
        <v>4</v>
      </c>
      <c r="M51" s="1">
        <f t="shared" si="33"/>
        <v>3</v>
      </c>
      <c r="N51" s="1">
        <f t="shared" si="34"/>
        <v>2</v>
      </c>
      <c r="O51" s="1">
        <f t="shared" si="35"/>
        <v>13</v>
      </c>
      <c r="P51" s="1">
        <f t="shared" si="36"/>
        <v>9</v>
      </c>
      <c r="Q51" s="1">
        <f t="shared" si="37"/>
        <v>0</v>
      </c>
      <c r="R51" s="1">
        <f t="shared" si="38"/>
        <v>19</v>
      </c>
      <c r="S51" s="1">
        <f t="shared" si="39"/>
        <v>5</v>
      </c>
      <c r="T51" s="1">
        <f t="shared" si="40"/>
        <v>4</v>
      </c>
      <c r="U51" s="1">
        <f t="shared" si="41"/>
        <v>6</v>
      </c>
      <c r="V51" s="1">
        <f t="shared" si="42"/>
        <v>3</v>
      </c>
      <c r="W51" s="1">
        <f t="shared" si="43"/>
        <v>1</v>
      </c>
      <c r="X51" s="1">
        <f t="shared" si="44"/>
        <v>16</v>
      </c>
      <c r="Y51" s="1">
        <f t="shared" si="45"/>
        <v>10</v>
      </c>
      <c r="Z51" s="1">
        <f t="shared" si="46"/>
        <v>3</v>
      </c>
      <c r="AA51" s="1" t="str">
        <f t="shared" si="27"/>
        <v>L</v>
      </c>
      <c r="AB51" s="1">
        <f t="shared" si="47"/>
        <v>1</v>
      </c>
      <c r="AC51" s="1" t="str">
        <f t="shared" si="28"/>
        <v>L</v>
      </c>
      <c r="AD51" s="1">
        <f t="shared" si="48"/>
        <v>8</v>
      </c>
      <c r="AE51" s="1">
        <f t="shared" si="49"/>
        <v>1</v>
      </c>
      <c r="AF51" s="1">
        <f t="shared" si="50"/>
        <v>1</v>
      </c>
      <c r="AG51" s="43"/>
    </row>
    <row r="52" spans="1:33" x14ac:dyDescent="0.3">
      <c r="A52" s="42">
        <v>46048</v>
      </c>
      <c r="B52" s="1">
        <v>51</v>
      </c>
      <c r="C52" s="1" t="s">
        <v>66</v>
      </c>
      <c r="D52" s="1" t="s">
        <v>95</v>
      </c>
      <c r="E52" s="1">
        <v>2</v>
      </c>
      <c r="F52" s="1">
        <v>0</v>
      </c>
      <c r="G52" s="1" t="s">
        <v>83</v>
      </c>
      <c r="H52" s="1" t="s">
        <v>83</v>
      </c>
      <c r="I52" s="1">
        <f t="shared" si="29"/>
        <v>33</v>
      </c>
      <c r="J52" s="1">
        <f t="shared" si="30"/>
        <v>14</v>
      </c>
      <c r="K52" s="1">
        <f t="shared" si="31"/>
        <v>7</v>
      </c>
      <c r="L52" s="1">
        <f t="shared" si="32"/>
        <v>4</v>
      </c>
      <c r="M52" s="1">
        <f t="shared" si="33"/>
        <v>3</v>
      </c>
      <c r="N52" s="1">
        <f t="shared" si="34"/>
        <v>2</v>
      </c>
      <c r="O52" s="1">
        <f t="shared" si="35"/>
        <v>14</v>
      </c>
      <c r="P52" s="1">
        <f t="shared" si="36"/>
        <v>9</v>
      </c>
      <c r="Q52" s="1">
        <f t="shared" si="37"/>
        <v>0</v>
      </c>
      <c r="R52" s="1">
        <f t="shared" si="38"/>
        <v>19</v>
      </c>
      <c r="S52" s="1">
        <f t="shared" si="39"/>
        <v>5</v>
      </c>
      <c r="T52" s="1">
        <f t="shared" si="40"/>
        <v>4</v>
      </c>
      <c r="U52" s="1">
        <f t="shared" si="41"/>
        <v>6</v>
      </c>
      <c r="V52" s="1">
        <f t="shared" si="42"/>
        <v>3</v>
      </c>
      <c r="W52" s="1">
        <f t="shared" si="43"/>
        <v>1</v>
      </c>
      <c r="X52" s="1">
        <f t="shared" si="44"/>
        <v>16</v>
      </c>
      <c r="Y52" s="1">
        <f t="shared" si="45"/>
        <v>10</v>
      </c>
      <c r="Z52" s="1">
        <f t="shared" si="46"/>
        <v>3</v>
      </c>
      <c r="AA52" s="1" t="str">
        <f t="shared" si="27"/>
        <v>W</v>
      </c>
      <c r="AB52" s="1">
        <f t="shared" si="47"/>
        <v>1</v>
      </c>
      <c r="AC52" s="1" t="str">
        <f t="shared" si="28"/>
        <v>W</v>
      </c>
      <c r="AD52" s="1">
        <f t="shared" si="48"/>
        <v>8</v>
      </c>
      <c r="AE52" s="1">
        <f t="shared" si="49"/>
        <v>1</v>
      </c>
      <c r="AF52" s="1">
        <f t="shared" si="50"/>
        <v>1</v>
      </c>
      <c r="AG52" s="43"/>
    </row>
    <row r="53" spans="1:33" x14ac:dyDescent="0.3">
      <c r="A53" s="42">
        <v>46051</v>
      </c>
      <c r="B53" s="1">
        <v>52</v>
      </c>
      <c r="C53" s="1" t="s">
        <v>66</v>
      </c>
      <c r="D53" s="1" t="s">
        <v>0</v>
      </c>
      <c r="E53" s="1">
        <v>4</v>
      </c>
      <c r="F53" s="1">
        <v>1</v>
      </c>
      <c r="G53" s="1" t="s">
        <v>83</v>
      </c>
      <c r="H53" s="1" t="s">
        <v>83</v>
      </c>
      <c r="I53" s="1">
        <f t="shared" si="29"/>
        <v>34</v>
      </c>
      <c r="J53" s="1">
        <f t="shared" si="30"/>
        <v>14</v>
      </c>
      <c r="K53" s="1">
        <f t="shared" si="31"/>
        <v>7</v>
      </c>
      <c r="L53" s="1">
        <f t="shared" si="32"/>
        <v>4</v>
      </c>
      <c r="M53" s="1">
        <f t="shared" si="33"/>
        <v>3</v>
      </c>
      <c r="N53" s="1">
        <f t="shared" si="34"/>
        <v>2</v>
      </c>
      <c r="O53" s="1">
        <f t="shared" si="35"/>
        <v>15</v>
      </c>
      <c r="P53" s="1">
        <f t="shared" si="36"/>
        <v>9</v>
      </c>
      <c r="Q53" s="1">
        <f t="shared" si="37"/>
        <v>0</v>
      </c>
      <c r="R53" s="1">
        <f t="shared" si="38"/>
        <v>19</v>
      </c>
      <c r="S53" s="1">
        <f t="shared" si="39"/>
        <v>5</v>
      </c>
      <c r="T53" s="1">
        <f t="shared" si="40"/>
        <v>4</v>
      </c>
      <c r="U53" s="1">
        <f t="shared" si="41"/>
        <v>6</v>
      </c>
      <c r="V53" s="1">
        <f t="shared" si="42"/>
        <v>3</v>
      </c>
      <c r="W53" s="1">
        <f t="shared" si="43"/>
        <v>1</v>
      </c>
      <c r="X53" s="1">
        <f t="shared" si="44"/>
        <v>16</v>
      </c>
      <c r="Y53" s="1">
        <f t="shared" si="45"/>
        <v>10</v>
      </c>
      <c r="Z53" s="1">
        <f t="shared" si="46"/>
        <v>3</v>
      </c>
      <c r="AA53" s="1" t="str">
        <f t="shared" si="27"/>
        <v>W</v>
      </c>
      <c r="AB53" s="1">
        <f t="shared" si="47"/>
        <v>2</v>
      </c>
      <c r="AC53" s="1" t="str">
        <f t="shared" si="28"/>
        <v>W</v>
      </c>
      <c r="AD53" s="1">
        <f t="shared" si="48"/>
        <v>8</v>
      </c>
      <c r="AE53" s="1">
        <f t="shared" si="49"/>
        <v>1</v>
      </c>
      <c r="AF53" s="1">
        <f t="shared" si="50"/>
        <v>1</v>
      </c>
      <c r="AG53" s="43"/>
    </row>
    <row r="54" spans="1:33" x14ac:dyDescent="0.3">
      <c r="A54" s="42">
        <v>46054</v>
      </c>
      <c r="B54" s="1">
        <v>53</v>
      </c>
      <c r="C54" s="1" t="s">
        <v>66</v>
      </c>
      <c r="D54" s="1" t="s">
        <v>29</v>
      </c>
      <c r="E54" s="1">
        <v>6</v>
      </c>
      <c r="F54" s="1">
        <v>5</v>
      </c>
      <c r="G54" s="1" t="s">
        <v>84</v>
      </c>
      <c r="H54" s="1" t="s">
        <v>84</v>
      </c>
      <c r="I54" s="1">
        <f t="shared" si="29"/>
        <v>35</v>
      </c>
      <c r="J54" s="1">
        <f t="shared" si="30"/>
        <v>14</v>
      </c>
      <c r="K54" s="1">
        <f t="shared" si="31"/>
        <v>8</v>
      </c>
      <c r="L54" s="1">
        <f t="shared" si="32"/>
        <v>4</v>
      </c>
      <c r="M54" s="1">
        <f t="shared" si="33"/>
        <v>4</v>
      </c>
      <c r="N54" s="1">
        <f t="shared" si="34"/>
        <v>2</v>
      </c>
      <c r="O54" s="1">
        <f t="shared" si="35"/>
        <v>16</v>
      </c>
      <c r="P54" s="1">
        <f t="shared" si="36"/>
        <v>9</v>
      </c>
      <c r="Q54" s="1">
        <f t="shared" si="37"/>
        <v>0</v>
      </c>
      <c r="R54" s="1">
        <f t="shared" si="38"/>
        <v>19</v>
      </c>
      <c r="S54" s="1">
        <f t="shared" si="39"/>
        <v>5</v>
      </c>
      <c r="T54" s="1">
        <f t="shared" si="40"/>
        <v>4</v>
      </c>
      <c r="U54" s="1">
        <f t="shared" si="41"/>
        <v>7</v>
      </c>
      <c r="V54" s="1">
        <f t="shared" si="42"/>
        <v>3</v>
      </c>
      <c r="W54" s="1">
        <f t="shared" si="43"/>
        <v>1</v>
      </c>
      <c r="X54" s="1">
        <f t="shared" si="44"/>
        <v>17</v>
      </c>
      <c r="Y54" s="1">
        <f t="shared" si="45"/>
        <v>10</v>
      </c>
      <c r="Z54" s="1">
        <f t="shared" si="46"/>
        <v>3</v>
      </c>
      <c r="AA54" s="1" t="str">
        <f t="shared" si="27"/>
        <v>W</v>
      </c>
      <c r="AB54" s="1">
        <f t="shared" si="47"/>
        <v>3</v>
      </c>
      <c r="AC54" s="1" t="str">
        <f t="shared" si="28"/>
        <v>W</v>
      </c>
      <c r="AD54" s="1">
        <f t="shared" si="48"/>
        <v>8</v>
      </c>
      <c r="AE54" s="1">
        <f t="shared" si="49"/>
        <v>1</v>
      </c>
      <c r="AF54" s="1">
        <f t="shared" si="50"/>
        <v>1</v>
      </c>
      <c r="AG54" s="43"/>
    </row>
    <row r="55" spans="1:33" x14ac:dyDescent="0.3">
      <c r="A55" s="42">
        <v>46056</v>
      </c>
      <c r="B55" s="1">
        <v>54</v>
      </c>
      <c r="C55" s="1" t="s">
        <v>66</v>
      </c>
      <c r="D55" s="1" t="s">
        <v>28</v>
      </c>
      <c r="E55" s="1">
        <v>4</v>
      </c>
      <c r="F55" s="1">
        <v>3</v>
      </c>
      <c r="G55" s="1" t="s">
        <v>84</v>
      </c>
      <c r="H55" s="1" t="s">
        <v>83</v>
      </c>
      <c r="I55" s="1">
        <f t="shared" si="29"/>
        <v>36</v>
      </c>
      <c r="J55" s="1">
        <f t="shared" si="30"/>
        <v>14</v>
      </c>
      <c r="K55" s="1">
        <f t="shared" si="31"/>
        <v>9</v>
      </c>
      <c r="L55" s="1">
        <f t="shared" si="32"/>
        <v>4</v>
      </c>
      <c r="M55" s="1">
        <f t="shared" si="33"/>
        <v>4</v>
      </c>
      <c r="N55" s="1">
        <f t="shared" si="34"/>
        <v>2</v>
      </c>
      <c r="O55" s="1">
        <f t="shared" si="35"/>
        <v>17</v>
      </c>
      <c r="P55" s="1">
        <f t="shared" si="36"/>
        <v>9</v>
      </c>
      <c r="Q55" s="1">
        <f t="shared" si="37"/>
        <v>0</v>
      </c>
      <c r="R55" s="1">
        <f t="shared" si="38"/>
        <v>19</v>
      </c>
      <c r="S55" s="1">
        <f t="shared" si="39"/>
        <v>5</v>
      </c>
      <c r="T55" s="1">
        <f t="shared" si="40"/>
        <v>4</v>
      </c>
      <c r="U55" s="1">
        <f t="shared" si="41"/>
        <v>8</v>
      </c>
      <c r="V55" s="1">
        <f t="shared" si="42"/>
        <v>3</v>
      </c>
      <c r="W55" s="1">
        <f t="shared" si="43"/>
        <v>1</v>
      </c>
      <c r="X55" s="1">
        <f t="shared" si="44"/>
        <v>18</v>
      </c>
      <c r="Y55" s="1">
        <f t="shared" si="45"/>
        <v>10</v>
      </c>
      <c r="Z55" s="1">
        <f t="shared" si="46"/>
        <v>3</v>
      </c>
      <c r="AA55" s="1" t="str">
        <f t="shared" si="27"/>
        <v>W</v>
      </c>
      <c r="AB55" s="1">
        <f t="shared" si="47"/>
        <v>4</v>
      </c>
      <c r="AC55" s="1" t="str">
        <f t="shared" si="28"/>
        <v>W</v>
      </c>
      <c r="AD55" s="1">
        <f t="shared" si="48"/>
        <v>8</v>
      </c>
      <c r="AE55" s="1">
        <f t="shared" si="49"/>
        <v>1</v>
      </c>
      <c r="AF55" s="1">
        <f t="shared" si="50"/>
        <v>1</v>
      </c>
      <c r="AG55" s="43"/>
    </row>
    <row r="56" spans="1:33" x14ac:dyDescent="0.3">
      <c r="A56" s="42">
        <v>46058</v>
      </c>
      <c r="B56" s="1">
        <v>55</v>
      </c>
      <c r="C56" s="1" t="s">
        <v>66</v>
      </c>
      <c r="D56" s="1" t="s">
        <v>19</v>
      </c>
      <c r="E56" s="1">
        <v>6</v>
      </c>
      <c r="F56" s="1">
        <v>1</v>
      </c>
      <c r="G56" s="1" t="s">
        <v>83</v>
      </c>
      <c r="H56" s="1" t="s">
        <v>83</v>
      </c>
      <c r="I56" s="1">
        <f t="shared" si="29"/>
        <v>37</v>
      </c>
      <c r="J56" s="1">
        <f t="shared" si="30"/>
        <v>14</v>
      </c>
      <c r="K56" s="1">
        <f t="shared" si="31"/>
        <v>9</v>
      </c>
      <c r="L56" s="1">
        <f t="shared" si="32"/>
        <v>4</v>
      </c>
      <c r="M56" s="1">
        <f t="shared" si="33"/>
        <v>4</v>
      </c>
      <c r="N56" s="1">
        <f t="shared" si="34"/>
        <v>2</v>
      </c>
      <c r="O56" s="1">
        <f t="shared" si="35"/>
        <v>18</v>
      </c>
      <c r="P56" s="1">
        <f t="shared" si="36"/>
        <v>9</v>
      </c>
      <c r="Q56" s="1">
        <f t="shared" si="37"/>
        <v>0</v>
      </c>
      <c r="R56" s="1">
        <f t="shared" si="38"/>
        <v>19</v>
      </c>
      <c r="S56" s="1">
        <f t="shared" si="39"/>
        <v>5</v>
      </c>
      <c r="T56" s="1">
        <f t="shared" si="40"/>
        <v>4</v>
      </c>
      <c r="U56" s="1">
        <f t="shared" si="41"/>
        <v>9</v>
      </c>
      <c r="V56" s="1">
        <f t="shared" si="42"/>
        <v>3</v>
      </c>
      <c r="W56" s="1">
        <f t="shared" si="43"/>
        <v>1</v>
      </c>
      <c r="X56" s="1">
        <f t="shared" si="44"/>
        <v>19</v>
      </c>
      <c r="Y56" s="1">
        <f t="shared" si="45"/>
        <v>10</v>
      </c>
      <c r="Z56" s="1">
        <f t="shared" si="46"/>
        <v>3</v>
      </c>
      <c r="AA56" s="1" t="str">
        <f t="shared" si="27"/>
        <v>W</v>
      </c>
      <c r="AB56" s="1">
        <f t="shared" si="47"/>
        <v>5</v>
      </c>
      <c r="AC56" s="1" t="str">
        <f t="shared" si="28"/>
        <v>W</v>
      </c>
      <c r="AD56" s="1">
        <f t="shared" si="48"/>
        <v>8</v>
      </c>
      <c r="AE56" s="1">
        <f t="shared" si="49"/>
        <v>1</v>
      </c>
      <c r="AF56" s="1">
        <f t="shared" si="50"/>
        <v>1</v>
      </c>
      <c r="AG56" s="43"/>
    </row>
    <row r="57" spans="1:33" x14ac:dyDescent="0.3">
      <c r="A57" s="42">
        <v>46078</v>
      </c>
      <c r="B57" s="1">
        <v>56</v>
      </c>
      <c r="C57" s="1" t="s">
        <v>66</v>
      </c>
      <c r="D57" s="1" t="s">
        <v>4</v>
      </c>
      <c r="E57" s="1">
        <v>4</v>
      </c>
      <c r="F57" s="1">
        <v>2</v>
      </c>
      <c r="G57" s="1" t="s">
        <v>83</v>
      </c>
      <c r="H57" s="1" t="s">
        <v>83</v>
      </c>
      <c r="I57" s="1">
        <f t="shared" si="29"/>
        <v>38</v>
      </c>
      <c r="J57" s="1">
        <f t="shared" si="30"/>
        <v>14</v>
      </c>
      <c r="K57" s="1">
        <f t="shared" si="31"/>
        <v>9</v>
      </c>
      <c r="L57" s="1">
        <f t="shared" si="32"/>
        <v>4</v>
      </c>
      <c r="M57" s="1">
        <f t="shared" si="33"/>
        <v>4</v>
      </c>
      <c r="N57" s="1">
        <f t="shared" si="34"/>
        <v>2</v>
      </c>
      <c r="O57" s="1">
        <f t="shared" si="35"/>
        <v>19</v>
      </c>
      <c r="P57" s="1">
        <f t="shared" si="36"/>
        <v>9</v>
      </c>
      <c r="Q57" s="1">
        <f t="shared" si="37"/>
        <v>0</v>
      </c>
      <c r="R57" s="1">
        <f t="shared" si="38"/>
        <v>19</v>
      </c>
      <c r="S57" s="1">
        <f t="shared" si="39"/>
        <v>5</v>
      </c>
      <c r="T57" s="1">
        <f t="shared" si="40"/>
        <v>4</v>
      </c>
      <c r="U57" s="1">
        <f t="shared" si="41"/>
        <v>10</v>
      </c>
      <c r="V57" s="1">
        <f t="shared" si="42"/>
        <v>3</v>
      </c>
      <c r="W57" s="1">
        <f t="shared" si="43"/>
        <v>1</v>
      </c>
      <c r="X57" s="1">
        <f t="shared" si="44"/>
        <v>20</v>
      </c>
      <c r="Y57" s="1">
        <f t="shared" si="45"/>
        <v>10</v>
      </c>
      <c r="Z57" s="1">
        <f t="shared" si="46"/>
        <v>3</v>
      </c>
      <c r="AA57" s="1" t="str">
        <f t="shared" si="27"/>
        <v>W</v>
      </c>
      <c r="AB57" s="1">
        <f t="shared" si="47"/>
        <v>6</v>
      </c>
      <c r="AC57" s="1" t="str">
        <f t="shared" si="28"/>
        <v>W</v>
      </c>
      <c r="AD57" s="1">
        <f t="shared" si="48"/>
        <v>9</v>
      </c>
      <c r="AE57" s="1">
        <f t="shared" si="49"/>
        <v>1</v>
      </c>
      <c r="AF57" s="1">
        <f t="shared" si="50"/>
        <v>0</v>
      </c>
      <c r="AG57" s="43"/>
    </row>
    <row r="58" spans="1:33" x14ac:dyDescent="0.3">
      <c r="A58" s="42">
        <v>46079</v>
      </c>
      <c r="B58" s="1">
        <v>57</v>
      </c>
      <c r="C58" s="1" t="s">
        <v>65</v>
      </c>
      <c r="D58" s="1" t="s">
        <v>26</v>
      </c>
      <c r="E58" s="1">
        <v>4</v>
      </c>
      <c r="F58" s="1">
        <v>5</v>
      </c>
      <c r="G58" s="1" t="s">
        <v>83</v>
      </c>
      <c r="H58" s="1" t="s">
        <v>83</v>
      </c>
      <c r="I58" s="1">
        <f t="shared" si="29"/>
        <v>38</v>
      </c>
      <c r="J58" s="1">
        <f t="shared" si="30"/>
        <v>15</v>
      </c>
      <c r="K58" s="1">
        <f t="shared" si="31"/>
        <v>9</v>
      </c>
      <c r="L58" s="1">
        <f t="shared" si="32"/>
        <v>4</v>
      </c>
      <c r="M58" s="1">
        <f t="shared" si="33"/>
        <v>4</v>
      </c>
      <c r="N58" s="1">
        <f t="shared" si="34"/>
        <v>2</v>
      </c>
      <c r="O58" s="1">
        <f t="shared" si="35"/>
        <v>19</v>
      </c>
      <c r="P58" s="1">
        <f t="shared" si="36"/>
        <v>9</v>
      </c>
      <c r="Q58" s="1">
        <f t="shared" si="37"/>
        <v>0</v>
      </c>
      <c r="R58" s="1">
        <f t="shared" si="38"/>
        <v>19</v>
      </c>
      <c r="S58" s="1">
        <f t="shared" si="39"/>
        <v>6</v>
      </c>
      <c r="T58" s="1">
        <f t="shared" si="40"/>
        <v>4</v>
      </c>
      <c r="U58" s="1">
        <f t="shared" si="41"/>
        <v>10</v>
      </c>
      <c r="V58" s="1">
        <f t="shared" si="42"/>
        <v>3</v>
      </c>
      <c r="W58" s="1">
        <f t="shared" si="43"/>
        <v>1</v>
      </c>
      <c r="X58" s="1">
        <f t="shared" si="44"/>
        <v>20</v>
      </c>
      <c r="Y58" s="1">
        <f t="shared" si="45"/>
        <v>11</v>
      </c>
      <c r="Z58" s="1">
        <f t="shared" si="46"/>
        <v>3</v>
      </c>
      <c r="AA58" s="1" t="str">
        <f t="shared" si="27"/>
        <v>L</v>
      </c>
      <c r="AB58" s="1">
        <f t="shared" si="47"/>
        <v>1</v>
      </c>
      <c r="AC58" s="1" t="str">
        <f t="shared" si="28"/>
        <v>L</v>
      </c>
      <c r="AD58" s="1">
        <f t="shared" si="48"/>
        <v>8</v>
      </c>
      <c r="AE58" s="1">
        <f t="shared" si="49"/>
        <v>2</v>
      </c>
      <c r="AF58" s="1">
        <f t="shared" si="50"/>
        <v>0</v>
      </c>
      <c r="AG58" s="43"/>
    </row>
    <row r="59" spans="1:33" x14ac:dyDescent="0.3">
      <c r="A59" s="42">
        <v>46081</v>
      </c>
      <c r="B59" s="1">
        <v>58</v>
      </c>
      <c r="C59" s="1" t="s">
        <v>66</v>
      </c>
      <c r="D59" s="1" t="s">
        <v>28</v>
      </c>
      <c r="E59" s="1">
        <v>2</v>
      </c>
      <c r="F59" s="1">
        <v>6</v>
      </c>
      <c r="G59" s="1" t="s">
        <v>83</v>
      </c>
      <c r="H59" s="1" t="s">
        <v>83</v>
      </c>
      <c r="I59" s="1">
        <f t="shared" si="29"/>
        <v>38</v>
      </c>
      <c r="J59" s="1">
        <f t="shared" si="30"/>
        <v>16</v>
      </c>
      <c r="K59" s="1">
        <f t="shared" si="31"/>
        <v>9</v>
      </c>
      <c r="L59" s="1">
        <f t="shared" si="32"/>
        <v>4</v>
      </c>
      <c r="M59" s="1">
        <f t="shared" si="33"/>
        <v>4</v>
      </c>
      <c r="N59" s="1">
        <f t="shared" si="34"/>
        <v>2</v>
      </c>
      <c r="O59" s="1">
        <f t="shared" si="35"/>
        <v>19</v>
      </c>
      <c r="P59" s="1">
        <f t="shared" si="36"/>
        <v>10</v>
      </c>
      <c r="Q59" s="1">
        <f t="shared" si="37"/>
        <v>0</v>
      </c>
      <c r="R59" s="1">
        <f t="shared" si="38"/>
        <v>19</v>
      </c>
      <c r="S59" s="1">
        <f t="shared" si="39"/>
        <v>6</v>
      </c>
      <c r="T59" s="1">
        <f t="shared" si="40"/>
        <v>4</v>
      </c>
      <c r="U59" s="1">
        <f t="shared" si="41"/>
        <v>10</v>
      </c>
      <c r="V59" s="1">
        <f t="shared" si="42"/>
        <v>4</v>
      </c>
      <c r="W59" s="1">
        <f t="shared" si="43"/>
        <v>1</v>
      </c>
      <c r="X59" s="1">
        <f t="shared" si="44"/>
        <v>20</v>
      </c>
      <c r="Y59" s="1">
        <f t="shared" si="45"/>
        <v>12</v>
      </c>
      <c r="Z59" s="1">
        <f t="shared" si="46"/>
        <v>3</v>
      </c>
      <c r="AA59" s="1" t="str">
        <f t="shared" si="27"/>
        <v>L</v>
      </c>
      <c r="AB59" s="1">
        <f t="shared" si="47"/>
        <v>2</v>
      </c>
      <c r="AC59" s="1" t="str">
        <f t="shared" si="28"/>
        <v>L</v>
      </c>
      <c r="AD59" s="1">
        <f t="shared" si="48"/>
        <v>7</v>
      </c>
      <c r="AE59" s="1">
        <f t="shared" si="49"/>
        <v>3</v>
      </c>
      <c r="AF59" s="1">
        <f t="shared" si="50"/>
        <v>0</v>
      </c>
      <c r="AG59" s="43"/>
    </row>
    <row r="60" spans="1:33" x14ac:dyDescent="0.3">
      <c r="A60" s="42">
        <v>46084</v>
      </c>
      <c r="B60" s="1">
        <v>59</v>
      </c>
      <c r="C60" s="1" t="s">
        <v>65</v>
      </c>
      <c r="D60" s="1" t="s">
        <v>17</v>
      </c>
      <c r="E60" s="1">
        <v>1</v>
      </c>
      <c r="F60" s="1">
        <v>5</v>
      </c>
      <c r="G60" s="1" t="s">
        <v>83</v>
      </c>
      <c r="H60" s="1" t="s">
        <v>83</v>
      </c>
      <c r="I60" s="1">
        <f t="shared" si="29"/>
        <v>38</v>
      </c>
      <c r="J60" s="1">
        <f t="shared" si="30"/>
        <v>17</v>
      </c>
      <c r="K60" s="1">
        <f t="shared" si="31"/>
        <v>9</v>
      </c>
      <c r="L60" s="1">
        <f t="shared" si="32"/>
        <v>4</v>
      </c>
      <c r="M60" s="1">
        <f t="shared" si="33"/>
        <v>4</v>
      </c>
      <c r="N60" s="1">
        <f t="shared" si="34"/>
        <v>2</v>
      </c>
      <c r="O60" s="1">
        <f t="shared" si="35"/>
        <v>19</v>
      </c>
      <c r="P60" s="1">
        <f t="shared" si="36"/>
        <v>10</v>
      </c>
      <c r="Q60" s="1">
        <f t="shared" si="37"/>
        <v>0</v>
      </c>
      <c r="R60" s="1">
        <f t="shared" si="38"/>
        <v>19</v>
      </c>
      <c r="S60" s="1">
        <f t="shared" si="39"/>
        <v>7</v>
      </c>
      <c r="T60" s="1">
        <f t="shared" si="40"/>
        <v>4</v>
      </c>
      <c r="U60" s="1">
        <f t="shared" si="41"/>
        <v>10</v>
      </c>
      <c r="V60" s="1">
        <f t="shared" si="42"/>
        <v>4</v>
      </c>
      <c r="W60" s="1">
        <f t="shared" si="43"/>
        <v>1</v>
      </c>
      <c r="X60" s="1">
        <f t="shared" si="44"/>
        <v>20</v>
      </c>
      <c r="Y60" s="1">
        <f t="shared" si="45"/>
        <v>12</v>
      </c>
      <c r="Z60" s="1">
        <f t="shared" si="46"/>
        <v>3</v>
      </c>
      <c r="AA60" s="1" t="str">
        <f t="shared" si="27"/>
        <v>L</v>
      </c>
      <c r="AB60" s="1">
        <f t="shared" si="47"/>
        <v>3</v>
      </c>
      <c r="AC60" s="1" t="str">
        <f t="shared" si="28"/>
        <v>L</v>
      </c>
      <c r="AD60" s="1">
        <f t="shared" si="48"/>
        <v>6</v>
      </c>
      <c r="AE60" s="1">
        <f t="shared" si="49"/>
        <v>4</v>
      </c>
      <c r="AF60" s="1">
        <f t="shared" si="50"/>
        <v>0</v>
      </c>
      <c r="AG60" s="43"/>
    </row>
    <row r="61" spans="1:33" x14ac:dyDescent="0.3">
      <c r="A61" s="42">
        <v>46086</v>
      </c>
      <c r="B61" s="1">
        <v>60</v>
      </c>
      <c r="C61" s="1" t="s">
        <v>65</v>
      </c>
      <c r="D61" s="1" t="s">
        <v>0</v>
      </c>
      <c r="E61" s="1">
        <v>1</v>
      </c>
      <c r="F61" s="1">
        <v>4</v>
      </c>
      <c r="G61" s="1" t="s">
        <v>83</v>
      </c>
      <c r="H61" s="1" t="s">
        <v>83</v>
      </c>
      <c r="I61" s="1">
        <f t="shared" si="29"/>
        <v>38</v>
      </c>
      <c r="J61" s="1">
        <f t="shared" si="30"/>
        <v>18</v>
      </c>
      <c r="K61" s="1">
        <f t="shared" si="31"/>
        <v>9</v>
      </c>
      <c r="L61" s="1">
        <f t="shared" si="32"/>
        <v>4</v>
      </c>
      <c r="M61" s="1">
        <f t="shared" si="33"/>
        <v>4</v>
      </c>
      <c r="N61" s="1">
        <f t="shared" si="34"/>
        <v>2</v>
      </c>
      <c r="O61" s="1">
        <f t="shared" si="35"/>
        <v>19</v>
      </c>
      <c r="P61" s="1">
        <f t="shared" si="36"/>
        <v>10</v>
      </c>
      <c r="Q61" s="1">
        <f t="shared" si="37"/>
        <v>0</v>
      </c>
      <c r="R61" s="1">
        <f t="shared" si="38"/>
        <v>19</v>
      </c>
      <c r="S61" s="1">
        <f t="shared" si="39"/>
        <v>8</v>
      </c>
      <c r="T61" s="1">
        <f t="shared" si="40"/>
        <v>4</v>
      </c>
      <c r="U61" s="1">
        <f t="shared" si="41"/>
        <v>10</v>
      </c>
      <c r="V61" s="1">
        <f t="shared" si="42"/>
        <v>4</v>
      </c>
      <c r="W61" s="1">
        <f t="shared" si="43"/>
        <v>1</v>
      </c>
      <c r="X61" s="1">
        <f t="shared" si="44"/>
        <v>20</v>
      </c>
      <c r="Y61" s="1">
        <f t="shared" si="45"/>
        <v>12</v>
      </c>
      <c r="Z61" s="1">
        <f t="shared" si="46"/>
        <v>3</v>
      </c>
      <c r="AA61" s="1" t="str">
        <f t="shared" si="27"/>
        <v>L</v>
      </c>
      <c r="AB61" s="1">
        <f t="shared" si="47"/>
        <v>4</v>
      </c>
      <c r="AC61" s="1" t="str">
        <f t="shared" si="28"/>
        <v>L</v>
      </c>
      <c r="AD61" s="1">
        <f t="shared" si="48"/>
        <v>6</v>
      </c>
      <c r="AE61" s="1">
        <f t="shared" si="49"/>
        <v>4</v>
      </c>
      <c r="AF61" s="1">
        <f t="shared" si="50"/>
        <v>0</v>
      </c>
      <c r="AG61" s="43"/>
    </row>
    <row r="62" spans="1:33" x14ac:dyDescent="0.3">
      <c r="A62" s="42">
        <v>46088</v>
      </c>
      <c r="B62" s="1">
        <v>61</v>
      </c>
      <c r="C62" s="1" t="s">
        <v>65</v>
      </c>
      <c r="D62" s="1" t="s">
        <v>4</v>
      </c>
      <c r="E62" s="1">
        <v>5</v>
      </c>
      <c r="F62" s="1">
        <v>2</v>
      </c>
      <c r="G62" s="1" t="s">
        <v>83</v>
      </c>
      <c r="H62" s="1" t="s">
        <v>83</v>
      </c>
      <c r="I62" s="1">
        <f t="shared" si="29"/>
        <v>39</v>
      </c>
      <c r="J62" s="1">
        <f t="shared" si="30"/>
        <v>18</v>
      </c>
      <c r="K62" s="1">
        <f t="shared" si="31"/>
        <v>9</v>
      </c>
      <c r="L62" s="1">
        <f t="shared" si="32"/>
        <v>4</v>
      </c>
      <c r="M62" s="1">
        <f t="shared" si="33"/>
        <v>4</v>
      </c>
      <c r="N62" s="1">
        <f t="shared" si="34"/>
        <v>2</v>
      </c>
      <c r="O62" s="1">
        <f t="shared" si="35"/>
        <v>19</v>
      </c>
      <c r="P62" s="1">
        <f t="shared" si="36"/>
        <v>10</v>
      </c>
      <c r="Q62" s="1">
        <f t="shared" si="37"/>
        <v>0</v>
      </c>
      <c r="R62" s="1">
        <f t="shared" si="38"/>
        <v>20</v>
      </c>
      <c r="S62" s="1">
        <f t="shared" si="39"/>
        <v>8</v>
      </c>
      <c r="T62" s="1">
        <f t="shared" si="40"/>
        <v>4</v>
      </c>
      <c r="U62" s="1">
        <f t="shared" si="41"/>
        <v>11</v>
      </c>
      <c r="V62" s="1">
        <f t="shared" si="42"/>
        <v>4</v>
      </c>
      <c r="W62" s="1">
        <f t="shared" si="43"/>
        <v>1</v>
      </c>
      <c r="X62" s="1">
        <f t="shared" si="44"/>
        <v>21</v>
      </c>
      <c r="Y62" s="1">
        <f t="shared" si="45"/>
        <v>12</v>
      </c>
      <c r="Z62" s="1">
        <f t="shared" si="46"/>
        <v>3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6</v>
      </c>
      <c r="AE62" s="1">
        <f t="shared" si="49"/>
        <v>4</v>
      </c>
      <c r="AF62" s="1">
        <f t="shared" si="50"/>
        <v>0</v>
      </c>
      <c r="AG62" s="43"/>
    </row>
    <row r="63" spans="1:33" x14ac:dyDescent="0.3">
      <c r="A63" s="42">
        <v>46089</v>
      </c>
      <c r="B63" s="1">
        <v>62</v>
      </c>
      <c r="C63" s="1" t="s">
        <v>65</v>
      </c>
      <c r="D63" s="1" t="s">
        <v>28</v>
      </c>
      <c r="E63" s="1">
        <v>7</v>
      </c>
      <c r="F63" s="1">
        <v>8</v>
      </c>
      <c r="G63" s="1" t="s">
        <v>83</v>
      </c>
      <c r="H63" s="1" t="s">
        <v>83</v>
      </c>
      <c r="I63" s="1">
        <f t="shared" si="29"/>
        <v>39</v>
      </c>
      <c r="J63" s="1">
        <f t="shared" si="30"/>
        <v>19</v>
      </c>
      <c r="K63" s="1">
        <f t="shared" si="31"/>
        <v>9</v>
      </c>
      <c r="L63" s="1">
        <f t="shared" si="32"/>
        <v>4</v>
      </c>
      <c r="M63" s="1">
        <f t="shared" si="33"/>
        <v>4</v>
      </c>
      <c r="N63" s="1">
        <f t="shared" si="34"/>
        <v>2</v>
      </c>
      <c r="O63" s="1">
        <f t="shared" si="35"/>
        <v>19</v>
      </c>
      <c r="P63" s="1">
        <f t="shared" si="36"/>
        <v>10</v>
      </c>
      <c r="Q63" s="1">
        <f t="shared" si="37"/>
        <v>0</v>
      </c>
      <c r="R63" s="1">
        <f t="shared" si="38"/>
        <v>20</v>
      </c>
      <c r="S63" s="1">
        <f t="shared" si="39"/>
        <v>9</v>
      </c>
      <c r="T63" s="1">
        <f t="shared" si="40"/>
        <v>4</v>
      </c>
      <c r="U63" s="1">
        <f t="shared" si="41"/>
        <v>11</v>
      </c>
      <c r="V63" s="1">
        <f t="shared" si="42"/>
        <v>5</v>
      </c>
      <c r="W63" s="1">
        <f t="shared" si="43"/>
        <v>1</v>
      </c>
      <c r="X63" s="1">
        <f t="shared" si="44"/>
        <v>21</v>
      </c>
      <c r="Y63" s="1">
        <f t="shared" si="45"/>
        <v>13</v>
      </c>
      <c r="Z63" s="1">
        <f t="shared" si="46"/>
        <v>3</v>
      </c>
      <c r="AA63" s="1" t="str">
        <f t="shared" si="27"/>
        <v>L</v>
      </c>
      <c r="AB63" s="1">
        <f t="shared" si="47"/>
        <v>1</v>
      </c>
      <c r="AC63" s="1" t="str">
        <f t="shared" si="28"/>
        <v>L</v>
      </c>
      <c r="AD63" s="1">
        <f t="shared" si="48"/>
        <v>5</v>
      </c>
      <c r="AE63" s="1">
        <f t="shared" si="49"/>
        <v>5</v>
      </c>
      <c r="AF63" s="1">
        <f t="shared" si="50"/>
        <v>0</v>
      </c>
      <c r="AG63" s="43"/>
    </row>
    <row r="64" spans="1:33" x14ac:dyDescent="0.3">
      <c r="A64" s="42">
        <v>46091</v>
      </c>
      <c r="B64" s="1">
        <v>63</v>
      </c>
      <c r="C64" s="1" t="s">
        <v>66</v>
      </c>
      <c r="D64" s="1" t="s">
        <v>23</v>
      </c>
      <c r="E64" s="1">
        <v>2</v>
      </c>
      <c r="F64" s="1">
        <v>5</v>
      </c>
      <c r="G64" s="1" t="s">
        <v>83</v>
      </c>
      <c r="H64" s="1" t="s">
        <v>83</v>
      </c>
      <c r="I64" s="1">
        <f t="shared" si="29"/>
        <v>39</v>
      </c>
      <c r="J64" s="1">
        <f t="shared" si="30"/>
        <v>20</v>
      </c>
      <c r="K64" s="1">
        <f t="shared" si="31"/>
        <v>9</v>
      </c>
      <c r="L64" s="1">
        <f t="shared" si="32"/>
        <v>4</v>
      </c>
      <c r="M64" s="1">
        <f t="shared" si="33"/>
        <v>4</v>
      </c>
      <c r="N64" s="1">
        <f t="shared" si="34"/>
        <v>2</v>
      </c>
      <c r="O64" s="1">
        <f t="shared" si="35"/>
        <v>19</v>
      </c>
      <c r="P64" s="1">
        <f t="shared" si="36"/>
        <v>11</v>
      </c>
      <c r="Q64" s="1">
        <f t="shared" si="37"/>
        <v>0</v>
      </c>
      <c r="R64" s="1">
        <f t="shared" si="38"/>
        <v>20</v>
      </c>
      <c r="S64" s="1">
        <f t="shared" si="39"/>
        <v>9</v>
      </c>
      <c r="T64" s="1">
        <f t="shared" si="40"/>
        <v>4</v>
      </c>
      <c r="U64" s="1">
        <f t="shared" si="41"/>
        <v>11</v>
      </c>
      <c r="V64" s="1">
        <f t="shared" si="42"/>
        <v>5</v>
      </c>
      <c r="W64" s="1">
        <f t="shared" si="43"/>
        <v>1</v>
      </c>
      <c r="X64" s="1">
        <f t="shared" si="44"/>
        <v>21</v>
      </c>
      <c r="Y64" s="1">
        <f t="shared" si="45"/>
        <v>14</v>
      </c>
      <c r="Z64" s="1">
        <f t="shared" si="46"/>
        <v>3</v>
      </c>
      <c r="AA64" s="1" t="str">
        <f t="shared" si="27"/>
        <v>L</v>
      </c>
      <c r="AB64" s="1">
        <f t="shared" si="47"/>
        <v>2</v>
      </c>
      <c r="AC64" s="1" t="str">
        <f t="shared" si="28"/>
        <v>L</v>
      </c>
      <c r="AD64" s="1">
        <f t="shared" si="48"/>
        <v>4</v>
      </c>
      <c r="AE64" s="1">
        <f t="shared" si="49"/>
        <v>6</v>
      </c>
      <c r="AF64" s="1">
        <f t="shared" si="50"/>
        <v>0</v>
      </c>
      <c r="AG64" s="43"/>
    </row>
    <row r="65" spans="1:33" x14ac:dyDescent="0.3">
      <c r="A65" s="42">
        <v>46093</v>
      </c>
      <c r="B65" s="1">
        <v>64</v>
      </c>
      <c r="C65" s="1" t="s">
        <v>66</v>
      </c>
      <c r="D65" s="1" t="s">
        <v>21</v>
      </c>
      <c r="E65" s="1">
        <v>4</v>
      </c>
      <c r="F65" s="1">
        <v>1</v>
      </c>
      <c r="G65" s="1" t="s">
        <v>83</v>
      </c>
      <c r="H65" s="1" t="s">
        <v>83</v>
      </c>
      <c r="I65" s="1">
        <f t="shared" si="29"/>
        <v>40</v>
      </c>
      <c r="J65" s="1">
        <f t="shared" si="30"/>
        <v>20</v>
      </c>
      <c r="K65" s="1">
        <f t="shared" si="31"/>
        <v>9</v>
      </c>
      <c r="L65" s="1">
        <f t="shared" si="32"/>
        <v>4</v>
      </c>
      <c r="M65" s="1">
        <f t="shared" si="33"/>
        <v>4</v>
      </c>
      <c r="N65" s="1">
        <f t="shared" si="34"/>
        <v>2</v>
      </c>
      <c r="O65" s="1">
        <f t="shared" si="35"/>
        <v>20</v>
      </c>
      <c r="P65" s="1">
        <f t="shared" si="36"/>
        <v>11</v>
      </c>
      <c r="Q65" s="1">
        <f t="shared" si="37"/>
        <v>0</v>
      </c>
      <c r="R65" s="1">
        <f t="shared" si="38"/>
        <v>20</v>
      </c>
      <c r="S65" s="1">
        <f t="shared" si="39"/>
        <v>9</v>
      </c>
      <c r="T65" s="1">
        <f t="shared" si="40"/>
        <v>4</v>
      </c>
      <c r="U65" s="1">
        <f t="shared" si="41"/>
        <v>12</v>
      </c>
      <c r="V65" s="1">
        <f t="shared" si="42"/>
        <v>5</v>
      </c>
      <c r="W65" s="1">
        <f t="shared" si="43"/>
        <v>1</v>
      </c>
      <c r="X65" s="1">
        <f t="shared" si="44"/>
        <v>22</v>
      </c>
      <c r="Y65" s="1">
        <f t="shared" si="45"/>
        <v>14</v>
      </c>
      <c r="Z65" s="1">
        <f t="shared" si="46"/>
        <v>3</v>
      </c>
      <c r="AA65" s="1" t="str">
        <f t="shared" si="27"/>
        <v>W</v>
      </c>
      <c r="AB65" s="1">
        <f t="shared" si="47"/>
        <v>1</v>
      </c>
      <c r="AC65" s="1" t="str">
        <f t="shared" si="28"/>
        <v>W</v>
      </c>
      <c r="AD65" s="1">
        <f t="shared" si="48"/>
        <v>4</v>
      </c>
      <c r="AE65" s="1">
        <f t="shared" si="49"/>
        <v>6</v>
      </c>
      <c r="AF65" s="1">
        <f t="shared" si="50"/>
        <v>0</v>
      </c>
      <c r="AG65" s="43"/>
    </row>
    <row r="66" spans="1:33" x14ac:dyDescent="0.3">
      <c r="A66" s="42">
        <v>46095</v>
      </c>
      <c r="B66" s="1">
        <v>65</v>
      </c>
      <c r="C66" s="1" t="s">
        <v>66</v>
      </c>
      <c r="D66" s="1" t="s">
        <v>26</v>
      </c>
      <c r="E66" s="1">
        <v>2</v>
      </c>
      <c r="F66" s="1">
        <v>4</v>
      </c>
      <c r="G66" s="1" t="s">
        <v>83</v>
      </c>
      <c r="H66" s="1" t="s">
        <v>83</v>
      </c>
      <c r="I66" s="1">
        <f t="shared" si="29"/>
        <v>40</v>
      </c>
      <c r="J66" s="1">
        <f t="shared" si="30"/>
        <v>21</v>
      </c>
      <c r="K66" s="1">
        <f t="shared" si="31"/>
        <v>9</v>
      </c>
      <c r="L66" s="1">
        <f t="shared" si="32"/>
        <v>4</v>
      </c>
      <c r="M66" s="1">
        <f t="shared" si="33"/>
        <v>4</v>
      </c>
      <c r="N66" s="1">
        <f t="shared" si="34"/>
        <v>2</v>
      </c>
      <c r="O66" s="1">
        <f t="shared" si="35"/>
        <v>20</v>
      </c>
      <c r="P66" s="1">
        <f t="shared" si="36"/>
        <v>12</v>
      </c>
      <c r="Q66" s="1">
        <f t="shared" si="37"/>
        <v>0</v>
      </c>
      <c r="R66" s="1">
        <f t="shared" si="38"/>
        <v>20</v>
      </c>
      <c r="S66" s="1">
        <f t="shared" si="39"/>
        <v>9</v>
      </c>
      <c r="T66" s="1">
        <f t="shared" si="40"/>
        <v>4</v>
      </c>
      <c r="U66" s="1">
        <f t="shared" si="41"/>
        <v>12</v>
      </c>
      <c r="V66" s="1">
        <f t="shared" si="42"/>
        <v>5</v>
      </c>
      <c r="W66" s="1">
        <f t="shared" si="43"/>
        <v>1</v>
      </c>
      <c r="X66" s="1">
        <f t="shared" si="44"/>
        <v>22</v>
      </c>
      <c r="Y66" s="1">
        <f t="shared" si="45"/>
        <v>15</v>
      </c>
      <c r="Z66" s="1">
        <f t="shared" si="46"/>
        <v>3</v>
      </c>
      <c r="AA66" s="1" t="str">
        <f t="shared" ref="AA66:AA83" si="51">IF(E66="","",IF(E66&gt;F66,"W","L"))</f>
        <v>L</v>
      </c>
      <c r="AB66" s="1">
        <f t="shared" si="47"/>
        <v>1</v>
      </c>
      <c r="AC66" s="1" t="str">
        <f t="shared" ref="AC66:AC83" si="52">IF(E66="","",IF(E66&gt;F66,"W",IF(AND(E66&lt;F66,G66=$AK$2,H66=$AK$2),"L","OTL")))</f>
        <v>L</v>
      </c>
      <c r="AD66" s="1">
        <f t="shared" si="48"/>
        <v>3</v>
      </c>
      <c r="AE66" s="1">
        <f t="shared" si="49"/>
        <v>7</v>
      </c>
      <c r="AF66" s="1">
        <f t="shared" si="50"/>
        <v>0</v>
      </c>
      <c r="AG66" s="43"/>
    </row>
    <row r="67" spans="1:33" x14ac:dyDescent="0.3">
      <c r="A67" s="42">
        <v>46098</v>
      </c>
      <c r="B67" s="1">
        <v>66</v>
      </c>
      <c r="C67" s="1" t="s">
        <v>65</v>
      </c>
      <c r="D67" s="1" t="s">
        <v>7</v>
      </c>
      <c r="E67" s="1">
        <v>6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41</v>
      </c>
      <c r="J67" s="1">
        <f t="shared" ref="J67:J83" si="54">IF(E67="","",IF(AND(F67&gt;E67,G67=$AK$2,H67=$AK$2),J66+1,J66))</f>
        <v>21</v>
      </c>
      <c r="K67" s="1">
        <f t="shared" ref="K67:K83" si="55">IF(E67="","",IF(AND(G67=$AK$1,E67&gt;F67),K66+1,K66))</f>
        <v>9</v>
      </c>
      <c r="L67" s="1">
        <f t="shared" ref="L67:L83" si="56">IF(E67="","",IF(AND(OR(G67=$AK$1,H67=$AK$1),E67&lt;F67),L66+1,L66))</f>
        <v>4</v>
      </c>
      <c r="M67" s="1">
        <f t="shared" ref="M67:M83" si="57">IF(E67="","",IF(AND(H67=$AK$1,E67&gt;F67),M66+1,M66))</f>
        <v>4</v>
      </c>
      <c r="N67" s="1">
        <f t="shared" ref="N67:N83" si="58">IF(E67="","",IF(AND(H67=$AK$1,E67&lt;F67),N66+1,N66))</f>
        <v>2</v>
      </c>
      <c r="O67" s="1">
        <f t="shared" ref="O67:O83" si="59">IF(E67="","",IF(AND(C67=$AL$1,E67&gt;F67),O66+1,O66))</f>
        <v>20</v>
      </c>
      <c r="P67" s="1">
        <f t="shared" ref="P67:P83" si="60">IF(E67="","",IF(AND(C67=$AL$1,F67&gt;E67,G67=$AK$2,H67=$AK$2), P66+1, P66))</f>
        <v>12</v>
      </c>
      <c r="Q67" s="1">
        <f t="shared" ref="Q67:Q83" si="61">IF(E67="","",IF(AND(C67=$AL$1,F67&gt;E67,OR(G67=$AK$1,H67=$AK$1)),Q66+1, Q66))</f>
        <v>0</v>
      </c>
      <c r="R67" s="1">
        <f t="shared" ref="R67:R83" si="62">IF(E67="","",IF(AND(C67=$AL$2,E67&gt;F67),R66+1,R66))</f>
        <v>21</v>
      </c>
      <c r="S67" s="1">
        <f t="shared" ref="S67:S83" si="63">IF(E67="","",IF(AND(C67=$AL$2,F67&gt;E67,G67=$AK$2,H67=$AK$2),S66+1,S66))</f>
        <v>9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12</v>
      </c>
      <c r="V67" s="1">
        <f t="shared" ref="V67:V83" si="66">IF(E67="","",IF(AND(E67&lt;F67,G67=$AK$2,H67=$AK$2,COUNTIF($AO$1:$AO$7,D67)=1),V66+1,V66))</f>
        <v>5</v>
      </c>
      <c r="W67" s="1">
        <f t="shared" ref="W67:W83" si="67">IF(E67="","",IF(AND(E67&lt;F67,COUNTIF($AO$1:$AO$7,D67)=1,OR(G67=$AK$1,H67=$AK$1)), W66+1, W66))</f>
        <v>1</v>
      </c>
      <c r="X67" s="1">
        <f t="shared" ref="X67:X83" si="68">IF(E67="","",IF(AND(E67&gt;F67,COUNTIF($AN$1:$AN$15,D67)=1),X66+1,X66))</f>
        <v>22</v>
      </c>
      <c r="Y67" s="1">
        <f t="shared" ref="Y67:Y83" si="69">IF(E67="","",IF(AND(E67&lt;F67,G67=$AK$2,H67=$AK$2,COUNTIF($AN$1:$AN$15,D67)=1),Y66+1,Y66))</f>
        <v>15</v>
      </c>
      <c r="Z67" s="1">
        <f t="shared" ref="Z67:Z83" si="70">IF(E67="","",IF(AND(E67&lt;F67,COUNTIF($AN$1:$AN$15,D67)=1,OR(G67=$AK$1,H67=$AK$1)), Z66+1, Z66))</f>
        <v>3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3</v>
      </c>
      <c r="AE67" s="1">
        <f t="shared" si="49"/>
        <v>7</v>
      </c>
      <c r="AF67" s="1">
        <f t="shared" si="50"/>
        <v>0</v>
      </c>
      <c r="AG67" s="43"/>
    </row>
    <row r="68" spans="1:33" x14ac:dyDescent="0.3">
      <c r="A68" s="42">
        <v>46100</v>
      </c>
      <c r="B68" s="1">
        <v>67</v>
      </c>
      <c r="C68" s="1" t="s">
        <v>65</v>
      </c>
      <c r="D68" s="1" t="s">
        <v>3</v>
      </c>
      <c r="E68" s="1">
        <v>6</v>
      </c>
      <c r="F68" s="1">
        <v>2</v>
      </c>
      <c r="G68" s="1" t="s">
        <v>83</v>
      </c>
      <c r="H68" s="1" t="s">
        <v>83</v>
      </c>
      <c r="I68" s="1">
        <f t="shared" si="53"/>
        <v>42</v>
      </c>
      <c r="J68" s="1">
        <f t="shared" si="54"/>
        <v>21</v>
      </c>
      <c r="K68" s="1">
        <f t="shared" si="55"/>
        <v>9</v>
      </c>
      <c r="L68" s="1">
        <f t="shared" si="56"/>
        <v>4</v>
      </c>
      <c r="M68" s="1">
        <f t="shared" si="57"/>
        <v>4</v>
      </c>
      <c r="N68" s="1">
        <f t="shared" si="58"/>
        <v>2</v>
      </c>
      <c r="O68" s="1">
        <f t="shared" si="59"/>
        <v>20</v>
      </c>
      <c r="P68" s="1">
        <f t="shared" si="60"/>
        <v>12</v>
      </c>
      <c r="Q68" s="1">
        <f t="shared" si="61"/>
        <v>0</v>
      </c>
      <c r="R68" s="1">
        <f t="shared" si="62"/>
        <v>22</v>
      </c>
      <c r="S68" s="1">
        <f t="shared" si="63"/>
        <v>9</v>
      </c>
      <c r="T68" s="1">
        <f t="shared" si="64"/>
        <v>4</v>
      </c>
      <c r="U68" s="1">
        <f t="shared" si="65"/>
        <v>12</v>
      </c>
      <c r="V68" s="1">
        <f t="shared" si="66"/>
        <v>5</v>
      </c>
      <c r="W68" s="1">
        <f t="shared" si="67"/>
        <v>1</v>
      </c>
      <c r="X68" s="1">
        <f t="shared" si="68"/>
        <v>22</v>
      </c>
      <c r="Y68" s="1">
        <f t="shared" si="69"/>
        <v>15</v>
      </c>
      <c r="Z68" s="1">
        <f t="shared" si="70"/>
        <v>3</v>
      </c>
      <c r="AA68" s="1" t="str">
        <f t="shared" si="51"/>
        <v>W</v>
      </c>
      <c r="AB68" s="1">
        <f t="shared" si="71"/>
        <v>2</v>
      </c>
      <c r="AC68" s="1" t="str">
        <f t="shared" si="52"/>
        <v>W</v>
      </c>
      <c r="AD68" s="1">
        <f t="shared" si="48"/>
        <v>4</v>
      </c>
      <c r="AE68" s="1">
        <f t="shared" si="49"/>
        <v>6</v>
      </c>
      <c r="AF68" s="1">
        <f t="shared" si="50"/>
        <v>0</v>
      </c>
      <c r="AG68" s="43"/>
    </row>
    <row r="69" spans="1:33" x14ac:dyDescent="0.3">
      <c r="A69" s="42">
        <v>46102</v>
      </c>
      <c r="B69" s="1">
        <v>68</v>
      </c>
      <c r="C69" s="1" t="s">
        <v>65</v>
      </c>
      <c r="D69" s="1" t="s">
        <v>20</v>
      </c>
      <c r="E69" s="1">
        <v>5</v>
      </c>
      <c r="F69" s="1">
        <v>2</v>
      </c>
      <c r="G69" s="1" t="s">
        <v>83</v>
      </c>
      <c r="H69" s="1" t="s">
        <v>83</v>
      </c>
      <c r="I69" s="1">
        <f t="shared" si="53"/>
        <v>43</v>
      </c>
      <c r="J69" s="1">
        <f t="shared" si="54"/>
        <v>21</v>
      </c>
      <c r="K69" s="1">
        <f t="shared" si="55"/>
        <v>9</v>
      </c>
      <c r="L69" s="1">
        <f t="shared" si="56"/>
        <v>4</v>
      </c>
      <c r="M69" s="1">
        <f t="shared" si="57"/>
        <v>4</v>
      </c>
      <c r="N69" s="1">
        <f t="shared" si="58"/>
        <v>2</v>
      </c>
      <c r="O69" s="1">
        <f t="shared" si="59"/>
        <v>20</v>
      </c>
      <c r="P69" s="1">
        <f t="shared" si="60"/>
        <v>12</v>
      </c>
      <c r="Q69" s="1">
        <f t="shared" si="61"/>
        <v>0</v>
      </c>
      <c r="R69" s="1">
        <f t="shared" si="62"/>
        <v>23</v>
      </c>
      <c r="S69" s="1">
        <f t="shared" si="63"/>
        <v>9</v>
      </c>
      <c r="T69" s="1">
        <f t="shared" si="64"/>
        <v>4</v>
      </c>
      <c r="U69" s="1">
        <f t="shared" si="65"/>
        <v>12</v>
      </c>
      <c r="V69" s="1">
        <f t="shared" si="66"/>
        <v>5</v>
      </c>
      <c r="W69" s="1">
        <f t="shared" si="67"/>
        <v>1</v>
      </c>
      <c r="X69" s="1">
        <f t="shared" si="68"/>
        <v>22</v>
      </c>
      <c r="Y69" s="1">
        <f t="shared" si="69"/>
        <v>15</v>
      </c>
      <c r="Z69" s="1">
        <f t="shared" si="70"/>
        <v>3</v>
      </c>
      <c r="AA69" s="1" t="str">
        <f t="shared" si="51"/>
        <v>W</v>
      </c>
      <c r="AB69" s="1">
        <f t="shared" si="71"/>
        <v>3</v>
      </c>
      <c r="AC69" s="1" t="str">
        <f t="shared" si="52"/>
        <v>W</v>
      </c>
      <c r="AD69" s="1">
        <f t="shared" si="48"/>
        <v>5</v>
      </c>
      <c r="AE69" s="1">
        <f t="shared" si="49"/>
        <v>5</v>
      </c>
      <c r="AF69" s="1">
        <f t="shared" si="50"/>
        <v>0</v>
      </c>
      <c r="AG69" s="43"/>
    </row>
    <row r="70" spans="1:33" x14ac:dyDescent="0.3">
      <c r="A70" s="42">
        <v>46103</v>
      </c>
      <c r="B70" s="1">
        <v>69</v>
      </c>
      <c r="C70" s="1" t="s">
        <v>65</v>
      </c>
      <c r="D70" s="1" t="s">
        <v>27</v>
      </c>
      <c r="E70" s="1">
        <v>3</v>
      </c>
      <c r="F70" s="1">
        <v>4</v>
      </c>
      <c r="G70" s="1" t="s">
        <v>84</v>
      </c>
      <c r="H70" s="1" t="s">
        <v>83</v>
      </c>
      <c r="I70" s="1">
        <f t="shared" si="53"/>
        <v>43</v>
      </c>
      <c r="J70" s="1">
        <f t="shared" si="54"/>
        <v>21</v>
      </c>
      <c r="K70" s="1">
        <f t="shared" si="55"/>
        <v>9</v>
      </c>
      <c r="L70" s="1">
        <f t="shared" si="56"/>
        <v>5</v>
      </c>
      <c r="M70" s="1">
        <f t="shared" si="57"/>
        <v>4</v>
      </c>
      <c r="N70" s="1">
        <f t="shared" si="58"/>
        <v>2</v>
      </c>
      <c r="O70" s="1">
        <f t="shared" si="59"/>
        <v>20</v>
      </c>
      <c r="P70" s="1">
        <f t="shared" si="60"/>
        <v>12</v>
      </c>
      <c r="Q70" s="1">
        <f t="shared" si="61"/>
        <v>0</v>
      </c>
      <c r="R70" s="1">
        <f t="shared" si="62"/>
        <v>23</v>
      </c>
      <c r="S70" s="1">
        <f t="shared" si="63"/>
        <v>9</v>
      </c>
      <c r="T70" s="1">
        <f t="shared" si="64"/>
        <v>5</v>
      </c>
      <c r="U70" s="1">
        <f t="shared" si="65"/>
        <v>12</v>
      </c>
      <c r="V70" s="1">
        <f t="shared" si="66"/>
        <v>5</v>
      </c>
      <c r="W70" s="1">
        <f t="shared" si="67"/>
        <v>1</v>
      </c>
      <c r="X70" s="1">
        <f t="shared" si="68"/>
        <v>22</v>
      </c>
      <c r="Y70" s="1">
        <f t="shared" si="69"/>
        <v>15</v>
      </c>
      <c r="Z70" s="1">
        <f t="shared" si="70"/>
        <v>3</v>
      </c>
      <c r="AA70" s="1" t="str">
        <f t="shared" si="51"/>
        <v>L</v>
      </c>
      <c r="AB70" s="1">
        <f t="shared" si="71"/>
        <v>1</v>
      </c>
      <c r="AC70" s="1" t="str">
        <f t="shared" si="52"/>
        <v>OTL</v>
      </c>
      <c r="AD70" s="1">
        <f t="shared" si="48"/>
        <v>5</v>
      </c>
      <c r="AE70" s="1">
        <f t="shared" si="49"/>
        <v>4</v>
      </c>
      <c r="AF70" s="1">
        <f t="shared" si="50"/>
        <v>1</v>
      </c>
      <c r="AG70" s="43"/>
    </row>
    <row r="71" spans="1:33" x14ac:dyDescent="0.3">
      <c r="A71" s="42">
        <v>46105</v>
      </c>
      <c r="B71" s="1">
        <v>70</v>
      </c>
      <c r="C71" s="1" t="s">
        <v>66</v>
      </c>
      <c r="D71" s="1" t="s">
        <v>17</v>
      </c>
      <c r="E71" s="1">
        <v>6</v>
      </c>
      <c r="F71" s="1">
        <v>3</v>
      </c>
      <c r="G71" s="1" t="s">
        <v>83</v>
      </c>
      <c r="H71" s="1" t="s">
        <v>83</v>
      </c>
      <c r="I71" s="1">
        <f t="shared" si="53"/>
        <v>44</v>
      </c>
      <c r="J71" s="1">
        <f t="shared" si="54"/>
        <v>21</v>
      </c>
      <c r="K71" s="1">
        <f t="shared" si="55"/>
        <v>9</v>
      </c>
      <c r="L71" s="1">
        <f t="shared" si="56"/>
        <v>5</v>
      </c>
      <c r="M71" s="1">
        <f t="shared" si="57"/>
        <v>4</v>
      </c>
      <c r="N71" s="1">
        <f t="shared" si="58"/>
        <v>2</v>
      </c>
      <c r="O71" s="1">
        <f t="shared" si="59"/>
        <v>21</v>
      </c>
      <c r="P71" s="1">
        <f t="shared" si="60"/>
        <v>12</v>
      </c>
      <c r="Q71" s="1">
        <f t="shared" si="61"/>
        <v>0</v>
      </c>
      <c r="R71" s="1">
        <f t="shared" si="62"/>
        <v>23</v>
      </c>
      <c r="S71" s="1">
        <f t="shared" si="63"/>
        <v>9</v>
      </c>
      <c r="T71" s="1">
        <f t="shared" si="64"/>
        <v>5</v>
      </c>
      <c r="U71" s="1">
        <f t="shared" si="65"/>
        <v>12</v>
      </c>
      <c r="V71" s="1">
        <f t="shared" si="66"/>
        <v>5</v>
      </c>
      <c r="W71" s="1">
        <f t="shared" si="67"/>
        <v>1</v>
      </c>
      <c r="X71" s="1">
        <f t="shared" si="68"/>
        <v>22</v>
      </c>
      <c r="Y71" s="1">
        <f t="shared" si="69"/>
        <v>15</v>
      </c>
      <c r="Z71" s="1">
        <f t="shared" si="70"/>
        <v>3</v>
      </c>
      <c r="AA71" s="1" t="str">
        <f t="shared" si="51"/>
        <v>W</v>
      </c>
      <c r="AB71" s="1">
        <f t="shared" si="71"/>
        <v>1</v>
      </c>
      <c r="AC71" s="1" t="str">
        <f t="shared" si="52"/>
        <v>W</v>
      </c>
      <c r="AD71" s="1">
        <f t="shared" si="48"/>
        <v>6</v>
      </c>
      <c r="AE71" s="1">
        <f t="shared" si="49"/>
        <v>3</v>
      </c>
      <c r="AF71" s="1">
        <f t="shared" si="50"/>
        <v>1</v>
      </c>
      <c r="AG71" s="43"/>
    </row>
    <row r="72" spans="1:33" x14ac:dyDescent="0.3">
      <c r="A72" s="42">
        <v>46107</v>
      </c>
      <c r="B72" s="1">
        <v>71</v>
      </c>
      <c r="C72" s="1" t="s">
        <v>66</v>
      </c>
      <c r="D72" s="1" t="s">
        <v>7</v>
      </c>
      <c r="E72" s="1">
        <v>3</v>
      </c>
      <c r="F72" s="1">
        <v>4</v>
      </c>
      <c r="G72" s="1" t="s">
        <v>84</v>
      </c>
      <c r="H72" s="1" t="s">
        <v>83</v>
      </c>
      <c r="I72" s="1">
        <f t="shared" si="53"/>
        <v>44</v>
      </c>
      <c r="J72" s="1">
        <f t="shared" si="54"/>
        <v>21</v>
      </c>
      <c r="K72" s="1">
        <f t="shared" si="55"/>
        <v>9</v>
      </c>
      <c r="L72" s="1">
        <f t="shared" si="56"/>
        <v>6</v>
      </c>
      <c r="M72" s="1">
        <f t="shared" si="57"/>
        <v>4</v>
      </c>
      <c r="N72" s="1">
        <f t="shared" si="58"/>
        <v>2</v>
      </c>
      <c r="O72" s="1">
        <f t="shared" si="59"/>
        <v>21</v>
      </c>
      <c r="P72" s="1">
        <f t="shared" si="60"/>
        <v>12</v>
      </c>
      <c r="Q72" s="1">
        <f t="shared" si="61"/>
        <v>1</v>
      </c>
      <c r="R72" s="1">
        <f t="shared" si="62"/>
        <v>23</v>
      </c>
      <c r="S72" s="1">
        <f t="shared" si="63"/>
        <v>9</v>
      </c>
      <c r="T72" s="1">
        <f t="shared" si="64"/>
        <v>5</v>
      </c>
      <c r="U72" s="1">
        <f t="shared" si="65"/>
        <v>12</v>
      </c>
      <c r="V72" s="1">
        <f t="shared" si="66"/>
        <v>5</v>
      </c>
      <c r="W72" s="1">
        <f t="shared" si="67"/>
        <v>1</v>
      </c>
      <c r="X72" s="1">
        <f t="shared" si="68"/>
        <v>22</v>
      </c>
      <c r="Y72" s="1">
        <f t="shared" si="69"/>
        <v>15</v>
      </c>
      <c r="Z72" s="1">
        <f t="shared" si="70"/>
        <v>3</v>
      </c>
      <c r="AA72" s="1" t="str">
        <f t="shared" si="51"/>
        <v>L</v>
      </c>
      <c r="AB72" s="1">
        <f t="shared" si="71"/>
        <v>1</v>
      </c>
      <c r="AC72" s="1" t="str">
        <f t="shared" si="52"/>
        <v>OTL</v>
      </c>
      <c r="AD72" s="1">
        <f t="shared" si="48"/>
        <v>5</v>
      </c>
      <c r="AE72" s="1">
        <f t="shared" si="49"/>
        <v>3</v>
      </c>
      <c r="AF72" s="1">
        <f t="shared" si="50"/>
        <v>2</v>
      </c>
      <c r="AG72" s="43"/>
    </row>
    <row r="73" spans="1:33" x14ac:dyDescent="0.3">
      <c r="A73" s="42">
        <v>46109</v>
      </c>
      <c r="B73" s="1">
        <v>72</v>
      </c>
      <c r="C73" s="1" t="s">
        <v>66</v>
      </c>
      <c r="D73" s="1" t="s">
        <v>11</v>
      </c>
      <c r="E73" s="1">
        <v>4</v>
      </c>
      <c r="F73" s="1">
        <v>2</v>
      </c>
      <c r="G73" s="1" t="s">
        <v>83</v>
      </c>
      <c r="H73" s="1" t="s">
        <v>83</v>
      </c>
      <c r="I73" s="1">
        <f t="shared" si="53"/>
        <v>45</v>
      </c>
      <c r="J73" s="1">
        <f t="shared" si="54"/>
        <v>21</v>
      </c>
      <c r="K73" s="1">
        <f t="shared" si="55"/>
        <v>9</v>
      </c>
      <c r="L73" s="1">
        <f t="shared" si="56"/>
        <v>6</v>
      </c>
      <c r="M73" s="1">
        <f t="shared" si="57"/>
        <v>4</v>
      </c>
      <c r="N73" s="1">
        <f t="shared" si="58"/>
        <v>2</v>
      </c>
      <c r="O73" s="1">
        <f t="shared" si="59"/>
        <v>22</v>
      </c>
      <c r="P73" s="1">
        <f t="shared" si="60"/>
        <v>12</v>
      </c>
      <c r="Q73" s="1">
        <f t="shared" si="61"/>
        <v>1</v>
      </c>
      <c r="R73" s="1">
        <f t="shared" si="62"/>
        <v>23</v>
      </c>
      <c r="S73" s="1">
        <f t="shared" si="63"/>
        <v>9</v>
      </c>
      <c r="T73" s="1">
        <f t="shared" si="64"/>
        <v>5</v>
      </c>
      <c r="U73" s="1">
        <f t="shared" si="65"/>
        <v>13</v>
      </c>
      <c r="V73" s="1">
        <f t="shared" si="66"/>
        <v>5</v>
      </c>
      <c r="W73" s="1">
        <f t="shared" si="67"/>
        <v>1</v>
      </c>
      <c r="X73" s="1">
        <f t="shared" si="68"/>
        <v>23</v>
      </c>
      <c r="Y73" s="1">
        <f t="shared" si="69"/>
        <v>15</v>
      </c>
      <c r="Z73" s="1">
        <f t="shared" si="70"/>
        <v>3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6</v>
      </c>
      <c r="AE73" s="1">
        <f t="shared" si="49"/>
        <v>2</v>
      </c>
      <c r="AF73" s="1">
        <f t="shared" si="50"/>
        <v>2</v>
      </c>
      <c r="AG73" s="43"/>
    </row>
    <row r="74" spans="1:33" x14ac:dyDescent="0.3">
      <c r="A74" s="42">
        <v>46110</v>
      </c>
      <c r="B74" s="1">
        <v>73</v>
      </c>
      <c r="C74" s="1" t="s">
        <v>66</v>
      </c>
      <c r="D74" s="1" t="s">
        <v>15</v>
      </c>
      <c r="E74" s="1">
        <v>3</v>
      </c>
      <c r="F74" s="1">
        <v>2</v>
      </c>
      <c r="G74" s="1" t="s">
        <v>83</v>
      </c>
      <c r="H74" s="1" t="s">
        <v>83</v>
      </c>
      <c r="I74" s="1">
        <f t="shared" si="53"/>
        <v>46</v>
      </c>
      <c r="J74" s="1">
        <f t="shared" si="54"/>
        <v>21</v>
      </c>
      <c r="K74" s="1">
        <f t="shared" si="55"/>
        <v>9</v>
      </c>
      <c r="L74" s="1">
        <f t="shared" si="56"/>
        <v>6</v>
      </c>
      <c r="M74" s="1">
        <f t="shared" si="57"/>
        <v>4</v>
      </c>
      <c r="N74" s="1">
        <f t="shared" si="58"/>
        <v>2</v>
      </c>
      <c r="O74" s="1">
        <f t="shared" si="59"/>
        <v>23</v>
      </c>
      <c r="P74" s="1">
        <f t="shared" si="60"/>
        <v>12</v>
      </c>
      <c r="Q74" s="1">
        <f t="shared" si="61"/>
        <v>1</v>
      </c>
      <c r="R74" s="1">
        <f t="shared" si="62"/>
        <v>23</v>
      </c>
      <c r="S74" s="1">
        <f t="shared" si="63"/>
        <v>9</v>
      </c>
      <c r="T74" s="1">
        <f t="shared" si="64"/>
        <v>5</v>
      </c>
      <c r="U74" s="1">
        <f t="shared" si="65"/>
        <v>13</v>
      </c>
      <c r="V74" s="1">
        <f t="shared" si="66"/>
        <v>5</v>
      </c>
      <c r="W74" s="1">
        <f t="shared" si="67"/>
        <v>1</v>
      </c>
      <c r="X74" s="1">
        <f t="shared" si="68"/>
        <v>23</v>
      </c>
      <c r="Y74" s="1">
        <f t="shared" si="69"/>
        <v>15</v>
      </c>
      <c r="Z74" s="1">
        <f t="shared" si="70"/>
        <v>3</v>
      </c>
      <c r="AA74" s="1" t="str">
        <f t="shared" si="51"/>
        <v>W</v>
      </c>
      <c r="AB74" s="1">
        <f t="shared" si="71"/>
        <v>2</v>
      </c>
      <c r="AC74" s="1" t="str">
        <f t="shared" si="52"/>
        <v>W</v>
      </c>
      <c r="AD74" s="1">
        <f t="shared" si="48"/>
        <v>7</v>
      </c>
      <c r="AE74" s="1">
        <f t="shared" si="49"/>
        <v>1</v>
      </c>
      <c r="AF74" s="1">
        <f t="shared" si="50"/>
        <v>2</v>
      </c>
      <c r="AG74" s="43"/>
    </row>
    <row r="75" spans="1:33" x14ac:dyDescent="0.3">
      <c r="A75" s="42">
        <v>46112</v>
      </c>
      <c r="B75" s="1">
        <v>74</v>
      </c>
      <c r="C75" s="1" t="s">
        <v>66</v>
      </c>
      <c r="D75" s="1" t="s">
        <v>16</v>
      </c>
      <c r="E75" s="1">
        <v>1</v>
      </c>
      <c r="F75" s="1">
        <v>4</v>
      </c>
      <c r="G75" s="1" t="s">
        <v>83</v>
      </c>
      <c r="H75" s="1" t="s">
        <v>83</v>
      </c>
      <c r="I75" s="1">
        <f t="shared" si="53"/>
        <v>46</v>
      </c>
      <c r="J75" s="1">
        <f t="shared" si="54"/>
        <v>22</v>
      </c>
      <c r="K75" s="1">
        <f t="shared" si="55"/>
        <v>9</v>
      </c>
      <c r="L75" s="1">
        <f t="shared" si="56"/>
        <v>6</v>
      </c>
      <c r="M75" s="1">
        <f t="shared" si="57"/>
        <v>4</v>
      </c>
      <c r="N75" s="1">
        <f t="shared" si="58"/>
        <v>2</v>
      </c>
      <c r="O75" s="1">
        <f t="shared" si="59"/>
        <v>23</v>
      </c>
      <c r="P75" s="1">
        <f t="shared" si="60"/>
        <v>13</v>
      </c>
      <c r="Q75" s="1">
        <f t="shared" si="61"/>
        <v>1</v>
      </c>
      <c r="R75" s="1">
        <f t="shared" si="62"/>
        <v>23</v>
      </c>
      <c r="S75" s="1">
        <f t="shared" si="63"/>
        <v>9</v>
      </c>
      <c r="T75" s="1">
        <f t="shared" si="64"/>
        <v>5</v>
      </c>
      <c r="U75" s="1">
        <f t="shared" si="65"/>
        <v>13</v>
      </c>
      <c r="V75" s="1">
        <f t="shared" si="66"/>
        <v>6</v>
      </c>
      <c r="W75" s="1">
        <f t="shared" si="67"/>
        <v>1</v>
      </c>
      <c r="X75" s="1">
        <f t="shared" si="68"/>
        <v>23</v>
      </c>
      <c r="Y75" s="1">
        <f t="shared" si="69"/>
        <v>16</v>
      </c>
      <c r="Z75" s="1">
        <f t="shared" si="70"/>
        <v>3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6</v>
      </c>
      <c r="AE75" s="1">
        <f t="shared" si="49"/>
        <v>2</v>
      </c>
      <c r="AF75" s="1">
        <f t="shared" si="50"/>
        <v>2</v>
      </c>
      <c r="AG75" s="43"/>
    </row>
    <row r="76" spans="1:33" x14ac:dyDescent="0.3">
      <c r="A76" s="42">
        <v>46114</v>
      </c>
      <c r="B76" s="1">
        <v>75</v>
      </c>
      <c r="C76" s="1" t="s">
        <v>66</v>
      </c>
      <c r="D76" s="1" t="s">
        <v>9</v>
      </c>
      <c r="E76" s="1">
        <v>6</v>
      </c>
      <c r="F76" s="1">
        <v>3</v>
      </c>
      <c r="G76" s="1" t="s">
        <v>83</v>
      </c>
      <c r="H76" s="1" t="s">
        <v>83</v>
      </c>
      <c r="I76" s="1">
        <f t="shared" si="53"/>
        <v>47</v>
      </c>
      <c r="J76" s="1">
        <f t="shared" si="54"/>
        <v>22</v>
      </c>
      <c r="K76" s="1">
        <f t="shared" si="55"/>
        <v>9</v>
      </c>
      <c r="L76" s="1">
        <f t="shared" si="56"/>
        <v>6</v>
      </c>
      <c r="M76" s="1">
        <f t="shared" si="57"/>
        <v>4</v>
      </c>
      <c r="N76" s="1">
        <f t="shared" si="58"/>
        <v>2</v>
      </c>
      <c r="O76" s="1">
        <f t="shared" si="59"/>
        <v>24</v>
      </c>
      <c r="P76" s="1">
        <f t="shared" si="60"/>
        <v>13</v>
      </c>
      <c r="Q76" s="1">
        <f t="shared" si="61"/>
        <v>1</v>
      </c>
      <c r="R76" s="1">
        <f t="shared" si="62"/>
        <v>23</v>
      </c>
      <c r="S76" s="1">
        <f t="shared" si="63"/>
        <v>9</v>
      </c>
      <c r="T76" s="1">
        <f t="shared" si="64"/>
        <v>5</v>
      </c>
      <c r="U76" s="1">
        <f t="shared" si="65"/>
        <v>13</v>
      </c>
      <c r="V76" s="1">
        <f t="shared" si="66"/>
        <v>6</v>
      </c>
      <c r="W76" s="1">
        <f t="shared" si="67"/>
        <v>1</v>
      </c>
      <c r="X76" s="1">
        <f t="shared" si="68"/>
        <v>24</v>
      </c>
      <c r="Y76" s="1">
        <f t="shared" si="69"/>
        <v>16</v>
      </c>
      <c r="Z76" s="1">
        <f t="shared" si="70"/>
        <v>3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7</v>
      </c>
      <c r="AE76" s="1">
        <f t="shared" ref="AE76:AE83" si="73">IF(AC76="","",COUNTIFS(AC67:AC76,"L"))</f>
        <v>1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46116</v>
      </c>
      <c r="B77" s="1">
        <v>76</v>
      </c>
      <c r="C77" s="1" t="s">
        <v>66</v>
      </c>
      <c r="D77" s="1" t="s">
        <v>29</v>
      </c>
      <c r="E77" s="1">
        <v>3</v>
      </c>
      <c r="F77" s="1">
        <v>1</v>
      </c>
      <c r="G77" s="1" t="s">
        <v>83</v>
      </c>
      <c r="H77" s="1" t="s">
        <v>83</v>
      </c>
      <c r="I77" s="1">
        <f t="shared" si="53"/>
        <v>48</v>
      </c>
      <c r="J77" s="1">
        <f t="shared" si="54"/>
        <v>22</v>
      </c>
      <c r="K77" s="1">
        <f t="shared" si="55"/>
        <v>9</v>
      </c>
      <c r="L77" s="1">
        <f t="shared" si="56"/>
        <v>6</v>
      </c>
      <c r="M77" s="1">
        <f t="shared" si="57"/>
        <v>4</v>
      </c>
      <c r="N77" s="1">
        <f t="shared" si="58"/>
        <v>2</v>
      </c>
      <c r="O77" s="1">
        <f t="shared" si="59"/>
        <v>25</v>
      </c>
      <c r="P77" s="1">
        <f t="shared" si="60"/>
        <v>13</v>
      </c>
      <c r="Q77" s="1">
        <f t="shared" si="61"/>
        <v>1</v>
      </c>
      <c r="R77" s="1">
        <f t="shared" si="62"/>
        <v>23</v>
      </c>
      <c r="S77" s="1">
        <f t="shared" si="63"/>
        <v>9</v>
      </c>
      <c r="T77" s="1">
        <f t="shared" si="64"/>
        <v>5</v>
      </c>
      <c r="U77" s="1">
        <f t="shared" si="65"/>
        <v>14</v>
      </c>
      <c r="V77" s="1">
        <f t="shared" si="66"/>
        <v>6</v>
      </c>
      <c r="W77" s="1">
        <f t="shared" si="67"/>
        <v>1</v>
      </c>
      <c r="X77" s="1">
        <f t="shared" si="68"/>
        <v>25</v>
      </c>
      <c r="Y77" s="1">
        <f t="shared" si="69"/>
        <v>16</v>
      </c>
      <c r="Z77" s="1">
        <f t="shared" si="70"/>
        <v>3</v>
      </c>
      <c r="AA77" s="1" t="str">
        <f t="shared" si="51"/>
        <v>W</v>
      </c>
      <c r="AB77" s="1">
        <f t="shared" si="71"/>
        <v>2</v>
      </c>
      <c r="AC77" s="1" t="str">
        <f t="shared" si="52"/>
        <v>W</v>
      </c>
      <c r="AD77" s="1">
        <f t="shared" si="72"/>
        <v>7</v>
      </c>
      <c r="AE77" s="1">
        <f t="shared" si="73"/>
        <v>1</v>
      </c>
      <c r="AF77" s="1">
        <f t="shared" si="74"/>
        <v>2</v>
      </c>
      <c r="AG77" s="43"/>
    </row>
    <row r="78" spans="1:33" x14ac:dyDescent="0.3">
      <c r="A78" s="42">
        <v>46118</v>
      </c>
      <c r="B78" s="1">
        <v>77</v>
      </c>
      <c r="C78" s="1" t="s">
        <v>65</v>
      </c>
      <c r="D78" s="1" t="s">
        <v>28</v>
      </c>
      <c r="E78" s="1">
        <v>2</v>
      </c>
      <c r="F78" s="1">
        <v>4</v>
      </c>
      <c r="G78" s="1" t="s">
        <v>83</v>
      </c>
      <c r="H78" s="1" t="s">
        <v>83</v>
      </c>
      <c r="I78" s="1">
        <f t="shared" si="53"/>
        <v>48</v>
      </c>
      <c r="J78" s="1">
        <f t="shared" si="54"/>
        <v>23</v>
      </c>
      <c r="K78" s="1">
        <f t="shared" si="55"/>
        <v>9</v>
      </c>
      <c r="L78" s="1">
        <f t="shared" si="56"/>
        <v>6</v>
      </c>
      <c r="M78" s="1">
        <f t="shared" si="57"/>
        <v>4</v>
      </c>
      <c r="N78" s="1">
        <f t="shared" si="58"/>
        <v>2</v>
      </c>
      <c r="O78" s="1">
        <f t="shared" si="59"/>
        <v>25</v>
      </c>
      <c r="P78" s="1">
        <f t="shared" si="60"/>
        <v>13</v>
      </c>
      <c r="Q78" s="1">
        <f t="shared" si="61"/>
        <v>1</v>
      </c>
      <c r="R78" s="1">
        <f t="shared" si="62"/>
        <v>23</v>
      </c>
      <c r="S78" s="1">
        <f t="shared" si="63"/>
        <v>10</v>
      </c>
      <c r="T78" s="1">
        <f t="shared" si="64"/>
        <v>5</v>
      </c>
      <c r="U78" s="1">
        <f t="shared" si="65"/>
        <v>14</v>
      </c>
      <c r="V78" s="1">
        <f t="shared" si="66"/>
        <v>7</v>
      </c>
      <c r="W78" s="1">
        <f t="shared" si="67"/>
        <v>1</v>
      </c>
      <c r="X78" s="1">
        <f t="shared" si="68"/>
        <v>25</v>
      </c>
      <c r="Y78" s="1">
        <f t="shared" si="69"/>
        <v>17</v>
      </c>
      <c r="Z78" s="1">
        <f t="shared" si="70"/>
        <v>3</v>
      </c>
      <c r="AA78" s="1" t="str">
        <f t="shared" si="51"/>
        <v>L</v>
      </c>
      <c r="AB78" s="1">
        <f t="shared" si="71"/>
        <v>1</v>
      </c>
      <c r="AC78" s="1" t="str">
        <f t="shared" si="52"/>
        <v>L</v>
      </c>
      <c r="AD78" s="1">
        <f t="shared" si="72"/>
        <v>6</v>
      </c>
      <c r="AE78" s="1">
        <f t="shared" si="73"/>
        <v>2</v>
      </c>
      <c r="AF78" s="1">
        <f t="shared" si="74"/>
        <v>2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11</v>
      </c>
      <c r="E79" s="1">
        <v>2</v>
      </c>
      <c r="F79" s="1">
        <v>6</v>
      </c>
      <c r="G79" s="1" t="s">
        <v>83</v>
      </c>
      <c r="H79" s="1" t="s">
        <v>83</v>
      </c>
      <c r="I79" s="1">
        <f t="shared" si="53"/>
        <v>48</v>
      </c>
      <c r="J79" s="1">
        <f t="shared" si="54"/>
        <v>24</v>
      </c>
      <c r="K79" s="1">
        <f t="shared" si="55"/>
        <v>9</v>
      </c>
      <c r="L79" s="1">
        <f t="shared" si="56"/>
        <v>6</v>
      </c>
      <c r="M79" s="1">
        <f t="shared" si="57"/>
        <v>4</v>
      </c>
      <c r="N79" s="1">
        <f t="shared" si="58"/>
        <v>2</v>
      </c>
      <c r="O79" s="1">
        <f t="shared" si="59"/>
        <v>25</v>
      </c>
      <c r="P79" s="1">
        <f t="shared" si="60"/>
        <v>13</v>
      </c>
      <c r="Q79" s="1">
        <f t="shared" si="61"/>
        <v>1</v>
      </c>
      <c r="R79" s="1">
        <f t="shared" si="62"/>
        <v>23</v>
      </c>
      <c r="S79" s="1">
        <f t="shared" si="63"/>
        <v>11</v>
      </c>
      <c r="T79" s="1">
        <f t="shared" si="64"/>
        <v>5</v>
      </c>
      <c r="U79" s="1">
        <f t="shared" si="65"/>
        <v>14</v>
      </c>
      <c r="V79" s="1">
        <f t="shared" si="66"/>
        <v>8</v>
      </c>
      <c r="W79" s="1">
        <f t="shared" si="67"/>
        <v>1</v>
      </c>
      <c r="X79" s="1">
        <f t="shared" si="68"/>
        <v>25</v>
      </c>
      <c r="Y79" s="1">
        <f t="shared" si="69"/>
        <v>18</v>
      </c>
      <c r="Z79" s="1">
        <f t="shared" si="70"/>
        <v>3</v>
      </c>
      <c r="AA79" s="1" t="str">
        <f t="shared" si="51"/>
        <v>L</v>
      </c>
      <c r="AB79" s="1">
        <f t="shared" si="71"/>
        <v>2</v>
      </c>
      <c r="AC79" s="1" t="str">
        <f t="shared" si="52"/>
        <v>L</v>
      </c>
      <c r="AD79" s="1">
        <f t="shared" si="72"/>
        <v>5</v>
      </c>
      <c r="AE79" s="1">
        <f t="shared" si="73"/>
        <v>3</v>
      </c>
      <c r="AF79" s="1">
        <f t="shared" si="74"/>
        <v>2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16</v>
      </c>
      <c r="E80" s="1">
        <v>1</v>
      </c>
      <c r="F80" s="1">
        <v>2</v>
      </c>
      <c r="G80" s="1" t="s">
        <v>83</v>
      </c>
      <c r="H80" s="1" t="s">
        <v>83</v>
      </c>
      <c r="I80" s="1">
        <f t="shared" si="53"/>
        <v>48</v>
      </c>
      <c r="J80" s="1">
        <f t="shared" si="54"/>
        <v>25</v>
      </c>
      <c r="K80" s="1">
        <f t="shared" si="55"/>
        <v>9</v>
      </c>
      <c r="L80" s="1">
        <f t="shared" si="56"/>
        <v>6</v>
      </c>
      <c r="M80" s="1">
        <f t="shared" si="57"/>
        <v>4</v>
      </c>
      <c r="N80" s="1">
        <f t="shared" si="58"/>
        <v>2</v>
      </c>
      <c r="O80" s="1">
        <f t="shared" si="59"/>
        <v>25</v>
      </c>
      <c r="P80" s="1">
        <f t="shared" si="60"/>
        <v>13</v>
      </c>
      <c r="Q80" s="1">
        <f t="shared" si="61"/>
        <v>1</v>
      </c>
      <c r="R80" s="1">
        <f t="shared" si="62"/>
        <v>23</v>
      </c>
      <c r="S80" s="1">
        <f t="shared" si="63"/>
        <v>12</v>
      </c>
      <c r="T80" s="1">
        <f t="shared" si="64"/>
        <v>5</v>
      </c>
      <c r="U80" s="1">
        <f t="shared" si="65"/>
        <v>14</v>
      </c>
      <c r="V80" s="1">
        <f t="shared" si="66"/>
        <v>9</v>
      </c>
      <c r="W80" s="1">
        <f t="shared" si="67"/>
        <v>1</v>
      </c>
      <c r="X80" s="1">
        <f t="shared" si="68"/>
        <v>25</v>
      </c>
      <c r="Y80" s="1">
        <f t="shared" si="69"/>
        <v>19</v>
      </c>
      <c r="Z80" s="1">
        <f t="shared" si="70"/>
        <v>3</v>
      </c>
      <c r="AA80" s="1" t="str">
        <f t="shared" si="51"/>
        <v>L</v>
      </c>
      <c r="AB80" s="1">
        <f t="shared" si="71"/>
        <v>3</v>
      </c>
      <c r="AC80" s="1" t="str">
        <f t="shared" si="52"/>
        <v>L</v>
      </c>
      <c r="AD80" s="1">
        <f t="shared" si="72"/>
        <v>5</v>
      </c>
      <c r="AE80" s="1">
        <f t="shared" si="73"/>
        <v>4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29</v>
      </c>
      <c r="E81" s="1">
        <v>2</v>
      </c>
      <c r="F81" s="1">
        <v>1</v>
      </c>
      <c r="G81" s="1" t="s">
        <v>83</v>
      </c>
      <c r="H81" s="1" t="s">
        <v>83</v>
      </c>
      <c r="I81" s="1">
        <f t="shared" si="53"/>
        <v>49</v>
      </c>
      <c r="J81" s="1">
        <f t="shared" si="54"/>
        <v>25</v>
      </c>
      <c r="K81" s="1">
        <f t="shared" si="55"/>
        <v>9</v>
      </c>
      <c r="L81" s="1">
        <f t="shared" si="56"/>
        <v>6</v>
      </c>
      <c r="M81" s="1">
        <f t="shared" si="57"/>
        <v>4</v>
      </c>
      <c r="N81" s="1">
        <f t="shared" si="58"/>
        <v>2</v>
      </c>
      <c r="O81" s="1">
        <f t="shared" si="59"/>
        <v>25</v>
      </c>
      <c r="P81" s="1">
        <f t="shared" si="60"/>
        <v>13</v>
      </c>
      <c r="Q81" s="1">
        <f t="shared" si="61"/>
        <v>1</v>
      </c>
      <c r="R81" s="1">
        <f t="shared" si="62"/>
        <v>24</v>
      </c>
      <c r="S81" s="1">
        <f t="shared" si="63"/>
        <v>12</v>
      </c>
      <c r="T81" s="1">
        <f t="shared" si="64"/>
        <v>5</v>
      </c>
      <c r="U81" s="1">
        <f t="shared" si="65"/>
        <v>15</v>
      </c>
      <c r="V81" s="1">
        <f t="shared" si="66"/>
        <v>9</v>
      </c>
      <c r="W81" s="1">
        <f t="shared" si="67"/>
        <v>1</v>
      </c>
      <c r="X81" s="1">
        <f t="shared" si="68"/>
        <v>26</v>
      </c>
      <c r="Y81" s="1">
        <f t="shared" si="69"/>
        <v>19</v>
      </c>
      <c r="Z81" s="1">
        <f t="shared" si="70"/>
        <v>3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5</v>
      </c>
      <c r="AE81" s="1">
        <f t="shared" si="73"/>
        <v>4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21</v>
      </c>
      <c r="E82" s="1">
        <v>4</v>
      </c>
      <c r="F82" s="1">
        <v>3</v>
      </c>
      <c r="G82" s="1" t="s">
        <v>84</v>
      </c>
      <c r="H82" s="1" t="s">
        <v>83</v>
      </c>
      <c r="I82" s="1">
        <f t="shared" si="53"/>
        <v>50</v>
      </c>
      <c r="J82" s="1">
        <f t="shared" si="54"/>
        <v>25</v>
      </c>
      <c r="K82" s="1">
        <f t="shared" si="55"/>
        <v>10</v>
      </c>
      <c r="L82" s="1">
        <f t="shared" si="56"/>
        <v>6</v>
      </c>
      <c r="M82" s="1">
        <f t="shared" si="57"/>
        <v>4</v>
      </c>
      <c r="N82" s="1">
        <f t="shared" si="58"/>
        <v>2</v>
      </c>
      <c r="O82" s="1">
        <f t="shared" si="59"/>
        <v>26</v>
      </c>
      <c r="P82" s="1">
        <f t="shared" si="60"/>
        <v>13</v>
      </c>
      <c r="Q82" s="1">
        <f t="shared" si="61"/>
        <v>1</v>
      </c>
      <c r="R82" s="1">
        <f t="shared" si="62"/>
        <v>24</v>
      </c>
      <c r="S82" s="1">
        <f t="shared" si="63"/>
        <v>12</v>
      </c>
      <c r="T82" s="1">
        <f t="shared" si="64"/>
        <v>5</v>
      </c>
      <c r="U82" s="1">
        <f t="shared" si="65"/>
        <v>16</v>
      </c>
      <c r="V82" s="1">
        <f t="shared" si="66"/>
        <v>9</v>
      </c>
      <c r="W82" s="1">
        <f t="shared" si="67"/>
        <v>1</v>
      </c>
      <c r="X82" s="1">
        <f t="shared" si="68"/>
        <v>27</v>
      </c>
      <c r="Y82" s="1">
        <f t="shared" si="69"/>
        <v>19</v>
      </c>
      <c r="Z82" s="1">
        <f t="shared" si="70"/>
        <v>3</v>
      </c>
      <c r="AA82" s="1" t="str">
        <f t="shared" si="51"/>
        <v>W</v>
      </c>
      <c r="AB82" s="1">
        <f t="shared" si="71"/>
        <v>2</v>
      </c>
      <c r="AC82" s="1" t="str">
        <f t="shared" si="52"/>
        <v>W</v>
      </c>
      <c r="AD82" s="1">
        <f t="shared" si="72"/>
        <v>6</v>
      </c>
      <c r="AE82" s="1">
        <f t="shared" si="73"/>
        <v>4</v>
      </c>
      <c r="AF82" s="1">
        <f t="shared" si="74"/>
        <v>0</v>
      </c>
      <c r="AG82" s="43"/>
    </row>
    <row r="83" spans="1:33" x14ac:dyDescent="0.3">
      <c r="A83" s="42">
        <v>46127</v>
      </c>
      <c r="B83" s="1">
        <v>82</v>
      </c>
      <c r="C83" s="1" t="s">
        <v>66</v>
      </c>
      <c r="D83" s="1" t="s">
        <v>12</v>
      </c>
      <c r="E83" s="1">
        <v>2</v>
      </c>
      <c r="F83" s="1">
        <v>4</v>
      </c>
      <c r="G83" s="1" t="s">
        <v>83</v>
      </c>
      <c r="H83" s="1" t="s">
        <v>83</v>
      </c>
      <c r="I83" s="1">
        <f t="shared" si="53"/>
        <v>50</v>
      </c>
      <c r="J83" s="1">
        <f t="shared" si="54"/>
        <v>26</v>
      </c>
      <c r="K83" s="1">
        <f t="shared" si="55"/>
        <v>10</v>
      </c>
      <c r="L83" s="1">
        <f t="shared" si="56"/>
        <v>6</v>
      </c>
      <c r="M83" s="1">
        <f t="shared" si="57"/>
        <v>4</v>
      </c>
      <c r="N83" s="1">
        <f t="shared" si="58"/>
        <v>2</v>
      </c>
      <c r="O83" s="1">
        <f t="shared" si="59"/>
        <v>26</v>
      </c>
      <c r="P83" s="1">
        <f t="shared" si="60"/>
        <v>14</v>
      </c>
      <c r="Q83" s="1">
        <f t="shared" si="61"/>
        <v>1</v>
      </c>
      <c r="R83" s="1">
        <f t="shared" si="62"/>
        <v>24</v>
      </c>
      <c r="S83" s="1">
        <f t="shared" si="63"/>
        <v>12</v>
      </c>
      <c r="T83" s="1">
        <f t="shared" si="64"/>
        <v>5</v>
      </c>
      <c r="U83" s="1">
        <f t="shared" si="65"/>
        <v>16</v>
      </c>
      <c r="V83" s="1">
        <f t="shared" si="66"/>
        <v>9</v>
      </c>
      <c r="W83" s="1">
        <f t="shared" si="67"/>
        <v>1</v>
      </c>
      <c r="X83" s="1">
        <f t="shared" si="68"/>
        <v>27</v>
      </c>
      <c r="Y83" s="1">
        <f t="shared" si="69"/>
        <v>20</v>
      </c>
      <c r="Z83" s="1">
        <f t="shared" si="70"/>
        <v>3</v>
      </c>
      <c r="AA83" s="1" t="str">
        <f t="shared" si="51"/>
        <v>L</v>
      </c>
      <c r="AB83" s="1">
        <f t="shared" si="71"/>
        <v>1</v>
      </c>
      <c r="AC83" s="1" t="str">
        <f t="shared" si="52"/>
        <v>L</v>
      </c>
      <c r="AD83" s="1">
        <f t="shared" si="72"/>
        <v>5</v>
      </c>
      <c r="AE83" s="1">
        <f t="shared" si="73"/>
        <v>5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50</v>
      </c>
      <c r="J84" s="1">
        <f t="shared" si="75"/>
        <v>26</v>
      </c>
      <c r="K84" s="1">
        <f t="shared" si="75"/>
        <v>10</v>
      </c>
      <c r="L84" s="1">
        <f t="shared" si="75"/>
        <v>6</v>
      </c>
      <c r="M84" s="1">
        <f t="shared" si="75"/>
        <v>4</v>
      </c>
      <c r="N84" s="1">
        <f t="shared" si="75"/>
        <v>2</v>
      </c>
      <c r="O84" s="1">
        <f t="shared" ref="O84:Z84" si="76">IF(O2="","",MAX(O2:O83))</f>
        <v>26</v>
      </c>
      <c r="P84" s="1">
        <f t="shared" si="76"/>
        <v>14</v>
      </c>
      <c r="Q84" s="1">
        <f t="shared" si="76"/>
        <v>1</v>
      </c>
      <c r="R84" s="1">
        <f t="shared" si="76"/>
        <v>24</v>
      </c>
      <c r="S84" s="1">
        <f t="shared" si="76"/>
        <v>12</v>
      </c>
      <c r="T84" s="1">
        <f t="shared" si="76"/>
        <v>5</v>
      </c>
      <c r="U84" s="1">
        <f t="shared" si="76"/>
        <v>16</v>
      </c>
      <c r="V84" s="1">
        <f t="shared" si="76"/>
        <v>9</v>
      </c>
      <c r="W84" s="1">
        <f t="shared" si="76"/>
        <v>1</v>
      </c>
      <c r="X84" s="1">
        <f t="shared" si="76"/>
        <v>27</v>
      </c>
      <c r="Y84" s="1">
        <f t="shared" si="76"/>
        <v>20</v>
      </c>
      <c r="Z84" s="1">
        <f t="shared" si="76"/>
        <v>3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5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290</v>
      </c>
      <c r="F85" s="1">
        <f>SUM(F2:F83)</f>
        <v>231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26-14-1</v>
      </c>
      <c r="R85" s="1" t="str">
        <f>IF(R84="","0-0-0",CONCATENATE(R84,"-",S84,"-",T84))</f>
        <v>24-12-5</v>
      </c>
      <c r="U85" s="1" t="str">
        <f>IF(U84="","0-0-0",CONCATENATE(U84,"-",V84,"-",W84))</f>
        <v>16-9-1</v>
      </c>
      <c r="X85" s="1" t="str">
        <f>IF(X84="","0-0-0",CONCATENATE(X84,"-",Y84,"-",Z84))</f>
        <v>27-20-3</v>
      </c>
      <c r="AA85" s="1" t="str">
        <f>IF(AA84="","0-0",CONCATENATE(AA84,AB84))</f>
        <v>L1</v>
      </c>
      <c r="AD85" s="1" t="str">
        <f>IF(AD84="","0-0-0",CONCATENATE(AD84,"-",AE84,"-",AF84))</f>
        <v>5-5-0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500-000002000000}">
      <formula1>$AK$1:$AK$2</formula1>
    </dataValidation>
    <dataValidation type="list" allowBlank="1" showInputMessage="1" showErrorMessage="1" sqref="C2:C83" xr:uid="{00000000-0002-0000-D500-000000000000}">
      <formula1>$AL$1:$AL$2</formula1>
    </dataValidation>
    <dataValidation type="list" allowBlank="1" showInputMessage="1" showErrorMessage="1" sqref="D2:D83" xr:uid="{00000000-0002-0000-D500-000001000000}">
      <formula1>$AM$1:$AM$31</formula1>
    </dataValidation>
  </dataValidations>
  <hyperlinks>
    <hyperlink ref="AG1" location="Index!A1" display="Home" xr:uid="{26CE1D28-1018-43E1-B463-6CF1F3C36498}"/>
  </hyperlink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1B04-25E2-42FF-A888-A25AF2A0509D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45938</v>
      </c>
      <c r="B2" s="1">
        <v>1</v>
      </c>
      <c r="C2" s="1" t="s">
        <v>66</v>
      </c>
      <c r="D2" s="1" t="s">
        <v>16</v>
      </c>
      <c r="E2" s="1">
        <v>5</v>
      </c>
      <c r="F2" s="1">
        <v>2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21</v>
      </c>
      <c r="E3" s="1">
        <v>3</v>
      </c>
      <c r="F3" s="1">
        <v>6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21</v>
      </c>
      <c r="E4" s="1">
        <v>2</v>
      </c>
      <c r="F4" s="1">
        <v>3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2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45944</v>
      </c>
      <c r="B5" s="1">
        <v>4</v>
      </c>
      <c r="C5" s="1" t="s">
        <v>66</v>
      </c>
      <c r="D5" s="1" t="s">
        <v>15</v>
      </c>
      <c r="E5" s="1">
        <v>7</v>
      </c>
      <c r="F5" s="1">
        <v>4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2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A6" s="42">
        <v>45946</v>
      </c>
      <c r="B6" s="1">
        <v>5</v>
      </c>
      <c r="C6" s="1" t="s">
        <v>66</v>
      </c>
      <c r="D6" s="1" t="s">
        <v>12</v>
      </c>
      <c r="E6" s="1">
        <v>2</v>
      </c>
      <c r="F6" s="1">
        <v>1</v>
      </c>
      <c r="G6" s="1" t="s">
        <v>84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3</v>
      </c>
      <c r="P6" s="1">
        <f t="shared" si="9"/>
        <v>1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11</v>
      </c>
    </row>
    <row r="7" spans="1:41" x14ac:dyDescent="0.3">
      <c r="A7" s="42">
        <v>45948</v>
      </c>
      <c r="B7" s="1">
        <v>6</v>
      </c>
      <c r="C7" s="1" t="s">
        <v>66</v>
      </c>
      <c r="D7" s="1" t="s">
        <v>7</v>
      </c>
      <c r="E7" s="1">
        <v>3</v>
      </c>
      <c r="F7" s="1">
        <v>4</v>
      </c>
      <c r="G7" s="1" t="s">
        <v>84</v>
      </c>
      <c r="H7" s="1" t="s">
        <v>83</v>
      </c>
      <c r="I7" s="1">
        <f t="shared" si="2"/>
        <v>3</v>
      </c>
      <c r="J7" s="1">
        <f t="shared" si="3"/>
        <v>2</v>
      </c>
      <c r="K7" s="1">
        <f t="shared" si="4"/>
        <v>1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1</v>
      </c>
      <c r="Q7" s="1">
        <f t="shared" si="10"/>
        <v>1</v>
      </c>
      <c r="R7" s="1">
        <f t="shared" si="11"/>
        <v>0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2</v>
      </c>
      <c r="W7" s="1">
        <f t="shared" si="16"/>
        <v>0</v>
      </c>
      <c r="X7" s="1">
        <f t="shared" si="17"/>
        <v>2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OTL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16</v>
      </c>
      <c r="AO7" s="1" t="s">
        <v>5</v>
      </c>
    </row>
    <row r="8" spans="1:41" x14ac:dyDescent="0.3">
      <c r="A8" s="42">
        <v>45951</v>
      </c>
      <c r="B8" s="1">
        <v>7</v>
      </c>
      <c r="C8" s="1" t="s">
        <v>66</v>
      </c>
      <c r="D8" s="1" t="s">
        <v>14</v>
      </c>
      <c r="E8" s="1">
        <v>2</v>
      </c>
      <c r="F8" s="1">
        <v>5</v>
      </c>
      <c r="G8" s="1" t="s">
        <v>83</v>
      </c>
      <c r="H8" s="1" t="s">
        <v>83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2</v>
      </c>
      <c r="Q8" s="1">
        <f t="shared" si="10"/>
        <v>1</v>
      </c>
      <c r="R8" s="1">
        <f t="shared" si="11"/>
        <v>0</v>
      </c>
      <c r="S8" s="1">
        <f t="shared" si="12"/>
        <v>1</v>
      </c>
      <c r="T8" s="1">
        <f t="shared" si="13"/>
        <v>0</v>
      </c>
      <c r="U8" s="1">
        <f t="shared" si="14"/>
        <v>1</v>
      </c>
      <c r="V8" s="1">
        <f t="shared" si="15"/>
        <v>2</v>
      </c>
      <c r="W8" s="1">
        <f t="shared" si="16"/>
        <v>0</v>
      </c>
      <c r="X8" s="1">
        <f t="shared" si="17"/>
        <v>2</v>
      </c>
      <c r="Y8" s="1">
        <f t="shared" si="18"/>
        <v>3</v>
      </c>
      <c r="Z8" s="1">
        <f t="shared" si="19"/>
        <v>0</v>
      </c>
      <c r="AA8" s="1" t="str">
        <f t="shared" si="0"/>
        <v>L</v>
      </c>
      <c r="AB8" s="1">
        <f t="shared" si="20"/>
        <v>2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45954</v>
      </c>
      <c r="B9" s="1">
        <v>8</v>
      </c>
      <c r="C9" s="1" t="s">
        <v>65</v>
      </c>
      <c r="D9" s="1" t="s">
        <v>28</v>
      </c>
      <c r="E9" s="1">
        <v>3</v>
      </c>
      <c r="F9" s="1">
        <v>5</v>
      </c>
      <c r="G9" s="1" t="s">
        <v>83</v>
      </c>
      <c r="H9" s="1" t="s">
        <v>83</v>
      </c>
      <c r="I9" s="1">
        <f t="shared" si="2"/>
        <v>3</v>
      </c>
      <c r="J9" s="1">
        <f t="shared" si="3"/>
        <v>4</v>
      </c>
      <c r="K9" s="1">
        <f t="shared" si="4"/>
        <v>1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2</v>
      </c>
      <c r="Q9" s="1">
        <f t="shared" si="10"/>
        <v>1</v>
      </c>
      <c r="R9" s="1">
        <f t="shared" si="11"/>
        <v>0</v>
      </c>
      <c r="S9" s="1">
        <f t="shared" si="12"/>
        <v>2</v>
      </c>
      <c r="T9" s="1">
        <f t="shared" si="13"/>
        <v>0</v>
      </c>
      <c r="U9" s="1">
        <f t="shared" si="14"/>
        <v>1</v>
      </c>
      <c r="V9" s="1">
        <f t="shared" si="15"/>
        <v>3</v>
      </c>
      <c r="W9" s="1">
        <f t="shared" si="16"/>
        <v>0</v>
      </c>
      <c r="X9" s="1">
        <f t="shared" si="17"/>
        <v>2</v>
      </c>
      <c r="Y9" s="1">
        <f t="shared" si="18"/>
        <v>4</v>
      </c>
      <c r="Z9" s="1">
        <f t="shared" si="19"/>
        <v>0</v>
      </c>
      <c r="AA9" s="1" t="str">
        <f t="shared" si="0"/>
        <v>L</v>
      </c>
      <c r="AB9" s="1">
        <f t="shared" si="20"/>
        <v>3</v>
      </c>
      <c r="AC9" s="1" t="str">
        <f t="shared" si="1"/>
        <v>L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13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28</v>
      </c>
      <c r="E10" s="1">
        <v>4</v>
      </c>
      <c r="F10" s="1">
        <v>3</v>
      </c>
      <c r="G10" s="1" t="s">
        <v>84</v>
      </c>
      <c r="H10" s="1" t="s">
        <v>83</v>
      </c>
      <c r="I10" s="1">
        <f t="shared" si="2"/>
        <v>4</v>
      </c>
      <c r="J10" s="1">
        <f t="shared" si="3"/>
        <v>4</v>
      </c>
      <c r="K10" s="1">
        <f t="shared" si="4"/>
        <v>2</v>
      </c>
      <c r="L10" s="1">
        <f t="shared" si="5"/>
        <v>1</v>
      </c>
      <c r="M10" s="1">
        <f t="shared" si="6"/>
        <v>0</v>
      </c>
      <c r="N10" s="1">
        <f t="shared" si="7"/>
        <v>0</v>
      </c>
      <c r="O10" s="1">
        <f t="shared" si="8"/>
        <v>4</v>
      </c>
      <c r="P10" s="1">
        <f t="shared" si="9"/>
        <v>2</v>
      </c>
      <c r="Q10" s="1">
        <f t="shared" si="10"/>
        <v>1</v>
      </c>
      <c r="R10" s="1">
        <f t="shared" si="11"/>
        <v>0</v>
      </c>
      <c r="S10" s="1">
        <f t="shared" si="12"/>
        <v>2</v>
      </c>
      <c r="T10" s="1">
        <f t="shared" si="13"/>
        <v>0</v>
      </c>
      <c r="U10" s="1">
        <f t="shared" si="14"/>
        <v>2</v>
      </c>
      <c r="V10" s="1">
        <f t="shared" si="15"/>
        <v>3</v>
      </c>
      <c r="W10" s="1">
        <f t="shared" si="16"/>
        <v>0</v>
      </c>
      <c r="X10" s="1">
        <f t="shared" si="17"/>
        <v>3</v>
      </c>
      <c r="Y10" s="1">
        <f t="shared" si="18"/>
        <v>4</v>
      </c>
      <c r="Z10" s="1">
        <f t="shared" si="19"/>
        <v>0</v>
      </c>
      <c r="AA10" s="1" t="str">
        <f t="shared" si="0"/>
        <v>W</v>
      </c>
      <c r="AB10" s="1">
        <f t="shared" si="20"/>
        <v>1</v>
      </c>
      <c r="AC10" s="1" t="str">
        <f t="shared" si="1"/>
        <v>W</v>
      </c>
      <c r="AD10" s="1">
        <f t="shared" si="21"/>
        <v>4</v>
      </c>
      <c r="AE10" s="1">
        <f t="shared" si="22"/>
        <v>4</v>
      </c>
      <c r="AF10" s="1">
        <f t="shared" si="23"/>
        <v>1</v>
      </c>
      <c r="AG10" s="43"/>
      <c r="AM10" s="1" t="s">
        <v>21</v>
      </c>
      <c r="AN10" s="1" t="s">
        <v>12</v>
      </c>
    </row>
    <row r="11" spans="1:41" x14ac:dyDescent="0.3">
      <c r="A11" s="42">
        <v>45958</v>
      </c>
      <c r="B11" s="1">
        <v>10</v>
      </c>
      <c r="C11" s="1" t="s">
        <v>66</v>
      </c>
      <c r="D11" s="1" t="s">
        <v>27</v>
      </c>
      <c r="E11" s="1">
        <v>4</v>
      </c>
      <c r="F11" s="1">
        <v>3</v>
      </c>
      <c r="G11" s="1" t="s">
        <v>83</v>
      </c>
      <c r="H11" s="1" t="s">
        <v>83</v>
      </c>
      <c r="I11" s="1">
        <f t="shared" si="2"/>
        <v>5</v>
      </c>
      <c r="J11" s="1">
        <f t="shared" si="3"/>
        <v>4</v>
      </c>
      <c r="K11" s="1">
        <f t="shared" si="4"/>
        <v>2</v>
      </c>
      <c r="L11" s="1">
        <f t="shared" si="5"/>
        <v>1</v>
      </c>
      <c r="M11" s="1">
        <f t="shared" si="6"/>
        <v>0</v>
      </c>
      <c r="N11" s="1">
        <f t="shared" si="7"/>
        <v>0</v>
      </c>
      <c r="O11" s="1">
        <f t="shared" si="8"/>
        <v>5</v>
      </c>
      <c r="P11" s="1">
        <f t="shared" si="9"/>
        <v>2</v>
      </c>
      <c r="Q11" s="1">
        <f t="shared" si="10"/>
        <v>1</v>
      </c>
      <c r="R11" s="1">
        <f t="shared" si="11"/>
        <v>0</v>
      </c>
      <c r="S11" s="1">
        <f t="shared" si="12"/>
        <v>2</v>
      </c>
      <c r="T11" s="1">
        <f t="shared" si="13"/>
        <v>0</v>
      </c>
      <c r="U11" s="1">
        <f t="shared" si="14"/>
        <v>2</v>
      </c>
      <c r="V11" s="1">
        <f t="shared" si="15"/>
        <v>3</v>
      </c>
      <c r="W11" s="1">
        <f t="shared" si="16"/>
        <v>0</v>
      </c>
      <c r="X11" s="1">
        <f t="shared" si="17"/>
        <v>3</v>
      </c>
      <c r="Y11" s="1">
        <f t="shared" si="18"/>
        <v>4</v>
      </c>
      <c r="Z11" s="1">
        <f t="shared" si="19"/>
        <v>0</v>
      </c>
      <c r="AA11" s="1" t="str">
        <f t="shared" si="0"/>
        <v>W</v>
      </c>
      <c r="AB11" s="1">
        <f t="shared" si="20"/>
        <v>2</v>
      </c>
      <c r="AC11" s="1" t="str">
        <f t="shared" si="1"/>
        <v>W</v>
      </c>
      <c r="AD11" s="1">
        <f t="shared" si="21"/>
        <v>5</v>
      </c>
      <c r="AE11" s="1">
        <f t="shared" si="22"/>
        <v>4</v>
      </c>
      <c r="AF11" s="1">
        <f t="shared" si="23"/>
        <v>1</v>
      </c>
      <c r="AG11" s="43"/>
      <c r="AM11" s="1" t="s">
        <v>20</v>
      </c>
      <c r="AN11" s="1" t="s">
        <v>11</v>
      </c>
    </row>
    <row r="12" spans="1:41" x14ac:dyDescent="0.3">
      <c r="A12" s="42">
        <v>45959</v>
      </c>
      <c r="B12" s="1">
        <v>11</v>
      </c>
      <c r="C12" s="1" t="s">
        <v>65</v>
      </c>
      <c r="D12" s="1" t="s">
        <v>23</v>
      </c>
      <c r="E12" s="1">
        <v>3</v>
      </c>
      <c r="F12" s="1">
        <v>6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5</v>
      </c>
      <c r="K12" s="1">
        <f t="shared" si="4"/>
        <v>2</v>
      </c>
      <c r="L12" s="1">
        <f t="shared" si="5"/>
        <v>1</v>
      </c>
      <c r="M12" s="1">
        <f t="shared" si="6"/>
        <v>0</v>
      </c>
      <c r="N12" s="1">
        <f t="shared" si="7"/>
        <v>0</v>
      </c>
      <c r="O12" s="1">
        <f t="shared" si="8"/>
        <v>5</v>
      </c>
      <c r="P12" s="1">
        <f t="shared" si="9"/>
        <v>2</v>
      </c>
      <c r="Q12" s="1">
        <f t="shared" si="10"/>
        <v>1</v>
      </c>
      <c r="R12" s="1">
        <f t="shared" si="11"/>
        <v>0</v>
      </c>
      <c r="S12" s="1">
        <f t="shared" si="12"/>
        <v>3</v>
      </c>
      <c r="T12" s="1">
        <f t="shared" si="13"/>
        <v>0</v>
      </c>
      <c r="U12" s="1">
        <f t="shared" si="14"/>
        <v>2</v>
      </c>
      <c r="V12" s="1">
        <f t="shared" si="15"/>
        <v>3</v>
      </c>
      <c r="W12" s="1">
        <f t="shared" si="16"/>
        <v>0</v>
      </c>
      <c r="X12" s="1">
        <f t="shared" si="17"/>
        <v>3</v>
      </c>
      <c r="Y12" s="1">
        <f t="shared" si="18"/>
        <v>5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1</v>
      </c>
      <c r="AG12" s="43"/>
      <c r="AM12" s="1" t="s">
        <v>19</v>
      </c>
      <c r="AN12" s="1" t="s">
        <v>10</v>
      </c>
    </row>
    <row r="13" spans="1:41" x14ac:dyDescent="0.3">
      <c r="A13" s="42">
        <v>45962</v>
      </c>
      <c r="B13" s="1">
        <v>12</v>
      </c>
      <c r="C13" s="1" t="s">
        <v>65</v>
      </c>
      <c r="D13" s="1" t="s">
        <v>10</v>
      </c>
      <c r="E13" s="1">
        <v>5</v>
      </c>
      <c r="F13" s="1">
        <v>2</v>
      </c>
      <c r="G13" s="1" t="s">
        <v>83</v>
      </c>
      <c r="H13" s="1" t="s">
        <v>83</v>
      </c>
      <c r="I13" s="1">
        <f t="shared" si="2"/>
        <v>6</v>
      </c>
      <c r="J13" s="1">
        <f t="shared" si="3"/>
        <v>5</v>
      </c>
      <c r="K13" s="1">
        <f t="shared" si="4"/>
        <v>2</v>
      </c>
      <c r="L13" s="1">
        <f t="shared" si="5"/>
        <v>1</v>
      </c>
      <c r="M13" s="1">
        <f t="shared" si="6"/>
        <v>0</v>
      </c>
      <c r="N13" s="1">
        <f t="shared" si="7"/>
        <v>0</v>
      </c>
      <c r="O13" s="1">
        <f t="shared" si="8"/>
        <v>5</v>
      </c>
      <c r="P13" s="1">
        <f t="shared" si="9"/>
        <v>2</v>
      </c>
      <c r="Q13" s="1">
        <f t="shared" si="10"/>
        <v>1</v>
      </c>
      <c r="R13" s="1">
        <f t="shared" si="11"/>
        <v>1</v>
      </c>
      <c r="S13" s="1">
        <f t="shared" si="12"/>
        <v>3</v>
      </c>
      <c r="T13" s="1">
        <f t="shared" si="13"/>
        <v>0</v>
      </c>
      <c r="U13" s="1">
        <f t="shared" si="14"/>
        <v>2</v>
      </c>
      <c r="V13" s="1">
        <f t="shared" si="15"/>
        <v>3</v>
      </c>
      <c r="W13" s="1">
        <f t="shared" si="16"/>
        <v>0</v>
      </c>
      <c r="X13" s="1">
        <f t="shared" si="17"/>
        <v>4</v>
      </c>
      <c r="Y13" s="1">
        <f t="shared" si="18"/>
        <v>5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5</v>
      </c>
      <c r="AE13" s="1">
        <f t="shared" si="25"/>
        <v>4</v>
      </c>
      <c r="AF13" s="1">
        <f t="shared" si="26"/>
        <v>1</v>
      </c>
      <c r="AG13" s="43"/>
      <c r="AM13" s="1" t="s">
        <v>18</v>
      </c>
      <c r="AN13" s="1" t="s">
        <v>9</v>
      </c>
    </row>
    <row r="14" spans="1:41" x14ac:dyDescent="0.3">
      <c r="A14" s="42">
        <v>45964</v>
      </c>
      <c r="B14" s="1">
        <v>13</v>
      </c>
      <c r="C14" s="1" t="s">
        <v>66</v>
      </c>
      <c r="D14" s="1" t="s">
        <v>9</v>
      </c>
      <c r="E14" s="1">
        <v>4</v>
      </c>
      <c r="F14" s="1">
        <v>3</v>
      </c>
      <c r="G14" s="1" t="s">
        <v>83</v>
      </c>
      <c r="H14" s="1" t="s">
        <v>83</v>
      </c>
      <c r="I14" s="1">
        <f t="shared" si="2"/>
        <v>7</v>
      </c>
      <c r="J14" s="1">
        <f t="shared" si="3"/>
        <v>5</v>
      </c>
      <c r="K14" s="1">
        <f t="shared" si="4"/>
        <v>2</v>
      </c>
      <c r="L14" s="1">
        <f t="shared" si="5"/>
        <v>1</v>
      </c>
      <c r="M14" s="1">
        <f t="shared" si="6"/>
        <v>0</v>
      </c>
      <c r="N14" s="1">
        <f t="shared" si="7"/>
        <v>0</v>
      </c>
      <c r="O14" s="1">
        <f t="shared" si="8"/>
        <v>6</v>
      </c>
      <c r="P14" s="1">
        <f t="shared" si="9"/>
        <v>2</v>
      </c>
      <c r="Q14" s="1">
        <f t="shared" si="10"/>
        <v>1</v>
      </c>
      <c r="R14" s="1">
        <f t="shared" si="11"/>
        <v>1</v>
      </c>
      <c r="S14" s="1">
        <f t="shared" si="12"/>
        <v>3</v>
      </c>
      <c r="T14" s="1">
        <f t="shared" si="13"/>
        <v>0</v>
      </c>
      <c r="U14" s="1">
        <f t="shared" si="14"/>
        <v>2</v>
      </c>
      <c r="V14" s="1">
        <f t="shared" si="15"/>
        <v>3</v>
      </c>
      <c r="W14" s="1">
        <f t="shared" si="16"/>
        <v>0</v>
      </c>
      <c r="X14" s="1">
        <f t="shared" si="17"/>
        <v>5</v>
      </c>
      <c r="Y14" s="1">
        <f t="shared" si="18"/>
        <v>5</v>
      </c>
      <c r="Z14" s="1">
        <f t="shared" si="19"/>
        <v>0</v>
      </c>
      <c r="AA14" s="1" t="str">
        <f t="shared" si="0"/>
        <v>W</v>
      </c>
      <c r="AB14" s="1">
        <f t="shared" si="20"/>
        <v>2</v>
      </c>
      <c r="AC14" s="1" t="str">
        <f t="shared" si="1"/>
        <v>W</v>
      </c>
      <c r="AD14" s="1">
        <f t="shared" si="24"/>
        <v>6</v>
      </c>
      <c r="AE14" s="1">
        <f t="shared" si="25"/>
        <v>3</v>
      </c>
      <c r="AF14" s="1">
        <f t="shared" si="26"/>
        <v>1</v>
      </c>
      <c r="AG14" s="43"/>
      <c r="AM14" s="1" t="s">
        <v>17</v>
      </c>
      <c r="AN14" s="1" t="s">
        <v>5</v>
      </c>
    </row>
    <row r="15" spans="1:41" x14ac:dyDescent="0.3">
      <c r="A15" s="42">
        <v>45966</v>
      </c>
      <c r="B15" s="1">
        <v>14</v>
      </c>
      <c r="C15" s="1" t="s">
        <v>66</v>
      </c>
      <c r="D15" s="1" t="s">
        <v>95</v>
      </c>
      <c r="E15" s="1">
        <v>5</v>
      </c>
      <c r="F15" s="1">
        <v>3</v>
      </c>
      <c r="G15" s="1" t="s">
        <v>83</v>
      </c>
      <c r="H15" s="1" t="s">
        <v>83</v>
      </c>
      <c r="I15" s="1">
        <f t="shared" si="2"/>
        <v>8</v>
      </c>
      <c r="J15" s="1">
        <f t="shared" si="3"/>
        <v>5</v>
      </c>
      <c r="K15" s="1">
        <f t="shared" si="4"/>
        <v>2</v>
      </c>
      <c r="L15" s="1">
        <f t="shared" si="5"/>
        <v>1</v>
      </c>
      <c r="M15" s="1">
        <f t="shared" si="6"/>
        <v>0</v>
      </c>
      <c r="N15" s="1">
        <f t="shared" si="7"/>
        <v>0</v>
      </c>
      <c r="O15" s="1">
        <f t="shared" si="8"/>
        <v>7</v>
      </c>
      <c r="P15" s="1">
        <f t="shared" si="9"/>
        <v>2</v>
      </c>
      <c r="Q15" s="1">
        <f t="shared" si="10"/>
        <v>1</v>
      </c>
      <c r="R15" s="1">
        <f t="shared" si="11"/>
        <v>1</v>
      </c>
      <c r="S15" s="1">
        <f t="shared" si="12"/>
        <v>3</v>
      </c>
      <c r="T15" s="1">
        <f t="shared" si="13"/>
        <v>0</v>
      </c>
      <c r="U15" s="1">
        <f t="shared" si="14"/>
        <v>2</v>
      </c>
      <c r="V15" s="1">
        <f t="shared" si="15"/>
        <v>3</v>
      </c>
      <c r="W15" s="1">
        <f t="shared" si="16"/>
        <v>0</v>
      </c>
      <c r="X15" s="1">
        <f t="shared" si="17"/>
        <v>5</v>
      </c>
      <c r="Y15" s="1">
        <f t="shared" si="18"/>
        <v>5</v>
      </c>
      <c r="Z15" s="1">
        <f t="shared" si="19"/>
        <v>0</v>
      </c>
      <c r="AA15" s="1" t="str">
        <f t="shared" si="0"/>
        <v>W</v>
      </c>
      <c r="AB15" s="1">
        <f t="shared" si="20"/>
        <v>3</v>
      </c>
      <c r="AC15" s="1" t="str">
        <f t="shared" si="1"/>
        <v>W</v>
      </c>
      <c r="AD15" s="1">
        <f t="shared" si="24"/>
        <v>6</v>
      </c>
      <c r="AE15" s="1">
        <f t="shared" si="25"/>
        <v>3</v>
      </c>
      <c r="AF15" s="1">
        <f t="shared" si="26"/>
        <v>1</v>
      </c>
      <c r="AG15" s="43"/>
      <c r="AM15" s="1" t="s">
        <v>16</v>
      </c>
      <c r="AN15" s="1" t="s">
        <v>1</v>
      </c>
    </row>
    <row r="16" spans="1:41" x14ac:dyDescent="0.3">
      <c r="A16" s="42">
        <v>45969</v>
      </c>
      <c r="B16" s="1">
        <v>15</v>
      </c>
      <c r="C16" s="1" t="s">
        <v>66</v>
      </c>
      <c r="D16" s="1" t="s">
        <v>29</v>
      </c>
      <c r="E16" s="1">
        <v>3</v>
      </c>
      <c r="F16" s="1">
        <v>5</v>
      </c>
      <c r="G16" s="1" t="s">
        <v>83</v>
      </c>
      <c r="H16" s="1" t="s">
        <v>83</v>
      </c>
      <c r="I16" s="1">
        <f t="shared" si="2"/>
        <v>8</v>
      </c>
      <c r="J16" s="1">
        <f t="shared" si="3"/>
        <v>6</v>
      </c>
      <c r="K16" s="1">
        <f t="shared" si="4"/>
        <v>2</v>
      </c>
      <c r="L16" s="1">
        <f t="shared" si="5"/>
        <v>1</v>
      </c>
      <c r="M16" s="1">
        <f t="shared" si="6"/>
        <v>0</v>
      </c>
      <c r="N16" s="1">
        <f t="shared" si="7"/>
        <v>0</v>
      </c>
      <c r="O16" s="1">
        <f t="shared" si="8"/>
        <v>7</v>
      </c>
      <c r="P16" s="1">
        <f t="shared" si="9"/>
        <v>3</v>
      </c>
      <c r="Q16" s="1">
        <f t="shared" si="10"/>
        <v>1</v>
      </c>
      <c r="R16" s="1">
        <f t="shared" si="11"/>
        <v>1</v>
      </c>
      <c r="S16" s="1">
        <f t="shared" si="12"/>
        <v>3</v>
      </c>
      <c r="T16" s="1">
        <f t="shared" si="13"/>
        <v>0</v>
      </c>
      <c r="U16" s="1">
        <f t="shared" si="14"/>
        <v>2</v>
      </c>
      <c r="V16" s="1">
        <f t="shared" si="15"/>
        <v>4</v>
      </c>
      <c r="W16" s="1">
        <f t="shared" si="16"/>
        <v>0</v>
      </c>
      <c r="X16" s="1">
        <f t="shared" si="17"/>
        <v>5</v>
      </c>
      <c r="Y16" s="1">
        <f t="shared" si="18"/>
        <v>6</v>
      </c>
      <c r="Z16" s="1">
        <f t="shared" si="19"/>
        <v>0</v>
      </c>
      <c r="AA16" s="1" t="str">
        <f t="shared" si="0"/>
        <v>L</v>
      </c>
      <c r="AB16" s="1">
        <f t="shared" si="20"/>
        <v>1</v>
      </c>
      <c r="AC16" s="1" t="str">
        <f t="shared" si="1"/>
        <v>L</v>
      </c>
      <c r="AD16" s="1">
        <f t="shared" si="24"/>
        <v>5</v>
      </c>
      <c r="AE16" s="1">
        <f t="shared" si="25"/>
        <v>4</v>
      </c>
      <c r="AF16" s="1">
        <f t="shared" si="26"/>
        <v>1</v>
      </c>
      <c r="AG16" s="43"/>
      <c r="AM16" s="1" t="s">
        <v>15</v>
      </c>
    </row>
    <row r="17" spans="1:39" x14ac:dyDescent="0.3">
      <c r="A17" s="42">
        <v>45970</v>
      </c>
      <c r="B17" s="1">
        <v>16</v>
      </c>
      <c r="C17" s="1" t="s">
        <v>66</v>
      </c>
      <c r="D17" s="1" t="s">
        <v>26</v>
      </c>
      <c r="E17" s="1">
        <v>4</v>
      </c>
      <c r="F17" s="1">
        <v>5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7</v>
      </c>
      <c r="K17" s="1">
        <f t="shared" si="4"/>
        <v>2</v>
      </c>
      <c r="L17" s="1">
        <f t="shared" si="5"/>
        <v>1</v>
      </c>
      <c r="M17" s="1">
        <f t="shared" si="6"/>
        <v>0</v>
      </c>
      <c r="N17" s="1">
        <f t="shared" si="7"/>
        <v>0</v>
      </c>
      <c r="O17" s="1">
        <f t="shared" si="8"/>
        <v>7</v>
      </c>
      <c r="P17" s="1">
        <f t="shared" si="9"/>
        <v>4</v>
      </c>
      <c r="Q17" s="1">
        <f t="shared" si="10"/>
        <v>1</v>
      </c>
      <c r="R17" s="1">
        <f t="shared" si="11"/>
        <v>1</v>
      </c>
      <c r="S17" s="1">
        <f t="shared" si="12"/>
        <v>3</v>
      </c>
      <c r="T17" s="1">
        <f t="shared" si="13"/>
        <v>0</v>
      </c>
      <c r="U17" s="1">
        <f t="shared" si="14"/>
        <v>2</v>
      </c>
      <c r="V17" s="1">
        <f t="shared" si="15"/>
        <v>4</v>
      </c>
      <c r="W17" s="1">
        <f t="shared" si="16"/>
        <v>0</v>
      </c>
      <c r="X17" s="1">
        <f t="shared" si="17"/>
        <v>5</v>
      </c>
      <c r="Y17" s="1">
        <f t="shared" si="18"/>
        <v>7</v>
      </c>
      <c r="Z17" s="1">
        <f t="shared" si="19"/>
        <v>0</v>
      </c>
      <c r="AA17" s="1" t="str">
        <f t="shared" si="0"/>
        <v>L</v>
      </c>
      <c r="AB17" s="1">
        <f t="shared" si="20"/>
        <v>2</v>
      </c>
      <c r="AC17" s="1" t="str">
        <f t="shared" si="1"/>
        <v>L</v>
      </c>
      <c r="AD17" s="1">
        <f t="shared" si="24"/>
        <v>5</v>
      </c>
      <c r="AE17" s="1">
        <f t="shared" si="25"/>
        <v>5</v>
      </c>
      <c r="AF17" s="1">
        <f t="shared" si="26"/>
        <v>0</v>
      </c>
      <c r="AG17" s="43"/>
      <c r="AM17" s="1" t="s">
        <v>14</v>
      </c>
    </row>
    <row r="18" spans="1:39" x14ac:dyDescent="0.3">
      <c r="A18" s="42">
        <v>45972</v>
      </c>
      <c r="B18" s="1">
        <v>17</v>
      </c>
      <c r="C18" s="1" t="s">
        <v>65</v>
      </c>
      <c r="D18" s="1" t="s">
        <v>29</v>
      </c>
      <c r="E18" s="1">
        <v>3</v>
      </c>
      <c r="F18" s="1">
        <v>5</v>
      </c>
      <c r="G18" s="1" t="s">
        <v>83</v>
      </c>
      <c r="H18" s="1" t="s">
        <v>83</v>
      </c>
      <c r="I18" s="1">
        <f t="shared" si="2"/>
        <v>8</v>
      </c>
      <c r="J18" s="1">
        <f t="shared" si="3"/>
        <v>8</v>
      </c>
      <c r="K18" s="1">
        <f t="shared" si="4"/>
        <v>2</v>
      </c>
      <c r="L18" s="1">
        <f t="shared" si="5"/>
        <v>1</v>
      </c>
      <c r="M18" s="1">
        <f t="shared" si="6"/>
        <v>0</v>
      </c>
      <c r="N18" s="1">
        <f t="shared" si="7"/>
        <v>0</v>
      </c>
      <c r="O18" s="1">
        <f t="shared" si="8"/>
        <v>7</v>
      </c>
      <c r="P18" s="1">
        <f t="shared" si="9"/>
        <v>4</v>
      </c>
      <c r="Q18" s="1">
        <f t="shared" si="10"/>
        <v>1</v>
      </c>
      <c r="R18" s="1">
        <f t="shared" si="11"/>
        <v>1</v>
      </c>
      <c r="S18" s="1">
        <f t="shared" si="12"/>
        <v>4</v>
      </c>
      <c r="T18" s="1">
        <f t="shared" si="13"/>
        <v>0</v>
      </c>
      <c r="U18" s="1">
        <f t="shared" si="14"/>
        <v>2</v>
      </c>
      <c r="V18" s="1">
        <f t="shared" si="15"/>
        <v>5</v>
      </c>
      <c r="W18" s="1">
        <f t="shared" si="16"/>
        <v>0</v>
      </c>
      <c r="X18" s="1">
        <f t="shared" si="17"/>
        <v>5</v>
      </c>
      <c r="Y18" s="1">
        <f t="shared" si="18"/>
        <v>8</v>
      </c>
      <c r="Z18" s="1">
        <f t="shared" si="19"/>
        <v>0</v>
      </c>
      <c r="AA18" s="1" t="str">
        <f t="shared" si="0"/>
        <v>L</v>
      </c>
      <c r="AB18" s="1">
        <f t="shared" si="20"/>
        <v>3</v>
      </c>
      <c r="AC18" s="1" t="str">
        <f t="shared" si="1"/>
        <v>L</v>
      </c>
      <c r="AD18" s="1">
        <f t="shared" si="24"/>
        <v>5</v>
      </c>
      <c r="AE18" s="1">
        <f t="shared" si="25"/>
        <v>5</v>
      </c>
      <c r="AF18" s="1">
        <f t="shared" si="26"/>
        <v>0</v>
      </c>
      <c r="AG18" s="43"/>
      <c r="AM18" s="1" t="s">
        <v>13</v>
      </c>
    </row>
    <row r="19" spans="1:39" x14ac:dyDescent="0.3">
      <c r="A19" s="42">
        <v>45974</v>
      </c>
      <c r="B19" s="1">
        <v>18</v>
      </c>
      <c r="C19" s="1" t="s">
        <v>66</v>
      </c>
      <c r="D19" s="1" t="s">
        <v>18</v>
      </c>
      <c r="E19" s="1">
        <v>3</v>
      </c>
      <c r="F19" s="1">
        <v>4</v>
      </c>
      <c r="G19" s="1" t="s">
        <v>84</v>
      </c>
      <c r="H19" s="1" t="s">
        <v>83</v>
      </c>
      <c r="I19" s="1">
        <f t="shared" si="2"/>
        <v>8</v>
      </c>
      <c r="J19" s="1">
        <f t="shared" si="3"/>
        <v>8</v>
      </c>
      <c r="K19" s="1">
        <f t="shared" si="4"/>
        <v>2</v>
      </c>
      <c r="L19" s="1">
        <f t="shared" si="5"/>
        <v>2</v>
      </c>
      <c r="M19" s="1">
        <f t="shared" si="6"/>
        <v>0</v>
      </c>
      <c r="N19" s="1">
        <f t="shared" si="7"/>
        <v>0</v>
      </c>
      <c r="O19" s="1">
        <f t="shared" si="8"/>
        <v>7</v>
      </c>
      <c r="P19" s="1">
        <f t="shared" si="9"/>
        <v>4</v>
      </c>
      <c r="Q19" s="1">
        <f t="shared" si="10"/>
        <v>2</v>
      </c>
      <c r="R19" s="1">
        <f t="shared" si="11"/>
        <v>1</v>
      </c>
      <c r="S19" s="1">
        <f t="shared" si="12"/>
        <v>4</v>
      </c>
      <c r="T19" s="1">
        <f t="shared" si="13"/>
        <v>0</v>
      </c>
      <c r="U19" s="1">
        <f t="shared" si="14"/>
        <v>2</v>
      </c>
      <c r="V19" s="1">
        <f t="shared" si="15"/>
        <v>5</v>
      </c>
      <c r="W19" s="1">
        <f t="shared" si="16"/>
        <v>0</v>
      </c>
      <c r="X19" s="1">
        <f t="shared" si="17"/>
        <v>5</v>
      </c>
      <c r="Y19" s="1">
        <f t="shared" si="18"/>
        <v>8</v>
      </c>
      <c r="Z19" s="1">
        <f t="shared" si="19"/>
        <v>0</v>
      </c>
      <c r="AA19" s="1" t="str">
        <f t="shared" si="0"/>
        <v>L</v>
      </c>
      <c r="AB19" s="1">
        <f t="shared" si="20"/>
        <v>4</v>
      </c>
      <c r="AC19" s="1" t="str">
        <f t="shared" si="1"/>
        <v>OTL</v>
      </c>
      <c r="AD19" s="1">
        <f t="shared" si="24"/>
        <v>5</v>
      </c>
      <c r="AE19" s="1">
        <f t="shared" si="25"/>
        <v>4</v>
      </c>
      <c r="AF19" s="1">
        <f t="shared" si="26"/>
        <v>1</v>
      </c>
      <c r="AG19" s="43"/>
      <c r="AM19" s="1" t="s">
        <v>12</v>
      </c>
    </row>
    <row r="20" spans="1:39" x14ac:dyDescent="0.3">
      <c r="A20" s="42">
        <v>45976</v>
      </c>
      <c r="B20" s="1">
        <v>19</v>
      </c>
      <c r="C20" s="1" t="s">
        <v>65</v>
      </c>
      <c r="D20" s="1" t="s">
        <v>25</v>
      </c>
      <c r="E20" s="1">
        <v>2</v>
      </c>
      <c r="F20" s="1">
        <v>3</v>
      </c>
      <c r="G20" s="1" t="s">
        <v>83</v>
      </c>
      <c r="H20" s="1" t="s">
        <v>83</v>
      </c>
      <c r="I20" s="1">
        <f t="shared" si="2"/>
        <v>8</v>
      </c>
      <c r="J20" s="1">
        <f t="shared" si="3"/>
        <v>9</v>
      </c>
      <c r="K20" s="1">
        <f t="shared" si="4"/>
        <v>2</v>
      </c>
      <c r="L20" s="1">
        <f t="shared" si="5"/>
        <v>2</v>
      </c>
      <c r="M20" s="1">
        <f t="shared" si="6"/>
        <v>0</v>
      </c>
      <c r="N20" s="1">
        <f t="shared" si="7"/>
        <v>0</v>
      </c>
      <c r="O20" s="1">
        <f t="shared" si="8"/>
        <v>7</v>
      </c>
      <c r="P20" s="1">
        <f t="shared" si="9"/>
        <v>4</v>
      </c>
      <c r="Q20" s="1">
        <f t="shared" si="10"/>
        <v>2</v>
      </c>
      <c r="R20" s="1">
        <f t="shared" si="11"/>
        <v>1</v>
      </c>
      <c r="S20" s="1">
        <f t="shared" si="12"/>
        <v>5</v>
      </c>
      <c r="T20" s="1">
        <f t="shared" si="13"/>
        <v>0</v>
      </c>
      <c r="U20" s="1">
        <f t="shared" si="14"/>
        <v>2</v>
      </c>
      <c r="V20" s="1">
        <f t="shared" si="15"/>
        <v>5</v>
      </c>
      <c r="W20" s="1">
        <f t="shared" si="16"/>
        <v>0</v>
      </c>
      <c r="X20" s="1">
        <f t="shared" si="17"/>
        <v>5</v>
      </c>
      <c r="Y20" s="1">
        <f t="shared" si="18"/>
        <v>8</v>
      </c>
      <c r="Z20" s="1">
        <f t="shared" si="19"/>
        <v>0</v>
      </c>
      <c r="AA20" s="1" t="str">
        <f t="shared" si="0"/>
        <v>L</v>
      </c>
      <c r="AB20" s="1">
        <f t="shared" si="20"/>
        <v>5</v>
      </c>
      <c r="AC20" s="1" t="str">
        <f t="shared" si="1"/>
        <v>L</v>
      </c>
      <c r="AD20" s="1">
        <f t="shared" si="24"/>
        <v>4</v>
      </c>
      <c r="AE20" s="1">
        <f t="shared" si="25"/>
        <v>5</v>
      </c>
      <c r="AF20" s="1">
        <f t="shared" si="26"/>
        <v>1</v>
      </c>
      <c r="AG20" s="43"/>
      <c r="AM20" s="1" t="s">
        <v>11</v>
      </c>
    </row>
    <row r="21" spans="1:39" x14ac:dyDescent="0.3">
      <c r="A21" s="42">
        <v>45979</v>
      </c>
      <c r="B21" s="1">
        <v>20</v>
      </c>
      <c r="C21" s="1" t="s">
        <v>66</v>
      </c>
      <c r="D21" s="1" t="s">
        <v>6</v>
      </c>
      <c r="E21" s="1">
        <v>3</v>
      </c>
      <c r="F21" s="1">
        <v>2</v>
      </c>
      <c r="G21" s="1" t="s">
        <v>84</v>
      </c>
      <c r="H21" s="1" t="s">
        <v>83</v>
      </c>
      <c r="I21" s="1">
        <f t="shared" si="2"/>
        <v>9</v>
      </c>
      <c r="J21" s="1">
        <f t="shared" si="3"/>
        <v>9</v>
      </c>
      <c r="K21" s="1">
        <f t="shared" si="4"/>
        <v>3</v>
      </c>
      <c r="L21" s="1">
        <f t="shared" si="5"/>
        <v>2</v>
      </c>
      <c r="M21" s="1">
        <f t="shared" si="6"/>
        <v>0</v>
      </c>
      <c r="N21" s="1">
        <f t="shared" si="7"/>
        <v>0</v>
      </c>
      <c r="O21" s="1">
        <f t="shared" si="8"/>
        <v>8</v>
      </c>
      <c r="P21" s="1">
        <f t="shared" si="9"/>
        <v>4</v>
      </c>
      <c r="Q21" s="1">
        <f t="shared" si="10"/>
        <v>2</v>
      </c>
      <c r="R21" s="1">
        <f t="shared" si="11"/>
        <v>1</v>
      </c>
      <c r="S21" s="1">
        <f t="shared" si="12"/>
        <v>5</v>
      </c>
      <c r="T21" s="1">
        <f t="shared" si="13"/>
        <v>0</v>
      </c>
      <c r="U21" s="1">
        <f t="shared" si="14"/>
        <v>2</v>
      </c>
      <c r="V21" s="1">
        <f t="shared" si="15"/>
        <v>5</v>
      </c>
      <c r="W21" s="1">
        <f t="shared" si="16"/>
        <v>0</v>
      </c>
      <c r="X21" s="1">
        <f t="shared" si="17"/>
        <v>5</v>
      </c>
      <c r="Y21" s="1">
        <f t="shared" si="18"/>
        <v>8</v>
      </c>
      <c r="Z21" s="1">
        <f t="shared" si="19"/>
        <v>0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4</v>
      </c>
      <c r="AE21" s="1">
        <f t="shared" si="25"/>
        <v>5</v>
      </c>
      <c r="AF21" s="1">
        <f t="shared" si="26"/>
        <v>1</v>
      </c>
      <c r="AG21" s="43"/>
      <c r="AM21" s="1" t="s">
        <v>10</v>
      </c>
    </row>
    <row r="22" spans="1:39" x14ac:dyDescent="0.3">
      <c r="A22" s="42">
        <v>45981</v>
      </c>
      <c r="B22" s="1">
        <v>21</v>
      </c>
      <c r="C22" s="1" t="s">
        <v>66</v>
      </c>
      <c r="D22" s="1" t="s">
        <v>23</v>
      </c>
      <c r="E22" s="1">
        <v>2</v>
      </c>
      <c r="F22" s="1">
        <v>3</v>
      </c>
      <c r="G22" s="1" t="s">
        <v>84</v>
      </c>
      <c r="H22" s="1" t="s">
        <v>83</v>
      </c>
      <c r="I22" s="1">
        <f t="shared" si="2"/>
        <v>9</v>
      </c>
      <c r="J22" s="1">
        <f t="shared" si="3"/>
        <v>9</v>
      </c>
      <c r="K22" s="1">
        <f t="shared" si="4"/>
        <v>3</v>
      </c>
      <c r="L22" s="1">
        <f t="shared" si="5"/>
        <v>3</v>
      </c>
      <c r="M22" s="1">
        <f t="shared" si="6"/>
        <v>0</v>
      </c>
      <c r="N22" s="1">
        <f t="shared" si="7"/>
        <v>0</v>
      </c>
      <c r="O22" s="1">
        <f t="shared" si="8"/>
        <v>8</v>
      </c>
      <c r="P22" s="1">
        <f t="shared" si="9"/>
        <v>4</v>
      </c>
      <c r="Q22" s="1">
        <f t="shared" si="10"/>
        <v>3</v>
      </c>
      <c r="R22" s="1">
        <f t="shared" si="11"/>
        <v>1</v>
      </c>
      <c r="S22" s="1">
        <f t="shared" si="12"/>
        <v>5</v>
      </c>
      <c r="T22" s="1">
        <f t="shared" si="13"/>
        <v>0</v>
      </c>
      <c r="U22" s="1">
        <f t="shared" si="14"/>
        <v>2</v>
      </c>
      <c r="V22" s="1">
        <f t="shared" si="15"/>
        <v>5</v>
      </c>
      <c r="W22" s="1">
        <f t="shared" si="16"/>
        <v>0</v>
      </c>
      <c r="X22" s="1">
        <f t="shared" si="17"/>
        <v>5</v>
      </c>
      <c r="Y22" s="1">
        <f t="shared" si="18"/>
        <v>8</v>
      </c>
      <c r="Z22" s="1">
        <f t="shared" si="19"/>
        <v>1</v>
      </c>
      <c r="AA22" s="1" t="str">
        <f t="shared" si="0"/>
        <v>L</v>
      </c>
      <c r="AB22" s="1">
        <f t="shared" si="20"/>
        <v>1</v>
      </c>
      <c r="AC22" s="1" t="str">
        <f t="shared" si="1"/>
        <v>OTL</v>
      </c>
      <c r="AD22" s="1">
        <f t="shared" si="24"/>
        <v>4</v>
      </c>
      <c r="AE22" s="1">
        <f t="shared" si="25"/>
        <v>4</v>
      </c>
      <c r="AF22" s="1">
        <f t="shared" si="26"/>
        <v>2</v>
      </c>
      <c r="AG22" s="43"/>
      <c r="AM22" s="1" t="s">
        <v>9</v>
      </c>
    </row>
    <row r="23" spans="1:39" x14ac:dyDescent="0.3">
      <c r="A23" s="42">
        <v>45983</v>
      </c>
      <c r="B23" s="1">
        <v>22</v>
      </c>
      <c r="C23" s="1" t="s">
        <v>65</v>
      </c>
      <c r="D23" s="1" t="s">
        <v>16</v>
      </c>
      <c r="E23" s="1">
        <v>2</v>
      </c>
      <c r="F23" s="1">
        <v>5</v>
      </c>
      <c r="G23" s="1" t="s">
        <v>83</v>
      </c>
      <c r="H23" s="1" t="s">
        <v>83</v>
      </c>
      <c r="I23" s="1">
        <f t="shared" si="2"/>
        <v>9</v>
      </c>
      <c r="J23" s="1">
        <f t="shared" si="3"/>
        <v>10</v>
      </c>
      <c r="K23" s="1">
        <f t="shared" si="4"/>
        <v>3</v>
      </c>
      <c r="L23" s="1">
        <f t="shared" si="5"/>
        <v>3</v>
      </c>
      <c r="M23" s="1">
        <f t="shared" si="6"/>
        <v>0</v>
      </c>
      <c r="N23" s="1">
        <f t="shared" si="7"/>
        <v>0</v>
      </c>
      <c r="O23" s="1">
        <f t="shared" si="8"/>
        <v>8</v>
      </c>
      <c r="P23" s="1">
        <f t="shared" si="9"/>
        <v>4</v>
      </c>
      <c r="Q23" s="1">
        <f t="shared" si="10"/>
        <v>3</v>
      </c>
      <c r="R23" s="1">
        <f t="shared" si="11"/>
        <v>1</v>
      </c>
      <c r="S23" s="1">
        <f t="shared" si="12"/>
        <v>6</v>
      </c>
      <c r="T23" s="1">
        <f t="shared" si="13"/>
        <v>0</v>
      </c>
      <c r="U23" s="1">
        <f t="shared" si="14"/>
        <v>2</v>
      </c>
      <c r="V23" s="1">
        <f t="shared" si="15"/>
        <v>6</v>
      </c>
      <c r="W23" s="1">
        <f t="shared" si="16"/>
        <v>0</v>
      </c>
      <c r="X23" s="1">
        <f t="shared" si="17"/>
        <v>5</v>
      </c>
      <c r="Y23" s="1">
        <f t="shared" si="18"/>
        <v>9</v>
      </c>
      <c r="Z23" s="1">
        <f t="shared" si="19"/>
        <v>1</v>
      </c>
      <c r="AA23" s="1" t="str">
        <f t="shared" si="0"/>
        <v>L</v>
      </c>
      <c r="AB23" s="1">
        <f t="shared" si="20"/>
        <v>2</v>
      </c>
      <c r="AC23" s="1" t="str">
        <f t="shared" si="1"/>
        <v>L</v>
      </c>
      <c r="AD23" s="1">
        <f t="shared" si="24"/>
        <v>3</v>
      </c>
      <c r="AE23" s="1">
        <f t="shared" si="25"/>
        <v>5</v>
      </c>
      <c r="AF23" s="1">
        <f t="shared" si="26"/>
        <v>2</v>
      </c>
      <c r="AG23" s="43"/>
      <c r="AM23" s="1" t="s">
        <v>8</v>
      </c>
    </row>
    <row r="24" spans="1:39" x14ac:dyDescent="0.3">
      <c r="A24" s="42">
        <v>45987</v>
      </c>
      <c r="B24" s="1">
        <v>23</v>
      </c>
      <c r="C24" s="1" t="s">
        <v>65</v>
      </c>
      <c r="D24" s="1" t="s">
        <v>23</v>
      </c>
      <c r="E24" s="1">
        <v>2</v>
      </c>
      <c r="F24" s="1">
        <v>1</v>
      </c>
      <c r="G24" s="1" t="s">
        <v>84</v>
      </c>
      <c r="H24" s="1" t="s">
        <v>83</v>
      </c>
      <c r="I24" s="1">
        <f t="shared" si="2"/>
        <v>10</v>
      </c>
      <c r="J24" s="1">
        <f t="shared" si="3"/>
        <v>10</v>
      </c>
      <c r="K24" s="1">
        <f t="shared" si="4"/>
        <v>4</v>
      </c>
      <c r="L24" s="1">
        <f t="shared" si="5"/>
        <v>3</v>
      </c>
      <c r="M24" s="1">
        <f t="shared" si="6"/>
        <v>0</v>
      </c>
      <c r="N24" s="1">
        <f t="shared" si="7"/>
        <v>0</v>
      </c>
      <c r="O24" s="1">
        <f t="shared" si="8"/>
        <v>8</v>
      </c>
      <c r="P24" s="1">
        <f t="shared" si="9"/>
        <v>4</v>
      </c>
      <c r="Q24" s="1">
        <f t="shared" si="10"/>
        <v>3</v>
      </c>
      <c r="R24" s="1">
        <f t="shared" si="11"/>
        <v>2</v>
      </c>
      <c r="S24" s="1">
        <f t="shared" si="12"/>
        <v>6</v>
      </c>
      <c r="T24" s="1">
        <f t="shared" si="13"/>
        <v>0</v>
      </c>
      <c r="U24" s="1">
        <f t="shared" si="14"/>
        <v>2</v>
      </c>
      <c r="V24" s="1">
        <f t="shared" si="15"/>
        <v>6</v>
      </c>
      <c r="W24" s="1">
        <f t="shared" si="16"/>
        <v>0</v>
      </c>
      <c r="X24" s="1">
        <f t="shared" si="17"/>
        <v>6</v>
      </c>
      <c r="Y24" s="1">
        <f t="shared" si="18"/>
        <v>9</v>
      </c>
      <c r="Z24" s="1">
        <f t="shared" si="19"/>
        <v>1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3</v>
      </c>
      <c r="AE24" s="1">
        <f t="shared" si="25"/>
        <v>5</v>
      </c>
      <c r="AF24" s="1">
        <f t="shared" si="26"/>
        <v>2</v>
      </c>
      <c r="AG24" s="43"/>
      <c r="AM24" s="1" t="s">
        <v>7</v>
      </c>
    </row>
    <row r="25" spans="1:39" x14ac:dyDescent="0.3">
      <c r="A25" s="42">
        <v>45989</v>
      </c>
      <c r="B25" s="1">
        <v>24</v>
      </c>
      <c r="C25" s="1" t="s">
        <v>65</v>
      </c>
      <c r="D25" s="1" t="s">
        <v>1</v>
      </c>
      <c r="E25" s="1">
        <v>2</v>
      </c>
      <c r="F25" s="1">
        <v>4</v>
      </c>
      <c r="G25" s="1" t="s">
        <v>83</v>
      </c>
      <c r="H25" s="1" t="s">
        <v>83</v>
      </c>
      <c r="I25" s="1">
        <f t="shared" si="2"/>
        <v>10</v>
      </c>
      <c r="J25" s="1">
        <f t="shared" si="3"/>
        <v>11</v>
      </c>
      <c r="K25" s="1">
        <f t="shared" si="4"/>
        <v>4</v>
      </c>
      <c r="L25" s="1">
        <f t="shared" si="5"/>
        <v>3</v>
      </c>
      <c r="M25" s="1">
        <f t="shared" si="6"/>
        <v>0</v>
      </c>
      <c r="N25" s="1">
        <f t="shared" si="7"/>
        <v>0</v>
      </c>
      <c r="O25" s="1">
        <f t="shared" si="8"/>
        <v>8</v>
      </c>
      <c r="P25" s="1">
        <f t="shared" si="9"/>
        <v>4</v>
      </c>
      <c r="Q25" s="1">
        <f t="shared" si="10"/>
        <v>3</v>
      </c>
      <c r="R25" s="1">
        <f t="shared" si="11"/>
        <v>2</v>
      </c>
      <c r="S25" s="1">
        <f t="shared" si="12"/>
        <v>7</v>
      </c>
      <c r="T25" s="1">
        <f t="shared" si="13"/>
        <v>0</v>
      </c>
      <c r="U25" s="1">
        <f t="shared" si="14"/>
        <v>2</v>
      </c>
      <c r="V25" s="1">
        <f t="shared" si="15"/>
        <v>6</v>
      </c>
      <c r="W25" s="1">
        <f t="shared" si="16"/>
        <v>0</v>
      </c>
      <c r="X25" s="1">
        <f t="shared" si="17"/>
        <v>6</v>
      </c>
      <c r="Y25" s="1">
        <f t="shared" si="18"/>
        <v>10</v>
      </c>
      <c r="Z25" s="1">
        <f t="shared" si="19"/>
        <v>1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2</v>
      </c>
      <c r="AE25" s="1">
        <f t="shared" si="25"/>
        <v>6</v>
      </c>
      <c r="AF25" s="1">
        <f t="shared" si="26"/>
        <v>2</v>
      </c>
      <c r="AG25" s="43"/>
      <c r="AM25" s="1" t="s">
        <v>6</v>
      </c>
    </row>
    <row r="26" spans="1:39" x14ac:dyDescent="0.3">
      <c r="A26" s="42">
        <v>45990</v>
      </c>
      <c r="B26" s="1">
        <v>25</v>
      </c>
      <c r="C26" s="1" t="s">
        <v>65</v>
      </c>
      <c r="D26" s="1" t="s">
        <v>9</v>
      </c>
      <c r="E26" s="1">
        <v>7</v>
      </c>
      <c r="F26" s="1">
        <v>2</v>
      </c>
      <c r="G26" s="1" t="s">
        <v>83</v>
      </c>
      <c r="H26" s="1" t="s">
        <v>83</v>
      </c>
      <c r="I26" s="1">
        <f t="shared" si="2"/>
        <v>11</v>
      </c>
      <c r="J26" s="1">
        <f t="shared" si="3"/>
        <v>11</v>
      </c>
      <c r="K26" s="1">
        <f t="shared" si="4"/>
        <v>4</v>
      </c>
      <c r="L26" s="1">
        <f t="shared" si="5"/>
        <v>3</v>
      </c>
      <c r="M26" s="1">
        <f t="shared" si="6"/>
        <v>0</v>
      </c>
      <c r="N26" s="1">
        <f t="shared" si="7"/>
        <v>0</v>
      </c>
      <c r="O26" s="1">
        <f t="shared" si="8"/>
        <v>8</v>
      </c>
      <c r="P26" s="1">
        <f t="shared" si="9"/>
        <v>4</v>
      </c>
      <c r="Q26" s="1">
        <f t="shared" si="10"/>
        <v>3</v>
      </c>
      <c r="R26" s="1">
        <f t="shared" si="11"/>
        <v>3</v>
      </c>
      <c r="S26" s="1">
        <f t="shared" si="12"/>
        <v>7</v>
      </c>
      <c r="T26" s="1">
        <f t="shared" si="13"/>
        <v>0</v>
      </c>
      <c r="U26" s="1">
        <f t="shared" si="14"/>
        <v>2</v>
      </c>
      <c r="V26" s="1">
        <f t="shared" si="15"/>
        <v>6</v>
      </c>
      <c r="W26" s="1">
        <f t="shared" si="16"/>
        <v>0</v>
      </c>
      <c r="X26" s="1">
        <f t="shared" si="17"/>
        <v>7</v>
      </c>
      <c r="Y26" s="1">
        <f t="shared" si="18"/>
        <v>10</v>
      </c>
      <c r="Z26" s="1">
        <f t="shared" si="19"/>
        <v>1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3</v>
      </c>
      <c r="AE26" s="1">
        <f t="shared" si="25"/>
        <v>5</v>
      </c>
      <c r="AF26" s="1">
        <f t="shared" si="26"/>
        <v>2</v>
      </c>
      <c r="AG26" s="43"/>
      <c r="AM26" s="1" t="s">
        <v>5</v>
      </c>
    </row>
    <row r="27" spans="1:39" x14ac:dyDescent="0.3">
      <c r="A27" s="42">
        <v>45993</v>
      </c>
      <c r="B27" s="1">
        <v>26</v>
      </c>
      <c r="C27" s="1" t="s">
        <v>65</v>
      </c>
      <c r="D27" s="1" t="s">
        <v>19</v>
      </c>
      <c r="E27" s="1">
        <v>4</v>
      </c>
      <c r="F27" s="1">
        <v>1</v>
      </c>
      <c r="G27" s="1" t="s">
        <v>83</v>
      </c>
      <c r="H27" s="1" t="s">
        <v>83</v>
      </c>
      <c r="I27" s="1">
        <f t="shared" si="2"/>
        <v>12</v>
      </c>
      <c r="J27" s="1">
        <f t="shared" si="3"/>
        <v>11</v>
      </c>
      <c r="K27" s="1">
        <f t="shared" si="4"/>
        <v>4</v>
      </c>
      <c r="L27" s="1">
        <f t="shared" si="5"/>
        <v>3</v>
      </c>
      <c r="M27" s="1">
        <f t="shared" si="6"/>
        <v>0</v>
      </c>
      <c r="N27" s="1">
        <f t="shared" si="7"/>
        <v>0</v>
      </c>
      <c r="O27" s="1">
        <f t="shared" si="8"/>
        <v>8</v>
      </c>
      <c r="P27" s="1">
        <f t="shared" si="9"/>
        <v>4</v>
      </c>
      <c r="Q27" s="1">
        <f t="shared" si="10"/>
        <v>3</v>
      </c>
      <c r="R27" s="1">
        <f t="shared" si="11"/>
        <v>4</v>
      </c>
      <c r="S27" s="1">
        <f t="shared" si="12"/>
        <v>7</v>
      </c>
      <c r="T27" s="1">
        <f t="shared" si="13"/>
        <v>0</v>
      </c>
      <c r="U27" s="1">
        <f t="shared" si="14"/>
        <v>3</v>
      </c>
      <c r="V27" s="1">
        <f t="shared" si="15"/>
        <v>6</v>
      </c>
      <c r="W27" s="1">
        <f t="shared" si="16"/>
        <v>0</v>
      </c>
      <c r="X27" s="1">
        <f t="shared" si="17"/>
        <v>8</v>
      </c>
      <c r="Y27" s="1">
        <f t="shared" si="18"/>
        <v>10</v>
      </c>
      <c r="Z27" s="1">
        <f t="shared" si="19"/>
        <v>1</v>
      </c>
      <c r="AA27" s="1" t="str">
        <f t="shared" si="0"/>
        <v>W</v>
      </c>
      <c r="AB27" s="1">
        <f t="shared" si="20"/>
        <v>2</v>
      </c>
      <c r="AC27" s="1" t="str">
        <f t="shared" si="1"/>
        <v>W</v>
      </c>
      <c r="AD27" s="1">
        <f t="shared" si="24"/>
        <v>4</v>
      </c>
      <c r="AE27" s="1">
        <f t="shared" si="25"/>
        <v>4</v>
      </c>
      <c r="AF27" s="1">
        <f t="shared" si="26"/>
        <v>2</v>
      </c>
      <c r="AG27" s="43"/>
      <c r="AM27" s="1" t="s">
        <v>95</v>
      </c>
    </row>
    <row r="28" spans="1:39" x14ac:dyDescent="0.3">
      <c r="A28" s="42">
        <v>45995</v>
      </c>
      <c r="B28" s="1">
        <v>27</v>
      </c>
      <c r="C28" s="1" t="s">
        <v>65</v>
      </c>
      <c r="D28" s="1" t="s">
        <v>26</v>
      </c>
      <c r="E28" s="1">
        <v>5</v>
      </c>
      <c r="F28" s="1">
        <v>1</v>
      </c>
      <c r="G28" s="1" t="s">
        <v>83</v>
      </c>
      <c r="H28" s="1" t="s">
        <v>83</v>
      </c>
      <c r="I28" s="1">
        <f t="shared" si="2"/>
        <v>13</v>
      </c>
      <c r="J28" s="1">
        <f t="shared" si="3"/>
        <v>11</v>
      </c>
      <c r="K28" s="1">
        <f t="shared" si="4"/>
        <v>4</v>
      </c>
      <c r="L28" s="1">
        <f t="shared" si="5"/>
        <v>3</v>
      </c>
      <c r="M28" s="1">
        <f t="shared" si="6"/>
        <v>0</v>
      </c>
      <c r="N28" s="1">
        <f t="shared" si="7"/>
        <v>0</v>
      </c>
      <c r="O28" s="1">
        <f t="shared" si="8"/>
        <v>8</v>
      </c>
      <c r="P28" s="1">
        <f t="shared" si="9"/>
        <v>4</v>
      </c>
      <c r="Q28" s="1">
        <f t="shared" si="10"/>
        <v>3</v>
      </c>
      <c r="R28" s="1">
        <f t="shared" si="11"/>
        <v>5</v>
      </c>
      <c r="S28" s="1">
        <f t="shared" si="12"/>
        <v>7</v>
      </c>
      <c r="T28" s="1">
        <f t="shared" si="13"/>
        <v>0</v>
      </c>
      <c r="U28" s="1">
        <f t="shared" si="14"/>
        <v>3</v>
      </c>
      <c r="V28" s="1">
        <f t="shared" si="15"/>
        <v>6</v>
      </c>
      <c r="W28" s="1">
        <f t="shared" si="16"/>
        <v>0</v>
      </c>
      <c r="X28" s="1">
        <f t="shared" si="17"/>
        <v>9</v>
      </c>
      <c r="Y28" s="1">
        <f t="shared" si="18"/>
        <v>10</v>
      </c>
      <c r="Z28" s="1">
        <f t="shared" si="19"/>
        <v>1</v>
      </c>
      <c r="AA28" s="1" t="str">
        <f t="shared" si="0"/>
        <v>W</v>
      </c>
      <c r="AB28" s="1">
        <f t="shared" si="20"/>
        <v>3</v>
      </c>
      <c r="AC28" s="1" t="str">
        <f t="shared" si="1"/>
        <v>W</v>
      </c>
      <c r="AD28" s="1">
        <f t="shared" si="24"/>
        <v>5</v>
      </c>
      <c r="AE28" s="1">
        <f t="shared" si="25"/>
        <v>3</v>
      </c>
      <c r="AF28" s="1">
        <f t="shared" si="26"/>
        <v>2</v>
      </c>
      <c r="AG28" s="43"/>
      <c r="AM28" s="1" t="s">
        <v>3</v>
      </c>
    </row>
    <row r="29" spans="1:39" x14ac:dyDescent="0.3">
      <c r="A29" s="42">
        <v>45997</v>
      </c>
      <c r="B29" s="1">
        <v>28</v>
      </c>
      <c r="C29" s="1" t="s">
        <v>66</v>
      </c>
      <c r="D29" s="1" t="s">
        <v>16</v>
      </c>
      <c r="E29" s="1">
        <v>1</v>
      </c>
      <c r="F29" s="1">
        <v>2</v>
      </c>
      <c r="G29" s="1" t="s">
        <v>84</v>
      </c>
      <c r="H29" s="1" t="s">
        <v>84</v>
      </c>
      <c r="I29" s="1">
        <f t="shared" si="2"/>
        <v>13</v>
      </c>
      <c r="J29" s="1">
        <f t="shared" si="3"/>
        <v>11</v>
      </c>
      <c r="K29" s="1">
        <f t="shared" si="4"/>
        <v>4</v>
      </c>
      <c r="L29" s="1">
        <f t="shared" si="5"/>
        <v>4</v>
      </c>
      <c r="M29" s="1">
        <f t="shared" si="6"/>
        <v>0</v>
      </c>
      <c r="N29" s="1">
        <f t="shared" si="7"/>
        <v>1</v>
      </c>
      <c r="O29" s="1">
        <f t="shared" si="8"/>
        <v>8</v>
      </c>
      <c r="P29" s="1">
        <f t="shared" si="9"/>
        <v>4</v>
      </c>
      <c r="Q29" s="1">
        <f t="shared" si="10"/>
        <v>4</v>
      </c>
      <c r="R29" s="1">
        <f t="shared" si="11"/>
        <v>5</v>
      </c>
      <c r="S29" s="1">
        <f t="shared" si="12"/>
        <v>7</v>
      </c>
      <c r="T29" s="1">
        <f t="shared" si="13"/>
        <v>0</v>
      </c>
      <c r="U29" s="1">
        <f t="shared" si="14"/>
        <v>3</v>
      </c>
      <c r="V29" s="1">
        <f t="shared" si="15"/>
        <v>6</v>
      </c>
      <c r="W29" s="1">
        <f t="shared" si="16"/>
        <v>1</v>
      </c>
      <c r="X29" s="1">
        <f t="shared" si="17"/>
        <v>9</v>
      </c>
      <c r="Y29" s="1">
        <f t="shared" si="18"/>
        <v>10</v>
      </c>
      <c r="Z29" s="1">
        <f t="shared" si="19"/>
        <v>2</v>
      </c>
      <c r="AA29" s="1" t="str">
        <f t="shared" si="0"/>
        <v>L</v>
      </c>
      <c r="AB29" s="1">
        <f t="shared" si="20"/>
        <v>1</v>
      </c>
      <c r="AC29" s="1" t="str">
        <f t="shared" si="1"/>
        <v>OTL</v>
      </c>
      <c r="AD29" s="1">
        <f t="shared" si="24"/>
        <v>5</v>
      </c>
      <c r="AE29" s="1">
        <f t="shared" si="25"/>
        <v>3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45999</v>
      </c>
      <c r="B30" s="1">
        <v>29</v>
      </c>
      <c r="C30" s="1" t="s">
        <v>66</v>
      </c>
      <c r="D30" s="1" t="s">
        <v>5</v>
      </c>
      <c r="E30" s="1">
        <v>2</v>
      </c>
      <c r="F30" s="1">
        <v>0</v>
      </c>
      <c r="G30" s="1" t="s">
        <v>83</v>
      </c>
      <c r="H30" s="1" t="s">
        <v>83</v>
      </c>
      <c r="I30" s="1">
        <f t="shared" si="2"/>
        <v>14</v>
      </c>
      <c r="J30" s="1">
        <f t="shared" si="3"/>
        <v>11</v>
      </c>
      <c r="K30" s="1">
        <f t="shared" si="4"/>
        <v>4</v>
      </c>
      <c r="L30" s="1">
        <f t="shared" si="5"/>
        <v>4</v>
      </c>
      <c r="M30" s="1">
        <f t="shared" si="6"/>
        <v>0</v>
      </c>
      <c r="N30" s="1">
        <f t="shared" si="7"/>
        <v>1</v>
      </c>
      <c r="O30" s="1">
        <f t="shared" si="8"/>
        <v>9</v>
      </c>
      <c r="P30" s="1">
        <f t="shared" si="9"/>
        <v>4</v>
      </c>
      <c r="Q30" s="1">
        <f t="shared" si="10"/>
        <v>4</v>
      </c>
      <c r="R30" s="1">
        <f t="shared" si="11"/>
        <v>5</v>
      </c>
      <c r="S30" s="1">
        <f t="shared" si="12"/>
        <v>7</v>
      </c>
      <c r="T30" s="1">
        <f t="shared" si="13"/>
        <v>0</v>
      </c>
      <c r="U30" s="1">
        <f t="shared" si="14"/>
        <v>4</v>
      </c>
      <c r="V30" s="1">
        <f t="shared" si="15"/>
        <v>6</v>
      </c>
      <c r="W30" s="1">
        <f t="shared" si="16"/>
        <v>1</v>
      </c>
      <c r="X30" s="1">
        <f t="shared" si="17"/>
        <v>10</v>
      </c>
      <c r="Y30" s="1">
        <f t="shared" si="18"/>
        <v>10</v>
      </c>
      <c r="Z30" s="1">
        <f t="shared" si="19"/>
        <v>2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6</v>
      </c>
      <c r="AE30" s="1">
        <f t="shared" si="25"/>
        <v>2</v>
      </c>
      <c r="AF30" s="1">
        <f t="shared" si="26"/>
        <v>2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66</v>
      </c>
      <c r="D31" s="1" t="s">
        <v>8</v>
      </c>
      <c r="E31" s="1">
        <v>2</v>
      </c>
      <c r="F31" s="1">
        <v>3</v>
      </c>
      <c r="G31" s="1" t="s">
        <v>84</v>
      </c>
      <c r="H31" s="1" t="s">
        <v>83</v>
      </c>
      <c r="I31" s="1">
        <f t="shared" si="2"/>
        <v>14</v>
      </c>
      <c r="J31" s="1">
        <f t="shared" si="3"/>
        <v>11</v>
      </c>
      <c r="K31" s="1">
        <f t="shared" si="4"/>
        <v>4</v>
      </c>
      <c r="L31" s="1">
        <f t="shared" si="5"/>
        <v>5</v>
      </c>
      <c r="M31" s="1">
        <f t="shared" si="6"/>
        <v>0</v>
      </c>
      <c r="N31" s="1">
        <f t="shared" si="7"/>
        <v>1</v>
      </c>
      <c r="O31" s="1">
        <f t="shared" si="8"/>
        <v>9</v>
      </c>
      <c r="P31" s="1">
        <f t="shared" si="9"/>
        <v>4</v>
      </c>
      <c r="Q31" s="1">
        <f t="shared" si="10"/>
        <v>5</v>
      </c>
      <c r="R31" s="1">
        <f t="shared" si="11"/>
        <v>5</v>
      </c>
      <c r="S31" s="1">
        <f t="shared" si="12"/>
        <v>7</v>
      </c>
      <c r="T31" s="1">
        <f t="shared" si="13"/>
        <v>0</v>
      </c>
      <c r="U31" s="1">
        <f t="shared" si="14"/>
        <v>4</v>
      </c>
      <c r="V31" s="1">
        <f t="shared" si="15"/>
        <v>6</v>
      </c>
      <c r="W31" s="1">
        <f t="shared" si="16"/>
        <v>1</v>
      </c>
      <c r="X31" s="1">
        <f t="shared" si="17"/>
        <v>10</v>
      </c>
      <c r="Y31" s="1">
        <f t="shared" si="18"/>
        <v>10</v>
      </c>
      <c r="Z31" s="1">
        <f t="shared" si="19"/>
        <v>2</v>
      </c>
      <c r="AA31" s="1" t="str">
        <f t="shared" si="0"/>
        <v>L</v>
      </c>
      <c r="AB31" s="1">
        <f t="shared" si="20"/>
        <v>1</v>
      </c>
      <c r="AC31" s="1" t="str">
        <f t="shared" si="1"/>
        <v>OTL</v>
      </c>
      <c r="AD31" s="1">
        <f t="shared" si="24"/>
        <v>5</v>
      </c>
      <c r="AE31" s="1">
        <f t="shared" si="25"/>
        <v>2</v>
      </c>
      <c r="AF31" s="1">
        <f t="shared" si="26"/>
        <v>3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66</v>
      </c>
      <c r="D32" s="1" t="s">
        <v>20</v>
      </c>
      <c r="E32" s="1">
        <v>3</v>
      </c>
      <c r="F32" s="1">
        <v>6</v>
      </c>
      <c r="G32" s="1" t="s">
        <v>83</v>
      </c>
      <c r="H32" s="1" t="s">
        <v>83</v>
      </c>
      <c r="I32" s="1">
        <f t="shared" si="2"/>
        <v>14</v>
      </c>
      <c r="J32" s="1">
        <f t="shared" si="3"/>
        <v>12</v>
      </c>
      <c r="K32" s="1">
        <f t="shared" si="4"/>
        <v>4</v>
      </c>
      <c r="L32" s="1">
        <f t="shared" si="5"/>
        <v>5</v>
      </c>
      <c r="M32" s="1">
        <f t="shared" si="6"/>
        <v>0</v>
      </c>
      <c r="N32" s="1">
        <f t="shared" si="7"/>
        <v>1</v>
      </c>
      <c r="O32" s="1">
        <f t="shared" si="8"/>
        <v>9</v>
      </c>
      <c r="P32" s="1">
        <f t="shared" si="9"/>
        <v>5</v>
      </c>
      <c r="Q32" s="1">
        <f t="shared" si="10"/>
        <v>5</v>
      </c>
      <c r="R32" s="1">
        <f t="shared" si="11"/>
        <v>5</v>
      </c>
      <c r="S32" s="1">
        <f t="shared" si="12"/>
        <v>7</v>
      </c>
      <c r="T32" s="1">
        <f t="shared" si="13"/>
        <v>0</v>
      </c>
      <c r="U32" s="1">
        <f t="shared" si="14"/>
        <v>4</v>
      </c>
      <c r="V32" s="1">
        <f t="shared" si="15"/>
        <v>6</v>
      </c>
      <c r="W32" s="1">
        <f t="shared" si="16"/>
        <v>1</v>
      </c>
      <c r="X32" s="1">
        <f t="shared" si="17"/>
        <v>10</v>
      </c>
      <c r="Y32" s="1">
        <f t="shared" si="18"/>
        <v>10</v>
      </c>
      <c r="Z32" s="1">
        <f t="shared" si="19"/>
        <v>2</v>
      </c>
      <c r="AA32" s="1" t="str">
        <f t="shared" si="0"/>
        <v>L</v>
      </c>
      <c r="AB32" s="1">
        <f t="shared" si="20"/>
        <v>2</v>
      </c>
      <c r="AC32" s="1" t="str">
        <f t="shared" si="1"/>
        <v>L</v>
      </c>
      <c r="AD32" s="1">
        <f t="shared" si="24"/>
        <v>5</v>
      </c>
      <c r="AE32" s="1">
        <f t="shared" si="25"/>
        <v>3</v>
      </c>
      <c r="AF32" s="1">
        <f t="shared" si="26"/>
        <v>2</v>
      </c>
      <c r="AG32" s="43"/>
    </row>
    <row r="33" spans="1:33" x14ac:dyDescent="0.3">
      <c r="A33" s="42">
        <v>46007</v>
      </c>
      <c r="B33" s="1">
        <v>32</v>
      </c>
      <c r="C33" s="1" t="s">
        <v>66</v>
      </c>
      <c r="D33" s="1" t="s">
        <v>25</v>
      </c>
      <c r="E33" s="1">
        <v>3</v>
      </c>
      <c r="F33" s="1">
        <v>2</v>
      </c>
      <c r="G33" s="1" t="s">
        <v>83</v>
      </c>
      <c r="H33" s="1" t="s">
        <v>83</v>
      </c>
      <c r="I33" s="1">
        <f t="shared" si="2"/>
        <v>15</v>
      </c>
      <c r="J33" s="1">
        <f t="shared" si="3"/>
        <v>12</v>
      </c>
      <c r="K33" s="1">
        <f t="shared" si="4"/>
        <v>4</v>
      </c>
      <c r="L33" s="1">
        <f t="shared" si="5"/>
        <v>5</v>
      </c>
      <c r="M33" s="1">
        <f t="shared" si="6"/>
        <v>0</v>
      </c>
      <c r="N33" s="1">
        <f t="shared" si="7"/>
        <v>1</v>
      </c>
      <c r="O33" s="1">
        <f t="shared" si="8"/>
        <v>10</v>
      </c>
      <c r="P33" s="1">
        <f t="shared" si="9"/>
        <v>5</v>
      </c>
      <c r="Q33" s="1">
        <f t="shared" si="10"/>
        <v>5</v>
      </c>
      <c r="R33" s="1">
        <f t="shared" si="11"/>
        <v>5</v>
      </c>
      <c r="S33" s="1">
        <f t="shared" si="12"/>
        <v>7</v>
      </c>
      <c r="T33" s="1">
        <f t="shared" si="13"/>
        <v>0</v>
      </c>
      <c r="U33" s="1">
        <f t="shared" si="14"/>
        <v>4</v>
      </c>
      <c r="V33" s="1">
        <f t="shared" si="15"/>
        <v>6</v>
      </c>
      <c r="W33" s="1">
        <f t="shared" si="16"/>
        <v>1</v>
      </c>
      <c r="X33" s="1">
        <f t="shared" si="17"/>
        <v>10</v>
      </c>
      <c r="Y33" s="1">
        <f t="shared" si="18"/>
        <v>10</v>
      </c>
      <c r="Z33" s="1">
        <f t="shared" si="19"/>
        <v>2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6</v>
      </c>
      <c r="AE33" s="1">
        <f t="shared" si="25"/>
        <v>2</v>
      </c>
      <c r="AF33" s="1">
        <f t="shared" si="26"/>
        <v>2</v>
      </c>
      <c r="AG33" s="43"/>
    </row>
    <row r="34" spans="1:33" x14ac:dyDescent="0.3">
      <c r="A34" s="42">
        <v>46009</v>
      </c>
      <c r="B34" s="1">
        <v>33</v>
      </c>
      <c r="C34" s="1" t="s">
        <v>65</v>
      </c>
      <c r="D34" s="1" t="s">
        <v>1</v>
      </c>
      <c r="E34" s="1">
        <v>0</v>
      </c>
      <c r="F34" s="1">
        <v>4</v>
      </c>
      <c r="G34" s="1" t="s">
        <v>83</v>
      </c>
      <c r="H34" s="1" t="s">
        <v>83</v>
      </c>
      <c r="I34" s="1">
        <f t="shared" si="2"/>
        <v>15</v>
      </c>
      <c r="J34" s="1">
        <f t="shared" si="3"/>
        <v>13</v>
      </c>
      <c r="K34" s="1">
        <f t="shared" si="4"/>
        <v>4</v>
      </c>
      <c r="L34" s="1">
        <f t="shared" si="5"/>
        <v>5</v>
      </c>
      <c r="M34" s="1">
        <f t="shared" si="6"/>
        <v>0</v>
      </c>
      <c r="N34" s="1">
        <f t="shared" si="7"/>
        <v>1</v>
      </c>
      <c r="O34" s="1">
        <f t="shared" si="8"/>
        <v>10</v>
      </c>
      <c r="P34" s="1">
        <f t="shared" si="9"/>
        <v>5</v>
      </c>
      <c r="Q34" s="1">
        <f t="shared" si="10"/>
        <v>5</v>
      </c>
      <c r="R34" s="1">
        <f t="shared" si="11"/>
        <v>5</v>
      </c>
      <c r="S34" s="1">
        <f t="shared" si="12"/>
        <v>8</v>
      </c>
      <c r="T34" s="1">
        <f t="shared" si="13"/>
        <v>0</v>
      </c>
      <c r="U34" s="1">
        <f t="shared" si="14"/>
        <v>4</v>
      </c>
      <c r="V34" s="1">
        <f t="shared" si="15"/>
        <v>6</v>
      </c>
      <c r="W34" s="1">
        <f t="shared" si="16"/>
        <v>1</v>
      </c>
      <c r="X34" s="1">
        <f t="shared" si="17"/>
        <v>10</v>
      </c>
      <c r="Y34" s="1">
        <f t="shared" si="18"/>
        <v>11</v>
      </c>
      <c r="Z34" s="1">
        <f t="shared" si="19"/>
        <v>2</v>
      </c>
      <c r="AA34" s="1" t="str">
        <f t="shared" ref="AA34:AA65" si="27">IF(E34="","",IF(E34&gt;F34,"W","L"))</f>
        <v>L</v>
      </c>
      <c r="AB34" s="1">
        <f t="shared" si="20"/>
        <v>1</v>
      </c>
      <c r="AC34" s="1" t="str">
        <f t="shared" ref="AC34:AC65" si="28">IF(E34="","",IF(E34&gt;F34,"W",IF(AND(E34&lt;F34,G34=$AK$2,H34=$AK$2),"L","OTL")))</f>
        <v>L</v>
      </c>
      <c r="AD34" s="1">
        <f t="shared" si="24"/>
        <v>5</v>
      </c>
      <c r="AE34" s="1">
        <f t="shared" si="25"/>
        <v>3</v>
      </c>
      <c r="AF34" s="1">
        <f t="shared" si="26"/>
        <v>2</v>
      </c>
      <c r="AG34" s="43"/>
    </row>
    <row r="35" spans="1:33" x14ac:dyDescent="0.3">
      <c r="A35" s="42">
        <v>46011</v>
      </c>
      <c r="B35" s="1">
        <v>34</v>
      </c>
      <c r="C35" s="1" t="s">
        <v>65</v>
      </c>
      <c r="D35" s="1" t="s">
        <v>15</v>
      </c>
      <c r="E35" s="1">
        <v>3</v>
      </c>
      <c r="F35" s="1">
        <v>5</v>
      </c>
      <c r="G35" s="1" t="s">
        <v>83</v>
      </c>
      <c r="H35" s="1" t="s">
        <v>83</v>
      </c>
      <c r="I35" s="1">
        <f t="shared" ref="I35:I66" si="29">IF(E35="","",IF(E35&gt;F35,I34+1,I34))</f>
        <v>15</v>
      </c>
      <c r="J35" s="1">
        <f t="shared" ref="J35:J66" si="30">IF(E35="","",IF(AND(F35&gt;E35,G35=$AK$2,H35=$AK$2),J34+1,J34))</f>
        <v>14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5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10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5</v>
      </c>
      <c r="R35" s="1">
        <f t="shared" ref="R35:R66" si="38">IF(E35="","",IF(AND(C35=$AL$2,E35&gt;F35),R34+1,R34))</f>
        <v>5</v>
      </c>
      <c r="S35" s="1">
        <f t="shared" ref="S35:S66" si="39">IF(E35="","",IF(AND(C35=$AL$2,F35&gt;E35,G35=$AK$2,H35=$AK$2),S34+1,S34))</f>
        <v>9</v>
      </c>
      <c r="T35" s="1">
        <f t="shared" ref="T35:T66" si="40">IF(E35="","",IF(AND(C35=$AL$2,F35&gt;E35,OR(G35=$AK$1,H35=$AK$1)), T34+1, T34))</f>
        <v>0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6</v>
      </c>
      <c r="W35" s="1">
        <f t="shared" ref="W35:W66" si="43">IF(E35="","",IF(AND(E35&lt;F35,COUNTIF($AO$1:$AO$7,D35)=1,OR(G35=$AK$1,H35=$AK$1)), W34+1, W34))</f>
        <v>1</v>
      </c>
      <c r="X35" s="1">
        <f t="shared" ref="X35:X66" si="44">IF(E35="","",IF(AND(E35&gt;F35,COUNTIF($AN$1:$AN$15,D35)=1),X34+1,X34))</f>
        <v>10</v>
      </c>
      <c r="Y35" s="1">
        <f t="shared" ref="Y35:Y66" si="45">IF(E35="","",IF(AND(E35&lt;F35,G35=$AK$2,H35=$AK$2,COUNTIF($AN$1:$AN$15,D35)=1),Y34+1,Y34))</f>
        <v>11</v>
      </c>
      <c r="Z35" s="1">
        <f t="shared" ref="Z35:Z66" si="46">IF(E35="","",IF(AND(E35&lt;F35,COUNTIF($AN$1:$AN$15,D35)=1,OR(G35=$AK$1,H35=$AK$1)), Z34+1, Z34))</f>
        <v>2</v>
      </c>
      <c r="AA35" s="1" t="str">
        <f t="shared" si="27"/>
        <v>L</v>
      </c>
      <c r="AB35" s="1">
        <f t="shared" ref="AB35:AB66" si="47">IF(AA35="","",IF(AA35=AA34,AB34+1,1))</f>
        <v>2</v>
      </c>
      <c r="AC35" s="1" t="str">
        <f t="shared" si="28"/>
        <v>L</v>
      </c>
      <c r="AD35" s="1">
        <f t="shared" si="24"/>
        <v>5</v>
      </c>
      <c r="AE35" s="1">
        <f t="shared" si="25"/>
        <v>3</v>
      </c>
      <c r="AF35" s="1">
        <f t="shared" si="26"/>
        <v>2</v>
      </c>
      <c r="AG35" s="43"/>
    </row>
    <row r="36" spans="1:33" x14ac:dyDescent="0.3">
      <c r="A36" s="42">
        <v>46012</v>
      </c>
      <c r="B36" s="1">
        <v>35</v>
      </c>
      <c r="C36" s="1" t="s">
        <v>65</v>
      </c>
      <c r="D36" s="1" t="s">
        <v>22</v>
      </c>
      <c r="E36" s="1">
        <v>1</v>
      </c>
      <c r="F36" s="1">
        <v>5</v>
      </c>
      <c r="G36" s="1" t="s">
        <v>83</v>
      </c>
      <c r="H36" s="1" t="s">
        <v>83</v>
      </c>
      <c r="I36" s="1">
        <f t="shared" si="29"/>
        <v>15</v>
      </c>
      <c r="J36" s="1">
        <f t="shared" si="30"/>
        <v>15</v>
      </c>
      <c r="K36" s="1">
        <f t="shared" si="31"/>
        <v>4</v>
      </c>
      <c r="L36" s="1">
        <f t="shared" si="32"/>
        <v>5</v>
      </c>
      <c r="M36" s="1">
        <f t="shared" si="33"/>
        <v>0</v>
      </c>
      <c r="N36" s="1">
        <f t="shared" si="34"/>
        <v>1</v>
      </c>
      <c r="O36" s="1">
        <f t="shared" si="35"/>
        <v>10</v>
      </c>
      <c r="P36" s="1">
        <f t="shared" si="36"/>
        <v>5</v>
      </c>
      <c r="Q36" s="1">
        <f t="shared" si="37"/>
        <v>5</v>
      </c>
      <c r="R36" s="1">
        <f t="shared" si="38"/>
        <v>5</v>
      </c>
      <c r="S36" s="1">
        <f t="shared" si="39"/>
        <v>10</v>
      </c>
      <c r="T36" s="1">
        <f t="shared" si="40"/>
        <v>0</v>
      </c>
      <c r="U36" s="1">
        <f t="shared" si="41"/>
        <v>4</v>
      </c>
      <c r="V36" s="1">
        <f t="shared" si="42"/>
        <v>6</v>
      </c>
      <c r="W36" s="1">
        <f t="shared" si="43"/>
        <v>1</v>
      </c>
      <c r="X36" s="1">
        <f t="shared" si="44"/>
        <v>10</v>
      </c>
      <c r="Y36" s="1">
        <f t="shared" si="45"/>
        <v>11</v>
      </c>
      <c r="Z36" s="1">
        <f t="shared" si="46"/>
        <v>2</v>
      </c>
      <c r="AA36" s="1" t="str">
        <f t="shared" si="27"/>
        <v>L</v>
      </c>
      <c r="AB36" s="1">
        <f t="shared" si="47"/>
        <v>3</v>
      </c>
      <c r="AC36" s="1" t="str">
        <f t="shared" si="28"/>
        <v>L</v>
      </c>
      <c r="AD36" s="1">
        <f t="shared" si="24"/>
        <v>4</v>
      </c>
      <c r="AE36" s="1">
        <f t="shared" si="25"/>
        <v>4</v>
      </c>
      <c r="AF36" s="1">
        <f t="shared" si="26"/>
        <v>2</v>
      </c>
      <c r="AG36" s="43"/>
    </row>
    <row r="37" spans="1:33" x14ac:dyDescent="0.3">
      <c r="A37" s="42">
        <v>46014</v>
      </c>
      <c r="B37" s="1">
        <v>36</v>
      </c>
      <c r="C37" s="1" t="s">
        <v>66</v>
      </c>
      <c r="D37" s="1" t="s">
        <v>9</v>
      </c>
      <c r="E37" s="1">
        <v>6</v>
      </c>
      <c r="F37" s="1">
        <v>3</v>
      </c>
      <c r="G37" s="1" t="s">
        <v>83</v>
      </c>
      <c r="H37" s="1" t="s">
        <v>83</v>
      </c>
      <c r="I37" s="1">
        <f t="shared" si="29"/>
        <v>16</v>
      </c>
      <c r="J37" s="1">
        <f t="shared" si="30"/>
        <v>15</v>
      </c>
      <c r="K37" s="1">
        <f t="shared" si="31"/>
        <v>4</v>
      </c>
      <c r="L37" s="1">
        <f t="shared" si="32"/>
        <v>5</v>
      </c>
      <c r="M37" s="1">
        <f t="shared" si="33"/>
        <v>0</v>
      </c>
      <c r="N37" s="1">
        <f t="shared" si="34"/>
        <v>1</v>
      </c>
      <c r="O37" s="1">
        <f t="shared" si="35"/>
        <v>11</v>
      </c>
      <c r="P37" s="1">
        <f t="shared" si="36"/>
        <v>5</v>
      </c>
      <c r="Q37" s="1">
        <f t="shared" si="37"/>
        <v>5</v>
      </c>
      <c r="R37" s="1">
        <f t="shared" si="38"/>
        <v>5</v>
      </c>
      <c r="S37" s="1">
        <f t="shared" si="39"/>
        <v>10</v>
      </c>
      <c r="T37" s="1">
        <f t="shared" si="40"/>
        <v>0</v>
      </c>
      <c r="U37" s="1">
        <f t="shared" si="41"/>
        <v>4</v>
      </c>
      <c r="V37" s="1">
        <f t="shared" si="42"/>
        <v>6</v>
      </c>
      <c r="W37" s="1">
        <f t="shared" si="43"/>
        <v>1</v>
      </c>
      <c r="X37" s="1">
        <f t="shared" si="44"/>
        <v>11</v>
      </c>
      <c r="Y37" s="1">
        <f t="shared" si="45"/>
        <v>11</v>
      </c>
      <c r="Z37" s="1">
        <f t="shared" si="46"/>
        <v>2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4</v>
      </c>
      <c r="AE37" s="1">
        <f t="shared" si="25"/>
        <v>4</v>
      </c>
      <c r="AF37" s="1">
        <f t="shared" si="26"/>
        <v>2</v>
      </c>
      <c r="AG37" s="43"/>
    </row>
    <row r="38" spans="1:33" x14ac:dyDescent="0.3">
      <c r="A38" s="42">
        <v>46018</v>
      </c>
      <c r="B38" s="1">
        <v>37</v>
      </c>
      <c r="C38" s="1" t="s">
        <v>66</v>
      </c>
      <c r="D38" s="1" t="s">
        <v>11</v>
      </c>
      <c r="E38" s="1">
        <v>7</v>
      </c>
      <c r="F38" s="1">
        <v>5</v>
      </c>
      <c r="G38" s="1" t="s">
        <v>83</v>
      </c>
      <c r="H38" s="1" t="s">
        <v>83</v>
      </c>
      <c r="I38" s="1">
        <f t="shared" si="29"/>
        <v>17</v>
      </c>
      <c r="J38" s="1">
        <f t="shared" si="30"/>
        <v>15</v>
      </c>
      <c r="K38" s="1">
        <f t="shared" si="31"/>
        <v>4</v>
      </c>
      <c r="L38" s="1">
        <f t="shared" si="32"/>
        <v>5</v>
      </c>
      <c r="M38" s="1">
        <f t="shared" si="33"/>
        <v>0</v>
      </c>
      <c r="N38" s="1">
        <f t="shared" si="34"/>
        <v>1</v>
      </c>
      <c r="O38" s="1">
        <f t="shared" si="35"/>
        <v>12</v>
      </c>
      <c r="P38" s="1">
        <f t="shared" si="36"/>
        <v>5</v>
      </c>
      <c r="Q38" s="1">
        <f t="shared" si="37"/>
        <v>5</v>
      </c>
      <c r="R38" s="1">
        <f t="shared" si="38"/>
        <v>5</v>
      </c>
      <c r="S38" s="1">
        <f t="shared" si="39"/>
        <v>10</v>
      </c>
      <c r="T38" s="1">
        <f t="shared" si="40"/>
        <v>0</v>
      </c>
      <c r="U38" s="1">
        <f t="shared" si="41"/>
        <v>5</v>
      </c>
      <c r="V38" s="1">
        <f t="shared" si="42"/>
        <v>6</v>
      </c>
      <c r="W38" s="1">
        <f t="shared" si="43"/>
        <v>1</v>
      </c>
      <c r="X38" s="1">
        <f t="shared" si="44"/>
        <v>12</v>
      </c>
      <c r="Y38" s="1">
        <f t="shared" si="45"/>
        <v>11</v>
      </c>
      <c r="Z38" s="1">
        <f t="shared" si="46"/>
        <v>2</v>
      </c>
      <c r="AA38" s="1" t="str">
        <f t="shared" si="27"/>
        <v>W</v>
      </c>
      <c r="AB38" s="1">
        <f t="shared" si="47"/>
        <v>2</v>
      </c>
      <c r="AC38" s="1" t="str">
        <f t="shared" si="28"/>
        <v>W</v>
      </c>
      <c r="AD38" s="1">
        <f t="shared" si="24"/>
        <v>4</v>
      </c>
      <c r="AE38" s="1">
        <f t="shared" si="25"/>
        <v>4</v>
      </c>
      <c r="AF38" s="1">
        <f t="shared" si="26"/>
        <v>2</v>
      </c>
      <c r="AG38" s="43"/>
    </row>
    <row r="39" spans="1:33" x14ac:dyDescent="0.3">
      <c r="A39" s="42">
        <v>46019</v>
      </c>
      <c r="B39" s="1">
        <v>38</v>
      </c>
      <c r="C39" s="1" t="s">
        <v>65</v>
      </c>
      <c r="D39" s="1" t="s">
        <v>21</v>
      </c>
      <c r="E39" s="1">
        <v>2</v>
      </c>
      <c r="F39" s="1">
        <v>3</v>
      </c>
      <c r="G39" s="1" t="s">
        <v>84</v>
      </c>
      <c r="H39" s="1" t="s">
        <v>83</v>
      </c>
      <c r="I39" s="1">
        <f t="shared" si="29"/>
        <v>17</v>
      </c>
      <c r="J39" s="1">
        <f t="shared" si="30"/>
        <v>15</v>
      </c>
      <c r="K39" s="1">
        <f t="shared" si="31"/>
        <v>4</v>
      </c>
      <c r="L39" s="1">
        <f t="shared" si="32"/>
        <v>6</v>
      </c>
      <c r="M39" s="1">
        <f t="shared" si="33"/>
        <v>0</v>
      </c>
      <c r="N39" s="1">
        <f t="shared" si="34"/>
        <v>1</v>
      </c>
      <c r="O39" s="1">
        <f t="shared" si="35"/>
        <v>12</v>
      </c>
      <c r="P39" s="1">
        <f t="shared" si="36"/>
        <v>5</v>
      </c>
      <c r="Q39" s="1">
        <f t="shared" si="37"/>
        <v>5</v>
      </c>
      <c r="R39" s="1">
        <f t="shared" si="38"/>
        <v>5</v>
      </c>
      <c r="S39" s="1">
        <f t="shared" si="39"/>
        <v>10</v>
      </c>
      <c r="T39" s="1">
        <f t="shared" si="40"/>
        <v>1</v>
      </c>
      <c r="U39" s="1">
        <f t="shared" si="41"/>
        <v>5</v>
      </c>
      <c r="V39" s="1">
        <f t="shared" si="42"/>
        <v>6</v>
      </c>
      <c r="W39" s="1">
        <f t="shared" si="43"/>
        <v>2</v>
      </c>
      <c r="X39" s="1">
        <f t="shared" si="44"/>
        <v>12</v>
      </c>
      <c r="Y39" s="1">
        <f t="shared" si="45"/>
        <v>11</v>
      </c>
      <c r="Z39" s="1">
        <f t="shared" si="46"/>
        <v>3</v>
      </c>
      <c r="AA39" s="1" t="str">
        <f t="shared" si="27"/>
        <v>L</v>
      </c>
      <c r="AB39" s="1">
        <f t="shared" si="47"/>
        <v>1</v>
      </c>
      <c r="AC39" s="1" t="str">
        <f t="shared" si="28"/>
        <v>OTL</v>
      </c>
      <c r="AD39" s="1">
        <f t="shared" si="24"/>
        <v>4</v>
      </c>
      <c r="AE39" s="1">
        <f t="shared" si="25"/>
        <v>4</v>
      </c>
      <c r="AF39" s="1">
        <f t="shared" si="26"/>
        <v>2</v>
      </c>
      <c r="AG39" s="43"/>
    </row>
    <row r="40" spans="1:33" x14ac:dyDescent="0.3">
      <c r="A40" s="42">
        <v>46021</v>
      </c>
      <c r="B40" s="1">
        <v>39</v>
      </c>
      <c r="C40" s="1" t="s">
        <v>66</v>
      </c>
      <c r="D40" s="1" t="s">
        <v>14</v>
      </c>
      <c r="E40" s="1">
        <v>4</v>
      </c>
      <c r="F40" s="1">
        <v>0</v>
      </c>
      <c r="G40" s="1" t="s">
        <v>83</v>
      </c>
      <c r="H40" s="1" t="s">
        <v>83</v>
      </c>
      <c r="I40" s="1">
        <f t="shared" si="29"/>
        <v>18</v>
      </c>
      <c r="J40" s="1">
        <f t="shared" si="30"/>
        <v>15</v>
      </c>
      <c r="K40" s="1">
        <f t="shared" si="31"/>
        <v>4</v>
      </c>
      <c r="L40" s="1">
        <f t="shared" si="32"/>
        <v>6</v>
      </c>
      <c r="M40" s="1">
        <f t="shared" si="33"/>
        <v>0</v>
      </c>
      <c r="N40" s="1">
        <f t="shared" si="34"/>
        <v>1</v>
      </c>
      <c r="O40" s="1">
        <f t="shared" si="35"/>
        <v>13</v>
      </c>
      <c r="P40" s="1">
        <f t="shared" si="36"/>
        <v>5</v>
      </c>
      <c r="Q40" s="1">
        <f t="shared" si="37"/>
        <v>5</v>
      </c>
      <c r="R40" s="1">
        <f t="shared" si="38"/>
        <v>5</v>
      </c>
      <c r="S40" s="1">
        <f t="shared" si="39"/>
        <v>10</v>
      </c>
      <c r="T40" s="1">
        <f t="shared" si="40"/>
        <v>1</v>
      </c>
      <c r="U40" s="1">
        <f t="shared" si="41"/>
        <v>5</v>
      </c>
      <c r="V40" s="1">
        <f t="shared" si="42"/>
        <v>6</v>
      </c>
      <c r="W40" s="1">
        <f t="shared" si="43"/>
        <v>2</v>
      </c>
      <c r="X40" s="1">
        <f t="shared" si="44"/>
        <v>13</v>
      </c>
      <c r="Y40" s="1">
        <f t="shared" si="45"/>
        <v>11</v>
      </c>
      <c r="Z40" s="1">
        <f t="shared" si="46"/>
        <v>3</v>
      </c>
      <c r="AA40" s="1" t="str">
        <f t="shared" si="27"/>
        <v>W</v>
      </c>
      <c r="AB40" s="1">
        <f t="shared" si="47"/>
        <v>1</v>
      </c>
      <c r="AC40" s="1" t="str">
        <f t="shared" si="28"/>
        <v>W</v>
      </c>
      <c r="AD40" s="1">
        <f t="shared" si="24"/>
        <v>4</v>
      </c>
      <c r="AE40" s="1">
        <f t="shared" si="25"/>
        <v>4</v>
      </c>
      <c r="AF40" s="1">
        <f t="shared" si="26"/>
        <v>2</v>
      </c>
      <c r="AG40" s="43"/>
    </row>
    <row r="41" spans="1:33" x14ac:dyDescent="0.3">
      <c r="A41" s="42">
        <v>46023</v>
      </c>
      <c r="B41" s="1">
        <v>40</v>
      </c>
      <c r="C41" s="1" t="s">
        <v>66</v>
      </c>
      <c r="D41" s="1" t="s">
        <v>0</v>
      </c>
      <c r="E41" s="1">
        <v>6</v>
      </c>
      <c r="F41" s="1">
        <v>5</v>
      </c>
      <c r="G41" s="1" t="s">
        <v>83</v>
      </c>
      <c r="H41" s="1" t="s">
        <v>83</v>
      </c>
      <c r="I41" s="1">
        <f t="shared" si="29"/>
        <v>19</v>
      </c>
      <c r="J41" s="1">
        <f t="shared" si="30"/>
        <v>15</v>
      </c>
      <c r="K41" s="1">
        <f t="shared" si="31"/>
        <v>4</v>
      </c>
      <c r="L41" s="1">
        <f t="shared" si="32"/>
        <v>6</v>
      </c>
      <c r="M41" s="1">
        <f t="shared" si="33"/>
        <v>0</v>
      </c>
      <c r="N41" s="1">
        <f t="shared" si="34"/>
        <v>1</v>
      </c>
      <c r="O41" s="1">
        <f t="shared" si="35"/>
        <v>14</v>
      </c>
      <c r="P41" s="1">
        <f t="shared" si="36"/>
        <v>5</v>
      </c>
      <c r="Q41" s="1">
        <f t="shared" si="37"/>
        <v>5</v>
      </c>
      <c r="R41" s="1">
        <f t="shared" si="38"/>
        <v>5</v>
      </c>
      <c r="S41" s="1">
        <f t="shared" si="39"/>
        <v>10</v>
      </c>
      <c r="T41" s="1">
        <f t="shared" si="40"/>
        <v>1</v>
      </c>
      <c r="U41" s="1">
        <f t="shared" si="41"/>
        <v>5</v>
      </c>
      <c r="V41" s="1">
        <f t="shared" si="42"/>
        <v>6</v>
      </c>
      <c r="W41" s="1">
        <f t="shared" si="43"/>
        <v>2</v>
      </c>
      <c r="X41" s="1">
        <f t="shared" si="44"/>
        <v>13</v>
      </c>
      <c r="Y41" s="1">
        <f t="shared" si="45"/>
        <v>11</v>
      </c>
      <c r="Z41" s="1">
        <f t="shared" si="46"/>
        <v>3</v>
      </c>
      <c r="AA41" s="1" t="str">
        <f t="shared" si="27"/>
        <v>W</v>
      </c>
      <c r="AB41" s="1">
        <f t="shared" si="47"/>
        <v>2</v>
      </c>
      <c r="AC41" s="1" t="str">
        <f t="shared" si="28"/>
        <v>W</v>
      </c>
      <c r="AD41" s="1">
        <f t="shared" si="24"/>
        <v>5</v>
      </c>
      <c r="AE41" s="1">
        <f t="shared" si="25"/>
        <v>4</v>
      </c>
      <c r="AF41" s="1">
        <f t="shared" si="26"/>
        <v>1</v>
      </c>
      <c r="AG41" s="43"/>
    </row>
    <row r="42" spans="1:33" x14ac:dyDescent="0.3">
      <c r="A42" s="42">
        <v>46025</v>
      </c>
      <c r="B42" s="1">
        <v>41</v>
      </c>
      <c r="C42" s="1" t="s">
        <v>65</v>
      </c>
      <c r="D42" s="1" t="s">
        <v>13</v>
      </c>
      <c r="E42" s="1">
        <v>3</v>
      </c>
      <c r="F42" s="1">
        <v>4</v>
      </c>
      <c r="G42" s="1" t="s">
        <v>84</v>
      </c>
      <c r="H42" s="1" t="s">
        <v>83</v>
      </c>
      <c r="I42" s="1">
        <f t="shared" si="29"/>
        <v>19</v>
      </c>
      <c r="J42" s="1">
        <f t="shared" si="30"/>
        <v>15</v>
      </c>
      <c r="K42" s="1">
        <f t="shared" si="31"/>
        <v>4</v>
      </c>
      <c r="L42" s="1">
        <f t="shared" si="32"/>
        <v>7</v>
      </c>
      <c r="M42" s="1">
        <f t="shared" si="33"/>
        <v>0</v>
      </c>
      <c r="N42" s="1">
        <f t="shared" si="34"/>
        <v>1</v>
      </c>
      <c r="O42" s="1">
        <f t="shared" si="35"/>
        <v>14</v>
      </c>
      <c r="P42" s="1">
        <f t="shared" si="36"/>
        <v>5</v>
      </c>
      <c r="Q42" s="1">
        <f t="shared" si="37"/>
        <v>5</v>
      </c>
      <c r="R42" s="1">
        <f t="shared" si="38"/>
        <v>5</v>
      </c>
      <c r="S42" s="1">
        <f t="shared" si="39"/>
        <v>10</v>
      </c>
      <c r="T42" s="1">
        <f t="shared" si="40"/>
        <v>2</v>
      </c>
      <c r="U42" s="1">
        <f t="shared" si="41"/>
        <v>5</v>
      </c>
      <c r="V42" s="1">
        <f t="shared" si="42"/>
        <v>6</v>
      </c>
      <c r="W42" s="1">
        <f t="shared" si="43"/>
        <v>2</v>
      </c>
      <c r="X42" s="1">
        <f t="shared" si="44"/>
        <v>13</v>
      </c>
      <c r="Y42" s="1">
        <f t="shared" si="45"/>
        <v>11</v>
      </c>
      <c r="Z42" s="1">
        <f t="shared" si="46"/>
        <v>4</v>
      </c>
      <c r="AA42" s="1" t="str">
        <f t="shared" si="27"/>
        <v>L</v>
      </c>
      <c r="AB42" s="1">
        <f t="shared" si="47"/>
        <v>1</v>
      </c>
      <c r="AC42" s="1" t="str">
        <f t="shared" si="28"/>
        <v>OTL</v>
      </c>
      <c r="AD42" s="1">
        <f t="shared" si="24"/>
        <v>5</v>
      </c>
      <c r="AE42" s="1">
        <f t="shared" si="25"/>
        <v>3</v>
      </c>
      <c r="AF42" s="1">
        <f t="shared" si="26"/>
        <v>2</v>
      </c>
      <c r="AG42" s="43"/>
    </row>
    <row r="43" spans="1:33" x14ac:dyDescent="0.3">
      <c r="A43" s="42">
        <v>46028</v>
      </c>
      <c r="B43" s="1">
        <v>42</v>
      </c>
      <c r="C43" s="1" t="s">
        <v>66</v>
      </c>
      <c r="D43" s="1" t="s">
        <v>19</v>
      </c>
      <c r="E43" s="1">
        <v>4</v>
      </c>
      <c r="F43" s="1">
        <v>1</v>
      </c>
      <c r="G43" s="1" t="s">
        <v>83</v>
      </c>
      <c r="H43" s="1" t="s">
        <v>83</v>
      </c>
      <c r="I43" s="1">
        <f t="shared" si="29"/>
        <v>20</v>
      </c>
      <c r="J43" s="1">
        <f t="shared" si="30"/>
        <v>15</v>
      </c>
      <c r="K43" s="1">
        <f t="shared" si="31"/>
        <v>4</v>
      </c>
      <c r="L43" s="1">
        <f t="shared" si="32"/>
        <v>7</v>
      </c>
      <c r="M43" s="1">
        <f t="shared" si="33"/>
        <v>0</v>
      </c>
      <c r="N43" s="1">
        <f t="shared" si="34"/>
        <v>1</v>
      </c>
      <c r="O43" s="1">
        <f t="shared" si="35"/>
        <v>15</v>
      </c>
      <c r="P43" s="1">
        <f t="shared" si="36"/>
        <v>5</v>
      </c>
      <c r="Q43" s="1">
        <f t="shared" si="37"/>
        <v>5</v>
      </c>
      <c r="R43" s="1">
        <f t="shared" si="38"/>
        <v>5</v>
      </c>
      <c r="S43" s="1">
        <f t="shared" si="39"/>
        <v>10</v>
      </c>
      <c r="T43" s="1">
        <f t="shared" si="40"/>
        <v>2</v>
      </c>
      <c r="U43" s="1">
        <f t="shared" si="41"/>
        <v>6</v>
      </c>
      <c r="V43" s="1">
        <f t="shared" si="42"/>
        <v>6</v>
      </c>
      <c r="W43" s="1">
        <f t="shared" si="43"/>
        <v>2</v>
      </c>
      <c r="X43" s="1">
        <f t="shared" si="44"/>
        <v>14</v>
      </c>
      <c r="Y43" s="1">
        <f t="shared" si="45"/>
        <v>11</v>
      </c>
      <c r="Z43" s="1">
        <f t="shared" si="46"/>
        <v>4</v>
      </c>
      <c r="AA43" s="1" t="str">
        <f t="shared" si="27"/>
        <v>W</v>
      </c>
      <c r="AB43" s="1">
        <f t="shared" si="47"/>
        <v>1</v>
      </c>
      <c r="AC43" s="1" t="str">
        <f t="shared" si="28"/>
        <v>W</v>
      </c>
      <c r="AD43" s="1">
        <f t="shared" si="24"/>
        <v>5</v>
      </c>
      <c r="AE43" s="1">
        <f t="shared" si="25"/>
        <v>3</v>
      </c>
      <c r="AF43" s="1">
        <f t="shared" si="26"/>
        <v>2</v>
      </c>
      <c r="AG43" s="43"/>
    </row>
    <row r="44" spans="1:33" x14ac:dyDescent="0.3">
      <c r="A44" s="42">
        <v>46030</v>
      </c>
      <c r="B44" s="1">
        <v>43</v>
      </c>
      <c r="C44" s="1" t="s">
        <v>65</v>
      </c>
      <c r="D44" s="1" t="s">
        <v>10</v>
      </c>
      <c r="E44" s="1">
        <v>2</v>
      </c>
      <c r="F44" s="1">
        <v>1</v>
      </c>
      <c r="G44" s="1" t="s">
        <v>84</v>
      </c>
      <c r="H44" s="1" t="s">
        <v>83</v>
      </c>
      <c r="I44" s="1">
        <f t="shared" si="29"/>
        <v>21</v>
      </c>
      <c r="J44" s="1">
        <f t="shared" si="30"/>
        <v>15</v>
      </c>
      <c r="K44" s="1">
        <f t="shared" si="31"/>
        <v>5</v>
      </c>
      <c r="L44" s="1">
        <f t="shared" si="32"/>
        <v>7</v>
      </c>
      <c r="M44" s="1">
        <f t="shared" si="33"/>
        <v>0</v>
      </c>
      <c r="N44" s="1">
        <f t="shared" si="34"/>
        <v>1</v>
      </c>
      <c r="O44" s="1">
        <f t="shared" si="35"/>
        <v>15</v>
      </c>
      <c r="P44" s="1">
        <f t="shared" si="36"/>
        <v>5</v>
      </c>
      <c r="Q44" s="1">
        <f t="shared" si="37"/>
        <v>5</v>
      </c>
      <c r="R44" s="1">
        <f t="shared" si="38"/>
        <v>6</v>
      </c>
      <c r="S44" s="1">
        <f t="shared" si="39"/>
        <v>10</v>
      </c>
      <c r="T44" s="1">
        <f t="shared" si="40"/>
        <v>2</v>
      </c>
      <c r="U44" s="1">
        <f t="shared" si="41"/>
        <v>6</v>
      </c>
      <c r="V44" s="1">
        <f t="shared" si="42"/>
        <v>6</v>
      </c>
      <c r="W44" s="1">
        <f t="shared" si="43"/>
        <v>2</v>
      </c>
      <c r="X44" s="1">
        <f t="shared" si="44"/>
        <v>15</v>
      </c>
      <c r="Y44" s="1">
        <f t="shared" si="45"/>
        <v>11</v>
      </c>
      <c r="Z44" s="1">
        <f t="shared" si="46"/>
        <v>4</v>
      </c>
      <c r="AA44" s="1" t="str">
        <f t="shared" si="27"/>
        <v>W</v>
      </c>
      <c r="AB44" s="1">
        <f t="shared" si="47"/>
        <v>2</v>
      </c>
      <c r="AC44" s="1" t="str">
        <f t="shared" si="28"/>
        <v>W</v>
      </c>
      <c r="AD44" s="1">
        <f t="shared" ref="AD44:AD75" si="48">IF(AC44="","",COUNTIFS(AC35:AC44,"W"))</f>
        <v>6</v>
      </c>
      <c r="AE44" s="1">
        <f t="shared" ref="AE44:AE75" si="49">IF(AC44="","",COUNTIFS(AC35:AC44,"L"))</f>
        <v>2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46032</v>
      </c>
      <c r="B45" s="1">
        <v>44</v>
      </c>
      <c r="C45" s="1" t="s">
        <v>66</v>
      </c>
      <c r="D45" s="1" t="s">
        <v>3</v>
      </c>
      <c r="E45" s="1">
        <v>5</v>
      </c>
      <c r="F45" s="1">
        <v>0</v>
      </c>
      <c r="G45" s="1" t="s">
        <v>83</v>
      </c>
      <c r="H45" s="1" t="s">
        <v>83</v>
      </c>
      <c r="I45" s="1">
        <f t="shared" si="29"/>
        <v>22</v>
      </c>
      <c r="J45" s="1">
        <f t="shared" si="30"/>
        <v>15</v>
      </c>
      <c r="K45" s="1">
        <f t="shared" si="31"/>
        <v>5</v>
      </c>
      <c r="L45" s="1">
        <f t="shared" si="32"/>
        <v>7</v>
      </c>
      <c r="M45" s="1">
        <f t="shared" si="33"/>
        <v>0</v>
      </c>
      <c r="N45" s="1">
        <f t="shared" si="34"/>
        <v>1</v>
      </c>
      <c r="O45" s="1">
        <f t="shared" si="35"/>
        <v>16</v>
      </c>
      <c r="P45" s="1">
        <f t="shared" si="36"/>
        <v>5</v>
      </c>
      <c r="Q45" s="1">
        <f t="shared" si="37"/>
        <v>5</v>
      </c>
      <c r="R45" s="1">
        <f t="shared" si="38"/>
        <v>6</v>
      </c>
      <c r="S45" s="1">
        <f t="shared" si="39"/>
        <v>10</v>
      </c>
      <c r="T45" s="1">
        <f t="shared" si="40"/>
        <v>2</v>
      </c>
      <c r="U45" s="1">
        <f t="shared" si="41"/>
        <v>6</v>
      </c>
      <c r="V45" s="1">
        <f t="shared" si="42"/>
        <v>6</v>
      </c>
      <c r="W45" s="1">
        <f t="shared" si="43"/>
        <v>2</v>
      </c>
      <c r="X45" s="1">
        <f t="shared" si="44"/>
        <v>15</v>
      </c>
      <c r="Y45" s="1">
        <f t="shared" si="45"/>
        <v>11</v>
      </c>
      <c r="Z45" s="1">
        <f t="shared" si="46"/>
        <v>4</v>
      </c>
      <c r="AA45" s="1" t="str">
        <f t="shared" si="27"/>
        <v>W</v>
      </c>
      <c r="AB45" s="1">
        <f t="shared" si="47"/>
        <v>3</v>
      </c>
      <c r="AC45" s="1" t="str">
        <f t="shared" si="28"/>
        <v>W</v>
      </c>
      <c r="AD45" s="1">
        <f t="shared" si="48"/>
        <v>7</v>
      </c>
      <c r="AE45" s="1">
        <f t="shared" si="49"/>
        <v>1</v>
      </c>
      <c r="AF45" s="1">
        <f t="shared" si="50"/>
        <v>2</v>
      </c>
      <c r="AG45" s="43"/>
    </row>
    <row r="46" spans="1:33" x14ac:dyDescent="0.3">
      <c r="A46" s="42">
        <v>46034</v>
      </c>
      <c r="B46" s="1">
        <v>45</v>
      </c>
      <c r="C46" s="1" t="s">
        <v>65</v>
      </c>
      <c r="D46" s="1" t="s">
        <v>24</v>
      </c>
      <c r="E46" s="1">
        <v>4</v>
      </c>
      <c r="F46" s="1">
        <v>3</v>
      </c>
      <c r="G46" s="1" t="s">
        <v>84</v>
      </c>
      <c r="H46" s="1" t="s">
        <v>83</v>
      </c>
      <c r="I46" s="1">
        <f t="shared" si="29"/>
        <v>23</v>
      </c>
      <c r="J46" s="1">
        <f t="shared" si="30"/>
        <v>15</v>
      </c>
      <c r="K46" s="1">
        <f t="shared" si="31"/>
        <v>6</v>
      </c>
      <c r="L46" s="1">
        <f t="shared" si="32"/>
        <v>7</v>
      </c>
      <c r="M46" s="1">
        <f t="shared" si="33"/>
        <v>0</v>
      </c>
      <c r="N46" s="1">
        <f t="shared" si="34"/>
        <v>1</v>
      </c>
      <c r="O46" s="1">
        <f t="shared" si="35"/>
        <v>16</v>
      </c>
      <c r="P46" s="1">
        <f t="shared" si="36"/>
        <v>5</v>
      </c>
      <c r="Q46" s="1">
        <f t="shared" si="37"/>
        <v>5</v>
      </c>
      <c r="R46" s="1">
        <f t="shared" si="38"/>
        <v>7</v>
      </c>
      <c r="S46" s="1">
        <f t="shared" si="39"/>
        <v>10</v>
      </c>
      <c r="T46" s="1">
        <f t="shared" si="40"/>
        <v>2</v>
      </c>
      <c r="U46" s="1">
        <f t="shared" si="41"/>
        <v>6</v>
      </c>
      <c r="V46" s="1">
        <f t="shared" si="42"/>
        <v>6</v>
      </c>
      <c r="W46" s="1">
        <f t="shared" si="43"/>
        <v>2</v>
      </c>
      <c r="X46" s="1">
        <f t="shared" si="44"/>
        <v>15</v>
      </c>
      <c r="Y46" s="1">
        <f t="shared" si="45"/>
        <v>11</v>
      </c>
      <c r="Z46" s="1">
        <f t="shared" si="46"/>
        <v>4</v>
      </c>
      <c r="AA46" s="1" t="str">
        <f t="shared" si="27"/>
        <v>W</v>
      </c>
      <c r="AB46" s="1">
        <f t="shared" si="47"/>
        <v>4</v>
      </c>
      <c r="AC46" s="1" t="str">
        <f t="shared" si="28"/>
        <v>W</v>
      </c>
      <c r="AD46" s="1">
        <f t="shared" si="48"/>
        <v>8</v>
      </c>
      <c r="AE46" s="1">
        <f t="shared" si="49"/>
        <v>0</v>
      </c>
      <c r="AF46" s="1">
        <f t="shared" si="50"/>
        <v>2</v>
      </c>
      <c r="AG46" s="43"/>
    </row>
    <row r="47" spans="1:33" x14ac:dyDescent="0.3">
      <c r="A47" s="42">
        <v>46035</v>
      </c>
      <c r="B47" s="1">
        <v>46</v>
      </c>
      <c r="C47" s="1" t="s">
        <v>65</v>
      </c>
      <c r="D47" s="1" t="s">
        <v>95</v>
      </c>
      <c r="E47" s="1">
        <v>1</v>
      </c>
      <c r="F47" s="1">
        <v>6</v>
      </c>
      <c r="G47" s="1" t="s">
        <v>83</v>
      </c>
      <c r="H47" s="1" t="s">
        <v>83</v>
      </c>
      <c r="I47" s="1">
        <f t="shared" si="29"/>
        <v>23</v>
      </c>
      <c r="J47" s="1">
        <f t="shared" si="30"/>
        <v>16</v>
      </c>
      <c r="K47" s="1">
        <f t="shared" si="31"/>
        <v>6</v>
      </c>
      <c r="L47" s="1">
        <f t="shared" si="32"/>
        <v>7</v>
      </c>
      <c r="M47" s="1">
        <f t="shared" si="33"/>
        <v>0</v>
      </c>
      <c r="N47" s="1">
        <f t="shared" si="34"/>
        <v>1</v>
      </c>
      <c r="O47" s="1">
        <f t="shared" si="35"/>
        <v>16</v>
      </c>
      <c r="P47" s="1">
        <f t="shared" si="36"/>
        <v>5</v>
      </c>
      <c r="Q47" s="1">
        <f t="shared" si="37"/>
        <v>5</v>
      </c>
      <c r="R47" s="1">
        <f t="shared" si="38"/>
        <v>7</v>
      </c>
      <c r="S47" s="1">
        <f t="shared" si="39"/>
        <v>11</v>
      </c>
      <c r="T47" s="1">
        <f t="shared" si="40"/>
        <v>2</v>
      </c>
      <c r="U47" s="1">
        <f t="shared" si="41"/>
        <v>6</v>
      </c>
      <c r="V47" s="1">
        <f t="shared" si="42"/>
        <v>6</v>
      </c>
      <c r="W47" s="1">
        <f t="shared" si="43"/>
        <v>2</v>
      </c>
      <c r="X47" s="1">
        <f t="shared" si="44"/>
        <v>15</v>
      </c>
      <c r="Y47" s="1">
        <f t="shared" si="45"/>
        <v>11</v>
      </c>
      <c r="Z47" s="1">
        <f t="shared" si="46"/>
        <v>4</v>
      </c>
      <c r="AA47" s="1" t="str">
        <f t="shared" si="27"/>
        <v>L</v>
      </c>
      <c r="AB47" s="1">
        <f t="shared" si="47"/>
        <v>1</v>
      </c>
      <c r="AC47" s="1" t="str">
        <f t="shared" si="28"/>
        <v>L</v>
      </c>
      <c r="AD47" s="1">
        <f t="shared" si="48"/>
        <v>7</v>
      </c>
      <c r="AE47" s="1">
        <f t="shared" si="49"/>
        <v>1</v>
      </c>
      <c r="AF47" s="1">
        <f t="shared" si="50"/>
        <v>2</v>
      </c>
      <c r="AG47" s="43"/>
    </row>
    <row r="48" spans="1:33" x14ac:dyDescent="0.3">
      <c r="A48" s="42">
        <v>46037</v>
      </c>
      <c r="B48" s="1">
        <v>47</v>
      </c>
      <c r="C48" s="1" t="s">
        <v>65</v>
      </c>
      <c r="D48" s="1" t="s">
        <v>2</v>
      </c>
      <c r="E48" s="1">
        <v>5</v>
      </c>
      <c r="F48" s="1">
        <v>6</v>
      </c>
      <c r="G48" s="1" t="s">
        <v>84</v>
      </c>
      <c r="H48" s="1" t="s">
        <v>83</v>
      </c>
      <c r="I48" s="1">
        <f t="shared" si="29"/>
        <v>23</v>
      </c>
      <c r="J48" s="1">
        <f t="shared" si="30"/>
        <v>16</v>
      </c>
      <c r="K48" s="1">
        <f t="shared" si="31"/>
        <v>6</v>
      </c>
      <c r="L48" s="1">
        <f t="shared" si="32"/>
        <v>8</v>
      </c>
      <c r="M48" s="1">
        <f t="shared" si="33"/>
        <v>0</v>
      </c>
      <c r="N48" s="1">
        <f t="shared" si="34"/>
        <v>1</v>
      </c>
      <c r="O48" s="1">
        <f t="shared" si="35"/>
        <v>16</v>
      </c>
      <c r="P48" s="1">
        <f t="shared" si="36"/>
        <v>5</v>
      </c>
      <c r="Q48" s="1">
        <f t="shared" si="37"/>
        <v>5</v>
      </c>
      <c r="R48" s="1">
        <f t="shared" si="38"/>
        <v>7</v>
      </c>
      <c r="S48" s="1">
        <f t="shared" si="39"/>
        <v>11</v>
      </c>
      <c r="T48" s="1">
        <f t="shared" si="40"/>
        <v>3</v>
      </c>
      <c r="U48" s="1">
        <f t="shared" si="41"/>
        <v>6</v>
      </c>
      <c r="V48" s="1">
        <f t="shared" si="42"/>
        <v>6</v>
      </c>
      <c r="W48" s="1">
        <f t="shared" si="43"/>
        <v>2</v>
      </c>
      <c r="X48" s="1">
        <f t="shared" si="44"/>
        <v>15</v>
      </c>
      <c r="Y48" s="1">
        <f t="shared" si="45"/>
        <v>11</v>
      </c>
      <c r="Z48" s="1">
        <f t="shared" si="46"/>
        <v>4</v>
      </c>
      <c r="AA48" s="1" t="str">
        <f t="shared" si="27"/>
        <v>L</v>
      </c>
      <c r="AB48" s="1">
        <f t="shared" si="47"/>
        <v>2</v>
      </c>
      <c r="AC48" s="1" t="str">
        <f t="shared" si="28"/>
        <v>OTL</v>
      </c>
      <c r="AD48" s="1">
        <f t="shared" si="48"/>
        <v>6</v>
      </c>
      <c r="AE48" s="1">
        <f t="shared" si="49"/>
        <v>1</v>
      </c>
      <c r="AF48" s="1">
        <f t="shared" si="50"/>
        <v>3</v>
      </c>
      <c r="AG48" s="43"/>
    </row>
    <row r="49" spans="1:33" x14ac:dyDescent="0.3">
      <c r="A49" s="42">
        <v>46039</v>
      </c>
      <c r="B49" s="1">
        <v>48</v>
      </c>
      <c r="C49" s="1" t="s">
        <v>65</v>
      </c>
      <c r="D49" s="1" t="s">
        <v>0</v>
      </c>
      <c r="E49" s="1">
        <v>4</v>
      </c>
      <c r="F49" s="1">
        <v>3</v>
      </c>
      <c r="G49" s="1" t="s">
        <v>84</v>
      </c>
      <c r="H49" s="1" t="s">
        <v>83</v>
      </c>
      <c r="I49" s="1">
        <f t="shared" si="29"/>
        <v>24</v>
      </c>
      <c r="J49" s="1">
        <f t="shared" si="30"/>
        <v>16</v>
      </c>
      <c r="K49" s="1">
        <f t="shared" si="31"/>
        <v>7</v>
      </c>
      <c r="L49" s="1">
        <f t="shared" si="32"/>
        <v>8</v>
      </c>
      <c r="M49" s="1">
        <f t="shared" si="33"/>
        <v>0</v>
      </c>
      <c r="N49" s="1">
        <f t="shared" si="34"/>
        <v>1</v>
      </c>
      <c r="O49" s="1">
        <f t="shared" si="35"/>
        <v>16</v>
      </c>
      <c r="P49" s="1">
        <f t="shared" si="36"/>
        <v>5</v>
      </c>
      <c r="Q49" s="1">
        <f t="shared" si="37"/>
        <v>5</v>
      </c>
      <c r="R49" s="1">
        <f t="shared" si="38"/>
        <v>8</v>
      </c>
      <c r="S49" s="1">
        <f t="shared" si="39"/>
        <v>11</v>
      </c>
      <c r="T49" s="1">
        <f t="shared" si="40"/>
        <v>3</v>
      </c>
      <c r="U49" s="1">
        <f t="shared" si="41"/>
        <v>6</v>
      </c>
      <c r="V49" s="1">
        <f t="shared" si="42"/>
        <v>6</v>
      </c>
      <c r="W49" s="1">
        <f t="shared" si="43"/>
        <v>2</v>
      </c>
      <c r="X49" s="1">
        <f t="shared" si="44"/>
        <v>15</v>
      </c>
      <c r="Y49" s="1">
        <f t="shared" si="45"/>
        <v>11</v>
      </c>
      <c r="Z49" s="1">
        <f t="shared" si="46"/>
        <v>4</v>
      </c>
      <c r="AA49" s="1" t="str">
        <f t="shared" si="27"/>
        <v>W</v>
      </c>
      <c r="AB49" s="1">
        <f t="shared" si="47"/>
        <v>1</v>
      </c>
      <c r="AC49" s="1" t="str">
        <f t="shared" si="28"/>
        <v>W</v>
      </c>
      <c r="AD49" s="1">
        <f t="shared" si="48"/>
        <v>7</v>
      </c>
      <c r="AE49" s="1">
        <f t="shared" si="49"/>
        <v>1</v>
      </c>
      <c r="AF49" s="1">
        <f t="shared" si="50"/>
        <v>2</v>
      </c>
      <c r="AG49" s="43"/>
    </row>
    <row r="50" spans="1:33" x14ac:dyDescent="0.3">
      <c r="A50" s="42">
        <v>46041</v>
      </c>
      <c r="B50" s="1">
        <v>49</v>
      </c>
      <c r="C50" s="1" t="s">
        <v>66</v>
      </c>
      <c r="D50" s="1" t="s">
        <v>17</v>
      </c>
      <c r="E50" s="1">
        <v>3</v>
      </c>
      <c r="F50" s="1">
        <v>6</v>
      </c>
      <c r="G50" s="1" t="s">
        <v>83</v>
      </c>
      <c r="H50" s="1" t="s">
        <v>83</v>
      </c>
      <c r="I50" s="1">
        <f t="shared" si="29"/>
        <v>24</v>
      </c>
      <c r="J50" s="1">
        <f t="shared" si="30"/>
        <v>17</v>
      </c>
      <c r="K50" s="1">
        <f t="shared" si="31"/>
        <v>7</v>
      </c>
      <c r="L50" s="1">
        <f t="shared" si="32"/>
        <v>8</v>
      </c>
      <c r="M50" s="1">
        <f t="shared" si="33"/>
        <v>0</v>
      </c>
      <c r="N50" s="1">
        <f t="shared" si="34"/>
        <v>1</v>
      </c>
      <c r="O50" s="1">
        <f t="shared" si="35"/>
        <v>16</v>
      </c>
      <c r="P50" s="1">
        <f t="shared" si="36"/>
        <v>6</v>
      </c>
      <c r="Q50" s="1">
        <f t="shared" si="37"/>
        <v>5</v>
      </c>
      <c r="R50" s="1">
        <f t="shared" si="38"/>
        <v>8</v>
      </c>
      <c r="S50" s="1">
        <f t="shared" si="39"/>
        <v>11</v>
      </c>
      <c r="T50" s="1">
        <f t="shared" si="40"/>
        <v>3</v>
      </c>
      <c r="U50" s="1">
        <f t="shared" si="41"/>
        <v>6</v>
      </c>
      <c r="V50" s="1">
        <f t="shared" si="42"/>
        <v>6</v>
      </c>
      <c r="W50" s="1">
        <f t="shared" si="43"/>
        <v>2</v>
      </c>
      <c r="X50" s="1">
        <f t="shared" si="44"/>
        <v>15</v>
      </c>
      <c r="Y50" s="1">
        <f t="shared" si="45"/>
        <v>11</v>
      </c>
      <c r="Z50" s="1">
        <f t="shared" si="46"/>
        <v>4</v>
      </c>
      <c r="AA50" s="1" t="str">
        <f t="shared" si="27"/>
        <v>L</v>
      </c>
      <c r="AB50" s="1">
        <f t="shared" si="47"/>
        <v>1</v>
      </c>
      <c r="AC50" s="1" t="str">
        <f t="shared" si="28"/>
        <v>L</v>
      </c>
      <c r="AD50" s="1">
        <f t="shared" si="48"/>
        <v>6</v>
      </c>
      <c r="AE50" s="1">
        <f t="shared" si="49"/>
        <v>2</v>
      </c>
      <c r="AF50" s="1">
        <f t="shared" si="50"/>
        <v>2</v>
      </c>
      <c r="AG50" s="43"/>
    </row>
    <row r="51" spans="1:33" x14ac:dyDescent="0.3">
      <c r="A51" s="42">
        <v>46043</v>
      </c>
      <c r="B51" s="1">
        <v>50</v>
      </c>
      <c r="C51" s="1" t="s">
        <v>66</v>
      </c>
      <c r="D51" s="1" t="s">
        <v>21</v>
      </c>
      <c r="E51" s="1">
        <v>1</v>
      </c>
      <c r="F51" s="1">
        <v>2</v>
      </c>
      <c r="G51" s="1" t="s">
        <v>84</v>
      </c>
      <c r="H51" s="1" t="s">
        <v>83</v>
      </c>
      <c r="I51" s="1">
        <f t="shared" si="29"/>
        <v>24</v>
      </c>
      <c r="J51" s="1">
        <f t="shared" si="30"/>
        <v>17</v>
      </c>
      <c r="K51" s="1">
        <f t="shared" si="31"/>
        <v>7</v>
      </c>
      <c r="L51" s="1">
        <f t="shared" si="32"/>
        <v>9</v>
      </c>
      <c r="M51" s="1">
        <f t="shared" si="33"/>
        <v>0</v>
      </c>
      <c r="N51" s="1">
        <f t="shared" si="34"/>
        <v>1</v>
      </c>
      <c r="O51" s="1">
        <f t="shared" si="35"/>
        <v>16</v>
      </c>
      <c r="P51" s="1">
        <f t="shared" si="36"/>
        <v>6</v>
      </c>
      <c r="Q51" s="1">
        <f t="shared" si="37"/>
        <v>6</v>
      </c>
      <c r="R51" s="1">
        <f t="shared" si="38"/>
        <v>8</v>
      </c>
      <c r="S51" s="1">
        <f t="shared" si="39"/>
        <v>11</v>
      </c>
      <c r="T51" s="1">
        <f t="shared" si="40"/>
        <v>3</v>
      </c>
      <c r="U51" s="1">
        <f t="shared" si="41"/>
        <v>6</v>
      </c>
      <c r="V51" s="1">
        <f t="shared" si="42"/>
        <v>6</v>
      </c>
      <c r="W51" s="1">
        <f t="shared" si="43"/>
        <v>3</v>
      </c>
      <c r="X51" s="1">
        <f t="shared" si="44"/>
        <v>15</v>
      </c>
      <c r="Y51" s="1">
        <f t="shared" si="45"/>
        <v>11</v>
      </c>
      <c r="Z51" s="1">
        <f t="shared" si="46"/>
        <v>5</v>
      </c>
      <c r="AA51" s="1" t="str">
        <f t="shared" si="27"/>
        <v>L</v>
      </c>
      <c r="AB51" s="1">
        <f t="shared" si="47"/>
        <v>2</v>
      </c>
      <c r="AC51" s="1" t="str">
        <f t="shared" si="28"/>
        <v>OTL</v>
      </c>
      <c r="AD51" s="1">
        <f t="shared" si="48"/>
        <v>5</v>
      </c>
      <c r="AE51" s="1">
        <f t="shared" si="49"/>
        <v>2</v>
      </c>
      <c r="AF51" s="1">
        <f t="shared" si="50"/>
        <v>3</v>
      </c>
      <c r="AG51" s="43"/>
    </row>
    <row r="52" spans="1:33" x14ac:dyDescent="0.3">
      <c r="A52" s="42">
        <v>46045</v>
      </c>
      <c r="B52" s="1">
        <v>51</v>
      </c>
      <c r="C52" s="1" t="s">
        <v>66</v>
      </c>
      <c r="D52" s="1" t="s">
        <v>2</v>
      </c>
      <c r="E52" s="1">
        <v>3</v>
      </c>
      <c r="F52" s="1">
        <v>6</v>
      </c>
      <c r="G52" s="1" t="s">
        <v>83</v>
      </c>
      <c r="H52" s="1" t="s">
        <v>83</v>
      </c>
      <c r="I52" s="1">
        <f t="shared" si="29"/>
        <v>24</v>
      </c>
      <c r="J52" s="1">
        <f t="shared" si="30"/>
        <v>18</v>
      </c>
      <c r="K52" s="1">
        <f t="shared" si="31"/>
        <v>7</v>
      </c>
      <c r="L52" s="1">
        <f t="shared" si="32"/>
        <v>9</v>
      </c>
      <c r="M52" s="1">
        <f t="shared" si="33"/>
        <v>0</v>
      </c>
      <c r="N52" s="1">
        <f t="shared" si="34"/>
        <v>1</v>
      </c>
      <c r="O52" s="1">
        <f t="shared" si="35"/>
        <v>16</v>
      </c>
      <c r="P52" s="1">
        <f t="shared" si="36"/>
        <v>7</v>
      </c>
      <c r="Q52" s="1">
        <f t="shared" si="37"/>
        <v>6</v>
      </c>
      <c r="R52" s="1">
        <f t="shared" si="38"/>
        <v>8</v>
      </c>
      <c r="S52" s="1">
        <f t="shared" si="39"/>
        <v>11</v>
      </c>
      <c r="T52" s="1">
        <f t="shared" si="40"/>
        <v>3</v>
      </c>
      <c r="U52" s="1">
        <f t="shared" si="41"/>
        <v>6</v>
      </c>
      <c r="V52" s="1">
        <f t="shared" si="42"/>
        <v>6</v>
      </c>
      <c r="W52" s="1">
        <f t="shared" si="43"/>
        <v>3</v>
      </c>
      <c r="X52" s="1">
        <f t="shared" si="44"/>
        <v>15</v>
      </c>
      <c r="Y52" s="1">
        <f t="shared" si="45"/>
        <v>11</v>
      </c>
      <c r="Z52" s="1">
        <f t="shared" si="46"/>
        <v>5</v>
      </c>
      <c r="AA52" s="1" t="str">
        <f t="shared" si="27"/>
        <v>L</v>
      </c>
      <c r="AB52" s="1">
        <f t="shared" si="47"/>
        <v>3</v>
      </c>
      <c r="AC52" s="1" t="str">
        <f t="shared" si="28"/>
        <v>L</v>
      </c>
      <c r="AD52" s="1">
        <f t="shared" si="48"/>
        <v>5</v>
      </c>
      <c r="AE52" s="1">
        <f t="shared" si="49"/>
        <v>3</v>
      </c>
      <c r="AF52" s="1">
        <f t="shared" si="50"/>
        <v>2</v>
      </c>
      <c r="AG52" s="43"/>
    </row>
    <row r="53" spans="1:33" x14ac:dyDescent="0.3">
      <c r="A53" s="42">
        <v>46047</v>
      </c>
      <c r="B53" s="1">
        <v>52</v>
      </c>
      <c r="C53" s="1" t="s">
        <v>66</v>
      </c>
      <c r="D53" s="1" t="s">
        <v>24</v>
      </c>
      <c r="E53" s="1">
        <v>1</v>
      </c>
      <c r="F53" s="1">
        <v>4</v>
      </c>
      <c r="G53" s="1" t="s">
        <v>83</v>
      </c>
      <c r="H53" s="1" t="s">
        <v>83</v>
      </c>
      <c r="I53" s="1">
        <f t="shared" si="29"/>
        <v>24</v>
      </c>
      <c r="J53" s="1">
        <f t="shared" si="30"/>
        <v>19</v>
      </c>
      <c r="K53" s="1">
        <f t="shared" si="31"/>
        <v>7</v>
      </c>
      <c r="L53" s="1">
        <f t="shared" si="32"/>
        <v>9</v>
      </c>
      <c r="M53" s="1">
        <f t="shared" si="33"/>
        <v>0</v>
      </c>
      <c r="N53" s="1">
        <f t="shared" si="34"/>
        <v>1</v>
      </c>
      <c r="O53" s="1">
        <f t="shared" si="35"/>
        <v>16</v>
      </c>
      <c r="P53" s="1">
        <f t="shared" si="36"/>
        <v>8</v>
      </c>
      <c r="Q53" s="1">
        <f t="shared" si="37"/>
        <v>6</v>
      </c>
      <c r="R53" s="1">
        <f t="shared" si="38"/>
        <v>8</v>
      </c>
      <c r="S53" s="1">
        <f t="shared" si="39"/>
        <v>11</v>
      </c>
      <c r="T53" s="1">
        <f t="shared" si="40"/>
        <v>3</v>
      </c>
      <c r="U53" s="1">
        <f t="shared" si="41"/>
        <v>6</v>
      </c>
      <c r="V53" s="1">
        <f t="shared" si="42"/>
        <v>6</v>
      </c>
      <c r="W53" s="1">
        <f t="shared" si="43"/>
        <v>3</v>
      </c>
      <c r="X53" s="1">
        <f t="shared" si="44"/>
        <v>15</v>
      </c>
      <c r="Y53" s="1">
        <f t="shared" si="45"/>
        <v>11</v>
      </c>
      <c r="Z53" s="1">
        <f t="shared" si="46"/>
        <v>5</v>
      </c>
      <c r="AA53" s="1" t="str">
        <f t="shared" si="27"/>
        <v>L</v>
      </c>
      <c r="AB53" s="1">
        <f t="shared" si="47"/>
        <v>4</v>
      </c>
      <c r="AC53" s="1" t="str">
        <f t="shared" si="28"/>
        <v>L</v>
      </c>
      <c r="AD53" s="1">
        <f t="shared" si="48"/>
        <v>4</v>
      </c>
      <c r="AE53" s="1">
        <f t="shared" si="49"/>
        <v>4</v>
      </c>
      <c r="AF53" s="1">
        <f t="shared" si="50"/>
        <v>2</v>
      </c>
      <c r="AG53" s="43"/>
    </row>
    <row r="54" spans="1:33" x14ac:dyDescent="0.3">
      <c r="A54" s="42">
        <v>46049</v>
      </c>
      <c r="B54" s="1">
        <v>53</v>
      </c>
      <c r="C54" s="1" t="s">
        <v>66</v>
      </c>
      <c r="D54" s="1" t="s">
        <v>28</v>
      </c>
      <c r="E54" s="1">
        <v>4</v>
      </c>
      <c r="F54" s="1">
        <v>7</v>
      </c>
      <c r="G54" s="1" t="s">
        <v>83</v>
      </c>
      <c r="H54" s="1" t="s">
        <v>83</v>
      </c>
      <c r="I54" s="1">
        <f t="shared" si="29"/>
        <v>24</v>
      </c>
      <c r="J54" s="1">
        <f t="shared" si="30"/>
        <v>20</v>
      </c>
      <c r="K54" s="1">
        <f t="shared" si="31"/>
        <v>7</v>
      </c>
      <c r="L54" s="1">
        <f t="shared" si="32"/>
        <v>9</v>
      </c>
      <c r="M54" s="1">
        <f t="shared" si="33"/>
        <v>0</v>
      </c>
      <c r="N54" s="1">
        <f t="shared" si="34"/>
        <v>1</v>
      </c>
      <c r="O54" s="1">
        <f t="shared" si="35"/>
        <v>16</v>
      </c>
      <c r="P54" s="1">
        <f t="shared" si="36"/>
        <v>9</v>
      </c>
      <c r="Q54" s="1">
        <f t="shared" si="37"/>
        <v>6</v>
      </c>
      <c r="R54" s="1">
        <f t="shared" si="38"/>
        <v>8</v>
      </c>
      <c r="S54" s="1">
        <f t="shared" si="39"/>
        <v>11</v>
      </c>
      <c r="T54" s="1">
        <f t="shared" si="40"/>
        <v>3</v>
      </c>
      <c r="U54" s="1">
        <f t="shared" si="41"/>
        <v>6</v>
      </c>
      <c r="V54" s="1">
        <f t="shared" si="42"/>
        <v>7</v>
      </c>
      <c r="W54" s="1">
        <f t="shared" si="43"/>
        <v>3</v>
      </c>
      <c r="X54" s="1">
        <f t="shared" si="44"/>
        <v>15</v>
      </c>
      <c r="Y54" s="1">
        <f t="shared" si="45"/>
        <v>12</v>
      </c>
      <c r="Z54" s="1">
        <f t="shared" si="46"/>
        <v>5</v>
      </c>
      <c r="AA54" s="1" t="str">
        <f t="shared" si="27"/>
        <v>L</v>
      </c>
      <c r="AB54" s="1">
        <f t="shared" si="47"/>
        <v>5</v>
      </c>
      <c r="AC54" s="1" t="str">
        <f t="shared" si="28"/>
        <v>L</v>
      </c>
      <c r="AD54" s="1">
        <f t="shared" si="48"/>
        <v>3</v>
      </c>
      <c r="AE54" s="1">
        <f t="shared" si="49"/>
        <v>5</v>
      </c>
      <c r="AF54" s="1">
        <f t="shared" si="50"/>
        <v>2</v>
      </c>
      <c r="AG54" s="43"/>
    </row>
    <row r="55" spans="1:33" x14ac:dyDescent="0.3">
      <c r="A55" s="42">
        <v>46051</v>
      </c>
      <c r="B55" s="1">
        <v>54</v>
      </c>
      <c r="C55" s="1" t="s">
        <v>65</v>
      </c>
      <c r="D55" s="1" t="s">
        <v>7</v>
      </c>
      <c r="E55" s="1">
        <v>2</v>
      </c>
      <c r="F55" s="1">
        <v>5</v>
      </c>
      <c r="G55" s="1" t="s">
        <v>83</v>
      </c>
      <c r="H55" s="1" t="s">
        <v>83</v>
      </c>
      <c r="I55" s="1">
        <f t="shared" si="29"/>
        <v>24</v>
      </c>
      <c r="J55" s="1">
        <f t="shared" si="30"/>
        <v>21</v>
      </c>
      <c r="K55" s="1">
        <f t="shared" si="31"/>
        <v>7</v>
      </c>
      <c r="L55" s="1">
        <f t="shared" si="32"/>
        <v>9</v>
      </c>
      <c r="M55" s="1">
        <f t="shared" si="33"/>
        <v>0</v>
      </c>
      <c r="N55" s="1">
        <f t="shared" si="34"/>
        <v>1</v>
      </c>
      <c r="O55" s="1">
        <f t="shared" si="35"/>
        <v>16</v>
      </c>
      <c r="P55" s="1">
        <f t="shared" si="36"/>
        <v>9</v>
      </c>
      <c r="Q55" s="1">
        <f t="shared" si="37"/>
        <v>6</v>
      </c>
      <c r="R55" s="1">
        <f t="shared" si="38"/>
        <v>8</v>
      </c>
      <c r="S55" s="1">
        <f t="shared" si="39"/>
        <v>12</v>
      </c>
      <c r="T55" s="1">
        <f t="shared" si="40"/>
        <v>3</v>
      </c>
      <c r="U55" s="1">
        <f t="shared" si="41"/>
        <v>6</v>
      </c>
      <c r="V55" s="1">
        <f t="shared" si="42"/>
        <v>7</v>
      </c>
      <c r="W55" s="1">
        <f t="shared" si="43"/>
        <v>3</v>
      </c>
      <c r="X55" s="1">
        <f t="shared" si="44"/>
        <v>15</v>
      </c>
      <c r="Y55" s="1">
        <f t="shared" si="45"/>
        <v>12</v>
      </c>
      <c r="Z55" s="1">
        <f t="shared" si="46"/>
        <v>5</v>
      </c>
      <c r="AA55" s="1" t="str">
        <f t="shared" si="27"/>
        <v>L</v>
      </c>
      <c r="AB55" s="1">
        <f t="shared" si="47"/>
        <v>6</v>
      </c>
      <c r="AC55" s="1" t="str">
        <f t="shared" si="28"/>
        <v>L</v>
      </c>
      <c r="AD55" s="1">
        <f t="shared" si="48"/>
        <v>2</v>
      </c>
      <c r="AE55" s="1">
        <f t="shared" si="49"/>
        <v>6</v>
      </c>
      <c r="AF55" s="1">
        <f t="shared" si="50"/>
        <v>2</v>
      </c>
      <c r="AG55" s="43"/>
    </row>
    <row r="56" spans="1:33" x14ac:dyDescent="0.3">
      <c r="A56" s="42">
        <v>46053</v>
      </c>
      <c r="B56" s="1">
        <v>55</v>
      </c>
      <c r="C56" s="1" t="s">
        <v>65</v>
      </c>
      <c r="D56" s="1" t="s">
        <v>3</v>
      </c>
      <c r="E56" s="1">
        <v>3</v>
      </c>
      <c r="F56" s="1">
        <v>2</v>
      </c>
      <c r="G56" s="1" t="s">
        <v>84</v>
      </c>
      <c r="H56" s="1" t="s">
        <v>84</v>
      </c>
      <c r="I56" s="1">
        <f t="shared" si="29"/>
        <v>25</v>
      </c>
      <c r="J56" s="1">
        <f t="shared" si="30"/>
        <v>21</v>
      </c>
      <c r="K56" s="1">
        <f t="shared" si="31"/>
        <v>8</v>
      </c>
      <c r="L56" s="1">
        <f t="shared" si="32"/>
        <v>9</v>
      </c>
      <c r="M56" s="1">
        <f t="shared" si="33"/>
        <v>1</v>
      </c>
      <c r="N56" s="1">
        <f t="shared" si="34"/>
        <v>1</v>
      </c>
      <c r="O56" s="1">
        <f t="shared" si="35"/>
        <v>16</v>
      </c>
      <c r="P56" s="1">
        <f t="shared" si="36"/>
        <v>9</v>
      </c>
      <c r="Q56" s="1">
        <f t="shared" si="37"/>
        <v>6</v>
      </c>
      <c r="R56" s="1">
        <f t="shared" si="38"/>
        <v>9</v>
      </c>
      <c r="S56" s="1">
        <f t="shared" si="39"/>
        <v>12</v>
      </c>
      <c r="T56" s="1">
        <f t="shared" si="40"/>
        <v>3</v>
      </c>
      <c r="U56" s="1">
        <f t="shared" si="41"/>
        <v>6</v>
      </c>
      <c r="V56" s="1">
        <f t="shared" si="42"/>
        <v>7</v>
      </c>
      <c r="W56" s="1">
        <f t="shared" si="43"/>
        <v>3</v>
      </c>
      <c r="X56" s="1">
        <f t="shared" si="44"/>
        <v>15</v>
      </c>
      <c r="Y56" s="1">
        <f t="shared" si="45"/>
        <v>12</v>
      </c>
      <c r="Z56" s="1">
        <f t="shared" si="46"/>
        <v>5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2</v>
      </c>
      <c r="AE56" s="1">
        <f t="shared" si="49"/>
        <v>6</v>
      </c>
      <c r="AF56" s="1">
        <f t="shared" si="50"/>
        <v>2</v>
      </c>
      <c r="AG56" s="43"/>
    </row>
    <row r="57" spans="1:33" x14ac:dyDescent="0.3">
      <c r="A57" s="42">
        <v>46055</v>
      </c>
      <c r="B57" s="1">
        <v>56</v>
      </c>
      <c r="C57" s="1" t="s">
        <v>65</v>
      </c>
      <c r="D57" s="1" t="s">
        <v>27</v>
      </c>
      <c r="E57" s="1">
        <v>4</v>
      </c>
      <c r="F57" s="1">
        <v>2</v>
      </c>
      <c r="G57" s="1" t="s">
        <v>83</v>
      </c>
      <c r="H57" s="1" t="s">
        <v>83</v>
      </c>
      <c r="I57" s="1">
        <f t="shared" si="29"/>
        <v>26</v>
      </c>
      <c r="J57" s="1">
        <f t="shared" si="30"/>
        <v>21</v>
      </c>
      <c r="K57" s="1">
        <f t="shared" si="31"/>
        <v>8</v>
      </c>
      <c r="L57" s="1">
        <f t="shared" si="32"/>
        <v>9</v>
      </c>
      <c r="M57" s="1">
        <f t="shared" si="33"/>
        <v>1</v>
      </c>
      <c r="N57" s="1">
        <f t="shared" si="34"/>
        <v>1</v>
      </c>
      <c r="O57" s="1">
        <f t="shared" si="35"/>
        <v>16</v>
      </c>
      <c r="P57" s="1">
        <f t="shared" si="36"/>
        <v>9</v>
      </c>
      <c r="Q57" s="1">
        <f t="shared" si="37"/>
        <v>6</v>
      </c>
      <c r="R57" s="1">
        <f t="shared" si="38"/>
        <v>10</v>
      </c>
      <c r="S57" s="1">
        <f t="shared" si="39"/>
        <v>12</v>
      </c>
      <c r="T57" s="1">
        <f t="shared" si="40"/>
        <v>3</v>
      </c>
      <c r="U57" s="1">
        <f t="shared" si="41"/>
        <v>6</v>
      </c>
      <c r="V57" s="1">
        <f t="shared" si="42"/>
        <v>7</v>
      </c>
      <c r="W57" s="1">
        <f t="shared" si="43"/>
        <v>3</v>
      </c>
      <c r="X57" s="1">
        <f t="shared" si="44"/>
        <v>15</v>
      </c>
      <c r="Y57" s="1">
        <f t="shared" si="45"/>
        <v>12</v>
      </c>
      <c r="Z57" s="1">
        <f t="shared" si="46"/>
        <v>5</v>
      </c>
      <c r="AA57" s="1" t="str">
        <f t="shared" si="27"/>
        <v>W</v>
      </c>
      <c r="AB57" s="1">
        <f t="shared" si="47"/>
        <v>2</v>
      </c>
      <c r="AC57" s="1" t="str">
        <f t="shared" si="28"/>
        <v>W</v>
      </c>
      <c r="AD57" s="1">
        <f t="shared" si="48"/>
        <v>3</v>
      </c>
      <c r="AE57" s="1">
        <f t="shared" si="49"/>
        <v>5</v>
      </c>
      <c r="AF57" s="1">
        <f t="shared" si="50"/>
        <v>2</v>
      </c>
      <c r="AG57" s="43"/>
    </row>
    <row r="58" spans="1:33" x14ac:dyDescent="0.3">
      <c r="A58" s="42">
        <v>46056</v>
      </c>
      <c r="B58" s="1">
        <v>57</v>
      </c>
      <c r="C58" s="1" t="s">
        <v>65</v>
      </c>
      <c r="D58" s="1" t="s">
        <v>20</v>
      </c>
      <c r="E58" s="1">
        <v>5</v>
      </c>
      <c r="F58" s="1">
        <v>2</v>
      </c>
      <c r="G58" s="1" t="s">
        <v>83</v>
      </c>
      <c r="H58" s="1" t="s">
        <v>83</v>
      </c>
      <c r="I58" s="1">
        <f t="shared" si="29"/>
        <v>27</v>
      </c>
      <c r="J58" s="1">
        <f t="shared" si="30"/>
        <v>21</v>
      </c>
      <c r="K58" s="1">
        <f t="shared" si="31"/>
        <v>8</v>
      </c>
      <c r="L58" s="1">
        <f t="shared" si="32"/>
        <v>9</v>
      </c>
      <c r="M58" s="1">
        <f t="shared" si="33"/>
        <v>1</v>
      </c>
      <c r="N58" s="1">
        <f t="shared" si="34"/>
        <v>1</v>
      </c>
      <c r="O58" s="1">
        <f t="shared" si="35"/>
        <v>16</v>
      </c>
      <c r="P58" s="1">
        <f t="shared" si="36"/>
        <v>9</v>
      </c>
      <c r="Q58" s="1">
        <f t="shared" si="37"/>
        <v>6</v>
      </c>
      <c r="R58" s="1">
        <f t="shared" si="38"/>
        <v>11</v>
      </c>
      <c r="S58" s="1">
        <f t="shared" si="39"/>
        <v>12</v>
      </c>
      <c r="T58" s="1">
        <f t="shared" si="40"/>
        <v>3</v>
      </c>
      <c r="U58" s="1">
        <f t="shared" si="41"/>
        <v>6</v>
      </c>
      <c r="V58" s="1">
        <f t="shared" si="42"/>
        <v>7</v>
      </c>
      <c r="W58" s="1">
        <f t="shared" si="43"/>
        <v>3</v>
      </c>
      <c r="X58" s="1">
        <f t="shared" si="44"/>
        <v>15</v>
      </c>
      <c r="Y58" s="1">
        <f t="shared" si="45"/>
        <v>12</v>
      </c>
      <c r="Z58" s="1">
        <f t="shared" si="46"/>
        <v>5</v>
      </c>
      <c r="AA58" s="1" t="str">
        <f t="shared" si="27"/>
        <v>W</v>
      </c>
      <c r="AB58" s="1">
        <f t="shared" si="47"/>
        <v>3</v>
      </c>
      <c r="AC58" s="1" t="str">
        <f t="shared" si="28"/>
        <v>W</v>
      </c>
      <c r="AD58" s="1">
        <f t="shared" si="48"/>
        <v>4</v>
      </c>
      <c r="AE58" s="1">
        <f t="shared" si="49"/>
        <v>5</v>
      </c>
      <c r="AF58" s="1">
        <f t="shared" si="50"/>
        <v>1</v>
      </c>
      <c r="AG58" s="43"/>
    </row>
    <row r="59" spans="1:33" x14ac:dyDescent="0.3">
      <c r="A59" s="42">
        <v>46078</v>
      </c>
      <c r="B59" s="1">
        <v>58</v>
      </c>
      <c r="C59" s="1" t="s">
        <v>65</v>
      </c>
      <c r="D59" s="1" t="s">
        <v>5</v>
      </c>
      <c r="E59" s="1">
        <v>2</v>
      </c>
      <c r="F59" s="1">
        <v>4</v>
      </c>
      <c r="G59" s="1" t="s">
        <v>83</v>
      </c>
      <c r="H59" s="1" t="s">
        <v>83</v>
      </c>
      <c r="I59" s="1">
        <f t="shared" si="29"/>
        <v>27</v>
      </c>
      <c r="J59" s="1">
        <f t="shared" si="30"/>
        <v>22</v>
      </c>
      <c r="K59" s="1">
        <f t="shared" si="31"/>
        <v>8</v>
      </c>
      <c r="L59" s="1">
        <f t="shared" si="32"/>
        <v>9</v>
      </c>
      <c r="M59" s="1">
        <f t="shared" si="33"/>
        <v>1</v>
      </c>
      <c r="N59" s="1">
        <f t="shared" si="34"/>
        <v>1</v>
      </c>
      <c r="O59" s="1">
        <f t="shared" si="35"/>
        <v>16</v>
      </c>
      <c r="P59" s="1">
        <f t="shared" si="36"/>
        <v>9</v>
      </c>
      <c r="Q59" s="1">
        <f t="shared" si="37"/>
        <v>6</v>
      </c>
      <c r="R59" s="1">
        <f t="shared" si="38"/>
        <v>11</v>
      </c>
      <c r="S59" s="1">
        <f t="shared" si="39"/>
        <v>13</v>
      </c>
      <c r="T59" s="1">
        <f t="shared" si="40"/>
        <v>3</v>
      </c>
      <c r="U59" s="1">
        <f t="shared" si="41"/>
        <v>6</v>
      </c>
      <c r="V59" s="1">
        <f t="shared" si="42"/>
        <v>8</v>
      </c>
      <c r="W59" s="1">
        <f t="shared" si="43"/>
        <v>3</v>
      </c>
      <c r="X59" s="1">
        <f t="shared" si="44"/>
        <v>15</v>
      </c>
      <c r="Y59" s="1">
        <f t="shared" si="45"/>
        <v>13</v>
      </c>
      <c r="Z59" s="1">
        <f t="shared" si="46"/>
        <v>5</v>
      </c>
      <c r="AA59" s="1" t="str">
        <f t="shared" si="27"/>
        <v>L</v>
      </c>
      <c r="AB59" s="1">
        <f t="shared" si="47"/>
        <v>1</v>
      </c>
      <c r="AC59" s="1" t="str">
        <f t="shared" si="28"/>
        <v>L</v>
      </c>
      <c r="AD59" s="1">
        <f t="shared" si="48"/>
        <v>3</v>
      </c>
      <c r="AE59" s="1">
        <f t="shared" si="49"/>
        <v>6</v>
      </c>
      <c r="AF59" s="1">
        <f t="shared" si="50"/>
        <v>1</v>
      </c>
      <c r="AG59" s="43"/>
    </row>
    <row r="60" spans="1:33" x14ac:dyDescent="0.3">
      <c r="A60" s="42">
        <v>46079</v>
      </c>
      <c r="B60" s="1">
        <v>59</v>
      </c>
      <c r="C60" s="1" t="s">
        <v>65</v>
      </c>
      <c r="D60" s="1" t="s">
        <v>19</v>
      </c>
      <c r="E60" s="1">
        <v>1</v>
      </c>
      <c r="F60" s="1">
        <v>5</v>
      </c>
      <c r="G60" s="1" t="s">
        <v>83</v>
      </c>
      <c r="H60" s="1" t="s">
        <v>83</v>
      </c>
      <c r="I60" s="1">
        <f t="shared" si="29"/>
        <v>27</v>
      </c>
      <c r="J60" s="1">
        <f t="shared" si="30"/>
        <v>23</v>
      </c>
      <c r="K60" s="1">
        <f t="shared" si="31"/>
        <v>8</v>
      </c>
      <c r="L60" s="1">
        <f t="shared" si="32"/>
        <v>9</v>
      </c>
      <c r="M60" s="1">
        <f t="shared" si="33"/>
        <v>1</v>
      </c>
      <c r="N60" s="1">
        <f t="shared" si="34"/>
        <v>1</v>
      </c>
      <c r="O60" s="1">
        <f t="shared" si="35"/>
        <v>16</v>
      </c>
      <c r="P60" s="1">
        <f t="shared" si="36"/>
        <v>9</v>
      </c>
      <c r="Q60" s="1">
        <f t="shared" si="37"/>
        <v>6</v>
      </c>
      <c r="R60" s="1">
        <f t="shared" si="38"/>
        <v>11</v>
      </c>
      <c r="S60" s="1">
        <f t="shared" si="39"/>
        <v>14</v>
      </c>
      <c r="T60" s="1">
        <f t="shared" si="40"/>
        <v>3</v>
      </c>
      <c r="U60" s="1">
        <f t="shared" si="41"/>
        <v>6</v>
      </c>
      <c r="V60" s="1">
        <f t="shared" si="42"/>
        <v>9</v>
      </c>
      <c r="W60" s="1">
        <f t="shared" si="43"/>
        <v>3</v>
      </c>
      <c r="X60" s="1">
        <f t="shared" si="44"/>
        <v>15</v>
      </c>
      <c r="Y60" s="1">
        <f t="shared" si="45"/>
        <v>14</v>
      </c>
      <c r="Z60" s="1">
        <f t="shared" si="46"/>
        <v>5</v>
      </c>
      <c r="AA60" s="1" t="str">
        <f t="shared" si="27"/>
        <v>L</v>
      </c>
      <c r="AB60" s="1">
        <f t="shared" si="47"/>
        <v>2</v>
      </c>
      <c r="AC60" s="1" t="str">
        <f t="shared" si="28"/>
        <v>L</v>
      </c>
      <c r="AD60" s="1">
        <f t="shared" si="48"/>
        <v>3</v>
      </c>
      <c r="AE60" s="1">
        <f t="shared" si="49"/>
        <v>6</v>
      </c>
      <c r="AF60" s="1">
        <f t="shared" si="50"/>
        <v>1</v>
      </c>
      <c r="AG60" s="43"/>
    </row>
    <row r="61" spans="1:33" x14ac:dyDescent="0.3">
      <c r="A61" s="42">
        <v>46081</v>
      </c>
      <c r="B61" s="1">
        <v>60</v>
      </c>
      <c r="C61" s="1" t="s">
        <v>66</v>
      </c>
      <c r="D61" s="1" t="s">
        <v>11</v>
      </c>
      <c r="E61" s="1">
        <v>2</v>
      </c>
      <c r="F61" s="1">
        <v>5</v>
      </c>
      <c r="G61" s="1" t="s">
        <v>83</v>
      </c>
      <c r="H61" s="1" t="s">
        <v>83</v>
      </c>
      <c r="I61" s="1">
        <f t="shared" si="29"/>
        <v>27</v>
      </c>
      <c r="J61" s="1">
        <f t="shared" si="30"/>
        <v>24</v>
      </c>
      <c r="K61" s="1">
        <f t="shared" si="31"/>
        <v>8</v>
      </c>
      <c r="L61" s="1">
        <f t="shared" si="32"/>
        <v>9</v>
      </c>
      <c r="M61" s="1">
        <f t="shared" si="33"/>
        <v>1</v>
      </c>
      <c r="N61" s="1">
        <f t="shared" si="34"/>
        <v>1</v>
      </c>
      <c r="O61" s="1">
        <f t="shared" si="35"/>
        <v>16</v>
      </c>
      <c r="P61" s="1">
        <f t="shared" si="36"/>
        <v>10</v>
      </c>
      <c r="Q61" s="1">
        <f t="shared" si="37"/>
        <v>6</v>
      </c>
      <c r="R61" s="1">
        <f t="shared" si="38"/>
        <v>11</v>
      </c>
      <c r="S61" s="1">
        <f t="shared" si="39"/>
        <v>14</v>
      </c>
      <c r="T61" s="1">
        <f t="shared" si="40"/>
        <v>3</v>
      </c>
      <c r="U61" s="1">
        <f t="shared" si="41"/>
        <v>6</v>
      </c>
      <c r="V61" s="1">
        <f t="shared" si="42"/>
        <v>10</v>
      </c>
      <c r="W61" s="1">
        <f t="shared" si="43"/>
        <v>3</v>
      </c>
      <c r="X61" s="1">
        <f t="shared" si="44"/>
        <v>15</v>
      </c>
      <c r="Y61" s="1">
        <f t="shared" si="45"/>
        <v>15</v>
      </c>
      <c r="Z61" s="1">
        <f t="shared" si="46"/>
        <v>5</v>
      </c>
      <c r="AA61" s="1" t="str">
        <f t="shared" si="27"/>
        <v>L</v>
      </c>
      <c r="AB61" s="1">
        <f t="shared" si="47"/>
        <v>3</v>
      </c>
      <c r="AC61" s="1" t="str">
        <f t="shared" si="28"/>
        <v>L</v>
      </c>
      <c r="AD61" s="1">
        <f t="shared" si="48"/>
        <v>3</v>
      </c>
      <c r="AE61" s="1">
        <f t="shared" si="49"/>
        <v>7</v>
      </c>
      <c r="AF61" s="1">
        <f t="shared" si="50"/>
        <v>0</v>
      </c>
      <c r="AG61" s="43"/>
    </row>
    <row r="62" spans="1:33" x14ac:dyDescent="0.3">
      <c r="A62" s="42">
        <v>46083</v>
      </c>
      <c r="B62" s="1">
        <v>61</v>
      </c>
      <c r="C62" s="1" t="s">
        <v>66</v>
      </c>
      <c r="D62" s="1" t="s">
        <v>10</v>
      </c>
      <c r="E62" s="1">
        <v>2</v>
      </c>
      <c r="F62" s="1">
        <v>3</v>
      </c>
      <c r="G62" s="1" t="s">
        <v>84</v>
      </c>
      <c r="H62" s="1" t="s">
        <v>84</v>
      </c>
      <c r="I62" s="1">
        <f t="shared" si="29"/>
        <v>27</v>
      </c>
      <c r="J62" s="1">
        <f t="shared" si="30"/>
        <v>24</v>
      </c>
      <c r="K62" s="1">
        <f t="shared" si="31"/>
        <v>8</v>
      </c>
      <c r="L62" s="1">
        <f t="shared" si="32"/>
        <v>10</v>
      </c>
      <c r="M62" s="1">
        <f t="shared" si="33"/>
        <v>1</v>
      </c>
      <c r="N62" s="1">
        <f t="shared" si="34"/>
        <v>2</v>
      </c>
      <c r="O62" s="1">
        <f t="shared" si="35"/>
        <v>16</v>
      </c>
      <c r="P62" s="1">
        <f t="shared" si="36"/>
        <v>10</v>
      </c>
      <c r="Q62" s="1">
        <f t="shared" si="37"/>
        <v>7</v>
      </c>
      <c r="R62" s="1">
        <f t="shared" si="38"/>
        <v>11</v>
      </c>
      <c r="S62" s="1">
        <f t="shared" si="39"/>
        <v>14</v>
      </c>
      <c r="T62" s="1">
        <f t="shared" si="40"/>
        <v>3</v>
      </c>
      <c r="U62" s="1">
        <f t="shared" si="41"/>
        <v>6</v>
      </c>
      <c r="V62" s="1">
        <f t="shared" si="42"/>
        <v>10</v>
      </c>
      <c r="W62" s="1">
        <f t="shared" si="43"/>
        <v>3</v>
      </c>
      <c r="X62" s="1">
        <f t="shared" si="44"/>
        <v>15</v>
      </c>
      <c r="Y62" s="1">
        <f t="shared" si="45"/>
        <v>15</v>
      </c>
      <c r="Z62" s="1">
        <f t="shared" si="46"/>
        <v>6</v>
      </c>
      <c r="AA62" s="1" t="str">
        <f t="shared" si="27"/>
        <v>L</v>
      </c>
      <c r="AB62" s="1">
        <f t="shared" si="47"/>
        <v>4</v>
      </c>
      <c r="AC62" s="1" t="str">
        <f t="shared" si="28"/>
        <v>OTL</v>
      </c>
      <c r="AD62" s="1">
        <f t="shared" si="48"/>
        <v>3</v>
      </c>
      <c r="AE62" s="1">
        <f t="shared" si="49"/>
        <v>6</v>
      </c>
      <c r="AF62" s="1">
        <f t="shared" si="50"/>
        <v>1</v>
      </c>
      <c r="AG62" s="43"/>
    </row>
    <row r="63" spans="1:33" x14ac:dyDescent="0.3">
      <c r="A63" s="42">
        <v>46085</v>
      </c>
      <c r="B63" s="1">
        <v>62</v>
      </c>
      <c r="C63" s="1" t="s">
        <v>65</v>
      </c>
      <c r="D63" s="1" t="s">
        <v>14</v>
      </c>
      <c r="E63" s="1">
        <v>3</v>
      </c>
      <c r="F63" s="1">
        <v>4</v>
      </c>
      <c r="G63" s="1" t="s">
        <v>84</v>
      </c>
      <c r="H63" s="1" t="s">
        <v>84</v>
      </c>
      <c r="I63" s="1">
        <f t="shared" si="29"/>
        <v>27</v>
      </c>
      <c r="J63" s="1">
        <f t="shared" si="30"/>
        <v>24</v>
      </c>
      <c r="K63" s="1">
        <f t="shared" si="31"/>
        <v>8</v>
      </c>
      <c r="L63" s="1">
        <f t="shared" si="32"/>
        <v>11</v>
      </c>
      <c r="M63" s="1">
        <f t="shared" si="33"/>
        <v>1</v>
      </c>
      <c r="N63" s="1">
        <f t="shared" si="34"/>
        <v>3</v>
      </c>
      <c r="O63" s="1">
        <f t="shared" si="35"/>
        <v>16</v>
      </c>
      <c r="P63" s="1">
        <f t="shared" si="36"/>
        <v>10</v>
      </c>
      <c r="Q63" s="1">
        <f t="shared" si="37"/>
        <v>7</v>
      </c>
      <c r="R63" s="1">
        <f t="shared" si="38"/>
        <v>11</v>
      </c>
      <c r="S63" s="1">
        <f t="shared" si="39"/>
        <v>14</v>
      </c>
      <c r="T63" s="1">
        <f t="shared" si="40"/>
        <v>4</v>
      </c>
      <c r="U63" s="1">
        <f t="shared" si="41"/>
        <v>6</v>
      </c>
      <c r="V63" s="1">
        <f t="shared" si="42"/>
        <v>10</v>
      </c>
      <c r="W63" s="1">
        <f t="shared" si="43"/>
        <v>3</v>
      </c>
      <c r="X63" s="1">
        <f t="shared" si="44"/>
        <v>15</v>
      </c>
      <c r="Y63" s="1">
        <f t="shared" si="45"/>
        <v>15</v>
      </c>
      <c r="Z63" s="1">
        <f t="shared" si="46"/>
        <v>7</v>
      </c>
      <c r="AA63" s="1" t="str">
        <f t="shared" si="27"/>
        <v>L</v>
      </c>
      <c r="AB63" s="1">
        <f t="shared" si="47"/>
        <v>5</v>
      </c>
      <c r="AC63" s="1" t="str">
        <f t="shared" si="28"/>
        <v>OTL</v>
      </c>
      <c r="AD63" s="1">
        <f t="shared" si="48"/>
        <v>3</v>
      </c>
      <c r="AE63" s="1">
        <f t="shared" si="49"/>
        <v>5</v>
      </c>
      <c r="AF63" s="1">
        <f t="shared" si="50"/>
        <v>2</v>
      </c>
      <c r="AG63" s="43"/>
    </row>
    <row r="64" spans="1:33" x14ac:dyDescent="0.3">
      <c r="A64" s="42">
        <v>46086</v>
      </c>
      <c r="B64" s="1">
        <v>63</v>
      </c>
      <c r="C64" s="1" t="s">
        <v>65</v>
      </c>
      <c r="D64" s="1" t="s">
        <v>12</v>
      </c>
      <c r="E64" s="1">
        <v>2</v>
      </c>
      <c r="F64" s="1">
        <v>6</v>
      </c>
      <c r="G64" s="1" t="s">
        <v>83</v>
      </c>
      <c r="H64" s="1" t="s">
        <v>83</v>
      </c>
      <c r="I64" s="1">
        <f t="shared" si="29"/>
        <v>27</v>
      </c>
      <c r="J64" s="1">
        <f t="shared" si="30"/>
        <v>25</v>
      </c>
      <c r="K64" s="1">
        <f t="shared" si="31"/>
        <v>8</v>
      </c>
      <c r="L64" s="1">
        <f t="shared" si="32"/>
        <v>11</v>
      </c>
      <c r="M64" s="1">
        <f t="shared" si="33"/>
        <v>1</v>
      </c>
      <c r="N64" s="1">
        <f t="shared" si="34"/>
        <v>3</v>
      </c>
      <c r="O64" s="1">
        <f t="shared" si="35"/>
        <v>16</v>
      </c>
      <c r="P64" s="1">
        <f t="shared" si="36"/>
        <v>10</v>
      </c>
      <c r="Q64" s="1">
        <f t="shared" si="37"/>
        <v>7</v>
      </c>
      <c r="R64" s="1">
        <f t="shared" si="38"/>
        <v>11</v>
      </c>
      <c r="S64" s="1">
        <f t="shared" si="39"/>
        <v>15</v>
      </c>
      <c r="T64" s="1">
        <f t="shared" si="40"/>
        <v>4</v>
      </c>
      <c r="U64" s="1">
        <f t="shared" si="41"/>
        <v>6</v>
      </c>
      <c r="V64" s="1">
        <f t="shared" si="42"/>
        <v>10</v>
      </c>
      <c r="W64" s="1">
        <f t="shared" si="43"/>
        <v>3</v>
      </c>
      <c r="X64" s="1">
        <f t="shared" si="44"/>
        <v>15</v>
      </c>
      <c r="Y64" s="1">
        <f t="shared" si="45"/>
        <v>16</v>
      </c>
      <c r="Z64" s="1">
        <f t="shared" si="46"/>
        <v>7</v>
      </c>
      <c r="AA64" s="1" t="str">
        <f t="shared" si="27"/>
        <v>L</v>
      </c>
      <c r="AB64" s="1">
        <f t="shared" si="47"/>
        <v>6</v>
      </c>
      <c r="AC64" s="1" t="str">
        <f t="shared" si="28"/>
        <v>L</v>
      </c>
      <c r="AD64" s="1">
        <f t="shared" si="48"/>
        <v>3</v>
      </c>
      <c r="AE64" s="1">
        <f t="shared" si="49"/>
        <v>5</v>
      </c>
      <c r="AF64" s="1">
        <f t="shared" si="50"/>
        <v>2</v>
      </c>
      <c r="AG64" s="43"/>
    </row>
    <row r="65" spans="1:33" x14ac:dyDescent="0.3">
      <c r="A65" s="42">
        <v>46088</v>
      </c>
      <c r="B65" s="1">
        <v>64</v>
      </c>
      <c r="C65" s="1" t="s">
        <v>66</v>
      </c>
      <c r="D65" s="1" t="s">
        <v>5</v>
      </c>
      <c r="E65" s="1">
        <v>2</v>
      </c>
      <c r="F65" s="1">
        <v>5</v>
      </c>
      <c r="G65" s="1" t="s">
        <v>83</v>
      </c>
      <c r="H65" s="1" t="s">
        <v>83</v>
      </c>
      <c r="I65" s="1">
        <f t="shared" si="29"/>
        <v>27</v>
      </c>
      <c r="J65" s="1">
        <f t="shared" si="30"/>
        <v>26</v>
      </c>
      <c r="K65" s="1">
        <f t="shared" si="31"/>
        <v>8</v>
      </c>
      <c r="L65" s="1">
        <f t="shared" si="32"/>
        <v>11</v>
      </c>
      <c r="M65" s="1">
        <f t="shared" si="33"/>
        <v>1</v>
      </c>
      <c r="N65" s="1">
        <f t="shared" si="34"/>
        <v>3</v>
      </c>
      <c r="O65" s="1">
        <f t="shared" si="35"/>
        <v>16</v>
      </c>
      <c r="P65" s="1">
        <f t="shared" si="36"/>
        <v>11</v>
      </c>
      <c r="Q65" s="1">
        <f t="shared" si="37"/>
        <v>7</v>
      </c>
      <c r="R65" s="1">
        <f t="shared" si="38"/>
        <v>11</v>
      </c>
      <c r="S65" s="1">
        <f t="shared" si="39"/>
        <v>15</v>
      </c>
      <c r="T65" s="1">
        <f t="shared" si="40"/>
        <v>4</v>
      </c>
      <c r="U65" s="1">
        <f t="shared" si="41"/>
        <v>6</v>
      </c>
      <c r="V65" s="1">
        <f t="shared" si="42"/>
        <v>11</v>
      </c>
      <c r="W65" s="1">
        <f t="shared" si="43"/>
        <v>3</v>
      </c>
      <c r="X65" s="1">
        <f t="shared" si="44"/>
        <v>15</v>
      </c>
      <c r="Y65" s="1">
        <f t="shared" si="45"/>
        <v>17</v>
      </c>
      <c r="Z65" s="1">
        <f t="shared" si="46"/>
        <v>7</v>
      </c>
      <c r="AA65" s="1" t="str">
        <f t="shared" si="27"/>
        <v>L</v>
      </c>
      <c r="AB65" s="1">
        <f t="shared" si="47"/>
        <v>7</v>
      </c>
      <c r="AC65" s="1" t="str">
        <f t="shared" si="28"/>
        <v>L</v>
      </c>
      <c r="AD65" s="1">
        <f t="shared" si="48"/>
        <v>3</v>
      </c>
      <c r="AE65" s="1">
        <f t="shared" si="49"/>
        <v>5</v>
      </c>
      <c r="AF65" s="1">
        <f t="shared" si="50"/>
        <v>2</v>
      </c>
      <c r="AG65" s="43"/>
    </row>
    <row r="66" spans="1:33" x14ac:dyDescent="0.3">
      <c r="A66" s="42">
        <v>46091</v>
      </c>
      <c r="B66" s="1">
        <v>65</v>
      </c>
      <c r="C66" s="1" t="s">
        <v>65</v>
      </c>
      <c r="D66" s="1" t="s">
        <v>16</v>
      </c>
      <c r="E66" s="1">
        <v>1</v>
      </c>
      <c r="F66" s="1">
        <v>3</v>
      </c>
      <c r="G66" s="1" t="s">
        <v>83</v>
      </c>
      <c r="H66" s="1" t="s">
        <v>83</v>
      </c>
      <c r="I66" s="1">
        <f t="shared" si="29"/>
        <v>27</v>
      </c>
      <c r="J66" s="1">
        <f t="shared" si="30"/>
        <v>27</v>
      </c>
      <c r="K66" s="1">
        <f t="shared" si="31"/>
        <v>8</v>
      </c>
      <c r="L66" s="1">
        <f t="shared" si="32"/>
        <v>11</v>
      </c>
      <c r="M66" s="1">
        <f t="shared" si="33"/>
        <v>1</v>
      </c>
      <c r="N66" s="1">
        <f t="shared" si="34"/>
        <v>3</v>
      </c>
      <c r="O66" s="1">
        <f t="shared" si="35"/>
        <v>16</v>
      </c>
      <c r="P66" s="1">
        <f t="shared" si="36"/>
        <v>11</v>
      </c>
      <c r="Q66" s="1">
        <f t="shared" si="37"/>
        <v>7</v>
      </c>
      <c r="R66" s="1">
        <f t="shared" si="38"/>
        <v>11</v>
      </c>
      <c r="S66" s="1">
        <f t="shared" si="39"/>
        <v>16</v>
      </c>
      <c r="T66" s="1">
        <f t="shared" si="40"/>
        <v>4</v>
      </c>
      <c r="U66" s="1">
        <f t="shared" si="41"/>
        <v>6</v>
      </c>
      <c r="V66" s="1">
        <f t="shared" si="42"/>
        <v>12</v>
      </c>
      <c r="W66" s="1">
        <f t="shared" si="43"/>
        <v>3</v>
      </c>
      <c r="X66" s="1">
        <f t="shared" si="44"/>
        <v>15</v>
      </c>
      <c r="Y66" s="1">
        <f t="shared" si="45"/>
        <v>18</v>
      </c>
      <c r="Z66" s="1">
        <f t="shared" si="46"/>
        <v>7</v>
      </c>
      <c r="AA66" s="1" t="str">
        <f t="shared" ref="AA66:AA83" si="51">IF(E66="","",IF(E66&gt;F66,"W","L"))</f>
        <v>L</v>
      </c>
      <c r="AB66" s="1">
        <f t="shared" si="47"/>
        <v>8</v>
      </c>
      <c r="AC66" s="1" t="str">
        <f t="shared" ref="AC66:AC83" si="52">IF(E66="","",IF(E66&gt;F66,"W",IF(AND(E66&lt;F66,G66=$AK$2,H66=$AK$2),"L","OTL")))</f>
        <v>L</v>
      </c>
      <c r="AD66" s="1">
        <f t="shared" si="48"/>
        <v>2</v>
      </c>
      <c r="AE66" s="1">
        <f t="shared" si="49"/>
        <v>6</v>
      </c>
      <c r="AF66" s="1">
        <f t="shared" si="50"/>
        <v>2</v>
      </c>
      <c r="AG66" s="43"/>
    </row>
    <row r="67" spans="1:33" x14ac:dyDescent="0.3">
      <c r="A67" s="42">
        <v>46093</v>
      </c>
      <c r="B67" s="1">
        <v>66</v>
      </c>
      <c r="C67" s="1" t="s">
        <v>66</v>
      </c>
      <c r="D67" s="1" t="s">
        <v>31</v>
      </c>
      <c r="E67" s="1">
        <v>6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28</v>
      </c>
      <c r="J67" s="1">
        <f t="shared" ref="J67:J83" si="54">IF(E67="","",IF(AND(F67&gt;E67,G67=$AK$2,H67=$AK$2),J66+1,J66))</f>
        <v>27</v>
      </c>
      <c r="K67" s="1">
        <f t="shared" ref="K67:K83" si="55">IF(E67="","",IF(AND(G67=$AK$1,E67&gt;F67),K66+1,K66))</f>
        <v>8</v>
      </c>
      <c r="L67" s="1">
        <f t="shared" ref="L67:L83" si="56">IF(E67="","",IF(AND(OR(G67=$AK$1,H67=$AK$1),E67&lt;F67),L66+1,L66))</f>
        <v>11</v>
      </c>
      <c r="M67" s="1">
        <f t="shared" ref="M67:M83" si="57">IF(E67="","",IF(AND(H67=$AK$1,E67&gt;F67),M66+1,M66))</f>
        <v>1</v>
      </c>
      <c r="N67" s="1">
        <f t="shared" ref="N67:N83" si="58">IF(E67="","",IF(AND(H67=$AK$1,E67&lt;F67),N66+1,N66))</f>
        <v>3</v>
      </c>
      <c r="O67" s="1">
        <f t="shared" ref="O67:O83" si="59">IF(E67="","",IF(AND(C67=$AL$1,E67&gt;F67),O66+1,O66))</f>
        <v>17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7</v>
      </c>
      <c r="R67" s="1">
        <f t="shared" ref="R67:R83" si="62">IF(E67="","",IF(AND(C67=$AL$2,E67&gt;F67),R66+1,R66))</f>
        <v>11</v>
      </c>
      <c r="S67" s="1">
        <f t="shared" ref="S67:S83" si="63">IF(E67="","",IF(AND(C67=$AL$2,F67&gt;E67,G67=$AK$2,H67=$AK$2),S66+1,S66))</f>
        <v>16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6</v>
      </c>
      <c r="V67" s="1">
        <f t="shared" ref="V67:V83" si="66">IF(E67="","",IF(AND(E67&lt;F67,G67=$AK$2,H67=$AK$2,COUNTIF($AO$1:$AO$7,D67)=1),V66+1,V66))</f>
        <v>12</v>
      </c>
      <c r="W67" s="1">
        <f t="shared" ref="W67:W83" si="67">IF(E67="","",IF(AND(E67&lt;F67,COUNTIF($AO$1:$AO$7,D67)=1,OR(G67=$AK$1,H67=$AK$1)), W66+1, W66))</f>
        <v>3</v>
      </c>
      <c r="X67" s="1">
        <f t="shared" ref="X67:X83" si="68">IF(E67="","",IF(AND(E67&gt;F67,COUNTIF($AN$1:$AN$15,D67)=1),X66+1,X66))</f>
        <v>15</v>
      </c>
      <c r="Y67" s="1">
        <f t="shared" ref="Y67:Y83" si="69">IF(E67="","",IF(AND(E67&lt;F67,G67=$AK$2,H67=$AK$2,COUNTIF($AN$1:$AN$15,D67)=1),Y66+1,Y66))</f>
        <v>18</v>
      </c>
      <c r="Z67" s="1">
        <f t="shared" ref="Z67:Z83" si="70">IF(E67="","",IF(AND(E67&lt;F67,COUNTIF($AN$1:$AN$15,D67)=1,OR(G67=$AK$1,H67=$AK$1)), Z66+1, Z66))</f>
        <v>7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2</v>
      </c>
      <c r="AE67" s="1">
        <f t="shared" si="49"/>
        <v>6</v>
      </c>
      <c r="AF67" s="1">
        <f t="shared" si="50"/>
        <v>2</v>
      </c>
      <c r="AG67" s="43"/>
    </row>
    <row r="68" spans="1:33" x14ac:dyDescent="0.3">
      <c r="A68" s="42">
        <v>46095</v>
      </c>
      <c r="B68" s="1">
        <v>67</v>
      </c>
      <c r="C68" s="1" t="s">
        <v>65</v>
      </c>
      <c r="D68" s="1" t="s">
        <v>28</v>
      </c>
      <c r="E68" s="1">
        <v>2</v>
      </c>
      <c r="F68" s="1">
        <v>3</v>
      </c>
      <c r="G68" s="1" t="s">
        <v>84</v>
      </c>
      <c r="H68" s="1" t="s">
        <v>84</v>
      </c>
      <c r="I68" s="1">
        <f t="shared" si="53"/>
        <v>28</v>
      </c>
      <c r="J68" s="1">
        <f t="shared" si="54"/>
        <v>27</v>
      </c>
      <c r="K68" s="1">
        <f t="shared" si="55"/>
        <v>8</v>
      </c>
      <c r="L68" s="1">
        <f t="shared" si="56"/>
        <v>12</v>
      </c>
      <c r="M68" s="1">
        <f t="shared" si="57"/>
        <v>1</v>
      </c>
      <c r="N68" s="1">
        <f t="shared" si="58"/>
        <v>4</v>
      </c>
      <c r="O68" s="1">
        <f t="shared" si="59"/>
        <v>17</v>
      </c>
      <c r="P68" s="1">
        <f t="shared" si="60"/>
        <v>11</v>
      </c>
      <c r="Q68" s="1">
        <f t="shared" si="61"/>
        <v>7</v>
      </c>
      <c r="R68" s="1">
        <f t="shared" si="62"/>
        <v>11</v>
      </c>
      <c r="S68" s="1">
        <f t="shared" si="63"/>
        <v>16</v>
      </c>
      <c r="T68" s="1">
        <f t="shared" si="64"/>
        <v>5</v>
      </c>
      <c r="U68" s="1">
        <f t="shared" si="65"/>
        <v>6</v>
      </c>
      <c r="V68" s="1">
        <f t="shared" si="66"/>
        <v>12</v>
      </c>
      <c r="W68" s="1">
        <f t="shared" si="67"/>
        <v>4</v>
      </c>
      <c r="X68" s="1">
        <f t="shared" si="68"/>
        <v>15</v>
      </c>
      <c r="Y68" s="1">
        <f t="shared" si="69"/>
        <v>18</v>
      </c>
      <c r="Z68" s="1">
        <f t="shared" si="70"/>
        <v>8</v>
      </c>
      <c r="AA68" s="1" t="str">
        <f t="shared" si="51"/>
        <v>L</v>
      </c>
      <c r="AB68" s="1">
        <f t="shared" si="71"/>
        <v>1</v>
      </c>
      <c r="AC68" s="1" t="str">
        <f t="shared" si="52"/>
        <v>OTL</v>
      </c>
      <c r="AD68" s="1">
        <f t="shared" si="48"/>
        <v>1</v>
      </c>
      <c r="AE68" s="1">
        <f t="shared" si="49"/>
        <v>6</v>
      </c>
      <c r="AF68" s="1">
        <f t="shared" si="50"/>
        <v>3</v>
      </c>
      <c r="AG68" s="43"/>
    </row>
    <row r="69" spans="1:33" x14ac:dyDescent="0.3">
      <c r="A69" s="42">
        <v>46096</v>
      </c>
      <c r="B69" s="1">
        <v>68</v>
      </c>
      <c r="C69" s="1" t="s">
        <v>65</v>
      </c>
      <c r="D69" s="1" t="s">
        <v>17</v>
      </c>
      <c r="E69" s="1">
        <v>4</v>
      </c>
      <c r="F69" s="1">
        <v>2</v>
      </c>
      <c r="G69" s="1" t="s">
        <v>83</v>
      </c>
      <c r="H69" s="1" t="s">
        <v>83</v>
      </c>
      <c r="I69" s="1">
        <f t="shared" si="53"/>
        <v>29</v>
      </c>
      <c r="J69" s="1">
        <f t="shared" si="54"/>
        <v>27</v>
      </c>
      <c r="K69" s="1">
        <f t="shared" si="55"/>
        <v>8</v>
      </c>
      <c r="L69" s="1">
        <f t="shared" si="56"/>
        <v>12</v>
      </c>
      <c r="M69" s="1">
        <f t="shared" si="57"/>
        <v>1</v>
      </c>
      <c r="N69" s="1">
        <f t="shared" si="58"/>
        <v>4</v>
      </c>
      <c r="O69" s="1">
        <f t="shared" si="59"/>
        <v>17</v>
      </c>
      <c r="P69" s="1">
        <f t="shared" si="60"/>
        <v>11</v>
      </c>
      <c r="Q69" s="1">
        <f t="shared" si="61"/>
        <v>7</v>
      </c>
      <c r="R69" s="1">
        <f t="shared" si="62"/>
        <v>12</v>
      </c>
      <c r="S69" s="1">
        <f t="shared" si="63"/>
        <v>16</v>
      </c>
      <c r="T69" s="1">
        <f t="shared" si="64"/>
        <v>5</v>
      </c>
      <c r="U69" s="1">
        <f t="shared" si="65"/>
        <v>6</v>
      </c>
      <c r="V69" s="1">
        <f t="shared" si="66"/>
        <v>12</v>
      </c>
      <c r="W69" s="1">
        <f t="shared" si="67"/>
        <v>4</v>
      </c>
      <c r="X69" s="1">
        <f t="shared" si="68"/>
        <v>15</v>
      </c>
      <c r="Y69" s="1">
        <f t="shared" si="69"/>
        <v>18</v>
      </c>
      <c r="Z69" s="1">
        <f t="shared" si="70"/>
        <v>8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2</v>
      </c>
      <c r="AE69" s="1">
        <f t="shared" si="49"/>
        <v>5</v>
      </c>
      <c r="AF69" s="1">
        <f t="shared" si="50"/>
        <v>3</v>
      </c>
      <c r="AG69" s="43"/>
    </row>
    <row r="70" spans="1:33" x14ac:dyDescent="0.3">
      <c r="A70" s="42">
        <v>46098</v>
      </c>
      <c r="B70" s="1">
        <v>69</v>
      </c>
      <c r="C70" s="1" t="s">
        <v>66</v>
      </c>
      <c r="D70" s="1" t="s">
        <v>13</v>
      </c>
      <c r="E70" s="1">
        <v>1</v>
      </c>
      <c r="F70" s="1">
        <v>3</v>
      </c>
      <c r="G70" s="1" t="s">
        <v>83</v>
      </c>
      <c r="H70" s="1" t="s">
        <v>83</v>
      </c>
      <c r="I70" s="1">
        <f t="shared" si="53"/>
        <v>29</v>
      </c>
      <c r="J70" s="1">
        <f t="shared" si="54"/>
        <v>28</v>
      </c>
      <c r="K70" s="1">
        <f t="shared" si="55"/>
        <v>8</v>
      </c>
      <c r="L70" s="1">
        <f t="shared" si="56"/>
        <v>12</v>
      </c>
      <c r="M70" s="1">
        <f t="shared" si="57"/>
        <v>1</v>
      </c>
      <c r="N70" s="1">
        <f t="shared" si="58"/>
        <v>4</v>
      </c>
      <c r="O70" s="1">
        <f t="shared" si="59"/>
        <v>17</v>
      </c>
      <c r="P70" s="1">
        <f t="shared" si="60"/>
        <v>12</v>
      </c>
      <c r="Q70" s="1">
        <f t="shared" si="61"/>
        <v>7</v>
      </c>
      <c r="R70" s="1">
        <f t="shared" si="62"/>
        <v>12</v>
      </c>
      <c r="S70" s="1">
        <f t="shared" si="63"/>
        <v>16</v>
      </c>
      <c r="T70" s="1">
        <f t="shared" si="64"/>
        <v>5</v>
      </c>
      <c r="U70" s="1">
        <f t="shared" si="65"/>
        <v>6</v>
      </c>
      <c r="V70" s="1">
        <f t="shared" si="66"/>
        <v>12</v>
      </c>
      <c r="W70" s="1">
        <f t="shared" si="67"/>
        <v>4</v>
      </c>
      <c r="X70" s="1">
        <f t="shared" si="68"/>
        <v>15</v>
      </c>
      <c r="Y70" s="1">
        <f t="shared" si="69"/>
        <v>19</v>
      </c>
      <c r="Z70" s="1">
        <f t="shared" si="70"/>
        <v>8</v>
      </c>
      <c r="AA70" s="1" t="str">
        <f t="shared" si="51"/>
        <v>L</v>
      </c>
      <c r="AB70" s="1">
        <f t="shared" si="71"/>
        <v>1</v>
      </c>
      <c r="AC70" s="1" t="str">
        <f t="shared" si="52"/>
        <v>L</v>
      </c>
      <c r="AD70" s="1">
        <f t="shared" si="48"/>
        <v>2</v>
      </c>
      <c r="AE70" s="1">
        <f t="shared" si="49"/>
        <v>5</v>
      </c>
      <c r="AF70" s="1">
        <f t="shared" si="50"/>
        <v>3</v>
      </c>
      <c r="AG70" s="43"/>
    </row>
    <row r="71" spans="1:33" x14ac:dyDescent="0.3">
      <c r="A71" s="42">
        <v>46101</v>
      </c>
      <c r="B71" s="1">
        <v>70</v>
      </c>
      <c r="C71" s="1" t="s">
        <v>66</v>
      </c>
      <c r="D71" s="1" t="s">
        <v>26</v>
      </c>
      <c r="E71" s="1">
        <v>3</v>
      </c>
      <c r="F71" s="1">
        <v>4</v>
      </c>
      <c r="G71" s="1" t="s">
        <v>84</v>
      </c>
      <c r="H71" s="1" t="s">
        <v>83</v>
      </c>
      <c r="I71" s="1">
        <f t="shared" si="53"/>
        <v>29</v>
      </c>
      <c r="J71" s="1">
        <f t="shared" si="54"/>
        <v>28</v>
      </c>
      <c r="K71" s="1">
        <f t="shared" si="55"/>
        <v>8</v>
      </c>
      <c r="L71" s="1">
        <f t="shared" si="56"/>
        <v>13</v>
      </c>
      <c r="M71" s="1">
        <f t="shared" si="57"/>
        <v>1</v>
      </c>
      <c r="N71" s="1">
        <f t="shared" si="58"/>
        <v>4</v>
      </c>
      <c r="O71" s="1">
        <f t="shared" si="59"/>
        <v>17</v>
      </c>
      <c r="P71" s="1">
        <f t="shared" si="60"/>
        <v>12</v>
      </c>
      <c r="Q71" s="1">
        <f t="shared" si="61"/>
        <v>8</v>
      </c>
      <c r="R71" s="1">
        <f t="shared" si="62"/>
        <v>12</v>
      </c>
      <c r="S71" s="1">
        <f t="shared" si="63"/>
        <v>16</v>
      </c>
      <c r="T71" s="1">
        <f t="shared" si="64"/>
        <v>5</v>
      </c>
      <c r="U71" s="1">
        <f t="shared" si="65"/>
        <v>6</v>
      </c>
      <c r="V71" s="1">
        <f t="shared" si="66"/>
        <v>12</v>
      </c>
      <c r="W71" s="1">
        <f t="shared" si="67"/>
        <v>4</v>
      </c>
      <c r="X71" s="1">
        <f t="shared" si="68"/>
        <v>15</v>
      </c>
      <c r="Y71" s="1">
        <f t="shared" si="69"/>
        <v>19</v>
      </c>
      <c r="Z71" s="1">
        <f t="shared" si="70"/>
        <v>9</v>
      </c>
      <c r="AA71" s="1" t="str">
        <f t="shared" si="51"/>
        <v>L</v>
      </c>
      <c r="AB71" s="1">
        <f t="shared" si="71"/>
        <v>2</v>
      </c>
      <c r="AC71" s="1" t="str">
        <f t="shared" si="52"/>
        <v>OTL</v>
      </c>
      <c r="AD71" s="1">
        <f t="shared" si="48"/>
        <v>2</v>
      </c>
      <c r="AE71" s="1">
        <f t="shared" si="49"/>
        <v>4</v>
      </c>
      <c r="AF71" s="1">
        <f t="shared" si="50"/>
        <v>4</v>
      </c>
      <c r="AG71" s="43"/>
    </row>
    <row r="72" spans="1:33" x14ac:dyDescent="0.3">
      <c r="A72" s="42">
        <v>46102</v>
      </c>
      <c r="B72" s="1">
        <v>71</v>
      </c>
      <c r="C72" s="1" t="s">
        <v>65</v>
      </c>
      <c r="D72" s="1" t="s">
        <v>11</v>
      </c>
      <c r="E72" s="1">
        <v>2</v>
      </c>
      <c r="F72" s="1">
        <v>5</v>
      </c>
      <c r="G72" s="1" t="s">
        <v>83</v>
      </c>
      <c r="H72" s="1" t="s">
        <v>83</v>
      </c>
      <c r="I72" s="1">
        <f t="shared" si="53"/>
        <v>29</v>
      </c>
      <c r="J72" s="1">
        <f t="shared" si="54"/>
        <v>29</v>
      </c>
      <c r="K72" s="1">
        <f t="shared" si="55"/>
        <v>8</v>
      </c>
      <c r="L72" s="1">
        <f t="shared" si="56"/>
        <v>13</v>
      </c>
      <c r="M72" s="1">
        <f t="shared" si="57"/>
        <v>1</v>
      </c>
      <c r="N72" s="1">
        <f t="shared" si="58"/>
        <v>4</v>
      </c>
      <c r="O72" s="1">
        <f t="shared" si="59"/>
        <v>17</v>
      </c>
      <c r="P72" s="1">
        <f t="shared" si="60"/>
        <v>12</v>
      </c>
      <c r="Q72" s="1">
        <f t="shared" si="61"/>
        <v>8</v>
      </c>
      <c r="R72" s="1">
        <f t="shared" si="62"/>
        <v>12</v>
      </c>
      <c r="S72" s="1">
        <f t="shared" si="63"/>
        <v>17</v>
      </c>
      <c r="T72" s="1">
        <f t="shared" si="64"/>
        <v>5</v>
      </c>
      <c r="U72" s="1">
        <f t="shared" si="65"/>
        <v>6</v>
      </c>
      <c r="V72" s="1">
        <f t="shared" si="66"/>
        <v>13</v>
      </c>
      <c r="W72" s="1">
        <f t="shared" si="67"/>
        <v>4</v>
      </c>
      <c r="X72" s="1">
        <f t="shared" si="68"/>
        <v>15</v>
      </c>
      <c r="Y72" s="1">
        <f t="shared" si="69"/>
        <v>20</v>
      </c>
      <c r="Z72" s="1">
        <f t="shared" si="70"/>
        <v>9</v>
      </c>
      <c r="AA72" s="1" t="str">
        <f t="shared" si="51"/>
        <v>L</v>
      </c>
      <c r="AB72" s="1">
        <f t="shared" si="71"/>
        <v>3</v>
      </c>
      <c r="AC72" s="1" t="str">
        <f t="shared" si="52"/>
        <v>L</v>
      </c>
      <c r="AD72" s="1">
        <f t="shared" si="48"/>
        <v>2</v>
      </c>
      <c r="AE72" s="1">
        <f t="shared" si="49"/>
        <v>5</v>
      </c>
      <c r="AF72" s="1">
        <f t="shared" si="50"/>
        <v>3</v>
      </c>
      <c r="AG72" s="43"/>
    </row>
    <row r="73" spans="1:33" x14ac:dyDescent="0.3">
      <c r="A73" s="42">
        <v>46105</v>
      </c>
      <c r="B73" s="1">
        <v>72</v>
      </c>
      <c r="C73" s="1" t="s">
        <v>65</v>
      </c>
      <c r="D73" s="1" t="s">
        <v>29</v>
      </c>
      <c r="E73" s="1">
        <v>4</v>
      </c>
      <c r="F73" s="1">
        <v>2</v>
      </c>
      <c r="G73" s="1" t="s">
        <v>83</v>
      </c>
      <c r="H73" s="1" t="s">
        <v>83</v>
      </c>
      <c r="I73" s="1">
        <f t="shared" si="53"/>
        <v>30</v>
      </c>
      <c r="J73" s="1">
        <f t="shared" si="54"/>
        <v>29</v>
      </c>
      <c r="K73" s="1">
        <f t="shared" si="55"/>
        <v>8</v>
      </c>
      <c r="L73" s="1">
        <f t="shared" si="56"/>
        <v>13</v>
      </c>
      <c r="M73" s="1">
        <f t="shared" si="57"/>
        <v>1</v>
      </c>
      <c r="N73" s="1">
        <f t="shared" si="58"/>
        <v>4</v>
      </c>
      <c r="O73" s="1">
        <f t="shared" si="59"/>
        <v>17</v>
      </c>
      <c r="P73" s="1">
        <f t="shared" si="60"/>
        <v>12</v>
      </c>
      <c r="Q73" s="1">
        <f t="shared" si="61"/>
        <v>8</v>
      </c>
      <c r="R73" s="1">
        <f t="shared" si="62"/>
        <v>13</v>
      </c>
      <c r="S73" s="1">
        <f t="shared" si="63"/>
        <v>17</v>
      </c>
      <c r="T73" s="1">
        <f t="shared" si="64"/>
        <v>5</v>
      </c>
      <c r="U73" s="1">
        <f t="shared" si="65"/>
        <v>7</v>
      </c>
      <c r="V73" s="1">
        <f t="shared" si="66"/>
        <v>13</v>
      </c>
      <c r="W73" s="1">
        <f t="shared" si="67"/>
        <v>4</v>
      </c>
      <c r="X73" s="1">
        <f t="shared" si="68"/>
        <v>16</v>
      </c>
      <c r="Y73" s="1">
        <f t="shared" si="69"/>
        <v>20</v>
      </c>
      <c r="Z73" s="1">
        <f t="shared" si="70"/>
        <v>9</v>
      </c>
      <c r="AA73" s="1" t="str">
        <f t="shared" si="51"/>
        <v>W</v>
      </c>
      <c r="AB73" s="1">
        <f t="shared" si="71"/>
        <v>1</v>
      </c>
      <c r="AC73" s="1" t="str">
        <f t="shared" si="52"/>
        <v>W</v>
      </c>
      <c r="AD73" s="1">
        <f t="shared" si="48"/>
        <v>3</v>
      </c>
      <c r="AE73" s="1">
        <f t="shared" si="49"/>
        <v>5</v>
      </c>
      <c r="AF73" s="1">
        <f t="shared" si="50"/>
        <v>2</v>
      </c>
      <c r="AG73" s="43"/>
    </row>
    <row r="74" spans="1:33" x14ac:dyDescent="0.3">
      <c r="A74" s="42">
        <v>46106</v>
      </c>
      <c r="B74" s="1">
        <v>73</v>
      </c>
      <c r="C74" s="1" t="s">
        <v>66</v>
      </c>
      <c r="D74" s="1" t="s">
        <v>12</v>
      </c>
      <c r="E74" s="1">
        <v>4</v>
      </c>
      <c r="F74" s="1">
        <v>3</v>
      </c>
      <c r="G74" s="1" t="s">
        <v>83</v>
      </c>
      <c r="H74" s="1" t="s">
        <v>83</v>
      </c>
      <c r="I74" s="1">
        <f t="shared" si="53"/>
        <v>31</v>
      </c>
      <c r="J74" s="1">
        <f t="shared" si="54"/>
        <v>29</v>
      </c>
      <c r="K74" s="1">
        <f t="shared" si="55"/>
        <v>8</v>
      </c>
      <c r="L74" s="1">
        <f t="shared" si="56"/>
        <v>13</v>
      </c>
      <c r="M74" s="1">
        <f t="shared" si="57"/>
        <v>1</v>
      </c>
      <c r="N74" s="1">
        <f t="shared" si="58"/>
        <v>4</v>
      </c>
      <c r="O74" s="1">
        <f t="shared" si="59"/>
        <v>18</v>
      </c>
      <c r="P74" s="1">
        <f t="shared" si="60"/>
        <v>12</v>
      </c>
      <c r="Q74" s="1">
        <f t="shared" si="61"/>
        <v>8</v>
      </c>
      <c r="R74" s="1">
        <f t="shared" si="62"/>
        <v>13</v>
      </c>
      <c r="S74" s="1">
        <f t="shared" si="63"/>
        <v>17</v>
      </c>
      <c r="T74" s="1">
        <f t="shared" si="64"/>
        <v>5</v>
      </c>
      <c r="U74" s="1">
        <f t="shared" si="65"/>
        <v>7</v>
      </c>
      <c r="V74" s="1">
        <f t="shared" si="66"/>
        <v>13</v>
      </c>
      <c r="W74" s="1">
        <f t="shared" si="67"/>
        <v>4</v>
      </c>
      <c r="X74" s="1">
        <f t="shared" si="68"/>
        <v>17</v>
      </c>
      <c r="Y74" s="1">
        <f t="shared" si="69"/>
        <v>20</v>
      </c>
      <c r="Z74" s="1">
        <f t="shared" si="70"/>
        <v>9</v>
      </c>
      <c r="AA74" s="1" t="str">
        <f t="shared" si="51"/>
        <v>W</v>
      </c>
      <c r="AB74" s="1">
        <f t="shared" si="71"/>
        <v>2</v>
      </c>
      <c r="AC74" s="1" t="str">
        <f t="shared" si="52"/>
        <v>W</v>
      </c>
      <c r="AD74" s="1">
        <f t="shared" si="48"/>
        <v>4</v>
      </c>
      <c r="AE74" s="1">
        <f t="shared" si="49"/>
        <v>4</v>
      </c>
      <c r="AF74" s="1">
        <f t="shared" si="50"/>
        <v>2</v>
      </c>
      <c r="AG74" s="43"/>
    </row>
    <row r="75" spans="1:33" x14ac:dyDescent="0.3">
      <c r="A75" s="42">
        <v>46109</v>
      </c>
      <c r="B75" s="1">
        <v>74</v>
      </c>
      <c r="C75" s="1" t="s">
        <v>65</v>
      </c>
      <c r="D75" s="1" t="s">
        <v>6</v>
      </c>
      <c r="E75" s="1">
        <v>1</v>
      </c>
      <c r="F75" s="1">
        <v>5</v>
      </c>
      <c r="G75" s="1" t="s">
        <v>83</v>
      </c>
      <c r="H75" s="1" t="s">
        <v>83</v>
      </c>
      <c r="I75" s="1">
        <f t="shared" si="53"/>
        <v>31</v>
      </c>
      <c r="J75" s="1">
        <f t="shared" si="54"/>
        <v>30</v>
      </c>
      <c r="K75" s="1">
        <f t="shared" si="55"/>
        <v>8</v>
      </c>
      <c r="L75" s="1">
        <f t="shared" si="56"/>
        <v>13</v>
      </c>
      <c r="M75" s="1">
        <f t="shared" si="57"/>
        <v>1</v>
      </c>
      <c r="N75" s="1">
        <f t="shared" si="58"/>
        <v>4</v>
      </c>
      <c r="O75" s="1">
        <f t="shared" si="59"/>
        <v>18</v>
      </c>
      <c r="P75" s="1">
        <f t="shared" si="60"/>
        <v>12</v>
      </c>
      <c r="Q75" s="1">
        <f t="shared" si="61"/>
        <v>8</v>
      </c>
      <c r="R75" s="1">
        <f t="shared" si="62"/>
        <v>13</v>
      </c>
      <c r="S75" s="1">
        <f t="shared" si="63"/>
        <v>18</v>
      </c>
      <c r="T75" s="1">
        <f t="shared" si="64"/>
        <v>5</v>
      </c>
      <c r="U75" s="1">
        <f t="shared" si="65"/>
        <v>7</v>
      </c>
      <c r="V75" s="1">
        <f t="shared" si="66"/>
        <v>13</v>
      </c>
      <c r="W75" s="1">
        <f t="shared" si="67"/>
        <v>4</v>
      </c>
      <c r="X75" s="1">
        <f t="shared" si="68"/>
        <v>17</v>
      </c>
      <c r="Y75" s="1">
        <f t="shared" si="69"/>
        <v>20</v>
      </c>
      <c r="Z75" s="1">
        <f t="shared" si="70"/>
        <v>9</v>
      </c>
      <c r="AA75" s="1" t="str">
        <f t="shared" si="51"/>
        <v>L</v>
      </c>
      <c r="AB75" s="1">
        <f t="shared" si="71"/>
        <v>1</v>
      </c>
      <c r="AC75" s="1" t="str">
        <f t="shared" si="52"/>
        <v>L</v>
      </c>
      <c r="AD75" s="1">
        <f t="shared" si="48"/>
        <v>4</v>
      </c>
      <c r="AE75" s="1">
        <f t="shared" si="49"/>
        <v>4</v>
      </c>
      <c r="AF75" s="1">
        <f t="shared" si="50"/>
        <v>2</v>
      </c>
      <c r="AG75" s="43"/>
    </row>
    <row r="76" spans="1:33" x14ac:dyDescent="0.3">
      <c r="A76" s="42">
        <v>46111</v>
      </c>
      <c r="B76" s="1">
        <v>75</v>
      </c>
      <c r="C76" s="1" t="s">
        <v>65</v>
      </c>
      <c r="D76" s="1" t="s">
        <v>31</v>
      </c>
      <c r="E76" s="1">
        <v>5</v>
      </c>
      <c r="F76" s="1">
        <v>4</v>
      </c>
      <c r="G76" s="1" t="s">
        <v>84</v>
      </c>
      <c r="H76" s="1" t="s">
        <v>83</v>
      </c>
      <c r="I76" s="1">
        <f t="shared" si="53"/>
        <v>32</v>
      </c>
      <c r="J76" s="1">
        <f t="shared" si="54"/>
        <v>30</v>
      </c>
      <c r="K76" s="1">
        <f t="shared" si="55"/>
        <v>9</v>
      </c>
      <c r="L76" s="1">
        <f t="shared" si="56"/>
        <v>13</v>
      </c>
      <c r="M76" s="1">
        <f t="shared" si="57"/>
        <v>1</v>
      </c>
      <c r="N76" s="1">
        <f t="shared" si="58"/>
        <v>4</v>
      </c>
      <c r="O76" s="1">
        <f t="shared" si="59"/>
        <v>18</v>
      </c>
      <c r="P76" s="1">
        <f t="shared" si="60"/>
        <v>12</v>
      </c>
      <c r="Q76" s="1">
        <f t="shared" si="61"/>
        <v>8</v>
      </c>
      <c r="R76" s="1">
        <f t="shared" si="62"/>
        <v>14</v>
      </c>
      <c r="S76" s="1">
        <f t="shared" si="63"/>
        <v>18</v>
      </c>
      <c r="T76" s="1">
        <f t="shared" si="64"/>
        <v>5</v>
      </c>
      <c r="U76" s="1">
        <f t="shared" si="65"/>
        <v>7</v>
      </c>
      <c r="V76" s="1">
        <f t="shared" si="66"/>
        <v>13</v>
      </c>
      <c r="W76" s="1">
        <f t="shared" si="67"/>
        <v>4</v>
      </c>
      <c r="X76" s="1">
        <f t="shared" si="68"/>
        <v>17</v>
      </c>
      <c r="Y76" s="1">
        <f t="shared" si="69"/>
        <v>20</v>
      </c>
      <c r="Z76" s="1">
        <f t="shared" si="70"/>
        <v>9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5</v>
      </c>
      <c r="AE76" s="1">
        <f t="shared" ref="AE76:AE83" si="73">IF(AC76="","",COUNTIFS(AC67:AC76,"L"))</f>
        <v>3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46114</v>
      </c>
      <c r="B77" s="1">
        <v>76</v>
      </c>
      <c r="C77" s="1" t="s">
        <v>65</v>
      </c>
      <c r="D77" s="1" t="s">
        <v>8</v>
      </c>
      <c r="E77" s="1">
        <v>1</v>
      </c>
      <c r="F77" s="1">
        <v>4</v>
      </c>
      <c r="G77" s="1" t="s">
        <v>83</v>
      </c>
      <c r="H77" s="1" t="s">
        <v>83</v>
      </c>
      <c r="I77" s="1">
        <f t="shared" si="53"/>
        <v>32</v>
      </c>
      <c r="J77" s="1">
        <f t="shared" si="54"/>
        <v>31</v>
      </c>
      <c r="K77" s="1">
        <f t="shared" si="55"/>
        <v>9</v>
      </c>
      <c r="L77" s="1">
        <f t="shared" si="56"/>
        <v>13</v>
      </c>
      <c r="M77" s="1">
        <f t="shared" si="57"/>
        <v>1</v>
      </c>
      <c r="N77" s="1">
        <f t="shared" si="58"/>
        <v>4</v>
      </c>
      <c r="O77" s="1">
        <f t="shared" si="59"/>
        <v>18</v>
      </c>
      <c r="P77" s="1">
        <f t="shared" si="60"/>
        <v>12</v>
      </c>
      <c r="Q77" s="1">
        <f t="shared" si="61"/>
        <v>8</v>
      </c>
      <c r="R77" s="1">
        <f t="shared" si="62"/>
        <v>14</v>
      </c>
      <c r="S77" s="1">
        <f t="shared" si="63"/>
        <v>19</v>
      </c>
      <c r="T77" s="1">
        <f t="shared" si="64"/>
        <v>5</v>
      </c>
      <c r="U77" s="1">
        <f t="shared" si="65"/>
        <v>7</v>
      </c>
      <c r="V77" s="1">
        <f t="shared" si="66"/>
        <v>13</v>
      </c>
      <c r="W77" s="1">
        <f t="shared" si="67"/>
        <v>4</v>
      </c>
      <c r="X77" s="1">
        <f t="shared" si="68"/>
        <v>17</v>
      </c>
      <c r="Y77" s="1">
        <f t="shared" si="69"/>
        <v>20</v>
      </c>
      <c r="Z77" s="1">
        <f t="shared" si="70"/>
        <v>9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4</v>
      </c>
      <c r="AE77" s="1">
        <f t="shared" si="73"/>
        <v>4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65</v>
      </c>
      <c r="D78" s="1" t="s">
        <v>18</v>
      </c>
      <c r="E78" s="1">
        <v>6</v>
      </c>
      <c r="F78" s="1">
        <v>7</v>
      </c>
      <c r="G78" s="1" t="s">
        <v>84</v>
      </c>
      <c r="H78" s="1" t="s">
        <v>83</v>
      </c>
      <c r="I78" s="1">
        <f t="shared" si="53"/>
        <v>32</v>
      </c>
      <c r="J78" s="1">
        <f t="shared" si="54"/>
        <v>31</v>
      </c>
      <c r="K78" s="1">
        <f t="shared" si="55"/>
        <v>9</v>
      </c>
      <c r="L78" s="1">
        <f t="shared" si="56"/>
        <v>14</v>
      </c>
      <c r="M78" s="1">
        <f t="shared" si="57"/>
        <v>1</v>
      </c>
      <c r="N78" s="1">
        <f t="shared" si="58"/>
        <v>4</v>
      </c>
      <c r="O78" s="1">
        <f t="shared" si="59"/>
        <v>18</v>
      </c>
      <c r="P78" s="1">
        <f t="shared" si="60"/>
        <v>12</v>
      </c>
      <c r="Q78" s="1">
        <f t="shared" si="61"/>
        <v>8</v>
      </c>
      <c r="R78" s="1">
        <f t="shared" si="62"/>
        <v>14</v>
      </c>
      <c r="S78" s="1">
        <f t="shared" si="63"/>
        <v>19</v>
      </c>
      <c r="T78" s="1">
        <f t="shared" si="64"/>
        <v>6</v>
      </c>
      <c r="U78" s="1">
        <f t="shared" si="65"/>
        <v>7</v>
      </c>
      <c r="V78" s="1">
        <f t="shared" si="66"/>
        <v>13</v>
      </c>
      <c r="W78" s="1">
        <f t="shared" si="67"/>
        <v>4</v>
      </c>
      <c r="X78" s="1">
        <f t="shared" si="68"/>
        <v>17</v>
      </c>
      <c r="Y78" s="1">
        <f t="shared" si="69"/>
        <v>20</v>
      </c>
      <c r="Z78" s="1">
        <f t="shared" si="70"/>
        <v>9</v>
      </c>
      <c r="AA78" s="1" t="str">
        <f t="shared" si="51"/>
        <v>L</v>
      </c>
      <c r="AB78" s="1">
        <f t="shared" si="71"/>
        <v>2</v>
      </c>
      <c r="AC78" s="1" t="str">
        <f t="shared" si="52"/>
        <v>OTL</v>
      </c>
      <c r="AD78" s="1">
        <f t="shared" si="72"/>
        <v>4</v>
      </c>
      <c r="AE78" s="1">
        <f t="shared" si="73"/>
        <v>4</v>
      </c>
      <c r="AF78" s="1">
        <f t="shared" si="74"/>
        <v>2</v>
      </c>
      <c r="AG78" s="43"/>
    </row>
    <row r="79" spans="1:33" x14ac:dyDescent="0.3">
      <c r="A79" s="42">
        <v>46120</v>
      </c>
      <c r="B79" s="1">
        <v>78</v>
      </c>
      <c r="C79" s="1" t="s">
        <v>66</v>
      </c>
      <c r="D79" s="1" t="s">
        <v>1</v>
      </c>
      <c r="E79" s="1">
        <v>0</v>
      </c>
      <c r="F79" s="1">
        <v>4</v>
      </c>
      <c r="G79" s="1" t="s">
        <v>83</v>
      </c>
      <c r="H79" s="1" t="s">
        <v>83</v>
      </c>
      <c r="I79" s="1">
        <f t="shared" si="53"/>
        <v>32</v>
      </c>
      <c r="J79" s="1">
        <f t="shared" si="54"/>
        <v>32</v>
      </c>
      <c r="K79" s="1">
        <f t="shared" si="55"/>
        <v>9</v>
      </c>
      <c r="L79" s="1">
        <f t="shared" si="56"/>
        <v>14</v>
      </c>
      <c r="M79" s="1">
        <f t="shared" si="57"/>
        <v>1</v>
      </c>
      <c r="N79" s="1">
        <f t="shared" si="58"/>
        <v>4</v>
      </c>
      <c r="O79" s="1">
        <f t="shared" si="59"/>
        <v>18</v>
      </c>
      <c r="P79" s="1">
        <f t="shared" si="60"/>
        <v>13</v>
      </c>
      <c r="Q79" s="1">
        <f t="shared" si="61"/>
        <v>8</v>
      </c>
      <c r="R79" s="1">
        <f t="shared" si="62"/>
        <v>14</v>
      </c>
      <c r="S79" s="1">
        <f t="shared" si="63"/>
        <v>19</v>
      </c>
      <c r="T79" s="1">
        <f t="shared" si="64"/>
        <v>6</v>
      </c>
      <c r="U79" s="1">
        <f t="shared" si="65"/>
        <v>7</v>
      </c>
      <c r="V79" s="1">
        <f t="shared" si="66"/>
        <v>13</v>
      </c>
      <c r="W79" s="1">
        <f t="shared" si="67"/>
        <v>4</v>
      </c>
      <c r="X79" s="1">
        <f t="shared" si="68"/>
        <v>17</v>
      </c>
      <c r="Y79" s="1">
        <f t="shared" si="69"/>
        <v>21</v>
      </c>
      <c r="Z79" s="1">
        <f t="shared" si="70"/>
        <v>9</v>
      </c>
      <c r="AA79" s="1" t="str">
        <f t="shared" si="51"/>
        <v>L</v>
      </c>
      <c r="AB79" s="1">
        <f t="shared" si="71"/>
        <v>3</v>
      </c>
      <c r="AC79" s="1" t="str">
        <f t="shared" si="52"/>
        <v>L</v>
      </c>
      <c r="AD79" s="1">
        <f t="shared" si="72"/>
        <v>3</v>
      </c>
      <c r="AE79" s="1">
        <f t="shared" si="73"/>
        <v>5</v>
      </c>
      <c r="AF79" s="1">
        <f t="shared" si="74"/>
        <v>2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13</v>
      </c>
      <c r="E80" s="1">
        <v>3</v>
      </c>
      <c r="F80" s="1">
        <v>5</v>
      </c>
      <c r="G80" s="1" t="s">
        <v>83</v>
      </c>
      <c r="H80" s="1" t="s">
        <v>83</v>
      </c>
      <c r="I80" s="1">
        <f t="shared" si="53"/>
        <v>32</v>
      </c>
      <c r="J80" s="1">
        <f t="shared" si="54"/>
        <v>33</v>
      </c>
      <c r="K80" s="1">
        <f t="shared" si="55"/>
        <v>9</v>
      </c>
      <c r="L80" s="1">
        <f t="shared" si="56"/>
        <v>14</v>
      </c>
      <c r="M80" s="1">
        <f t="shared" si="57"/>
        <v>1</v>
      </c>
      <c r="N80" s="1">
        <f t="shared" si="58"/>
        <v>4</v>
      </c>
      <c r="O80" s="1">
        <f t="shared" si="59"/>
        <v>18</v>
      </c>
      <c r="P80" s="1">
        <f t="shared" si="60"/>
        <v>13</v>
      </c>
      <c r="Q80" s="1">
        <f t="shared" si="61"/>
        <v>8</v>
      </c>
      <c r="R80" s="1">
        <f t="shared" si="62"/>
        <v>14</v>
      </c>
      <c r="S80" s="1">
        <f t="shared" si="63"/>
        <v>20</v>
      </c>
      <c r="T80" s="1">
        <f t="shared" si="64"/>
        <v>6</v>
      </c>
      <c r="U80" s="1">
        <f t="shared" si="65"/>
        <v>7</v>
      </c>
      <c r="V80" s="1">
        <f t="shared" si="66"/>
        <v>13</v>
      </c>
      <c r="W80" s="1">
        <f t="shared" si="67"/>
        <v>4</v>
      </c>
      <c r="X80" s="1">
        <f t="shared" si="68"/>
        <v>17</v>
      </c>
      <c r="Y80" s="1">
        <f t="shared" si="69"/>
        <v>22</v>
      </c>
      <c r="Z80" s="1">
        <f t="shared" si="70"/>
        <v>9</v>
      </c>
      <c r="AA80" s="1" t="str">
        <f t="shared" si="51"/>
        <v>L</v>
      </c>
      <c r="AB80" s="1">
        <f t="shared" si="71"/>
        <v>4</v>
      </c>
      <c r="AC80" s="1" t="str">
        <f t="shared" si="52"/>
        <v>L</v>
      </c>
      <c r="AD80" s="1">
        <f t="shared" si="72"/>
        <v>3</v>
      </c>
      <c r="AE80" s="1">
        <f t="shared" si="73"/>
        <v>5</v>
      </c>
      <c r="AF80" s="1">
        <f t="shared" si="74"/>
        <v>2</v>
      </c>
      <c r="AG80" s="43"/>
    </row>
    <row r="81" spans="1:33" x14ac:dyDescent="0.3">
      <c r="A81" s="42">
        <v>46123</v>
      </c>
      <c r="B81" s="1">
        <v>80</v>
      </c>
      <c r="C81" s="1" t="s">
        <v>66</v>
      </c>
      <c r="D81" s="1" t="s">
        <v>19</v>
      </c>
      <c r="E81" s="1">
        <v>2</v>
      </c>
      <c r="F81" s="1">
        <v>6</v>
      </c>
      <c r="G81" s="1" t="s">
        <v>83</v>
      </c>
      <c r="H81" s="1" t="s">
        <v>83</v>
      </c>
      <c r="I81" s="1">
        <f t="shared" si="53"/>
        <v>32</v>
      </c>
      <c r="J81" s="1">
        <f t="shared" si="54"/>
        <v>34</v>
      </c>
      <c r="K81" s="1">
        <f t="shared" si="55"/>
        <v>9</v>
      </c>
      <c r="L81" s="1">
        <f t="shared" si="56"/>
        <v>14</v>
      </c>
      <c r="M81" s="1">
        <f t="shared" si="57"/>
        <v>1</v>
      </c>
      <c r="N81" s="1">
        <f t="shared" si="58"/>
        <v>4</v>
      </c>
      <c r="O81" s="1">
        <f t="shared" si="59"/>
        <v>18</v>
      </c>
      <c r="P81" s="1">
        <f t="shared" si="60"/>
        <v>14</v>
      </c>
      <c r="Q81" s="1">
        <f t="shared" si="61"/>
        <v>8</v>
      </c>
      <c r="R81" s="1">
        <f t="shared" si="62"/>
        <v>14</v>
      </c>
      <c r="S81" s="1">
        <f t="shared" si="63"/>
        <v>20</v>
      </c>
      <c r="T81" s="1">
        <f t="shared" si="64"/>
        <v>6</v>
      </c>
      <c r="U81" s="1">
        <f t="shared" si="65"/>
        <v>7</v>
      </c>
      <c r="V81" s="1">
        <f t="shared" si="66"/>
        <v>14</v>
      </c>
      <c r="W81" s="1">
        <f t="shared" si="67"/>
        <v>4</v>
      </c>
      <c r="X81" s="1">
        <f t="shared" si="68"/>
        <v>17</v>
      </c>
      <c r="Y81" s="1">
        <f t="shared" si="69"/>
        <v>23</v>
      </c>
      <c r="Z81" s="1">
        <f t="shared" si="70"/>
        <v>9</v>
      </c>
      <c r="AA81" s="1" t="str">
        <f t="shared" si="51"/>
        <v>L</v>
      </c>
      <c r="AB81" s="1">
        <f t="shared" si="71"/>
        <v>5</v>
      </c>
      <c r="AC81" s="1" t="str">
        <f t="shared" si="52"/>
        <v>L</v>
      </c>
      <c r="AD81" s="1">
        <f t="shared" si="72"/>
        <v>3</v>
      </c>
      <c r="AE81" s="1">
        <f t="shared" si="73"/>
        <v>6</v>
      </c>
      <c r="AF81" s="1">
        <f t="shared" si="74"/>
        <v>1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22</v>
      </c>
      <c r="E82" s="1">
        <v>5</v>
      </c>
      <c r="F82" s="1">
        <v>6</v>
      </c>
      <c r="G82" s="1" t="s">
        <v>83</v>
      </c>
      <c r="H82" s="1" t="s">
        <v>83</v>
      </c>
      <c r="I82" s="1">
        <f t="shared" si="53"/>
        <v>32</v>
      </c>
      <c r="J82" s="1">
        <f t="shared" si="54"/>
        <v>35</v>
      </c>
      <c r="K82" s="1">
        <f t="shared" si="55"/>
        <v>9</v>
      </c>
      <c r="L82" s="1">
        <f t="shared" si="56"/>
        <v>14</v>
      </c>
      <c r="M82" s="1">
        <f t="shared" si="57"/>
        <v>1</v>
      </c>
      <c r="N82" s="1">
        <f t="shared" si="58"/>
        <v>4</v>
      </c>
      <c r="O82" s="1">
        <f t="shared" si="59"/>
        <v>18</v>
      </c>
      <c r="P82" s="1">
        <f t="shared" si="60"/>
        <v>15</v>
      </c>
      <c r="Q82" s="1">
        <f t="shared" si="61"/>
        <v>8</v>
      </c>
      <c r="R82" s="1">
        <f t="shared" si="62"/>
        <v>14</v>
      </c>
      <c r="S82" s="1">
        <f t="shared" si="63"/>
        <v>20</v>
      </c>
      <c r="T82" s="1">
        <f t="shared" si="64"/>
        <v>6</v>
      </c>
      <c r="U82" s="1">
        <f t="shared" si="65"/>
        <v>7</v>
      </c>
      <c r="V82" s="1">
        <f t="shared" si="66"/>
        <v>14</v>
      </c>
      <c r="W82" s="1">
        <f t="shared" si="67"/>
        <v>4</v>
      </c>
      <c r="X82" s="1">
        <f t="shared" si="68"/>
        <v>17</v>
      </c>
      <c r="Y82" s="1">
        <f t="shared" si="69"/>
        <v>23</v>
      </c>
      <c r="Z82" s="1">
        <f t="shared" si="70"/>
        <v>9</v>
      </c>
      <c r="AA82" s="1" t="str">
        <f t="shared" si="51"/>
        <v>L</v>
      </c>
      <c r="AB82" s="1">
        <f t="shared" si="71"/>
        <v>6</v>
      </c>
      <c r="AC82" s="1" t="str">
        <f t="shared" si="52"/>
        <v>L</v>
      </c>
      <c r="AD82" s="1">
        <f t="shared" si="72"/>
        <v>3</v>
      </c>
      <c r="AE82" s="1">
        <f t="shared" si="73"/>
        <v>6</v>
      </c>
      <c r="AF82" s="1">
        <f t="shared" si="74"/>
        <v>1</v>
      </c>
      <c r="AG82" s="43"/>
    </row>
    <row r="83" spans="1:33" x14ac:dyDescent="0.3">
      <c r="A83" s="42">
        <v>46127</v>
      </c>
      <c r="B83" s="1">
        <v>82</v>
      </c>
      <c r="C83" s="1" t="s">
        <v>65</v>
      </c>
      <c r="D83" s="1" t="s">
        <v>11</v>
      </c>
      <c r="E83" s="1">
        <v>1</v>
      </c>
      <c r="F83" s="1">
        <v>3</v>
      </c>
      <c r="G83" s="1" t="s">
        <v>83</v>
      </c>
      <c r="H83" s="1" t="s">
        <v>83</v>
      </c>
      <c r="I83" s="1">
        <f t="shared" si="53"/>
        <v>32</v>
      </c>
      <c r="J83" s="1">
        <f t="shared" si="54"/>
        <v>36</v>
      </c>
      <c r="K83" s="1">
        <f t="shared" si="55"/>
        <v>9</v>
      </c>
      <c r="L83" s="1">
        <f t="shared" si="56"/>
        <v>14</v>
      </c>
      <c r="M83" s="1">
        <f t="shared" si="57"/>
        <v>1</v>
      </c>
      <c r="N83" s="1">
        <f t="shared" si="58"/>
        <v>4</v>
      </c>
      <c r="O83" s="1">
        <f t="shared" si="59"/>
        <v>18</v>
      </c>
      <c r="P83" s="1">
        <f t="shared" si="60"/>
        <v>15</v>
      </c>
      <c r="Q83" s="1">
        <f t="shared" si="61"/>
        <v>8</v>
      </c>
      <c r="R83" s="1">
        <f t="shared" si="62"/>
        <v>14</v>
      </c>
      <c r="S83" s="1">
        <f t="shared" si="63"/>
        <v>21</v>
      </c>
      <c r="T83" s="1">
        <f t="shared" si="64"/>
        <v>6</v>
      </c>
      <c r="U83" s="1">
        <f t="shared" si="65"/>
        <v>7</v>
      </c>
      <c r="V83" s="1">
        <f t="shared" si="66"/>
        <v>15</v>
      </c>
      <c r="W83" s="1">
        <f t="shared" si="67"/>
        <v>4</v>
      </c>
      <c r="X83" s="1">
        <f t="shared" si="68"/>
        <v>17</v>
      </c>
      <c r="Y83" s="1">
        <f t="shared" si="69"/>
        <v>24</v>
      </c>
      <c r="Z83" s="1">
        <f t="shared" si="70"/>
        <v>9</v>
      </c>
      <c r="AA83" s="1" t="str">
        <f t="shared" si="51"/>
        <v>L</v>
      </c>
      <c r="AB83" s="1">
        <f t="shared" si="71"/>
        <v>7</v>
      </c>
      <c r="AC83" s="1" t="str">
        <f t="shared" si="52"/>
        <v>L</v>
      </c>
      <c r="AD83" s="1">
        <f t="shared" si="72"/>
        <v>2</v>
      </c>
      <c r="AE83" s="1">
        <f t="shared" si="73"/>
        <v>7</v>
      </c>
      <c r="AF83" s="1">
        <f t="shared" si="74"/>
        <v>1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32</v>
      </c>
      <c r="J84" s="1">
        <f t="shared" si="75"/>
        <v>36</v>
      </c>
      <c r="K84" s="1">
        <f t="shared" si="75"/>
        <v>9</v>
      </c>
      <c r="L84" s="1">
        <f t="shared" si="75"/>
        <v>14</v>
      </c>
      <c r="M84" s="1">
        <f t="shared" si="75"/>
        <v>1</v>
      </c>
      <c r="N84" s="1">
        <f t="shared" si="75"/>
        <v>4</v>
      </c>
      <c r="O84" s="1">
        <f t="shared" ref="O84:Z84" si="76">IF(O2="","",MAX(O2:O83))</f>
        <v>18</v>
      </c>
      <c r="P84" s="1">
        <f t="shared" si="76"/>
        <v>15</v>
      </c>
      <c r="Q84" s="1">
        <f t="shared" si="76"/>
        <v>8</v>
      </c>
      <c r="R84" s="1">
        <f t="shared" si="76"/>
        <v>14</v>
      </c>
      <c r="S84" s="1">
        <f t="shared" si="76"/>
        <v>21</v>
      </c>
      <c r="T84" s="1">
        <f t="shared" si="76"/>
        <v>6</v>
      </c>
      <c r="U84" s="1">
        <f t="shared" si="76"/>
        <v>7</v>
      </c>
      <c r="V84" s="1">
        <f t="shared" si="76"/>
        <v>15</v>
      </c>
      <c r="W84" s="1">
        <f t="shared" si="76"/>
        <v>4</v>
      </c>
      <c r="X84" s="1">
        <f t="shared" si="76"/>
        <v>17</v>
      </c>
      <c r="Y84" s="1">
        <f t="shared" si="76"/>
        <v>24</v>
      </c>
      <c r="Z84" s="1">
        <f t="shared" si="76"/>
        <v>9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7</v>
      </c>
      <c r="AD84" s="1">
        <f>IF(LOOKUP(2,1 / (AD1:AD83 &lt;&gt; ""),AD1:AD83)="L10 W","",LOOKUP(2,1 / (AD1:AD83 &lt;&gt; ""),AD1:AD83))</f>
        <v>2</v>
      </c>
      <c r="AE84" s="1">
        <f>IF(LOOKUP(2,1 / (AE1:AE83 &lt;&gt; ""),AE1:AE83)="L10 L","",LOOKUP(2,1 / (AE1:AE83 &lt;&gt; ""),AE1:AE83))</f>
        <v>7</v>
      </c>
      <c r="AF84" s="1">
        <f>IF(LOOKUP(2,1 / (AF1:AF83 &lt;&gt; ""),AF1:AF83)="L10 L","",LOOKUP(2,1 / (AF1:AF83 &lt;&gt; ""),AF1:AF83))</f>
        <v>1</v>
      </c>
    </row>
    <row r="85" spans="1:33" x14ac:dyDescent="0.3">
      <c r="C85" s="1">
        <f>COUNTIF(C1:C83,"Away")</f>
        <v>41</v>
      </c>
      <c r="E85" s="1">
        <f>SUM(E2:E83)</f>
        <v>253</v>
      </c>
      <c r="F85" s="1">
        <f>SUM(F2:F83)</f>
        <v>299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18-15-8</v>
      </c>
      <c r="R85" s="1" t="str">
        <f>IF(R84="","0-0-0",CONCATENATE(R84,"-",S84,"-",T84))</f>
        <v>14-21-6</v>
      </c>
      <c r="U85" s="1" t="str">
        <f>IF(U84="","0-0-0",CONCATENATE(U84,"-",V84,"-",W84))</f>
        <v>7-15-4</v>
      </c>
      <c r="X85" s="1" t="str">
        <f>IF(X84="","0-0-0",CONCATENATE(X84,"-",Y84,"-",Z84))</f>
        <v>17-24-9</v>
      </c>
      <c r="AA85" s="1" t="str">
        <f>IF(AA84="","0-0",CONCATENATE(AA84,AB84))</f>
        <v>L7</v>
      </c>
      <c r="AD85" s="1" t="str">
        <f>IF(AD84="","0-0-0",CONCATENATE(AD84,"-",AE84,"-",AF84))</f>
        <v>2-7-1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600-000002000000}">
      <formula1>$AK$1:$AK$2</formula1>
    </dataValidation>
    <dataValidation type="list" allowBlank="1" showInputMessage="1" showErrorMessage="1" sqref="C2:C83" xr:uid="{00000000-0002-0000-D600-000001000000}">
      <formula1>$AL$1:$AL$2</formula1>
    </dataValidation>
    <dataValidation type="list" allowBlank="1" showInputMessage="1" showErrorMessage="1" sqref="D2:D83" xr:uid="{00000000-0002-0000-D600-000000000000}">
      <formula1>$AM$1:$AM$31</formula1>
    </dataValidation>
  </dataValidations>
  <hyperlinks>
    <hyperlink ref="AG1" location="Index!A1" display="Home" xr:uid="{A4C92380-E718-48FA-A7A4-AADFC585A0CE}"/>
  </hyperlink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5C06-90BF-4741-8F32-C41D253DD4D7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45939</v>
      </c>
      <c r="B2" s="1">
        <v>1</v>
      </c>
      <c r="C2" s="1" t="s">
        <v>65</v>
      </c>
      <c r="D2" s="1" t="s">
        <v>24</v>
      </c>
      <c r="E2" s="1">
        <v>1</v>
      </c>
      <c r="F2" s="1">
        <v>2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15</v>
      </c>
      <c r="E3" s="1">
        <v>3</v>
      </c>
      <c r="F3" s="1">
        <v>2</v>
      </c>
      <c r="G3" s="1" t="s">
        <v>84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25</v>
      </c>
      <c r="E4" s="1">
        <v>1</v>
      </c>
      <c r="F4" s="1">
        <v>3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2</v>
      </c>
      <c r="T4" s="1">
        <f t="shared" si="13"/>
        <v>0</v>
      </c>
      <c r="U4" s="1">
        <f t="shared" si="14"/>
        <v>1</v>
      </c>
      <c r="V4" s="1">
        <f t="shared" si="15"/>
        <v>2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45945</v>
      </c>
      <c r="B5" s="1">
        <v>4</v>
      </c>
      <c r="C5" s="1" t="s">
        <v>66</v>
      </c>
      <c r="D5" s="1" t="s">
        <v>27</v>
      </c>
      <c r="E5" s="1">
        <v>3</v>
      </c>
      <c r="F5" s="1">
        <v>1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1</v>
      </c>
      <c r="S5" s="1">
        <f t="shared" si="12"/>
        <v>2</v>
      </c>
      <c r="T5" s="1">
        <f t="shared" si="13"/>
        <v>0</v>
      </c>
      <c r="U5" s="1">
        <f t="shared" si="14"/>
        <v>1</v>
      </c>
      <c r="V5" s="1">
        <f t="shared" si="15"/>
        <v>2</v>
      </c>
      <c r="W5" s="1">
        <f t="shared" si="16"/>
        <v>0</v>
      </c>
      <c r="X5" s="1">
        <f t="shared" si="17"/>
        <v>2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A6" s="42">
        <v>45947</v>
      </c>
      <c r="B6" s="1">
        <v>5</v>
      </c>
      <c r="C6" s="1" t="s">
        <v>66</v>
      </c>
      <c r="D6" s="1" t="s">
        <v>8</v>
      </c>
      <c r="E6" s="1">
        <v>6</v>
      </c>
      <c r="F6" s="1">
        <v>3</v>
      </c>
      <c r="G6" s="1" t="s">
        <v>83</v>
      </c>
      <c r="H6" s="1" t="s">
        <v>83</v>
      </c>
      <c r="I6" s="1">
        <f t="shared" si="2"/>
        <v>3</v>
      </c>
      <c r="J6" s="1">
        <f t="shared" si="3"/>
        <v>2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0</v>
      </c>
      <c r="Q6" s="1">
        <f t="shared" si="10"/>
        <v>0</v>
      </c>
      <c r="R6" s="1">
        <f t="shared" si="11"/>
        <v>1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3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6</v>
      </c>
    </row>
    <row r="7" spans="1:41" x14ac:dyDescent="0.3">
      <c r="A7" s="42">
        <v>45949</v>
      </c>
      <c r="B7" s="1">
        <v>6</v>
      </c>
      <c r="C7" s="1" t="s">
        <v>66</v>
      </c>
      <c r="D7" s="1" t="s">
        <v>29</v>
      </c>
      <c r="E7" s="1">
        <v>3</v>
      </c>
      <c r="F7" s="1">
        <v>2</v>
      </c>
      <c r="G7" s="1" t="s">
        <v>83</v>
      </c>
      <c r="H7" s="1" t="s">
        <v>83</v>
      </c>
      <c r="I7" s="1">
        <f t="shared" si="2"/>
        <v>4</v>
      </c>
      <c r="J7" s="1">
        <f t="shared" si="3"/>
        <v>2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0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2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W</v>
      </c>
      <c r="AB7" s="1">
        <f t="shared" si="20"/>
        <v>3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45951</v>
      </c>
      <c r="B8" s="1">
        <v>7</v>
      </c>
      <c r="C8" s="1" t="s">
        <v>66</v>
      </c>
      <c r="D8" s="1" t="s">
        <v>24</v>
      </c>
      <c r="E8" s="1">
        <v>4</v>
      </c>
      <c r="F8" s="1">
        <v>3</v>
      </c>
      <c r="G8" s="1" t="s">
        <v>84</v>
      </c>
      <c r="H8" s="1" t="s">
        <v>83</v>
      </c>
      <c r="I8" s="1">
        <f t="shared" si="2"/>
        <v>5</v>
      </c>
      <c r="J8" s="1">
        <f t="shared" si="3"/>
        <v>2</v>
      </c>
      <c r="K8" s="1">
        <f t="shared" si="4"/>
        <v>2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4</v>
      </c>
      <c r="P8" s="1">
        <f t="shared" si="9"/>
        <v>0</v>
      </c>
      <c r="Q8" s="1">
        <f t="shared" si="10"/>
        <v>0</v>
      </c>
      <c r="R8" s="1">
        <f t="shared" si="11"/>
        <v>1</v>
      </c>
      <c r="S8" s="1">
        <f t="shared" si="12"/>
        <v>2</v>
      </c>
      <c r="T8" s="1">
        <f t="shared" si="13"/>
        <v>0</v>
      </c>
      <c r="U8" s="1">
        <f t="shared" si="14"/>
        <v>2</v>
      </c>
      <c r="V8" s="1">
        <f t="shared" si="15"/>
        <v>2</v>
      </c>
      <c r="W8" s="1">
        <f t="shared" si="16"/>
        <v>0</v>
      </c>
      <c r="X8" s="1">
        <f t="shared" si="17"/>
        <v>4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4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6</v>
      </c>
      <c r="E9" s="1">
        <v>7</v>
      </c>
      <c r="F9" s="1">
        <v>4</v>
      </c>
      <c r="G9" s="1" t="s">
        <v>83</v>
      </c>
      <c r="H9" s="1" t="s">
        <v>83</v>
      </c>
      <c r="I9" s="1">
        <f t="shared" si="2"/>
        <v>6</v>
      </c>
      <c r="J9" s="1">
        <f t="shared" si="3"/>
        <v>2</v>
      </c>
      <c r="K9" s="1">
        <f t="shared" si="4"/>
        <v>2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4</v>
      </c>
      <c r="P9" s="1">
        <f t="shared" si="9"/>
        <v>0</v>
      </c>
      <c r="Q9" s="1">
        <f t="shared" si="10"/>
        <v>0</v>
      </c>
      <c r="R9" s="1">
        <f t="shared" si="11"/>
        <v>2</v>
      </c>
      <c r="S9" s="1">
        <f t="shared" si="12"/>
        <v>2</v>
      </c>
      <c r="T9" s="1">
        <f t="shared" si="13"/>
        <v>0</v>
      </c>
      <c r="U9" s="1">
        <f t="shared" si="14"/>
        <v>3</v>
      </c>
      <c r="V9" s="1">
        <f t="shared" si="15"/>
        <v>2</v>
      </c>
      <c r="W9" s="1">
        <f t="shared" si="16"/>
        <v>0</v>
      </c>
      <c r="X9" s="1">
        <f t="shared" si="17"/>
        <v>5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5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15</v>
      </c>
    </row>
    <row r="10" spans="1:41" x14ac:dyDescent="0.3">
      <c r="A10" s="42">
        <v>45955</v>
      </c>
      <c r="B10" s="1">
        <v>9</v>
      </c>
      <c r="C10" s="1" t="s">
        <v>65</v>
      </c>
      <c r="D10" s="1" t="s">
        <v>17</v>
      </c>
      <c r="E10" s="1">
        <v>6</v>
      </c>
      <c r="F10" s="1">
        <v>2</v>
      </c>
      <c r="G10" s="1" t="s">
        <v>83</v>
      </c>
      <c r="H10" s="1" t="s">
        <v>83</v>
      </c>
      <c r="I10" s="1">
        <f t="shared" si="2"/>
        <v>7</v>
      </c>
      <c r="J10" s="1">
        <f t="shared" si="3"/>
        <v>2</v>
      </c>
      <c r="K10" s="1">
        <f t="shared" si="4"/>
        <v>2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4</v>
      </c>
      <c r="P10" s="1">
        <f t="shared" si="9"/>
        <v>0</v>
      </c>
      <c r="Q10" s="1">
        <f t="shared" si="10"/>
        <v>0</v>
      </c>
      <c r="R10" s="1">
        <f t="shared" si="11"/>
        <v>3</v>
      </c>
      <c r="S10" s="1">
        <f t="shared" si="12"/>
        <v>2</v>
      </c>
      <c r="T10" s="1">
        <f t="shared" si="13"/>
        <v>0</v>
      </c>
      <c r="U10" s="1">
        <f t="shared" si="14"/>
        <v>4</v>
      </c>
      <c r="V10" s="1">
        <f t="shared" si="15"/>
        <v>2</v>
      </c>
      <c r="W10" s="1">
        <f t="shared" si="16"/>
        <v>0</v>
      </c>
      <c r="X10" s="1">
        <f t="shared" si="17"/>
        <v>6</v>
      </c>
      <c r="Y10" s="1">
        <f t="shared" si="18"/>
        <v>2</v>
      </c>
      <c r="Z10" s="1">
        <f t="shared" si="19"/>
        <v>0</v>
      </c>
      <c r="AA10" s="1" t="str">
        <f t="shared" si="0"/>
        <v>W</v>
      </c>
      <c r="AB10" s="1">
        <f t="shared" si="20"/>
        <v>6</v>
      </c>
      <c r="AC10" s="1" t="str">
        <f t="shared" si="1"/>
        <v>W</v>
      </c>
      <c r="AD10" s="1">
        <f t="shared" si="21"/>
        <v>7</v>
      </c>
      <c r="AE10" s="1">
        <f t="shared" si="22"/>
        <v>2</v>
      </c>
      <c r="AF10" s="1">
        <f t="shared" si="23"/>
        <v>0</v>
      </c>
      <c r="AG10" s="43"/>
      <c r="AM10" s="1" t="s">
        <v>21</v>
      </c>
      <c r="AN10" s="1" t="s">
        <v>8</v>
      </c>
    </row>
    <row r="11" spans="1:41" x14ac:dyDescent="0.3">
      <c r="A11" s="42">
        <v>45956</v>
      </c>
      <c r="B11" s="1">
        <v>10</v>
      </c>
      <c r="C11" s="1" t="s">
        <v>65</v>
      </c>
      <c r="D11" s="1" t="s">
        <v>0</v>
      </c>
      <c r="E11" s="1">
        <v>3</v>
      </c>
      <c r="F11" s="1">
        <v>2</v>
      </c>
      <c r="G11" s="1" t="s">
        <v>83</v>
      </c>
      <c r="H11" s="1" t="s">
        <v>83</v>
      </c>
      <c r="I11" s="1">
        <f t="shared" si="2"/>
        <v>8</v>
      </c>
      <c r="J11" s="1">
        <f t="shared" si="3"/>
        <v>2</v>
      </c>
      <c r="K11" s="1">
        <f t="shared" si="4"/>
        <v>2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4</v>
      </c>
      <c r="P11" s="1">
        <f t="shared" si="9"/>
        <v>0</v>
      </c>
      <c r="Q11" s="1">
        <f t="shared" si="10"/>
        <v>0</v>
      </c>
      <c r="R11" s="1">
        <f t="shared" si="11"/>
        <v>4</v>
      </c>
      <c r="S11" s="1">
        <f t="shared" si="12"/>
        <v>2</v>
      </c>
      <c r="T11" s="1">
        <f t="shared" si="13"/>
        <v>0</v>
      </c>
      <c r="U11" s="1">
        <f t="shared" si="14"/>
        <v>5</v>
      </c>
      <c r="V11" s="1">
        <f t="shared" si="15"/>
        <v>2</v>
      </c>
      <c r="W11" s="1">
        <f t="shared" si="16"/>
        <v>0</v>
      </c>
      <c r="X11" s="1">
        <f t="shared" si="17"/>
        <v>7</v>
      </c>
      <c r="Y11" s="1">
        <f t="shared" si="18"/>
        <v>2</v>
      </c>
      <c r="Z11" s="1">
        <f t="shared" si="19"/>
        <v>0</v>
      </c>
      <c r="AA11" s="1" t="str">
        <f t="shared" si="0"/>
        <v>W</v>
      </c>
      <c r="AB11" s="1">
        <f t="shared" si="20"/>
        <v>7</v>
      </c>
      <c r="AC11" s="1" t="str">
        <f t="shared" si="1"/>
        <v>W</v>
      </c>
      <c r="AD11" s="1">
        <f t="shared" si="21"/>
        <v>8</v>
      </c>
      <c r="AE11" s="1">
        <f t="shared" si="22"/>
        <v>2</v>
      </c>
      <c r="AF11" s="1">
        <f t="shared" si="23"/>
        <v>0</v>
      </c>
      <c r="AG11" s="43"/>
      <c r="AM11" s="1" t="s">
        <v>20</v>
      </c>
      <c r="AN11" s="1" t="s">
        <v>7</v>
      </c>
    </row>
    <row r="12" spans="1:41" x14ac:dyDescent="0.3">
      <c r="A12" s="42">
        <v>45958</v>
      </c>
      <c r="B12" s="1">
        <v>11</v>
      </c>
      <c r="C12" s="1" t="s">
        <v>65</v>
      </c>
      <c r="D12" s="1" t="s">
        <v>20</v>
      </c>
      <c r="E12" s="1">
        <v>3</v>
      </c>
      <c r="F12" s="1">
        <v>6</v>
      </c>
      <c r="G12" s="1" t="s">
        <v>83</v>
      </c>
      <c r="H12" s="1" t="s">
        <v>83</v>
      </c>
      <c r="I12" s="1">
        <f t="shared" si="2"/>
        <v>8</v>
      </c>
      <c r="J12" s="1">
        <f t="shared" si="3"/>
        <v>3</v>
      </c>
      <c r="K12" s="1">
        <f t="shared" si="4"/>
        <v>2</v>
      </c>
      <c r="L12" s="1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4</v>
      </c>
      <c r="P12" s="1">
        <f t="shared" si="9"/>
        <v>0</v>
      </c>
      <c r="Q12" s="1">
        <f t="shared" si="10"/>
        <v>0</v>
      </c>
      <c r="R12" s="1">
        <f t="shared" si="11"/>
        <v>4</v>
      </c>
      <c r="S12" s="1">
        <f t="shared" si="12"/>
        <v>3</v>
      </c>
      <c r="T12" s="1">
        <f t="shared" si="13"/>
        <v>0</v>
      </c>
      <c r="U12" s="1">
        <f t="shared" si="14"/>
        <v>5</v>
      </c>
      <c r="V12" s="1">
        <f t="shared" si="15"/>
        <v>2</v>
      </c>
      <c r="W12" s="1">
        <f t="shared" si="16"/>
        <v>0</v>
      </c>
      <c r="X12" s="1">
        <f t="shared" si="17"/>
        <v>7</v>
      </c>
      <c r="Y12" s="1">
        <f t="shared" si="18"/>
        <v>3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8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0</v>
      </c>
      <c r="AG12" s="43"/>
      <c r="AM12" s="1" t="s">
        <v>19</v>
      </c>
      <c r="AN12" s="1" t="s">
        <v>6</v>
      </c>
    </row>
    <row r="13" spans="1:41" x14ac:dyDescent="0.3">
      <c r="A13" s="42">
        <v>45963</v>
      </c>
      <c r="B13" s="1">
        <v>12</v>
      </c>
      <c r="C13" s="1" t="s">
        <v>66</v>
      </c>
      <c r="D13" s="1" t="s">
        <v>5</v>
      </c>
      <c r="E13" s="1">
        <v>2</v>
      </c>
      <c r="F13" s="1">
        <v>4</v>
      </c>
      <c r="G13" s="1" t="s">
        <v>83</v>
      </c>
      <c r="H13" s="1" t="s">
        <v>83</v>
      </c>
      <c r="I13" s="1">
        <f t="shared" si="2"/>
        <v>8</v>
      </c>
      <c r="J13" s="1">
        <f t="shared" si="3"/>
        <v>4</v>
      </c>
      <c r="K13" s="1">
        <f t="shared" si="4"/>
        <v>2</v>
      </c>
      <c r="L13" s="1">
        <f t="shared" si="5"/>
        <v>0</v>
      </c>
      <c r="M13" s="1">
        <f t="shared" si="6"/>
        <v>0</v>
      </c>
      <c r="N13" s="1">
        <f t="shared" si="7"/>
        <v>0</v>
      </c>
      <c r="O13" s="1">
        <f t="shared" si="8"/>
        <v>4</v>
      </c>
      <c r="P13" s="1">
        <f t="shared" si="9"/>
        <v>1</v>
      </c>
      <c r="Q13" s="1">
        <f t="shared" si="10"/>
        <v>0</v>
      </c>
      <c r="R13" s="1">
        <f t="shared" si="11"/>
        <v>4</v>
      </c>
      <c r="S13" s="1">
        <f t="shared" si="12"/>
        <v>3</v>
      </c>
      <c r="T13" s="1">
        <f t="shared" si="13"/>
        <v>0</v>
      </c>
      <c r="U13" s="1">
        <f t="shared" si="14"/>
        <v>5</v>
      </c>
      <c r="V13" s="1">
        <f t="shared" si="15"/>
        <v>2</v>
      </c>
      <c r="W13" s="1">
        <f t="shared" si="16"/>
        <v>0</v>
      </c>
      <c r="X13" s="1">
        <f t="shared" si="17"/>
        <v>7</v>
      </c>
      <c r="Y13" s="1">
        <f t="shared" si="18"/>
        <v>3</v>
      </c>
      <c r="Z13" s="1">
        <f t="shared" si="19"/>
        <v>0</v>
      </c>
      <c r="AA13" s="1" t="str">
        <f t="shared" si="0"/>
        <v>L</v>
      </c>
      <c r="AB13" s="1">
        <f t="shared" si="20"/>
        <v>2</v>
      </c>
      <c r="AC13" s="1" t="str">
        <f t="shared" si="1"/>
        <v>L</v>
      </c>
      <c r="AD13" s="1">
        <f t="shared" si="24"/>
        <v>7</v>
      </c>
      <c r="AE13" s="1">
        <f t="shared" si="25"/>
        <v>3</v>
      </c>
      <c r="AF13" s="1">
        <f t="shared" si="26"/>
        <v>0</v>
      </c>
      <c r="AG13" s="43"/>
      <c r="AM13" s="1" t="s">
        <v>18</v>
      </c>
      <c r="AN13" s="1" t="s">
        <v>3</v>
      </c>
    </row>
    <row r="14" spans="1:41" x14ac:dyDescent="0.3">
      <c r="A14" s="42">
        <v>45965</v>
      </c>
      <c r="B14" s="1">
        <v>13</v>
      </c>
      <c r="C14" s="1" t="s">
        <v>65</v>
      </c>
      <c r="D14" s="1" t="s">
        <v>28</v>
      </c>
      <c r="E14" s="1">
        <v>2</v>
      </c>
      <c r="F14" s="1">
        <v>1</v>
      </c>
      <c r="G14" s="1" t="s">
        <v>84</v>
      </c>
      <c r="H14" s="1" t="s">
        <v>83</v>
      </c>
      <c r="I14" s="1">
        <f t="shared" si="2"/>
        <v>9</v>
      </c>
      <c r="J14" s="1">
        <f t="shared" si="3"/>
        <v>4</v>
      </c>
      <c r="K14" s="1">
        <f t="shared" si="4"/>
        <v>3</v>
      </c>
      <c r="L14" s="1">
        <f t="shared" si="5"/>
        <v>0</v>
      </c>
      <c r="M14" s="1">
        <f t="shared" si="6"/>
        <v>0</v>
      </c>
      <c r="N14" s="1">
        <f t="shared" si="7"/>
        <v>0</v>
      </c>
      <c r="O14" s="1">
        <f t="shared" si="8"/>
        <v>4</v>
      </c>
      <c r="P14" s="1">
        <f t="shared" si="9"/>
        <v>1</v>
      </c>
      <c r="Q14" s="1">
        <f t="shared" si="10"/>
        <v>0</v>
      </c>
      <c r="R14" s="1">
        <f t="shared" si="11"/>
        <v>5</v>
      </c>
      <c r="S14" s="1">
        <f t="shared" si="12"/>
        <v>3</v>
      </c>
      <c r="T14" s="1">
        <f t="shared" si="13"/>
        <v>0</v>
      </c>
      <c r="U14" s="1">
        <f t="shared" si="14"/>
        <v>5</v>
      </c>
      <c r="V14" s="1">
        <f t="shared" si="15"/>
        <v>2</v>
      </c>
      <c r="W14" s="1">
        <f t="shared" si="16"/>
        <v>0</v>
      </c>
      <c r="X14" s="1">
        <f t="shared" si="17"/>
        <v>7</v>
      </c>
      <c r="Y14" s="1">
        <f t="shared" si="18"/>
        <v>3</v>
      </c>
      <c r="Z14" s="1">
        <f t="shared" si="19"/>
        <v>0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8</v>
      </c>
      <c r="AE14" s="1">
        <f t="shared" si="25"/>
        <v>2</v>
      </c>
      <c r="AF14" s="1">
        <f t="shared" si="26"/>
        <v>0</v>
      </c>
      <c r="AG14" s="43"/>
      <c r="AM14" s="1" t="s">
        <v>17</v>
      </c>
      <c r="AN14" s="1" t="s">
        <v>2</v>
      </c>
    </row>
    <row r="15" spans="1:41" x14ac:dyDescent="0.3">
      <c r="A15" s="42">
        <v>45966</v>
      </c>
      <c r="B15" s="1">
        <v>14</v>
      </c>
      <c r="C15" s="1" t="s">
        <v>65</v>
      </c>
      <c r="D15" s="1" t="s">
        <v>4</v>
      </c>
      <c r="E15" s="1">
        <v>3</v>
      </c>
      <c r="F15" s="1">
        <v>5</v>
      </c>
      <c r="G15" s="1" t="s">
        <v>83</v>
      </c>
      <c r="H15" s="1" t="s">
        <v>83</v>
      </c>
      <c r="I15" s="1">
        <f t="shared" si="2"/>
        <v>9</v>
      </c>
      <c r="J15" s="1">
        <f t="shared" si="3"/>
        <v>5</v>
      </c>
      <c r="K15" s="1">
        <f t="shared" si="4"/>
        <v>3</v>
      </c>
      <c r="L15" s="1">
        <f t="shared" si="5"/>
        <v>0</v>
      </c>
      <c r="M15" s="1">
        <f t="shared" si="6"/>
        <v>0</v>
      </c>
      <c r="N15" s="1">
        <f t="shared" si="7"/>
        <v>0</v>
      </c>
      <c r="O15" s="1">
        <f t="shared" si="8"/>
        <v>4</v>
      </c>
      <c r="P15" s="1">
        <f t="shared" si="9"/>
        <v>1</v>
      </c>
      <c r="Q15" s="1">
        <f t="shared" si="10"/>
        <v>0</v>
      </c>
      <c r="R15" s="1">
        <f t="shared" si="11"/>
        <v>5</v>
      </c>
      <c r="S15" s="1">
        <f t="shared" si="12"/>
        <v>4</v>
      </c>
      <c r="T15" s="1">
        <f t="shared" si="13"/>
        <v>0</v>
      </c>
      <c r="U15" s="1">
        <f t="shared" si="14"/>
        <v>5</v>
      </c>
      <c r="V15" s="1">
        <f t="shared" si="15"/>
        <v>2</v>
      </c>
      <c r="W15" s="1">
        <f t="shared" si="16"/>
        <v>0</v>
      </c>
      <c r="X15" s="1">
        <f t="shared" si="17"/>
        <v>7</v>
      </c>
      <c r="Y15" s="1">
        <f t="shared" si="18"/>
        <v>3</v>
      </c>
      <c r="Z15" s="1">
        <f t="shared" si="19"/>
        <v>0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7</v>
      </c>
      <c r="AE15" s="1">
        <f t="shared" si="25"/>
        <v>3</v>
      </c>
      <c r="AF15" s="1">
        <f t="shared" si="26"/>
        <v>0</v>
      </c>
      <c r="AG15" s="43"/>
      <c r="AM15" s="1" t="s">
        <v>16</v>
      </c>
      <c r="AN15" s="1" t="s">
        <v>0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16</v>
      </c>
      <c r="E16" s="1">
        <v>2</v>
      </c>
      <c r="F16" s="1">
        <v>6</v>
      </c>
      <c r="G16" s="1" t="s">
        <v>83</v>
      </c>
      <c r="H16" s="1" t="s">
        <v>83</v>
      </c>
      <c r="I16" s="1">
        <f t="shared" si="2"/>
        <v>9</v>
      </c>
      <c r="J16" s="1">
        <f t="shared" si="3"/>
        <v>6</v>
      </c>
      <c r="K16" s="1">
        <f t="shared" si="4"/>
        <v>3</v>
      </c>
      <c r="L16" s="1">
        <f t="shared" si="5"/>
        <v>0</v>
      </c>
      <c r="M16" s="1">
        <f t="shared" si="6"/>
        <v>0</v>
      </c>
      <c r="N16" s="1">
        <f t="shared" si="7"/>
        <v>0</v>
      </c>
      <c r="O16" s="1">
        <f t="shared" si="8"/>
        <v>4</v>
      </c>
      <c r="P16" s="1">
        <f t="shared" si="9"/>
        <v>1</v>
      </c>
      <c r="Q16" s="1">
        <f t="shared" si="10"/>
        <v>0</v>
      </c>
      <c r="R16" s="1">
        <f t="shared" si="11"/>
        <v>5</v>
      </c>
      <c r="S16" s="1">
        <f t="shared" si="12"/>
        <v>5</v>
      </c>
      <c r="T16" s="1">
        <f t="shared" si="13"/>
        <v>0</v>
      </c>
      <c r="U16" s="1">
        <f t="shared" si="14"/>
        <v>5</v>
      </c>
      <c r="V16" s="1">
        <f t="shared" si="15"/>
        <v>2</v>
      </c>
      <c r="W16" s="1">
        <f t="shared" si="16"/>
        <v>0</v>
      </c>
      <c r="X16" s="1">
        <f t="shared" si="17"/>
        <v>7</v>
      </c>
      <c r="Y16" s="1">
        <f t="shared" si="18"/>
        <v>3</v>
      </c>
      <c r="Z16" s="1">
        <f t="shared" si="19"/>
        <v>0</v>
      </c>
      <c r="AA16" s="1" t="str">
        <f t="shared" si="0"/>
        <v>L</v>
      </c>
      <c r="AB16" s="1">
        <f t="shared" si="20"/>
        <v>2</v>
      </c>
      <c r="AC16" s="1" t="str">
        <f t="shared" si="1"/>
        <v>L</v>
      </c>
      <c r="AD16" s="1">
        <f t="shared" si="24"/>
        <v>6</v>
      </c>
      <c r="AE16" s="1">
        <f t="shared" si="25"/>
        <v>4</v>
      </c>
      <c r="AF16" s="1">
        <f t="shared" si="26"/>
        <v>0</v>
      </c>
      <c r="AG16" s="43"/>
      <c r="AM16" s="1" t="s">
        <v>15</v>
      </c>
    </row>
    <row r="17" spans="1:39" x14ac:dyDescent="0.3">
      <c r="A17" s="42">
        <v>45970</v>
      </c>
      <c r="B17" s="1">
        <v>16</v>
      </c>
      <c r="C17" s="1" t="s">
        <v>65</v>
      </c>
      <c r="D17" s="1" t="s">
        <v>11</v>
      </c>
      <c r="E17" s="1">
        <v>2</v>
      </c>
      <c r="F17" s="1">
        <v>4</v>
      </c>
      <c r="G17" s="1" t="s">
        <v>83</v>
      </c>
      <c r="H17" s="1" t="s">
        <v>83</v>
      </c>
      <c r="I17" s="1">
        <f t="shared" si="2"/>
        <v>9</v>
      </c>
      <c r="J17" s="1">
        <f t="shared" si="3"/>
        <v>7</v>
      </c>
      <c r="K17" s="1">
        <f t="shared" si="4"/>
        <v>3</v>
      </c>
      <c r="L17" s="1">
        <f t="shared" si="5"/>
        <v>0</v>
      </c>
      <c r="M17" s="1">
        <f t="shared" si="6"/>
        <v>0</v>
      </c>
      <c r="N17" s="1">
        <f t="shared" si="7"/>
        <v>0</v>
      </c>
      <c r="O17" s="1">
        <f t="shared" si="8"/>
        <v>4</v>
      </c>
      <c r="P17" s="1">
        <f t="shared" si="9"/>
        <v>1</v>
      </c>
      <c r="Q17" s="1">
        <f t="shared" si="10"/>
        <v>0</v>
      </c>
      <c r="R17" s="1">
        <f t="shared" si="11"/>
        <v>5</v>
      </c>
      <c r="S17" s="1">
        <f t="shared" si="12"/>
        <v>6</v>
      </c>
      <c r="T17" s="1">
        <f t="shared" si="13"/>
        <v>0</v>
      </c>
      <c r="U17" s="1">
        <f t="shared" si="14"/>
        <v>5</v>
      </c>
      <c r="V17" s="1">
        <f t="shared" si="15"/>
        <v>2</v>
      </c>
      <c r="W17" s="1">
        <f t="shared" si="16"/>
        <v>0</v>
      </c>
      <c r="X17" s="1">
        <f t="shared" si="17"/>
        <v>7</v>
      </c>
      <c r="Y17" s="1">
        <f t="shared" si="18"/>
        <v>3</v>
      </c>
      <c r="Z17" s="1">
        <f t="shared" si="19"/>
        <v>0</v>
      </c>
      <c r="AA17" s="1" t="str">
        <f t="shared" si="0"/>
        <v>L</v>
      </c>
      <c r="AB17" s="1">
        <f t="shared" si="20"/>
        <v>3</v>
      </c>
      <c r="AC17" s="1" t="str">
        <f t="shared" si="1"/>
        <v>L</v>
      </c>
      <c r="AD17" s="1">
        <f t="shared" si="24"/>
        <v>5</v>
      </c>
      <c r="AE17" s="1">
        <f t="shared" si="25"/>
        <v>5</v>
      </c>
      <c r="AF17" s="1">
        <f t="shared" si="26"/>
        <v>0</v>
      </c>
      <c r="AG17" s="43"/>
      <c r="AM17" s="1" t="s">
        <v>14</v>
      </c>
    </row>
    <row r="18" spans="1:39" x14ac:dyDescent="0.3">
      <c r="A18" s="42">
        <v>45973</v>
      </c>
      <c r="B18" s="1">
        <v>17</v>
      </c>
      <c r="C18" s="1" t="s">
        <v>66</v>
      </c>
      <c r="D18" s="1" t="s">
        <v>28</v>
      </c>
      <c r="E18" s="1">
        <v>5</v>
      </c>
      <c r="F18" s="1">
        <v>2</v>
      </c>
      <c r="G18" s="1" t="s">
        <v>83</v>
      </c>
      <c r="H18" s="1" t="s">
        <v>83</v>
      </c>
      <c r="I18" s="1">
        <f t="shared" si="2"/>
        <v>10</v>
      </c>
      <c r="J18" s="1">
        <f t="shared" si="3"/>
        <v>7</v>
      </c>
      <c r="K18" s="1">
        <f t="shared" si="4"/>
        <v>3</v>
      </c>
      <c r="L18" s="1">
        <f t="shared" si="5"/>
        <v>0</v>
      </c>
      <c r="M18" s="1">
        <f t="shared" si="6"/>
        <v>0</v>
      </c>
      <c r="N18" s="1">
        <f t="shared" si="7"/>
        <v>0</v>
      </c>
      <c r="O18" s="1">
        <f t="shared" si="8"/>
        <v>5</v>
      </c>
      <c r="P18" s="1">
        <f t="shared" si="9"/>
        <v>1</v>
      </c>
      <c r="Q18" s="1">
        <f t="shared" si="10"/>
        <v>0</v>
      </c>
      <c r="R18" s="1">
        <f t="shared" si="11"/>
        <v>5</v>
      </c>
      <c r="S18" s="1">
        <f t="shared" si="12"/>
        <v>6</v>
      </c>
      <c r="T18" s="1">
        <f t="shared" si="13"/>
        <v>0</v>
      </c>
      <c r="U18" s="1">
        <f t="shared" si="14"/>
        <v>5</v>
      </c>
      <c r="V18" s="1">
        <f t="shared" si="15"/>
        <v>2</v>
      </c>
      <c r="W18" s="1">
        <f t="shared" si="16"/>
        <v>0</v>
      </c>
      <c r="X18" s="1">
        <f t="shared" si="17"/>
        <v>7</v>
      </c>
      <c r="Y18" s="1">
        <f t="shared" si="18"/>
        <v>3</v>
      </c>
      <c r="Z18" s="1">
        <f t="shared" si="19"/>
        <v>0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5</v>
      </c>
      <c r="AE18" s="1">
        <f t="shared" si="25"/>
        <v>5</v>
      </c>
      <c r="AF18" s="1">
        <f t="shared" si="26"/>
        <v>0</v>
      </c>
      <c r="AG18" s="43"/>
      <c r="AM18" s="1" t="s">
        <v>13</v>
      </c>
    </row>
    <row r="19" spans="1:39" x14ac:dyDescent="0.3">
      <c r="A19" s="42">
        <v>45975</v>
      </c>
      <c r="B19" s="1">
        <v>18</v>
      </c>
      <c r="C19" s="1" t="s">
        <v>66</v>
      </c>
      <c r="D19" s="1" t="s">
        <v>13</v>
      </c>
      <c r="E19" s="1">
        <v>2</v>
      </c>
      <c r="F19" s="1">
        <v>3</v>
      </c>
      <c r="G19" s="1" t="s">
        <v>84</v>
      </c>
      <c r="H19" s="1" t="s">
        <v>83</v>
      </c>
      <c r="I19" s="1">
        <f t="shared" si="2"/>
        <v>10</v>
      </c>
      <c r="J19" s="1">
        <f t="shared" si="3"/>
        <v>7</v>
      </c>
      <c r="K19" s="1">
        <f t="shared" si="4"/>
        <v>3</v>
      </c>
      <c r="L19" s="1">
        <f t="shared" si="5"/>
        <v>1</v>
      </c>
      <c r="M19" s="1">
        <f t="shared" si="6"/>
        <v>0</v>
      </c>
      <c r="N19" s="1">
        <f t="shared" si="7"/>
        <v>0</v>
      </c>
      <c r="O19" s="1">
        <f t="shared" si="8"/>
        <v>5</v>
      </c>
      <c r="P19" s="1">
        <f t="shared" si="9"/>
        <v>1</v>
      </c>
      <c r="Q19" s="1">
        <f t="shared" si="10"/>
        <v>1</v>
      </c>
      <c r="R19" s="1">
        <f t="shared" si="11"/>
        <v>5</v>
      </c>
      <c r="S19" s="1">
        <f t="shared" si="12"/>
        <v>6</v>
      </c>
      <c r="T19" s="1">
        <f t="shared" si="13"/>
        <v>0</v>
      </c>
      <c r="U19" s="1">
        <f t="shared" si="14"/>
        <v>5</v>
      </c>
      <c r="V19" s="1">
        <f t="shared" si="15"/>
        <v>2</v>
      </c>
      <c r="W19" s="1">
        <f t="shared" si="16"/>
        <v>0</v>
      </c>
      <c r="X19" s="1">
        <f t="shared" si="17"/>
        <v>7</v>
      </c>
      <c r="Y19" s="1">
        <f t="shared" si="18"/>
        <v>3</v>
      </c>
      <c r="Z19" s="1">
        <f t="shared" si="19"/>
        <v>0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4</v>
      </c>
      <c r="AE19" s="1">
        <f t="shared" si="25"/>
        <v>5</v>
      </c>
      <c r="AF19" s="1">
        <f t="shared" si="26"/>
        <v>1</v>
      </c>
      <c r="AG19" s="43"/>
      <c r="AM19" s="1" t="s">
        <v>12</v>
      </c>
    </row>
    <row r="20" spans="1:39" x14ac:dyDescent="0.3">
      <c r="A20" s="42">
        <v>45978</v>
      </c>
      <c r="B20" s="1">
        <v>19</v>
      </c>
      <c r="C20" s="1" t="s">
        <v>65</v>
      </c>
      <c r="D20" s="1" t="s">
        <v>31</v>
      </c>
      <c r="E20" s="1">
        <v>2</v>
      </c>
      <c r="F20" s="1">
        <v>3</v>
      </c>
      <c r="G20" s="1" t="s">
        <v>84</v>
      </c>
      <c r="H20" s="1" t="s">
        <v>83</v>
      </c>
      <c r="I20" s="1">
        <f t="shared" si="2"/>
        <v>10</v>
      </c>
      <c r="J20" s="1">
        <f t="shared" si="3"/>
        <v>7</v>
      </c>
      <c r="K20" s="1">
        <f t="shared" si="4"/>
        <v>3</v>
      </c>
      <c r="L20" s="1">
        <f t="shared" si="5"/>
        <v>2</v>
      </c>
      <c r="M20" s="1">
        <f t="shared" si="6"/>
        <v>0</v>
      </c>
      <c r="N20" s="1">
        <f t="shared" si="7"/>
        <v>0</v>
      </c>
      <c r="O20" s="1">
        <f t="shared" si="8"/>
        <v>5</v>
      </c>
      <c r="P20" s="1">
        <f t="shared" si="9"/>
        <v>1</v>
      </c>
      <c r="Q20" s="1">
        <f t="shared" si="10"/>
        <v>1</v>
      </c>
      <c r="R20" s="1">
        <f t="shared" si="11"/>
        <v>5</v>
      </c>
      <c r="S20" s="1">
        <f t="shared" si="12"/>
        <v>6</v>
      </c>
      <c r="T20" s="1">
        <f t="shared" si="13"/>
        <v>1</v>
      </c>
      <c r="U20" s="1">
        <f t="shared" si="14"/>
        <v>5</v>
      </c>
      <c r="V20" s="1">
        <f t="shared" si="15"/>
        <v>2</v>
      </c>
      <c r="W20" s="1">
        <f t="shared" si="16"/>
        <v>0</v>
      </c>
      <c r="X20" s="1">
        <f t="shared" si="17"/>
        <v>7</v>
      </c>
      <c r="Y20" s="1">
        <f t="shared" si="18"/>
        <v>3</v>
      </c>
      <c r="Z20" s="1">
        <f t="shared" si="19"/>
        <v>1</v>
      </c>
      <c r="AA20" s="1" t="str">
        <f t="shared" si="0"/>
        <v>L</v>
      </c>
      <c r="AB20" s="1">
        <f t="shared" si="20"/>
        <v>2</v>
      </c>
      <c r="AC20" s="1" t="str">
        <f t="shared" si="1"/>
        <v>OTL</v>
      </c>
      <c r="AD20" s="1">
        <f t="shared" si="24"/>
        <v>3</v>
      </c>
      <c r="AE20" s="1">
        <f t="shared" si="25"/>
        <v>5</v>
      </c>
      <c r="AF20" s="1">
        <f t="shared" si="26"/>
        <v>2</v>
      </c>
      <c r="AG20" s="43"/>
      <c r="AM20" s="1" t="s">
        <v>11</v>
      </c>
    </row>
    <row r="21" spans="1:39" x14ac:dyDescent="0.3">
      <c r="A21" s="42">
        <v>45979</v>
      </c>
      <c r="B21" s="1">
        <v>20</v>
      </c>
      <c r="C21" s="1" t="s">
        <v>65</v>
      </c>
      <c r="D21" s="1" t="s">
        <v>8</v>
      </c>
      <c r="E21" s="1">
        <v>2</v>
      </c>
      <c r="F21" s="1">
        <v>3</v>
      </c>
      <c r="G21" s="1" t="s">
        <v>84</v>
      </c>
      <c r="H21" s="1" t="s">
        <v>83</v>
      </c>
      <c r="I21" s="1">
        <f t="shared" si="2"/>
        <v>10</v>
      </c>
      <c r="J21" s="1">
        <f t="shared" si="3"/>
        <v>7</v>
      </c>
      <c r="K21" s="1">
        <f t="shared" si="4"/>
        <v>3</v>
      </c>
      <c r="L21" s="1">
        <f t="shared" si="5"/>
        <v>3</v>
      </c>
      <c r="M21" s="1">
        <f t="shared" si="6"/>
        <v>0</v>
      </c>
      <c r="N21" s="1">
        <f t="shared" si="7"/>
        <v>0</v>
      </c>
      <c r="O21" s="1">
        <f t="shared" si="8"/>
        <v>5</v>
      </c>
      <c r="P21" s="1">
        <f t="shared" si="9"/>
        <v>1</v>
      </c>
      <c r="Q21" s="1">
        <f t="shared" si="10"/>
        <v>1</v>
      </c>
      <c r="R21" s="1">
        <f t="shared" si="11"/>
        <v>5</v>
      </c>
      <c r="S21" s="1">
        <f t="shared" si="12"/>
        <v>6</v>
      </c>
      <c r="T21" s="1">
        <f t="shared" si="13"/>
        <v>2</v>
      </c>
      <c r="U21" s="1">
        <f t="shared" si="14"/>
        <v>5</v>
      </c>
      <c r="V21" s="1">
        <f t="shared" si="15"/>
        <v>2</v>
      </c>
      <c r="W21" s="1">
        <f t="shared" si="16"/>
        <v>0</v>
      </c>
      <c r="X21" s="1">
        <f t="shared" si="17"/>
        <v>7</v>
      </c>
      <c r="Y21" s="1">
        <f t="shared" si="18"/>
        <v>3</v>
      </c>
      <c r="Z21" s="1">
        <f t="shared" si="19"/>
        <v>2</v>
      </c>
      <c r="AA21" s="1" t="str">
        <f t="shared" si="0"/>
        <v>L</v>
      </c>
      <c r="AB21" s="1">
        <f t="shared" si="20"/>
        <v>3</v>
      </c>
      <c r="AC21" s="1" t="str">
        <f t="shared" si="1"/>
        <v>OTL</v>
      </c>
      <c r="AD21" s="1">
        <f t="shared" si="24"/>
        <v>2</v>
      </c>
      <c r="AE21" s="1">
        <f t="shared" si="25"/>
        <v>5</v>
      </c>
      <c r="AF21" s="1">
        <f t="shared" si="26"/>
        <v>3</v>
      </c>
      <c r="AG21" s="43"/>
      <c r="AM21" s="1" t="s">
        <v>10</v>
      </c>
    </row>
    <row r="22" spans="1:39" x14ac:dyDescent="0.3">
      <c r="A22" s="42">
        <v>45981</v>
      </c>
      <c r="B22" s="1">
        <v>21</v>
      </c>
      <c r="C22" s="1" t="s">
        <v>66</v>
      </c>
      <c r="D22" s="1" t="s">
        <v>2</v>
      </c>
      <c r="E22" s="1">
        <v>1</v>
      </c>
      <c r="F22" s="1">
        <v>4</v>
      </c>
      <c r="G22" s="1" t="s">
        <v>83</v>
      </c>
      <c r="H22" s="1" t="s">
        <v>83</v>
      </c>
      <c r="I22" s="1">
        <f t="shared" si="2"/>
        <v>10</v>
      </c>
      <c r="J22" s="1">
        <f t="shared" si="3"/>
        <v>8</v>
      </c>
      <c r="K22" s="1">
        <f t="shared" si="4"/>
        <v>3</v>
      </c>
      <c r="L22" s="1">
        <f t="shared" si="5"/>
        <v>3</v>
      </c>
      <c r="M22" s="1">
        <f t="shared" si="6"/>
        <v>0</v>
      </c>
      <c r="N22" s="1">
        <f t="shared" si="7"/>
        <v>0</v>
      </c>
      <c r="O22" s="1">
        <f t="shared" si="8"/>
        <v>5</v>
      </c>
      <c r="P22" s="1">
        <f t="shared" si="9"/>
        <v>2</v>
      </c>
      <c r="Q22" s="1">
        <f t="shared" si="10"/>
        <v>1</v>
      </c>
      <c r="R22" s="1">
        <f t="shared" si="11"/>
        <v>5</v>
      </c>
      <c r="S22" s="1">
        <f t="shared" si="12"/>
        <v>6</v>
      </c>
      <c r="T22" s="1">
        <f t="shared" si="13"/>
        <v>2</v>
      </c>
      <c r="U22" s="1">
        <f t="shared" si="14"/>
        <v>5</v>
      </c>
      <c r="V22" s="1">
        <f t="shared" si="15"/>
        <v>2</v>
      </c>
      <c r="W22" s="1">
        <f t="shared" si="16"/>
        <v>0</v>
      </c>
      <c r="X22" s="1">
        <f t="shared" si="17"/>
        <v>7</v>
      </c>
      <c r="Y22" s="1">
        <f t="shared" si="18"/>
        <v>4</v>
      </c>
      <c r="Z22" s="1">
        <f t="shared" si="19"/>
        <v>2</v>
      </c>
      <c r="AA22" s="1" t="str">
        <f t="shared" si="0"/>
        <v>L</v>
      </c>
      <c r="AB22" s="1">
        <f t="shared" si="20"/>
        <v>4</v>
      </c>
      <c r="AC22" s="1" t="str">
        <f t="shared" si="1"/>
        <v>L</v>
      </c>
      <c r="AD22" s="1">
        <f t="shared" si="24"/>
        <v>2</v>
      </c>
      <c r="AE22" s="1">
        <f t="shared" si="25"/>
        <v>5</v>
      </c>
      <c r="AF22" s="1">
        <f t="shared" si="26"/>
        <v>3</v>
      </c>
      <c r="AG22" s="43"/>
      <c r="AM22" s="1" t="s">
        <v>9</v>
      </c>
    </row>
    <row r="23" spans="1:39" x14ac:dyDescent="0.3">
      <c r="A23" s="42">
        <v>45983</v>
      </c>
      <c r="B23" s="1">
        <v>22</v>
      </c>
      <c r="C23" s="1" t="s">
        <v>66</v>
      </c>
      <c r="D23" s="1" t="s">
        <v>12</v>
      </c>
      <c r="E23" s="1">
        <v>3</v>
      </c>
      <c r="F23" s="1">
        <v>2</v>
      </c>
      <c r="G23" s="1" t="s">
        <v>83</v>
      </c>
      <c r="H23" s="1" t="s">
        <v>83</v>
      </c>
      <c r="I23" s="1">
        <f t="shared" si="2"/>
        <v>11</v>
      </c>
      <c r="J23" s="1">
        <f t="shared" si="3"/>
        <v>8</v>
      </c>
      <c r="K23" s="1">
        <f t="shared" si="4"/>
        <v>3</v>
      </c>
      <c r="L23" s="1">
        <f t="shared" si="5"/>
        <v>3</v>
      </c>
      <c r="M23" s="1">
        <f t="shared" si="6"/>
        <v>0</v>
      </c>
      <c r="N23" s="1">
        <f t="shared" si="7"/>
        <v>0</v>
      </c>
      <c r="O23" s="1">
        <f t="shared" si="8"/>
        <v>6</v>
      </c>
      <c r="P23" s="1">
        <f t="shared" si="9"/>
        <v>2</v>
      </c>
      <c r="Q23" s="1">
        <f t="shared" si="10"/>
        <v>1</v>
      </c>
      <c r="R23" s="1">
        <f t="shared" si="11"/>
        <v>5</v>
      </c>
      <c r="S23" s="1">
        <f t="shared" si="12"/>
        <v>6</v>
      </c>
      <c r="T23" s="1">
        <f t="shared" si="13"/>
        <v>2</v>
      </c>
      <c r="U23" s="1">
        <f t="shared" si="14"/>
        <v>5</v>
      </c>
      <c r="V23" s="1">
        <f t="shared" si="15"/>
        <v>2</v>
      </c>
      <c r="W23" s="1">
        <f t="shared" si="16"/>
        <v>0</v>
      </c>
      <c r="X23" s="1">
        <f t="shared" si="17"/>
        <v>7</v>
      </c>
      <c r="Y23" s="1">
        <f t="shared" si="18"/>
        <v>4</v>
      </c>
      <c r="Z23" s="1">
        <f t="shared" si="19"/>
        <v>2</v>
      </c>
      <c r="AA23" s="1" t="str">
        <f t="shared" si="0"/>
        <v>W</v>
      </c>
      <c r="AB23" s="1">
        <f t="shared" si="20"/>
        <v>1</v>
      </c>
      <c r="AC23" s="1" t="str">
        <f t="shared" si="1"/>
        <v>W</v>
      </c>
      <c r="AD23" s="1">
        <f t="shared" si="24"/>
        <v>3</v>
      </c>
      <c r="AE23" s="1">
        <f t="shared" si="25"/>
        <v>4</v>
      </c>
      <c r="AF23" s="1">
        <f t="shared" si="26"/>
        <v>3</v>
      </c>
      <c r="AG23" s="43"/>
      <c r="AM23" s="1" t="s">
        <v>8</v>
      </c>
    </row>
    <row r="24" spans="1:39" x14ac:dyDescent="0.3">
      <c r="A24" s="42">
        <v>45985</v>
      </c>
      <c r="B24" s="1">
        <v>23</v>
      </c>
      <c r="C24" s="1" t="s">
        <v>66</v>
      </c>
      <c r="D24" s="1" t="s">
        <v>2</v>
      </c>
      <c r="E24" s="1">
        <v>5</v>
      </c>
      <c r="F24" s="1">
        <v>1</v>
      </c>
      <c r="G24" s="1" t="s">
        <v>83</v>
      </c>
      <c r="H24" s="1" t="s">
        <v>83</v>
      </c>
      <c r="I24" s="1">
        <f t="shared" si="2"/>
        <v>12</v>
      </c>
      <c r="J24" s="1">
        <f t="shared" si="3"/>
        <v>8</v>
      </c>
      <c r="K24" s="1">
        <f t="shared" si="4"/>
        <v>3</v>
      </c>
      <c r="L24" s="1">
        <f t="shared" si="5"/>
        <v>3</v>
      </c>
      <c r="M24" s="1">
        <f t="shared" si="6"/>
        <v>0</v>
      </c>
      <c r="N24" s="1">
        <f t="shared" si="7"/>
        <v>0</v>
      </c>
      <c r="O24" s="1">
        <f t="shared" si="8"/>
        <v>7</v>
      </c>
      <c r="P24" s="1">
        <f t="shared" si="9"/>
        <v>2</v>
      </c>
      <c r="Q24" s="1">
        <f t="shared" si="10"/>
        <v>1</v>
      </c>
      <c r="R24" s="1">
        <f t="shared" si="11"/>
        <v>5</v>
      </c>
      <c r="S24" s="1">
        <f t="shared" si="12"/>
        <v>6</v>
      </c>
      <c r="T24" s="1">
        <f t="shared" si="13"/>
        <v>2</v>
      </c>
      <c r="U24" s="1">
        <f t="shared" si="14"/>
        <v>5</v>
      </c>
      <c r="V24" s="1">
        <f t="shared" si="15"/>
        <v>2</v>
      </c>
      <c r="W24" s="1">
        <f t="shared" si="16"/>
        <v>0</v>
      </c>
      <c r="X24" s="1">
        <f t="shared" si="17"/>
        <v>8</v>
      </c>
      <c r="Y24" s="1">
        <f t="shared" si="18"/>
        <v>4</v>
      </c>
      <c r="Z24" s="1">
        <f t="shared" si="19"/>
        <v>2</v>
      </c>
      <c r="AA24" s="1" t="str">
        <f t="shared" si="0"/>
        <v>W</v>
      </c>
      <c r="AB24" s="1">
        <f t="shared" si="20"/>
        <v>2</v>
      </c>
      <c r="AC24" s="1" t="str">
        <f t="shared" si="1"/>
        <v>W</v>
      </c>
      <c r="AD24" s="1">
        <f t="shared" si="24"/>
        <v>3</v>
      </c>
      <c r="AE24" s="1">
        <f t="shared" si="25"/>
        <v>4</v>
      </c>
      <c r="AF24" s="1">
        <f t="shared" si="26"/>
        <v>3</v>
      </c>
      <c r="AG24" s="43"/>
      <c r="AM24" s="1" t="s">
        <v>7</v>
      </c>
    </row>
    <row r="25" spans="1:39" x14ac:dyDescent="0.3">
      <c r="A25" s="42">
        <v>45987</v>
      </c>
      <c r="B25" s="1">
        <v>24</v>
      </c>
      <c r="C25" s="1" t="s">
        <v>66</v>
      </c>
      <c r="D25" s="1" t="s">
        <v>16</v>
      </c>
      <c r="E25" s="1">
        <v>3</v>
      </c>
      <c r="F25" s="1">
        <v>4</v>
      </c>
      <c r="G25" s="1" t="s">
        <v>83</v>
      </c>
      <c r="H25" s="1" t="s">
        <v>83</v>
      </c>
      <c r="I25" s="1">
        <f t="shared" si="2"/>
        <v>12</v>
      </c>
      <c r="J25" s="1">
        <f t="shared" si="3"/>
        <v>9</v>
      </c>
      <c r="K25" s="1">
        <f t="shared" si="4"/>
        <v>3</v>
      </c>
      <c r="L25" s="1">
        <f t="shared" si="5"/>
        <v>3</v>
      </c>
      <c r="M25" s="1">
        <f t="shared" si="6"/>
        <v>0</v>
      </c>
      <c r="N25" s="1">
        <f t="shared" si="7"/>
        <v>0</v>
      </c>
      <c r="O25" s="1">
        <f t="shared" si="8"/>
        <v>7</v>
      </c>
      <c r="P25" s="1">
        <f t="shared" si="9"/>
        <v>3</v>
      </c>
      <c r="Q25" s="1">
        <f t="shared" si="10"/>
        <v>1</v>
      </c>
      <c r="R25" s="1">
        <f t="shared" si="11"/>
        <v>5</v>
      </c>
      <c r="S25" s="1">
        <f t="shared" si="12"/>
        <v>6</v>
      </c>
      <c r="T25" s="1">
        <f t="shared" si="13"/>
        <v>2</v>
      </c>
      <c r="U25" s="1">
        <f t="shared" si="14"/>
        <v>5</v>
      </c>
      <c r="V25" s="1">
        <f t="shared" si="15"/>
        <v>2</v>
      </c>
      <c r="W25" s="1">
        <f t="shared" si="16"/>
        <v>0</v>
      </c>
      <c r="X25" s="1">
        <f t="shared" si="17"/>
        <v>8</v>
      </c>
      <c r="Y25" s="1">
        <f t="shared" si="18"/>
        <v>4</v>
      </c>
      <c r="Z25" s="1">
        <f t="shared" si="19"/>
        <v>2</v>
      </c>
      <c r="AA25" s="1" t="str">
        <f t="shared" si="0"/>
        <v>L</v>
      </c>
      <c r="AB25" s="1">
        <f t="shared" si="20"/>
        <v>1</v>
      </c>
      <c r="AC25" s="1" t="str">
        <f t="shared" si="1"/>
        <v>L</v>
      </c>
      <c r="AD25" s="1">
        <f t="shared" si="24"/>
        <v>3</v>
      </c>
      <c r="AE25" s="1">
        <f t="shared" si="25"/>
        <v>4</v>
      </c>
      <c r="AF25" s="1">
        <f t="shared" si="26"/>
        <v>3</v>
      </c>
      <c r="AG25" s="43"/>
      <c r="AM25" s="1" t="s">
        <v>6</v>
      </c>
    </row>
    <row r="26" spans="1:39" x14ac:dyDescent="0.3">
      <c r="A26" s="42">
        <v>45989</v>
      </c>
      <c r="B26" s="1">
        <v>25</v>
      </c>
      <c r="C26" s="1" t="s">
        <v>65</v>
      </c>
      <c r="D26" s="1" t="s">
        <v>22</v>
      </c>
      <c r="E26" s="1">
        <v>3</v>
      </c>
      <c r="F26" s="1">
        <v>4</v>
      </c>
      <c r="G26" s="1" t="s">
        <v>83</v>
      </c>
      <c r="H26" s="1" t="s">
        <v>83</v>
      </c>
      <c r="I26" s="1">
        <f t="shared" si="2"/>
        <v>12</v>
      </c>
      <c r="J26" s="1">
        <f t="shared" si="3"/>
        <v>10</v>
      </c>
      <c r="K26" s="1">
        <f t="shared" si="4"/>
        <v>3</v>
      </c>
      <c r="L26" s="1">
        <f t="shared" si="5"/>
        <v>3</v>
      </c>
      <c r="M26" s="1">
        <f t="shared" si="6"/>
        <v>0</v>
      </c>
      <c r="N26" s="1">
        <f t="shared" si="7"/>
        <v>0</v>
      </c>
      <c r="O26" s="1">
        <f t="shared" si="8"/>
        <v>7</v>
      </c>
      <c r="P26" s="1">
        <f t="shared" si="9"/>
        <v>3</v>
      </c>
      <c r="Q26" s="1">
        <f t="shared" si="10"/>
        <v>1</v>
      </c>
      <c r="R26" s="1">
        <f t="shared" si="11"/>
        <v>5</v>
      </c>
      <c r="S26" s="1">
        <f t="shared" si="12"/>
        <v>7</v>
      </c>
      <c r="T26" s="1">
        <f t="shared" si="13"/>
        <v>2</v>
      </c>
      <c r="U26" s="1">
        <f t="shared" si="14"/>
        <v>5</v>
      </c>
      <c r="V26" s="1">
        <f t="shared" si="15"/>
        <v>3</v>
      </c>
      <c r="W26" s="1">
        <f t="shared" si="16"/>
        <v>0</v>
      </c>
      <c r="X26" s="1">
        <f t="shared" si="17"/>
        <v>8</v>
      </c>
      <c r="Y26" s="1">
        <f t="shared" si="18"/>
        <v>5</v>
      </c>
      <c r="Z26" s="1">
        <f t="shared" si="19"/>
        <v>2</v>
      </c>
      <c r="AA26" s="1" t="str">
        <f t="shared" si="0"/>
        <v>L</v>
      </c>
      <c r="AB26" s="1">
        <f t="shared" si="20"/>
        <v>2</v>
      </c>
      <c r="AC26" s="1" t="str">
        <f t="shared" si="1"/>
        <v>L</v>
      </c>
      <c r="AD26" s="1">
        <f t="shared" si="24"/>
        <v>3</v>
      </c>
      <c r="AE26" s="1">
        <f t="shared" si="25"/>
        <v>4</v>
      </c>
      <c r="AF26" s="1">
        <f t="shared" si="26"/>
        <v>3</v>
      </c>
      <c r="AG26" s="43"/>
      <c r="AM26" s="1" t="s">
        <v>5</v>
      </c>
    </row>
    <row r="27" spans="1:39" x14ac:dyDescent="0.3">
      <c r="A27" s="42">
        <v>45990</v>
      </c>
      <c r="B27" s="1">
        <v>26</v>
      </c>
      <c r="C27" s="1" t="s">
        <v>65</v>
      </c>
      <c r="D27" s="1" t="s">
        <v>6</v>
      </c>
      <c r="E27" s="1">
        <v>0</v>
      </c>
      <c r="F27" s="1">
        <v>1</v>
      </c>
      <c r="G27" s="1" t="s">
        <v>83</v>
      </c>
      <c r="H27" s="1" t="s">
        <v>83</v>
      </c>
      <c r="I27" s="1">
        <f t="shared" si="2"/>
        <v>12</v>
      </c>
      <c r="J27" s="1">
        <f t="shared" si="3"/>
        <v>11</v>
      </c>
      <c r="K27" s="1">
        <f t="shared" si="4"/>
        <v>3</v>
      </c>
      <c r="L27" s="1">
        <f t="shared" si="5"/>
        <v>3</v>
      </c>
      <c r="M27" s="1">
        <f t="shared" si="6"/>
        <v>0</v>
      </c>
      <c r="N27" s="1">
        <f t="shared" si="7"/>
        <v>0</v>
      </c>
      <c r="O27" s="1">
        <f t="shared" si="8"/>
        <v>7</v>
      </c>
      <c r="P27" s="1">
        <f t="shared" si="9"/>
        <v>3</v>
      </c>
      <c r="Q27" s="1">
        <f t="shared" si="10"/>
        <v>1</v>
      </c>
      <c r="R27" s="1">
        <f t="shared" si="11"/>
        <v>5</v>
      </c>
      <c r="S27" s="1">
        <f t="shared" si="12"/>
        <v>8</v>
      </c>
      <c r="T27" s="1">
        <f t="shared" si="13"/>
        <v>2</v>
      </c>
      <c r="U27" s="1">
        <f t="shared" si="14"/>
        <v>5</v>
      </c>
      <c r="V27" s="1">
        <f t="shared" si="15"/>
        <v>4</v>
      </c>
      <c r="W27" s="1">
        <f t="shared" si="16"/>
        <v>0</v>
      </c>
      <c r="X27" s="1">
        <f t="shared" si="17"/>
        <v>8</v>
      </c>
      <c r="Y27" s="1">
        <f t="shared" si="18"/>
        <v>6</v>
      </c>
      <c r="Z27" s="1">
        <f t="shared" si="19"/>
        <v>2</v>
      </c>
      <c r="AA27" s="1" t="str">
        <f t="shared" si="0"/>
        <v>L</v>
      </c>
      <c r="AB27" s="1">
        <f t="shared" si="20"/>
        <v>3</v>
      </c>
      <c r="AC27" s="1" t="str">
        <f t="shared" si="1"/>
        <v>L</v>
      </c>
      <c r="AD27" s="1">
        <f t="shared" si="24"/>
        <v>3</v>
      </c>
      <c r="AE27" s="1">
        <f t="shared" si="25"/>
        <v>4</v>
      </c>
      <c r="AF27" s="1">
        <f t="shared" si="26"/>
        <v>3</v>
      </c>
      <c r="AG27" s="43"/>
      <c r="AM27" s="1" t="s">
        <v>4</v>
      </c>
    </row>
    <row r="28" spans="1:39" x14ac:dyDescent="0.3">
      <c r="A28" s="42">
        <v>45992</v>
      </c>
      <c r="B28" s="1">
        <v>27</v>
      </c>
      <c r="C28" s="1" t="s">
        <v>65</v>
      </c>
      <c r="D28" s="1" t="s">
        <v>8</v>
      </c>
      <c r="E28" s="1">
        <v>3</v>
      </c>
      <c r="F28" s="1">
        <v>6</v>
      </c>
      <c r="G28" s="1" t="s">
        <v>83</v>
      </c>
      <c r="H28" s="1" t="s">
        <v>83</v>
      </c>
      <c r="I28" s="1">
        <f t="shared" si="2"/>
        <v>12</v>
      </c>
      <c r="J28" s="1">
        <f t="shared" si="3"/>
        <v>12</v>
      </c>
      <c r="K28" s="1">
        <f t="shared" si="4"/>
        <v>3</v>
      </c>
      <c r="L28" s="1">
        <f t="shared" si="5"/>
        <v>3</v>
      </c>
      <c r="M28" s="1">
        <f t="shared" si="6"/>
        <v>0</v>
      </c>
      <c r="N28" s="1">
        <f t="shared" si="7"/>
        <v>0</v>
      </c>
      <c r="O28" s="1">
        <f t="shared" si="8"/>
        <v>7</v>
      </c>
      <c r="P28" s="1">
        <f t="shared" si="9"/>
        <v>3</v>
      </c>
      <c r="Q28" s="1">
        <f t="shared" si="10"/>
        <v>1</v>
      </c>
      <c r="R28" s="1">
        <f t="shared" si="11"/>
        <v>5</v>
      </c>
      <c r="S28" s="1">
        <f t="shared" si="12"/>
        <v>9</v>
      </c>
      <c r="T28" s="1">
        <f t="shared" si="13"/>
        <v>2</v>
      </c>
      <c r="U28" s="1">
        <f t="shared" si="14"/>
        <v>5</v>
      </c>
      <c r="V28" s="1">
        <f t="shared" si="15"/>
        <v>4</v>
      </c>
      <c r="W28" s="1">
        <f t="shared" si="16"/>
        <v>0</v>
      </c>
      <c r="X28" s="1">
        <f t="shared" si="17"/>
        <v>8</v>
      </c>
      <c r="Y28" s="1">
        <f t="shared" si="18"/>
        <v>7</v>
      </c>
      <c r="Z28" s="1">
        <f t="shared" si="19"/>
        <v>2</v>
      </c>
      <c r="AA28" s="1" t="str">
        <f t="shared" si="0"/>
        <v>L</v>
      </c>
      <c r="AB28" s="1">
        <f t="shared" si="20"/>
        <v>4</v>
      </c>
      <c r="AC28" s="1" t="str">
        <f t="shared" si="1"/>
        <v>L</v>
      </c>
      <c r="AD28" s="1">
        <f t="shared" si="24"/>
        <v>2</v>
      </c>
      <c r="AE28" s="1">
        <f t="shared" si="25"/>
        <v>5</v>
      </c>
      <c r="AF28" s="1">
        <f t="shared" si="26"/>
        <v>3</v>
      </c>
      <c r="AG28" s="43"/>
      <c r="AM28" s="1" t="s">
        <v>3</v>
      </c>
    </row>
    <row r="29" spans="1:39" x14ac:dyDescent="0.3">
      <c r="A29" s="42">
        <v>45994</v>
      </c>
      <c r="B29" s="1">
        <v>28</v>
      </c>
      <c r="C29" s="1" t="s">
        <v>65</v>
      </c>
      <c r="D29" s="1" t="s">
        <v>31</v>
      </c>
      <c r="E29" s="1">
        <v>7</v>
      </c>
      <c r="F29" s="1">
        <v>0</v>
      </c>
      <c r="G29" s="1" t="s">
        <v>83</v>
      </c>
      <c r="H29" s="1" t="s">
        <v>83</v>
      </c>
      <c r="I29" s="1">
        <f t="shared" si="2"/>
        <v>13</v>
      </c>
      <c r="J29" s="1">
        <f t="shared" si="3"/>
        <v>12</v>
      </c>
      <c r="K29" s="1">
        <f t="shared" si="4"/>
        <v>3</v>
      </c>
      <c r="L29" s="1">
        <f t="shared" si="5"/>
        <v>3</v>
      </c>
      <c r="M29" s="1">
        <f t="shared" si="6"/>
        <v>0</v>
      </c>
      <c r="N29" s="1">
        <f t="shared" si="7"/>
        <v>0</v>
      </c>
      <c r="O29" s="1">
        <f t="shared" si="8"/>
        <v>7</v>
      </c>
      <c r="P29" s="1">
        <f t="shared" si="9"/>
        <v>3</v>
      </c>
      <c r="Q29" s="1">
        <f t="shared" si="10"/>
        <v>1</v>
      </c>
      <c r="R29" s="1">
        <f t="shared" si="11"/>
        <v>6</v>
      </c>
      <c r="S29" s="1">
        <f t="shared" si="12"/>
        <v>9</v>
      </c>
      <c r="T29" s="1">
        <f t="shared" si="13"/>
        <v>2</v>
      </c>
      <c r="U29" s="1">
        <f t="shared" si="14"/>
        <v>5</v>
      </c>
      <c r="V29" s="1">
        <f t="shared" si="15"/>
        <v>4</v>
      </c>
      <c r="W29" s="1">
        <f t="shared" si="16"/>
        <v>0</v>
      </c>
      <c r="X29" s="1">
        <f t="shared" si="17"/>
        <v>9</v>
      </c>
      <c r="Y29" s="1">
        <f t="shared" si="18"/>
        <v>7</v>
      </c>
      <c r="Z29" s="1">
        <f t="shared" si="19"/>
        <v>2</v>
      </c>
      <c r="AA29" s="1" t="str">
        <f t="shared" si="0"/>
        <v>W</v>
      </c>
      <c r="AB29" s="1">
        <f t="shared" si="20"/>
        <v>1</v>
      </c>
      <c r="AC29" s="1" t="str">
        <f t="shared" si="1"/>
        <v>W</v>
      </c>
      <c r="AD29" s="1">
        <f t="shared" si="24"/>
        <v>3</v>
      </c>
      <c r="AE29" s="1">
        <f t="shared" si="25"/>
        <v>5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45996</v>
      </c>
      <c r="B30" s="1">
        <v>29</v>
      </c>
      <c r="C30" s="1" t="s">
        <v>65</v>
      </c>
      <c r="D30" s="1" t="s">
        <v>3</v>
      </c>
      <c r="E30" s="1">
        <v>4</v>
      </c>
      <c r="F30" s="1">
        <v>1</v>
      </c>
      <c r="G30" s="1" t="s">
        <v>83</v>
      </c>
      <c r="H30" s="1" t="s">
        <v>83</v>
      </c>
      <c r="I30" s="1">
        <f t="shared" si="2"/>
        <v>14</v>
      </c>
      <c r="J30" s="1">
        <f t="shared" si="3"/>
        <v>12</v>
      </c>
      <c r="K30" s="1">
        <f t="shared" si="4"/>
        <v>3</v>
      </c>
      <c r="L30" s="1">
        <f t="shared" si="5"/>
        <v>3</v>
      </c>
      <c r="M30" s="1">
        <f t="shared" si="6"/>
        <v>0</v>
      </c>
      <c r="N30" s="1">
        <f t="shared" si="7"/>
        <v>0</v>
      </c>
      <c r="O30" s="1">
        <f t="shared" si="8"/>
        <v>7</v>
      </c>
      <c r="P30" s="1">
        <f t="shared" si="9"/>
        <v>3</v>
      </c>
      <c r="Q30" s="1">
        <f t="shared" si="10"/>
        <v>1</v>
      </c>
      <c r="R30" s="1">
        <f t="shared" si="11"/>
        <v>7</v>
      </c>
      <c r="S30" s="1">
        <f t="shared" si="12"/>
        <v>9</v>
      </c>
      <c r="T30" s="1">
        <f t="shared" si="13"/>
        <v>2</v>
      </c>
      <c r="U30" s="1">
        <f t="shared" si="14"/>
        <v>5</v>
      </c>
      <c r="V30" s="1">
        <f t="shared" si="15"/>
        <v>4</v>
      </c>
      <c r="W30" s="1">
        <f t="shared" si="16"/>
        <v>0</v>
      </c>
      <c r="X30" s="1">
        <f t="shared" si="17"/>
        <v>10</v>
      </c>
      <c r="Y30" s="1">
        <f t="shared" si="18"/>
        <v>7</v>
      </c>
      <c r="Z30" s="1">
        <f t="shared" si="19"/>
        <v>2</v>
      </c>
      <c r="AA30" s="1" t="str">
        <f t="shared" si="0"/>
        <v>W</v>
      </c>
      <c r="AB30" s="1">
        <f t="shared" si="20"/>
        <v>2</v>
      </c>
      <c r="AC30" s="1" t="str">
        <f t="shared" si="1"/>
        <v>W</v>
      </c>
      <c r="AD30" s="1">
        <f t="shared" si="24"/>
        <v>4</v>
      </c>
      <c r="AE30" s="1">
        <f t="shared" si="25"/>
        <v>5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45997</v>
      </c>
      <c r="B31" s="1">
        <v>30</v>
      </c>
      <c r="C31" s="1" t="s">
        <v>65</v>
      </c>
      <c r="D31" s="1" t="s">
        <v>27</v>
      </c>
      <c r="E31" s="1">
        <v>0</v>
      </c>
      <c r="F31" s="1">
        <v>2</v>
      </c>
      <c r="G31" s="1" t="s">
        <v>83</v>
      </c>
      <c r="H31" s="1" t="s">
        <v>83</v>
      </c>
      <c r="I31" s="1">
        <f t="shared" si="2"/>
        <v>14</v>
      </c>
      <c r="J31" s="1">
        <f t="shared" si="3"/>
        <v>13</v>
      </c>
      <c r="K31" s="1">
        <f t="shared" si="4"/>
        <v>3</v>
      </c>
      <c r="L31" s="1">
        <f t="shared" si="5"/>
        <v>3</v>
      </c>
      <c r="M31" s="1">
        <f t="shared" si="6"/>
        <v>0</v>
      </c>
      <c r="N31" s="1">
        <f t="shared" si="7"/>
        <v>0</v>
      </c>
      <c r="O31" s="1">
        <f t="shared" si="8"/>
        <v>7</v>
      </c>
      <c r="P31" s="1">
        <f t="shared" si="9"/>
        <v>3</v>
      </c>
      <c r="Q31" s="1">
        <f t="shared" si="10"/>
        <v>1</v>
      </c>
      <c r="R31" s="1">
        <f t="shared" si="11"/>
        <v>7</v>
      </c>
      <c r="S31" s="1">
        <f t="shared" si="12"/>
        <v>10</v>
      </c>
      <c r="T31" s="1">
        <f t="shared" si="13"/>
        <v>2</v>
      </c>
      <c r="U31" s="1">
        <f t="shared" si="14"/>
        <v>5</v>
      </c>
      <c r="V31" s="1">
        <f t="shared" si="15"/>
        <v>4</v>
      </c>
      <c r="W31" s="1">
        <f t="shared" si="16"/>
        <v>0</v>
      </c>
      <c r="X31" s="1">
        <f t="shared" si="17"/>
        <v>10</v>
      </c>
      <c r="Y31" s="1">
        <f t="shared" si="18"/>
        <v>8</v>
      </c>
      <c r="Z31" s="1">
        <f t="shared" si="19"/>
        <v>2</v>
      </c>
      <c r="AA31" s="1" t="str">
        <f t="shared" si="0"/>
        <v>L</v>
      </c>
      <c r="AB31" s="1">
        <f t="shared" si="20"/>
        <v>1</v>
      </c>
      <c r="AC31" s="1" t="str">
        <f t="shared" si="1"/>
        <v>L</v>
      </c>
      <c r="AD31" s="1">
        <f t="shared" si="24"/>
        <v>4</v>
      </c>
      <c r="AE31" s="1">
        <f t="shared" si="25"/>
        <v>6</v>
      </c>
      <c r="AF31" s="1">
        <f t="shared" si="26"/>
        <v>0</v>
      </c>
      <c r="AG31" s="43"/>
      <c r="AM31" s="1" t="s">
        <v>0</v>
      </c>
    </row>
    <row r="32" spans="1:39" x14ac:dyDescent="0.3">
      <c r="A32" s="42">
        <v>45999</v>
      </c>
      <c r="B32" s="1">
        <v>31</v>
      </c>
      <c r="C32" s="1" t="s">
        <v>66</v>
      </c>
      <c r="D32" s="1" t="s">
        <v>18</v>
      </c>
      <c r="E32" s="1">
        <v>2</v>
      </c>
      <c r="F32" s="1">
        <v>4</v>
      </c>
      <c r="G32" s="1" t="s">
        <v>83</v>
      </c>
      <c r="H32" s="1" t="s">
        <v>83</v>
      </c>
      <c r="I32" s="1">
        <f t="shared" si="2"/>
        <v>14</v>
      </c>
      <c r="J32" s="1">
        <f t="shared" si="3"/>
        <v>14</v>
      </c>
      <c r="K32" s="1">
        <f t="shared" si="4"/>
        <v>3</v>
      </c>
      <c r="L32" s="1">
        <f t="shared" si="5"/>
        <v>3</v>
      </c>
      <c r="M32" s="1">
        <f t="shared" si="6"/>
        <v>0</v>
      </c>
      <c r="N32" s="1">
        <f t="shared" si="7"/>
        <v>0</v>
      </c>
      <c r="O32" s="1">
        <f t="shared" si="8"/>
        <v>7</v>
      </c>
      <c r="P32" s="1">
        <f t="shared" si="9"/>
        <v>4</v>
      </c>
      <c r="Q32" s="1">
        <f t="shared" si="10"/>
        <v>1</v>
      </c>
      <c r="R32" s="1">
        <f t="shared" si="11"/>
        <v>7</v>
      </c>
      <c r="S32" s="1">
        <f t="shared" si="12"/>
        <v>10</v>
      </c>
      <c r="T32" s="1">
        <f t="shared" si="13"/>
        <v>2</v>
      </c>
      <c r="U32" s="1">
        <f t="shared" si="14"/>
        <v>5</v>
      </c>
      <c r="V32" s="1">
        <f t="shared" si="15"/>
        <v>4</v>
      </c>
      <c r="W32" s="1">
        <f t="shared" si="16"/>
        <v>0</v>
      </c>
      <c r="X32" s="1">
        <f t="shared" si="17"/>
        <v>10</v>
      </c>
      <c r="Y32" s="1">
        <f t="shared" si="18"/>
        <v>9</v>
      </c>
      <c r="Z32" s="1">
        <f t="shared" si="19"/>
        <v>2</v>
      </c>
      <c r="AA32" s="1" t="str">
        <f t="shared" si="0"/>
        <v>L</v>
      </c>
      <c r="AB32" s="1">
        <f t="shared" si="20"/>
        <v>2</v>
      </c>
      <c r="AC32" s="1" t="str">
        <f t="shared" si="1"/>
        <v>L</v>
      </c>
      <c r="AD32" s="1">
        <f t="shared" si="24"/>
        <v>4</v>
      </c>
      <c r="AE32" s="1">
        <f t="shared" si="25"/>
        <v>6</v>
      </c>
      <c r="AF32" s="1">
        <f t="shared" si="26"/>
        <v>0</v>
      </c>
      <c r="AG32" s="43"/>
    </row>
    <row r="33" spans="1:33" x14ac:dyDescent="0.3">
      <c r="A33" s="42">
        <v>46001</v>
      </c>
      <c r="B33" s="1">
        <v>32</v>
      </c>
      <c r="C33" s="1" t="s">
        <v>66</v>
      </c>
      <c r="D33" s="1" t="s">
        <v>19</v>
      </c>
      <c r="E33" s="1">
        <v>3</v>
      </c>
      <c r="F33" s="1">
        <v>4</v>
      </c>
      <c r="G33" s="1" t="s">
        <v>83</v>
      </c>
      <c r="H33" s="1" t="s">
        <v>83</v>
      </c>
      <c r="I33" s="1">
        <f t="shared" si="2"/>
        <v>14</v>
      </c>
      <c r="J33" s="1">
        <f t="shared" si="3"/>
        <v>15</v>
      </c>
      <c r="K33" s="1">
        <f t="shared" si="4"/>
        <v>3</v>
      </c>
      <c r="L33" s="1">
        <f t="shared" si="5"/>
        <v>3</v>
      </c>
      <c r="M33" s="1">
        <f t="shared" si="6"/>
        <v>0</v>
      </c>
      <c r="N33" s="1">
        <f t="shared" si="7"/>
        <v>0</v>
      </c>
      <c r="O33" s="1">
        <f t="shared" si="8"/>
        <v>7</v>
      </c>
      <c r="P33" s="1">
        <f t="shared" si="9"/>
        <v>5</v>
      </c>
      <c r="Q33" s="1">
        <f t="shared" si="10"/>
        <v>1</v>
      </c>
      <c r="R33" s="1">
        <f t="shared" si="11"/>
        <v>7</v>
      </c>
      <c r="S33" s="1">
        <f t="shared" si="12"/>
        <v>10</v>
      </c>
      <c r="T33" s="1">
        <f t="shared" si="13"/>
        <v>2</v>
      </c>
      <c r="U33" s="1">
        <f t="shared" si="14"/>
        <v>5</v>
      </c>
      <c r="V33" s="1">
        <f t="shared" si="15"/>
        <v>4</v>
      </c>
      <c r="W33" s="1">
        <f t="shared" si="16"/>
        <v>0</v>
      </c>
      <c r="X33" s="1">
        <f t="shared" si="17"/>
        <v>10</v>
      </c>
      <c r="Y33" s="1">
        <f t="shared" si="18"/>
        <v>9</v>
      </c>
      <c r="Z33" s="1">
        <f t="shared" si="19"/>
        <v>2</v>
      </c>
      <c r="AA33" s="1" t="str">
        <f t="shared" si="0"/>
        <v>L</v>
      </c>
      <c r="AB33" s="1">
        <f t="shared" si="20"/>
        <v>3</v>
      </c>
      <c r="AC33" s="1" t="str">
        <f t="shared" si="1"/>
        <v>L</v>
      </c>
      <c r="AD33" s="1">
        <f t="shared" si="24"/>
        <v>3</v>
      </c>
      <c r="AE33" s="1">
        <f t="shared" si="25"/>
        <v>7</v>
      </c>
      <c r="AF33" s="1">
        <f t="shared" si="26"/>
        <v>0</v>
      </c>
      <c r="AG33" s="43"/>
    </row>
    <row r="34" spans="1:33" x14ac:dyDescent="0.3">
      <c r="A34" s="42">
        <v>46003</v>
      </c>
      <c r="B34" s="1">
        <v>33</v>
      </c>
      <c r="C34" s="1" t="s">
        <v>66</v>
      </c>
      <c r="D34" s="1" t="s">
        <v>7</v>
      </c>
      <c r="E34" s="1">
        <v>5</v>
      </c>
      <c r="F34" s="1">
        <v>3</v>
      </c>
      <c r="G34" s="1" t="s">
        <v>83</v>
      </c>
      <c r="H34" s="1" t="s">
        <v>83</v>
      </c>
      <c r="I34" s="1">
        <f t="shared" si="2"/>
        <v>15</v>
      </c>
      <c r="J34" s="1">
        <f t="shared" si="3"/>
        <v>15</v>
      </c>
      <c r="K34" s="1">
        <f t="shared" si="4"/>
        <v>3</v>
      </c>
      <c r="L34" s="1">
        <f t="shared" si="5"/>
        <v>3</v>
      </c>
      <c r="M34" s="1">
        <f t="shared" si="6"/>
        <v>0</v>
      </c>
      <c r="N34" s="1">
        <f t="shared" si="7"/>
        <v>0</v>
      </c>
      <c r="O34" s="1">
        <f t="shared" si="8"/>
        <v>8</v>
      </c>
      <c r="P34" s="1">
        <f t="shared" si="9"/>
        <v>5</v>
      </c>
      <c r="Q34" s="1">
        <f t="shared" si="10"/>
        <v>1</v>
      </c>
      <c r="R34" s="1">
        <f t="shared" si="11"/>
        <v>7</v>
      </c>
      <c r="S34" s="1">
        <f t="shared" si="12"/>
        <v>10</v>
      </c>
      <c r="T34" s="1">
        <f t="shared" si="13"/>
        <v>2</v>
      </c>
      <c r="U34" s="1">
        <f t="shared" si="14"/>
        <v>5</v>
      </c>
      <c r="V34" s="1">
        <f t="shared" si="15"/>
        <v>4</v>
      </c>
      <c r="W34" s="1">
        <f t="shared" si="16"/>
        <v>0</v>
      </c>
      <c r="X34" s="1">
        <f t="shared" si="17"/>
        <v>11</v>
      </c>
      <c r="Y34" s="1">
        <f t="shared" si="18"/>
        <v>9</v>
      </c>
      <c r="Z34" s="1">
        <f t="shared" si="19"/>
        <v>2</v>
      </c>
      <c r="AA34" s="1" t="str">
        <f t="shared" ref="AA34:AA65" si="27">IF(E34="","",IF(E34&gt;F34,"W","L"))</f>
        <v>W</v>
      </c>
      <c r="AB34" s="1">
        <f t="shared" si="20"/>
        <v>1</v>
      </c>
      <c r="AC34" s="1" t="str">
        <f t="shared" ref="AC34:AC65" si="28">IF(E34="","",IF(E34&gt;F34,"W",IF(AND(E34&lt;F34,G34=$AK$2,H34=$AK$2),"L","OTL")))</f>
        <v>W</v>
      </c>
      <c r="AD34" s="1">
        <f t="shared" si="24"/>
        <v>3</v>
      </c>
      <c r="AE34" s="1">
        <f t="shared" si="25"/>
        <v>7</v>
      </c>
      <c r="AF34" s="1">
        <f t="shared" si="26"/>
        <v>0</v>
      </c>
      <c r="AG34" s="43"/>
    </row>
    <row r="35" spans="1:33" x14ac:dyDescent="0.3">
      <c r="A35" s="42">
        <v>46005</v>
      </c>
      <c r="B35" s="1">
        <v>34</v>
      </c>
      <c r="C35" s="1" t="s">
        <v>65</v>
      </c>
      <c r="D35" s="1" t="s">
        <v>9</v>
      </c>
      <c r="E35" s="1">
        <v>5</v>
      </c>
      <c r="F35" s="1">
        <v>4</v>
      </c>
      <c r="G35" s="1" t="s">
        <v>84</v>
      </c>
      <c r="H35" s="1" t="s">
        <v>83</v>
      </c>
      <c r="I35" s="1">
        <f t="shared" ref="I35:I66" si="29">IF(E35="","",IF(E35&gt;F35,I34+1,I34))</f>
        <v>16</v>
      </c>
      <c r="J35" s="1">
        <f t="shared" ref="J35:J66" si="30">IF(E35="","",IF(AND(F35&gt;E35,G35=$AK$2,H35=$AK$2),J34+1,J34))</f>
        <v>15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8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8</v>
      </c>
      <c r="S35" s="1">
        <f t="shared" ref="S35:S66" si="39">IF(E35="","",IF(AND(C35=$AL$2,F35&gt;E35,G35=$AK$2,H35=$AK$2),S34+1,S34))</f>
        <v>10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5</v>
      </c>
      <c r="V35" s="1">
        <f t="shared" ref="V35:V66" si="42">IF(E35="","",IF(AND(E35&lt;F35,G35=$AK$2,H35=$AK$2,COUNTIF($AO$1:$AO$7,D35)=1),V34+1,V34))</f>
        <v>4</v>
      </c>
      <c r="W35" s="1">
        <f t="shared" ref="W35:W66" si="43">IF(E35="","",IF(AND(E35&lt;F35,COUNTIF($AO$1:$AO$7,D35)=1,OR(G35=$AK$1,H35=$AK$1)), W34+1, W34))</f>
        <v>0</v>
      </c>
      <c r="X35" s="1">
        <f t="shared" ref="X35:X66" si="44">IF(E35="","",IF(AND(E35&gt;F35,COUNTIF($AN$1:$AN$15,D35)=1),X34+1,X34))</f>
        <v>11</v>
      </c>
      <c r="Y35" s="1">
        <f t="shared" ref="Y35:Y66" si="45">IF(E35="","",IF(AND(E35&lt;F35,G35=$AK$2,H35=$AK$2,COUNTIF($AN$1:$AN$15,D35)=1),Y34+1,Y34))</f>
        <v>9</v>
      </c>
      <c r="Z35" s="1">
        <f t="shared" ref="Z35:Z66" si="46">IF(E35="","",IF(AND(E35&lt;F35,COUNTIF($AN$1:$AN$15,D35)=1,OR(G35=$AK$1,H35=$AK$1)), Z34+1, Z34))</f>
        <v>2</v>
      </c>
      <c r="AA35" s="1" t="str">
        <f t="shared" si="27"/>
        <v>W</v>
      </c>
      <c r="AB35" s="1">
        <f t="shared" ref="AB35:AB66" si="47">IF(AA35="","",IF(AA35=AA34,AB34+1,1))</f>
        <v>2</v>
      </c>
      <c r="AC35" s="1" t="str">
        <f t="shared" si="28"/>
        <v>W</v>
      </c>
      <c r="AD35" s="1">
        <f t="shared" si="24"/>
        <v>4</v>
      </c>
      <c r="AE35" s="1">
        <f t="shared" si="25"/>
        <v>6</v>
      </c>
      <c r="AF35" s="1">
        <f t="shared" si="26"/>
        <v>0</v>
      </c>
      <c r="AG35" s="43"/>
    </row>
    <row r="36" spans="1:33" x14ac:dyDescent="0.3">
      <c r="A36" s="42">
        <v>46007</v>
      </c>
      <c r="B36" s="1">
        <v>35</v>
      </c>
      <c r="C36" s="1" t="s">
        <v>65</v>
      </c>
      <c r="D36" s="1" t="s">
        <v>29</v>
      </c>
      <c r="E36" s="1">
        <v>1</v>
      </c>
      <c r="F36" s="1">
        <v>4</v>
      </c>
      <c r="G36" s="1" t="s">
        <v>83</v>
      </c>
      <c r="H36" s="1" t="s">
        <v>83</v>
      </c>
      <c r="I36" s="1">
        <f t="shared" si="29"/>
        <v>16</v>
      </c>
      <c r="J36" s="1">
        <f t="shared" si="30"/>
        <v>16</v>
      </c>
      <c r="K36" s="1">
        <f t="shared" si="31"/>
        <v>4</v>
      </c>
      <c r="L36" s="1">
        <f t="shared" si="32"/>
        <v>3</v>
      </c>
      <c r="M36" s="1">
        <f t="shared" si="33"/>
        <v>0</v>
      </c>
      <c r="N36" s="1">
        <f t="shared" si="34"/>
        <v>0</v>
      </c>
      <c r="O36" s="1">
        <f t="shared" si="35"/>
        <v>8</v>
      </c>
      <c r="P36" s="1">
        <f t="shared" si="36"/>
        <v>5</v>
      </c>
      <c r="Q36" s="1">
        <f t="shared" si="37"/>
        <v>1</v>
      </c>
      <c r="R36" s="1">
        <f t="shared" si="38"/>
        <v>8</v>
      </c>
      <c r="S36" s="1">
        <f t="shared" si="39"/>
        <v>11</v>
      </c>
      <c r="T36" s="1">
        <f t="shared" si="40"/>
        <v>2</v>
      </c>
      <c r="U36" s="1">
        <f t="shared" si="41"/>
        <v>5</v>
      </c>
      <c r="V36" s="1">
        <f t="shared" si="42"/>
        <v>4</v>
      </c>
      <c r="W36" s="1">
        <f t="shared" si="43"/>
        <v>0</v>
      </c>
      <c r="X36" s="1">
        <f t="shared" si="44"/>
        <v>11</v>
      </c>
      <c r="Y36" s="1">
        <f t="shared" si="45"/>
        <v>9</v>
      </c>
      <c r="Z36" s="1">
        <f t="shared" si="46"/>
        <v>2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4</v>
      </c>
      <c r="AE36" s="1">
        <f t="shared" si="25"/>
        <v>6</v>
      </c>
      <c r="AF36" s="1">
        <f t="shared" si="26"/>
        <v>0</v>
      </c>
      <c r="AG36" s="43"/>
    </row>
    <row r="37" spans="1:33" x14ac:dyDescent="0.3">
      <c r="A37" s="42">
        <v>46008</v>
      </c>
      <c r="B37" s="1">
        <v>36</v>
      </c>
      <c r="C37" s="1" t="s">
        <v>65</v>
      </c>
      <c r="D37" s="1" t="s">
        <v>21</v>
      </c>
      <c r="E37" s="1">
        <v>4</v>
      </c>
      <c r="F37" s="1">
        <v>1</v>
      </c>
      <c r="G37" s="1" t="s">
        <v>83</v>
      </c>
      <c r="H37" s="1" t="s">
        <v>83</v>
      </c>
      <c r="I37" s="1">
        <f t="shared" si="29"/>
        <v>17</v>
      </c>
      <c r="J37" s="1">
        <f t="shared" si="30"/>
        <v>16</v>
      </c>
      <c r="K37" s="1">
        <f t="shared" si="31"/>
        <v>4</v>
      </c>
      <c r="L37" s="1">
        <f t="shared" si="32"/>
        <v>3</v>
      </c>
      <c r="M37" s="1">
        <f t="shared" si="33"/>
        <v>0</v>
      </c>
      <c r="N37" s="1">
        <f t="shared" si="34"/>
        <v>0</v>
      </c>
      <c r="O37" s="1">
        <f t="shared" si="35"/>
        <v>8</v>
      </c>
      <c r="P37" s="1">
        <f t="shared" si="36"/>
        <v>5</v>
      </c>
      <c r="Q37" s="1">
        <f t="shared" si="37"/>
        <v>1</v>
      </c>
      <c r="R37" s="1">
        <f t="shared" si="38"/>
        <v>9</v>
      </c>
      <c r="S37" s="1">
        <f t="shared" si="39"/>
        <v>11</v>
      </c>
      <c r="T37" s="1">
        <f t="shared" si="40"/>
        <v>2</v>
      </c>
      <c r="U37" s="1">
        <f t="shared" si="41"/>
        <v>5</v>
      </c>
      <c r="V37" s="1">
        <f t="shared" si="42"/>
        <v>4</v>
      </c>
      <c r="W37" s="1">
        <f t="shared" si="43"/>
        <v>0</v>
      </c>
      <c r="X37" s="1">
        <f t="shared" si="44"/>
        <v>11</v>
      </c>
      <c r="Y37" s="1">
        <f t="shared" si="45"/>
        <v>9</v>
      </c>
      <c r="Z37" s="1">
        <f t="shared" si="46"/>
        <v>2</v>
      </c>
      <c r="AA37" s="1" t="str">
        <f t="shared" si="27"/>
        <v>W</v>
      </c>
      <c r="AB37" s="1">
        <f t="shared" si="47"/>
        <v>1</v>
      </c>
      <c r="AC37" s="1" t="str">
        <f t="shared" si="28"/>
        <v>W</v>
      </c>
      <c r="AD37" s="1">
        <f t="shared" si="24"/>
        <v>5</v>
      </c>
      <c r="AE37" s="1">
        <f t="shared" si="25"/>
        <v>5</v>
      </c>
      <c r="AF37" s="1">
        <f t="shared" si="26"/>
        <v>0</v>
      </c>
      <c r="AG37" s="43"/>
    </row>
    <row r="38" spans="1:33" x14ac:dyDescent="0.3">
      <c r="A38" s="42">
        <v>46010</v>
      </c>
      <c r="B38" s="1">
        <v>37</v>
      </c>
      <c r="C38" s="1" t="s">
        <v>66</v>
      </c>
      <c r="D38" s="1" t="s">
        <v>14</v>
      </c>
      <c r="E38" s="1">
        <v>1</v>
      </c>
      <c r="F38" s="1">
        <v>2</v>
      </c>
      <c r="G38" s="1" t="s">
        <v>83</v>
      </c>
      <c r="H38" s="1" t="s">
        <v>83</v>
      </c>
      <c r="I38" s="1">
        <f t="shared" si="29"/>
        <v>17</v>
      </c>
      <c r="J38" s="1">
        <f t="shared" si="30"/>
        <v>17</v>
      </c>
      <c r="K38" s="1">
        <f t="shared" si="31"/>
        <v>4</v>
      </c>
      <c r="L38" s="1">
        <f t="shared" si="32"/>
        <v>3</v>
      </c>
      <c r="M38" s="1">
        <f t="shared" si="33"/>
        <v>0</v>
      </c>
      <c r="N38" s="1">
        <f t="shared" si="34"/>
        <v>0</v>
      </c>
      <c r="O38" s="1">
        <f t="shared" si="35"/>
        <v>8</v>
      </c>
      <c r="P38" s="1">
        <f t="shared" si="36"/>
        <v>6</v>
      </c>
      <c r="Q38" s="1">
        <f t="shared" si="37"/>
        <v>1</v>
      </c>
      <c r="R38" s="1">
        <f t="shared" si="38"/>
        <v>9</v>
      </c>
      <c r="S38" s="1">
        <f t="shared" si="39"/>
        <v>11</v>
      </c>
      <c r="T38" s="1">
        <f t="shared" si="40"/>
        <v>2</v>
      </c>
      <c r="U38" s="1">
        <f t="shared" si="41"/>
        <v>5</v>
      </c>
      <c r="V38" s="1">
        <f t="shared" si="42"/>
        <v>4</v>
      </c>
      <c r="W38" s="1">
        <f t="shared" si="43"/>
        <v>0</v>
      </c>
      <c r="X38" s="1">
        <f t="shared" si="44"/>
        <v>11</v>
      </c>
      <c r="Y38" s="1">
        <f t="shared" si="45"/>
        <v>9</v>
      </c>
      <c r="Z38" s="1">
        <f t="shared" si="46"/>
        <v>2</v>
      </c>
      <c r="AA38" s="1" t="str">
        <f t="shared" si="27"/>
        <v>L</v>
      </c>
      <c r="AB38" s="1">
        <f t="shared" si="47"/>
        <v>1</v>
      </c>
      <c r="AC38" s="1" t="str">
        <f t="shared" si="28"/>
        <v>L</v>
      </c>
      <c r="AD38" s="1">
        <f t="shared" si="24"/>
        <v>5</v>
      </c>
      <c r="AE38" s="1">
        <f t="shared" si="25"/>
        <v>5</v>
      </c>
      <c r="AF38" s="1">
        <f t="shared" si="26"/>
        <v>0</v>
      </c>
      <c r="AG38" s="43"/>
    </row>
    <row r="39" spans="1:33" x14ac:dyDescent="0.3">
      <c r="A39" s="42">
        <v>46012</v>
      </c>
      <c r="B39" s="1">
        <v>38</v>
      </c>
      <c r="C39" s="1" t="s">
        <v>66</v>
      </c>
      <c r="D39" s="1" t="s">
        <v>0</v>
      </c>
      <c r="E39" s="1">
        <v>4</v>
      </c>
      <c r="F39" s="1">
        <v>3</v>
      </c>
      <c r="G39" s="1" t="s">
        <v>84</v>
      </c>
      <c r="H39" s="1" t="s">
        <v>83</v>
      </c>
      <c r="I39" s="1">
        <f t="shared" si="29"/>
        <v>18</v>
      </c>
      <c r="J39" s="1">
        <f t="shared" si="30"/>
        <v>17</v>
      </c>
      <c r="K39" s="1">
        <f t="shared" si="31"/>
        <v>5</v>
      </c>
      <c r="L39" s="1">
        <f t="shared" si="32"/>
        <v>3</v>
      </c>
      <c r="M39" s="1">
        <f t="shared" si="33"/>
        <v>0</v>
      </c>
      <c r="N39" s="1">
        <f t="shared" si="34"/>
        <v>0</v>
      </c>
      <c r="O39" s="1">
        <f t="shared" si="35"/>
        <v>9</v>
      </c>
      <c r="P39" s="1">
        <f t="shared" si="36"/>
        <v>6</v>
      </c>
      <c r="Q39" s="1">
        <f t="shared" si="37"/>
        <v>1</v>
      </c>
      <c r="R39" s="1">
        <f t="shared" si="38"/>
        <v>9</v>
      </c>
      <c r="S39" s="1">
        <f t="shared" si="39"/>
        <v>11</v>
      </c>
      <c r="T39" s="1">
        <f t="shared" si="40"/>
        <v>2</v>
      </c>
      <c r="U39" s="1">
        <f t="shared" si="41"/>
        <v>6</v>
      </c>
      <c r="V39" s="1">
        <f t="shared" si="42"/>
        <v>4</v>
      </c>
      <c r="W39" s="1">
        <f t="shared" si="43"/>
        <v>0</v>
      </c>
      <c r="X39" s="1">
        <f t="shared" si="44"/>
        <v>12</v>
      </c>
      <c r="Y39" s="1">
        <f t="shared" si="45"/>
        <v>9</v>
      </c>
      <c r="Z39" s="1">
        <f t="shared" si="46"/>
        <v>2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5</v>
      </c>
      <c r="AE39" s="1">
        <f t="shared" si="25"/>
        <v>5</v>
      </c>
      <c r="AF39" s="1">
        <f t="shared" si="26"/>
        <v>0</v>
      </c>
      <c r="AG39" s="43"/>
    </row>
    <row r="40" spans="1:33" x14ac:dyDescent="0.3">
      <c r="A40" s="42">
        <v>46014</v>
      </c>
      <c r="B40" s="1">
        <v>39</v>
      </c>
      <c r="C40" s="1" t="s">
        <v>65</v>
      </c>
      <c r="D40" s="1" t="s">
        <v>24</v>
      </c>
      <c r="E40" s="1">
        <v>0</v>
      </c>
      <c r="F40" s="1">
        <v>1</v>
      </c>
      <c r="G40" s="1" t="s">
        <v>83</v>
      </c>
      <c r="H40" s="1" t="s">
        <v>83</v>
      </c>
      <c r="I40" s="1">
        <f t="shared" si="29"/>
        <v>18</v>
      </c>
      <c r="J40" s="1">
        <f t="shared" si="30"/>
        <v>18</v>
      </c>
      <c r="K40" s="1">
        <f t="shared" si="31"/>
        <v>5</v>
      </c>
      <c r="L40" s="1">
        <f t="shared" si="32"/>
        <v>3</v>
      </c>
      <c r="M40" s="1">
        <f t="shared" si="33"/>
        <v>0</v>
      </c>
      <c r="N40" s="1">
        <f t="shared" si="34"/>
        <v>0</v>
      </c>
      <c r="O40" s="1">
        <f t="shared" si="35"/>
        <v>9</v>
      </c>
      <c r="P40" s="1">
        <f t="shared" si="36"/>
        <v>6</v>
      </c>
      <c r="Q40" s="1">
        <f t="shared" si="37"/>
        <v>1</v>
      </c>
      <c r="R40" s="1">
        <f t="shared" si="38"/>
        <v>9</v>
      </c>
      <c r="S40" s="1">
        <f t="shared" si="39"/>
        <v>12</v>
      </c>
      <c r="T40" s="1">
        <f t="shared" si="40"/>
        <v>2</v>
      </c>
      <c r="U40" s="1">
        <f t="shared" si="41"/>
        <v>6</v>
      </c>
      <c r="V40" s="1">
        <f t="shared" si="42"/>
        <v>5</v>
      </c>
      <c r="W40" s="1">
        <f t="shared" si="43"/>
        <v>0</v>
      </c>
      <c r="X40" s="1">
        <f t="shared" si="44"/>
        <v>12</v>
      </c>
      <c r="Y40" s="1">
        <f t="shared" si="45"/>
        <v>10</v>
      </c>
      <c r="Z40" s="1">
        <f t="shared" si="46"/>
        <v>2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4</v>
      </c>
      <c r="AE40" s="1">
        <f t="shared" si="25"/>
        <v>6</v>
      </c>
      <c r="AF40" s="1">
        <f t="shared" si="26"/>
        <v>0</v>
      </c>
      <c r="AG40" s="43"/>
    </row>
    <row r="41" spans="1:33" x14ac:dyDescent="0.3">
      <c r="A41" s="42">
        <v>46020</v>
      </c>
      <c r="B41" s="1">
        <v>40</v>
      </c>
      <c r="C41" s="1" t="s">
        <v>66</v>
      </c>
      <c r="D41" s="1" t="s">
        <v>15</v>
      </c>
      <c r="E41" s="1">
        <v>3</v>
      </c>
      <c r="F41" s="1">
        <v>4</v>
      </c>
      <c r="G41" s="1" t="s">
        <v>83</v>
      </c>
      <c r="H41" s="1" t="s">
        <v>83</v>
      </c>
      <c r="I41" s="1">
        <f t="shared" si="29"/>
        <v>18</v>
      </c>
      <c r="J41" s="1">
        <f t="shared" si="30"/>
        <v>19</v>
      </c>
      <c r="K41" s="1">
        <f t="shared" si="31"/>
        <v>5</v>
      </c>
      <c r="L41" s="1">
        <f t="shared" si="32"/>
        <v>3</v>
      </c>
      <c r="M41" s="1">
        <f t="shared" si="33"/>
        <v>0</v>
      </c>
      <c r="N41" s="1">
        <f t="shared" si="34"/>
        <v>0</v>
      </c>
      <c r="O41" s="1">
        <f t="shared" si="35"/>
        <v>9</v>
      </c>
      <c r="P41" s="1">
        <f t="shared" si="36"/>
        <v>7</v>
      </c>
      <c r="Q41" s="1">
        <f t="shared" si="37"/>
        <v>1</v>
      </c>
      <c r="R41" s="1">
        <f t="shared" si="38"/>
        <v>9</v>
      </c>
      <c r="S41" s="1">
        <f t="shared" si="39"/>
        <v>12</v>
      </c>
      <c r="T41" s="1">
        <f t="shared" si="40"/>
        <v>2</v>
      </c>
      <c r="U41" s="1">
        <f t="shared" si="41"/>
        <v>6</v>
      </c>
      <c r="V41" s="1">
        <f t="shared" si="42"/>
        <v>6</v>
      </c>
      <c r="W41" s="1">
        <f t="shared" si="43"/>
        <v>0</v>
      </c>
      <c r="X41" s="1">
        <f t="shared" si="44"/>
        <v>12</v>
      </c>
      <c r="Y41" s="1">
        <f t="shared" si="45"/>
        <v>11</v>
      </c>
      <c r="Z41" s="1">
        <f t="shared" si="46"/>
        <v>2</v>
      </c>
      <c r="AA41" s="1" t="str">
        <f t="shared" si="27"/>
        <v>L</v>
      </c>
      <c r="AB41" s="1">
        <f t="shared" si="47"/>
        <v>2</v>
      </c>
      <c r="AC41" s="1" t="str">
        <f t="shared" si="28"/>
        <v>L</v>
      </c>
      <c r="AD41" s="1">
        <f t="shared" si="24"/>
        <v>4</v>
      </c>
      <c r="AE41" s="1">
        <f t="shared" si="25"/>
        <v>6</v>
      </c>
      <c r="AF41" s="1">
        <f t="shared" si="26"/>
        <v>0</v>
      </c>
      <c r="AG41" s="43"/>
    </row>
    <row r="42" spans="1:33" x14ac:dyDescent="0.3">
      <c r="A42" s="42">
        <v>46023</v>
      </c>
      <c r="B42" s="1">
        <v>41</v>
      </c>
      <c r="C42" s="1" t="s">
        <v>65</v>
      </c>
      <c r="D42" s="1" t="s">
        <v>13</v>
      </c>
      <c r="E42" s="1">
        <v>7</v>
      </c>
      <c r="F42" s="1">
        <v>2</v>
      </c>
      <c r="G42" s="1" t="s">
        <v>83</v>
      </c>
      <c r="H42" s="1" t="s">
        <v>83</v>
      </c>
      <c r="I42" s="1">
        <f t="shared" si="29"/>
        <v>19</v>
      </c>
      <c r="J42" s="1">
        <f t="shared" si="30"/>
        <v>19</v>
      </c>
      <c r="K42" s="1">
        <f t="shared" si="31"/>
        <v>5</v>
      </c>
      <c r="L42" s="1">
        <f t="shared" si="32"/>
        <v>3</v>
      </c>
      <c r="M42" s="1">
        <f t="shared" si="33"/>
        <v>0</v>
      </c>
      <c r="N42" s="1">
        <f t="shared" si="34"/>
        <v>0</v>
      </c>
      <c r="O42" s="1">
        <f t="shared" si="35"/>
        <v>9</v>
      </c>
      <c r="P42" s="1">
        <f t="shared" si="36"/>
        <v>7</v>
      </c>
      <c r="Q42" s="1">
        <f t="shared" si="37"/>
        <v>1</v>
      </c>
      <c r="R42" s="1">
        <f t="shared" si="38"/>
        <v>10</v>
      </c>
      <c r="S42" s="1">
        <f t="shared" si="39"/>
        <v>12</v>
      </c>
      <c r="T42" s="1">
        <f t="shared" si="40"/>
        <v>2</v>
      </c>
      <c r="U42" s="1">
        <f t="shared" si="41"/>
        <v>6</v>
      </c>
      <c r="V42" s="1">
        <f t="shared" si="42"/>
        <v>6</v>
      </c>
      <c r="W42" s="1">
        <f t="shared" si="43"/>
        <v>0</v>
      </c>
      <c r="X42" s="1">
        <f t="shared" si="44"/>
        <v>12</v>
      </c>
      <c r="Y42" s="1">
        <f t="shared" si="45"/>
        <v>11</v>
      </c>
      <c r="Z42" s="1">
        <f t="shared" si="46"/>
        <v>2</v>
      </c>
      <c r="AA42" s="1" t="str">
        <f t="shared" si="27"/>
        <v>W</v>
      </c>
      <c r="AB42" s="1">
        <f t="shared" si="47"/>
        <v>1</v>
      </c>
      <c r="AC42" s="1" t="str">
        <f t="shared" si="28"/>
        <v>W</v>
      </c>
      <c r="AD42" s="1">
        <f t="shared" si="24"/>
        <v>5</v>
      </c>
      <c r="AE42" s="1">
        <f t="shared" si="25"/>
        <v>5</v>
      </c>
      <c r="AF42" s="1">
        <f t="shared" si="26"/>
        <v>0</v>
      </c>
      <c r="AG42" s="43"/>
    </row>
    <row r="43" spans="1:33" x14ac:dyDescent="0.3">
      <c r="A43" s="42">
        <v>46025</v>
      </c>
      <c r="B43" s="1">
        <v>42</v>
      </c>
      <c r="C43" s="1" t="s">
        <v>65</v>
      </c>
      <c r="D43" s="1" t="s">
        <v>14</v>
      </c>
      <c r="E43" s="1">
        <v>1</v>
      </c>
      <c r="F43" s="1">
        <v>4</v>
      </c>
      <c r="G43" s="1" t="s">
        <v>83</v>
      </c>
      <c r="H43" s="1" t="s">
        <v>83</v>
      </c>
      <c r="I43" s="1">
        <f t="shared" si="29"/>
        <v>19</v>
      </c>
      <c r="J43" s="1">
        <f t="shared" si="30"/>
        <v>20</v>
      </c>
      <c r="K43" s="1">
        <f t="shared" si="31"/>
        <v>5</v>
      </c>
      <c r="L43" s="1">
        <f t="shared" si="32"/>
        <v>3</v>
      </c>
      <c r="M43" s="1">
        <f t="shared" si="33"/>
        <v>0</v>
      </c>
      <c r="N43" s="1">
        <f t="shared" si="34"/>
        <v>0</v>
      </c>
      <c r="O43" s="1">
        <f t="shared" si="35"/>
        <v>9</v>
      </c>
      <c r="P43" s="1">
        <f t="shared" si="36"/>
        <v>7</v>
      </c>
      <c r="Q43" s="1">
        <f t="shared" si="37"/>
        <v>1</v>
      </c>
      <c r="R43" s="1">
        <f t="shared" si="38"/>
        <v>10</v>
      </c>
      <c r="S43" s="1">
        <f t="shared" si="39"/>
        <v>13</v>
      </c>
      <c r="T43" s="1">
        <f t="shared" si="40"/>
        <v>2</v>
      </c>
      <c r="U43" s="1">
        <f t="shared" si="41"/>
        <v>6</v>
      </c>
      <c r="V43" s="1">
        <f t="shared" si="42"/>
        <v>6</v>
      </c>
      <c r="W43" s="1">
        <f t="shared" si="43"/>
        <v>0</v>
      </c>
      <c r="X43" s="1">
        <f t="shared" si="44"/>
        <v>12</v>
      </c>
      <c r="Y43" s="1">
        <f t="shared" si="45"/>
        <v>11</v>
      </c>
      <c r="Z43" s="1">
        <f t="shared" si="46"/>
        <v>2</v>
      </c>
      <c r="AA43" s="1" t="str">
        <f t="shared" si="27"/>
        <v>L</v>
      </c>
      <c r="AB43" s="1">
        <f t="shared" si="47"/>
        <v>1</v>
      </c>
      <c r="AC43" s="1" t="str">
        <f t="shared" si="28"/>
        <v>L</v>
      </c>
      <c r="AD43" s="1">
        <f t="shared" si="24"/>
        <v>5</v>
      </c>
      <c r="AE43" s="1">
        <f t="shared" si="25"/>
        <v>5</v>
      </c>
      <c r="AF43" s="1">
        <f t="shared" si="26"/>
        <v>0</v>
      </c>
      <c r="AG43" s="43"/>
    </row>
    <row r="44" spans="1:33" x14ac:dyDescent="0.3">
      <c r="A44" s="42">
        <v>46027</v>
      </c>
      <c r="B44" s="1">
        <v>43</v>
      </c>
      <c r="C44" s="1" t="s">
        <v>65</v>
      </c>
      <c r="D44" s="1" t="s">
        <v>12</v>
      </c>
      <c r="E44" s="1">
        <v>3</v>
      </c>
      <c r="F44" s="1">
        <v>2</v>
      </c>
      <c r="G44" s="1" t="s">
        <v>84</v>
      </c>
      <c r="H44" s="1" t="s">
        <v>83</v>
      </c>
      <c r="I44" s="1">
        <f t="shared" si="29"/>
        <v>20</v>
      </c>
      <c r="J44" s="1">
        <f t="shared" si="30"/>
        <v>20</v>
      </c>
      <c r="K44" s="1">
        <f t="shared" si="31"/>
        <v>6</v>
      </c>
      <c r="L44" s="1">
        <f t="shared" si="32"/>
        <v>3</v>
      </c>
      <c r="M44" s="1">
        <f t="shared" si="33"/>
        <v>0</v>
      </c>
      <c r="N44" s="1">
        <f t="shared" si="34"/>
        <v>0</v>
      </c>
      <c r="O44" s="1">
        <f t="shared" si="35"/>
        <v>9</v>
      </c>
      <c r="P44" s="1">
        <f t="shared" si="36"/>
        <v>7</v>
      </c>
      <c r="Q44" s="1">
        <f t="shared" si="37"/>
        <v>1</v>
      </c>
      <c r="R44" s="1">
        <f t="shared" si="38"/>
        <v>11</v>
      </c>
      <c r="S44" s="1">
        <f t="shared" si="39"/>
        <v>13</v>
      </c>
      <c r="T44" s="1">
        <f t="shared" si="40"/>
        <v>2</v>
      </c>
      <c r="U44" s="1">
        <f t="shared" si="41"/>
        <v>6</v>
      </c>
      <c r="V44" s="1">
        <f t="shared" si="42"/>
        <v>6</v>
      </c>
      <c r="W44" s="1">
        <f t="shared" si="43"/>
        <v>0</v>
      </c>
      <c r="X44" s="1">
        <f t="shared" si="44"/>
        <v>12</v>
      </c>
      <c r="Y44" s="1">
        <f t="shared" si="45"/>
        <v>11</v>
      </c>
      <c r="Z44" s="1">
        <f t="shared" si="46"/>
        <v>2</v>
      </c>
      <c r="AA44" s="1" t="str">
        <f t="shared" si="27"/>
        <v>W</v>
      </c>
      <c r="AB44" s="1">
        <f t="shared" si="47"/>
        <v>1</v>
      </c>
      <c r="AC44" s="1" t="str">
        <f t="shared" si="28"/>
        <v>W</v>
      </c>
      <c r="AD44" s="1">
        <f t="shared" ref="AD44:AD75" si="48">IF(AC44="","",COUNTIFS(AC35:AC44,"W"))</f>
        <v>5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0</v>
      </c>
      <c r="AG44" s="43"/>
    </row>
    <row r="45" spans="1:33" x14ac:dyDescent="0.3">
      <c r="A45" s="42">
        <v>46029</v>
      </c>
      <c r="B45" s="1">
        <v>44</v>
      </c>
      <c r="C45" s="1" t="s">
        <v>66</v>
      </c>
      <c r="D45" s="1" t="s">
        <v>11</v>
      </c>
      <c r="E45" s="1">
        <v>3</v>
      </c>
      <c r="F45" s="1">
        <v>1</v>
      </c>
      <c r="G45" s="1" t="s">
        <v>83</v>
      </c>
      <c r="H45" s="1" t="s">
        <v>83</v>
      </c>
      <c r="I45" s="1">
        <f t="shared" si="29"/>
        <v>21</v>
      </c>
      <c r="J45" s="1">
        <f t="shared" si="30"/>
        <v>20</v>
      </c>
      <c r="K45" s="1">
        <f t="shared" si="31"/>
        <v>6</v>
      </c>
      <c r="L45" s="1">
        <f t="shared" si="32"/>
        <v>3</v>
      </c>
      <c r="M45" s="1">
        <f t="shared" si="33"/>
        <v>0</v>
      </c>
      <c r="N45" s="1">
        <f t="shared" si="34"/>
        <v>0</v>
      </c>
      <c r="O45" s="1">
        <f t="shared" si="35"/>
        <v>10</v>
      </c>
      <c r="P45" s="1">
        <f t="shared" si="36"/>
        <v>7</v>
      </c>
      <c r="Q45" s="1">
        <f t="shared" si="37"/>
        <v>1</v>
      </c>
      <c r="R45" s="1">
        <f t="shared" si="38"/>
        <v>11</v>
      </c>
      <c r="S45" s="1">
        <f t="shared" si="39"/>
        <v>13</v>
      </c>
      <c r="T45" s="1">
        <f t="shared" si="40"/>
        <v>2</v>
      </c>
      <c r="U45" s="1">
        <f t="shared" si="41"/>
        <v>6</v>
      </c>
      <c r="V45" s="1">
        <f t="shared" si="42"/>
        <v>6</v>
      </c>
      <c r="W45" s="1">
        <f t="shared" si="43"/>
        <v>0</v>
      </c>
      <c r="X45" s="1">
        <f t="shared" si="44"/>
        <v>12</v>
      </c>
      <c r="Y45" s="1">
        <f t="shared" si="45"/>
        <v>11</v>
      </c>
      <c r="Z45" s="1">
        <f t="shared" si="46"/>
        <v>2</v>
      </c>
      <c r="AA45" s="1" t="str">
        <f t="shared" si="27"/>
        <v>W</v>
      </c>
      <c r="AB45" s="1">
        <f t="shared" si="47"/>
        <v>2</v>
      </c>
      <c r="AC45" s="1" t="str">
        <f t="shared" si="28"/>
        <v>W</v>
      </c>
      <c r="AD45" s="1">
        <f t="shared" si="48"/>
        <v>5</v>
      </c>
      <c r="AE45" s="1">
        <f t="shared" si="49"/>
        <v>5</v>
      </c>
      <c r="AF45" s="1">
        <f t="shared" si="50"/>
        <v>0</v>
      </c>
      <c r="AG45" s="43"/>
    </row>
    <row r="46" spans="1:33" x14ac:dyDescent="0.3">
      <c r="A46" s="42">
        <v>46031</v>
      </c>
      <c r="B46" s="1">
        <v>45</v>
      </c>
      <c r="C46" s="1" t="s">
        <v>66</v>
      </c>
      <c r="D46" s="1" t="s">
        <v>6</v>
      </c>
      <c r="E46" s="1">
        <v>4</v>
      </c>
      <c r="F46" s="1">
        <v>2</v>
      </c>
      <c r="G46" s="1" t="s">
        <v>83</v>
      </c>
      <c r="H46" s="1" t="s">
        <v>83</v>
      </c>
      <c r="I46" s="1">
        <f t="shared" si="29"/>
        <v>22</v>
      </c>
      <c r="J46" s="1">
        <f t="shared" si="30"/>
        <v>20</v>
      </c>
      <c r="K46" s="1">
        <f t="shared" si="31"/>
        <v>6</v>
      </c>
      <c r="L46" s="1">
        <f t="shared" si="32"/>
        <v>3</v>
      </c>
      <c r="M46" s="1">
        <f t="shared" si="33"/>
        <v>0</v>
      </c>
      <c r="N46" s="1">
        <f t="shared" si="34"/>
        <v>0</v>
      </c>
      <c r="O46" s="1">
        <f t="shared" si="35"/>
        <v>11</v>
      </c>
      <c r="P46" s="1">
        <f t="shared" si="36"/>
        <v>7</v>
      </c>
      <c r="Q46" s="1">
        <f t="shared" si="37"/>
        <v>1</v>
      </c>
      <c r="R46" s="1">
        <f t="shared" si="38"/>
        <v>11</v>
      </c>
      <c r="S46" s="1">
        <f t="shared" si="39"/>
        <v>13</v>
      </c>
      <c r="T46" s="1">
        <f t="shared" si="40"/>
        <v>2</v>
      </c>
      <c r="U46" s="1">
        <f t="shared" si="41"/>
        <v>7</v>
      </c>
      <c r="V46" s="1">
        <f t="shared" si="42"/>
        <v>6</v>
      </c>
      <c r="W46" s="1">
        <f t="shared" si="43"/>
        <v>0</v>
      </c>
      <c r="X46" s="1">
        <f t="shared" si="44"/>
        <v>13</v>
      </c>
      <c r="Y46" s="1">
        <f t="shared" si="45"/>
        <v>11</v>
      </c>
      <c r="Z46" s="1">
        <f t="shared" si="46"/>
        <v>2</v>
      </c>
      <c r="AA46" s="1" t="str">
        <f t="shared" si="27"/>
        <v>W</v>
      </c>
      <c r="AB46" s="1">
        <f t="shared" si="47"/>
        <v>3</v>
      </c>
      <c r="AC46" s="1" t="str">
        <f t="shared" si="28"/>
        <v>W</v>
      </c>
      <c r="AD46" s="1">
        <f t="shared" si="48"/>
        <v>6</v>
      </c>
      <c r="AE46" s="1">
        <f t="shared" si="49"/>
        <v>4</v>
      </c>
      <c r="AF46" s="1">
        <f t="shared" si="50"/>
        <v>0</v>
      </c>
      <c r="AG46" s="43"/>
    </row>
    <row r="47" spans="1:33" x14ac:dyDescent="0.3">
      <c r="A47" s="42">
        <v>46033</v>
      </c>
      <c r="B47" s="1">
        <v>46</v>
      </c>
      <c r="C47" s="1" t="s">
        <v>66</v>
      </c>
      <c r="D47" s="1" t="s">
        <v>23</v>
      </c>
      <c r="E47" s="1">
        <v>2</v>
      </c>
      <c r="F47" s="1">
        <v>3</v>
      </c>
      <c r="G47" s="1" t="s">
        <v>84</v>
      </c>
      <c r="H47" s="1" t="s">
        <v>83</v>
      </c>
      <c r="I47" s="1">
        <f t="shared" si="29"/>
        <v>22</v>
      </c>
      <c r="J47" s="1">
        <f t="shared" si="30"/>
        <v>20</v>
      </c>
      <c r="K47" s="1">
        <f t="shared" si="31"/>
        <v>6</v>
      </c>
      <c r="L47" s="1">
        <f t="shared" si="32"/>
        <v>4</v>
      </c>
      <c r="M47" s="1">
        <f t="shared" si="33"/>
        <v>0</v>
      </c>
      <c r="N47" s="1">
        <f t="shared" si="34"/>
        <v>0</v>
      </c>
      <c r="O47" s="1">
        <f t="shared" si="35"/>
        <v>11</v>
      </c>
      <c r="P47" s="1">
        <f t="shared" si="36"/>
        <v>7</v>
      </c>
      <c r="Q47" s="1">
        <f t="shared" si="37"/>
        <v>2</v>
      </c>
      <c r="R47" s="1">
        <f t="shared" si="38"/>
        <v>11</v>
      </c>
      <c r="S47" s="1">
        <f t="shared" si="39"/>
        <v>13</v>
      </c>
      <c r="T47" s="1">
        <f t="shared" si="40"/>
        <v>2</v>
      </c>
      <c r="U47" s="1">
        <f t="shared" si="41"/>
        <v>7</v>
      </c>
      <c r="V47" s="1">
        <f t="shared" si="42"/>
        <v>6</v>
      </c>
      <c r="W47" s="1">
        <f t="shared" si="43"/>
        <v>0</v>
      </c>
      <c r="X47" s="1">
        <f t="shared" si="44"/>
        <v>13</v>
      </c>
      <c r="Y47" s="1">
        <f t="shared" si="45"/>
        <v>11</v>
      </c>
      <c r="Z47" s="1">
        <f t="shared" si="46"/>
        <v>2</v>
      </c>
      <c r="AA47" s="1" t="str">
        <f t="shared" si="27"/>
        <v>L</v>
      </c>
      <c r="AB47" s="1">
        <f t="shared" si="47"/>
        <v>1</v>
      </c>
      <c r="AC47" s="1" t="str">
        <f t="shared" si="28"/>
        <v>OTL</v>
      </c>
      <c r="AD47" s="1">
        <f t="shared" si="48"/>
        <v>5</v>
      </c>
      <c r="AE47" s="1">
        <f t="shared" si="49"/>
        <v>4</v>
      </c>
      <c r="AF47" s="1">
        <f t="shared" si="50"/>
        <v>1</v>
      </c>
      <c r="AG47" s="43"/>
    </row>
    <row r="48" spans="1:33" x14ac:dyDescent="0.3">
      <c r="A48" s="42">
        <v>46035</v>
      </c>
      <c r="B48" s="1">
        <v>47</v>
      </c>
      <c r="C48" s="1" t="s">
        <v>66</v>
      </c>
      <c r="D48" s="1" t="s">
        <v>4</v>
      </c>
      <c r="E48" s="1">
        <v>6</v>
      </c>
      <c r="F48" s="1">
        <v>1</v>
      </c>
      <c r="G48" s="1" t="s">
        <v>83</v>
      </c>
      <c r="H48" s="1" t="s">
        <v>83</v>
      </c>
      <c r="I48" s="1">
        <f t="shared" si="29"/>
        <v>23</v>
      </c>
      <c r="J48" s="1">
        <f t="shared" si="30"/>
        <v>20</v>
      </c>
      <c r="K48" s="1">
        <f t="shared" si="31"/>
        <v>6</v>
      </c>
      <c r="L48" s="1">
        <f t="shared" si="32"/>
        <v>4</v>
      </c>
      <c r="M48" s="1">
        <f t="shared" si="33"/>
        <v>0</v>
      </c>
      <c r="N48" s="1">
        <f t="shared" si="34"/>
        <v>0</v>
      </c>
      <c r="O48" s="1">
        <f t="shared" si="35"/>
        <v>12</v>
      </c>
      <c r="P48" s="1">
        <f t="shared" si="36"/>
        <v>7</v>
      </c>
      <c r="Q48" s="1">
        <f t="shared" si="37"/>
        <v>2</v>
      </c>
      <c r="R48" s="1">
        <f t="shared" si="38"/>
        <v>11</v>
      </c>
      <c r="S48" s="1">
        <f t="shared" si="39"/>
        <v>13</v>
      </c>
      <c r="T48" s="1">
        <f t="shared" si="40"/>
        <v>2</v>
      </c>
      <c r="U48" s="1">
        <f t="shared" si="41"/>
        <v>7</v>
      </c>
      <c r="V48" s="1">
        <f t="shared" si="42"/>
        <v>6</v>
      </c>
      <c r="W48" s="1">
        <f t="shared" si="43"/>
        <v>0</v>
      </c>
      <c r="X48" s="1">
        <f t="shared" si="44"/>
        <v>13</v>
      </c>
      <c r="Y48" s="1">
        <f t="shared" si="45"/>
        <v>11</v>
      </c>
      <c r="Z48" s="1">
        <f t="shared" si="46"/>
        <v>2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6</v>
      </c>
      <c r="AE48" s="1">
        <f t="shared" si="49"/>
        <v>3</v>
      </c>
      <c r="AF48" s="1">
        <f t="shared" si="50"/>
        <v>1</v>
      </c>
      <c r="AG48" s="43"/>
    </row>
    <row r="49" spans="1:33" x14ac:dyDescent="0.3">
      <c r="A49" s="42">
        <v>46037</v>
      </c>
      <c r="B49" s="1">
        <v>48</v>
      </c>
      <c r="C49" s="1" t="s">
        <v>66</v>
      </c>
      <c r="D49" s="1" t="s">
        <v>22</v>
      </c>
      <c r="E49" s="1">
        <v>2</v>
      </c>
      <c r="F49" s="1">
        <v>1</v>
      </c>
      <c r="G49" s="1" t="s">
        <v>83</v>
      </c>
      <c r="H49" s="1" t="s">
        <v>83</v>
      </c>
      <c r="I49" s="1">
        <f t="shared" si="29"/>
        <v>24</v>
      </c>
      <c r="J49" s="1">
        <f t="shared" si="30"/>
        <v>20</v>
      </c>
      <c r="K49" s="1">
        <f t="shared" si="31"/>
        <v>6</v>
      </c>
      <c r="L49" s="1">
        <f t="shared" si="32"/>
        <v>4</v>
      </c>
      <c r="M49" s="1">
        <f t="shared" si="33"/>
        <v>0</v>
      </c>
      <c r="N49" s="1">
        <f t="shared" si="34"/>
        <v>0</v>
      </c>
      <c r="O49" s="1">
        <f t="shared" si="35"/>
        <v>13</v>
      </c>
      <c r="P49" s="1">
        <f t="shared" si="36"/>
        <v>7</v>
      </c>
      <c r="Q49" s="1">
        <f t="shared" si="37"/>
        <v>2</v>
      </c>
      <c r="R49" s="1">
        <f t="shared" si="38"/>
        <v>11</v>
      </c>
      <c r="S49" s="1">
        <f t="shared" si="39"/>
        <v>13</v>
      </c>
      <c r="T49" s="1">
        <f t="shared" si="40"/>
        <v>2</v>
      </c>
      <c r="U49" s="1">
        <f t="shared" si="41"/>
        <v>8</v>
      </c>
      <c r="V49" s="1">
        <f t="shared" si="42"/>
        <v>6</v>
      </c>
      <c r="W49" s="1">
        <f t="shared" si="43"/>
        <v>0</v>
      </c>
      <c r="X49" s="1">
        <f t="shared" si="44"/>
        <v>14</v>
      </c>
      <c r="Y49" s="1">
        <f t="shared" si="45"/>
        <v>11</v>
      </c>
      <c r="Z49" s="1">
        <f t="shared" si="46"/>
        <v>2</v>
      </c>
      <c r="AA49" s="1" t="str">
        <f t="shared" si="27"/>
        <v>W</v>
      </c>
      <c r="AB49" s="1">
        <f t="shared" si="47"/>
        <v>2</v>
      </c>
      <c r="AC49" s="1" t="str">
        <f t="shared" si="28"/>
        <v>W</v>
      </c>
      <c r="AD49" s="1">
        <f t="shared" si="48"/>
        <v>6</v>
      </c>
      <c r="AE49" s="1">
        <f t="shared" si="49"/>
        <v>3</v>
      </c>
      <c r="AF49" s="1">
        <f t="shared" si="50"/>
        <v>1</v>
      </c>
      <c r="AG49" s="43"/>
    </row>
    <row r="50" spans="1:33" x14ac:dyDescent="0.3">
      <c r="A50" s="42">
        <v>46039</v>
      </c>
      <c r="B50" s="1">
        <v>49</v>
      </c>
      <c r="C50" s="1" t="s">
        <v>66</v>
      </c>
      <c r="D50" s="1" t="s">
        <v>7</v>
      </c>
      <c r="E50" s="1">
        <v>6</v>
      </c>
      <c r="F50" s="1">
        <v>3</v>
      </c>
      <c r="G50" s="1" t="s">
        <v>83</v>
      </c>
      <c r="H50" s="1" t="s">
        <v>83</v>
      </c>
      <c r="I50" s="1">
        <f t="shared" si="29"/>
        <v>25</v>
      </c>
      <c r="J50" s="1">
        <f t="shared" si="30"/>
        <v>20</v>
      </c>
      <c r="K50" s="1">
        <f t="shared" si="31"/>
        <v>6</v>
      </c>
      <c r="L50" s="1">
        <f t="shared" si="32"/>
        <v>4</v>
      </c>
      <c r="M50" s="1">
        <f t="shared" si="33"/>
        <v>0</v>
      </c>
      <c r="N50" s="1">
        <f t="shared" si="34"/>
        <v>0</v>
      </c>
      <c r="O50" s="1">
        <f t="shared" si="35"/>
        <v>14</v>
      </c>
      <c r="P50" s="1">
        <f t="shared" si="36"/>
        <v>7</v>
      </c>
      <c r="Q50" s="1">
        <f t="shared" si="37"/>
        <v>2</v>
      </c>
      <c r="R50" s="1">
        <f t="shared" si="38"/>
        <v>11</v>
      </c>
      <c r="S50" s="1">
        <f t="shared" si="39"/>
        <v>13</v>
      </c>
      <c r="T50" s="1">
        <f t="shared" si="40"/>
        <v>2</v>
      </c>
      <c r="U50" s="1">
        <f t="shared" si="41"/>
        <v>8</v>
      </c>
      <c r="V50" s="1">
        <f t="shared" si="42"/>
        <v>6</v>
      </c>
      <c r="W50" s="1">
        <f t="shared" si="43"/>
        <v>0</v>
      </c>
      <c r="X50" s="1">
        <f t="shared" si="44"/>
        <v>15</v>
      </c>
      <c r="Y50" s="1">
        <f t="shared" si="45"/>
        <v>11</v>
      </c>
      <c r="Z50" s="1">
        <f t="shared" si="46"/>
        <v>2</v>
      </c>
      <c r="AA50" s="1" t="str">
        <f t="shared" si="27"/>
        <v>W</v>
      </c>
      <c r="AB50" s="1">
        <f t="shared" si="47"/>
        <v>3</v>
      </c>
      <c r="AC50" s="1" t="str">
        <f t="shared" si="28"/>
        <v>W</v>
      </c>
      <c r="AD50" s="1">
        <f t="shared" si="48"/>
        <v>7</v>
      </c>
      <c r="AE50" s="1">
        <f t="shared" si="49"/>
        <v>2</v>
      </c>
      <c r="AF50" s="1">
        <f t="shared" si="50"/>
        <v>1</v>
      </c>
      <c r="AG50" s="43"/>
    </row>
    <row r="51" spans="1:33" x14ac:dyDescent="0.3">
      <c r="A51" s="42">
        <v>46043</v>
      </c>
      <c r="B51" s="1">
        <v>50</v>
      </c>
      <c r="C51" s="1" t="s">
        <v>66</v>
      </c>
      <c r="D51" s="1" t="s">
        <v>10</v>
      </c>
      <c r="E51" s="1">
        <v>5</v>
      </c>
      <c r="F51" s="1">
        <v>4</v>
      </c>
      <c r="G51" s="1" t="s">
        <v>84</v>
      </c>
      <c r="H51" s="1" t="s">
        <v>83</v>
      </c>
      <c r="I51" s="1">
        <f t="shared" si="29"/>
        <v>26</v>
      </c>
      <c r="J51" s="1">
        <f t="shared" si="30"/>
        <v>20</v>
      </c>
      <c r="K51" s="1">
        <f t="shared" si="31"/>
        <v>7</v>
      </c>
      <c r="L51" s="1">
        <f t="shared" si="32"/>
        <v>4</v>
      </c>
      <c r="M51" s="1">
        <f t="shared" si="33"/>
        <v>0</v>
      </c>
      <c r="N51" s="1">
        <f t="shared" si="34"/>
        <v>0</v>
      </c>
      <c r="O51" s="1">
        <f t="shared" si="35"/>
        <v>15</v>
      </c>
      <c r="P51" s="1">
        <f t="shared" si="36"/>
        <v>7</v>
      </c>
      <c r="Q51" s="1">
        <f t="shared" si="37"/>
        <v>2</v>
      </c>
      <c r="R51" s="1">
        <f t="shared" si="38"/>
        <v>11</v>
      </c>
      <c r="S51" s="1">
        <f t="shared" si="39"/>
        <v>13</v>
      </c>
      <c r="T51" s="1">
        <f t="shared" si="40"/>
        <v>2</v>
      </c>
      <c r="U51" s="1">
        <f t="shared" si="41"/>
        <v>8</v>
      </c>
      <c r="V51" s="1">
        <f t="shared" si="42"/>
        <v>6</v>
      </c>
      <c r="W51" s="1">
        <f t="shared" si="43"/>
        <v>0</v>
      </c>
      <c r="X51" s="1">
        <f t="shared" si="44"/>
        <v>15</v>
      </c>
      <c r="Y51" s="1">
        <f t="shared" si="45"/>
        <v>11</v>
      </c>
      <c r="Z51" s="1">
        <f t="shared" si="46"/>
        <v>2</v>
      </c>
      <c r="AA51" s="1" t="str">
        <f t="shared" si="27"/>
        <v>W</v>
      </c>
      <c r="AB51" s="1">
        <f t="shared" si="47"/>
        <v>4</v>
      </c>
      <c r="AC51" s="1" t="str">
        <f t="shared" si="28"/>
        <v>W</v>
      </c>
      <c r="AD51" s="1">
        <f t="shared" si="48"/>
        <v>8</v>
      </c>
      <c r="AE51" s="1">
        <f t="shared" si="49"/>
        <v>1</v>
      </c>
      <c r="AF51" s="1">
        <f t="shared" si="50"/>
        <v>1</v>
      </c>
      <c r="AG51" s="43"/>
    </row>
    <row r="52" spans="1:33" x14ac:dyDescent="0.3">
      <c r="A52" s="42">
        <v>46046</v>
      </c>
      <c r="B52" s="1">
        <v>51</v>
      </c>
      <c r="C52" s="1" t="s">
        <v>65</v>
      </c>
      <c r="D52" s="1" t="s">
        <v>15</v>
      </c>
      <c r="E52" s="1">
        <v>5</v>
      </c>
      <c r="F52" s="1">
        <v>2</v>
      </c>
      <c r="G52" s="1" t="s">
        <v>83</v>
      </c>
      <c r="H52" s="1" t="s">
        <v>83</v>
      </c>
      <c r="I52" s="1">
        <f t="shared" si="29"/>
        <v>27</v>
      </c>
      <c r="J52" s="1">
        <f t="shared" si="30"/>
        <v>20</v>
      </c>
      <c r="K52" s="1">
        <f t="shared" si="31"/>
        <v>7</v>
      </c>
      <c r="L52" s="1">
        <f t="shared" si="32"/>
        <v>4</v>
      </c>
      <c r="M52" s="1">
        <f t="shared" si="33"/>
        <v>0</v>
      </c>
      <c r="N52" s="1">
        <f t="shared" si="34"/>
        <v>0</v>
      </c>
      <c r="O52" s="1">
        <f t="shared" si="35"/>
        <v>15</v>
      </c>
      <c r="P52" s="1">
        <f t="shared" si="36"/>
        <v>7</v>
      </c>
      <c r="Q52" s="1">
        <f t="shared" si="37"/>
        <v>2</v>
      </c>
      <c r="R52" s="1">
        <f t="shared" si="38"/>
        <v>12</v>
      </c>
      <c r="S52" s="1">
        <f t="shared" si="39"/>
        <v>13</v>
      </c>
      <c r="T52" s="1">
        <f t="shared" si="40"/>
        <v>2</v>
      </c>
      <c r="U52" s="1">
        <f t="shared" si="41"/>
        <v>9</v>
      </c>
      <c r="V52" s="1">
        <f t="shared" si="42"/>
        <v>6</v>
      </c>
      <c r="W52" s="1">
        <f t="shared" si="43"/>
        <v>0</v>
      </c>
      <c r="X52" s="1">
        <f t="shared" si="44"/>
        <v>16</v>
      </c>
      <c r="Y52" s="1">
        <f t="shared" si="45"/>
        <v>11</v>
      </c>
      <c r="Z52" s="1">
        <f t="shared" si="46"/>
        <v>2</v>
      </c>
      <c r="AA52" s="1" t="str">
        <f t="shared" si="27"/>
        <v>W</v>
      </c>
      <c r="AB52" s="1">
        <f t="shared" si="47"/>
        <v>5</v>
      </c>
      <c r="AC52" s="1" t="str">
        <f t="shared" si="28"/>
        <v>W</v>
      </c>
      <c r="AD52" s="1">
        <f t="shared" si="48"/>
        <v>8</v>
      </c>
      <c r="AE52" s="1">
        <f t="shared" si="49"/>
        <v>1</v>
      </c>
      <c r="AF52" s="1">
        <f t="shared" si="50"/>
        <v>1</v>
      </c>
      <c r="AG52" s="43"/>
    </row>
    <row r="53" spans="1:33" x14ac:dyDescent="0.3">
      <c r="A53" s="42">
        <v>46048</v>
      </c>
      <c r="B53" s="1">
        <v>52</v>
      </c>
      <c r="C53" s="1" t="s">
        <v>65</v>
      </c>
      <c r="D53" s="1" t="s">
        <v>5</v>
      </c>
      <c r="E53" s="1">
        <v>0</v>
      </c>
      <c r="F53" s="1">
        <v>2</v>
      </c>
      <c r="G53" s="1" t="s">
        <v>83</v>
      </c>
      <c r="H53" s="1" t="s">
        <v>83</v>
      </c>
      <c r="I53" s="1">
        <f t="shared" si="29"/>
        <v>27</v>
      </c>
      <c r="J53" s="1">
        <f t="shared" si="30"/>
        <v>21</v>
      </c>
      <c r="K53" s="1">
        <f t="shared" si="31"/>
        <v>7</v>
      </c>
      <c r="L53" s="1">
        <f t="shared" si="32"/>
        <v>4</v>
      </c>
      <c r="M53" s="1">
        <f t="shared" si="33"/>
        <v>0</v>
      </c>
      <c r="N53" s="1">
        <f t="shared" si="34"/>
        <v>0</v>
      </c>
      <c r="O53" s="1">
        <f t="shared" si="35"/>
        <v>15</v>
      </c>
      <c r="P53" s="1">
        <f t="shared" si="36"/>
        <v>7</v>
      </c>
      <c r="Q53" s="1">
        <f t="shared" si="37"/>
        <v>2</v>
      </c>
      <c r="R53" s="1">
        <f t="shared" si="38"/>
        <v>12</v>
      </c>
      <c r="S53" s="1">
        <f t="shared" si="39"/>
        <v>14</v>
      </c>
      <c r="T53" s="1">
        <f t="shared" si="40"/>
        <v>2</v>
      </c>
      <c r="U53" s="1">
        <f t="shared" si="41"/>
        <v>9</v>
      </c>
      <c r="V53" s="1">
        <f t="shared" si="42"/>
        <v>6</v>
      </c>
      <c r="W53" s="1">
        <f t="shared" si="43"/>
        <v>0</v>
      </c>
      <c r="X53" s="1">
        <f t="shared" si="44"/>
        <v>16</v>
      </c>
      <c r="Y53" s="1">
        <f t="shared" si="45"/>
        <v>11</v>
      </c>
      <c r="Z53" s="1">
        <f t="shared" si="46"/>
        <v>2</v>
      </c>
      <c r="AA53" s="1" t="str">
        <f t="shared" si="27"/>
        <v>L</v>
      </c>
      <c r="AB53" s="1">
        <f t="shared" si="47"/>
        <v>1</v>
      </c>
      <c r="AC53" s="1" t="str">
        <f t="shared" si="28"/>
        <v>L</v>
      </c>
      <c r="AD53" s="1">
        <f t="shared" si="48"/>
        <v>8</v>
      </c>
      <c r="AE53" s="1">
        <f t="shared" si="49"/>
        <v>1</v>
      </c>
      <c r="AF53" s="1">
        <f t="shared" si="50"/>
        <v>1</v>
      </c>
      <c r="AG53" s="43"/>
    </row>
    <row r="54" spans="1:33" x14ac:dyDescent="0.3">
      <c r="A54" s="42">
        <v>46049</v>
      </c>
      <c r="B54" s="1">
        <v>53</v>
      </c>
      <c r="C54" s="1" t="s">
        <v>65</v>
      </c>
      <c r="D54" s="1" t="s">
        <v>19</v>
      </c>
      <c r="E54" s="1">
        <v>4</v>
      </c>
      <c r="F54" s="1">
        <v>3</v>
      </c>
      <c r="G54" s="1" t="s">
        <v>83</v>
      </c>
      <c r="H54" s="1" t="s">
        <v>83</v>
      </c>
      <c r="I54" s="1">
        <f t="shared" si="29"/>
        <v>28</v>
      </c>
      <c r="J54" s="1">
        <f t="shared" si="30"/>
        <v>21</v>
      </c>
      <c r="K54" s="1">
        <f t="shared" si="31"/>
        <v>7</v>
      </c>
      <c r="L54" s="1">
        <f t="shared" si="32"/>
        <v>4</v>
      </c>
      <c r="M54" s="1">
        <f t="shared" si="33"/>
        <v>0</v>
      </c>
      <c r="N54" s="1">
        <f t="shared" si="34"/>
        <v>0</v>
      </c>
      <c r="O54" s="1">
        <f t="shared" si="35"/>
        <v>15</v>
      </c>
      <c r="P54" s="1">
        <f t="shared" si="36"/>
        <v>7</v>
      </c>
      <c r="Q54" s="1">
        <f t="shared" si="37"/>
        <v>2</v>
      </c>
      <c r="R54" s="1">
        <f t="shared" si="38"/>
        <v>13</v>
      </c>
      <c r="S54" s="1">
        <f t="shared" si="39"/>
        <v>14</v>
      </c>
      <c r="T54" s="1">
        <f t="shared" si="40"/>
        <v>2</v>
      </c>
      <c r="U54" s="1">
        <f t="shared" si="41"/>
        <v>9</v>
      </c>
      <c r="V54" s="1">
        <f t="shared" si="42"/>
        <v>6</v>
      </c>
      <c r="W54" s="1">
        <f t="shared" si="43"/>
        <v>0</v>
      </c>
      <c r="X54" s="1">
        <f t="shared" si="44"/>
        <v>16</v>
      </c>
      <c r="Y54" s="1">
        <f t="shared" si="45"/>
        <v>11</v>
      </c>
      <c r="Z54" s="1">
        <f t="shared" si="46"/>
        <v>2</v>
      </c>
      <c r="AA54" s="1" t="str">
        <f t="shared" si="27"/>
        <v>W</v>
      </c>
      <c r="AB54" s="1">
        <f t="shared" si="47"/>
        <v>1</v>
      </c>
      <c r="AC54" s="1" t="str">
        <f t="shared" si="28"/>
        <v>W</v>
      </c>
      <c r="AD54" s="1">
        <f t="shared" si="48"/>
        <v>8</v>
      </c>
      <c r="AE54" s="1">
        <f t="shared" si="49"/>
        <v>1</v>
      </c>
      <c r="AF54" s="1">
        <f t="shared" si="50"/>
        <v>1</v>
      </c>
      <c r="AG54" s="43"/>
    </row>
    <row r="55" spans="1:33" x14ac:dyDescent="0.3">
      <c r="A55" s="42">
        <v>46051</v>
      </c>
      <c r="B55" s="1">
        <v>54</v>
      </c>
      <c r="C55" s="1" t="s">
        <v>65</v>
      </c>
      <c r="D55" s="1" t="s">
        <v>26</v>
      </c>
      <c r="E55" s="1">
        <v>4</v>
      </c>
      <c r="F55" s="1">
        <v>5</v>
      </c>
      <c r="G55" s="1" t="s">
        <v>83</v>
      </c>
      <c r="H55" s="1" t="s">
        <v>83</v>
      </c>
      <c r="I55" s="1">
        <f t="shared" si="29"/>
        <v>28</v>
      </c>
      <c r="J55" s="1">
        <f t="shared" si="30"/>
        <v>22</v>
      </c>
      <c r="K55" s="1">
        <f t="shared" si="31"/>
        <v>7</v>
      </c>
      <c r="L55" s="1">
        <f t="shared" si="32"/>
        <v>4</v>
      </c>
      <c r="M55" s="1">
        <f t="shared" si="33"/>
        <v>0</v>
      </c>
      <c r="N55" s="1">
        <f t="shared" si="34"/>
        <v>0</v>
      </c>
      <c r="O55" s="1">
        <f t="shared" si="35"/>
        <v>15</v>
      </c>
      <c r="P55" s="1">
        <f t="shared" si="36"/>
        <v>7</v>
      </c>
      <c r="Q55" s="1">
        <f t="shared" si="37"/>
        <v>2</v>
      </c>
      <c r="R55" s="1">
        <f t="shared" si="38"/>
        <v>13</v>
      </c>
      <c r="S55" s="1">
        <f t="shared" si="39"/>
        <v>15</v>
      </c>
      <c r="T55" s="1">
        <f t="shared" si="40"/>
        <v>2</v>
      </c>
      <c r="U55" s="1">
        <f t="shared" si="41"/>
        <v>9</v>
      </c>
      <c r="V55" s="1">
        <f t="shared" si="42"/>
        <v>6</v>
      </c>
      <c r="W55" s="1">
        <f t="shared" si="43"/>
        <v>0</v>
      </c>
      <c r="X55" s="1">
        <f t="shared" si="44"/>
        <v>16</v>
      </c>
      <c r="Y55" s="1">
        <f t="shared" si="45"/>
        <v>11</v>
      </c>
      <c r="Z55" s="1">
        <f t="shared" si="46"/>
        <v>2</v>
      </c>
      <c r="AA55" s="1" t="str">
        <f t="shared" si="27"/>
        <v>L</v>
      </c>
      <c r="AB55" s="1">
        <f t="shared" si="47"/>
        <v>1</v>
      </c>
      <c r="AC55" s="1" t="str">
        <f t="shared" si="28"/>
        <v>L</v>
      </c>
      <c r="AD55" s="1">
        <f t="shared" si="48"/>
        <v>7</v>
      </c>
      <c r="AE55" s="1">
        <f t="shared" si="49"/>
        <v>2</v>
      </c>
      <c r="AF55" s="1">
        <f t="shared" si="50"/>
        <v>1</v>
      </c>
      <c r="AG55" s="43"/>
    </row>
    <row r="56" spans="1:33" x14ac:dyDescent="0.3">
      <c r="A56" s="42">
        <v>46053</v>
      </c>
      <c r="B56" s="1">
        <v>55</v>
      </c>
      <c r="C56" s="1" t="s">
        <v>66</v>
      </c>
      <c r="D56" s="1" t="s">
        <v>22</v>
      </c>
      <c r="E56" s="1">
        <v>2</v>
      </c>
      <c r="F56" s="1">
        <v>3</v>
      </c>
      <c r="G56" s="1" t="s">
        <v>83</v>
      </c>
      <c r="H56" s="1" t="s">
        <v>83</v>
      </c>
      <c r="I56" s="1">
        <f t="shared" si="29"/>
        <v>28</v>
      </c>
      <c r="J56" s="1">
        <f t="shared" si="30"/>
        <v>23</v>
      </c>
      <c r="K56" s="1">
        <f t="shared" si="31"/>
        <v>7</v>
      </c>
      <c r="L56" s="1">
        <f t="shared" si="32"/>
        <v>4</v>
      </c>
      <c r="M56" s="1">
        <f t="shared" si="33"/>
        <v>0</v>
      </c>
      <c r="N56" s="1">
        <f t="shared" si="34"/>
        <v>0</v>
      </c>
      <c r="O56" s="1">
        <f t="shared" si="35"/>
        <v>15</v>
      </c>
      <c r="P56" s="1">
        <f t="shared" si="36"/>
        <v>8</v>
      </c>
      <c r="Q56" s="1">
        <f t="shared" si="37"/>
        <v>2</v>
      </c>
      <c r="R56" s="1">
        <f t="shared" si="38"/>
        <v>13</v>
      </c>
      <c r="S56" s="1">
        <f t="shared" si="39"/>
        <v>15</v>
      </c>
      <c r="T56" s="1">
        <f t="shared" si="40"/>
        <v>2</v>
      </c>
      <c r="U56" s="1">
        <f t="shared" si="41"/>
        <v>9</v>
      </c>
      <c r="V56" s="1">
        <f t="shared" si="42"/>
        <v>7</v>
      </c>
      <c r="W56" s="1">
        <f t="shared" si="43"/>
        <v>0</v>
      </c>
      <c r="X56" s="1">
        <f t="shared" si="44"/>
        <v>16</v>
      </c>
      <c r="Y56" s="1">
        <f t="shared" si="45"/>
        <v>12</v>
      </c>
      <c r="Z56" s="1">
        <f t="shared" si="46"/>
        <v>2</v>
      </c>
      <c r="AA56" s="1" t="str">
        <f t="shared" si="27"/>
        <v>L</v>
      </c>
      <c r="AB56" s="1">
        <f t="shared" si="47"/>
        <v>2</v>
      </c>
      <c r="AC56" s="1" t="str">
        <f t="shared" si="28"/>
        <v>L</v>
      </c>
      <c r="AD56" s="1">
        <f t="shared" si="48"/>
        <v>6</v>
      </c>
      <c r="AE56" s="1">
        <f t="shared" si="49"/>
        <v>3</v>
      </c>
      <c r="AF56" s="1">
        <f t="shared" si="50"/>
        <v>1</v>
      </c>
      <c r="AG56" s="43"/>
    </row>
    <row r="57" spans="1:33" x14ac:dyDescent="0.3">
      <c r="A57" s="42">
        <v>46055</v>
      </c>
      <c r="B57" s="1">
        <v>56</v>
      </c>
      <c r="C57" s="1" t="s">
        <v>66</v>
      </c>
      <c r="D57" s="1" t="s">
        <v>3</v>
      </c>
      <c r="E57" s="1">
        <v>6</v>
      </c>
      <c r="F57" s="1">
        <v>2</v>
      </c>
      <c r="G57" s="1" t="s">
        <v>83</v>
      </c>
      <c r="H57" s="1" t="s">
        <v>83</v>
      </c>
      <c r="I57" s="1">
        <f t="shared" si="29"/>
        <v>29</v>
      </c>
      <c r="J57" s="1">
        <f t="shared" si="30"/>
        <v>23</v>
      </c>
      <c r="K57" s="1">
        <f t="shared" si="31"/>
        <v>7</v>
      </c>
      <c r="L57" s="1">
        <f t="shared" si="32"/>
        <v>4</v>
      </c>
      <c r="M57" s="1">
        <f t="shared" si="33"/>
        <v>0</v>
      </c>
      <c r="N57" s="1">
        <f t="shared" si="34"/>
        <v>0</v>
      </c>
      <c r="O57" s="1">
        <f t="shared" si="35"/>
        <v>16</v>
      </c>
      <c r="P57" s="1">
        <f t="shared" si="36"/>
        <v>8</v>
      </c>
      <c r="Q57" s="1">
        <f t="shared" si="37"/>
        <v>2</v>
      </c>
      <c r="R57" s="1">
        <f t="shared" si="38"/>
        <v>13</v>
      </c>
      <c r="S57" s="1">
        <f t="shared" si="39"/>
        <v>15</v>
      </c>
      <c r="T57" s="1">
        <f t="shared" si="40"/>
        <v>2</v>
      </c>
      <c r="U57" s="1">
        <f t="shared" si="41"/>
        <v>9</v>
      </c>
      <c r="V57" s="1">
        <f t="shared" si="42"/>
        <v>7</v>
      </c>
      <c r="W57" s="1">
        <f t="shared" si="43"/>
        <v>0</v>
      </c>
      <c r="X57" s="1">
        <f t="shared" si="44"/>
        <v>17</v>
      </c>
      <c r="Y57" s="1">
        <f t="shared" si="45"/>
        <v>12</v>
      </c>
      <c r="Z57" s="1">
        <f t="shared" si="46"/>
        <v>2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7</v>
      </c>
      <c r="AE57" s="1">
        <f t="shared" si="49"/>
        <v>3</v>
      </c>
      <c r="AF57" s="1">
        <f t="shared" si="50"/>
        <v>0</v>
      </c>
      <c r="AG57" s="43"/>
    </row>
    <row r="58" spans="1:33" x14ac:dyDescent="0.3">
      <c r="A58" s="42">
        <v>46057</v>
      </c>
      <c r="B58" s="1">
        <v>57</v>
      </c>
      <c r="C58" s="1" t="s">
        <v>66</v>
      </c>
      <c r="D58" s="1" t="s">
        <v>21</v>
      </c>
      <c r="E58" s="1">
        <v>4</v>
      </c>
      <c r="F58" s="1">
        <v>1</v>
      </c>
      <c r="G58" s="1" t="s">
        <v>83</v>
      </c>
      <c r="H58" s="1" t="s">
        <v>83</v>
      </c>
      <c r="I58" s="1">
        <f t="shared" si="29"/>
        <v>30</v>
      </c>
      <c r="J58" s="1">
        <f t="shared" si="30"/>
        <v>23</v>
      </c>
      <c r="K58" s="1">
        <f t="shared" si="31"/>
        <v>7</v>
      </c>
      <c r="L58" s="1">
        <f t="shared" si="32"/>
        <v>4</v>
      </c>
      <c r="M58" s="1">
        <f t="shared" si="33"/>
        <v>0</v>
      </c>
      <c r="N58" s="1">
        <f t="shared" si="34"/>
        <v>0</v>
      </c>
      <c r="O58" s="1">
        <f t="shared" si="35"/>
        <v>17</v>
      </c>
      <c r="P58" s="1">
        <f t="shared" si="36"/>
        <v>8</v>
      </c>
      <c r="Q58" s="1">
        <f t="shared" si="37"/>
        <v>2</v>
      </c>
      <c r="R58" s="1">
        <f t="shared" si="38"/>
        <v>13</v>
      </c>
      <c r="S58" s="1">
        <f t="shared" si="39"/>
        <v>15</v>
      </c>
      <c r="T58" s="1">
        <f t="shared" si="40"/>
        <v>2</v>
      </c>
      <c r="U58" s="1">
        <f t="shared" si="41"/>
        <v>9</v>
      </c>
      <c r="V58" s="1">
        <f t="shared" si="42"/>
        <v>7</v>
      </c>
      <c r="W58" s="1">
        <f t="shared" si="43"/>
        <v>0</v>
      </c>
      <c r="X58" s="1">
        <f t="shared" si="44"/>
        <v>17</v>
      </c>
      <c r="Y58" s="1">
        <f t="shared" si="45"/>
        <v>12</v>
      </c>
      <c r="Z58" s="1">
        <f t="shared" si="46"/>
        <v>2</v>
      </c>
      <c r="AA58" s="1" t="str">
        <f t="shared" si="27"/>
        <v>W</v>
      </c>
      <c r="AB58" s="1">
        <f t="shared" si="47"/>
        <v>2</v>
      </c>
      <c r="AC58" s="1" t="str">
        <f t="shared" si="28"/>
        <v>W</v>
      </c>
      <c r="AD58" s="1">
        <f t="shared" si="48"/>
        <v>7</v>
      </c>
      <c r="AE58" s="1">
        <f t="shared" si="49"/>
        <v>3</v>
      </c>
      <c r="AF58" s="1">
        <f t="shared" si="50"/>
        <v>0</v>
      </c>
      <c r="AG58" s="43"/>
    </row>
    <row r="59" spans="1:33" x14ac:dyDescent="0.3">
      <c r="A59" s="42">
        <v>46078</v>
      </c>
      <c r="B59" s="1">
        <v>58</v>
      </c>
      <c r="C59" s="1" t="s">
        <v>66</v>
      </c>
      <c r="D59" s="1" t="s">
        <v>24</v>
      </c>
      <c r="E59" s="1">
        <v>2</v>
      </c>
      <c r="F59" s="1">
        <v>4</v>
      </c>
      <c r="G59" s="1" t="s">
        <v>83</v>
      </c>
      <c r="H59" s="1" t="s">
        <v>83</v>
      </c>
      <c r="I59" s="1">
        <f t="shared" si="29"/>
        <v>30</v>
      </c>
      <c r="J59" s="1">
        <f t="shared" si="30"/>
        <v>24</v>
      </c>
      <c r="K59" s="1">
        <f t="shared" si="31"/>
        <v>7</v>
      </c>
      <c r="L59" s="1">
        <f t="shared" si="32"/>
        <v>4</v>
      </c>
      <c r="M59" s="1">
        <f t="shared" si="33"/>
        <v>0</v>
      </c>
      <c r="N59" s="1">
        <f t="shared" si="34"/>
        <v>0</v>
      </c>
      <c r="O59" s="1">
        <f t="shared" si="35"/>
        <v>17</v>
      </c>
      <c r="P59" s="1">
        <f t="shared" si="36"/>
        <v>9</v>
      </c>
      <c r="Q59" s="1">
        <f t="shared" si="37"/>
        <v>2</v>
      </c>
      <c r="R59" s="1">
        <f t="shared" si="38"/>
        <v>13</v>
      </c>
      <c r="S59" s="1">
        <f t="shared" si="39"/>
        <v>15</v>
      </c>
      <c r="T59" s="1">
        <f t="shared" si="40"/>
        <v>2</v>
      </c>
      <c r="U59" s="1">
        <f t="shared" si="41"/>
        <v>9</v>
      </c>
      <c r="V59" s="1">
        <f t="shared" si="42"/>
        <v>8</v>
      </c>
      <c r="W59" s="1">
        <f t="shared" si="43"/>
        <v>0</v>
      </c>
      <c r="X59" s="1">
        <f t="shared" si="44"/>
        <v>17</v>
      </c>
      <c r="Y59" s="1">
        <f t="shared" si="45"/>
        <v>13</v>
      </c>
      <c r="Z59" s="1">
        <f t="shared" si="46"/>
        <v>2</v>
      </c>
      <c r="AA59" s="1" t="str">
        <f t="shared" si="27"/>
        <v>L</v>
      </c>
      <c r="AB59" s="1">
        <f t="shared" si="47"/>
        <v>1</v>
      </c>
      <c r="AC59" s="1" t="str">
        <f t="shared" si="28"/>
        <v>L</v>
      </c>
      <c r="AD59" s="1">
        <f t="shared" si="48"/>
        <v>6</v>
      </c>
      <c r="AE59" s="1">
        <f t="shared" si="49"/>
        <v>4</v>
      </c>
      <c r="AF59" s="1">
        <f t="shared" si="50"/>
        <v>0</v>
      </c>
      <c r="AG59" s="43"/>
    </row>
    <row r="60" spans="1:33" x14ac:dyDescent="0.3">
      <c r="A60" s="42">
        <v>46080</v>
      </c>
      <c r="B60" s="1">
        <v>59</v>
      </c>
      <c r="C60" s="1" t="s">
        <v>66</v>
      </c>
      <c r="D60" s="1" t="s">
        <v>17</v>
      </c>
      <c r="E60" s="1">
        <v>5</v>
      </c>
      <c r="F60" s="1">
        <v>2</v>
      </c>
      <c r="G60" s="1" t="s">
        <v>83</v>
      </c>
      <c r="H60" s="1" t="s">
        <v>83</v>
      </c>
      <c r="I60" s="1">
        <f t="shared" si="29"/>
        <v>31</v>
      </c>
      <c r="J60" s="1">
        <f t="shared" si="30"/>
        <v>24</v>
      </c>
      <c r="K60" s="1">
        <f t="shared" si="31"/>
        <v>7</v>
      </c>
      <c r="L60" s="1">
        <f t="shared" si="32"/>
        <v>4</v>
      </c>
      <c r="M60" s="1">
        <f t="shared" si="33"/>
        <v>0</v>
      </c>
      <c r="N60" s="1">
        <f t="shared" si="34"/>
        <v>0</v>
      </c>
      <c r="O60" s="1">
        <f t="shared" si="35"/>
        <v>18</v>
      </c>
      <c r="P60" s="1">
        <f t="shared" si="36"/>
        <v>9</v>
      </c>
      <c r="Q60" s="1">
        <f t="shared" si="37"/>
        <v>2</v>
      </c>
      <c r="R60" s="1">
        <f t="shared" si="38"/>
        <v>13</v>
      </c>
      <c r="S60" s="1">
        <f t="shared" si="39"/>
        <v>15</v>
      </c>
      <c r="T60" s="1">
        <f t="shared" si="40"/>
        <v>2</v>
      </c>
      <c r="U60" s="1">
        <f t="shared" si="41"/>
        <v>10</v>
      </c>
      <c r="V60" s="1">
        <f t="shared" si="42"/>
        <v>8</v>
      </c>
      <c r="W60" s="1">
        <f t="shared" si="43"/>
        <v>0</v>
      </c>
      <c r="X60" s="1">
        <f t="shared" si="44"/>
        <v>18</v>
      </c>
      <c r="Y60" s="1">
        <f t="shared" si="45"/>
        <v>13</v>
      </c>
      <c r="Z60" s="1">
        <f t="shared" si="46"/>
        <v>2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6</v>
      </c>
      <c r="AE60" s="1">
        <f t="shared" si="49"/>
        <v>4</v>
      </c>
      <c r="AF60" s="1">
        <f t="shared" si="50"/>
        <v>0</v>
      </c>
      <c r="AG60" s="43"/>
    </row>
    <row r="61" spans="1:33" x14ac:dyDescent="0.3">
      <c r="A61" s="42">
        <v>46082</v>
      </c>
      <c r="B61" s="1">
        <v>60</v>
      </c>
      <c r="C61" s="1" t="s">
        <v>66</v>
      </c>
      <c r="D61" s="1" t="s">
        <v>25</v>
      </c>
      <c r="E61" s="1">
        <v>0</v>
      </c>
      <c r="F61" s="1">
        <v>4</v>
      </c>
      <c r="G61" s="1" t="s">
        <v>83</v>
      </c>
      <c r="H61" s="1" t="s">
        <v>83</v>
      </c>
      <c r="I61" s="1">
        <f t="shared" si="29"/>
        <v>31</v>
      </c>
      <c r="J61" s="1">
        <f t="shared" si="30"/>
        <v>25</v>
      </c>
      <c r="K61" s="1">
        <f t="shared" si="31"/>
        <v>7</v>
      </c>
      <c r="L61" s="1">
        <f t="shared" si="32"/>
        <v>4</v>
      </c>
      <c r="M61" s="1">
        <f t="shared" si="33"/>
        <v>0</v>
      </c>
      <c r="N61" s="1">
        <f t="shared" si="34"/>
        <v>0</v>
      </c>
      <c r="O61" s="1">
        <f t="shared" si="35"/>
        <v>18</v>
      </c>
      <c r="P61" s="1">
        <f t="shared" si="36"/>
        <v>10</v>
      </c>
      <c r="Q61" s="1">
        <f t="shared" si="37"/>
        <v>2</v>
      </c>
      <c r="R61" s="1">
        <f t="shared" si="38"/>
        <v>13</v>
      </c>
      <c r="S61" s="1">
        <f t="shared" si="39"/>
        <v>15</v>
      </c>
      <c r="T61" s="1">
        <f t="shared" si="40"/>
        <v>2</v>
      </c>
      <c r="U61" s="1">
        <f t="shared" si="41"/>
        <v>10</v>
      </c>
      <c r="V61" s="1">
        <f t="shared" si="42"/>
        <v>9</v>
      </c>
      <c r="W61" s="1">
        <f t="shared" si="43"/>
        <v>0</v>
      </c>
      <c r="X61" s="1">
        <f t="shared" si="44"/>
        <v>18</v>
      </c>
      <c r="Y61" s="1">
        <f t="shared" si="45"/>
        <v>14</v>
      </c>
      <c r="Z61" s="1">
        <f t="shared" si="46"/>
        <v>2</v>
      </c>
      <c r="AA61" s="1" t="str">
        <f t="shared" si="27"/>
        <v>L</v>
      </c>
      <c r="AB61" s="1">
        <f t="shared" si="47"/>
        <v>1</v>
      </c>
      <c r="AC61" s="1" t="str">
        <f t="shared" si="28"/>
        <v>L</v>
      </c>
      <c r="AD61" s="1">
        <f t="shared" si="48"/>
        <v>5</v>
      </c>
      <c r="AE61" s="1">
        <f t="shared" si="49"/>
        <v>5</v>
      </c>
      <c r="AF61" s="1">
        <f t="shared" si="50"/>
        <v>0</v>
      </c>
      <c r="AG61" s="43"/>
    </row>
    <row r="62" spans="1:33" x14ac:dyDescent="0.3">
      <c r="A62" s="42">
        <v>46084</v>
      </c>
      <c r="B62" s="1">
        <v>61</v>
      </c>
      <c r="C62" s="1" t="s">
        <v>65</v>
      </c>
      <c r="D62" s="1" t="s">
        <v>1</v>
      </c>
      <c r="E62" s="1">
        <v>3</v>
      </c>
      <c r="F62" s="1">
        <v>2</v>
      </c>
      <c r="G62" s="1" t="s">
        <v>83</v>
      </c>
      <c r="H62" s="1" t="s">
        <v>83</v>
      </c>
      <c r="I62" s="1">
        <f t="shared" si="29"/>
        <v>32</v>
      </c>
      <c r="J62" s="1">
        <f t="shared" si="30"/>
        <v>25</v>
      </c>
      <c r="K62" s="1">
        <f t="shared" si="31"/>
        <v>7</v>
      </c>
      <c r="L62" s="1">
        <f t="shared" si="32"/>
        <v>4</v>
      </c>
      <c r="M62" s="1">
        <f t="shared" si="33"/>
        <v>0</v>
      </c>
      <c r="N62" s="1">
        <f t="shared" si="34"/>
        <v>0</v>
      </c>
      <c r="O62" s="1">
        <f t="shared" si="35"/>
        <v>18</v>
      </c>
      <c r="P62" s="1">
        <f t="shared" si="36"/>
        <v>10</v>
      </c>
      <c r="Q62" s="1">
        <f t="shared" si="37"/>
        <v>2</v>
      </c>
      <c r="R62" s="1">
        <f t="shared" si="38"/>
        <v>14</v>
      </c>
      <c r="S62" s="1">
        <f t="shared" si="39"/>
        <v>15</v>
      </c>
      <c r="T62" s="1">
        <f t="shared" si="40"/>
        <v>2</v>
      </c>
      <c r="U62" s="1">
        <f t="shared" si="41"/>
        <v>10</v>
      </c>
      <c r="V62" s="1">
        <f t="shared" si="42"/>
        <v>9</v>
      </c>
      <c r="W62" s="1">
        <f t="shared" si="43"/>
        <v>0</v>
      </c>
      <c r="X62" s="1">
        <f t="shared" si="44"/>
        <v>18</v>
      </c>
      <c r="Y62" s="1">
        <f t="shared" si="45"/>
        <v>14</v>
      </c>
      <c r="Z62" s="1">
        <f t="shared" si="46"/>
        <v>2</v>
      </c>
      <c r="AA62" s="1" t="str">
        <f t="shared" si="27"/>
        <v>W</v>
      </c>
      <c r="AB62" s="1">
        <f t="shared" si="47"/>
        <v>1</v>
      </c>
      <c r="AC62" s="1" t="str">
        <f t="shared" si="28"/>
        <v>W</v>
      </c>
      <c r="AD62" s="1">
        <f t="shared" si="48"/>
        <v>5</v>
      </c>
      <c r="AE62" s="1">
        <f t="shared" si="49"/>
        <v>5</v>
      </c>
      <c r="AF62" s="1">
        <f t="shared" si="50"/>
        <v>0</v>
      </c>
      <c r="AG62" s="43"/>
    </row>
    <row r="63" spans="1:33" x14ac:dyDescent="0.3">
      <c r="A63" s="42">
        <v>46086</v>
      </c>
      <c r="B63" s="1">
        <v>62</v>
      </c>
      <c r="C63" s="1" t="s">
        <v>65</v>
      </c>
      <c r="D63" s="1" t="s">
        <v>10</v>
      </c>
      <c r="E63" s="1">
        <v>3</v>
      </c>
      <c r="F63" s="1">
        <v>0</v>
      </c>
      <c r="G63" s="1" t="s">
        <v>83</v>
      </c>
      <c r="H63" s="1" t="s">
        <v>83</v>
      </c>
      <c r="I63" s="1">
        <f t="shared" si="29"/>
        <v>33</v>
      </c>
      <c r="J63" s="1">
        <f t="shared" si="30"/>
        <v>25</v>
      </c>
      <c r="K63" s="1">
        <f t="shared" si="31"/>
        <v>7</v>
      </c>
      <c r="L63" s="1">
        <f t="shared" si="32"/>
        <v>4</v>
      </c>
      <c r="M63" s="1">
        <f t="shared" si="33"/>
        <v>0</v>
      </c>
      <c r="N63" s="1">
        <f t="shared" si="34"/>
        <v>0</v>
      </c>
      <c r="O63" s="1">
        <f t="shared" si="35"/>
        <v>18</v>
      </c>
      <c r="P63" s="1">
        <f t="shared" si="36"/>
        <v>10</v>
      </c>
      <c r="Q63" s="1">
        <f t="shared" si="37"/>
        <v>2</v>
      </c>
      <c r="R63" s="1">
        <f t="shared" si="38"/>
        <v>15</v>
      </c>
      <c r="S63" s="1">
        <f t="shared" si="39"/>
        <v>15</v>
      </c>
      <c r="T63" s="1">
        <f t="shared" si="40"/>
        <v>2</v>
      </c>
      <c r="U63" s="1">
        <f t="shared" si="41"/>
        <v>10</v>
      </c>
      <c r="V63" s="1">
        <f t="shared" si="42"/>
        <v>9</v>
      </c>
      <c r="W63" s="1">
        <f t="shared" si="43"/>
        <v>0</v>
      </c>
      <c r="X63" s="1">
        <f t="shared" si="44"/>
        <v>18</v>
      </c>
      <c r="Y63" s="1">
        <f t="shared" si="45"/>
        <v>14</v>
      </c>
      <c r="Z63" s="1">
        <f t="shared" si="46"/>
        <v>2</v>
      </c>
      <c r="AA63" s="1" t="str">
        <f t="shared" si="27"/>
        <v>W</v>
      </c>
      <c r="AB63" s="1">
        <f t="shared" si="47"/>
        <v>2</v>
      </c>
      <c r="AC63" s="1" t="str">
        <f t="shared" si="28"/>
        <v>W</v>
      </c>
      <c r="AD63" s="1">
        <f t="shared" si="48"/>
        <v>6</v>
      </c>
      <c r="AE63" s="1">
        <f t="shared" si="49"/>
        <v>4</v>
      </c>
      <c r="AF63" s="1">
        <f t="shared" si="50"/>
        <v>0</v>
      </c>
      <c r="AG63" s="43"/>
    </row>
    <row r="64" spans="1:33" x14ac:dyDescent="0.3">
      <c r="A64" s="42">
        <v>46088</v>
      </c>
      <c r="B64" s="1">
        <v>63</v>
      </c>
      <c r="C64" s="1" t="s">
        <v>65</v>
      </c>
      <c r="D64" s="1" t="s">
        <v>23</v>
      </c>
      <c r="E64" s="1">
        <v>5</v>
      </c>
      <c r="F64" s="1">
        <v>4</v>
      </c>
      <c r="G64" s="1" t="s">
        <v>84</v>
      </c>
      <c r="H64" s="1" t="s">
        <v>83</v>
      </c>
      <c r="I64" s="1">
        <f t="shared" si="29"/>
        <v>34</v>
      </c>
      <c r="J64" s="1">
        <f t="shared" si="30"/>
        <v>25</v>
      </c>
      <c r="K64" s="1">
        <f t="shared" si="31"/>
        <v>8</v>
      </c>
      <c r="L64" s="1">
        <f t="shared" si="32"/>
        <v>4</v>
      </c>
      <c r="M64" s="1">
        <f t="shared" si="33"/>
        <v>0</v>
      </c>
      <c r="N64" s="1">
        <f t="shared" si="34"/>
        <v>0</v>
      </c>
      <c r="O64" s="1">
        <f t="shared" si="35"/>
        <v>18</v>
      </c>
      <c r="P64" s="1">
        <f t="shared" si="36"/>
        <v>10</v>
      </c>
      <c r="Q64" s="1">
        <f t="shared" si="37"/>
        <v>2</v>
      </c>
      <c r="R64" s="1">
        <f t="shared" si="38"/>
        <v>16</v>
      </c>
      <c r="S64" s="1">
        <f t="shared" si="39"/>
        <v>15</v>
      </c>
      <c r="T64" s="1">
        <f t="shared" si="40"/>
        <v>2</v>
      </c>
      <c r="U64" s="1">
        <f t="shared" si="41"/>
        <v>10</v>
      </c>
      <c r="V64" s="1">
        <f t="shared" si="42"/>
        <v>9</v>
      </c>
      <c r="W64" s="1">
        <f t="shared" si="43"/>
        <v>0</v>
      </c>
      <c r="X64" s="1">
        <f t="shared" si="44"/>
        <v>18</v>
      </c>
      <c r="Y64" s="1">
        <f t="shared" si="45"/>
        <v>14</v>
      </c>
      <c r="Z64" s="1">
        <f t="shared" si="46"/>
        <v>2</v>
      </c>
      <c r="AA64" s="1" t="str">
        <f t="shared" si="27"/>
        <v>W</v>
      </c>
      <c r="AB64" s="1">
        <f t="shared" si="47"/>
        <v>3</v>
      </c>
      <c r="AC64" s="1" t="str">
        <f t="shared" si="28"/>
        <v>W</v>
      </c>
      <c r="AD64" s="1">
        <f t="shared" si="48"/>
        <v>6</v>
      </c>
      <c r="AE64" s="1">
        <f t="shared" si="49"/>
        <v>4</v>
      </c>
      <c r="AF64" s="1">
        <f t="shared" si="50"/>
        <v>0</v>
      </c>
      <c r="AG64" s="43"/>
    </row>
    <row r="65" spans="1:33" x14ac:dyDescent="0.3">
      <c r="A65" s="42">
        <v>46090</v>
      </c>
      <c r="B65" s="1">
        <v>64</v>
      </c>
      <c r="C65" s="1" t="s">
        <v>65</v>
      </c>
      <c r="D65" s="1" t="s">
        <v>25</v>
      </c>
      <c r="E65" s="1">
        <v>2</v>
      </c>
      <c r="F65" s="1">
        <v>3</v>
      </c>
      <c r="G65" s="1" t="s">
        <v>84</v>
      </c>
      <c r="H65" s="1" t="s">
        <v>83</v>
      </c>
      <c r="I65" s="1">
        <f t="shared" si="29"/>
        <v>34</v>
      </c>
      <c r="J65" s="1">
        <f t="shared" si="30"/>
        <v>25</v>
      </c>
      <c r="K65" s="1">
        <f t="shared" si="31"/>
        <v>8</v>
      </c>
      <c r="L65" s="1">
        <f t="shared" si="32"/>
        <v>5</v>
      </c>
      <c r="M65" s="1">
        <f t="shared" si="33"/>
        <v>0</v>
      </c>
      <c r="N65" s="1">
        <f t="shared" si="34"/>
        <v>0</v>
      </c>
      <c r="O65" s="1">
        <f t="shared" si="35"/>
        <v>18</v>
      </c>
      <c r="P65" s="1">
        <f t="shared" si="36"/>
        <v>10</v>
      </c>
      <c r="Q65" s="1">
        <f t="shared" si="37"/>
        <v>2</v>
      </c>
      <c r="R65" s="1">
        <f t="shared" si="38"/>
        <v>16</v>
      </c>
      <c r="S65" s="1">
        <f t="shared" si="39"/>
        <v>15</v>
      </c>
      <c r="T65" s="1">
        <f t="shared" si="40"/>
        <v>3</v>
      </c>
      <c r="U65" s="1">
        <f t="shared" si="41"/>
        <v>10</v>
      </c>
      <c r="V65" s="1">
        <f t="shared" si="42"/>
        <v>9</v>
      </c>
      <c r="W65" s="1">
        <f t="shared" si="43"/>
        <v>1</v>
      </c>
      <c r="X65" s="1">
        <f t="shared" si="44"/>
        <v>18</v>
      </c>
      <c r="Y65" s="1">
        <f t="shared" si="45"/>
        <v>14</v>
      </c>
      <c r="Z65" s="1">
        <f t="shared" si="46"/>
        <v>3</v>
      </c>
      <c r="AA65" s="1" t="str">
        <f t="shared" si="27"/>
        <v>L</v>
      </c>
      <c r="AB65" s="1">
        <f t="shared" si="47"/>
        <v>1</v>
      </c>
      <c r="AC65" s="1" t="str">
        <f t="shared" si="28"/>
        <v>OTL</v>
      </c>
      <c r="AD65" s="1">
        <f t="shared" si="48"/>
        <v>6</v>
      </c>
      <c r="AE65" s="1">
        <f t="shared" si="49"/>
        <v>3</v>
      </c>
      <c r="AF65" s="1">
        <f t="shared" si="50"/>
        <v>1</v>
      </c>
      <c r="AG65" s="43"/>
    </row>
    <row r="66" spans="1:33" x14ac:dyDescent="0.3">
      <c r="A66" s="42">
        <v>46091</v>
      </c>
      <c r="B66" s="1">
        <v>65</v>
      </c>
      <c r="C66" s="1" t="s">
        <v>65</v>
      </c>
      <c r="D66" s="1" t="s">
        <v>17</v>
      </c>
      <c r="E66" s="1">
        <v>0</v>
      </c>
      <c r="F66" s="1">
        <v>5</v>
      </c>
      <c r="G66" s="1" t="s">
        <v>83</v>
      </c>
      <c r="H66" s="1" t="s">
        <v>83</v>
      </c>
      <c r="I66" s="1">
        <f t="shared" si="29"/>
        <v>34</v>
      </c>
      <c r="J66" s="1">
        <f t="shared" si="30"/>
        <v>26</v>
      </c>
      <c r="K66" s="1">
        <f t="shared" si="31"/>
        <v>8</v>
      </c>
      <c r="L66" s="1">
        <f t="shared" si="32"/>
        <v>5</v>
      </c>
      <c r="M66" s="1">
        <f t="shared" si="33"/>
        <v>0</v>
      </c>
      <c r="N66" s="1">
        <f t="shared" si="34"/>
        <v>0</v>
      </c>
      <c r="O66" s="1">
        <f t="shared" si="35"/>
        <v>18</v>
      </c>
      <c r="P66" s="1">
        <f t="shared" si="36"/>
        <v>10</v>
      </c>
      <c r="Q66" s="1">
        <f t="shared" si="37"/>
        <v>2</v>
      </c>
      <c r="R66" s="1">
        <f t="shared" si="38"/>
        <v>16</v>
      </c>
      <c r="S66" s="1">
        <f t="shared" si="39"/>
        <v>16</v>
      </c>
      <c r="T66" s="1">
        <f t="shared" si="40"/>
        <v>3</v>
      </c>
      <c r="U66" s="1">
        <f t="shared" si="41"/>
        <v>10</v>
      </c>
      <c r="V66" s="1">
        <f t="shared" si="42"/>
        <v>10</v>
      </c>
      <c r="W66" s="1">
        <f t="shared" si="43"/>
        <v>1</v>
      </c>
      <c r="X66" s="1">
        <f t="shared" si="44"/>
        <v>18</v>
      </c>
      <c r="Y66" s="1">
        <f t="shared" si="45"/>
        <v>15</v>
      </c>
      <c r="Z66" s="1">
        <f t="shared" si="46"/>
        <v>3</v>
      </c>
      <c r="AA66" s="1" t="str">
        <f t="shared" ref="AA66:AA83" si="51">IF(E66="","",IF(E66&gt;F66,"W","L"))</f>
        <v>L</v>
      </c>
      <c r="AB66" s="1">
        <f t="shared" si="47"/>
        <v>2</v>
      </c>
      <c r="AC66" s="1" t="str">
        <f t="shared" ref="AC66:AC83" si="52">IF(E66="","",IF(E66&gt;F66,"W",IF(AND(E66&lt;F66,G66=$AK$2,H66=$AK$2),"L","OTL")))</f>
        <v>L</v>
      </c>
      <c r="AD66" s="1">
        <f t="shared" si="48"/>
        <v>6</v>
      </c>
      <c r="AE66" s="1">
        <f t="shared" si="49"/>
        <v>3</v>
      </c>
      <c r="AF66" s="1">
        <f t="shared" si="50"/>
        <v>1</v>
      </c>
      <c r="AG66" s="43"/>
    </row>
    <row r="67" spans="1:33" x14ac:dyDescent="0.3">
      <c r="A67" s="42">
        <v>46093</v>
      </c>
      <c r="B67" s="1">
        <v>66</v>
      </c>
      <c r="C67" s="1" t="s">
        <v>66</v>
      </c>
      <c r="D67" s="1" t="s">
        <v>25</v>
      </c>
      <c r="E67" s="1">
        <v>2</v>
      </c>
      <c r="F67" s="1">
        <v>3</v>
      </c>
      <c r="G67" s="1" t="s">
        <v>84</v>
      </c>
      <c r="H67" s="1" t="s">
        <v>83</v>
      </c>
      <c r="I67" s="1">
        <f t="shared" ref="I67:I83" si="53">IF(E67="","",IF(E67&gt;F67,I66+1,I66))</f>
        <v>34</v>
      </c>
      <c r="J67" s="1">
        <f t="shared" ref="J67:J83" si="54">IF(E67="","",IF(AND(F67&gt;E67,G67=$AK$2,H67=$AK$2),J66+1,J66))</f>
        <v>26</v>
      </c>
      <c r="K67" s="1">
        <f t="shared" ref="K67:K83" si="55">IF(E67="","",IF(AND(G67=$AK$1,E67&gt;F67),K66+1,K66))</f>
        <v>8</v>
      </c>
      <c r="L67" s="1">
        <f t="shared" ref="L67:L83" si="56">IF(E67="","",IF(AND(OR(G67=$AK$1,H67=$AK$1),E67&lt;F67),L66+1,L66))</f>
        <v>6</v>
      </c>
      <c r="M67" s="1">
        <f t="shared" ref="M67:M83" si="57">IF(E67="","",IF(AND(H67=$AK$1,E67&gt;F67),M66+1,M66))</f>
        <v>0</v>
      </c>
      <c r="N67" s="1">
        <f t="shared" ref="N67:N83" si="58">IF(E67="","",IF(AND(H67=$AK$1,E67&lt;F67),N66+1,N66))</f>
        <v>0</v>
      </c>
      <c r="O67" s="1">
        <f t="shared" ref="O67:O83" si="59">IF(E67="","",IF(AND(C67=$AL$1,E67&gt;F67),O66+1,O66))</f>
        <v>18</v>
      </c>
      <c r="P67" s="1">
        <f t="shared" ref="P67:P83" si="60">IF(E67="","",IF(AND(C67=$AL$1,F67&gt;E67,G67=$AK$2,H67=$AK$2), P66+1, P66))</f>
        <v>10</v>
      </c>
      <c r="Q67" s="1">
        <f t="shared" ref="Q67:Q83" si="61">IF(E67="","",IF(AND(C67=$AL$1,F67&gt;E67,OR(G67=$AK$1,H67=$AK$1)),Q66+1, Q66))</f>
        <v>3</v>
      </c>
      <c r="R67" s="1">
        <f t="shared" ref="R67:R83" si="62">IF(E67="","",IF(AND(C67=$AL$2,E67&gt;F67),R66+1,R66))</f>
        <v>16</v>
      </c>
      <c r="S67" s="1">
        <f t="shared" ref="S67:S83" si="63">IF(E67="","",IF(AND(C67=$AL$2,F67&gt;E67,G67=$AK$2,H67=$AK$2),S66+1,S66))</f>
        <v>16</v>
      </c>
      <c r="T67" s="1">
        <f t="shared" ref="T67:T83" si="64">IF(E67="","",IF(AND(C67=$AL$2,F67&gt;E67,OR(G67=$AK$1,H67=$AK$1)), T66+1, T66))</f>
        <v>3</v>
      </c>
      <c r="U67" s="1">
        <f t="shared" ref="U67:U83" si="65">IF(E67="","",IF(AND(E67&gt;F67,COUNTIF($AO$1:$AO$7,D67)=1),U66+1,U66))</f>
        <v>10</v>
      </c>
      <c r="V67" s="1">
        <f t="shared" ref="V67:V83" si="66">IF(E67="","",IF(AND(E67&lt;F67,G67=$AK$2,H67=$AK$2,COUNTIF($AO$1:$AO$7,D67)=1),V66+1,V66))</f>
        <v>10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18</v>
      </c>
      <c r="Y67" s="1">
        <f t="shared" ref="Y67:Y83" si="69">IF(E67="","",IF(AND(E67&lt;F67,G67=$AK$2,H67=$AK$2,COUNTIF($AN$1:$AN$15,D67)=1),Y66+1,Y66))</f>
        <v>15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L</v>
      </c>
      <c r="AB67" s="1">
        <f t="shared" ref="AB67:AB83" si="71">IF(AA67="","",IF(AA67=AA66,AB66+1,1))</f>
        <v>3</v>
      </c>
      <c r="AC67" s="1" t="str">
        <f t="shared" si="52"/>
        <v>OTL</v>
      </c>
      <c r="AD67" s="1">
        <f t="shared" si="48"/>
        <v>5</v>
      </c>
      <c r="AE67" s="1">
        <f t="shared" si="49"/>
        <v>3</v>
      </c>
      <c r="AF67" s="1">
        <f t="shared" si="50"/>
        <v>2</v>
      </c>
      <c r="AG67" s="43"/>
    </row>
    <row r="68" spans="1:33" x14ac:dyDescent="0.3">
      <c r="A68" s="42">
        <v>46095</v>
      </c>
      <c r="B68" s="1">
        <v>67</v>
      </c>
      <c r="C68" s="1" t="s">
        <v>66</v>
      </c>
      <c r="D68" s="1" t="s">
        <v>9</v>
      </c>
      <c r="E68" s="1">
        <v>3</v>
      </c>
      <c r="F68" s="1">
        <v>4</v>
      </c>
      <c r="G68" s="1" t="s">
        <v>83</v>
      </c>
      <c r="H68" s="1" t="s">
        <v>83</v>
      </c>
      <c r="I68" s="1">
        <f t="shared" si="53"/>
        <v>34</v>
      </c>
      <c r="J68" s="1">
        <f t="shared" si="54"/>
        <v>27</v>
      </c>
      <c r="K68" s="1">
        <f t="shared" si="55"/>
        <v>8</v>
      </c>
      <c r="L68" s="1">
        <f t="shared" si="56"/>
        <v>6</v>
      </c>
      <c r="M68" s="1">
        <f t="shared" si="57"/>
        <v>0</v>
      </c>
      <c r="N68" s="1">
        <f t="shared" si="58"/>
        <v>0</v>
      </c>
      <c r="O68" s="1">
        <f t="shared" si="59"/>
        <v>18</v>
      </c>
      <c r="P68" s="1">
        <f t="shared" si="60"/>
        <v>11</v>
      </c>
      <c r="Q68" s="1">
        <f t="shared" si="61"/>
        <v>3</v>
      </c>
      <c r="R68" s="1">
        <f t="shared" si="62"/>
        <v>16</v>
      </c>
      <c r="S68" s="1">
        <f t="shared" si="63"/>
        <v>16</v>
      </c>
      <c r="T68" s="1">
        <f t="shared" si="64"/>
        <v>3</v>
      </c>
      <c r="U68" s="1">
        <f t="shared" si="65"/>
        <v>10</v>
      </c>
      <c r="V68" s="1">
        <f t="shared" si="66"/>
        <v>10</v>
      </c>
      <c r="W68" s="1">
        <f t="shared" si="67"/>
        <v>2</v>
      </c>
      <c r="X68" s="1">
        <f t="shared" si="68"/>
        <v>18</v>
      </c>
      <c r="Y68" s="1">
        <f t="shared" si="69"/>
        <v>15</v>
      </c>
      <c r="Z68" s="1">
        <f t="shared" si="70"/>
        <v>4</v>
      </c>
      <c r="AA68" s="1" t="str">
        <f t="shared" si="51"/>
        <v>L</v>
      </c>
      <c r="AB68" s="1">
        <f t="shared" si="71"/>
        <v>4</v>
      </c>
      <c r="AC68" s="1" t="str">
        <f t="shared" si="52"/>
        <v>L</v>
      </c>
      <c r="AD68" s="1">
        <f t="shared" si="48"/>
        <v>4</v>
      </c>
      <c r="AE68" s="1">
        <f t="shared" si="49"/>
        <v>4</v>
      </c>
      <c r="AF68" s="1">
        <f t="shared" si="50"/>
        <v>2</v>
      </c>
      <c r="AG68" s="43"/>
    </row>
    <row r="69" spans="1:33" x14ac:dyDescent="0.3">
      <c r="A69" s="42">
        <v>46097</v>
      </c>
      <c r="B69" s="1">
        <v>68</v>
      </c>
      <c r="C69" s="1" t="s">
        <v>65</v>
      </c>
      <c r="D69" s="1" t="s">
        <v>22</v>
      </c>
      <c r="E69" s="1">
        <v>6</v>
      </c>
      <c r="F69" s="1">
        <v>3</v>
      </c>
      <c r="G69" s="1" t="s">
        <v>83</v>
      </c>
      <c r="H69" s="1" t="s">
        <v>83</v>
      </c>
      <c r="I69" s="1">
        <f t="shared" si="53"/>
        <v>35</v>
      </c>
      <c r="J69" s="1">
        <f t="shared" si="54"/>
        <v>27</v>
      </c>
      <c r="K69" s="1">
        <f t="shared" si="55"/>
        <v>8</v>
      </c>
      <c r="L69" s="1">
        <f t="shared" si="56"/>
        <v>6</v>
      </c>
      <c r="M69" s="1">
        <f t="shared" si="57"/>
        <v>0</v>
      </c>
      <c r="N69" s="1">
        <f t="shared" si="58"/>
        <v>0</v>
      </c>
      <c r="O69" s="1">
        <f t="shared" si="59"/>
        <v>18</v>
      </c>
      <c r="P69" s="1">
        <f t="shared" si="60"/>
        <v>11</v>
      </c>
      <c r="Q69" s="1">
        <f t="shared" si="61"/>
        <v>3</v>
      </c>
      <c r="R69" s="1">
        <f t="shared" si="62"/>
        <v>17</v>
      </c>
      <c r="S69" s="1">
        <f t="shared" si="63"/>
        <v>16</v>
      </c>
      <c r="T69" s="1">
        <f t="shared" si="64"/>
        <v>3</v>
      </c>
      <c r="U69" s="1">
        <f t="shared" si="65"/>
        <v>11</v>
      </c>
      <c r="V69" s="1">
        <f t="shared" si="66"/>
        <v>10</v>
      </c>
      <c r="W69" s="1">
        <f t="shared" si="67"/>
        <v>2</v>
      </c>
      <c r="X69" s="1">
        <f t="shared" si="68"/>
        <v>19</v>
      </c>
      <c r="Y69" s="1">
        <f t="shared" si="69"/>
        <v>15</v>
      </c>
      <c r="Z69" s="1">
        <f t="shared" si="70"/>
        <v>4</v>
      </c>
      <c r="AA69" s="1" t="str">
        <f t="shared" si="51"/>
        <v>W</v>
      </c>
      <c r="AB69" s="1">
        <f t="shared" si="71"/>
        <v>1</v>
      </c>
      <c r="AC69" s="1" t="str">
        <f t="shared" si="52"/>
        <v>W</v>
      </c>
      <c r="AD69" s="1">
        <f t="shared" si="48"/>
        <v>5</v>
      </c>
      <c r="AE69" s="1">
        <f t="shared" si="49"/>
        <v>3</v>
      </c>
      <c r="AF69" s="1">
        <f t="shared" si="50"/>
        <v>2</v>
      </c>
      <c r="AG69" s="43"/>
    </row>
    <row r="70" spans="1:33" x14ac:dyDescent="0.3">
      <c r="A70" s="42">
        <v>46100</v>
      </c>
      <c r="B70" s="1">
        <v>69</v>
      </c>
      <c r="C70" s="1" t="s">
        <v>65</v>
      </c>
      <c r="D70" s="1" t="s">
        <v>2</v>
      </c>
      <c r="E70" s="1">
        <v>4</v>
      </c>
      <c r="F70" s="1">
        <v>0</v>
      </c>
      <c r="G70" s="1" t="s">
        <v>83</v>
      </c>
      <c r="H70" s="1" t="s">
        <v>83</v>
      </c>
      <c r="I70" s="1">
        <f t="shared" si="53"/>
        <v>36</v>
      </c>
      <c r="J70" s="1">
        <f t="shared" si="54"/>
        <v>27</v>
      </c>
      <c r="K70" s="1">
        <f t="shared" si="55"/>
        <v>8</v>
      </c>
      <c r="L70" s="1">
        <f t="shared" si="56"/>
        <v>6</v>
      </c>
      <c r="M70" s="1">
        <f t="shared" si="57"/>
        <v>0</v>
      </c>
      <c r="N70" s="1">
        <f t="shared" si="58"/>
        <v>0</v>
      </c>
      <c r="O70" s="1">
        <f t="shared" si="59"/>
        <v>18</v>
      </c>
      <c r="P70" s="1">
        <f t="shared" si="60"/>
        <v>11</v>
      </c>
      <c r="Q70" s="1">
        <f t="shared" si="61"/>
        <v>3</v>
      </c>
      <c r="R70" s="1">
        <f t="shared" si="62"/>
        <v>18</v>
      </c>
      <c r="S70" s="1">
        <f t="shared" si="63"/>
        <v>16</v>
      </c>
      <c r="T70" s="1">
        <f t="shared" si="64"/>
        <v>3</v>
      </c>
      <c r="U70" s="1">
        <f t="shared" si="65"/>
        <v>11</v>
      </c>
      <c r="V70" s="1">
        <f t="shared" si="66"/>
        <v>10</v>
      </c>
      <c r="W70" s="1">
        <f t="shared" si="67"/>
        <v>2</v>
      </c>
      <c r="X70" s="1">
        <f t="shared" si="68"/>
        <v>20</v>
      </c>
      <c r="Y70" s="1">
        <f t="shared" si="69"/>
        <v>15</v>
      </c>
      <c r="Z70" s="1">
        <f t="shared" si="70"/>
        <v>4</v>
      </c>
      <c r="AA70" s="1" t="str">
        <f t="shared" si="51"/>
        <v>W</v>
      </c>
      <c r="AB70" s="1">
        <f t="shared" si="71"/>
        <v>2</v>
      </c>
      <c r="AC70" s="1" t="str">
        <f t="shared" si="52"/>
        <v>W</v>
      </c>
      <c r="AD70" s="1">
        <f t="shared" si="48"/>
        <v>5</v>
      </c>
      <c r="AE70" s="1">
        <f t="shared" si="49"/>
        <v>3</v>
      </c>
      <c r="AF70" s="1">
        <f t="shared" si="50"/>
        <v>2</v>
      </c>
      <c r="AG70" s="43"/>
    </row>
    <row r="71" spans="1:33" x14ac:dyDescent="0.3">
      <c r="A71" s="42">
        <v>46101</v>
      </c>
      <c r="B71" s="1">
        <v>70</v>
      </c>
      <c r="C71" s="1" t="s">
        <v>66</v>
      </c>
      <c r="D71" s="1" t="s">
        <v>31</v>
      </c>
      <c r="E71" s="1">
        <v>1</v>
      </c>
      <c r="F71" s="1">
        <v>4</v>
      </c>
      <c r="G71" s="1" t="s">
        <v>83</v>
      </c>
      <c r="H71" s="1" t="s">
        <v>83</v>
      </c>
      <c r="I71" s="1">
        <f t="shared" si="53"/>
        <v>36</v>
      </c>
      <c r="J71" s="1">
        <f t="shared" si="54"/>
        <v>28</v>
      </c>
      <c r="K71" s="1">
        <f t="shared" si="55"/>
        <v>8</v>
      </c>
      <c r="L71" s="1">
        <f t="shared" si="56"/>
        <v>6</v>
      </c>
      <c r="M71" s="1">
        <f t="shared" si="57"/>
        <v>0</v>
      </c>
      <c r="N71" s="1">
        <f t="shared" si="58"/>
        <v>0</v>
      </c>
      <c r="O71" s="1">
        <f t="shared" si="59"/>
        <v>18</v>
      </c>
      <c r="P71" s="1">
        <f t="shared" si="60"/>
        <v>12</v>
      </c>
      <c r="Q71" s="1">
        <f t="shared" si="61"/>
        <v>3</v>
      </c>
      <c r="R71" s="1">
        <f t="shared" si="62"/>
        <v>18</v>
      </c>
      <c r="S71" s="1">
        <f t="shared" si="63"/>
        <v>16</v>
      </c>
      <c r="T71" s="1">
        <f t="shared" si="64"/>
        <v>3</v>
      </c>
      <c r="U71" s="1">
        <f t="shared" si="65"/>
        <v>11</v>
      </c>
      <c r="V71" s="1">
        <f t="shared" si="66"/>
        <v>10</v>
      </c>
      <c r="W71" s="1">
        <f t="shared" si="67"/>
        <v>2</v>
      </c>
      <c r="X71" s="1">
        <f t="shared" si="68"/>
        <v>20</v>
      </c>
      <c r="Y71" s="1">
        <f t="shared" si="69"/>
        <v>16</v>
      </c>
      <c r="Z71" s="1">
        <f t="shared" si="70"/>
        <v>4</v>
      </c>
      <c r="AA71" s="1" t="str">
        <f t="shared" si="51"/>
        <v>L</v>
      </c>
      <c r="AB71" s="1">
        <f t="shared" si="71"/>
        <v>1</v>
      </c>
      <c r="AC71" s="1" t="str">
        <f t="shared" si="52"/>
        <v>L</v>
      </c>
      <c r="AD71" s="1">
        <f t="shared" si="48"/>
        <v>5</v>
      </c>
      <c r="AE71" s="1">
        <f t="shared" si="49"/>
        <v>3</v>
      </c>
      <c r="AF71" s="1">
        <f t="shared" si="50"/>
        <v>2</v>
      </c>
      <c r="AG71" s="43"/>
    </row>
    <row r="72" spans="1:33" x14ac:dyDescent="0.3">
      <c r="A72" s="42">
        <v>46103</v>
      </c>
      <c r="B72" s="1">
        <v>71</v>
      </c>
      <c r="C72" s="1" t="s">
        <v>66</v>
      </c>
      <c r="D72" s="1" t="s">
        <v>18</v>
      </c>
      <c r="E72" s="1">
        <v>4</v>
      </c>
      <c r="F72" s="1">
        <v>3</v>
      </c>
      <c r="G72" s="1" t="s">
        <v>84</v>
      </c>
      <c r="H72" s="1" t="s">
        <v>83</v>
      </c>
      <c r="I72" s="1">
        <f t="shared" si="53"/>
        <v>37</v>
      </c>
      <c r="J72" s="1">
        <f t="shared" si="54"/>
        <v>28</v>
      </c>
      <c r="K72" s="1">
        <f t="shared" si="55"/>
        <v>9</v>
      </c>
      <c r="L72" s="1">
        <f t="shared" si="56"/>
        <v>6</v>
      </c>
      <c r="M72" s="1">
        <f t="shared" si="57"/>
        <v>0</v>
      </c>
      <c r="N72" s="1">
        <f t="shared" si="58"/>
        <v>0</v>
      </c>
      <c r="O72" s="1">
        <f t="shared" si="59"/>
        <v>19</v>
      </c>
      <c r="P72" s="1">
        <f t="shared" si="60"/>
        <v>12</v>
      </c>
      <c r="Q72" s="1">
        <f t="shared" si="61"/>
        <v>3</v>
      </c>
      <c r="R72" s="1">
        <f t="shared" si="62"/>
        <v>18</v>
      </c>
      <c r="S72" s="1">
        <f t="shared" si="63"/>
        <v>16</v>
      </c>
      <c r="T72" s="1">
        <f t="shared" si="64"/>
        <v>3</v>
      </c>
      <c r="U72" s="1">
        <f t="shared" si="65"/>
        <v>11</v>
      </c>
      <c r="V72" s="1">
        <f t="shared" si="66"/>
        <v>10</v>
      </c>
      <c r="W72" s="1">
        <f t="shared" si="67"/>
        <v>2</v>
      </c>
      <c r="X72" s="1">
        <f t="shared" si="68"/>
        <v>21</v>
      </c>
      <c r="Y72" s="1">
        <f t="shared" si="69"/>
        <v>16</v>
      </c>
      <c r="Z72" s="1">
        <f t="shared" si="70"/>
        <v>4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5</v>
      </c>
      <c r="AE72" s="1">
        <f t="shared" si="49"/>
        <v>3</v>
      </c>
      <c r="AF72" s="1">
        <f t="shared" si="50"/>
        <v>2</v>
      </c>
      <c r="AG72" s="43"/>
    </row>
    <row r="73" spans="1:33" x14ac:dyDescent="0.3">
      <c r="A73" s="42">
        <v>46105</v>
      </c>
      <c r="B73" s="1">
        <v>72</v>
      </c>
      <c r="C73" s="1" t="s">
        <v>66</v>
      </c>
      <c r="D73" s="1" t="s">
        <v>20</v>
      </c>
      <c r="E73" s="1">
        <v>2</v>
      </c>
      <c r="F73" s="1">
        <v>5</v>
      </c>
      <c r="G73" s="1" t="s">
        <v>83</v>
      </c>
      <c r="H73" s="1" t="s">
        <v>83</v>
      </c>
      <c r="I73" s="1">
        <f t="shared" si="53"/>
        <v>37</v>
      </c>
      <c r="J73" s="1">
        <f t="shared" si="54"/>
        <v>29</v>
      </c>
      <c r="K73" s="1">
        <f t="shared" si="55"/>
        <v>9</v>
      </c>
      <c r="L73" s="1">
        <f t="shared" si="56"/>
        <v>6</v>
      </c>
      <c r="M73" s="1">
        <f t="shared" si="57"/>
        <v>0</v>
      </c>
      <c r="N73" s="1">
        <f t="shared" si="58"/>
        <v>0</v>
      </c>
      <c r="O73" s="1">
        <f t="shared" si="59"/>
        <v>19</v>
      </c>
      <c r="P73" s="1">
        <f t="shared" si="60"/>
        <v>13</v>
      </c>
      <c r="Q73" s="1">
        <f t="shared" si="61"/>
        <v>3</v>
      </c>
      <c r="R73" s="1">
        <f t="shared" si="62"/>
        <v>18</v>
      </c>
      <c r="S73" s="1">
        <f t="shared" si="63"/>
        <v>16</v>
      </c>
      <c r="T73" s="1">
        <f t="shared" si="64"/>
        <v>3</v>
      </c>
      <c r="U73" s="1">
        <f t="shared" si="65"/>
        <v>11</v>
      </c>
      <c r="V73" s="1">
        <f t="shared" si="66"/>
        <v>10</v>
      </c>
      <c r="W73" s="1">
        <f t="shared" si="67"/>
        <v>2</v>
      </c>
      <c r="X73" s="1">
        <f t="shared" si="68"/>
        <v>21</v>
      </c>
      <c r="Y73" s="1">
        <f t="shared" si="69"/>
        <v>17</v>
      </c>
      <c r="Z73" s="1">
        <f t="shared" si="70"/>
        <v>4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4</v>
      </c>
      <c r="AE73" s="1">
        <f t="shared" si="49"/>
        <v>4</v>
      </c>
      <c r="AF73" s="1">
        <f t="shared" si="50"/>
        <v>2</v>
      </c>
      <c r="AG73" s="43"/>
    </row>
    <row r="74" spans="1:33" x14ac:dyDescent="0.3">
      <c r="A74" s="42">
        <v>46107</v>
      </c>
      <c r="B74" s="1">
        <v>73</v>
      </c>
      <c r="C74" s="1" t="s">
        <v>66</v>
      </c>
      <c r="D74" s="1" t="s">
        <v>1</v>
      </c>
      <c r="E74" s="1">
        <v>4</v>
      </c>
      <c r="F74" s="1">
        <v>7</v>
      </c>
      <c r="G74" s="1" t="s">
        <v>83</v>
      </c>
      <c r="H74" s="1" t="s">
        <v>83</v>
      </c>
      <c r="I74" s="1">
        <f t="shared" si="53"/>
        <v>37</v>
      </c>
      <c r="J74" s="1">
        <f t="shared" si="54"/>
        <v>30</v>
      </c>
      <c r="K74" s="1">
        <f t="shared" si="55"/>
        <v>9</v>
      </c>
      <c r="L74" s="1">
        <f t="shared" si="56"/>
        <v>6</v>
      </c>
      <c r="M74" s="1">
        <f t="shared" si="57"/>
        <v>0</v>
      </c>
      <c r="N74" s="1">
        <f t="shared" si="58"/>
        <v>0</v>
      </c>
      <c r="O74" s="1">
        <f t="shared" si="59"/>
        <v>19</v>
      </c>
      <c r="P74" s="1">
        <f t="shared" si="60"/>
        <v>14</v>
      </c>
      <c r="Q74" s="1">
        <f t="shared" si="61"/>
        <v>3</v>
      </c>
      <c r="R74" s="1">
        <f t="shared" si="62"/>
        <v>18</v>
      </c>
      <c r="S74" s="1">
        <f t="shared" si="63"/>
        <v>16</v>
      </c>
      <c r="T74" s="1">
        <f t="shared" si="64"/>
        <v>3</v>
      </c>
      <c r="U74" s="1">
        <f t="shared" si="65"/>
        <v>11</v>
      </c>
      <c r="V74" s="1">
        <f t="shared" si="66"/>
        <v>10</v>
      </c>
      <c r="W74" s="1">
        <f t="shared" si="67"/>
        <v>2</v>
      </c>
      <c r="X74" s="1">
        <f t="shared" si="68"/>
        <v>21</v>
      </c>
      <c r="Y74" s="1">
        <f t="shared" si="69"/>
        <v>17</v>
      </c>
      <c r="Z74" s="1">
        <f t="shared" si="70"/>
        <v>4</v>
      </c>
      <c r="AA74" s="1" t="str">
        <f t="shared" si="51"/>
        <v>L</v>
      </c>
      <c r="AB74" s="1">
        <f t="shared" si="71"/>
        <v>2</v>
      </c>
      <c r="AC74" s="1" t="str">
        <f t="shared" si="52"/>
        <v>L</v>
      </c>
      <c r="AD74" s="1">
        <f t="shared" si="48"/>
        <v>3</v>
      </c>
      <c r="AE74" s="1">
        <f t="shared" si="49"/>
        <v>5</v>
      </c>
      <c r="AF74" s="1">
        <f t="shared" si="50"/>
        <v>2</v>
      </c>
      <c r="AG74" s="43"/>
    </row>
    <row r="75" spans="1:33" x14ac:dyDescent="0.3">
      <c r="A75" s="42">
        <v>46109</v>
      </c>
      <c r="B75" s="1">
        <v>74</v>
      </c>
      <c r="C75" s="1" t="s">
        <v>65</v>
      </c>
      <c r="D75" s="1" t="s">
        <v>18</v>
      </c>
      <c r="E75" s="1">
        <v>6</v>
      </c>
      <c r="F75" s="1">
        <v>2</v>
      </c>
      <c r="G75" s="1" t="s">
        <v>83</v>
      </c>
      <c r="H75" s="1" t="s">
        <v>83</v>
      </c>
      <c r="I75" s="1">
        <f t="shared" si="53"/>
        <v>38</v>
      </c>
      <c r="J75" s="1">
        <f t="shared" si="54"/>
        <v>30</v>
      </c>
      <c r="K75" s="1">
        <f t="shared" si="55"/>
        <v>9</v>
      </c>
      <c r="L75" s="1">
        <f t="shared" si="56"/>
        <v>6</v>
      </c>
      <c r="M75" s="1">
        <f t="shared" si="57"/>
        <v>0</v>
      </c>
      <c r="N75" s="1">
        <f t="shared" si="58"/>
        <v>0</v>
      </c>
      <c r="O75" s="1">
        <f t="shared" si="59"/>
        <v>19</v>
      </c>
      <c r="P75" s="1">
        <f t="shared" si="60"/>
        <v>14</v>
      </c>
      <c r="Q75" s="1">
        <f t="shared" si="61"/>
        <v>3</v>
      </c>
      <c r="R75" s="1">
        <f t="shared" si="62"/>
        <v>19</v>
      </c>
      <c r="S75" s="1">
        <f t="shared" si="63"/>
        <v>16</v>
      </c>
      <c r="T75" s="1">
        <f t="shared" si="64"/>
        <v>3</v>
      </c>
      <c r="U75" s="1">
        <f t="shared" si="65"/>
        <v>11</v>
      </c>
      <c r="V75" s="1">
        <f t="shared" si="66"/>
        <v>10</v>
      </c>
      <c r="W75" s="1">
        <f t="shared" si="67"/>
        <v>2</v>
      </c>
      <c r="X75" s="1">
        <f t="shared" si="68"/>
        <v>22</v>
      </c>
      <c r="Y75" s="1">
        <f t="shared" si="69"/>
        <v>17</v>
      </c>
      <c r="Z75" s="1">
        <f t="shared" si="70"/>
        <v>4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4</v>
      </c>
      <c r="AE75" s="1">
        <f t="shared" si="49"/>
        <v>5</v>
      </c>
      <c r="AF75" s="1">
        <f t="shared" si="50"/>
        <v>1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7</v>
      </c>
      <c r="E76" s="1">
        <v>6</v>
      </c>
      <c r="F76" s="1">
        <v>2</v>
      </c>
      <c r="G76" s="1" t="s">
        <v>83</v>
      </c>
      <c r="H76" s="1" t="s">
        <v>83</v>
      </c>
      <c r="I76" s="1">
        <f t="shared" si="53"/>
        <v>39</v>
      </c>
      <c r="J76" s="1">
        <f t="shared" si="54"/>
        <v>30</v>
      </c>
      <c r="K76" s="1">
        <f t="shared" si="55"/>
        <v>9</v>
      </c>
      <c r="L76" s="1">
        <f t="shared" si="56"/>
        <v>6</v>
      </c>
      <c r="M76" s="1">
        <f t="shared" si="57"/>
        <v>0</v>
      </c>
      <c r="N76" s="1">
        <f t="shared" si="58"/>
        <v>0</v>
      </c>
      <c r="O76" s="1">
        <f t="shared" si="59"/>
        <v>19</v>
      </c>
      <c r="P76" s="1">
        <f t="shared" si="60"/>
        <v>14</v>
      </c>
      <c r="Q76" s="1">
        <f t="shared" si="61"/>
        <v>3</v>
      </c>
      <c r="R76" s="1">
        <f t="shared" si="62"/>
        <v>20</v>
      </c>
      <c r="S76" s="1">
        <f t="shared" si="63"/>
        <v>16</v>
      </c>
      <c r="T76" s="1">
        <f t="shared" si="64"/>
        <v>3</v>
      </c>
      <c r="U76" s="1">
        <f t="shared" si="65"/>
        <v>11</v>
      </c>
      <c r="V76" s="1">
        <f t="shared" si="66"/>
        <v>10</v>
      </c>
      <c r="W76" s="1">
        <f t="shared" si="67"/>
        <v>2</v>
      </c>
      <c r="X76" s="1">
        <f t="shared" si="68"/>
        <v>23</v>
      </c>
      <c r="Y76" s="1">
        <f t="shared" si="69"/>
        <v>17</v>
      </c>
      <c r="Z76" s="1">
        <f t="shared" si="70"/>
        <v>4</v>
      </c>
      <c r="AA76" s="1" t="str">
        <f t="shared" si="51"/>
        <v>W</v>
      </c>
      <c r="AB76" s="1">
        <f t="shared" si="71"/>
        <v>2</v>
      </c>
      <c r="AC76" s="1" t="str">
        <f t="shared" si="52"/>
        <v>W</v>
      </c>
      <c r="AD76" s="1">
        <f t="shared" ref="AD76:AD83" si="72">IF(AC76="","",COUNTIFS(AC67:AC76,"W"))</f>
        <v>5</v>
      </c>
      <c r="AE76" s="1">
        <f t="shared" ref="AE76:AE83" si="73">IF(AC76="","",COUNTIFS(AC67:AC76,"L"))</f>
        <v>4</v>
      </c>
      <c r="AF76" s="1">
        <f t="shared" ref="AF76:AF83" si="74">IF(AC76="","",COUNTIFS(AC67:AC76,"OTL"))</f>
        <v>1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3</v>
      </c>
      <c r="E77" s="1">
        <v>7</v>
      </c>
      <c r="F77" s="1">
        <v>4</v>
      </c>
      <c r="G77" s="1" t="s">
        <v>83</v>
      </c>
      <c r="H77" s="1" t="s">
        <v>83</v>
      </c>
      <c r="I77" s="1">
        <f t="shared" si="53"/>
        <v>40</v>
      </c>
      <c r="J77" s="1">
        <f t="shared" si="54"/>
        <v>30</v>
      </c>
      <c r="K77" s="1">
        <f t="shared" si="55"/>
        <v>9</v>
      </c>
      <c r="L77" s="1">
        <f t="shared" si="56"/>
        <v>6</v>
      </c>
      <c r="M77" s="1">
        <f t="shared" si="57"/>
        <v>0</v>
      </c>
      <c r="N77" s="1">
        <f t="shared" si="58"/>
        <v>0</v>
      </c>
      <c r="O77" s="1">
        <f t="shared" si="59"/>
        <v>19</v>
      </c>
      <c r="P77" s="1">
        <f t="shared" si="60"/>
        <v>14</v>
      </c>
      <c r="Q77" s="1">
        <f t="shared" si="61"/>
        <v>3</v>
      </c>
      <c r="R77" s="1">
        <f t="shared" si="62"/>
        <v>21</v>
      </c>
      <c r="S77" s="1">
        <f t="shared" si="63"/>
        <v>16</v>
      </c>
      <c r="T77" s="1">
        <f t="shared" si="64"/>
        <v>3</v>
      </c>
      <c r="U77" s="1">
        <f t="shared" si="65"/>
        <v>11</v>
      </c>
      <c r="V77" s="1">
        <f t="shared" si="66"/>
        <v>10</v>
      </c>
      <c r="W77" s="1">
        <f t="shared" si="67"/>
        <v>2</v>
      </c>
      <c r="X77" s="1">
        <f t="shared" si="68"/>
        <v>24</v>
      </c>
      <c r="Y77" s="1">
        <f t="shared" si="69"/>
        <v>17</v>
      </c>
      <c r="Z77" s="1">
        <f t="shared" si="70"/>
        <v>4</v>
      </c>
      <c r="AA77" s="1" t="str">
        <f t="shared" si="51"/>
        <v>W</v>
      </c>
      <c r="AB77" s="1">
        <f t="shared" si="71"/>
        <v>3</v>
      </c>
      <c r="AC77" s="1" t="str">
        <f t="shared" si="52"/>
        <v>W</v>
      </c>
      <c r="AD77" s="1">
        <f t="shared" si="72"/>
        <v>6</v>
      </c>
      <c r="AE77" s="1">
        <f t="shared" si="73"/>
        <v>4</v>
      </c>
      <c r="AF77" s="1">
        <f t="shared" si="74"/>
        <v>0</v>
      </c>
      <c r="AG77" s="43"/>
    </row>
    <row r="78" spans="1:33" x14ac:dyDescent="0.3">
      <c r="A78" s="42">
        <v>46119</v>
      </c>
      <c r="B78" s="1">
        <v>77</v>
      </c>
      <c r="C78" s="1" t="s">
        <v>66</v>
      </c>
      <c r="D78" s="1" t="s">
        <v>20</v>
      </c>
      <c r="E78" s="1">
        <v>6</v>
      </c>
      <c r="F78" s="1">
        <v>5</v>
      </c>
      <c r="G78" s="1" t="s">
        <v>84</v>
      </c>
      <c r="H78" s="1" t="s">
        <v>83</v>
      </c>
      <c r="I78" s="1">
        <f t="shared" si="53"/>
        <v>41</v>
      </c>
      <c r="J78" s="1">
        <f t="shared" si="54"/>
        <v>30</v>
      </c>
      <c r="K78" s="1">
        <f t="shared" si="55"/>
        <v>10</v>
      </c>
      <c r="L78" s="1">
        <f t="shared" si="56"/>
        <v>6</v>
      </c>
      <c r="M78" s="1">
        <f t="shared" si="57"/>
        <v>0</v>
      </c>
      <c r="N78" s="1">
        <f t="shared" si="58"/>
        <v>0</v>
      </c>
      <c r="O78" s="1">
        <f t="shared" si="59"/>
        <v>20</v>
      </c>
      <c r="P78" s="1">
        <f t="shared" si="60"/>
        <v>14</v>
      </c>
      <c r="Q78" s="1">
        <f t="shared" si="61"/>
        <v>3</v>
      </c>
      <c r="R78" s="1">
        <f t="shared" si="62"/>
        <v>21</v>
      </c>
      <c r="S78" s="1">
        <f t="shared" si="63"/>
        <v>16</v>
      </c>
      <c r="T78" s="1">
        <f t="shared" si="64"/>
        <v>3</v>
      </c>
      <c r="U78" s="1">
        <f t="shared" si="65"/>
        <v>11</v>
      </c>
      <c r="V78" s="1">
        <f t="shared" si="66"/>
        <v>10</v>
      </c>
      <c r="W78" s="1">
        <f t="shared" si="67"/>
        <v>2</v>
      </c>
      <c r="X78" s="1">
        <f t="shared" si="68"/>
        <v>25</v>
      </c>
      <c r="Y78" s="1">
        <f t="shared" si="69"/>
        <v>17</v>
      </c>
      <c r="Z78" s="1">
        <f t="shared" si="70"/>
        <v>4</v>
      </c>
      <c r="AA78" s="1" t="str">
        <f t="shared" si="51"/>
        <v>W</v>
      </c>
      <c r="AB78" s="1">
        <f t="shared" si="71"/>
        <v>4</v>
      </c>
      <c r="AC78" s="1" t="str">
        <f t="shared" si="52"/>
        <v>W</v>
      </c>
      <c r="AD78" s="1">
        <f t="shared" si="72"/>
        <v>7</v>
      </c>
      <c r="AE78" s="1">
        <f t="shared" si="73"/>
        <v>3</v>
      </c>
      <c r="AF78" s="1">
        <f t="shared" si="74"/>
        <v>0</v>
      </c>
      <c r="AG78" s="43"/>
    </row>
    <row r="79" spans="1:33" x14ac:dyDescent="0.3">
      <c r="A79" s="42">
        <v>46121</v>
      </c>
      <c r="B79" s="1">
        <v>78</v>
      </c>
      <c r="C79" s="1" t="s">
        <v>66</v>
      </c>
      <c r="D79" s="1" t="s">
        <v>15</v>
      </c>
      <c r="E79" s="1">
        <v>4</v>
      </c>
      <c r="F79" s="1">
        <v>1</v>
      </c>
      <c r="G79" s="1" t="s">
        <v>83</v>
      </c>
      <c r="H79" s="1" t="s">
        <v>83</v>
      </c>
      <c r="I79" s="1">
        <f t="shared" si="53"/>
        <v>42</v>
      </c>
      <c r="J79" s="1">
        <f t="shared" si="54"/>
        <v>30</v>
      </c>
      <c r="K79" s="1">
        <f t="shared" si="55"/>
        <v>10</v>
      </c>
      <c r="L79" s="1">
        <f t="shared" si="56"/>
        <v>6</v>
      </c>
      <c r="M79" s="1">
        <f t="shared" si="57"/>
        <v>0</v>
      </c>
      <c r="N79" s="1">
        <f t="shared" si="58"/>
        <v>0</v>
      </c>
      <c r="O79" s="1">
        <f t="shared" si="59"/>
        <v>21</v>
      </c>
      <c r="P79" s="1">
        <f t="shared" si="60"/>
        <v>14</v>
      </c>
      <c r="Q79" s="1">
        <f t="shared" si="61"/>
        <v>3</v>
      </c>
      <c r="R79" s="1">
        <f t="shared" si="62"/>
        <v>21</v>
      </c>
      <c r="S79" s="1">
        <f t="shared" si="63"/>
        <v>16</v>
      </c>
      <c r="T79" s="1">
        <f t="shared" si="64"/>
        <v>3</v>
      </c>
      <c r="U79" s="1">
        <f t="shared" si="65"/>
        <v>12</v>
      </c>
      <c r="V79" s="1">
        <f t="shared" si="66"/>
        <v>10</v>
      </c>
      <c r="W79" s="1">
        <f t="shared" si="67"/>
        <v>2</v>
      </c>
      <c r="X79" s="1">
        <f t="shared" si="68"/>
        <v>26</v>
      </c>
      <c r="Y79" s="1">
        <f t="shared" si="69"/>
        <v>17</v>
      </c>
      <c r="Z79" s="1">
        <f t="shared" si="70"/>
        <v>4</v>
      </c>
      <c r="AA79" s="1" t="str">
        <f t="shared" si="51"/>
        <v>W</v>
      </c>
      <c r="AB79" s="1">
        <f t="shared" si="71"/>
        <v>5</v>
      </c>
      <c r="AC79" s="1" t="str">
        <f t="shared" si="52"/>
        <v>W</v>
      </c>
      <c r="AD79" s="1">
        <f t="shared" si="72"/>
        <v>7</v>
      </c>
      <c r="AE79" s="1">
        <f t="shared" si="73"/>
        <v>3</v>
      </c>
      <c r="AF79" s="1">
        <f t="shared" si="74"/>
        <v>0</v>
      </c>
      <c r="AG79" s="43"/>
    </row>
    <row r="80" spans="1:33" x14ac:dyDescent="0.3">
      <c r="A80" s="42">
        <v>46123</v>
      </c>
      <c r="B80" s="1">
        <v>79</v>
      </c>
      <c r="C80" s="1" t="s">
        <v>66</v>
      </c>
      <c r="D80" s="1" t="s">
        <v>26</v>
      </c>
      <c r="E80" s="1">
        <v>1</v>
      </c>
      <c r="F80" s="1">
        <v>4</v>
      </c>
      <c r="G80" s="1" t="s">
        <v>83</v>
      </c>
      <c r="H80" s="1" t="s">
        <v>83</v>
      </c>
      <c r="I80" s="1">
        <f t="shared" si="53"/>
        <v>42</v>
      </c>
      <c r="J80" s="1">
        <f t="shared" si="54"/>
        <v>31</v>
      </c>
      <c r="K80" s="1">
        <f t="shared" si="55"/>
        <v>10</v>
      </c>
      <c r="L80" s="1">
        <f t="shared" si="56"/>
        <v>6</v>
      </c>
      <c r="M80" s="1">
        <f t="shared" si="57"/>
        <v>0</v>
      </c>
      <c r="N80" s="1">
        <f t="shared" si="58"/>
        <v>0</v>
      </c>
      <c r="O80" s="1">
        <f t="shared" si="59"/>
        <v>21</v>
      </c>
      <c r="P80" s="1">
        <f t="shared" si="60"/>
        <v>15</v>
      </c>
      <c r="Q80" s="1">
        <f t="shared" si="61"/>
        <v>3</v>
      </c>
      <c r="R80" s="1">
        <f t="shared" si="62"/>
        <v>21</v>
      </c>
      <c r="S80" s="1">
        <f t="shared" si="63"/>
        <v>16</v>
      </c>
      <c r="T80" s="1">
        <f t="shared" si="64"/>
        <v>3</v>
      </c>
      <c r="U80" s="1">
        <f t="shared" si="65"/>
        <v>12</v>
      </c>
      <c r="V80" s="1">
        <f t="shared" si="66"/>
        <v>10</v>
      </c>
      <c r="W80" s="1">
        <f t="shared" si="67"/>
        <v>2</v>
      </c>
      <c r="X80" s="1">
        <f t="shared" si="68"/>
        <v>26</v>
      </c>
      <c r="Y80" s="1">
        <f t="shared" si="69"/>
        <v>17</v>
      </c>
      <c r="Z80" s="1">
        <f t="shared" si="70"/>
        <v>4</v>
      </c>
      <c r="AA80" s="1" t="str">
        <f t="shared" si="51"/>
        <v>L</v>
      </c>
      <c r="AB80" s="1">
        <f t="shared" si="71"/>
        <v>1</v>
      </c>
      <c r="AC80" s="1" t="str">
        <f t="shared" si="52"/>
        <v>L</v>
      </c>
      <c r="AD80" s="1">
        <f t="shared" si="72"/>
        <v>6</v>
      </c>
      <c r="AE80" s="1">
        <f t="shared" si="73"/>
        <v>4</v>
      </c>
      <c r="AF80" s="1">
        <f t="shared" si="74"/>
        <v>0</v>
      </c>
      <c r="AG80" s="43"/>
    </row>
    <row r="81" spans="1:33" x14ac:dyDescent="0.3">
      <c r="A81" s="42">
        <v>46124</v>
      </c>
      <c r="B81" s="1">
        <v>80</v>
      </c>
      <c r="C81" s="1" t="s">
        <v>65</v>
      </c>
      <c r="D81" s="1" t="s">
        <v>27</v>
      </c>
      <c r="E81" s="1">
        <v>1</v>
      </c>
      <c r="F81" s="1">
        <v>4</v>
      </c>
      <c r="G81" s="1" t="s">
        <v>83</v>
      </c>
      <c r="H81" s="1" t="s">
        <v>83</v>
      </c>
      <c r="I81" s="1">
        <f t="shared" si="53"/>
        <v>42</v>
      </c>
      <c r="J81" s="1">
        <f t="shared" si="54"/>
        <v>32</v>
      </c>
      <c r="K81" s="1">
        <f t="shared" si="55"/>
        <v>10</v>
      </c>
      <c r="L81" s="1">
        <f t="shared" si="56"/>
        <v>6</v>
      </c>
      <c r="M81" s="1">
        <f t="shared" si="57"/>
        <v>0</v>
      </c>
      <c r="N81" s="1">
        <f t="shared" si="58"/>
        <v>0</v>
      </c>
      <c r="O81" s="1">
        <f t="shared" si="59"/>
        <v>21</v>
      </c>
      <c r="P81" s="1">
        <f t="shared" si="60"/>
        <v>15</v>
      </c>
      <c r="Q81" s="1">
        <f t="shared" si="61"/>
        <v>3</v>
      </c>
      <c r="R81" s="1">
        <f t="shared" si="62"/>
        <v>21</v>
      </c>
      <c r="S81" s="1">
        <f t="shared" si="63"/>
        <v>17</v>
      </c>
      <c r="T81" s="1">
        <f t="shared" si="64"/>
        <v>3</v>
      </c>
      <c r="U81" s="1">
        <f t="shared" si="65"/>
        <v>12</v>
      </c>
      <c r="V81" s="1">
        <f t="shared" si="66"/>
        <v>10</v>
      </c>
      <c r="W81" s="1">
        <f t="shared" si="67"/>
        <v>2</v>
      </c>
      <c r="X81" s="1">
        <f t="shared" si="68"/>
        <v>26</v>
      </c>
      <c r="Y81" s="1">
        <f t="shared" si="69"/>
        <v>18</v>
      </c>
      <c r="Z81" s="1">
        <f t="shared" si="70"/>
        <v>4</v>
      </c>
      <c r="AA81" s="1" t="str">
        <f t="shared" si="51"/>
        <v>L</v>
      </c>
      <c r="AB81" s="1">
        <f t="shared" si="71"/>
        <v>2</v>
      </c>
      <c r="AC81" s="1" t="str">
        <f t="shared" si="52"/>
        <v>L</v>
      </c>
      <c r="AD81" s="1">
        <f t="shared" si="72"/>
        <v>6</v>
      </c>
      <c r="AE81" s="1">
        <f t="shared" si="73"/>
        <v>4</v>
      </c>
      <c r="AF81" s="1">
        <f t="shared" si="74"/>
        <v>0</v>
      </c>
      <c r="AG81" s="43"/>
    </row>
    <row r="82" spans="1:33" x14ac:dyDescent="0.3">
      <c r="A82" s="42">
        <v>46126</v>
      </c>
      <c r="B82" s="1">
        <v>81</v>
      </c>
      <c r="C82" s="1" t="s">
        <v>66</v>
      </c>
      <c r="D82" s="1" t="s">
        <v>0</v>
      </c>
      <c r="E82" s="1">
        <v>5</v>
      </c>
      <c r="F82" s="1">
        <v>3</v>
      </c>
      <c r="G82" s="1" t="s">
        <v>83</v>
      </c>
      <c r="H82" s="1" t="s">
        <v>83</v>
      </c>
      <c r="I82" s="1">
        <f t="shared" si="53"/>
        <v>43</v>
      </c>
      <c r="J82" s="1">
        <f t="shared" si="54"/>
        <v>32</v>
      </c>
      <c r="K82" s="1">
        <f t="shared" si="55"/>
        <v>10</v>
      </c>
      <c r="L82" s="1">
        <f t="shared" si="56"/>
        <v>6</v>
      </c>
      <c r="M82" s="1">
        <f t="shared" si="57"/>
        <v>0</v>
      </c>
      <c r="N82" s="1">
        <f t="shared" si="58"/>
        <v>0</v>
      </c>
      <c r="O82" s="1">
        <f t="shared" si="59"/>
        <v>22</v>
      </c>
      <c r="P82" s="1">
        <f t="shared" si="60"/>
        <v>15</v>
      </c>
      <c r="Q82" s="1">
        <f t="shared" si="61"/>
        <v>3</v>
      </c>
      <c r="R82" s="1">
        <f t="shared" si="62"/>
        <v>21</v>
      </c>
      <c r="S82" s="1">
        <f t="shared" si="63"/>
        <v>17</v>
      </c>
      <c r="T82" s="1">
        <f t="shared" si="64"/>
        <v>3</v>
      </c>
      <c r="U82" s="1">
        <f t="shared" si="65"/>
        <v>13</v>
      </c>
      <c r="V82" s="1">
        <f t="shared" si="66"/>
        <v>10</v>
      </c>
      <c r="W82" s="1">
        <f t="shared" si="67"/>
        <v>2</v>
      </c>
      <c r="X82" s="1">
        <f t="shared" si="68"/>
        <v>27</v>
      </c>
      <c r="Y82" s="1">
        <f t="shared" si="69"/>
        <v>18</v>
      </c>
      <c r="Z82" s="1">
        <f t="shared" si="70"/>
        <v>4</v>
      </c>
      <c r="AA82" s="1" t="str">
        <f t="shared" si="51"/>
        <v>W</v>
      </c>
      <c r="AB82" s="1">
        <f t="shared" si="71"/>
        <v>1</v>
      </c>
      <c r="AC82" s="1" t="str">
        <f t="shared" si="52"/>
        <v>W</v>
      </c>
      <c r="AD82" s="1">
        <f t="shared" si="72"/>
        <v>6</v>
      </c>
      <c r="AE82" s="1">
        <f t="shared" si="73"/>
        <v>4</v>
      </c>
      <c r="AF82" s="1">
        <f t="shared" si="74"/>
        <v>0</v>
      </c>
      <c r="AG82" s="43"/>
    </row>
    <row r="83" spans="1:33" x14ac:dyDescent="0.3">
      <c r="A83" s="42">
        <v>46128</v>
      </c>
      <c r="B83" s="1">
        <v>82</v>
      </c>
      <c r="C83" s="1" t="s">
        <v>66</v>
      </c>
      <c r="D83" s="1" t="s">
        <v>6</v>
      </c>
      <c r="E83" s="1">
        <v>3</v>
      </c>
      <c r="F83" s="1">
        <v>5</v>
      </c>
      <c r="G83" s="1" t="s">
        <v>83</v>
      </c>
      <c r="H83" s="1" t="s">
        <v>83</v>
      </c>
      <c r="I83" s="1">
        <f t="shared" si="53"/>
        <v>43</v>
      </c>
      <c r="J83" s="1">
        <f t="shared" si="54"/>
        <v>33</v>
      </c>
      <c r="K83" s="1">
        <f t="shared" si="55"/>
        <v>10</v>
      </c>
      <c r="L83" s="1">
        <f t="shared" si="56"/>
        <v>6</v>
      </c>
      <c r="M83" s="1">
        <f t="shared" si="57"/>
        <v>0</v>
      </c>
      <c r="N83" s="1">
        <f t="shared" si="58"/>
        <v>0</v>
      </c>
      <c r="O83" s="1">
        <f t="shared" si="59"/>
        <v>22</v>
      </c>
      <c r="P83" s="1">
        <f t="shared" si="60"/>
        <v>16</v>
      </c>
      <c r="Q83" s="1">
        <f t="shared" si="61"/>
        <v>3</v>
      </c>
      <c r="R83" s="1">
        <f t="shared" si="62"/>
        <v>21</v>
      </c>
      <c r="S83" s="1">
        <f t="shared" si="63"/>
        <v>17</v>
      </c>
      <c r="T83" s="1">
        <f t="shared" si="64"/>
        <v>3</v>
      </c>
      <c r="U83" s="1">
        <f t="shared" si="65"/>
        <v>13</v>
      </c>
      <c r="V83" s="1">
        <f t="shared" si="66"/>
        <v>11</v>
      </c>
      <c r="W83" s="1">
        <f t="shared" si="67"/>
        <v>2</v>
      </c>
      <c r="X83" s="1">
        <f t="shared" si="68"/>
        <v>27</v>
      </c>
      <c r="Y83" s="1">
        <f t="shared" si="69"/>
        <v>19</v>
      </c>
      <c r="Z83" s="1">
        <f t="shared" si="70"/>
        <v>4</v>
      </c>
      <c r="AA83" s="1" t="str">
        <f t="shared" si="51"/>
        <v>L</v>
      </c>
      <c r="AB83" s="1">
        <f t="shared" si="71"/>
        <v>1</v>
      </c>
      <c r="AC83" s="1" t="str">
        <f t="shared" si="52"/>
        <v>L</v>
      </c>
      <c r="AD83" s="1">
        <f t="shared" si="72"/>
        <v>6</v>
      </c>
      <c r="AE83" s="1">
        <f t="shared" si="73"/>
        <v>4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43</v>
      </c>
      <c r="J84" s="1">
        <f t="shared" si="75"/>
        <v>33</v>
      </c>
      <c r="K84" s="1">
        <f t="shared" si="75"/>
        <v>10</v>
      </c>
      <c r="L84" s="1">
        <f t="shared" si="75"/>
        <v>6</v>
      </c>
      <c r="M84" s="1">
        <f t="shared" si="75"/>
        <v>0</v>
      </c>
      <c r="N84" s="1">
        <f t="shared" si="75"/>
        <v>0</v>
      </c>
      <c r="O84" s="1">
        <f t="shared" ref="O84:Z84" si="76">IF(O2="","",MAX(O2:O83))</f>
        <v>22</v>
      </c>
      <c r="P84" s="1">
        <f t="shared" si="76"/>
        <v>16</v>
      </c>
      <c r="Q84" s="1">
        <f t="shared" si="76"/>
        <v>3</v>
      </c>
      <c r="R84" s="1">
        <f t="shared" si="76"/>
        <v>21</v>
      </c>
      <c r="S84" s="1">
        <f t="shared" si="76"/>
        <v>17</v>
      </c>
      <c r="T84" s="1">
        <f t="shared" si="76"/>
        <v>3</v>
      </c>
      <c r="U84" s="1">
        <f t="shared" si="76"/>
        <v>13</v>
      </c>
      <c r="V84" s="1">
        <f t="shared" si="76"/>
        <v>11</v>
      </c>
      <c r="W84" s="1">
        <f t="shared" si="76"/>
        <v>2</v>
      </c>
      <c r="X84" s="1">
        <f t="shared" si="76"/>
        <v>27</v>
      </c>
      <c r="Y84" s="1">
        <f t="shared" si="76"/>
        <v>19</v>
      </c>
      <c r="Z84" s="1">
        <f t="shared" si="76"/>
        <v>4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6</v>
      </c>
      <c r="AE84" s="1">
        <f>IF(LOOKUP(2,1 / (AE1:AE83 &lt;&gt; ""),AE1:AE83)="L10 L","",LOOKUP(2,1 / (AE1:AE83 &lt;&gt; ""),AE1:AE83))</f>
        <v>4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268</v>
      </c>
      <c r="F85" s="1">
        <f>SUM(F2:F83)</f>
        <v>240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22-16-3</v>
      </c>
      <c r="R85" s="1" t="str">
        <f>IF(R84="","0-0-0",CONCATENATE(R84,"-",S84,"-",T84))</f>
        <v>21-17-3</v>
      </c>
      <c r="U85" s="1" t="str">
        <f>IF(U84="","0-0-0",CONCATENATE(U84,"-",V84,"-",W84))</f>
        <v>13-11-2</v>
      </c>
      <c r="X85" s="1" t="str">
        <f>IF(X84="","0-0-0",CONCATENATE(X84,"-",Y84,"-",Z84))</f>
        <v>27-19-4</v>
      </c>
      <c r="AA85" s="1" t="str">
        <f>IF(AA84="","0-0",CONCATENATE(AA84,AB84))</f>
        <v>L1</v>
      </c>
      <c r="AD85" s="1" t="str">
        <f>IF(AD84="","0-0-0",CONCATENATE(AD84,"-",AE84,"-",AF84))</f>
        <v>6-4-0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BC00-000002000000}">
      <formula1>$AK$1:$AK$2</formula1>
    </dataValidation>
    <dataValidation type="list" allowBlank="1" showInputMessage="1" showErrorMessage="1" sqref="C2:C83" xr:uid="{00000000-0002-0000-BC00-000001000000}">
      <formula1>$AL$1:$AL$2</formula1>
    </dataValidation>
    <dataValidation type="list" allowBlank="1" showInputMessage="1" showErrorMessage="1" sqref="D2:D83" xr:uid="{00000000-0002-0000-BC00-000000000000}">
      <formula1>$AM$1:$AM$31</formula1>
    </dataValidation>
  </dataValidations>
  <hyperlinks>
    <hyperlink ref="AG1" location="Index!A1" display="Home" xr:uid="{AD3E677A-4642-45BC-931D-7A7DBB3F5752}"/>
  </hyperlink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44A-8034-4A0F-AA75-98F3931F068F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27</v>
      </c>
      <c r="E2" s="1">
        <v>5</v>
      </c>
      <c r="F2" s="1">
        <v>1</v>
      </c>
      <c r="G2" s="1" t="s">
        <v>83</v>
      </c>
      <c r="H2" s="1" t="s">
        <v>83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20</v>
      </c>
      <c r="E3" s="1">
        <v>1</v>
      </c>
      <c r="F3" s="1">
        <v>3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45943</v>
      </c>
      <c r="B4" s="1">
        <v>3</v>
      </c>
      <c r="C4" s="1" t="s">
        <v>66</v>
      </c>
      <c r="D4" s="1" t="s">
        <v>6</v>
      </c>
      <c r="E4" s="1">
        <v>2</v>
      </c>
      <c r="F4" s="1">
        <v>5</v>
      </c>
      <c r="G4" s="1" t="s">
        <v>83</v>
      </c>
      <c r="H4" s="1" t="s">
        <v>83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45946</v>
      </c>
      <c r="B5" s="1">
        <v>4</v>
      </c>
      <c r="C5" s="1" t="s">
        <v>65</v>
      </c>
      <c r="D5" s="1" t="s">
        <v>22</v>
      </c>
      <c r="E5" s="1">
        <v>5</v>
      </c>
      <c r="F5" s="1">
        <v>3</v>
      </c>
      <c r="G5" s="1" t="s">
        <v>83</v>
      </c>
      <c r="H5" s="1" t="s">
        <v>83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A6" s="42">
        <v>45947</v>
      </c>
      <c r="B6" s="1">
        <v>5</v>
      </c>
      <c r="C6" s="1" t="s">
        <v>65</v>
      </c>
      <c r="D6" s="1" t="s">
        <v>25</v>
      </c>
      <c r="E6" s="1">
        <v>3</v>
      </c>
      <c r="F6" s="1">
        <v>2</v>
      </c>
      <c r="G6" s="1" t="s">
        <v>84</v>
      </c>
      <c r="H6" s="1" t="s">
        <v>84</v>
      </c>
      <c r="I6" s="1">
        <f t="shared" si="2"/>
        <v>3</v>
      </c>
      <c r="J6" s="1">
        <f t="shared" si="3"/>
        <v>2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7</v>
      </c>
    </row>
    <row r="7" spans="1:41" x14ac:dyDescent="0.3">
      <c r="A7" s="42">
        <v>45949</v>
      </c>
      <c r="B7" s="1">
        <v>6</v>
      </c>
      <c r="C7" s="1" t="s">
        <v>65</v>
      </c>
      <c r="D7" s="1" t="s">
        <v>1</v>
      </c>
      <c r="E7" s="1">
        <v>4</v>
      </c>
      <c r="F7" s="1">
        <v>3</v>
      </c>
      <c r="G7" s="1" t="s">
        <v>83</v>
      </c>
      <c r="H7" s="1" t="s">
        <v>83</v>
      </c>
      <c r="I7" s="1">
        <f t="shared" si="2"/>
        <v>4</v>
      </c>
      <c r="J7" s="1">
        <f t="shared" si="3"/>
        <v>2</v>
      </c>
      <c r="K7" s="1">
        <f t="shared" si="4"/>
        <v>1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0</v>
      </c>
      <c r="R7" s="1">
        <f t="shared" si="11"/>
        <v>3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W</v>
      </c>
      <c r="AB7" s="1">
        <f t="shared" si="20"/>
        <v>3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A8" s="42">
        <v>45951</v>
      </c>
      <c r="B8" s="1">
        <v>7</v>
      </c>
      <c r="C8" s="1" t="s">
        <v>65</v>
      </c>
      <c r="D8" s="1" t="s">
        <v>9</v>
      </c>
      <c r="E8" s="1">
        <v>1</v>
      </c>
      <c r="F8" s="1">
        <v>5</v>
      </c>
      <c r="G8" s="1" t="s">
        <v>83</v>
      </c>
      <c r="H8" s="1" t="s">
        <v>83</v>
      </c>
      <c r="I8" s="1">
        <f t="shared" si="2"/>
        <v>4</v>
      </c>
      <c r="J8" s="1">
        <f t="shared" si="3"/>
        <v>3</v>
      </c>
      <c r="K8" s="1">
        <f t="shared" si="4"/>
        <v>1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0</v>
      </c>
      <c r="R8" s="1">
        <f t="shared" si="11"/>
        <v>3</v>
      </c>
      <c r="S8" s="1">
        <f t="shared" si="12"/>
        <v>2</v>
      </c>
      <c r="T8" s="1">
        <f t="shared" si="13"/>
        <v>0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4</v>
      </c>
      <c r="AE8" s="1">
        <f t="shared" si="22"/>
        <v>3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45953</v>
      </c>
      <c r="B9" s="1">
        <v>8</v>
      </c>
      <c r="C9" s="1" t="s">
        <v>65</v>
      </c>
      <c r="D9" s="1" t="s">
        <v>15</v>
      </c>
      <c r="E9" s="1">
        <v>1</v>
      </c>
      <c r="F9" s="1">
        <v>2</v>
      </c>
      <c r="G9" s="1" t="s">
        <v>83</v>
      </c>
      <c r="H9" s="1" t="s">
        <v>83</v>
      </c>
      <c r="I9" s="1">
        <f t="shared" si="2"/>
        <v>4</v>
      </c>
      <c r="J9" s="1">
        <f t="shared" si="3"/>
        <v>4</v>
      </c>
      <c r="K9" s="1">
        <f t="shared" si="4"/>
        <v>1</v>
      </c>
      <c r="L9" s="1">
        <f t="shared" si="5"/>
        <v>0</v>
      </c>
      <c r="M9" s="1">
        <f t="shared" si="6"/>
        <v>1</v>
      </c>
      <c r="N9" s="1">
        <f t="shared" si="7"/>
        <v>0</v>
      </c>
      <c r="O9" s="1">
        <f t="shared" si="8"/>
        <v>1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3</v>
      </c>
      <c r="T9" s="1">
        <f t="shared" si="13"/>
        <v>0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3</v>
      </c>
      <c r="Y9" s="1">
        <f t="shared" si="18"/>
        <v>3</v>
      </c>
      <c r="Z9" s="1">
        <f t="shared" si="19"/>
        <v>0</v>
      </c>
      <c r="AA9" s="1" t="str">
        <f t="shared" si="0"/>
        <v>L</v>
      </c>
      <c r="AB9" s="1">
        <f t="shared" si="20"/>
        <v>2</v>
      </c>
      <c r="AC9" s="1" t="str">
        <f t="shared" si="1"/>
        <v>L</v>
      </c>
      <c r="AD9" s="1">
        <f t="shared" si="21"/>
        <v>4</v>
      </c>
      <c r="AE9" s="1">
        <f t="shared" si="22"/>
        <v>4</v>
      </c>
      <c r="AF9" s="1">
        <f t="shared" si="23"/>
        <v>0</v>
      </c>
      <c r="AG9" s="43"/>
      <c r="AM9" s="1" t="s">
        <v>22</v>
      </c>
      <c r="AN9" s="1" t="s">
        <v>15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16</v>
      </c>
      <c r="E10" s="1">
        <v>3</v>
      </c>
      <c r="F10" s="1">
        <v>4</v>
      </c>
      <c r="G10" s="1" t="s">
        <v>83</v>
      </c>
      <c r="H10" s="1" t="s">
        <v>83</v>
      </c>
      <c r="I10" s="1">
        <f t="shared" si="2"/>
        <v>4</v>
      </c>
      <c r="J10" s="1">
        <f t="shared" si="3"/>
        <v>5</v>
      </c>
      <c r="K10" s="1">
        <f t="shared" si="4"/>
        <v>1</v>
      </c>
      <c r="L10" s="1">
        <f t="shared" si="5"/>
        <v>0</v>
      </c>
      <c r="M10" s="1">
        <f t="shared" si="6"/>
        <v>1</v>
      </c>
      <c r="N10" s="1">
        <f t="shared" si="7"/>
        <v>0</v>
      </c>
      <c r="O10" s="1">
        <f t="shared" si="8"/>
        <v>1</v>
      </c>
      <c r="P10" s="1">
        <f t="shared" si="9"/>
        <v>2</v>
      </c>
      <c r="Q10" s="1">
        <f t="shared" si="10"/>
        <v>0</v>
      </c>
      <c r="R10" s="1">
        <f t="shared" si="11"/>
        <v>3</v>
      </c>
      <c r="S10" s="1">
        <f t="shared" si="12"/>
        <v>3</v>
      </c>
      <c r="T10" s="1">
        <f t="shared" si="13"/>
        <v>0</v>
      </c>
      <c r="U10" s="1">
        <f t="shared" si="14"/>
        <v>1</v>
      </c>
      <c r="V10" s="1">
        <f t="shared" si="15"/>
        <v>1</v>
      </c>
      <c r="W10" s="1">
        <f t="shared" si="16"/>
        <v>0</v>
      </c>
      <c r="X10" s="1">
        <f t="shared" si="17"/>
        <v>3</v>
      </c>
      <c r="Y10" s="1">
        <f t="shared" si="18"/>
        <v>3</v>
      </c>
      <c r="Z10" s="1">
        <f t="shared" si="19"/>
        <v>0</v>
      </c>
      <c r="AA10" s="1" t="str">
        <f t="shared" si="0"/>
        <v>L</v>
      </c>
      <c r="AB10" s="1">
        <f t="shared" si="20"/>
        <v>3</v>
      </c>
      <c r="AC10" s="1" t="str">
        <f t="shared" si="1"/>
        <v>L</v>
      </c>
      <c r="AD10" s="1">
        <f t="shared" si="21"/>
        <v>4</v>
      </c>
      <c r="AE10" s="1">
        <f t="shared" si="22"/>
        <v>5</v>
      </c>
      <c r="AF10" s="1">
        <f t="shared" si="23"/>
        <v>0</v>
      </c>
      <c r="AG10" s="43"/>
      <c r="AM10" s="1" t="s">
        <v>21</v>
      </c>
      <c r="AN10" s="1" t="s">
        <v>8</v>
      </c>
    </row>
    <row r="11" spans="1:41" x14ac:dyDescent="0.3">
      <c r="A11" s="42">
        <v>45956</v>
      </c>
      <c r="B11" s="1">
        <v>10</v>
      </c>
      <c r="C11" s="1" t="s">
        <v>66</v>
      </c>
      <c r="D11" s="1" t="s">
        <v>20</v>
      </c>
      <c r="E11" s="1">
        <v>4</v>
      </c>
      <c r="F11" s="1">
        <v>3</v>
      </c>
      <c r="G11" s="1" t="s">
        <v>84</v>
      </c>
      <c r="H11" s="1" t="s">
        <v>83</v>
      </c>
      <c r="I11" s="1">
        <f t="shared" si="2"/>
        <v>5</v>
      </c>
      <c r="J11" s="1">
        <f t="shared" si="3"/>
        <v>5</v>
      </c>
      <c r="K11" s="1">
        <f t="shared" si="4"/>
        <v>2</v>
      </c>
      <c r="L11" s="1">
        <f t="shared" si="5"/>
        <v>0</v>
      </c>
      <c r="M11" s="1">
        <f t="shared" si="6"/>
        <v>1</v>
      </c>
      <c r="N11" s="1">
        <f t="shared" si="7"/>
        <v>0</v>
      </c>
      <c r="O11" s="1">
        <f t="shared" si="8"/>
        <v>2</v>
      </c>
      <c r="P11" s="1">
        <f t="shared" si="9"/>
        <v>2</v>
      </c>
      <c r="Q11" s="1">
        <f t="shared" si="10"/>
        <v>0</v>
      </c>
      <c r="R11" s="1">
        <f t="shared" si="11"/>
        <v>3</v>
      </c>
      <c r="S11" s="1">
        <f t="shared" si="12"/>
        <v>3</v>
      </c>
      <c r="T11" s="1">
        <f t="shared" si="13"/>
        <v>0</v>
      </c>
      <c r="U11" s="1">
        <f t="shared" si="14"/>
        <v>2</v>
      </c>
      <c r="V11" s="1">
        <f t="shared" si="15"/>
        <v>1</v>
      </c>
      <c r="W11" s="1">
        <f t="shared" si="16"/>
        <v>0</v>
      </c>
      <c r="X11" s="1">
        <f t="shared" si="17"/>
        <v>4</v>
      </c>
      <c r="Y11" s="1">
        <f t="shared" si="18"/>
        <v>3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5</v>
      </c>
      <c r="AE11" s="1">
        <f t="shared" si="22"/>
        <v>5</v>
      </c>
      <c r="AF11" s="1">
        <f t="shared" si="23"/>
        <v>0</v>
      </c>
      <c r="AG11" s="43"/>
      <c r="AM11" s="1" t="s">
        <v>20</v>
      </c>
      <c r="AN11" s="1" t="s">
        <v>7</v>
      </c>
    </row>
    <row r="12" spans="1:41" x14ac:dyDescent="0.3">
      <c r="A12" s="42">
        <v>45958</v>
      </c>
      <c r="B12" s="1">
        <v>11</v>
      </c>
      <c r="C12" s="1" t="s">
        <v>66</v>
      </c>
      <c r="D12" s="1" t="s">
        <v>12</v>
      </c>
      <c r="E12" s="1">
        <v>0</v>
      </c>
      <c r="F12" s="1">
        <v>2</v>
      </c>
      <c r="G12" s="1" t="s">
        <v>83</v>
      </c>
      <c r="H12" s="1" t="s">
        <v>83</v>
      </c>
      <c r="I12" s="1">
        <f t="shared" si="2"/>
        <v>5</v>
      </c>
      <c r="J12" s="1">
        <f t="shared" si="3"/>
        <v>6</v>
      </c>
      <c r="K12" s="1">
        <f t="shared" si="4"/>
        <v>2</v>
      </c>
      <c r="L12" s="1">
        <f t="shared" si="5"/>
        <v>0</v>
      </c>
      <c r="M12" s="1">
        <f t="shared" si="6"/>
        <v>1</v>
      </c>
      <c r="N12" s="1">
        <f t="shared" si="7"/>
        <v>0</v>
      </c>
      <c r="O12" s="1">
        <f t="shared" si="8"/>
        <v>2</v>
      </c>
      <c r="P12" s="1">
        <f t="shared" si="9"/>
        <v>3</v>
      </c>
      <c r="Q12" s="1">
        <f t="shared" si="10"/>
        <v>0</v>
      </c>
      <c r="R12" s="1">
        <f t="shared" si="11"/>
        <v>3</v>
      </c>
      <c r="S12" s="1">
        <f t="shared" si="12"/>
        <v>3</v>
      </c>
      <c r="T12" s="1">
        <f t="shared" si="13"/>
        <v>0</v>
      </c>
      <c r="U12" s="1">
        <f t="shared" si="14"/>
        <v>2</v>
      </c>
      <c r="V12" s="1">
        <f t="shared" si="15"/>
        <v>1</v>
      </c>
      <c r="W12" s="1">
        <f t="shared" si="16"/>
        <v>0</v>
      </c>
      <c r="X12" s="1">
        <f t="shared" si="17"/>
        <v>4</v>
      </c>
      <c r="Y12" s="1">
        <f t="shared" si="18"/>
        <v>3</v>
      </c>
      <c r="Z12" s="1">
        <f t="shared" si="19"/>
        <v>0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4</v>
      </c>
      <c r="AE12" s="1">
        <f t="shared" ref="AE12:AE43" si="25">IF(AC12="","",COUNTIFS(AC3:AC12,"L"))</f>
        <v>6</v>
      </c>
      <c r="AF12" s="1">
        <f t="shared" ref="AF12:AF43" si="26">IF(AC12="","",COUNTIFS(AC3:AC12,"OTL"))</f>
        <v>0</v>
      </c>
      <c r="AG12" s="43"/>
      <c r="AM12" s="1" t="s">
        <v>19</v>
      </c>
      <c r="AN12" s="1" t="s">
        <v>6</v>
      </c>
    </row>
    <row r="13" spans="1:41" x14ac:dyDescent="0.3">
      <c r="A13" s="42">
        <v>45960</v>
      </c>
      <c r="B13" s="1">
        <v>12</v>
      </c>
      <c r="C13" s="1" t="s">
        <v>65</v>
      </c>
      <c r="D13" s="1" t="s">
        <v>6</v>
      </c>
      <c r="E13" s="1">
        <v>4</v>
      </c>
      <c r="F13" s="1">
        <v>3</v>
      </c>
      <c r="G13" s="1" t="s">
        <v>84</v>
      </c>
      <c r="H13" s="1" t="s">
        <v>84</v>
      </c>
      <c r="I13" s="1">
        <f t="shared" si="2"/>
        <v>6</v>
      </c>
      <c r="J13" s="1">
        <f t="shared" si="3"/>
        <v>6</v>
      </c>
      <c r="K13" s="1">
        <f t="shared" si="4"/>
        <v>3</v>
      </c>
      <c r="L13" s="1">
        <f t="shared" si="5"/>
        <v>0</v>
      </c>
      <c r="M13" s="1">
        <f t="shared" si="6"/>
        <v>2</v>
      </c>
      <c r="N13" s="1">
        <f t="shared" si="7"/>
        <v>0</v>
      </c>
      <c r="O13" s="1">
        <f t="shared" si="8"/>
        <v>2</v>
      </c>
      <c r="P13" s="1">
        <f t="shared" si="9"/>
        <v>3</v>
      </c>
      <c r="Q13" s="1">
        <f t="shared" si="10"/>
        <v>0</v>
      </c>
      <c r="R13" s="1">
        <f t="shared" si="11"/>
        <v>4</v>
      </c>
      <c r="S13" s="1">
        <f t="shared" si="12"/>
        <v>3</v>
      </c>
      <c r="T13" s="1">
        <f t="shared" si="13"/>
        <v>0</v>
      </c>
      <c r="U13" s="1">
        <f t="shared" si="14"/>
        <v>2</v>
      </c>
      <c r="V13" s="1">
        <f t="shared" si="15"/>
        <v>1</v>
      </c>
      <c r="W13" s="1">
        <f t="shared" si="16"/>
        <v>0</v>
      </c>
      <c r="X13" s="1">
        <f t="shared" si="17"/>
        <v>5</v>
      </c>
      <c r="Y13" s="1">
        <f t="shared" si="18"/>
        <v>3</v>
      </c>
      <c r="Z13" s="1">
        <f t="shared" si="19"/>
        <v>0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5</v>
      </c>
      <c r="AE13" s="1">
        <f t="shared" si="25"/>
        <v>5</v>
      </c>
      <c r="AF13" s="1">
        <f t="shared" si="26"/>
        <v>0</v>
      </c>
      <c r="AG13" s="43"/>
      <c r="AM13" s="1" t="s">
        <v>18</v>
      </c>
      <c r="AN13" s="1" t="s">
        <v>95</v>
      </c>
    </row>
    <row r="14" spans="1:41" x14ac:dyDescent="0.3">
      <c r="A14" s="42">
        <v>45962</v>
      </c>
      <c r="B14" s="1">
        <v>13</v>
      </c>
      <c r="C14" s="1" t="s">
        <v>65</v>
      </c>
      <c r="D14" s="1" t="s">
        <v>17</v>
      </c>
      <c r="E14" s="1">
        <v>2</v>
      </c>
      <c r="F14" s="1">
        <v>5</v>
      </c>
      <c r="G14" s="1" t="s">
        <v>83</v>
      </c>
      <c r="H14" s="1" t="s">
        <v>83</v>
      </c>
      <c r="I14" s="1">
        <f t="shared" si="2"/>
        <v>6</v>
      </c>
      <c r="J14" s="1">
        <f t="shared" si="3"/>
        <v>7</v>
      </c>
      <c r="K14" s="1">
        <f t="shared" si="4"/>
        <v>3</v>
      </c>
      <c r="L14" s="1">
        <f t="shared" si="5"/>
        <v>0</v>
      </c>
      <c r="M14" s="1">
        <f t="shared" si="6"/>
        <v>2</v>
      </c>
      <c r="N14" s="1">
        <f t="shared" si="7"/>
        <v>0</v>
      </c>
      <c r="O14" s="1">
        <f t="shared" si="8"/>
        <v>2</v>
      </c>
      <c r="P14" s="1">
        <f t="shared" si="9"/>
        <v>3</v>
      </c>
      <c r="Q14" s="1">
        <f t="shared" si="10"/>
        <v>0</v>
      </c>
      <c r="R14" s="1">
        <f t="shared" si="11"/>
        <v>4</v>
      </c>
      <c r="S14" s="1">
        <f t="shared" si="12"/>
        <v>4</v>
      </c>
      <c r="T14" s="1">
        <f t="shared" si="13"/>
        <v>0</v>
      </c>
      <c r="U14" s="1">
        <f t="shared" si="14"/>
        <v>2</v>
      </c>
      <c r="V14" s="1">
        <f t="shared" si="15"/>
        <v>1</v>
      </c>
      <c r="W14" s="1">
        <f t="shared" si="16"/>
        <v>0</v>
      </c>
      <c r="X14" s="1">
        <f t="shared" si="17"/>
        <v>5</v>
      </c>
      <c r="Y14" s="1">
        <f t="shared" si="18"/>
        <v>4</v>
      </c>
      <c r="Z14" s="1">
        <f t="shared" si="19"/>
        <v>0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5</v>
      </c>
      <c r="AE14" s="1">
        <f t="shared" si="25"/>
        <v>5</v>
      </c>
      <c r="AF14" s="1">
        <f t="shared" si="26"/>
        <v>0</v>
      </c>
      <c r="AG14" s="43"/>
      <c r="AM14" s="1" t="s">
        <v>17</v>
      </c>
      <c r="AN14" s="1" t="s">
        <v>2</v>
      </c>
    </row>
    <row r="15" spans="1:41" x14ac:dyDescent="0.3">
      <c r="A15" s="42">
        <v>45964</v>
      </c>
      <c r="B15" s="1">
        <v>14</v>
      </c>
      <c r="C15" s="1" t="s">
        <v>65</v>
      </c>
      <c r="D15" s="1" t="s">
        <v>15</v>
      </c>
      <c r="E15" s="1">
        <v>5</v>
      </c>
      <c r="F15" s="1">
        <v>4</v>
      </c>
      <c r="G15" s="1" t="s">
        <v>84</v>
      </c>
      <c r="H15" s="1" t="s">
        <v>83</v>
      </c>
      <c r="I15" s="1">
        <f t="shared" si="2"/>
        <v>7</v>
      </c>
      <c r="J15" s="1">
        <f t="shared" si="3"/>
        <v>7</v>
      </c>
      <c r="K15" s="1">
        <f t="shared" si="4"/>
        <v>4</v>
      </c>
      <c r="L15" s="1">
        <f t="shared" si="5"/>
        <v>0</v>
      </c>
      <c r="M15" s="1">
        <f t="shared" si="6"/>
        <v>2</v>
      </c>
      <c r="N15" s="1">
        <f t="shared" si="7"/>
        <v>0</v>
      </c>
      <c r="O15" s="1">
        <f t="shared" si="8"/>
        <v>2</v>
      </c>
      <c r="P15" s="1">
        <f t="shared" si="9"/>
        <v>3</v>
      </c>
      <c r="Q15" s="1">
        <f t="shared" si="10"/>
        <v>0</v>
      </c>
      <c r="R15" s="1">
        <f t="shared" si="11"/>
        <v>5</v>
      </c>
      <c r="S15" s="1">
        <f t="shared" si="12"/>
        <v>4</v>
      </c>
      <c r="T15" s="1">
        <f t="shared" si="13"/>
        <v>0</v>
      </c>
      <c r="U15" s="1">
        <f t="shared" si="14"/>
        <v>2</v>
      </c>
      <c r="V15" s="1">
        <f t="shared" si="15"/>
        <v>1</v>
      </c>
      <c r="W15" s="1">
        <f t="shared" si="16"/>
        <v>0</v>
      </c>
      <c r="X15" s="1">
        <f t="shared" si="17"/>
        <v>6</v>
      </c>
      <c r="Y15" s="1">
        <f t="shared" si="18"/>
        <v>4</v>
      </c>
      <c r="Z15" s="1">
        <f t="shared" si="19"/>
        <v>0</v>
      </c>
      <c r="AA15" s="1" t="str">
        <f t="shared" si="0"/>
        <v>W</v>
      </c>
      <c r="AB15" s="1">
        <f t="shared" si="20"/>
        <v>1</v>
      </c>
      <c r="AC15" s="1" t="str">
        <f t="shared" si="1"/>
        <v>W</v>
      </c>
      <c r="AD15" s="1">
        <f t="shared" si="24"/>
        <v>5</v>
      </c>
      <c r="AE15" s="1">
        <f t="shared" si="25"/>
        <v>5</v>
      </c>
      <c r="AF15" s="1">
        <f t="shared" si="26"/>
        <v>0</v>
      </c>
      <c r="AG15" s="43"/>
      <c r="AM15" s="1" t="s">
        <v>16</v>
      </c>
      <c r="AN15" s="1" t="s">
        <v>0</v>
      </c>
    </row>
    <row r="16" spans="1:41" x14ac:dyDescent="0.3">
      <c r="A16" s="42">
        <v>45966</v>
      </c>
      <c r="B16" s="1">
        <v>15</v>
      </c>
      <c r="C16" s="1" t="s">
        <v>66</v>
      </c>
      <c r="D16" s="1" t="s">
        <v>25</v>
      </c>
      <c r="E16" s="1">
        <v>2</v>
      </c>
      <c r="F16" s="1">
        <v>5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8</v>
      </c>
      <c r="K16" s="1">
        <f t="shared" si="4"/>
        <v>4</v>
      </c>
      <c r="L16" s="1">
        <f t="shared" si="5"/>
        <v>0</v>
      </c>
      <c r="M16" s="1">
        <f t="shared" si="6"/>
        <v>2</v>
      </c>
      <c r="N16" s="1">
        <f t="shared" si="7"/>
        <v>0</v>
      </c>
      <c r="O16" s="1">
        <f t="shared" si="8"/>
        <v>2</v>
      </c>
      <c r="P16" s="1">
        <f t="shared" si="9"/>
        <v>4</v>
      </c>
      <c r="Q16" s="1">
        <f t="shared" si="10"/>
        <v>0</v>
      </c>
      <c r="R16" s="1">
        <f t="shared" si="11"/>
        <v>5</v>
      </c>
      <c r="S16" s="1">
        <f t="shared" si="12"/>
        <v>4</v>
      </c>
      <c r="T16" s="1">
        <f t="shared" si="13"/>
        <v>0</v>
      </c>
      <c r="U16" s="1">
        <f t="shared" si="14"/>
        <v>2</v>
      </c>
      <c r="V16" s="1">
        <f t="shared" si="15"/>
        <v>1</v>
      </c>
      <c r="W16" s="1">
        <f t="shared" si="16"/>
        <v>0</v>
      </c>
      <c r="X16" s="1">
        <f t="shared" si="17"/>
        <v>6</v>
      </c>
      <c r="Y16" s="1">
        <f t="shared" si="18"/>
        <v>5</v>
      </c>
      <c r="Z16" s="1">
        <f t="shared" si="19"/>
        <v>0</v>
      </c>
      <c r="AA16" s="1" t="str">
        <f t="shared" si="0"/>
        <v>L</v>
      </c>
      <c r="AB16" s="1">
        <f t="shared" si="20"/>
        <v>1</v>
      </c>
      <c r="AC16" s="1" t="str">
        <f t="shared" si="1"/>
        <v>L</v>
      </c>
      <c r="AD16" s="1">
        <f t="shared" si="24"/>
        <v>4</v>
      </c>
      <c r="AE16" s="1">
        <f t="shared" si="25"/>
        <v>6</v>
      </c>
      <c r="AF16" s="1">
        <f t="shared" si="26"/>
        <v>0</v>
      </c>
      <c r="AG16" s="43"/>
      <c r="AM16" s="1" t="s">
        <v>15</v>
      </c>
    </row>
    <row r="17" spans="1:39" x14ac:dyDescent="0.3">
      <c r="A17" s="42">
        <v>45969</v>
      </c>
      <c r="B17" s="1">
        <v>16</v>
      </c>
      <c r="C17" s="1" t="s">
        <v>66</v>
      </c>
      <c r="D17" s="1" t="s">
        <v>23</v>
      </c>
      <c r="E17" s="1">
        <v>4</v>
      </c>
      <c r="F17" s="1">
        <v>3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8</v>
      </c>
      <c r="K17" s="1">
        <f t="shared" si="4"/>
        <v>4</v>
      </c>
      <c r="L17" s="1">
        <f t="shared" si="5"/>
        <v>0</v>
      </c>
      <c r="M17" s="1">
        <f t="shared" si="6"/>
        <v>2</v>
      </c>
      <c r="N17" s="1">
        <f t="shared" si="7"/>
        <v>0</v>
      </c>
      <c r="O17" s="1">
        <f t="shared" si="8"/>
        <v>3</v>
      </c>
      <c r="P17" s="1">
        <f t="shared" si="9"/>
        <v>4</v>
      </c>
      <c r="Q17" s="1">
        <f t="shared" si="10"/>
        <v>0</v>
      </c>
      <c r="R17" s="1">
        <f t="shared" si="11"/>
        <v>5</v>
      </c>
      <c r="S17" s="1">
        <f t="shared" si="12"/>
        <v>4</v>
      </c>
      <c r="T17" s="1">
        <f t="shared" si="13"/>
        <v>0</v>
      </c>
      <c r="U17" s="1">
        <f t="shared" si="14"/>
        <v>2</v>
      </c>
      <c r="V17" s="1">
        <f t="shared" si="15"/>
        <v>1</v>
      </c>
      <c r="W17" s="1">
        <f t="shared" si="16"/>
        <v>0</v>
      </c>
      <c r="X17" s="1">
        <f t="shared" si="17"/>
        <v>6</v>
      </c>
      <c r="Y17" s="1">
        <f t="shared" si="18"/>
        <v>5</v>
      </c>
      <c r="Z17" s="1">
        <f t="shared" si="19"/>
        <v>0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4</v>
      </c>
      <c r="AE17" s="1">
        <f t="shared" si="25"/>
        <v>6</v>
      </c>
      <c r="AF17" s="1">
        <f t="shared" si="26"/>
        <v>0</v>
      </c>
      <c r="AG17" s="43"/>
      <c r="AM17" s="1" t="s">
        <v>14</v>
      </c>
    </row>
    <row r="18" spans="1:39" x14ac:dyDescent="0.3">
      <c r="A18" s="42">
        <v>45970</v>
      </c>
      <c r="B18" s="1">
        <v>17</v>
      </c>
      <c r="C18" s="1" t="s">
        <v>66</v>
      </c>
      <c r="D18" s="1" t="s">
        <v>24</v>
      </c>
      <c r="E18" s="1">
        <v>4</v>
      </c>
      <c r="F18" s="1">
        <v>5</v>
      </c>
      <c r="G18" s="1" t="s">
        <v>84</v>
      </c>
      <c r="H18" s="1" t="s">
        <v>83</v>
      </c>
      <c r="I18" s="1">
        <f t="shared" si="2"/>
        <v>8</v>
      </c>
      <c r="J18" s="1">
        <f t="shared" si="3"/>
        <v>8</v>
      </c>
      <c r="K18" s="1">
        <f t="shared" si="4"/>
        <v>4</v>
      </c>
      <c r="L18" s="1">
        <f t="shared" si="5"/>
        <v>1</v>
      </c>
      <c r="M18" s="1">
        <f t="shared" si="6"/>
        <v>2</v>
      </c>
      <c r="N18" s="1">
        <f t="shared" si="7"/>
        <v>0</v>
      </c>
      <c r="O18" s="1">
        <f t="shared" si="8"/>
        <v>3</v>
      </c>
      <c r="P18" s="1">
        <f t="shared" si="9"/>
        <v>4</v>
      </c>
      <c r="Q18" s="1">
        <f t="shared" si="10"/>
        <v>1</v>
      </c>
      <c r="R18" s="1">
        <f t="shared" si="11"/>
        <v>5</v>
      </c>
      <c r="S18" s="1">
        <f t="shared" si="12"/>
        <v>4</v>
      </c>
      <c r="T18" s="1">
        <f t="shared" si="13"/>
        <v>0</v>
      </c>
      <c r="U18" s="1">
        <f t="shared" si="14"/>
        <v>2</v>
      </c>
      <c r="V18" s="1">
        <f t="shared" si="15"/>
        <v>1</v>
      </c>
      <c r="W18" s="1">
        <f t="shared" si="16"/>
        <v>0</v>
      </c>
      <c r="X18" s="1">
        <f t="shared" si="17"/>
        <v>6</v>
      </c>
      <c r="Y18" s="1">
        <f t="shared" si="18"/>
        <v>5</v>
      </c>
      <c r="Z18" s="1">
        <f t="shared" si="19"/>
        <v>1</v>
      </c>
      <c r="AA18" s="1" t="str">
        <f t="shared" si="0"/>
        <v>L</v>
      </c>
      <c r="AB18" s="1">
        <f t="shared" si="20"/>
        <v>1</v>
      </c>
      <c r="AC18" s="1" t="str">
        <f t="shared" si="1"/>
        <v>OTL</v>
      </c>
      <c r="AD18" s="1">
        <f t="shared" si="24"/>
        <v>4</v>
      </c>
      <c r="AE18" s="1">
        <f t="shared" si="25"/>
        <v>5</v>
      </c>
      <c r="AF18" s="1">
        <f t="shared" si="26"/>
        <v>1</v>
      </c>
      <c r="AG18" s="43"/>
      <c r="AM18" s="1" t="s">
        <v>13</v>
      </c>
    </row>
    <row r="19" spans="1:39" x14ac:dyDescent="0.3">
      <c r="A19" s="42">
        <v>45972</v>
      </c>
      <c r="B19" s="1">
        <v>18</v>
      </c>
      <c r="C19" s="1" t="s">
        <v>66</v>
      </c>
      <c r="D19" s="1" t="s">
        <v>0</v>
      </c>
      <c r="E19" s="1">
        <v>3</v>
      </c>
      <c r="F19" s="1">
        <v>5</v>
      </c>
      <c r="G19" s="1" t="s">
        <v>83</v>
      </c>
      <c r="H19" s="1" t="s">
        <v>83</v>
      </c>
      <c r="I19" s="1">
        <f t="shared" si="2"/>
        <v>8</v>
      </c>
      <c r="J19" s="1">
        <f t="shared" si="3"/>
        <v>9</v>
      </c>
      <c r="K19" s="1">
        <f t="shared" si="4"/>
        <v>4</v>
      </c>
      <c r="L19" s="1">
        <f t="shared" si="5"/>
        <v>1</v>
      </c>
      <c r="M19" s="1">
        <f t="shared" si="6"/>
        <v>2</v>
      </c>
      <c r="N19" s="1">
        <f t="shared" si="7"/>
        <v>0</v>
      </c>
      <c r="O19" s="1">
        <f t="shared" si="8"/>
        <v>3</v>
      </c>
      <c r="P19" s="1">
        <f t="shared" si="9"/>
        <v>5</v>
      </c>
      <c r="Q19" s="1">
        <f t="shared" si="10"/>
        <v>1</v>
      </c>
      <c r="R19" s="1">
        <f t="shared" si="11"/>
        <v>5</v>
      </c>
      <c r="S19" s="1">
        <f t="shared" si="12"/>
        <v>4</v>
      </c>
      <c r="T19" s="1">
        <f t="shared" si="13"/>
        <v>0</v>
      </c>
      <c r="U19" s="1">
        <f t="shared" si="14"/>
        <v>2</v>
      </c>
      <c r="V19" s="1">
        <f t="shared" si="15"/>
        <v>1</v>
      </c>
      <c r="W19" s="1">
        <f t="shared" si="16"/>
        <v>0</v>
      </c>
      <c r="X19" s="1">
        <f t="shared" si="17"/>
        <v>6</v>
      </c>
      <c r="Y19" s="1">
        <f t="shared" si="18"/>
        <v>6</v>
      </c>
      <c r="Z19" s="1">
        <f t="shared" si="19"/>
        <v>1</v>
      </c>
      <c r="AA19" s="1" t="str">
        <f t="shared" si="0"/>
        <v>L</v>
      </c>
      <c r="AB19" s="1">
        <f t="shared" si="20"/>
        <v>2</v>
      </c>
      <c r="AC19" s="1" t="str">
        <f t="shared" si="1"/>
        <v>L</v>
      </c>
      <c r="AD19" s="1">
        <f t="shared" si="24"/>
        <v>4</v>
      </c>
      <c r="AE19" s="1">
        <f t="shared" si="25"/>
        <v>5</v>
      </c>
      <c r="AF19" s="1">
        <f t="shared" si="26"/>
        <v>1</v>
      </c>
      <c r="AG19" s="43"/>
      <c r="AM19" s="1" t="s">
        <v>12</v>
      </c>
    </row>
    <row r="20" spans="1:39" x14ac:dyDescent="0.3">
      <c r="A20" s="42">
        <v>45975</v>
      </c>
      <c r="B20" s="1">
        <v>19</v>
      </c>
      <c r="C20" s="1" t="s">
        <v>65</v>
      </c>
      <c r="D20" s="1" t="s">
        <v>26</v>
      </c>
      <c r="E20" s="1">
        <v>3</v>
      </c>
      <c r="F20" s="1">
        <v>4</v>
      </c>
      <c r="G20" s="1" t="s">
        <v>84</v>
      </c>
      <c r="H20" s="1" t="s">
        <v>83</v>
      </c>
      <c r="I20" s="1">
        <f t="shared" si="2"/>
        <v>8</v>
      </c>
      <c r="J20" s="1">
        <f t="shared" si="3"/>
        <v>9</v>
      </c>
      <c r="K20" s="1">
        <f t="shared" si="4"/>
        <v>4</v>
      </c>
      <c r="L20" s="1">
        <f t="shared" si="5"/>
        <v>2</v>
      </c>
      <c r="M20" s="1">
        <f t="shared" si="6"/>
        <v>2</v>
      </c>
      <c r="N20" s="1">
        <f t="shared" si="7"/>
        <v>0</v>
      </c>
      <c r="O20" s="1">
        <f t="shared" si="8"/>
        <v>3</v>
      </c>
      <c r="P20" s="1">
        <f t="shared" si="9"/>
        <v>5</v>
      </c>
      <c r="Q20" s="1">
        <f t="shared" si="10"/>
        <v>1</v>
      </c>
      <c r="R20" s="1">
        <f t="shared" si="11"/>
        <v>5</v>
      </c>
      <c r="S20" s="1">
        <f t="shared" si="12"/>
        <v>4</v>
      </c>
      <c r="T20" s="1">
        <f t="shared" si="13"/>
        <v>1</v>
      </c>
      <c r="U20" s="1">
        <f t="shared" si="14"/>
        <v>2</v>
      </c>
      <c r="V20" s="1">
        <f t="shared" si="15"/>
        <v>1</v>
      </c>
      <c r="W20" s="1">
        <f t="shared" si="16"/>
        <v>0</v>
      </c>
      <c r="X20" s="1">
        <f t="shared" si="17"/>
        <v>6</v>
      </c>
      <c r="Y20" s="1">
        <f t="shared" si="18"/>
        <v>6</v>
      </c>
      <c r="Z20" s="1">
        <f t="shared" si="19"/>
        <v>1</v>
      </c>
      <c r="AA20" s="1" t="str">
        <f t="shared" si="0"/>
        <v>L</v>
      </c>
      <c r="AB20" s="1">
        <f t="shared" si="20"/>
        <v>3</v>
      </c>
      <c r="AC20" s="1" t="str">
        <f t="shared" si="1"/>
        <v>OTL</v>
      </c>
      <c r="AD20" s="1">
        <f t="shared" si="24"/>
        <v>4</v>
      </c>
      <c r="AE20" s="1">
        <f t="shared" si="25"/>
        <v>4</v>
      </c>
      <c r="AF20" s="1">
        <f t="shared" si="26"/>
        <v>2</v>
      </c>
      <c r="AG20" s="43"/>
      <c r="AM20" s="1" t="s">
        <v>11</v>
      </c>
    </row>
    <row r="21" spans="1:39" x14ac:dyDescent="0.3">
      <c r="A21" s="42">
        <v>45977</v>
      </c>
      <c r="B21" s="1">
        <v>20</v>
      </c>
      <c r="C21" s="1" t="s">
        <v>65</v>
      </c>
      <c r="D21" s="1" t="s">
        <v>5</v>
      </c>
      <c r="E21" s="1">
        <v>6</v>
      </c>
      <c r="F21" s="1">
        <v>2</v>
      </c>
      <c r="G21" s="1" t="s">
        <v>83</v>
      </c>
      <c r="H21" s="1" t="s">
        <v>83</v>
      </c>
      <c r="I21" s="1">
        <f t="shared" si="2"/>
        <v>9</v>
      </c>
      <c r="J21" s="1">
        <f t="shared" si="3"/>
        <v>9</v>
      </c>
      <c r="K21" s="1">
        <f t="shared" si="4"/>
        <v>4</v>
      </c>
      <c r="L21" s="1">
        <f t="shared" si="5"/>
        <v>2</v>
      </c>
      <c r="M21" s="1">
        <f t="shared" si="6"/>
        <v>2</v>
      </c>
      <c r="N21" s="1">
        <f t="shared" si="7"/>
        <v>0</v>
      </c>
      <c r="O21" s="1">
        <f t="shared" si="8"/>
        <v>3</v>
      </c>
      <c r="P21" s="1">
        <f t="shared" si="9"/>
        <v>5</v>
      </c>
      <c r="Q21" s="1">
        <f t="shared" si="10"/>
        <v>1</v>
      </c>
      <c r="R21" s="1">
        <f t="shared" si="11"/>
        <v>6</v>
      </c>
      <c r="S21" s="1">
        <f t="shared" si="12"/>
        <v>4</v>
      </c>
      <c r="T21" s="1">
        <f t="shared" si="13"/>
        <v>1</v>
      </c>
      <c r="U21" s="1">
        <f t="shared" si="14"/>
        <v>2</v>
      </c>
      <c r="V21" s="1">
        <f t="shared" si="15"/>
        <v>1</v>
      </c>
      <c r="W21" s="1">
        <f t="shared" si="16"/>
        <v>0</v>
      </c>
      <c r="X21" s="1">
        <f t="shared" si="17"/>
        <v>6</v>
      </c>
      <c r="Y21" s="1">
        <f t="shared" si="18"/>
        <v>6</v>
      </c>
      <c r="Z21" s="1">
        <f t="shared" si="19"/>
        <v>1</v>
      </c>
      <c r="AA21" s="1" t="str">
        <f t="shared" si="0"/>
        <v>W</v>
      </c>
      <c r="AB21" s="1">
        <f t="shared" si="20"/>
        <v>1</v>
      </c>
      <c r="AC21" s="1" t="str">
        <f t="shared" si="1"/>
        <v>W</v>
      </c>
      <c r="AD21" s="1">
        <f t="shared" si="24"/>
        <v>4</v>
      </c>
      <c r="AE21" s="1">
        <f t="shared" si="25"/>
        <v>4</v>
      </c>
      <c r="AF21" s="1">
        <f t="shared" si="26"/>
        <v>2</v>
      </c>
      <c r="AG21" s="43"/>
      <c r="AM21" s="1" t="s">
        <v>10</v>
      </c>
    </row>
    <row r="22" spans="1:39" x14ac:dyDescent="0.3">
      <c r="A22" s="42">
        <v>45978</v>
      </c>
      <c r="B22" s="1">
        <v>21</v>
      </c>
      <c r="C22" s="1" t="s">
        <v>65</v>
      </c>
      <c r="D22" s="1" t="s">
        <v>19</v>
      </c>
      <c r="E22" s="1">
        <v>5</v>
      </c>
      <c r="F22" s="1">
        <v>8</v>
      </c>
      <c r="G22" s="1" t="s">
        <v>83</v>
      </c>
      <c r="H22" s="1" t="s">
        <v>83</v>
      </c>
      <c r="I22" s="1">
        <f t="shared" si="2"/>
        <v>9</v>
      </c>
      <c r="J22" s="1">
        <f t="shared" si="3"/>
        <v>10</v>
      </c>
      <c r="K22" s="1">
        <f t="shared" si="4"/>
        <v>4</v>
      </c>
      <c r="L22" s="1">
        <f t="shared" si="5"/>
        <v>2</v>
      </c>
      <c r="M22" s="1">
        <f t="shared" si="6"/>
        <v>2</v>
      </c>
      <c r="N22" s="1">
        <f t="shared" si="7"/>
        <v>0</v>
      </c>
      <c r="O22" s="1">
        <f t="shared" si="8"/>
        <v>3</v>
      </c>
      <c r="P22" s="1">
        <f t="shared" si="9"/>
        <v>5</v>
      </c>
      <c r="Q22" s="1">
        <f t="shared" si="10"/>
        <v>1</v>
      </c>
      <c r="R22" s="1">
        <f t="shared" si="11"/>
        <v>6</v>
      </c>
      <c r="S22" s="1">
        <f t="shared" si="12"/>
        <v>5</v>
      </c>
      <c r="T22" s="1">
        <f t="shared" si="13"/>
        <v>1</v>
      </c>
      <c r="U22" s="1">
        <f t="shared" si="14"/>
        <v>2</v>
      </c>
      <c r="V22" s="1">
        <f t="shared" si="15"/>
        <v>1</v>
      </c>
      <c r="W22" s="1">
        <f t="shared" si="16"/>
        <v>0</v>
      </c>
      <c r="X22" s="1">
        <f t="shared" si="17"/>
        <v>6</v>
      </c>
      <c r="Y22" s="1">
        <f t="shared" si="18"/>
        <v>6</v>
      </c>
      <c r="Z22" s="1">
        <f t="shared" si="19"/>
        <v>1</v>
      </c>
      <c r="AA22" s="1" t="str">
        <f t="shared" si="0"/>
        <v>L</v>
      </c>
      <c r="AB22" s="1">
        <f t="shared" si="20"/>
        <v>1</v>
      </c>
      <c r="AC22" s="1" t="str">
        <f t="shared" si="1"/>
        <v>L</v>
      </c>
      <c r="AD22" s="1">
        <f t="shared" si="24"/>
        <v>4</v>
      </c>
      <c r="AE22" s="1">
        <f t="shared" si="25"/>
        <v>4</v>
      </c>
      <c r="AF22" s="1">
        <f t="shared" si="26"/>
        <v>2</v>
      </c>
      <c r="AG22" s="43"/>
      <c r="AM22" s="1" t="s">
        <v>9</v>
      </c>
    </row>
    <row r="23" spans="1:39" x14ac:dyDescent="0.3">
      <c r="A23" s="42">
        <v>45981</v>
      </c>
      <c r="B23" s="1">
        <v>22</v>
      </c>
      <c r="C23" s="1" t="s">
        <v>66</v>
      </c>
      <c r="D23" s="1" t="s">
        <v>22</v>
      </c>
      <c r="E23" s="1">
        <v>2</v>
      </c>
      <c r="F23" s="1">
        <v>4</v>
      </c>
      <c r="G23" s="1" t="s">
        <v>83</v>
      </c>
      <c r="H23" s="1" t="s">
        <v>83</v>
      </c>
      <c r="I23" s="1">
        <f t="shared" si="2"/>
        <v>9</v>
      </c>
      <c r="J23" s="1">
        <f t="shared" si="3"/>
        <v>11</v>
      </c>
      <c r="K23" s="1">
        <f t="shared" si="4"/>
        <v>4</v>
      </c>
      <c r="L23" s="1">
        <f t="shared" si="5"/>
        <v>2</v>
      </c>
      <c r="M23" s="1">
        <f t="shared" si="6"/>
        <v>2</v>
      </c>
      <c r="N23" s="1">
        <f t="shared" si="7"/>
        <v>0</v>
      </c>
      <c r="O23" s="1">
        <f t="shared" si="8"/>
        <v>3</v>
      </c>
      <c r="P23" s="1">
        <f t="shared" si="9"/>
        <v>6</v>
      </c>
      <c r="Q23" s="1">
        <f t="shared" si="10"/>
        <v>1</v>
      </c>
      <c r="R23" s="1">
        <f t="shared" si="11"/>
        <v>6</v>
      </c>
      <c r="S23" s="1">
        <f t="shared" si="12"/>
        <v>5</v>
      </c>
      <c r="T23" s="1">
        <f t="shared" si="13"/>
        <v>1</v>
      </c>
      <c r="U23" s="1">
        <f t="shared" si="14"/>
        <v>2</v>
      </c>
      <c r="V23" s="1">
        <f t="shared" si="15"/>
        <v>1</v>
      </c>
      <c r="W23" s="1">
        <f t="shared" si="16"/>
        <v>0</v>
      </c>
      <c r="X23" s="1">
        <f t="shared" si="17"/>
        <v>6</v>
      </c>
      <c r="Y23" s="1">
        <f t="shared" si="18"/>
        <v>7</v>
      </c>
      <c r="Z23" s="1">
        <f t="shared" si="19"/>
        <v>1</v>
      </c>
      <c r="AA23" s="1" t="str">
        <f t="shared" si="0"/>
        <v>L</v>
      </c>
      <c r="AB23" s="1">
        <f t="shared" si="20"/>
        <v>2</v>
      </c>
      <c r="AC23" s="1" t="str">
        <f t="shared" si="1"/>
        <v>L</v>
      </c>
      <c r="AD23" s="1">
        <f t="shared" si="24"/>
        <v>3</v>
      </c>
      <c r="AE23" s="1">
        <f t="shared" si="25"/>
        <v>5</v>
      </c>
      <c r="AF23" s="1">
        <f t="shared" si="26"/>
        <v>2</v>
      </c>
      <c r="AG23" s="43"/>
      <c r="AM23" s="1" t="s">
        <v>8</v>
      </c>
    </row>
    <row r="24" spans="1:39" x14ac:dyDescent="0.3">
      <c r="A24" s="42">
        <v>45984</v>
      </c>
      <c r="B24" s="1">
        <v>23</v>
      </c>
      <c r="C24" s="1" t="s">
        <v>66</v>
      </c>
      <c r="D24" s="1" t="s">
        <v>27</v>
      </c>
      <c r="E24" s="1">
        <v>2</v>
      </c>
      <c r="F24" s="1">
        <v>5</v>
      </c>
      <c r="G24" s="1" t="s">
        <v>83</v>
      </c>
      <c r="H24" s="1" t="s">
        <v>83</v>
      </c>
      <c r="I24" s="1">
        <f t="shared" si="2"/>
        <v>9</v>
      </c>
      <c r="J24" s="1">
        <f t="shared" si="3"/>
        <v>12</v>
      </c>
      <c r="K24" s="1">
        <f t="shared" si="4"/>
        <v>4</v>
      </c>
      <c r="L24" s="1">
        <f t="shared" si="5"/>
        <v>2</v>
      </c>
      <c r="M24" s="1">
        <f t="shared" si="6"/>
        <v>2</v>
      </c>
      <c r="N24" s="1">
        <f t="shared" si="7"/>
        <v>0</v>
      </c>
      <c r="O24" s="1">
        <f t="shared" si="8"/>
        <v>3</v>
      </c>
      <c r="P24" s="1">
        <f t="shared" si="9"/>
        <v>7</v>
      </c>
      <c r="Q24" s="1">
        <f t="shared" si="10"/>
        <v>1</v>
      </c>
      <c r="R24" s="1">
        <f t="shared" si="11"/>
        <v>6</v>
      </c>
      <c r="S24" s="1">
        <f t="shared" si="12"/>
        <v>5</v>
      </c>
      <c r="T24" s="1">
        <f t="shared" si="13"/>
        <v>1</v>
      </c>
      <c r="U24" s="1">
        <f t="shared" si="14"/>
        <v>2</v>
      </c>
      <c r="V24" s="1">
        <f t="shared" si="15"/>
        <v>2</v>
      </c>
      <c r="W24" s="1">
        <f t="shared" si="16"/>
        <v>0</v>
      </c>
      <c r="X24" s="1">
        <f t="shared" si="17"/>
        <v>6</v>
      </c>
      <c r="Y24" s="1">
        <f t="shared" si="18"/>
        <v>8</v>
      </c>
      <c r="Z24" s="1">
        <f t="shared" si="19"/>
        <v>1</v>
      </c>
      <c r="AA24" s="1" t="str">
        <f t="shared" si="0"/>
        <v>L</v>
      </c>
      <c r="AB24" s="1">
        <f t="shared" si="20"/>
        <v>3</v>
      </c>
      <c r="AC24" s="1" t="str">
        <f t="shared" si="1"/>
        <v>L</v>
      </c>
      <c r="AD24" s="1">
        <f t="shared" si="24"/>
        <v>3</v>
      </c>
      <c r="AE24" s="1">
        <f t="shared" si="25"/>
        <v>5</v>
      </c>
      <c r="AF24" s="1">
        <f t="shared" si="26"/>
        <v>2</v>
      </c>
      <c r="AG24" s="43"/>
      <c r="AM24" s="1" t="s">
        <v>7</v>
      </c>
    </row>
    <row r="25" spans="1:39" x14ac:dyDescent="0.3">
      <c r="A25" s="42">
        <v>45987</v>
      </c>
      <c r="B25" s="1">
        <v>24</v>
      </c>
      <c r="C25" s="1" t="s">
        <v>65</v>
      </c>
      <c r="D25" s="1" t="s">
        <v>31</v>
      </c>
      <c r="E25" s="1">
        <v>5</v>
      </c>
      <c r="F25" s="1">
        <v>4</v>
      </c>
      <c r="G25" s="1" t="s">
        <v>83</v>
      </c>
      <c r="H25" s="1" t="s">
        <v>83</v>
      </c>
      <c r="I25" s="1">
        <f t="shared" si="2"/>
        <v>10</v>
      </c>
      <c r="J25" s="1">
        <f t="shared" si="3"/>
        <v>12</v>
      </c>
      <c r="K25" s="1">
        <f t="shared" si="4"/>
        <v>4</v>
      </c>
      <c r="L25" s="1">
        <f t="shared" si="5"/>
        <v>2</v>
      </c>
      <c r="M25" s="1">
        <f t="shared" si="6"/>
        <v>2</v>
      </c>
      <c r="N25" s="1">
        <f t="shared" si="7"/>
        <v>0</v>
      </c>
      <c r="O25" s="1">
        <f t="shared" si="8"/>
        <v>3</v>
      </c>
      <c r="P25" s="1">
        <f t="shared" si="9"/>
        <v>7</v>
      </c>
      <c r="Q25" s="1">
        <f t="shared" si="10"/>
        <v>1</v>
      </c>
      <c r="R25" s="1">
        <f t="shared" si="11"/>
        <v>7</v>
      </c>
      <c r="S25" s="1">
        <f t="shared" si="12"/>
        <v>5</v>
      </c>
      <c r="T25" s="1">
        <f t="shared" si="13"/>
        <v>1</v>
      </c>
      <c r="U25" s="1">
        <f t="shared" si="14"/>
        <v>3</v>
      </c>
      <c r="V25" s="1">
        <f t="shared" si="15"/>
        <v>2</v>
      </c>
      <c r="W25" s="1">
        <f t="shared" si="16"/>
        <v>0</v>
      </c>
      <c r="X25" s="1">
        <f t="shared" si="17"/>
        <v>7</v>
      </c>
      <c r="Y25" s="1">
        <f t="shared" si="18"/>
        <v>8</v>
      </c>
      <c r="Z25" s="1">
        <f t="shared" si="19"/>
        <v>1</v>
      </c>
      <c r="AA25" s="1" t="str">
        <f t="shared" si="0"/>
        <v>W</v>
      </c>
      <c r="AB25" s="1">
        <f t="shared" si="20"/>
        <v>1</v>
      </c>
      <c r="AC25" s="1" t="str">
        <f t="shared" si="1"/>
        <v>W</v>
      </c>
      <c r="AD25" s="1">
        <f t="shared" si="24"/>
        <v>3</v>
      </c>
      <c r="AE25" s="1">
        <f t="shared" si="25"/>
        <v>5</v>
      </c>
      <c r="AF25" s="1">
        <f t="shared" si="26"/>
        <v>2</v>
      </c>
      <c r="AG25" s="43"/>
      <c r="AM25" s="1" t="s">
        <v>6</v>
      </c>
    </row>
    <row r="26" spans="1:39" x14ac:dyDescent="0.3">
      <c r="A26" s="42">
        <v>45989</v>
      </c>
      <c r="B26" s="1">
        <v>25</v>
      </c>
      <c r="C26" s="1" t="s">
        <v>65</v>
      </c>
      <c r="D26" s="1" t="s">
        <v>8</v>
      </c>
      <c r="E26" s="1">
        <v>2</v>
      </c>
      <c r="F26" s="1">
        <v>3</v>
      </c>
      <c r="G26" s="1" t="s">
        <v>83</v>
      </c>
      <c r="H26" s="1" t="s">
        <v>83</v>
      </c>
      <c r="I26" s="1">
        <f t="shared" si="2"/>
        <v>10</v>
      </c>
      <c r="J26" s="1">
        <f t="shared" si="3"/>
        <v>13</v>
      </c>
      <c r="K26" s="1">
        <f t="shared" si="4"/>
        <v>4</v>
      </c>
      <c r="L26" s="1">
        <f t="shared" si="5"/>
        <v>2</v>
      </c>
      <c r="M26" s="1">
        <f t="shared" si="6"/>
        <v>2</v>
      </c>
      <c r="N26" s="1">
        <f t="shared" si="7"/>
        <v>0</v>
      </c>
      <c r="O26" s="1">
        <f t="shared" si="8"/>
        <v>3</v>
      </c>
      <c r="P26" s="1">
        <f t="shared" si="9"/>
        <v>7</v>
      </c>
      <c r="Q26" s="1">
        <f t="shared" si="10"/>
        <v>1</v>
      </c>
      <c r="R26" s="1">
        <f t="shared" si="11"/>
        <v>7</v>
      </c>
      <c r="S26" s="1">
        <f t="shared" si="12"/>
        <v>6</v>
      </c>
      <c r="T26" s="1">
        <f t="shared" si="13"/>
        <v>1</v>
      </c>
      <c r="U26" s="1">
        <f t="shared" si="14"/>
        <v>3</v>
      </c>
      <c r="V26" s="1">
        <f t="shared" si="15"/>
        <v>3</v>
      </c>
      <c r="W26" s="1">
        <f t="shared" si="16"/>
        <v>0</v>
      </c>
      <c r="X26" s="1">
        <f t="shared" si="17"/>
        <v>7</v>
      </c>
      <c r="Y26" s="1">
        <f t="shared" si="18"/>
        <v>9</v>
      </c>
      <c r="Z26" s="1">
        <f t="shared" si="19"/>
        <v>1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3</v>
      </c>
      <c r="AE26" s="1">
        <f t="shared" si="25"/>
        <v>5</v>
      </c>
      <c r="AF26" s="1">
        <f t="shared" si="26"/>
        <v>2</v>
      </c>
      <c r="AG26" s="43"/>
      <c r="AM26" s="1" t="s">
        <v>5</v>
      </c>
    </row>
    <row r="27" spans="1:39" x14ac:dyDescent="0.3">
      <c r="A27" s="42">
        <v>45990</v>
      </c>
      <c r="B27" s="1">
        <v>26</v>
      </c>
      <c r="C27" s="1" t="s">
        <v>65</v>
      </c>
      <c r="D27" s="1" t="s">
        <v>18</v>
      </c>
      <c r="E27" s="1">
        <v>1</v>
      </c>
      <c r="F27" s="1">
        <v>2</v>
      </c>
      <c r="G27" s="1" t="s">
        <v>84</v>
      </c>
      <c r="H27" s="1" t="s">
        <v>83</v>
      </c>
      <c r="I27" s="1">
        <f t="shared" si="2"/>
        <v>10</v>
      </c>
      <c r="J27" s="1">
        <f t="shared" si="3"/>
        <v>13</v>
      </c>
      <c r="K27" s="1">
        <f t="shared" si="4"/>
        <v>4</v>
      </c>
      <c r="L27" s="1">
        <f t="shared" si="5"/>
        <v>3</v>
      </c>
      <c r="M27" s="1">
        <f t="shared" si="6"/>
        <v>2</v>
      </c>
      <c r="N27" s="1">
        <f t="shared" si="7"/>
        <v>0</v>
      </c>
      <c r="O27" s="1">
        <f t="shared" si="8"/>
        <v>3</v>
      </c>
      <c r="P27" s="1">
        <f t="shared" si="9"/>
        <v>7</v>
      </c>
      <c r="Q27" s="1">
        <f t="shared" si="10"/>
        <v>1</v>
      </c>
      <c r="R27" s="1">
        <f t="shared" si="11"/>
        <v>7</v>
      </c>
      <c r="S27" s="1">
        <f t="shared" si="12"/>
        <v>6</v>
      </c>
      <c r="T27" s="1">
        <f t="shared" si="13"/>
        <v>2</v>
      </c>
      <c r="U27" s="1">
        <f t="shared" si="14"/>
        <v>3</v>
      </c>
      <c r="V27" s="1">
        <f t="shared" si="15"/>
        <v>3</v>
      </c>
      <c r="W27" s="1">
        <f t="shared" si="16"/>
        <v>1</v>
      </c>
      <c r="X27" s="1">
        <f t="shared" si="17"/>
        <v>7</v>
      </c>
      <c r="Y27" s="1">
        <f t="shared" si="18"/>
        <v>9</v>
      </c>
      <c r="Z27" s="1">
        <f t="shared" si="19"/>
        <v>2</v>
      </c>
      <c r="AA27" s="1" t="str">
        <f t="shared" si="0"/>
        <v>L</v>
      </c>
      <c r="AB27" s="1">
        <f t="shared" si="20"/>
        <v>2</v>
      </c>
      <c r="AC27" s="1" t="str">
        <f t="shared" si="1"/>
        <v>OTL</v>
      </c>
      <c r="AD27" s="1">
        <f t="shared" si="24"/>
        <v>2</v>
      </c>
      <c r="AE27" s="1">
        <f t="shared" si="25"/>
        <v>5</v>
      </c>
      <c r="AF27" s="1">
        <f t="shared" si="26"/>
        <v>3</v>
      </c>
      <c r="AG27" s="43"/>
      <c r="AM27" s="1" t="s">
        <v>4</v>
      </c>
    </row>
    <row r="28" spans="1:39" x14ac:dyDescent="0.3">
      <c r="A28" s="42">
        <v>45993</v>
      </c>
      <c r="B28" s="1">
        <v>27</v>
      </c>
      <c r="C28" s="1" t="s">
        <v>65</v>
      </c>
      <c r="D28" s="1" t="s">
        <v>24</v>
      </c>
      <c r="E28" s="1">
        <v>1</v>
      </c>
      <c r="F28" s="1">
        <v>3</v>
      </c>
      <c r="G28" s="1" t="s">
        <v>83</v>
      </c>
      <c r="H28" s="1" t="s">
        <v>83</v>
      </c>
      <c r="I28" s="1">
        <f t="shared" si="2"/>
        <v>10</v>
      </c>
      <c r="J28" s="1">
        <f t="shared" si="3"/>
        <v>14</v>
      </c>
      <c r="K28" s="1">
        <f t="shared" si="4"/>
        <v>4</v>
      </c>
      <c r="L28" s="1">
        <f t="shared" si="5"/>
        <v>3</v>
      </c>
      <c r="M28" s="1">
        <f t="shared" si="6"/>
        <v>2</v>
      </c>
      <c r="N28" s="1">
        <f t="shared" si="7"/>
        <v>0</v>
      </c>
      <c r="O28" s="1">
        <f t="shared" si="8"/>
        <v>3</v>
      </c>
      <c r="P28" s="1">
        <f t="shared" si="9"/>
        <v>7</v>
      </c>
      <c r="Q28" s="1">
        <f t="shared" si="10"/>
        <v>1</v>
      </c>
      <c r="R28" s="1">
        <f t="shared" si="11"/>
        <v>7</v>
      </c>
      <c r="S28" s="1">
        <f t="shared" si="12"/>
        <v>7</v>
      </c>
      <c r="T28" s="1">
        <f t="shared" si="13"/>
        <v>2</v>
      </c>
      <c r="U28" s="1">
        <f t="shared" si="14"/>
        <v>3</v>
      </c>
      <c r="V28" s="1">
        <f t="shared" si="15"/>
        <v>3</v>
      </c>
      <c r="W28" s="1">
        <f t="shared" si="16"/>
        <v>1</v>
      </c>
      <c r="X28" s="1">
        <f t="shared" si="17"/>
        <v>7</v>
      </c>
      <c r="Y28" s="1">
        <f t="shared" si="18"/>
        <v>10</v>
      </c>
      <c r="Z28" s="1">
        <f t="shared" si="19"/>
        <v>2</v>
      </c>
      <c r="AA28" s="1" t="str">
        <f t="shared" si="0"/>
        <v>L</v>
      </c>
      <c r="AB28" s="1">
        <f t="shared" si="20"/>
        <v>3</v>
      </c>
      <c r="AC28" s="1" t="str">
        <f t="shared" si="1"/>
        <v>L</v>
      </c>
      <c r="AD28" s="1">
        <f t="shared" si="24"/>
        <v>2</v>
      </c>
      <c r="AE28" s="1">
        <f t="shared" si="25"/>
        <v>6</v>
      </c>
      <c r="AF28" s="1">
        <f t="shared" si="26"/>
        <v>2</v>
      </c>
      <c r="AG28" s="43"/>
      <c r="AM28" s="1" t="s">
        <v>95</v>
      </c>
    </row>
    <row r="29" spans="1:39" x14ac:dyDescent="0.3">
      <c r="A29" s="42">
        <v>45996</v>
      </c>
      <c r="B29" s="1">
        <v>28</v>
      </c>
      <c r="C29" s="1" t="s">
        <v>66</v>
      </c>
      <c r="D29" s="1" t="s">
        <v>95</v>
      </c>
      <c r="E29" s="1">
        <v>1</v>
      </c>
      <c r="F29" s="1">
        <v>4</v>
      </c>
      <c r="G29" s="1" t="s">
        <v>83</v>
      </c>
      <c r="H29" s="1" t="s">
        <v>83</v>
      </c>
      <c r="I29" s="1">
        <f t="shared" si="2"/>
        <v>10</v>
      </c>
      <c r="J29" s="1">
        <f t="shared" si="3"/>
        <v>15</v>
      </c>
      <c r="K29" s="1">
        <f t="shared" si="4"/>
        <v>4</v>
      </c>
      <c r="L29" s="1">
        <f t="shared" si="5"/>
        <v>3</v>
      </c>
      <c r="M29" s="1">
        <f t="shared" si="6"/>
        <v>2</v>
      </c>
      <c r="N29" s="1">
        <f t="shared" si="7"/>
        <v>0</v>
      </c>
      <c r="O29" s="1">
        <f t="shared" si="8"/>
        <v>3</v>
      </c>
      <c r="P29" s="1">
        <f t="shared" si="9"/>
        <v>8</v>
      </c>
      <c r="Q29" s="1">
        <f t="shared" si="10"/>
        <v>1</v>
      </c>
      <c r="R29" s="1">
        <f t="shared" si="11"/>
        <v>7</v>
      </c>
      <c r="S29" s="1">
        <f t="shared" si="12"/>
        <v>7</v>
      </c>
      <c r="T29" s="1">
        <f t="shared" si="13"/>
        <v>2</v>
      </c>
      <c r="U29" s="1">
        <f t="shared" si="14"/>
        <v>3</v>
      </c>
      <c r="V29" s="1">
        <f t="shared" si="15"/>
        <v>3</v>
      </c>
      <c r="W29" s="1">
        <f t="shared" si="16"/>
        <v>1</v>
      </c>
      <c r="X29" s="1">
        <f t="shared" si="17"/>
        <v>7</v>
      </c>
      <c r="Y29" s="1">
        <f t="shared" si="18"/>
        <v>11</v>
      </c>
      <c r="Z29" s="1">
        <f t="shared" si="19"/>
        <v>2</v>
      </c>
      <c r="AA29" s="1" t="str">
        <f t="shared" si="0"/>
        <v>L</v>
      </c>
      <c r="AB29" s="1">
        <f t="shared" si="20"/>
        <v>4</v>
      </c>
      <c r="AC29" s="1" t="str">
        <f t="shared" si="1"/>
        <v>L</v>
      </c>
      <c r="AD29" s="1">
        <f t="shared" si="24"/>
        <v>2</v>
      </c>
      <c r="AE29" s="1">
        <f t="shared" si="25"/>
        <v>6</v>
      </c>
      <c r="AF29" s="1">
        <f t="shared" si="26"/>
        <v>2</v>
      </c>
      <c r="AG29" s="43"/>
      <c r="AM29" s="1" t="s">
        <v>2</v>
      </c>
    </row>
    <row r="30" spans="1:39" x14ac:dyDescent="0.3">
      <c r="A30" s="42">
        <v>45997</v>
      </c>
      <c r="B30" s="1">
        <v>29</v>
      </c>
      <c r="C30" s="1" t="s">
        <v>66</v>
      </c>
      <c r="D30" s="1" t="s">
        <v>17</v>
      </c>
      <c r="E30" s="1">
        <v>4</v>
      </c>
      <c r="F30" s="1">
        <v>2</v>
      </c>
      <c r="G30" s="1" t="s">
        <v>83</v>
      </c>
      <c r="H30" s="1" t="s">
        <v>83</v>
      </c>
      <c r="I30" s="1">
        <f t="shared" si="2"/>
        <v>11</v>
      </c>
      <c r="J30" s="1">
        <f t="shared" si="3"/>
        <v>15</v>
      </c>
      <c r="K30" s="1">
        <f t="shared" si="4"/>
        <v>4</v>
      </c>
      <c r="L30" s="1">
        <f t="shared" si="5"/>
        <v>3</v>
      </c>
      <c r="M30" s="1">
        <f t="shared" si="6"/>
        <v>2</v>
      </c>
      <c r="N30" s="1">
        <f t="shared" si="7"/>
        <v>0</v>
      </c>
      <c r="O30" s="1">
        <f t="shared" si="8"/>
        <v>4</v>
      </c>
      <c r="P30" s="1">
        <f t="shared" si="9"/>
        <v>8</v>
      </c>
      <c r="Q30" s="1">
        <f t="shared" si="10"/>
        <v>1</v>
      </c>
      <c r="R30" s="1">
        <f t="shared" si="11"/>
        <v>7</v>
      </c>
      <c r="S30" s="1">
        <f t="shared" si="12"/>
        <v>7</v>
      </c>
      <c r="T30" s="1">
        <f t="shared" si="13"/>
        <v>2</v>
      </c>
      <c r="U30" s="1">
        <f t="shared" si="14"/>
        <v>3</v>
      </c>
      <c r="V30" s="1">
        <f t="shared" si="15"/>
        <v>3</v>
      </c>
      <c r="W30" s="1">
        <f t="shared" si="16"/>
        <v>1</v>
      </c>
      <c r="X30" s="1">
        <f t="shared" si="17"/>
        <v>8</v>
      </c>
      <c r="Y30" s="1">
        <f t="shared" si="18"/>
        <v>11</v>
      </c>
      <c r="Z30" s="1">
        <f t="shared" si="19"/>
        <v>2</v>
      </c>
      <c r="AA30" s="1" t="str">
        <f t="shared" si="0"/>
        <v>W</v>
      </c>
      <c r="AB30" s="1">
        <f t="shared" si="20"/>
        <v>1</v>
      </c>
      <c r="AC30" s="1" t="str">
        <f t="shared" si="1"/>
        <v>W</v>
      </c>
      <c r="AD30" s="1">
        <f t="shared" si="24"/>
        <v>3</v>
      </c>
      <c r="AE30" s="1">
        <f t="shared" si="25"/>
        <v>6</v>
      </c>
      <c r="AF30" s="1">
        <f t="shared" si="26"/>
        <v>1</v>
      </c>
      <c r="AG30" s="43"/>
      <c r="AM30" s="1" t="s">
        <v>1</v>
      </c>
    </row>
    <row r="31" spans="1:39" x14ac:dyDescent="0.3">
      <c r="A31" s="42">
        <v>45999</v>
      </c>
      <c r="B31" s="1">
        <v>30</v>
      </c>
      <c r="C31" s="1" t="s">
        <v>66</v>
      </c>
      <c r="D31" s="1" t="s">
        <v>21</v>
      </c>
      <c r="E31" s="1">
        <v>0</v>
      </c>
      <c r="F31" s="1">
        <v>4</v>
      </c>
      <c r="G31" s="1" t="s">
        <v>83</v>
      </c>
      <c r="H31" s="1" t="s">
        <v>83</v>
      </c>
      <c r="I31" s="1">
        <f t="shared" si="2"/>
        <v>11</v>
      </c>
      <c r="J31" s="1">
        <f t="shared" si="3"/>
        <v>16</v>
      </c>
      <c r="K31" s="1">
        <f t="shared" si="4"/>
        <v>4</v>
      </c>
      <c r="L31" s="1">
        <f t="shared" si="5"/>
        <v>3</v>
      </c>
      <c r="M31" s="1">
        <f t="shared" si="6"/>
        <v>2</v>
      </c>
      <c r="N31" s="1">
        <f t="shared" si="7"/>
        <v>0</v>
      </c>
      <c r="O31" s="1">
        <f t="shared" si="8"/>
        <v>4</v>
      </c>
      <c r="P31" s="1">
        <f t="shared" si="9"/>
        <v>9</v>
      </c>
      <c r="Q31" s="1">
        <f t="shared" si="10"/>
        <v>1</v>
      </c>
      <c r="R31" s="1">
        <f t="shared" si="11"/>
        <v>7</v>
      </c>
      <c r="S31" s="1">
        <f t="shared" si="12"/>
        <v>7</v>
      </c>
      <c r="T31" s="1">
        <f t="shared" si="13"/>
        <v>2</v>
      </c>
      <c r="U31" s="1">
        <f t="shared" si="14"/>
        <v>3</v>
      </c>
      <c r="V31" s="1">
        <f t="shared" si="15"/>
        <v>3</v>
      </c>
      <c r="W31" s="1">
        <f t="shared" si="16"/>
        <v>1</v>
      </c>
      <c r="X31" s="1">
        <f t="shared" si="17"/>
        <v>8</v>
      </c>
      <c r="Y31" s="1">
        <f t="shared" si="18"/>
        <v>11</v>
      </c>
      <c r="Z31" s="1">
        <f t="shared" si="19"/>
        <v>2</v>
      </c>
      <c r="AA31" s="1" t="str">
        <f t="shared" si="0"/>
        <v>L</v>
      </c>
      <c r="AB31" s="1">
        <f t="shared" si="20"/>
        <v>1</v>
      </c>
      <c r="AC31" s="1" t="str">
        <f t="shared" si="1"/>
        <v>L</v>
      </c>
      <c r="AD31" s="1">
        <f t="shared" si="24"/>
        <v>2</v>
      </c>
      <c r="AE31" s="1">
        <f t="shared" si="25"/>
        <v>7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28</v>
      </c>
      <c r="E32" s="1">
        <v>2</v>
      </c>
      <c r="F32" s="1">
        <v>3</v>
      </c>
      <c r="G32" s="1" t="s">
        <v>83</v>
      </c>
      <c r="H32" s="1" t="s">
        <v>83</v>
      </c>
      <c r="I32" s="1">
        <f t="shared" si="2"/>
        <v>11</v>
      </c>
      <c r="J32" s="1">
        <f t="shared" si="3"/>
        <v>17</v>
      </c>
      <c r="K32" s="1">
        <f t="shared" si="4"/>
        <v>4</v>
      </c>
      <c r="L32" s="1">
        <f t="shared" si="5"/>
        <v>3</v>
      </c>
      <c r="M32" s="1">
        <f t="shared" si="6"/>
        <v>2</v>
      </c>
      <c r="N32" s="1">
        <f t="shared" si="7"/>
        <v>0</v>
      </c>
      <c r="O32" s="1">
        <f t="shared" si="8"/>
        <v>4</v>
      </c>
      <c r="P32" s="1">
        <f t="shared" si="9"/>
        <v>10</v>
      </c>
      <c r="Q32" s="1">
        <f t="shared" si="10"/>
        <v>1</v>
      </c>
      <c r="R32" s="1">
        <f t="shared" si="11"/>
        <v>7</v>
      </c>
      <c r="S32" s="1">
        <f t="shared" si="12"/>
        <v>7</v>
      </c>
      <c r="T32" s="1">
        <f t="shared" si="13"/>
        <v>2</v>
      </c>
      <c r="U32" s="1">
        <f t="shared" si="14"/>
        <v>3</v>
      </c>
      <c r="V32" s="1">
        <f t="shared" si="15"/>
        <v>3</v>
      </c>
      <c r="W32" s="1">
        <f t="shared" si="16"/>
        <v>1</v>
      </c>
      <c r="X32" s="1">
        <f t="shared" si="17"/>
        <v>8</v>
      </c>
      <c r="Y32" s="1">
        <f t="shared" si="18"/>
        <v>11</v>
      </c>
      <c r="Z32" s="1">
        <f t="shared" si="19"/>
        <v>2</v>
      </c>
      <c r="AA32" s="1" t="str">
        <f t="shared" si="0"/>
        <v>L</v>
      </c>
      <c r="AB32" s="1">
        <f t="shared" si="20"/>
        <v>2</v>
      </c>
      <c r="AC32" s="1" t="str">
        <f t="shared" si="1"/>
        <v>L</v>
      </c>
      <c r="AD32" s="1">
        <f t="shared" si="24"/>
        <v>2</v>
      </c>
      <c r="AE32" s="1">
        <f t="shared" si="25"/>
        <v>7</v>
      </c>
      <c r="AF32" s="1">
        <f t="shared" si="26"/>
        <v>1</v>
      </c>
      <c r="AG32" s="43"/>
    </row>
    <row r="33" spans="1:33" x14ac:dyDescent="0.3">
      <c r="A33" s="42">
        <v>46005</v>
      </c>
      <c r="B33" s="1">
        <v>32</v>
      </c>
      <c r="C33" s="1" t="s">
        <v>65</v>
      </c>
      <c r="D33" s="1" t="s">
        <v>14</v>
      </c>
      <c r="E33" s="1">
        <v>2</v>
      </c>
      <c r="F33" s="1">
        <v>1</v>
      </c>
      <c r="G33" s="1" t="s">
        <v>83</v>
      </c>
      <c r="H33" s="1" t="s">
        <v>83</v>
      </c>
      <c r="I33" s="1">
        <f t="shared" si="2"/>
        <v>12</v>
      </c>
      <c r="J33" s="1">
        <f t="shared" si="3"/>
        <v>17</v>
      </c>
      <c r="K33" s="1">
        <f t="shared" si="4"/>
        <v>4</v>
      </c>
      <c r="L33" s="1">
        <f t="shared" si="5"/>
        <v>3</v>
      </c>
      <c r="M33" s="1">
        <f t="shared" si="6"/>
        <v>2</v>
      </c>
      <c r="N33" s="1">
        <f t="shared" si="7"/>
        <v>0</v>
      </c>
      <c r="O33" s="1">
        <f t="shared" si="8"/>
        <v>4</v>
      </c>
      <c r="P33" s="1">
        <f t="shared" si="9"/>
        <v>10</v>
      </c>
      <c r="Q33" s="1">
        <f t="shared" si="10"/>
        <v>1</v>
      </c>
      <c r="R33" s="1">
        <f t="shared" si="11"/>
        <v>8</v>
      </c>
      <c r="S33" s="1">
        <f t="shared" si="12"/>
        <v>7</v>
      </c>
      <c r="T33" s="1">
        <f t="shared" si="13"/>
        <v>2</v>
      </c>
      <c r="U33" s="1">
        <f t="shared" si="14"/>
        <v>3</v>
      </c>
      <c r="V33" s="1">
        <f t="shared" si="15"/>
        <v>3</v>
      </c>
      <c r="W33" s="1">
        <f t="shared" si="16"/>
        <v>1</v>
      </c>
      <c r="X33" s="1">
        <f t="shared" si="17"/>
        <v>8</v>
      </c>
      <c r="Y33" s="1">
        <f t="shared" si="18"/>
        <v>11</v>
      </c>
      <c r="Z33" s="1">
        <f t="shared" si="19"/>
        <v>2</v>
      </c>
      <c r="AA33" s="1" t="str">
        <f t="shared" si="0"/>
        <v>W</v>
      </c>
      <c r="AB33" s="1">
        <f t="shared" si="20"/>
        <v>1</v>
      </c>
      <c r="AC33" s="1" t="str">
        <f t="shared" si="1"/>
        <v>W</v>
      </c>
      <c r="AD33" s="1">
        <f t="shared" si="24"/>
        <v>3</v>
      </c>
      <c r="AE33" s="1">
        <f t="shared" si="25"/>
        <v>6</v>
      </c>
      <c r="AF33" s="1">
        <f t="shared" si="26"/>
        <v>1</v>
      </c>
      <c r="AG33" s="43"/>
    </row>
    <row r="34" spans="1:33" x14ac:dyDescent="0.3">
      <c r="A34" s="42">
        <v>46007</v>
      </c>
      <c r="B34" s="1">
        <v>33</v>
      </c>
      <c r="C34" s="1" t="s">
        <v>65</v>
      </c>
      <c r="D34" s="1" t="s">
        <v>12</v>
      </c>
      <c r="E34" s="1">
        <v>3</v>
      </c>
      <c r="F34" s="1">
        <v>0</v>
      </c>
      <c r="G34" s="1" t="s">
        <v>83</v>
      </c>
      <c r="H34" s="1" t="s">
        <v>83</v>
      </c>
      <c r="I34" s="1">
        <f t="shared" si="2"/>
        <v>13</v>
      </c>
      <c r="J34" s="1">
        <f t="shared" si="3"/>
        <v>17</v>
      </c>
      <c r="K34" s="1">
        <f t="shared" si="4"/>
        <v>4</v>
      </c>
      <c r="L34" s="1">
        <f t="shared" si="5"/>
        <v>3</v>
      </c>
      <c r="M34" s="1">
        <f t="shared" si="6"/>
        <v>2</v>
      </c>
      <c r="N34" s="1">
        <f t="shared" si="7"/>
        <v>0</v>
      </c>
      <c r="O34" s="1">
        <f t="shared" si="8"/>
        <v>4</v>
      </c>
      <c r="P34" s="1">
        <f t="shared" si="9"/>
        <v>10</v>
      </c>
      <c r="Q34" s="1">
        <f t="shared" si="10"/>
        <v>1</v>
      </c>
      <c r="R34" s="1">
        <f t="shared" si="11"/>
        <v>9</v>
      </c>
      <c r="S34" s="1">
        <f t="shared" si="12"/>
        <v>7</v>
      </c>
      <c r="T34" s="1">
        <f t="shared" si="13"/>
        <v>2</v>
      </c>
      <c r="U34" s="1">
        <f t="shared" si="14"/>
        <v>3</v>
      </c>
      <c r="V34" s="1">
        <f t="shared" si="15"/>
        <v>3</v>
      </c>
      <c r="W34" s="1">
        <f t="shared" si="16"/>
        <v>1</v>
      </c>
      <c r="X34" s="1">
        <f t="shared" si="17"/>
        <v>8</v>
      </c>
      <c r="Y34" s="1">
        <f t="shared" si="18"/>
        <v>11</v>
      </c>
      <c r="Z34" s="1">
        <f t="shared" si="19"/>
        <v>2</v>
      </c>
      <c r="AA34" s="1" t="str">
        <f t="shared" ref="AA34:AA65" si="27">IF(E34="","",IF(E34&gt;F34,"W","L"))</f>
        <v>W</v>
      </c>
      <c r="AB34" s="1">
        <f t="shared" si="20"/>
        <v>2</v>
      </c>
      <c r="AC34" s="1" t="str">
        <f t="shared" ref="AC34:AC65" si="28">IF(E34="","",IF(E34&gt;F34,"W",IF(AND(E34&lt;F34,G34=$AK$2,H34=$AK$2),"L","OTL")))</f>
        <v>W</v>
      </c>
      <c r="AD34" s="1">
        <f t="shared" si="24"/>
        <v>4</v>
      </c>
      <c r="AE34" s="1">
        <f t="shared" si="25"/>
        <v>5</v>
      </c>
      <c r="AF34" s="1">
        <f t="shared" si="26"/>
        <v>1</v>
      </c>
      <c r="AG34" s="43"/>
    </row>
    <row r="35" spans="1:33" x14ac:dyDescent="0.3">
      <c r="A35" s="42">
        <v>46010</v>
      </c>
      <c r="B35" s="1">
        <v>34</v>
      </c>
      <c r="C35" s="1" t="s">
        <v>65</v>
      </c>
      <c r="D35" s="1" t="s">
        <v>13</v>
      </c>
      <c r="E35" s="1">
        <v>4</v>
      </c>
      <c r="F35" s="1">
        <v>1</v>
      </c>
      <c r="G35" s="1" t="s">
        <v>83</v>
      </c>
      <c r="H35" s="1" t="s">
        <v>83</v>
      </c>
      <c r="I35" s="1">
        <f t="shared" ref="I35:I66" si="29">IF(E35="","",IF(E35&gt;F35,I34+1,I34))</f>
        <v>14</v>
      </c>
      <c r="J35" s="1">
        <f t="shared" ref="J35:J66" si="30">IF(E35="","",IF(AND(F35&gt;E35,G35=$AK$2,H35=$AK$2),J34+1,J34))</f>
        <v>17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3</v>
      </c>
      <c r="M35" s="1">
        <f t="shared" ref="M35:M66" si="33">IF(E35="","",IF(AND(H35=$AK$1,E35&gt;F35),M34+1,M34))</f>
        <v>2</v>
      </c>
      <c r="N35" s="1">
        <f t="shared" ref="N35:N66" si="34">IF(E35="","",IF(AND(H35=$AK$1,E35&lt;F35),N34+1,N34))</f>
        <v>0</v>
      </c>
      <c r="O35" s="1">
        <f t="shared" ref="O35:O66" si="35">IF(E35="","",IF(AND(C35=$AL$1,E35&gt;F35),O34+1,O34))</f>
        <v>4</v>
      </c>
      <c r="P35" s="1">
        <f t="shared" ref="P35:P66" si="36">IF(E35="","",IF(AND(C35=$AL$1,F35&gt;E35,G35=$AK$2,H35=$AK$2), P34+1, P34))</f>
        <v>10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10</v>
      </c>
      <c r="S35" s="1">
        <f t="shared" ref="S35:S66" si="39">IF(E35="","",IF(AND(C35=$AL$2,F35&gt;E35,G35=$AK$2,H35=$AK$2),S34+1,S34))</f>
        <v>7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3</v>
      </c>
      <c r="V35" s="1">
        <f t="shared" ref="V35:V66" si="42">IF(E35="","",IF(AND(E35&lt;F35,G35=$AK$2,H35=$AK$2,COUNTIF($AO$1:$AO$7,D35)=1),V34+1,V34))</f>
        <v>3</v>
      </c>
      <c r="W35" s="1">
        <f t="shared" ref="W35:W66" si="43">IF(E35="","",IF(AND(E35&lt;F35,COUNTIF($AO$1:$AO$7,D35)=1,OR(G35=$AK$1,H35=$AK$1)), W34+1, W34))</f>
        <v>1</v>
      </c>
      <c r="X35" s="1">
        <f t="shared" ref="X35:X66" si="44">IF(E35="","",IF(AND(E35&gt;F35,COUNTIF($AN$1:$AN$15,D35)=1),X34+1,X34))</f>
        <v>8</v>
      </c>
      <c r="Y35" s="1">
        <f t="shared" ref="Y35:Y66" si="45">IF(E35="","",IF(AND(E35&lt;F35,G35=$AK$2,H35=$AK$2,COUNTIF($AN$1:$AN$15,D35)=1),Y34+1,Y34))</f>
        <v>11</v>
      </c>
      <c r="Z35" s="1">
        <f t="shared" ref="Z35:Z66" si="46">IF(E35="","",IF(AND(E35&lt;F35,COUNTIF($AN$1:$AN$15,D35)=1,OR(G35=$AK$1,H35=$AK$1)), Z34+1, Z34))</f>
        <v>2</v>
      </c>
      <c r="AA35" s="1" t="str">
        <f t="shared" si="27"/>
        <v>W</v>
      </c>
      <c r="AB35" s="1">
        <f t="shared" ref="AB35:AB66" si="47">IF(AA35="","",IF(AA35=AA34,AB34+1,1))</f>
        <v>3</v>
      </c>
      <c r="AC35" s="1" t="str">
        <f t="shared" si="28"/>
        <v>W</v>
      </c>
      <c r="AD35" s="1">
        <f t="shared" si="24"/>
        <v>4</v>
      </c>
      <c r="AE35" s="1">
        <f t="shared" si="25"/>
        <v>5</v>
      </c>
      <c r="AF35" s="1">
        <f t="shared" si="26"/>
        <v>1</v>
      </c>
      <c r="AG35" s="43"/>
    </row>
    <row r="36" spans="1:33" x14ac:dyDescent="0.3">
      <c r="A36" s="42">
        <v>46011</v>
      </c>
      <c r="B36" s="1">
        <v>35</v>
      </c>
      <c r="C36" s="1" t="s">
        <v>65</v>
      </c>
      <c r="D36" s="1" t="s">
        <v>29</v>
      </c>
      <c r="E36" s="1">
        <v>5</v>
      </c>
      <c r="F36" s="1">
        <v>4</v>
      </c>
      <c r="G36" s="1" t="s">
        <v>84</v>
      </c>
      <c r="H36" s="1" t="s">
        <v>84</v>
      </c>
      <c r="I36" s="1">
        <f t="shared" si="29"/>
        <v>15</v>
      </c>
      <c r="J36" s="1">
        <f t="shared" si="30"/>
        <v>17</v>
      </c>
      <c r="K36" s="1">
        <f t="shared" si="31"/>
        <v>5</v>
      </c>
      <c r="L36" s="1">
        <f t="shared" si="32"/>
        <v>3</v>
      </c>
      <c r="M36" s="1">
        <f t="shared" si="33"/>
        <v>3</v>
      </c>
      <c r="N36" s="1">
        <f t="shared" si="34"/>
        <v>0</v>
      </c>
      <c r="O36" s="1">
        <f t="shared" si="35"/>
        <v>4</v>
      </c>
      <c r="P36" s="1">
        <f t="shared" si="36"/>
        <v>10</v>
      </c>
      <c r="Q36" s="1">
        <f t="shared" si="37"/>
        <v>1</v>
      </c>
      <c r="R36" s="1">
        <f t="shared" si="38"/>
        <v>11</v>
      </c>
      <c r="S36" s="1">
        <f t="shared" si="39"/>
        <v>7</v>
      </c>
      <c r="T36" s="1">
        <f t="shared" si="40"/>
        <v>2</v>
      </c>
      <c r="U36" s="1">
        <f t="shared" si="41"/>
        <v>3</v>
      </c>
      <c r="V36" s="1">
        <f t="shared" si="42"/>
        <v>3</v>
      </c>
      <c r="W36" s="1">
        <f t="shared" si="43"/>
        <v>1</v>
      </c>
      <c r="X36" s="1">
        <f t="shared" si="44"/>
        <v>8</v>
      </c>
      <c r="Y36" s="1">
        <f t="shared" si="45"/>
        <v>11</v>
      </c>
      <c r="Z36" s="1">
        <f t="shared" si="46"/>
        <v>2</v>
      </c>
      <c r="AA36" s="1" t="str">
        <f t="shared" si="27"/>
        <v>W</v>
      </c>
      <c r="AB36" s="1">
        <f t="shared" si="47"/>
        <v>4</v>
      </c>
      <c r="AC36" s="1" t="str">
        <f t="shared" si="28"/>
        <v>W</v>
      </c>
      <c r="AD36" s="1">
        <f t="shared" si="24"/>
        <v>5</v>
      </c>
      <c r="AE36" s="1">
        <f t="shared" si="25"/>
        <v>4</v>
      </c>
      <c r="AF36" s="1">
        <f t="shared" si="26"/>
        <v>1</v>
      </c>
      <c r="AG36" s="43"/>
    </row>
    <row r="37" spans="1:33" x14ac:dyDescent="0.3">
      <c r="A37" s="42">
        <v>46013</v>
      </c>
      <c r="B37" s="1">
        <v>36</v>
      </c>
      <c r="C37" s="1" t="s">
        <v>65</v>
      </c>
      <c r="D37" s="1" t="s">
        <v>10</v>
      </c>
      <c r="E37" s="1">
        <v>2</v>
      </c>
      <c r="F37" s="1">
        <v>5</v>
      </c>
      <c r="G37" s="1" t="s">
        <v>83</v>
      </c>
      <c r="H37" s="1" t="s">
        <v>83</v>
      </c>
      <c r="I37" s="1">
        <f t="shared" si="29"/>
        <v>15</v>
      </c>
      <c r="J37" s="1">
        <f t="shared" si="30"/>
        <v>18</v>
      </c>
      <c r="K37" s="1">
        <f t="shared" si="31"/>
        <v>5</v>
      </c>
      <c r="L37" s="1">
        <f t="shared" si="32"/>
        <v>3</v>
      </c>
      <c r="M37" s="1">
        <f t="shared" si="33"/>
        <v>3</v>
      </c>
      <c r="N37" s="1">
        <f t="shared" si="34"/>
        <v>0</v>
      </c>
      <c r="O37" s="1">
        <f t="shared" si="35"/>
        <v>4</v>
      </c>
      <c r="P37" s="1">
        <f t="shared" si="36"/>
        <v>10</v>
      </c>
      <c r="Q37" s="1">
        <f t="shared" si="37"/>
        <v>1</v>
      </c>
      <c r="R37" s="1">
        <f t="shared" si="38"/>
        <v>11</v>
      </c>
      <c r="S37" s="1">
        <f t="shared" si="39"/>
        <v>8</v>
      </c>
      <c r="T37" s="1">
        <f t="shared" si="40"/>
        <v>2</v>
      </c>
      <c r="U37" s="1">
        <f t="shared" si="41"/>
        <v>3</v>
      </c>
      <c r="V37" s="1">
        <f t="shared" si="42"/>
        <v>3</v>
      </c>
      <c r="W37" s="1">
        <f t="shared" si="43"/>
        <v>1</v>
      </c>
      <c r="X37" s="1">
        <f t="shared" si="44"/>
        <v>8</v>
      </c>
      <c r="Y37" s="1">
        <f t="shared" si="45"/>
        <v>11</v>
      </c>
      <c r="Z37" s="1">
        <f t="shared" si="46"/>
        <v>2</v>
      </c>
      <c r="AA37" s="1" t="str">
        <f t="shared" si="27"/>
        <v>L</v>
      </c>
      <c r="AB37" s="1">
        <f t="shared" si="47"/>
        <v>1</v>
      </c>
      <c r="AC37" s="1" t="str">
        <f t="shared" si="28"/>
        <v>L</v>
      </c>
      <c r="AD37" s="1">
        <f t="shared" si="24"/>
        <v>5</v>
      </c>
      <c r="AE37" s="1">
        <f t="shared" si="25"/>
        <v>5</v>
      </c>
      <c r="AF37" s="1">
        <f t="shared" si="26"/>
        <v>0</v>
      </c>
      <c r="AG37" s="43"/>
    </row>
    <row r="38" spans="1:33" x14ac:dyDescent="0.3">
      <c r="A38" s="42">
        <v>46018</v>
      </c>
      <c r="B38" s="1">
        <v>37</v>
      </c>
      <c r="C38" s="1" t="s">
        <v>66</v>
      </c>
      <c r="D38" s="1" t="s">
        <v>8</v>
      </c>
      <c r="E38" s="1">
        <v>3</v>
      </c>
      <c r="F38" s="1">
        <v>6</v>
      </c>
      <c r="G38" s="1" t="s">
        <v>83</v>
      </c>
      <c r="H38" s="1" t="s">
        <v>83</v>
      </c>
      <c r="I38" s="1">
        <f t="shared" si="29"/>
        <v>15</v>
      </c>
      <c r="J38" s="1">
        <f t="shared" si="30"/>
        <v>19</v>
      </c>
      <c r="K38" s="1">
        <f t="shared" si="31"/>
        <v>5</v>
      </c>
      <c r="L38" s="1">
        <f t="shared" si="32"/>
        <v>3</v>
      </c>
      <c r="M38" s="1">
        <f t="shared" si="33"/>
        <v>3</v>
      </c>
      <c r="N38" s="1">
        <f t="shared" si="34"/>
        <v>0</v>
      </c>
      <c r="O38" s="1">
        <f t="shared" si="35"/>
        <v>4</v>
      </c>
      <c r="P38" s="1">
        <f t="shared" si="36"/>
        <v>11</v>
      </c>
      <c r="Q38" s="1">
        <f t="shared" si="37"/>
        <v>1</v>
      </c>
      <c r="R38" s="1">
        <f t="shared" si="38"/>
        <v>11</v>
      </c>
      <c r="S38" s="1">
        <f t="shared" si="39"/>
        <v>8</v>
      </c>
      <c r="T38" s="1">
        <f t="shared" si="40"/>
        <v>2</v>
      </c>
      <c r="U38" s="1">
        <f t="shared" si="41"/>
        <v>3</v>
      </c>
      <c r="V38" s="1">
        <f t="shared" si="42"/>
        <v>4</v>
      </c>
      <c r="W38" s="1">
        <f t="shared" si="43"/>
        <v>1</v>
      </c>
      <c r="X38" s="1">
        <f t="shared" si="44"/>
        <v>8</v>
      </c>
      <c r="Y38" s="1">
        <f t="shared" si="45"/>
        <v>12</v>
      </c>
      <c r="Z38" s="1">
        <f t="shared" si="46"/>
        <v>2</v>
      </c>
      <c r="AA38" s="1" t="str">
        <f t="shared" si="27"/>
        <v>L</v>
      </c>
      <c r="AB38" s="1">
        <f t="shared" si="47"/>
        <v>2</v>
      </c>
      <c r="AC38" s="1" t="str">
        <f t="shared" si="28"/>
        <v>L</v>
      </c>
      <c r="AD38" s="1">
        <f t="shared" si="24"/>
        <v>5</v>
      </c>
      <c r="AE38" s="1">
        <f t="shared" si="25"/>
        <v>5</v>
      </c>
      <c r="AF38" s="1">
        <f t="shared" si="26"/>
        <v>0</v>
      </c>
      <c r="AG38" s="43"/>
    </row>
    <row r="39" spans="1:33" x14ac:dyDescent="0.3">
      <c r="A39" s="42">
        <v>46020</v>
      </c>
      <c r="B39" s="1">
        <v>38</v>
      </c>
      <c r="C39" s="1" t="s">
        <v>65</v>
      </c>
      <c r="D39" s="1" t="s">
        <v>7</v>
      </c>
      <c r="E39" s="1">
        <v>3</v>
      </c>
      <c r="F39" s="1">
        <v>2</v>
      </c>
      <c r="G39" s="1" t="s">
        <v>84</v>
      </c>
      <c r="H39" s="1" t="s">
        <v>84</v>
      </c>
      <c r="I39" s="1">
        <f t="shared" si="29"/>
        <v>16</v>
      </c>
      <c r="J39" s="1">
        <f t="shared" si="30"/>
        <v>19</v>
      </c>
      <c r="K39" s="1">
        <f t="shared" si="31"/>
        <v>6</v>
      </c>
      <c r="L39" s="1">
        <f t="shared" si="32"/>
        <v>3</v>
      </c>
      <c r="M39" s="1">
        <f t="shared" si="33"/>
        <v>4</v>
      </c>
      <c r="N39" s="1">
        <f t="shared" si="34"/>
        <v>0</v>
      </c>
      <c r="O39" s="1">
        <f t="shared" si="35"/>
        <v>4</v>
      </c>
      <c r="P39" s="1">
        <f t="shared" si="36"/>
        <v>11</v>
      </c>
      <c r="Q39" s="1">
        <f t="shared" si="37"/>
        <v>1</v>
      </c>
      <c r="R39" s="1">
        <f t="shared" si="38"/>
        <v>12</v>
      </c>
      <c r="S39" s="1">
        <f t="shared" si="39"/>
        <v>8</v>
      </c>
      <c r="T39" s="1">
        <f t="shared" si="40"/>
        <v>2</v>
      </c>
      <c r="U39" s="1">
        <f t="shared" si="41"/>
        <v>4</v>
      </c>
      <c r="V39" s="1">
        <f t="shared" si="42"/>
        <v>4</v>
      </c>
      <c r="W39" s="1">
        <f t="shared" si="43"/>
        <v>1</v>
      </c>
      <c r="X39" s="1">
        <f t="shared" si="44"/>
        <v>9</v>
      </c>
      <c r="Y39" s="1">
        <f t="shared" si="45"/>
        <v>12</v>
      </c>
      <c r="Z39" s="1">
        <f t="shared" si="46"/>
        <v>2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6</v>
      </c>
      <c r="AE39" s="1">
        <f t="shared" si="25"/>
        <v>4</v>
      </c>
      <c r="AF39" s="1">
        <f t="shared" si="26"/>
        <v>0</v>
      </c>
      <c r="AG39" s="43"/>
    </row>
    <row r="40" spans="1:33" x14ac:dyDescent="0.3">
      <c r="A40" s="42">
        <v>46021</v>
      </c>
      <c r="B40" s="1">
        <v>39</v>
      </c>
      <c r="C40" s="1" t="s">
        <v>66</v>
      </c>
      <c r="D40" s="1" t="s">
        <v>10</v>
      </c>
      <c r="E40" s="1">
        <v>3</v>
      </c>
      <c r="F40" s="1">
        <v>6</v>
      </c>
      <c r="G40" s="1" t="s">
        <v>83</v>
      </c>
      <c r="H40" s="1" t="s">
        <v>83</v>
      </c>
      <c r="I40" s="1">
        <f t="shared" si="29"/>
        <v>16</v>
      </c>
      <c r="J40" s="1">
        <f t="shared" si="30"/>
        <v>20</v>
      </c>
      <c r="K40" s="1">
        <f t="shared" si="31"/>
        <v>6</v>
      </c>
      <c r="L40" s="1">
        <f t="shared" si="32"/>
        <v>3</v>
      </c>
      <c r="M40" s="1">
        <f t="shared" si="33"/>
        <v>4</v>
      </c>
      <c r="N40" s="1">
        <f t="shared" si="34"/>
        <v>0</v>
      </c>
      <c r="O40" s="1">
        <f t="shared" si="35"/>
        <v>4</v>
      </c>
      <c r="P40" s="1">
        <f t="shared" si="36"/>
        <v>12</v>
      </c>
      <c r="Q40" s="1">
        <f t="shared" si="37"/>
        <v>1</v>
      </c>
      <c r="R40" s="1">
        <f t="shared" si="38"/>
        <v>12</v>
      </c>
      <c r="S40" s="1">
        <f t="shared" si="39"/>
        <v>8</v>
      </c>
      <c r="T40" s="1">
        <f t="shared" si="40"/>
        <v>2</v>
      </c>
      <c r="U40" s="1">
        <f t="shared" si="41"/>
        <v>4</v>
      </c>
      <c r="V40" s="1">
        <f t="shared" si="42"/>
        <v>4</v>
      </c>
      <c r="W40" s="1">
        <f t="shared" si="43"/>
        <v>1</v>
      </c>
      <c r="X40" s="1">
        <f t="shared" si="44"/>
        <v>9</v>
      </c>
      <c r="Y40" s="1">
        <f t="shared" si="45"/>
        <v>12</v>
      </c>
      <c r="Z40" s="1">
        <f t="shared" si="46"/>
        <v>2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5</v>
      </c>
      <c r="AE40" s="1">
        <f t="shared" si="25"/>
        <v>5</v>
      </c>
      <c r="AF40" s="1">
        <f t="shared" si="26"/>
        <v>0</v>
      </c>
      <c r="AG40" s="43"/>
    </row>
    <row r="41" spans="1:33" x14ac:dyDescent="0.3">
      <c r="A41" s="42">
        <v>46024</v>
      </c>
      <c r="B41" s="1">
        <v>40</v>
      </c>
      <c r="C41" s="1" t="s">
        <v>66</v>
      </c>
      <c r="D41" s="1" t="s">
        <v>7</v>
      </c>
      <c r="E41" s="1">
        <v>3</v>
      </c>
      <c r="F41" s="1">
        <v>4</v>
      </c>
      <c r="G41" s="1" t="s">
        <v>84</v>
      </c>
      <c r="H41" s="1" t="s">
        <v>84</v>
      </c>
      <c r="I41" s="1">
        <f t="shared" si="29"/>
        <v>16</v>
      </c>
      <c r="J41" s="1">
        <f t="shared" si="30"/>
        <v>20</v>
      </c>
      <c r="K41" s="1">
        <f t="shared" si="31"/>
        <v>6</v>
      </c>
      <c r="L41" s="1">
        <f t="shared" si="32"/>
        <v>4</v>
      </c>
      <c r="M41" s="1">
        <f t="shared" si="33"/>
        <v>4</v>
      </c>
      <c r="N41" s="1">
        <f t="shared" si="34"/>
        <v>1</v>
      </c>
      <c r="O41" s="1">
        <f t="shared" si="35"/>
        <v>4</v>
      </c>
      <c r="P41" s="1">
        <f t="shared" si="36"/>
        <v>12</v>
      </c>
      <c r="Q41" s="1">
        <f t="shared" si="37"/>
        <v>2</v>
      </c>
      <c r="R41" s="1">
        <f t="shared" si="38"/>
        <v>12</v>
      </c>
      <c r="S41" s="1">
        <f t="shared" si="39"/>
        <v>8</v>
      </c>
      <c r="T41" s="1">
        <f t="shared" si="40"/>
        <v>2</v>
      </c>
      <c r="U41" s="1">
        <f t="shared" si="41"/>
        <v>4</v>
      </c>
      <c r="V41" s="1">
        <f t="shared" si="42"/>
        <v>4</v>
      </c>
      <c r="W41" s="1">
        <f t="shared" si="43"/>
        <v>2</v>
      </c>
      <c r="X41" s="1">
        <f t="shared" si="44"/>
        <v>9</v>
      </c>
      <c r="Y41" s="1">
        <f t="shared" si="45"/>
        <v>12</v>
      </c>
      <c r="Z41" s="1">
        <f t="shared" si="46"/>
        <v>3</v>
      </c>
      <c r="AA41" s="1" t="str">
        <f t="shared" si="27"/>
        <v>L</v>
      </c>
      <c r="AB41" s="1">
        <f t="shared" si="47"/>
        <v>2</v>
      </c>
      <c r="AC41" s="1" t="str">
        <f t="shared" si="28"/>
        <v>OTL</v>
      </c>
      <c r="AD41" s="1">
        <f t="shared" si="24"/>
        <v>5</v>
      </c>
      <c r="AE41" s="1">
        <f t="shared" si="25"/>
        <v>4</v>
      </c>
      <c r="AF41" s="1">
        <f t="shared" si="26"/>
        <v>1</v>
      </c>
      <c r="AG41" s="43"/>
    </row>
    <row r="42" spans="1:33" x14ac:dyDescent="0.3">
      <c r="A42" s="42">
        <v>46025</v>
      </c>
      <c r="B42" s="1">
        <v>41</v>
      </c>
      <c r="C42" s="1" t="s">
        <v>66</v>
      </c>
      <c r="D42" s="1" t="s">
        <v>29</v>
      </c>
      <c r="E42" s="1">
        <v>2</v>
      </c>
      <c r="F42" s="1">
        <v>3</v>
      </c>
      <c r="G42" s="1" t="s">
        <v>84</v>
      </c>
      <c r="H42" s="1" t="s">
        <v>83</v>
      </c>
      <c r="I42" s="1">
        <f t="shared" si="29"/>
        <v>16</v>
      </c>
      <c r="J42" s="1">
        <f t="shared" si="30"/>
        <v>20</v>
      </c>
      <c r="K42" s="1">
        <f t="shared" si="31"/>
        <v>6</v>
      </c>
      <c r="L42" s="1">
        <f t="shared" si="32"/>
        <v>5</v>
      </c>
      <c r="M42" s="1">
        <f t="shared" si="33"/>
        <v>4</v>
      </c>
      <c r="N42" s="1">
        <f t="shared" si="34"/>
        <v>1</v>
      </c>
      <c r="O42" s="1">
        <f t="shared" si="35"/>
        <v>4</v>
      </c>
      <c r="P42" s="1">
        <f t="shared" si="36"/>
        <v>12</v>
      </c>
      <c r="Q42" s="1">
        <f t="shared" si="37"/>
        <v>3</v>
      </c>
      <c r="R42" s="1">
        <f t="shared" si="38"/>
        <v>12</v>
      </c>
      <c r="S42" s="1">
        <f t="shared" si="39"/>
        <v>8</v>
      </c>
      <c r="T42" s="1">
        <f t="shared" si="40"/>
        <v>2</v>
      </c>
      <c r="U42" s="1">
        <f t="shared" si="41"/>
        <v>4</v>
      </c>
      <c r="V42" s="1">
        <f t="shared" si="42"/>
        <v>4</v>
      </c>
      <c r="W42" s="1">
        <f t="shared" si="43"/>
        <v>2</v>
      </c>
      <c r="X42" s="1">
        <f t="shared" si="44"/>
        <v>9</v>
      </c>
      <c r="Y42" s="1">
        <f t="shared" si="45"/>
        <v>12</v>
      </c>
      <c r="Z42" s="1">
        <f t="shared" si="46"/>
        <v>3</v>
      </c>
      <c r="AA42" s="1" t="str">
        <f t="shared" si="27"/>
        <v>L</v>
      </c>
      <c r="AB42" s="1">
        <f t="shared" si="47"/>
        <v>3</v>
      </c>
      <c r="AC42" s="1" t="str">
        <f t="shared" si="28"/>
        <v>OTL</v>
      </c>
      <c r="AD42" s="1">
        <f t="shared" si="24"/>
        <v>5</v>
      </c>
      <c r="AE42" s="1">
        <f t="shared" si="25"/>
        <v>3</v>
      </c>
      <c r="AF42" s="1">
        <f t="shared" si="26"/>
        <v>2</v>
      </c>
      <c r="AG42" s="43"/>
    </row>
    <row r="43" spans="1:33" x14ac:dyDescent="0.3">
      <c r="A43" s="42">
        <v>46028</v>
      </c>
      <c r="B43" s="1">
        <v>42</v>
      </c>
      <c r="C43" s="1" t="s">
        <v>65</v>
      </c>
      <c r="D43" s="1" t="s">
        <v>28</v>
      </c>
      <c r="E43" s="1">
        <v>3</v>
      </c>
      <c r="F43" s="1">
        <v>5</v>
      </c>
      <c r="G43" s="1" t="s">
        <v>83</v>
      </c>
      <c r="H43" s="1" t="s">
        <v>83</v>
      </c>
      <c r="I43" s="1">
        <f t="shared" si="29"/>
        <v>16</v>
      </c>
      <c r="J43" s="1">
        <f t="shared" si="30"/>
        <v>21</v>
      </c>
      <c r="K43" s="1">
        <f t="shared" si="31"/>
        <v>6</v>
      </c>
      <c r="L43" s="1">
        <f t="shared" si="32"/>
        <v>5</v>
      </c>
      <c r="M43" s="1">
        <f t="shared" si="33"/>
        <v>4</v>
      </c>
      <c r="N43" s="1">
        <f t="shared" si="34"/>
        <v>1</v>
      </c>
      <c r="O43" s="1">
        <f t="shared" si="35"/>
        <v>4</v>
      </c>
      <c r="P43" s="1">
        <f t="shared" si="36"/>
        <v>12</v>
      </c>
      <c r="Q43" s="1">
        <f t="shared" si="37"/>
        <v>3</v>
      </c>
      <c r="R43" s="1">
        <f t="shared" si="38"/>
        <v>12</v>
      </c>
      <c r="S43" s="1">
        <f t="shared" si="39"/>
        <v>9</v>
      </c>
      <c r="T43" s="1">
        <f t="shared" si="40"/>
        <v>2</v>
      </c>
      <c r="U43" s="1">
        <f t="shared" si="41"/>
        <v>4</v>
      </c>
      <c r="V43" s="1">
        <f t="shared" si="42"/>
        <v>4</v>
      </c>
      <c r="W43" s="1">
        <f t="shared" si="43"/>
        <v>2</v>
      </c>
      <c r="X43" s="1">
        <f t="shared" si="44"/>
        <v>9</v>
      </c>
      <c r="Y43" s="1">
        <f t="shared" si="45"/>
        <v>12</v>
      </c>
      <c r="Z43" s="1">
        <f t="shared" si="46"/>
        <v>3</v>
      </c>
      <c r="AA43" s="1" t="str">
        <f t="shared" si="27"/>
        <v>L</v>
      </c>
      <c r="AB43" s="1">
        <f t="shared" si="47"/>
        <v>4</v>
      </c>
      <c r="AC43" s="1" t="str">
        <f t="shared" si="28"/>
        <v>L</v>
      </c>
      <c r="AD43" s="1">
        <f t="shared" si="24"/>
        <v>4</v>
      </c>
      <c r="AE43" s="1">
        <f t="shared" si="25"/>
        <v>4</v>
      </c>
      <c r="AF43" s="1">
        <f t="shared" si="26"/>
        <v>2</v>
      </c>
      <c r="AG43" s="43"/>
    </row>
    <row r="44" spans="1:33" x14ac:dyDescent="0.3">
      <c r="A44" s="42">
        <v>46030</v>
      </c>
      <c r="B44" s="1">
        <v>43</v>
      </c>
      <c r="C44" s="1" t="s">
        <v>65</v>
      </c>
      <c r="D44" s="1" t="s">
        <v>21</v>
      </c>
      <c r="E44" s="1">
        <v>1</v>
      </c>
      <c r="F44" s="1">
        <v>5</v>
      </c>
      <c r="G44" s="1" t="s">
        <v>83</v>
      </c>
      <c r="H44" s="1" t="s">
        <v>83</v>
      </c>
      <c r="I44" s="1">
        <f t="shared" si="29"/>
        <v>16</v>
      </c>
      <c r="J44" s="1">
        <f t="shared" si="30"/>
        <v>22</v>
      </c>
      <c r="K44" s="1">
        <f t="shared" si="31"/>
        <v>6</v>
      </c>
      <c r="L44" s="1">
        <f t="shared" si="32"/>
        <v>5</v>
      </c>
      <c r="M44" s="1">
        <f t="shared" si="33"/>
        <v>4</v>
      </c>
      <c r="N44" s="1">
        <f t="shared" si="34"/>
        <v>1</v>
      </c>
      <c r="O44" s="1">
        <f t="shared" si="35"/>
        <v>4</v>
      </c>
      <c r="P44" s="1">
        <f t="shared" si="36"/>
        <v>12</v>
      </c>
      <c r="Q44" s="1">
        <f t="shared" si="37"/>
        <v>3</v>
      </c>
      <c r="R44" s="1">
        <f t="shared" si="38"/>
        <v>12</v>
      </c>
      <c r="S44" s="1">
        <f t="shared" si="39"/>
        <v>10</v>
      </c>
      <c r="T44" s="1">
        <f t="shared" si="40"/>
        <v>2</v>
      </c>
      <c r="U44" s="1">
        <f t="shared" si="41"/>
        <v>4</v>
      </c>
      <c r="V44" s="1">
        <f t="shared" si="42"/>
        <v>4</v>
      </c>
      <c r="W44" s="1">
        <f t="shared" si="43"/>
        <v>2</v>
      </c>
      <c r="X44" s="1">
        <f t="shared" si="44"/>
        <v>9</v>
      </c>
      <c r="Y44" s="1">
        <f t="shared" si="45"/>
        <v>12</v>
      </c>
      <c r="Z44" s="1">
        <f t="shared" si="46"/>
        <v>3</v>
      </c>
      <c r="AA44" s="1" t="str">
        <f t="shared" si="27"/>
        <v>L</v>
      </c>
      <c r="AB44" s="1">
        <f t="shared" si="47"/>
        <v>5</v>
      </c>
      <c r="AC44" s="1" t="str">
        <f t="shared" si="28"/>
        <v>L</v>
      </c>
      <c r="AD44" s="1">
        <f t="shared" ref="AD44:AD75" si="48">IF(AC44="","",COUNTIFS(AC35:AC44,"W"))</f>
        <v>3</v>
      </c>
      <c r="AE44" s="1">
        <f t="shared" ref="AE44:AE75" si="49">IF(AC44="","",COUNTIFS(AC35:AC44,"L"))</f>
        <v>5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46032</v>
      </c>
      <c r="B45" s="1">
        <v>44</v>
      </c>
      <c r="C45" s="1" t="s">
        <v>65</v>
      </c>
      <c r="D45" s="1" t="s">
        <v>4</v>
      </c>
      <c r="E45" s="1">
        <v>0</v>
      </c>
      <c r="F45" s="1">
        <v>5</v>
      </c>
      <c r="G45" s="1" t="s">
        <v>83</v>
      </c>
      <c r="H45" s="1" t="s">
        <v>83</v>
      </c>
      <c r="I45" s="1">
        <f t="shared" si="29"/>
        <v>16</v>
      </c>
      <c r="J45" s="1">
        <f t="shared" si="30"/>
        <v>23</v>
      </c>
      <c r="K45" s="1">
        <f t="shared" si="31"/>
        <v>6</v>
      </c>
      <c r="L45" s="1">
        <f t="shared" si="32"/>
        <v>5</v>
      </c>
      <c r="M45" s="1">
        <f t="shared" si="33"/>
        <v>4</v>
      </c>
      <c r="N45" s="1">
        <f t="shared" si="34"/>
        <v>1</v>
      </c>
      <c r="O45" s="1">
        <f t="shared" si="35"/>
        <v>4</v>
      </c>
      <c r="P45" s="1">
        <f t="shared" si="36"/>
        <v>12</v>
      </c>
      <c r="Q45" s="1">
        <f t="shared" si="37"/>
        <v>3</v>
      </c>
      <c r="R45" s="1">
        <f t="shared" si="38"/>
        <v>12</v>
      </c>
      <c r="S45" s="1">
        <f t="shared" si="39"/>
        <v>11</v>
      </c>
      <c r="T45" s="1">
        <f t="shared" si="40"/>
        <v>2</v>
      </c>
      <c r="U45" s="1">
        <f t="shared" si="41"/>
        <v>4</v>
      </c>
      <c r="V45" s="1">
        <f t="shared" si="42"/>
        <v>4</v>
      </c>
      <c r="W45" s="1">
        <f t="shared" si="43"/>
        <v>2</v>
      </c>
      <c r="X45" s="1">
        <f t="shared" si="44"/>
        <v>9</v>
      </c>
      <c r="Y45" s="1">
        <f t="shared" si="45"/>
        <v>12</v>
      </c>
      <c r="Z45" s="1">
        <f t="shared" si="46"/>
        <v>3</v>
      </c>
      <c r="AA45" s="1" t="str">
        <f t="shared" si="27"/>
        <v>L</v>
      </c>
      <c r="AB45" s="1">
        <f t="shared" si="47"/>
        <v>6</v>
      </c>
      <c r="AC45" s="1" t="str">
        <f t="shared" si="28"/>
        <v>L</v>
      </c>
      <c r="AD45" s="1">
        <f t="shared" si="48"/>
        <v>2</v>
      </c>
      <c r="AE45" s="1">
        <f t="shared" si="49"/>
        <v>6</v>
      </c>
      <c r="AF45" s="1">
        <f t="shared" si="50"/>
        <v>2</v>
      </c>
      <c r="AG45" s="43"/>
    </row>
    <row r="46" spans="1:33" x14ac:dyDescent="0.3">
      <c r="A46" s="42">
        <v>46034</v>
      </c>
      <c r="B46" s="1">
        <v>45</v>
      </c>
      <c r="C46" s="1" t="s">
        <v>65</v>
      </c>
      <c r="D46" s="1" t="s">
        <v>16</v>
      </c>
      <c r="E46" s="1">
        <v>3</v>
      </c>
      <c r="F46" s="1">
        <v>6</v>
      </c>
      <c r="G46" s="1" t="s">
        <v>83</v>
      </c>
      <c r="H46" s="1" t="s">
        <v>83</v>
      </c>
      <c r="I46" s="1">
        <f t="shared" si="29"/>
        <v>16</v>
      </c>
      <c r="J46" s="1">
        <f t="shared" si="30"/>
        <v>24</v>
      </c>
      <c r="K46" s="1">
        <f t="shared" si="31"/>
        <v>6</v>
      </c>
      <c r="L46" s="1">
        <f t="shared" si="32"/>
        <v>5</v>
      </c>
      <c r="M46" s="1">
        <f t="shared" si="33"/>
        <v>4</v>
      </c>
      <c r="N46" s="1">
        <f t="shared" si="34"/>
        <v>1</v>
      </c>
      <c r="O46" s="1">
        <f t="shared" si="35"/>
        <v>4</v>
      </c>
      <c r="P46" s="1">
        <f t="shared" si="36"/>
        <v>12</v>
      </c>
      <c r="Q46" s="1">
        <f t="shared" si="37"/>
        <v>3</v>
      </c>
      <c r="R46" s="1">
        <f t="shared" si="38"/>
        <v>12</v>
      </c>
      <c r="S46" s="1">
        <f t="shared" si="39"/>
        <v>12</v>
      </c>
      <c r="T46" s="1">
        <f t="shared" si="40"/>
        <v>2</v>
      </c>
      <c r="U46" s="1">
        <f t="shared" si="41"/>
        <v>4</v>
      </c>
      <c r="V46" s="1">
        <f t="shared" si="42"/>
        <v>4</v>
      </c>
      <c r="W46" s="1">
        <f t="shared" si="43"/>
        <v>2</v>
      </c>
      <c r="X46" s="1">
        <f t="shared" si="44"/>
        <v>9</v>
      </c>
      <c r="Y46" s="1">
        <f t="shared" si="45"/>
        <v>12</v>
      </c>
      <c r="Z46" s="1">
        <f t="shared" si="46"/>
        <v>3</v>
      </c>
      <c r="AA46" s="1" t="str">
        <f t="shared" si="27"/>
        <v>L</v>
      </c>
      <c r="AB46" s="1">
        <f t="shared" si="47"/>
        <v>7</v>
      </c>
      <c r="AC46" s="1" t="str">
        <f t="shared" si="28"/>
        <v>L</v>
      </c>
      <c r="AD46" s="1">
        <f t="shared" si="48"/>
        <v>1</v>
      </c>
      <c r="AE46" s="1">
        <f t="shared" si="49"/>
        <v>7</v>
      </c>
      <c r="AF46" s="1">
        <f t="shared" si="50"/>
        <v>2</v>
      </c>
      <c r="AG46" s="43"/>
    </row>
    <row r="47" spans="1:33" x14ac:dyDescent="0.3">
      <c r="A47" s="42">
        <v>46035</v>
      </c>
      <c r="B47" s="1">
        <v>46</v>
      </c>
      <c r="C47" s="1" t="s">
        <v>65</v>
      </c>
      <c r="D47" s="1" t="s">
        <v>11</v>
      </c>
      <c r="E47" s="1">
        <v>1</v>
      </c>
      <c r="F47" s="1">
        <v>2</v>
      </c>
      <c r="G47" s="1" t="s">
        <v>83</v>
      </c>
      <c r="H47" s="1" t="s">
        <v>83</v>
      </c>
      <c r="I47" s="1">
        <f t="shared" si="29"/>
        <v>16</v>
      </c>
      <c r="J47" s="1">
        <f t="shared" si="30"/>
        <v>25</v>
      </c>
      <c r="K47" s="1">
        <f t="shared" si="31"/>
        <v>6</v>
      </c>
      <c r="L47" s="1">
        <f t="shared" si="32"/>
        <v>5</v>
      </c>
      <c r="M47" s="1">
        <f t="shared" si="33"/>
        <v>4</v>
      </c>
      <c r="N47" s="1">
        <f t="shared" si="34"/>
        <v>1</v>
      </c>
      <c r="O47" s="1">
        <f t="shared" si="35"/>
        <v>4</v>
      </c>
      <c r="P47" s="1">
        <f t="shared" si="36"/>
        <v>12</v>
      </c>
      <c r="Q47" s="1">
        <f t="shared" si="37"/>
        <v>3</v>
      </c>
      <c r="R47" s="1">
        <f t="shared" si="38"/>
        <v>12</v>
      </c>
      <c r="S47" s="1">
        <f t="shared" si="39"/>
        <v>13</v>
      </c>
      <c r="T47" s="1">
        <f t="shared" si="40"/>
        <v>2</v>
      </c>
      <c r="U47" s="1">
        <f t="shared" si="41"/>
        <v>4</v>
      </c>
      <c r="V47" s="1">
        <f t="shared" si="42"/>
        <v>4</v>
      </c>
      <c r="W47" s="1">
        <f t="shared" si="43"/>
        <v>2</v>
      </c>
      <c r="X47" s="1">
        <f t="shared" si="44"/>
        <v>9</v>
      </c>
      <c r="Y47" s="1">
        <f t="shared" si="45"/>
        <v>12</v>
      </c>
      <c r="Z47" s="1">
        <f t="shared" si="46"/>
        <v>3</v>
      </c>
      <c r="AA47" s="1" t="str">
        <f t="shared" si="27"/>
        <v>L</v>
      </c>
      <c r="AB47" s="1">
        <f t="shared" si="47"/>
        <v>8</v>
      </c>
      <c r="AC47" s="1" t="str">
        <f t="shared" si="28"/>
        <v>L</v>
      </c>
      <c r="AD47" s="1">
        <f t="shared" si="48"/>
        <v>1</v>
      </c>
      <c r="AE47" s="1">
        <f t="shared" si="49"/>
        <v>7</v>
      </c>
      <c r="AF47" s="1">
        <f t="shared" si="50"/>
        <v>2</v>
      </c>
      <c r="AG47" s="43"/>
    </row>
    <row r="48" spans="1:33" x14ac:dyDescent="0.3">
      <c r="A48" s="42">
        <v>46037</v>
      </c>
      <c r="B48" s="1">
        <v>47</v>
      </c>
      <c r="C48" s="1" t="s">
        <v>65</v>
      </c>
      <c r="D48" s="1" t="s">
        <v>23</v>
      </c>
      <c r="E48" s="1">
        <v>1</v>
      </c>
      <c r="F48" s="1">
        <v>4</v>
      </c>
      <c r="G48" s="1" t="s">
        <v>83</v>
      </c>
      <c r="H48" s="1" t="s">
        <v>83</v>
      </c>
      <c r="I48" s="1">
        <f t="shared" si="29"/>
        <v>16</v>
      </c>
      <c r="J48" s="1">
        <f t="shared" si="30"/>
        <v>26</v>
      </c>
      <c r="K48" s="1">
        <f t="shared" si="31"/>
        <v>6</v>
      </c>
      <c r="L48" s="1">
        <f t="shared" si="32"/>
        <v>5</v>
      </c>
      <c r="M48" s="1">
        <f t="shared" si="33"/>
        <v>4</v>
      </c>
      <c r="N48" s="1">
        <f t="shared" si="34"/>
        <v>1</v>
      </c>
      <c r="O48" s="1">
        <f t="shared" si="35"/>
        <v>4</v>
      </c>
      <c r="P48" s="1">
        <f t="shared" si="36"/>
        <v>12</v>
      </c>
      <c r="Q48" s="1">
        <f t="shared" si="37"/>
        <v>3</v>
      </c>
      <c r="R48" s="1">
        <f t="shared" si="38"/>
        <v>12</v>
      </c>
      <c r="S48" s="1">
        <f t="shared" si="39"/>
        <v>14</v>
      </c>
      <c r="T48" s="1">
        <f t="shared" si="40"/>
        <v>2</v>
      </c>
      <c r="U48" s="1">
        <f t="shared" si="41"/>
        <v>4</v>
      </c>
      <c r="V48" s="1">
        <f t="shared" si="42"/>
        <v>4</v>
      </c>
      <c r="W48" s="1">
        <f t="shared" si="43"/>
        <v>2</v>
      </c>
      <c r="X48" s="1">
        <f t="shared" si="44"/>
        <v>9</v>
      </c>
      <c r="Y48" s="1">
        <f t="shared" si="45"/>
        <v>12</v>
      </c>
      <c r="Z48" s="1">
        <f t="shared" si="46"/>
        <v>3</v>
      </c>
      <c r="AA48" s="1" t="str">
        <f t="shared" si="27"/>
        <v>L</v>
      </c>
      <c r="AB48" s="1">
        <f t="shared" si="47"/>
        <v>9</v>
      </c>
      <c r="AC48" s="1" t="str">
        <f t="shared" si="28"/>
        <v>L</v>
      </c>
      <c r="AD48" s="1">
        <f t="shared" si="48"/>
        <v>1</v>
      </c>
      <c r="AE48" s="1">
        <f t="shared" si="49"/>
        <v>7</v>
      </c>
      <c r="AF48" s="1">
        <f t="shared" si="50"/>
        <v>2</v>
      </c>
      <c r="AG48" s="43"/>
    </row>
    <row r="49" spans="1:33" x14ac:dyDescent="0.3">
      <c r="A49" s="42">
        <v>46039</v>
      </c>
      <c r="B49" s="1">
        <v>48</v>
      </c>
      <c r="C49" s="1" t="s">
        <v>66</v>
      </c>
      <c r="D49" s="1" t="s">
        <v>20</v>
      </c>
      <c r="E49" s="1">
        <v>0</v>
      </c>
      <c r="F49" s="1">
        <v>6</v>
      </c>
      <c r="G49" s="1" t="s">
        <v>83</v>
      </c>
      <c r="H49" s="1" t="s">
        <v>83</v>
      </c>
      <c r="I49" s="1">
        <f t="shared" si="29"/>
        <v>16</v>
      </c>
      <c r="J49" s="1">
        <f t="shared" si="30"/>
        <v>27</v>
      </c>
      <c r="K49" s="1">
        <f t="shared" si="31"/>
        <v>6</v>
      </c>
      <c r="L49" s="1">
        <f t="shared" si="32"/>
        <v>5</v>
      </c>
      <c r="M49" s="1">
        <f t="shared" si="33"/>
        <v>4</v>
      </c>
      <c r="N49" s="1">
        <f t="shared" si="34"/>
        <v>1</v>
      </c>
      <c r="O49" s="1">
        <f t="shared" si="35"/>
        <v>4</v>
      </c>
      <c r="P49" s="1">
        <f t="shared" si="36"/>
        <v>13</v>
      </c>
      <c r="Q49" s="1">
        <f t="shared" si="37"/>
        <v>3</v>
      </c>
      <c r="R49" s="1">
        <f t="shared" si="38"/>
        <v>12</v>
      </c>
      <c r="S49" s="1">
        <f t="shared" si="39"/>
        <v>14</v>
      </c>
      <c r="T49" s="1">
        <f t="shared" si="40"/>
        <v>2</v>
      </c>
      <c r="U49" s="1">
        <f t="shared" si="41"/>
        <v>4</v>
      </c>
      <c r="V49" s="1">
        <f t="shared" si="42"/>
        <v>5</v>
      </c>
      <c r="W49" s="1">
        <f t="shared" si="43"/>
        <v>2</v>
      </c>
      <c r="X49" s="1">
        <f t="shared" si="44"/>
        <v>9</v>
      </c>
      <c r="Y49" s="1">
        <f t="shared" si="45"/>
        <v>13</v>
      </c>
      <c r="Z49" s="1">
        <f t="shared" si="46"/>
        <v>3</v>
      </c>
      <c r="AA49" s="1" t="str">
        <f t="shared" si="27"/>
        <v>L</v>
      </c>
      <c r="AB49" s="1">
        <f t="shared" si="47"/>
        <v>10</v>
      </c>
      <c r="AC49" s="1" t="str">
        <f t="shared" si="28"/>
        <v>L</v>
      </c>
      <c r="AD49" s="1">
        <f t="shared" si="48"/>
        <v>0</v>
      </c>
      <c r="AE49" s="1">
        <f t="shared" si="49"/>
        <v>8</v>
      </c>
      <c r="AF49" s="1">
        <f t="shared" si="50"/>
        <v>2</v>
      </c>
      <c r="AG49" s="43"/>
    </row>
    <row r="50" spans="1:33" x14ac:dyDescent="0.3">
      <c r="A50" s="42">
        <v>46041</v>
      </c>
      <c r="B50" s="1">
        <v>49</v>
      </c>
      <c r="C50" s="1" t="s">
        <v>66</v>
      </c>
      <c r="D50" s="1" t="s">
        <v>13</v>
      </c>
      <c r="E50" s="1">
        <v>3</v>
      </c>
      <c r="F50" s="1">
        <v>4</v>
      </c>
      <c r="G50" s="1" t="s">
        <v>83</v>
      </c>
      <c r="H50" s="1" t="s">
        <v>83</v>
      </c>
      <c r="I50" s="1">
        <f t="shared" si="29"/>
        <v>16</v>
      </c>
      <c r="J50" s="1">
        <f t="shared" si="30"/>
        <v>28</v>
      </c>
      <c r="K50" s="1">
        <f t="shared" si="31"/>
        <v>6</v>
      </c>
      <c r="L50" s="1">
        <f t="shared" si="32"/>
        <v>5</v>
      </c>
      <c r="M50" s="1">
        <f t="shared" si="33"/>
        <v>4</v>
      </c>
      <c r="N50" s="1">
        <f t="shared" si="34"/>
        <v>1</v>
      </c>
      <c r="O50" s="1">
        <f t="shared" si="35"/>
        <v>4</v>
      </c>
      <c r="P50" s="1">
        <f t="shared" si="36"/>
        <v>14</v>
      </c>
      <c r="Q50" s="1">
        <f t="shared" si="37"/>
        <v>3</v>
      </c>
      <c r="R50" s="1">
        <f t="shared" si="38"/>
        <v>12</v>
      </c>
      <c r="S50" s="1">
        <f t="shared" si="39"/>
        <v>14</v>
      </c>
      <c r="T50" s="1">
        <f t="shared" si="40"/>
        <v>2</v>
      </c>
      <c r="U50" s="1">
        <f t="shared" si="41"/>
        <v>4</v>
      </c>
      <c r="V50" s="1">
        <f t="shared" si="42"/>
        <v>5</v>
      </c>
      <c r="W50" s="1">
        <f t="shared" si="43"/>
        <v>2</v>
      </c>
      <c r="X50" s="1">
        <f t="shared" si="44"/>
        <v>9</v>
      </c>
      <c r="Y50" s="1">
        <f t="shared" si="45"/>
        <v>13</v>
      </c>
      <c r="Z50" s="1">
        <f t="shared" si="46"/>
        <v>3</v>
      </c>
      <c r="AA50" s="1" t="str">
        <f t="shared" si="27"/>
        <v>L</v>
      </c>
      <c r="AB50" s="1">
        <f t="shared" si="47"/>
        <v>11</v>
      </c>
      <c r="AC50" s="1" t="str">
        <f t="shared" si="28"/>
        <v>L</v>
      </c>
      <c r="AD50" s="1">
        <f t="shared" si="48"/>
        <v>0</v>
      </c>
      <c r="AE50" s="1">
        <f t="shared" si="49"/>
        <v>8</v>
      </c>
      <c r="AF50" s="1">
        <f t="shared" si="50"/>
        <v>2</v>
      </c>
      <c r="AG50" s="43"/>
    </row>
    <row r="51" spans="1:33" x14ac:dyDescent="0.3">
      <c r="A51" s="42">
        <v>46043</v>
      </c>
      <c r="B51" s="1">
        <v>50</v>
      </c>
      <c r="C51" s="1" t="s">
        <v>66</v>
      </c>
      <c r="D51" s="1" t="s">
        <v>1</v>
      </c>
      <c r="E51" s="1">
        <v>4</v>
      </c>
      <c r="F51" s="1">
        <v>3</v>
      </c>
      <c r="G51" s="1" t="s">
        <v>83</v>
      </c>
      <c r="H51" s="1" t="s">
        <v>83</v>
      </c>
      <c r="I51" s="1">
        <f t="shared" si="29"/>
        <v>17</v>
      </c>
      <c r="J51" s="1">
        <f t="shared" si="30"/>
        <v>28</v>
      </c>
      <c r="K51" s="1">
        <f t="shared" si="31"/>
        <v>6</v>
      </c>
      <c r="L51" s="1">
        <f t="shared" si="32"/>
        <v>5</v>
      </c>
      <c r="M51" s="1">
        <f t="shared" si="33"/>
        <v>4</v>
      </c>
      <c r="N51" s="1">
        <f t="shared" si="34"/>
        <v>1</v>
      </c>
      <c r="O51" s="1">
        <f t="shared" si="35"/>
        <v>5</v>
      </c>
      <c r="P51" s="1">
        <f t="shared" si="36"/>
        <v>14</v>
      </c>
      <c r="Q51" s="1">
        <f t="shared" si="37"/>
        <v>3</v>
      </c>
      <c r="R51" s="1">
        <f t="shared" si="38"/>
        <v>12</v>
      </c>
      <c r="S51" s="1">
        <f t="shared" si="39"/>
        <v>14</v>
      </c>
      <c r="T51" s="1">
        <f t="shared" si="40"/>
        <v>2</v>
      </c>
      <c r="U51" s="1">
        <f t="shared" si="41"/>
        <v>4</v>
      </c>
      <c r="V51" s="1">
        <f t="shared" si="42"/>
        <v>5</v>
      </c>
      <c r="W51" s="1">
        <f t="shared" si="43"/>
        <v>2</v>
      </c>
      <c r="X51" s="1">
        <f t="shared" si="44"/>
        <v>9</v>
      </c>
      <c r="Y51" s="1">
        <f t="shared" si="45"/>
        <v>13</v>
      </c>
      <c r="Z51" s="1">
        <f t="shared" si="46"/>
        <v>3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1</v>
      </c>
      <c r="AE51" s="1">
        <f t="shared" si="49"/>
        <v>8</v>
      </c>
      <c r="AF51" s="1">
        <f t="shared" si="50"/>
        <v>1</v>
      </c>
      <c r="AG51" s="43"/>
    </row>
    <row r="52" spans="1:33" x14ac:dyDescent="0.3">
      <c r="A52" s="42">
        <v>46045</v>
      </c>
      <c r="B52" s="1">
        <v>51</v>
      </c>
      <c r="C52" s="1" t="s">
        <v>66</v>
      </c>
      <c r="D52" s="1" t="s">
        <v>14</v>
      </c>
      <c r="E52" s="1">
        <v>4</v>
      </c>
      <c r="F52" s="1">
        <v>5</v>
      </c>
      <c r="G52" s="1" t="s">
        <v>83</v>
      </c>
      <c r="H52" s="1" t="s">
        <v>83</v>
      </c>
      <c r="I52" s="1">
        <f t="shared" si="29"/>
        <v>17</v>
      </c>
      <c r="J52" s="1">
        <f t="shared" si="30"/>
        <v>29</v>
      </c>
      <c r="K52" s="1">
        <f t="shared" si="31"/>
        <v>6</v>
      </c>
      <c r="L52" s="1">
        <f t="shared" si="32"/>
        <v>5</v>
      </c>
      <c r="M52" s="1">
        <f t="shared" si="33"/>
        <v>4</v>
      </c>
      <c r="N52" s="1">
        <f t="shared" si="34"/>
        <v>1</v>
      </c>
      <c r="O52" s="1">
        <f t="shared" si="35"/>
        <v>5</v>
      </c>
      <c r="P52" s="1">
        <f t="shared" si="36"/>
        <v>15</v>
      </c>
      <c r="Q52" s="1">
        <f t="shared" si="37"/>
        <v>3</v>
      </c>
      <c r="R52" s="1">
        <f t="shared" si="38"/>
        <v>12</v>
      </c>
      <c r="S52" s="1">
        <f t="shared" si="39"/>
        <v>14</v>
      </c>
      <c r="T52" s="1">
        <f t="shared" si="40"/>
        <v>2</v>
      </c>
      <c r="U52" s="1">
        <f t="shared" si="41"/>
        <v>4</v>
      </c>
      <c r="V52" s="1">
        <f t="shared" si="42"/>
        <v>5</v>
      </c>
      <c r="W52" s="1">
        <f t="shared" si="43"/>
        <v>2</v>
      </c>
      <c r="X52" s="1">
        <f t="shared" si="44"/>
        <v>9</v>
      </c>
      <c r="Y52" s="1">
        <f t="shared" si="45"/>
        <v>13</v>
      </c>
      <c r="Z52" s="1">
        <f t="shared" si="46"/>
        <v>3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1</v>
      </c>
      <c r="AE52" s="1">
        <f t="shared" si="49"/>
        <v>9</v>
      </c>
      <c r="AF52" s="1">
        <f t="shared" si="50"/>
        <v>0</v>
      </c>
      <c r="AG52" s="43"/>
    </row>
    <row r="53" spans="1:33" x14ac:dyDescent="0.3">
      <c r="A53" s="42">
        <v>46047</v>
      </c>
      <c r="B53" s="1">
        <v>52</v>
      </c>
      <c r="C53" s="1" t="s">
        <v>66</v>
      </c>
      <c r="D53" s="1" t="s">
        <v>9</v>
      </c>
      <c r="E53" s="1">
        <v>2</v>
      </c>
      <c r="F53" s="1">
        <v>3</v>
      </c>
      <c r="G53" s="1" t="s">
        <v>83</v>
      </c>
      <c r="H53" s="1" t="s">
        <v>83</v>
      </c>
      <c r="I53" s="1">
        <f t="shared" si="29"/>
        <v>17</v>
      </c>
      <c r="J53" s="1">
        <f t="shared" si="30"/>
        <v>30</v>
      </c>
      <c r="K53" s="1">
        <f t="shared" si="31"/>
        <v>6</v>
      </c>
      <c r="L53" s="1">
        <f t="shared" si="32"/>
        <v>5</v>
      </c>
      <c r="M53" s="1">
        <f t="shared" si="33"/>
        <v>4</v>
      </c>
      <c r="N53" s="1">
        <f t="shared" si="34"/>
        <v>1</v>
      </c>
      <c r="O53" s="1">
        <f t="shared" si="35"/>
        <v>5</v>
      </c>
      <c r="P53" s="1">
        <f t="shared" si="36"/>
        <v>16</v>
      </c>
      <c r="Q53" s="1">
        <f t="shared" si="37"/>
        <v>3</v>
      </c>
      <c r="R53" s="1">
        <f t="shared" si="38"/>
        <v>12</v>
      </c>
      <c r="S53" s="1">
        <f t="shared" si="39"/>
        <v>14</v>
      </c>
      <c r="T53" s="1">
        <f t="shared" si="40"/>
        <v>2</v>
      </c>
      <c r="U53" s="1">
        <f t="shared" si="41"/>
        <v>4</v>
      </c>
      <c r="V53" s="1">
        <f t="shared" si="42"/>
        <v>5</v>
      </c>
      <c r="W53" s="1">
        <f t="shared" si="43"/>
        <v>2</v>
      </c>
      <c r="X53" s="1">
        <f t="shared" si="44"/>
        <v>9</v>
      </c>
      <c r="Y53" s="1">
        <f t="shared" si="45"/>
        <v>13</v>
      </c>
      <c r="Z53" s="1">
        <f t="shared" si="46"/>
        <v>3</v>
      </c>
      <c r="AA53" s="1" t="str">
        <f t="shared" si="27"/>
        <v>L</v>
      </c>
      <c r="AB53" s="1">
        <f t="shared" si="47"/>
        <v>2</v>
      </c>
      <c r="AC53" s="1" t="str">
        <f t="shared" si="28"/>
        <v>L</v>
      </c>
      <c r="AD53" s="1">
        <f t="shared" si="48"/>
        <v>1</v>
      </c>
      <c r="AE53" s="1">
        <f t="shared" si="49"/>
        <v>9</v>
      </c>
      <c r="AF53" s="1">
        <f t="shared" si="50"/>
        <v>0</v>
      </c>
      <c r="AG53" s="43"/>
    </row>
    <row r="54" spans="1:33" x14ac:dyDescent="0.3">
      <c r="A54" s="42">
        <v>46049</v>
      </c>
      <c r="B54" s="1">
        <v>53</v>
      </c>
      <c r="C54" s="1" t="s">
        <v>66</v>
      </c>
      <c r="D54" s="1" t="s">
        <v>8</v>
      </c>
      <c r="E54" s="1">
        <v>2</v>
      </c>
      <c r="F54" s="1">
        <v>5</v>
      </c>
      <c r="G54" s="1" t="s">
        <v>83</v>
      </c>
      <c r="H54" s="1" t="s">
        <v>83</v>
      </c>
      <c r="I54" s="1">
        <f t="shared" si="29"/>
        <v>17</v>
      </c>
      <c r="J54" s="1">
        <f t="shared" si="30"/>
        <v>31</v>
      </c>
      <c r="K54" s="1">
        <f t="shared" si="31"/>
        <v>6</v>
      </c>
      <c r="L54" s="1">
        <f t="shared" si="32"/>
        <v>5</v>
      </c>
      <c r="M54" s="1">
        <f t="shared" si="33"/>
        <v>4</v>
      </c>
      <c r="N54" s="1">
        <f t="shared" si="34"/>
        <v>1</v>
      </c>
      <c r="O54" s="1">
        <f t="shared" si="35"/>
        <v>5</v>
      </c>
      <c r="P54" s="1">
        <f t="shared" si="36"/>
        <v>17</v>
      </c>
      <c r="Q54" s="1">
        <f t="shared" si="37"/>
        <v>3</v>
      </c>
      <c r="R54" s="1">
        <f t="shared" si="38"/>
        <v>12</v>
      </c>
      <c r="S54" s="1">
        <f t="shared" si="39"/>
        <v>14</v>
      </c>
      <c r="T54" s="1">
        <f t="shared" si="40"/>
        <v>2</v>
      </c>
      <c r="U54" s="1">
        <f t="shared" si="41"/>
        <v>4</v>
      </c>
      <c r="V54" s="1">
        <f t="shared" si="42"/>
        <v>6</v>
      </c>
      <c r="W54" s="1">
        <f t="shared" si="43"/>
        <v>2</v>
      </c>
      <c r="X54" s="1">
        <f t="shared" si="44"/>
        <v>9</v>
      </c>
      <c r="Y54" s="1">
        <f t="shared" si="45"/>
        <v>14</v>
      </c>
      <c r="Z54" s="1">
        <f t="shared" si="46"/>
        <v>3</v>
      </c>
      <c r="AA54" s="1" t="str">
        <f t="shared" si="27"/>
        <v>L</v>
      </c>
      <c r="AB54" s="1">
        <f t="shared" si="47"/>
        <v>3</v>
      </c>
      <c r="AC54" s="1" t="str">
        <f t="shared" si="28"/>
        <v>L</v>
      </c>
      <c r="AD54" s="1">
        <f t="shared" si="48"/>
        <v>1</v>
      </c>
      <c r="AE54" s="1">
        <f t="shared" si="49"/>
        <v>9</v>
      </c>
      <c r="AF54" s="1">
        <f t="shared" si="50"/>
        <v>0</v>
      </c>
      <c r="AG54" s="43"/>
    </row>
    <row r="55" spans="1:33" x14ac:dyDescent="0.3">
      <c r="A55" s="42">
        <v>46051</v>
      </c>
      <c r="B55" s="1">
        <v>54</v>
      </c>
      <c r="C55" s="1" t="s">
        <v>66</v>
      </c>
      <c r="D55" s="1" t="s">
        <v>31</v>
      </c>
      <c r="E55" s="1">
        <v>2</v>
      </c>
      <c r="F55" s="1">
        <v>0</v>
      </c>
      <c r="G55" s="1" t="s">
        <v>83</v>
      </c>
      <c r="H55" s="1" t="s">
        <v>83</v>
      </c>
      <c r="I55" s="1">
        <f t="shared" si="29"/>
        <v>18</v>
      </c>
      <c r="J55" s="1">
        <f t="shared" si="30"/>
        <v>31</v>
      </c>
      <c r="K55" s="1">
        <f t="shared" si="31"/>
        <v>6</v>
      </c>
      <c r="L55" s="1">
        <f t="shared" si="32"/>
        <v>5</v>
      </c>
      <c r="M55" s="1">
        <f t="shared" si="33"/>
        <v>4</v>
      </c>
      <c r="N55" s="1">
        <f t="shared" si="34"/>
        <v>1</v>
      </c>
      <c r="O55" s="1">
        <f t="shared" si="35"/>
        <v>6</v>
      </c>
      <c r="P55" s="1">
        <f t="shared" si="36"/>
        <v>17</v>
      </c>
      <c r="Q55" s="1">
        <f t="shared" si="37"/>
        <v>3</v>
      </c>
      <c r="R55" s="1">
        <f t="shared" si="38"/>
        <v>12</v>
      </c>
      <c r="S55" s="1">
        <f t="shared" si="39"/>
        <v>14</v>
      </c>
      <c r="T55" s="1">
        <f t="shared" si="40"/>
        <v>2</v>
      </c>
      <c r="U55" s="1">
        <f t="shared" si="41"/>
        <v>5</v>
      </c>
      <c r="V55" s="1">
        <f t="shared" si="42"/>
        <v>6</v>
      </c>
      <c r="W55" s="1">
        <f t="shared" si="43"/>
        <v>2</v>
      </c>
      <c r="X55" s="1">
        <f t="shared" si="44"/>
        <v>10</v>
      </c>
      <c r="Y55" s="1">
        <f t="shared" si="45"/>
        <v>14</v>
      </c>
      <c r="Z55" s="1">
        <f t="shared" si="46"/>
        <v>3</v>
      </c>
      <c r="AA55" s="1" t="str">
        <f t="shared" si="27"/>
        <v>W</v>
      </c>
      <c r="AB55" s="1">
        <f t="shared" si="47"/>
        <v>1</v>
      </c>
      <c r="AC55" s="1" t="str">
        <f t="shared" si="28"/>
        <v>W</v>
      </c>
      <c r="AD55" s="1">
        <f t="shared" si="48"/>
        <v>2</v>
      </c>
      <c r="AE55" s="1">
        <f t="shared" si="49"/>
        <v>8</v>
      </c>
      <c r="AF55" s="1">
        <f t="shared" si="50"/>
        <v>0</v>
      </c>
      <c r="AG55" s="43"/>
    </row>
    <row r="56" spans="1:33" x14ac:dyDescent="0.3">
      <c r="A56" s="42">
        <v>46053</v>
      </c>
      <c r="B56" s="1">
        <v>55</v>
      </c>
      <c r="C56" s="1" t="s">
        <v>66</v>
      </c>
      <c r="D56" s="1" t="s">
        <v>4</v>
      </c>
      <c r="E56" s="1">
        <v>2</v>
      </c>
      <c r="F56" s="1">
        <v>3</v>
      </c>
      <c r="G56" s="1" t="s">
        <v>84</v>
      </c>
      <c r="H56" s="1" t="s">
        <v>84</v>
      </c>
      <c r="I56" s="1">
        <f t="shared" si="29"/>
        <v>18</v>
      </c>
      <c r="J56" s="1">
        <f t="shared" si="30"/>
        <v>31</v>
      </c>
      <c r="K56" s="1">
        <f t="shared" si="31"/>
        <v>6</v>
      </c>
      <c r="L56" s="1">
        <f t="shared" si="32"/>
        <v>6</v>
      </c>
      <c r="M56" s="1">
        <f t="shared" si="33"/>
        <v>4</v>
      </c>
      <c r="N56" s="1">
        <f t="shared" si="34"/>
        <v>2</v>
      </c>
      <c r="O56" s="1">
        <f t="shared" si="35"/>
        <v>6</v>
      </c>
      <c r="P56" s="1">
        <f t="shared" si="36"/>
        <v>17</v>
      </c>
      <c r="Q56" s="1">
        <f t="shared" si="37"/>
        <v>4</v>
      </c>
      <c r="R56" s="1">
        <f t="shared" si="38"/>
        <v>12</v>
      </c>
      <c r="S56" s="1">
        <f t="shared" si="39"/>
        <v>14</v>
      </c>
      <c r="T56" s="1">
        <f t="shared" si="40"/>
        <v>2</v>
      </c>
      <c r="U56" s="1">
        <f t="shared" si="41"/>
        <v>5</v>
      </c>
      <c r="V56" s="1">
        <f t="shared" si="42"/>
        <v>6</v>
      </c>
      <c r="W56" s="1">
        <f t="shared" si="43"/>
        <v>2</v>
      </c>
      <c r="X56" s="1">
        <f t="shared" si="44"/>
        <v>10</v>
      </c>
      <c r="Y56" s="1">
        <f t="shared" si="45"/>
        <v>14</v>
      </c>
      <c r="Z56" s="1">
        <f t="shared" si="46"/>
        <v>3</v>
      </c>
      <c r="AA56" s="1" t="str">
        <f t="shared" si="27"/>
        <v>L</v>
      </c>
      <c r="AB56" s="1">
        <f t="shared" si="47"/>
        <v>1</v>
      </c>
      <c r="AC56" s="1" t="str">
        <f t="shared" si="28"/>
        <v>OTL</v>
      </c>
      <c r="AD56" s="1">
        <f t="shared" si="48"/>
        <v>2</v>
      </c>
      <c r="AE56" s="1">
        <f t="shared" si="49"/>
        <v>7</v>
      </c>
      <c r="AF56" s="1">
        <f t="shared" si="50"/>
        <v>1</v>
      </c>
      <c r="AG56" s="43"/>
    </row>
    <row r="57" spans="1:33" x14ac:dyDescent="0.3">
      <c r="A57" s="42">
        <v>46055</v>
      </c>
      <c r="B57" s="1">
        <v>56</v>
      </c>
      <c r="C57" s="1" t="s">
        <v>65</v>
      </c>
      <c r="D57" s="1" t="s">
        <v>95</v>
      </c>
      <c r="E57" s="1">
        <v>2</v>
      </c>
      <c r="F57" s="1">
        <v>6</v>
      </c>
      <c r="G57" s="1" t="s">
        <v>83</v>
      </c>
      <c r="H57" s="1" t="s">
        <v>83</v>
      </c>
      <c r="I57" s="1">
        <f t="shared" si="29"/>
        <v>18</v>
      </c>
      <c r="J57" s="1">
        <f t="shared" si="30"/>
        <v>32</v>
      </c>
      <c r="K57" s="1">
        <f t="shared" si="31"/>
        <v>6</v>
      </c>
      <c r="L57" s="1">
        <f t="shared" si="32"/>
        <v>6</v>
      </c>
      <c r="M57" s="1">
        <f t="shared" si="33"/>
        <v>4</v>
      </c>
      <c r="N57" s="1">
        <f t="shared" si="34"/>
        <v>2</v>
      </c>
      <c r="O57" s="1">
        <f t="shared" si="35"/>
        <v>6</v>
      </c>
      <c r="P57" s="1">
        <f t="shared" si="36"/>
        <v>17</v>
      </c>
      <c r="Q57" s="1">
        <f t="shared" si="37"/>
        <v>4</v>
      </c>
      <c r="R57" s="1">
        <f t="shared" si="38"/>
        <v>12</v>
      </c>
      <c r="S57" s="1">
        <f t="shared" si="39"/>
        <v>15</v>
      </c>
      <c r="T57" s="1">
        <f t="shared" si="40"/>
        <v>2</v>
      </c>
      <c r="U57" s="1">
        <f t="shared" si="41"/>
        <v>5</v>
      </c>
      <c r="V57" s="1">
        <f t="shared" si="42"/>
        <v>6</v>
      </c>
      <c r="W57" s="1">
        <f t="shared" si="43"/>
        <v>2</v>
      </c>
      <c r="X57" s="1">
        <f t="shared" si="44"/>
        <v>10</v>
      </c>
      <c r="Y57" s="1">
        <f t="shared" si="45"/>
        <v>15</v>
      </c>
      <c r="Z57" s="1">
        <f t="shared" si="46"/>
        <v>3</v>
      </c>
      <c r="AA57" s="1" t="str">
        <f t="shared" si="27"/>
        <v>L</v>
      </c>
      <c r="AB57" s="1">
        <f t="shared" si="47"/>
        <v>2</v>
      </c>
      <c r="AC57" s="1" t="str">
        <f t="shared" si="28"/>
        <v>L</v>
      </c>
      <c r="AD57" s="1">
        <f t="shared" si="48"/>
        <v>2</v>
      </c>
      <c r="AE57" s="1">
        <f t="shared" si="49"/>
        <v>7</v>
      </c>
      <c r="AF57" s="1">
        <f t="shared" si="50"/>
        <v>1</v>
      </c>
      <c r="AG57" s="43"/>
    </row>
    <row r="58" spans="1:33" x14ac:dyDescent="0.3">
      <c r="A58" s="42">
        <v>46057</v>
      </c>
      <c r="B58" s="1">
        <v>57</v>
      </c>
      <c r="C58" s="1" t="s">
        <v>65</v>
      </c>
      <c r="D58" s="1" t="s">
        <v>2</v>
      </c>
      <c r="E58" s="1">
        <v>2</v>
      </c>
      <c r="F58" s="1">
        <v>5</v>
      </c>
      <c r="G58" s="1" t="s">
        <v>83</v>
      </c>
      <c r="H58" s="1" t="s">
        <v>83</v>
      </c>
      <c r="I58" s="1">
        <f t="shared" si="29"/>
        <v>18</v>
      </c>
      <c r="J58" s="1">
        <f t="shared" si="30"/>
        <v>33</v>
      </c>
      <c r="K58" s="1">
        <f t="shared" si="31"/>
        <v>6</v>
      </c>
      <c r="L58" s="1">
        <f t="shared" si="32"/>
        <v>6</v>
      </c>
      <c r="M58" s="1">
        <f t="shared" si="33"/>
        <v>4</v>
      </c>
      <c r="N58" s="1">
        <f t="shared" si="34"/>
        <v>2</v>
      </c>
      <c r="O58" s="1">
        <f t="shared" si="35"/>
        <v>6</v>
      </c>
      <c r="P58" s="1">
        <f t="shared" si="36"/>
        <v>17</v>
      </c>
      <c r="Q58" s="1">
        <f t="shared" si="37"/>
        <v>4</v>
      </c>
      <c r="R58" s="1">
        <f t="shared" si="38"/>
        <v>12</v>
      </c>
      <c r="S58" s="1">
        <f t="shared" si="39"/>
        <v>16</v>
      </c>
      <c r="T58" s="1">
        <f t="shared" si="40"/>
        <v>2</v>
      </c>
      <c r="U58" s="1">
        <f t="shared" si="41"/>
        <v>5</v>
      </c>
      <c r="V58" s="1">
        <f t="shared" si="42"/>
        <v>7</v>
      </c>
      <c r="W58" s="1">
        <f t="shared" si="43"/>
        <v>2</v>
      </c>
      <c r="X58" s="1">
        <f t="shared" si="44"/>
        <v>10</v>
      </c>
      <c r="Y58" s="1">
        <f t="shared" si="45"/>
        <v>16</v>
      </c>
      <c r="Z58" s="1">
        <f t="shared" si="46"/>
        <v>3</v>
      </c>
      <c r="AA58" s="1" t="str">
        <f t="shared" si="27"/>
        <v>L</v>
      </c>
      <c r="AB58" s="1">
        <f t="shared" si="47"/>
        <v>3</v>
      </c>
      <c r="AC58" s="1" t="str">
        <f t="shared" si="28"/>
        <v>L</v>
      </c>
      <c r="AD58" s="1">
        <f t="shared" si="48"/>
        <v>2</v>
      </c>
      <c r="AE58" s="1">
        <f t="shared" si="49"/>
        <v>7</v>
      </c>
      <c r="AF58" s="1">
        <f t="shared" si="50"/>
        <v>1</v>
      </c>
      <c r="AG58" s="43"/>
    </row>
    <row r="59" spans="1:33" x14ac:dyDescent="0.3">
      <c r="A59" s="42">
        <v>46078</v>
      </c>
      <c r="B59" s="1">
        <v>58</v>
      </c>
      <c r="C59" s="1" t="s">
        <v>66</v>
      </c>
      <c r="D59" s="1" t="s">
        <v>0</v>
      </c>
      <c r="E59" s="1">
        <v>2</v>
      </c>
      <c r="F59" s="1">
        <v>3</v>
      </c>
      <c r="G59" s="1" t="s">
        <v>84</v>
      </c>
      <c r="H59" s="1" t="s">
        <v>83</v>
      </c>
      <c r="I59" s="1">
        <f t="shared" si="29"/>
        <v>18</v>
      </c>
      <c r="J59" s="1">
        <f t="shared" si="30"/>
        <v>33</v>
      </c>
      <c r="K59" s="1">
        <f t="shared" si="31"/>
        <v>6</v>
      </c>
      <c r="L59" s="1">
        <f t="shared" si="32"/>
        <v>7</v>
      </c>
      <c r="M59" s="1">
        <f t="shared" si="33"/>
        <v>4</v>
      </c>
      <c r="N59" s="1">
        <f t="shared" si="34"/>
        <v>2</v>
      </c>
      <c r="O59" s="1">
        <f t="shared" si="35"/>
        <v>6</v>
      </c>
      <c r="P59" s="1">
        <f t="shared" si="36"/>
        <v>17</v>
      </c>
      <c r="Q59" s="1">
        <f t="shared" si="37"/>
        <v>5</v>
      </c>
      <c r="R59" s="1">
        <f t="shared" si="38"/>
        <v>12</v>
      </c>
      <c r="S59" s="1">
        <f t="shared" si="39"/>
        <v>16</v>
      </c>
      <c r="T59" s="1">
        <f t="shared" si="40"/>
        <v>2</v>
      </c>
      <c r="U59" s="1">
        <f t="shared" si="41"/>
        <v>5</v>
      </c>
      <c r="V59" s="1">
        <f t="shared" si="42"/>
        <v>7</v>
      </c>
      <c r="W59" s="1">
        <f t="shared" si="43"/>
        <v>2</v>
      </c>
      <c r="X59" s="1">
        <f t="shared" si="44"/>
        <v>10</v>
      </c>
      <c r="Y59" s="1">
        <f t="shared" si="45"/>
        <v>16</v>
      </c>
      <c r="Z59" s="1">
        <f t="shared" si="46"/>
        <v>4</v>
      </c>
      <c r="AA59" s="1" t="str">
        <f t="shared" si="27"/>
        <v>L</v>
      </c>
      <c r="AB59" s="1">
        <f t="shared" si="47"/>
        <v>4</v>
      </c>
      <c r="AC59" s="1" t="str">
        <f t="shared" si="28"/>
        <v>OTL</v>
      </c>
      <c r="AD59" s="1">
        <f t="shared" si="48"/>
        <v>2</v>
      </c>
      <c r="AE59" s="1">
        <f t="shared" si="49"/>
        <v>6</v>
      </c>
      <c r="AF59" s="1">
        <f t="shared" si="50"/>
        <v>2</v>
      </c>
      <c r="AG59" s="43"/>
    </row>
    <row r="60" spans="1:33" x14ac:dyDescent="0.3">
      <c r="A60" s="42">
        <v>46081</v>
      </c>
      <c r="B60" s="1">
        <v>59</v>
      </c>
      <c r="C60" s="1" t="s">
        <v>65</v>
      </c>
      <c r="D60" s="1" t="s">
        <v>7</v>
      </c>
      <c r="E60" s="1">
        <v>1</v>
      </c>
      <c r="F60" s="1">
        <v>5</v>
      </c>
      <c r="G60" s="1" t="s">
        <v>83</v>
      </c>
      <c r="H60" s="1" t="s">
        <v>83</v>
      </c>
      <c r="I60" s="1">
        <f t="shared" si="29"/>
        <v>18</v>
      </c>
      <c r="J60" s="1">
        <f t="shared" si="30"/>
        <v>34</v>
      </c>
      <c r="K60" s="1">
        <f t="shared" si="31"/>
        <v>6</v>
      </c>
      <c r="L60" s="1">
        <f t="shared" si="32"/>
        <v>7</v>
      </c>
      <c r="M60" s="1">
        <f t="shared" si="33"/>
        <v>4</v>
      </c>
      <c r="N60" s="1">
        <f t="shared" si="34"/>
        <v>2</v>
      </c>
      <c r="O60" s="1">
        <f t="shared" si="35"/>
        <v>6</v>
      </c>
      <c r="P60" s="1">
        <f t="shared" si="36"/>
        <v>17</v>
      </c>
      <c r="Q60" s="1">
        <f t="shared" si="37"/>
        <v>5</v>
      </c>
      <c r="R60" s="1">
        <f t="shared" si="38"/>
        <v>12</v>
      </c>
      <c r="S60" s="1">
        <f t="shared" si="39"/>
        <v>17</v>
      </c>
      <c r="T60" s="1">
        <f t="shared" si="40"/>
        <v>2</v>
      </c>
      <c r="U60" s="1">
        <f t="shared" si="41"/>
        <v>5</v>
      </c>
      <c r="V60" s="1">
        <f t="shared" si="42"/>
        <v>8</v>
      </c>
      <c r="W60" s="1">
        <f t="shared" si="43"/>
        <v>2</v>
      </c>
      <c r="X60" s="1">
        <f t="shared" si="44"/>
        <v>10</v>
      </c>
      <c r="Y60" s="1">
        <f t="shared" si="45"/>
        <v>17</v>
      </c>
      <c r="Z60" s="1">
        <f t="shared" si="46"/>
        <v>4</v>
      </c>
      <c r="AA60" s="1" t="str">
        <f t="shared" si="27"/>
        <v>L</v>
      </c>
      <c r="AB60" s="1">
        <f t="shared" si="47"/>
        <v>5</v>
      </c>
      <c r="AC60" s="1" t="str">
        <f t="shared" si="28"/>
        <v>L</v>
      </c>
      <c r="AD60" s="1">
        <f t="shared" si="48"/>
        <v>2</v>
      </c>
      <c r="AE60" s="1">
        <f t="shared" si="49"/>
        <v>6</v>
      </c>
      <c r="AF60" s="1">
        <f t="shared" si="50"/>
        <v>2</v>
      </c>
      <c r="AG60" s="43"/>
    </row>
    <row r="61" spans="1:33" x14ac:dyDescent="0.3">
      <c r="A61" s="42">
        <v>46083</v>
      </c>
      <c r="B61" s="1">
        <v>60</v>
      </c>
      <c r="C61" s="1" t="s">
        <v>66</v>
      </c>
      <c r="D61" s="1" t="s">
        <v>22</v>
      </c>
      <c r="E61" s="1">
        <v>1</v>
      </c>
      <c r="F61" s="1">
        <v>6</v>
      </c>
      <c r="G61" s="1" t="s">
        <v>83</v>
      </c>
      <c r="H61" s="1" t="s">
        <v>83</v>
      </c>
      <c r="I61" s="1">
        <f t="shared" si="29"/>
        <v>18</v>
      </c>
      <c r="J61" s="1">
        <f t="shared" si="30"/>
        <v>35</v>
      </c>
      <c r="K61" s="1">
        <f t="shared" si="31"/>
        <v>6</v>
      </c>
      <c r="L61" s="1">
        <f t="shared" si="32"/>
        <v>7</v>
      </c>
      <c r="M61" s="1">
        <f t="shared" si="33"/>
        <v>4</v>
      </c>
      <c r="N61" s="1">
        <f t="shared" si="34"/>
        <v>2</v>
      </c>
      <c r="O61" s="1">
        <f t="shared" si="35"/>
        <v>6</v>
      </c>
      <c r="P61" s="1">
        <f t="shared" si="36"/>
        <v>18</v>
      </c>
      <c r="Q61" s="1">
        <f t="shared" si="37"/>
        <v>5</v>
      </c>
      <c r="R61" s="1">
        <f t="shared" si="38"/>
        <v>12</v>
      </c>
      <c r="S61" s="1">
        <f t="shared" si="39"/>
        <v>17</v>
      </c>
      <c r="T61" s="1">
        <f t="shared" si="40"/>
        <v>2</v>
      </c>
      <c r="U61" s="1">
        <f t="shared" si="41"/>
        <v>5</v>
      </c>
      <c r="V61" s="1">
        <f t="shared" si="42"/>
        <v>8</v>
      </c>
      <c r="W61" s="1">
        <f t="shared" si="43"/>
        <v>2</v>
      </c>
      <c r="X61" s="1">
        <f t="shared" si="44"/>
        <v>10</v>
      </c>
      <c r="Y61" s="1">
        <f t="shared" si="45"/>
        <v>18</v>
      </c>
      <c r="Z61" s="1">
        <f t="shared" si="46"/>
        <v>4</v>
      </c>
      <c r="AA61" s="1" t="str">
        <f t="shared" si="27"/>
        <v>L</v>
      </c>
      <c r="AB61" s="1">
        <f t="shared" si="47"/>
        <v>6</v>
      </c>
      <c r="AC61" s="1" t="str">
        <f t="shared" si="28"/>
        <v>L</v>
      </c>
      <c r="AD61" s="1">
        <f t="shared" si="48"/>
        <v>1</v>
      </c>
      <c r="AE61" s="1">
        <f t="shared" si="49"/>
        <v>7</v>
      </c>
      <c r="AF61" s="1">
        <f t="shared" si="50"/>
        <v>2</v>
      </c>
      <c r="AG61" s="43"/>
    </row>
    <row r="62" spans="1:33" x14ac:dyDescent="0.3">
      <c r="A62" s="42">
        <v>46085</v>
      </c>
      <c r="B62" s="1">
        <v>61</v>
      </c>
      <c r="C62" s="1" t="s">
        <v>66</v>
      </c>
      <c r="D62" s="1" t="s">
        <v>26</v>
      </c>
      <c r="E62" s="1">
        <v>4</v>
      </c>
      <c r="F62" s="1">
        <v>6</v>
      </c>
      <c r="G62" s="1" t="s">
        <v>83</v>
      </c>
      <c r="H62" s="1" t="s">
        <v>83</v>
      </c>
      <c r="I62" s="1">
        <f t="shared" si="29"/>
        <v>18</v>
      </c>
      <c r="J62" s="1">
        <f t="shared" si="30"/>
        <v>36</v>
      </c>
      <c r="K62" s="1">
        <f t="shared" si="31"/>
        <v>6</v>
      </c>
      <c r="L62" s="1">
        <f t="shared" si="32"/>
        <v>7</v>
      </c>
      <c r="M62" s="1">
        <f t="shared" si="33"/>
        <v>4</v>
      </c>
      <c r="N62" s="1">
        <f t="shared" si="34"/>
        <v>2</v>
      </c>
      <c r="O62" s="1">
        <f t="shared" si="35"/>
        <v>6</v>
      </c>
      <c r="P62" s="1">
        <f t="shared" si="36"/>
        <v>19</v>
      </c>
      <c r="Q62" s="1">
        <f t="shared" si="37"/>
        <v>5</v>
      </c>
      <c r="R62" s="1">
        <f t="shared" si="38"/>
        <v>12</v>
      </c>
      <c r="S62" s="1">
        <f t="shared" si="39"/>
        <v>17</v>
      </c>
      <c r="T62" s="1">
        <f t="shared" si="40"/>
        <v>2</v>
      </c>
      <c r="U62" s="1">
        <f t="shared" si="41"/>
        <v>5</v>
      </c>
      <c r="V62" s="1">
        <f t="shared" si="42"/>
        <v>8</v>
      </c>
      <c r="W62" s="1">
        <f t="shared" si="43"/>
        <v>2</v>
      </c>
      <c r="X62" s="1">
        <f t="shared" si="44"/>
        <v>10</v>
      </c>
      <c r="Y62" s="1">
        <f t="shared" si="45"/>
        <v>18</v>
      </c>
      <c r="Z62" s="1">
        <f t="shared" si="46"/>
        <v>4</v>
      </c>
      <c r="AA62" s="1" t="str">
        <f t="shared" si="27"/>
        <v>L</v>
      </c>
      <c r="AB62" s="1">
        <f t="shared" si="47"/>
        <v>7</v>
      </c>
      <c r="AC62" s="1" t="str">
        <f t="shared" si="28"/>
        <v>L</v>
      </c>
      <c r="AD62" s="1">
        <f t="shared" si="48"/>
        <v>1</v>
      </c>
      <c r="AE62" s="1">
        <f t="shared" si="49"/>
        <v>7</v>
      </c>
      <c r="AF62" s="1">
        <f t="shared" si="50"/>
        <v>2</v>
      </c>
      <c r="AG62" s="43"/>
    </row>
    <row r="63" spans="1:33" x14ac:dyDescent="0.3">
      <c r="A63" s="42">
        <v>46087</v>
      </c>
      <c r="B63" s="1">
        <v>62</v>
      </c>
      <c r="C63" s="1" t="s">
        <v>65</v>
      </c>
      <c r="D63" s="1" t="s">
        <v>25</v>
      </c>
      <c r="E63" s="1">
        <v>6</v>
      </c>
      <c r="F63" s="1">
        <v>3</v>
      </c>
      <c r="G63" s="1" t="s">
        <v>83</v>
      </c>
      <c r="H63" s="1" t="s">
        <v>83</v>
      </c>
      <c r="I63" s="1">
        <f t="shared" si="29"/>
        <v>19</v>
      </c>
      <c r="J63" s="1">
        <f t="shared" si="30"/>
        <v>36</v>
      </c>
      <c r="K63" s="1">
        <f t="shared" si="31"/>
        <v>6</v>
      </c>
      <c r="L63" s="1">
        <f t="shared" si="32"/>
        <v>7</v>
      </c>
      <c r="M63" s="1">
        <f t="shared" si="33"/>
        <v>4</v>
      </c>
      <c r="N63" s="1">
        <f t="shared" si="34"/>
        <v>2</v>
      </c>
      <c r="O63" s="1">
        <f t="shared" si="35"/>
        <v>6</v>
      </c>
      <c r="P63" s="1">
        <f t="shared" si="36"/>
        <v>19</v>
      </c>
      <c r="Q63" s="1">
        <f t="shared" si="37"/>
        <v>5</v>
      </c>
      <c r="R63" s="1">
        <f t="shared" si="38"/>
        <v>13</v>
      </c>
      <c r="S63" s="1">
        <f t="shared" si="39"/>
        <v>17</v>
      </c>
      <c r="T63" s="1">
        <f t="shared" si="40"/>
        <v>2</v>
      </c>
      <c r="U63" s="1">
        <f t="shared" si="41"/>
        <v>5</v>
      </c>
      <c r="V63" s="1">
        <f t="shared" si="42"/>
        <v>8</v>
      </c>
      <c r="W63" s="1">
        <f t="shared" si="43"/>
        <v>2</v>
      </c>
      <c r="X63" s="1">
        <f t="shared" si="44"/>
        <v>11</v>
      </c>
      <c r="Y63" s="1">
        <f t="shared" si="45"/>
        <v>18</v>
      </c>
      <c r="Z63" s="1">
        <f t="shared" si="46"/>
        <v>4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2</v>
      </c>
      <c r="AE63" s="1">
        <f t="shared" si="49"/>
        <v>6</v>
      </c>
      <c r="AF63" s="1">
        <f t="shared" si="50"/>
        <v>2</v>
      </c>
      <c r="AG63" s="43"/>
    </row>
    <row r="64" spans="1:33" x14ac:dyDescent="0.3">
      <c r="A64" s="42">
        <v>46088</v>
      </c>
      <c r="B64" s="1">
        <v>63</v>
      </c>
      <c r="C64" s="1" t="s">
        <v>65</v>
      </c>
      <c r="D64" s="1" t="s">
        <v>0</v>
      </c>
      <c r="E64" s="1">
        <v>2</v>
      </c>
      <c r="F64" s="1">
        <v>3</v>
      </c>
      <c r="G64" s="1" t="s">
        <v>84</v>
      </c>
      <c r="H64" s="1" t="s">
        <v>83</v>
      </c>
      <c r="I64" s="1">
        <f t="shared" si="29"/>
        <v>19</v>
      </c>
      <c r="J64" s="1">
        <f t="shared" si="30"/>
        <v>36</v>
      </c>
      <c r="K64" s="1">
        <f t="shared" si="31"/>
        <v>6</v>
      </c>
      <c r="L64" s="1">
        <f t="shared" si="32"/>
        <v>8</v>
      </c>
      <c r="M64" s="1">
        <f t="shared" si="33"/>
        <v>4</v>
      </c>
      <c r="N64" s="1">
        <f t="shared" si="34"/>
        <v>2</v>
      </c>
      <c r="O64" s="1">
        <f t="shared" si="35"/>
        <v>6</v>
      </c>
      <c r="P64" s="1">
        <f t="shared" si="36"/>
        <v>19</v>
      </c>
      <c r="Q64" s="1">
        <f t="shared" si="37"/>
        <v>5</v>
      </c>
      <c r="R64" s="1">
        <f t="shared" si="38"/>
        <v>13</v>
      </c>
      <c r="S64" s="1">
        <f t="shared" si="39"/>
        <v>17</v>
      </c>
      <c r="T64" s="1">
        <f t="shared" si="40"/>
        <v>3</v>
      </c>
      <c r="U64" s="1">
        <f t="shared" si="41"/>
        <v>5</v>
      </c>
      <c r="V64" s="1">
        <f t="shared" si="42"/>
        <v>8</v>
      </c>
      <c r="W64" s="1">
        <f t="shared" si="43"/>
        <v>2</v>
      </c>
      <c r="X64" s="1">
        <f t="shared" si="44"/>
        <v>11</v>
      </c>
      <c r="Y64" s="1">
        <f t="shared" si="45"/>
        <v>18</v>
      </c>
      <c r="Z64" s="1">
        <f t="shared" si="46"/>
        <v>5</v>
      </c>
      <c r="AA64" s="1" t="str">
        <f t="shared" si="27"/>
        <v>L</v>
      </c>
      <c r="AB64" s="1">
        <f t="shared" si="47"/>
        <v>1</v>
      </c>
      <c r="AC64" s="1" t="str">
        <f t="shared" si="28"/>
        <v>OTL</v>
      </c>
      <c r="AD64" s="1">
        <f t="shared" si="48"/>
        <v>2</v>
      </c>
      <c r="AE64" s="1">
        <f t="shared" si="49"/>
        <v>5</v>
      </c>
      <c r="AF64" s="1">
        <f t="shared" si="50"/>
        <v>3</v>
      </c>
      <c r="AG64" s="43"/>
    </row>
    <row r="65" spans="1:33" x14ac:dyDescent="0.3">
      <c r="A65" s="42">
        <v>46090</v>
      </c>
      <c r="B65" s="1">
        <v>64</v>
      </c>
      <c r="C65" s="1" t="s">
        <v>66</v>
      </c>
      <c r="D65" s="1" t="s">
        <v>11</v>
      </c>
      <c r="E65" s="1">
        <v>0</v>
      </c>
      <c r="F65" s="1">
        <v>2</v>
      </c>
      <c r="G65" s="1" t="s">
        <v>83</v>
      </c>
      <c r="H65" s="1" t="s">
        <v>83</v>
      </c>
      <c r="I65" s="1">
        <f t="shared" si="29"/>
        <v>19</v>
      </c>
      <c r="J65" s="1">
        <f t="shared" si="30"/>
        <v>37</v>
      </c>
      <c r="K65" s="1">
        <f t="shared" si="31"/>
        <v>6</v>
      </c>
      <c r="L65" s="1">
        <f t="shared" si="32"/>
        <v>8</v>
      </c>
      <c r="M65" s="1">
        <f t="shared" si="33"/>
        <v>4</v>
      </c>
      <c r="N65" s="1">
        <f t="shared" si="34"/>
        <v>2</v>
      </c>
      <c r="O65" s="1">
        <f t="shared" si="35"/>
        <v>6</v>
      </c>
      <c r="P65" s="1">
        <f t="shared" si="36"/>
        <v>20</v>
      </c>
      <c r="Q65" s="1">
        <f t="shared" si="37"/>
        <v>5</v>
      </c>
      <c r="R65" s="1">
        <f t="shared" si="38"/>
        <v>13</v>
      </c>
      <c r="S65" s="1">
        <f t="shared" si="39"/>
        <v>17</v>
      </c>
      <c r="T65" s="1">
        <f t="shared" si="40"/>
        <v>3</v>
      </c>
      <c r="U65" s="1">
        <f t="shared" si="41"/>
        <v>5</v>
      </c>
      <c r="V65" s="1">
        <f t="shared" si="42"/>
        <v>8</v>
      </c>
      <c r="W65" s="1">
        <f t="shared" si="43"/>
        <v>2</v>
      </c>
      <c r="X65" s="1">
        <f t="shared" si="44"/>
        <v>11</v>
      </c>
      <c r="Y65" s="1">
        <f t="shared" si="45"/>
        <v>18</v>
      </c>
      <c r="Z65" s="1">
        <f t="shared" si="46"/>
        <v>5</v>
      </c>
      <c r="AA65" s="1" t="str">
        <f t="shared" si="27"/>
        <v>L</v>
      </c>
      <c r="AB65" s="1">
        <f t="shared" si="47"/>
        <v>2</v>
      </c>
      <c r="AC65" s="1" t="str">
        <f t="shared" si="28"/>
        <v>L</v>
      </c>
      <c r="AD65" s="1">
        <f t="shared" si="48"/>
        <v>1</v>
      </c>
      <c r="AE65" s="1">
        <f t="shared" si="49"/>
        <v>6</v>
      </c>
      <c r="AF65" s="1">
        <f t="shared" si="50"/>
        <v>3</v>
      </c>
      <c r="AG65" s="43"/>
    </row>
    <row r="66" spans="1:33" x14ac:dyDescent="0.3">
      <c r="A66" s="42">
        <v>46093</v>
      </c>
      <c r="B66" s="1">
        <v>65</v>
      </c>
      <c r="C66" s="1" t="s">
        <v>66</v>
      </c>
      <c r="D66" s="1" t="s">
        <v>15</v>
      </c>
      <c r="E66" s="1">
        <v>4</v>
      </c>
      <c r="F66" s="1">
        <v>3</v>
      </c>
      <c r="G66" s="1" t="s">
        <v>84</v>
      </c>
      <c r="H66" s="1" t="s">
        <v>84</v>
      </c>
      <c r="I66" s="1">
        <f t="shared" si="29"/>
        <v>20</v>
      </c>
      <c r="J66" s="1">
        <f t="shared" si="30"/>
        <v>37</v>
      </c>
      <c r="K66" s="1">
        <f t="shared" si="31"/>
        <v>7</v>
      </c>
      <c r="L66" s="1">
        <f t="shared" si="32"/>
        <v>8</v>
      </c>
      <c r="M66" s="1">
        <f t="shared" si="33"/>
        <v>5</v>
      </c>
      <c r="N66" s="1">
        <f t="shared" si="34"/>
        <v>2</v>
      </c>
      <c r="O66" s="1">
        <f t="shared" si="35"/>
        <v>7</v>
      </c>
      <c r="P66" s="1">
        <f t="shared" si="36"/>
        <v>20</v>
      </c>
      <c r="Q66" s="1">
        <f t="shared" si="37"/>
        <v>5</v>
      </c>
      <c r="R66" s="1">
        <f t="shared" si="38"/>
        <v>13</v>
      </c>
      <c r="S66" s="1">
        <f t="shared" si="39"/>
        <v>17</v>
      </c>
      <c r="T66" s="1">
        <f t="shared" si="40"/>
        <v>3</v>
      </c>
      <c r="U66" s="1">
        <f t="shared" si="41"/>
        <v>5</v>
      </c>
      <c r="V66" s="1">
        <f t="shared" si="42"/>
        <v>8</v>
      </c>
      <c r="W66" s="1">
        <f t="shared" si="43"/>
        <v>2</v>
      </c>
      <c r="X66" s="1">
        <f t="shared" si="44"/>
        <v>12</v>
      </c>
      <c r="Y66" s="1">
        <f t="shared" si="45"/>
        <v>18</v>
      </c>
      <c r="Z66" s="1">
        <f t="shared" si="46"/>
        <v>5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2</v>
      </c>
      <c r="AE66" s="1">
        <f t="shared" si="49"/>
        <v>6</v>
      </c>
      <c r="AF66" s="1">
        <f t="shared" si="50"/>
        <v>2</v>
      </c>
      <c r="AG66" s="43"/>
    </row>
    <row r="67" spans="1:33" x14ac:dyDescent="0.3">
      <c r="A67" s="42">
        <v>46095</v>
      </c>
      <c r="B67" s="1">
        <v>66</v>
      </c>
      <c r="C67" s="1" t="s">
        <v>66</v>
      </c>
      <c r="D67" s="1" t="s">
        <v>7</v>
      </c>
      <c r="E67" s="1">
        <v>2</v>
      </c>
      <c r="F67" s="1">
        <v>5</v>
      </c>
      <c r="G67" s="1" t="s">
        <v>83</v>
      </c>
      <c r="H67" s="1" t="s">
        <v>83</v>
      </c>
      <c r="I67" s="1">
        <f t="shared" ref="I67:I83" si="53">IF(E67="","",IF(E67&gt;F67,I66+1,I66))</f>
        <v>20</v>
      </c>
      <c r="J67" s="1">
        <f t="shared" ref="J67:J83" si="54">IF(E67="","",IF(AND(F67&gt;E67,G67=$AK$2,H67=$AK$2),J66+1,J66))</f>
        <v>38</v>
      </c>
      <c r="K67" s="1">
        <f t="shared" ref="K67:K83" si="55">IF(E67="","",IF(AND(G67=$AK$1,E67&gt;F67),K66+1,K66))</f>
        <v>7</v>
      </c>
      <c r="L67" s="1">
        <f t="shared" ref="L67:L83" si="56">IF(E67="","",IF(AND(OR(G67=$AK$1,H67=$AK$1),E67&lt;F67),L66+1,L66))</f>
        <v>8</v>
      </c>
      <c r="M67" s="1">
        <f t="shared" ref="M67:M83" si="57">IF(E67="","",IF(AND(H67=$AK$1,E67&gt;F67),M66+1,M66))</f>
        <v>5</v>
      </c>
      <c r="N67" s="1">
        <f t="shared" ref="N67:N83" si="58">IF(E67="","",IF(AND(H67=$AK$1,E67&lt;F67),N66+1,N66))</f>
        <v>2</v>
      </c>
      <c r="O67" s="1">
        <f t="shared" ref="O67:O83" si="59">IF(E67="","",IF(AND(C67=$AL$1,E67&gt;F67),O66+1,O66))</f>
        <v>7</v>
      </c>
      <c r="P67" s="1">
        <f t="shared" ref="P67:P83" si="60">IF(E67="","",IF(AND(C67=$AL$1,F67&gt;E67,G67=$AK$2,H67=$AK$2), P66+1, P66))</f>
        <v>21</v>
      </c>
      <c r="Q67" s="1">
        <f t="shared" ref="Q67:Q83" si="61">IF(E67="","",IF(AND(C67=$AL$1,F67&gt;E67,OR(G67=$AK$1,H67=$AK$1)),Q66+1, Q66))</f>
        <v>5</v>
      </c>
      <c r="R67" s="1">
        <f t="shared" ref="R67:R83" si="62">IF(E67="","",IF(AND(C67=$AL$2,E67&gt;F67),R66+1,R66))</f>
        <v>13</v>
      </c>
      <c r="S67" s="1">
        <f t="shared" ref="S67:S83" si="63">IF(E67="","",IF(AND(C67=$AL$2,F67&gt;E67,G67=$AK$2,H67=$AK$2),S66+1,S66))</f>
        <v>17</v>
      </c>
      <c r="T67" s="1">
        <f t="shared" ref="T67:T83" si="64">IF(E67="","",IF(AND(C67=$AL$2,F67&gt;E67,OR(G67=$AK$1,H67=$AK$1)), T66+1, T66))</f>
        <v>3</v>
      </c>
      <c r="U67" s="1">
        <f t="shared" ref="U67:U83" si="65">IF(E67="","",IF(AND(E67&gt;F67,COUNTIF($AO$1:$AO$7,D67)=1),U66+1,U66))</f>
        <v>5</v>
      </c>
      <c r="V67" s="1">
        <f t="shared" ref="V67:V83" si="66">IF(E67="","",IF(AND(E67&lt;F67,G67=$AK$2,H67=$AK$2,COUNTIF($AO$1:$AO$7,D67)=1),V66+1,V66))</f>
        <v>9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12</v>
      </c>
      <c r="Y67" s="1">
        <f t="shared" ref="Y67:Y83" si="69">IF(E67="","",IF(AND(E67&lt;F67,G67=$AK$2,H67=$AK$2,COUNTIF($AN$1:$AN$15,D67)=1),Y66+1,Y66))</f>
        <v>19</v>
      </c>
      <c r="Z67" s="1">
        <f t="shared" ref="Z67:Z83" si="70">IF(E67="","",IF(AND(E67&lt;F67,COUNTIF($AN$1:$AN$15,D67)=1,OR(G67=$AK$1,H67=$AK$1)), Z66+1, Z66))</f>
        <v>5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2</v>
      </c>
      <c r="AE67" s="1">
        <f t="shared" si="49"/>
        <v>6</v>
      </c>
      <c r="AF67" s="1">
        <f t="shared" si="50"/>
        <v>2</v>
      </c>
      <c r="AG67" s="43"/>
    </row>
    <row r="68" spans="1:33" x14ac:dyDescent="0.3">
      <c r="A68" s="42">
        <v>46098</v>
      </c>
      <c r="B68" s="1">
        <v>67</v>
      </c>
      <c r="C68" s="1" t="s">
        <v>66</v>
      </c>
      <c r="D68" s="1" t="s">
        <v>19</v>
      </c>
      <c r="E68" s="1">
        <v>5</v>
      </c>
      <c r="F68" s="1">
        <v>2</v>
      </c>
      <c r="G68" s="1" t="s">
        <v>83</v>
      </c>
      <c r="H68" s="1" t="s">
        <v>83</v>
      </c>
      <c r="I68" s="1">
        <f t="shared" si="53"/>
        <v>21</v>
      </c>
      <c r="J68" s="1">
        <f t="shared" si="54"/>
        <v>38</v>
      </c>
      <c r="K68" s="1">
        <f t="shared" si="55"/>
        <v>7</v>
      </c>
      <c r="L68" s="1">
        <f t="shared" si="56"/>
        <v>8</v>
      </c>
      <c r="M68" s="1">
        <f t="shared" si="57"/>
        <v>5</v>
      </c>
      <c r="N68" s="1">
        <f t="shared" si="58"/>
        <v>2</v>
      </c>
      <c r="O68" s="1">
        <f t="shared" si="59"/>
        <v>8</v>
      </c>
      <c r="P68" s="1">
        <f t="shared" si="60"/>
        <v>21</v>
      </c>
      <c r="Q68" s="1">
        <f t="shared" si="61"/>
        <v>5</v>
      </c>
      <c r="R68" s="1">
        <f t="shared" si="62"/>
        <v>13</v>
      </c>
      <c r="S68" s="1">
        <f t="shared" si="63"/>
        <v>17</v>
      </c>
      <c r="T68" s="1">
        <f t="shared" si="64"/>
        <v>3</v>
      </c>
      <c r="U68" s="1">
        <f t="shared" si="65"/>
        <v>5</v>
      </c>
      <c r="V68" s="1">
        <f t="shared" si="66"/>
        <v>9</v>
      </c>
      <c r="W68" s="1">
        <f t="shared" si="67"/>
        <v>2</v>
      </c>
      <c r="X68" s="1">
        <f t="shared" si="68"/>
        <v>12</v>
      </c>
      <c r="Y68" s="1">
        <f t="shared" si="69"/>
        <v>19</v>
      </c>
      <c r="Z68" s="1">
        <f t="shared" si="70"/>
        <v>5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3</v>
      </c>
      <c r="AE68" s="1">
        <f t="shared" si="49"/>
        <v>5</v>
      </c>
      <c r="AF68" s="1">
        <f t="shared" si="50"/>
        <v>2</v>
      </c>
      <c r="AG68" s="43"/>
    </row>
    <row r="69" spans="1:33" x14ac:dyDescent="0.3">
      <c r="A69" s="42">
        <v>46100</v>
      </c>
      <c r="B69" s="1">
        <v>68</v>
      </c>
      <c r="C69" s="1" t="s">
        <v>66</v>
      </c>
      <c r="D69" s="1" t="s">
        <v>5</v>
      </c>
      <c r="E69" s="1">
        <v>2</v>
      </c>
      <c r="F69" s="1">
        <v>6</v>
      </c>
      <c r="G69" s="1" t="s">
        <v>83</v>
      </c>
      <c r="H69" s="1" t="s">
        <v>83</v>
      </c>
      <c r="I69" s="1">
        <f t="shared" si="53"/>
        <v>21</v>
      </c>
      <c r="J69" s="1">
        <f t="shared" si="54"/>
        <v>39</v>
      </c>
      <c r="K69" s="1">
        <f t="shared" si="55"/>
        <v>7</v>
      </c>
      <c r="L69" s="1">
        <f t="shared" si="56"/>
        <v>8</v>
      </c>
      <c r="M69" s="1">
        <f t="shared" si="57"/>
        <v>5</v>
      </c>
      <c r="N69" s="1">
        <f t="shared" si="58"/>
        <v>2</v>
      </c>
      <c r="O69" s="1">
        <f t="shared" si="59"/>
        <v>8</v>
      </c>
      <c r="P69" s="1">
        <f t="shared" si="60"/>
        <v>22</v>
      </c>
      <c r="Q69" s="1">
        <f t="shared" si="61"/>
        <v>5</v>
      </c>
      <c r="R69" s="1">
        <f t="shared" si="62"/>
        <v>13</v>
      </c>
      <c r="S69" s="1">
        <f t="shared" si="63"/>
        <v>17</v>
      </c>
      <c r="T69" s="1">
        <f t="shared" si="64"/>
        <v>3</v>
      </c>
      <c r="U69" s="1">
        <f t="shared" si="65"/>
        <v>5</v>
      </c>
      <c r="V69" s="1">
        <f t="shared" si="66"/>
        <v>9</v>
      </c>
      <c r="W69" s="1">
        <f t="shared" si="67"/>
        <v>2</v>
      </c>
      <c r="X69" s="1">
        <f t="shared" si="68"/>
        <v>12</v>
      </c>
      <c r="Y69" s="1">
        <f t="shared" si="69"/>
        <v>19</v>
      </c>
      <c r="Z69" s="1">
        <f t="shared" si="70"/>
        <v>5</v>
      </c>
      <c r="AA69" s="1" t="str">
        <f t="shared" si="51"/>
        <v>L</v>
      </c>
      <c r="AB69" s="1">
        <f t="shared" si="71"/>
        <v>1</v>
      </c>
      <c r="AC69" s="1" t="str">
        <f t="shared" si="52"/>
        <v>L</v>
      </c>
      <c r="AD69" s="1">
        <f t="shared" si="48"/>
        <v>3</v>
      </c>
      <c r="AE69" s="1">
        <f t="shared" si="49"/>
        <v>6</v>
      </c>
      <c r="AF69" s="1">
        <f t="shared" si="50"/>
        <v>1</v>
      </c>
      <c r="AG69" s="43"/>
    </row>
    <row r="70" spans="1:33" x14ac:dyDescent="0.3">
      <c r="A70" s="42">
        <v>46102</v>
      </c>
      <c r="B70" s="1">
        <v>69</v>
      </c>
      <c r="C70" s="1" t="s">
        <v>66</v>
      </c>
      <c r="D70" s="1" t="s">
        <v>6</v>
      </c>
      <c r="E70" s="1">
        <v>1</v>
      </c>
      <c r="F70" s="1">
        <v>3</v>
      </c>
      <c r="G70" s="1" t="s">
        <v>83</v>
      </c>
      <c r="H70" s="1" t="s">
        <v>83</v>
      </c>
      <c r="I70" s="1">
        <f t="shared" si="53"/>
        <v>21</v>
      </c>
      <c r="J70" s="1">
        <f t="shared" si="54"/>
        <v>40</v>
      </c>
      <c r="K70" s="1">
        <f t="shared" si="55"/>
        <v>7</v>
      </c>
      <c r="L70" s="1">
        <f t="shared" si="56"/>
        <v>8</v>
      </c>
      <c r="M70" s="1">
        <f t="shared" si="57"/>
        <v>5</v>
      </c>
      <c r="N70" s="1">
        <f t="shared" si="58"/>
        <v>2</v>
      </c>
      <c r="O70" s="1">
        <f t="shared" si="59"/>
        <v>8</v>
      </c>
      <c r="P70" s="1">
        <f t="shared" si="60"/>
        <v>23</v>
      </c>
      <c r="Q70" s="1">
        <f t="shared" si="61"/>
        <v>5</v>
      </c>
      <c r="R70" s="1">
        <f t="shared" si="62"/>
        <v>13</v>
      </c>
      <c r="S70" s="1">
        <f t="shared" si="63"/>
        <v>17</v>
      </c>
      <c r="T70" s="1">
        <f t="shared" si="64"/>
        <v>3</v>
      </c>
      <c r="U70" s="1">
        <f t="shared" si="65"/>
        <v>5</v>
      </c>
      <c r="V70" s="1">
        <f t="shared" si="66"/>
        <v>9</v>
      </c>
      <c r="W70" s="1">
        <f t="shared" si="67"/>
        <v>2</v>
      </c>
      <c r="X70" s="1">
        <f t="shared" si="68"/>
        <v>12</v>
      </c>
      <c r="Y70" s="1">
        <f t="shared" si="69"/>
        <v>20</v>
      </c>
      <c r="Z70" s="1">
        <f t="shared" si="70"/>
        <v>5</v>
      </c>
      <c r="AA70" s="1" t="str">
        <f t="shared" si="51"/>
        <v>L</v>
      </c>
      <c r="AB70" s="1">
        <f t="shared" si="71"/>
        <v>2</v>
      </c>
      <c r="AC70" s="1" t="str">
        <f t="shared" si="52"/>
        <v>L</v>
      </c>
      <c r="AD70" s="1">
        <f t="shared" si="48"/>
        <v>3</v>
      </c>
      <c r="AE70" s="1">
        <f t="shared" si="49"/>
        <v>6</v>
      </c>
      <c r="AF70" s="1">
        <f t="shared" si="50"/>
        <v>1</v>
      </c>
      <c r="AG70" s="43"/>
    </row>
    <row r="71" spans="1:33" x14ac:dyDescent="0.3">
      <c r="A71" s="42">
        <v>46105</v>
      </c>
      <c r="B71" s="1">
        <v>70</v>
      </c>
      <c r="C71" s="1" t="s">
        <v>66</v>
      </c>
      <c r="D71" s="1" t="s">
        <v>31</v>
      </c>
      <c r="E71" s="1">
        <v>3</v>
      </c>
      <c r="F71" s="1">
        <v>5</v>
      </c>
      <c r="G71" s="1" t="s">
        <v>83</v>
      </c>
      <c r="H71" s="1" t="s">
        <v>83</v>
      </c>
      <c r="I71" s="1">
        <f t="shared" si="53"/>
        <v>21</v>
      </c>
      <c r="J71" s="1">
        <f t="shared" si="54"/>
        <v>41</v>
      </c>
      <c r="K71" s="1">
        <f t="shared" si="55"/>
        <v>7</v>
      </c>
      <c r="L71" s="1">
        <f t="shared" si="56"/>
        <v>8</v>
      </c>
      <c r="M71" s="1">
        <f t="shared" si="57"/>
        <v>5</v>
      </c>
      <c r="N71" s="1">
        <f t="shared" si="58"/>
        <v>2</v>
      </c>
      <c r="O71" s="1">
        <f t="shared" si="59"/>
        <v>8</v>
      </c>
      <c r="P71" s="1">
        <f t="shared" si="60"/>
        <v>24</v>
      </c>
      <c r="Q71" s="1">
        <f t="shared" si="61"/>
        <v>5</v>
      </c>
      <c r="R71" s="1">
        <f t="shared" si="62"/>
        <v>13</v>
      </c>
      <c r="S71" s="1">
        <f t="shared" si="63"/>
        <v>17</v>
      </c>
      <c r="T71" s="1">
        <f t="shared" si="64"/>
        <v>3</v>
      </c>
      <c r="U71" s="1">
        <f t="shared" si="65"/>
        <v>5</v>
      </c>
      <c r="V71" s="1">
        <f t="shared" si="66"/>
        <v>10</v>
      </c>
      <c r="W71" s="1">
        <f t="shared" si="67"/>
        <v>2</v>
      </c>
      <c r="X71" s="1">
        <f t="shared" si="68"/>
        <v>12</v>
      </c>
      <c r="Y71" s="1">
        <f t="shared" si="69"/>
        <v>21</v>
      </c>
      <c r="Z71" s="1">
        <f t="shared" si="70"/>
        <v>5</v>
      </c>
      <c r="AA71" s="1" t="str">
        <f t="shared" si="51"/>
        <v>L</v>
      </c>
      <c r="AB71" s="1">
        <f t="shared" si="71"/>
        <v>3</v>
      </c>
      <c r="AC71" s="1" t="str">
        <f t="shared" si="52"/>
        <v>L</v>
      </c>
      <c r="AD71" s="1">
        <f t="shared" si="48"/>
        <v>3</v>
      </c>
      <c r="AE71" s="1">
        <f t="shared" si="49"/>
        <v>6</v>
      </c>
      <c r="AF71" s="1">
        <f t="shared" si="50"/>
        <v>1</v>
      </c>
      <c r="AG71" s="43"/>
    </row>
    <row r="72" spans="1:33" x14ac:dyDescent="0.3">
      <c r="A72" s="42">
        <v>46107</v>
      </c>
      <c r="B72" s="1">
        <v>71</v>
      </c>
      <c r="C72" s="1" t="s">
        <v>66</v>
      </c>
      <c r="D72" s="1" t="s">
        <v>18</v>
      </c>
      <c r="E72" s="1">
        <v>0</v>
      </c>
      <c r="F72" s="1">
        <v>4</v>
      </c>
      <c r="G72" s="1" t="s">
        <v>83</v>
      </c>
      <c r="H72" s="1" t="s">
        <v>83</v>
      </c>
      <c r="I72" s="1">
        <f t="shared" si="53"/>
        <v>21</v>
      </c>
      <c r="J72" s="1">
        <f t="shared" si="54"/>
        <v>42</v>
      </c>
      <c r="K72" s="1">
        <f t="shared" si="55"/>
        <v>7</v>
      </c>
      <c r="L72" s="1">
        <f t="shared" si="56"/>
        <v>8</v>
      </c>
      <c r="M72" s="1">
        <f t="shared" si="57"/>
        <v>5</v>
      </c>
      <c r="N72" s="1">
        <f t="shared" si="58"/>
        <v>2</v>
      </c>
      <c r="O72" s="1">
        <f t="shared" si="59"/>
        <v>8</v>
      </c>
      <c r="P72" s="1">
        <f t="shared" si="60"/>
        <v>25</v>
      </c>
      <c r="Q72" s="1">
        <f t="shared" si="61"/>
        <v>5</v>
      </c>
      <c r="R72" s="1">
        <f t="shared" si="62"/>
        <v>13</v>
      </c>
      <c r="S72" s="1">
        <f t="shared" si="63"/>
        <v>17</v>
      </c>
      <c r="T72" s="1">
        <f t="shared" si="64"/>
        <v>3</v>
      </c>
      <c r="U72" s="1">
        <f t="shared" si="65"/>
        <v>5</v>
      </c>
      <c r="V72" s="1">
        <f t="shared" si="66"/>
        <v>11</v>
      </c>
      <c r="W72" s="1">
        <f t="shared" si="67"/>
        <v>2</v>
      </c>
      <c r="X72" s="1">
        <f t="shared" si="68"/>
        <v>12</v>
      </c>
      <c r="Y72" s="1">
        <f t="shared" si="69"/>
        <v>22</v>
      </c>
      <c r="Z72" s="1">
        <f t="shared" si="70"/>
        <v>5</v>
      </c>
      <c r="AA72" s="1" t="str">
        <f t="shared" si="51"/>
        <v>L</v>
      </c>
      <c r="AB72" s="1">
        <f t="shared" si="71"/>
        <v>4</v>
      </c>
      <c r="AC72" s="1" t="str">
        <f t="shared" si="52"/>
        <v>L</v>
      </c>
      <c r="AD72" s="1">
        <f t="shared" si="48"/>
        <v>3</v>
      </c>
      <c r="AE72" s="1">
        <f t="shared" si="49"/>
        <v>6</v>
      </c>
      <c r="AF72" s="1">
        <f t="shared" si="50"/>
        <v>1</v>
      </c>
      <c r="AG72" s="43"/>
    </row>
    <row r="73" spans="1:33" x14ac:dyDescent="0.3">
      <c r="A73" s="42">
        <v>46109</v>
      </c>
      <c r="B73" s="1">
        <v>72</v>
      </c>
      <c r="C73" s="1" t="s">
        <v>65</v>
      </c>
      <c r="D73" s="1" t="s">
        <v>27</v>
      </c>
      <c r="E73" s="1">
        <v>3</v>
      </c>
      <c r="F73" s="1">
        <v>7</v>
      </c>
      <c r="G73" s="1" t="s">
        <v>83</v>
      </c>
      <c r="H73" s="1" t="s">
        <v>83</v>
      </c>
      <c r="I73" s="1">
        <f t="shared" si="53"/>
        <v>21</v>
      </c>
      <c r="J73" s="1">
        <f t="shared" si="54"/>
        <v>43</v>
      </c>
      <c r="K73" s="1">
        <f t="shared" si="55"/>
        <v>7</v>
      </c>
      <c r="L73" s="1">
        <f t="shared" si="56"/>
        <v>8</v>
      </c>
      <c r="M73" s="1">
        <f t="shared" si="57"/>
        <v>5</v>
      </c>
      <c r="N73" s="1">
        <f t="shared" si="58"/>
        <v>2</v>
      </c>
      <c r="O73" s="1">
        <f t="shared" si="59"/>
        <v>8</v>
      </c>
      <c r="P73" s="1">
        <f t="shared" si="60"/>
        <v>25</v>
      </c>
      <c r="Q73" s="1">
        <f t="shared" si="61"/>
        <v>5</v>
      </c>
      <c r="R73" s="1">
        <f t="shared" si="62"/>
        <v>13</v>
      </c>
      <c r="S73" s="1">
        <f t="shared" si="63"/>
        <v>18</v>
      </c>
      <c r="T73" s="1">
        <f t="shared" si="64"/>
        <v>3</v>
      </c>
      <c r="U73" s="1">
        <f t="shared" si="65"/>
        <v>5</v>
      </c>
      <c r="V73" s="1">
        <f t="shared" si="66"/>
        <v>12</v>
      </c>
      <c r="W73" s="1">
        <f t="shared" si="67"/>
        <v>2</v>
      </c>
      <c r="X73" s="1">
        <f t="shared" si="68"/>
        <v>12</v>
      </c>
      <c r="Y73" s="1">
        <f t="shared" si="69"/>
        <v>23</v>
      </c>
      <c r="Z73" s="1">
        <f t="shared" si="70"/>
        <v>5</v>
      </c>
      <c r="AA73" s="1" t="str">
        <f t="shared" si="51"/>
        <v>L</v>
      </c>
      <c r="AB73" s="1">
        <f t="shared" si="71"/>
        <v>5</v>
      </c>
      <c r="AC73" s="1" t="str">
        <f t="shared" si="52"/>
        <v>L</v>
      </c>
      <c r="AD73" s="1">
        <f t="shared" si="48"/>
        <v>2</v>
      </c>
      <c r="AE73" s="1">
        <f t="shared" si="49"/>
        <v>7</v>
      </c>
      <c r="AF73" s="1">
        <f t="shared" si="50"/>
        <v>1</v>
      </c>
      <c r="AG73" s="43"/>
    </row>
    <row r="74" spans="1:33" x14ac:dyDescent="0.3">
      <c r="A74" s="42">
        <v>46111</v>
      </c>
      <c r="B74" s="1">
        <v>73</v>
      </c>
      <c r="C74" s="1" t="s">
        <v>65</v>
      </c>
      <c r="D74" s="1" t="s">
        <v>2</v>
      </c>
      <c r="E74" s="1">
        <v>2</v>
      </c>
      <c r="F74" s="1">
        <v>4</v>
      </c>
      <c r="G74" s="1" t="s">
        <v>83</v>
      </c>
      <c r="H74" s="1" t="s">
        <v>83</v>
      </c>
      <c r="I74" s="1">
        <f t="shared" si="53"/>
        <v>21</v>
      </c>
      <c r="J74" s="1">
        <f t="shared" si="54"/>
        <v>44</v>
      </c>
      <c r="K74" s="1">
        <f t="shared" si="55"/>
        <v>7</v>
      </c>
      <c r="L74" s="1">
        <f t="shared" si="56"/>
        <v>8</v>
      </c>
      <c r="M74" s="1">
        <f t="shared" si="57"/>
        <v>5</v>
      </c>
      <c r="N74" s="1">
        <f t="shared" si="58"/>
        <v>2</v>
      </c>
      <c r="O74" s="1">
        <f t="shared" si="59"/>
        <v>8</v>
      </c>
      <c r="P74" s="1">
        <f t="shared" si="60"/>
        <v>25</v>
      </c>
      <c r="Q74" s="1">
        <f t="shared" si="61"/>
        <v>5</v>
      </c>
      <c r="R74" s="1">
        <f t="shared" si="62"/>
        <v>13</v>
      </c>
      <c r="S74" s="1">
        <f t="shared" si="63"/>
        <v>19</v>
      </c>
      <c r="T74" s="1">
        <f t="shared" si="64"/>
        <v>3</v>
      </c>
      <c r="U74" s="1">
        <f t="shared" si="65"/>
        <v>5</v>
      </c>
      <c r="V74" s="1">
        <f t="shared" si="66"/>
        <v>13</v>
      </c>
      <c r="W74" s="1">
        <f t="shared" si="67"/>
        <v>2</v>
      </c>
      <c r="X74" s="1">
        <f t="shared" si="68"/>
        <v>12</v>
      </c>
      <c r="Y74" s="1">
        <f t="shared" si="69"/>
        <v>24</v>
      </c>
      <c r="Z74" s="1">
        <f t="shared" si="70"/>
        <v>5</v>
      </c>
      <c r="AA74" s="1" t="str">
        <f t="shared" si="51"/>
        <v>L</v>
      </c>
      <c r="AB74" s="1">
        <f t="shared" si="71"/>
        <v>6</v>
      </c>
      <c r="AC74" s="1" t="str">
        <f t="shared" si="52"/>
        <v>L</v>
      </c>
      <c r="AD74" s="1">
        <f t="shared" si="48"/>
        <v>2</v>
      </c>
      <c r="AE74" s="1">
        <f t="shared" si="49"/>
        <v>8</v>
      </c>
      <c r="AF74" s="1">
        <f t="shared" si="50"/>
        <v>0</v>
      </c>
      <c r="AG74" s="43"/>
    </row>
    <row r="75" spans="1:33" x14ac:dyDescent="0.3">
      <c r="A75" s="42">
        <v>46113</v>
      </c>
      <c r="B75" s="1">
        <v>74</v>
      </c>
      <c r="C75" s="1" t="s">
        <v>65</v>
      </c>
      <c r="D75" s="1" t="s">
        <v>24</v>
      </c>
      <c r="E75" s="1">
        <v>8</v>
      </c>
      <c r="F75" s="1">
        <v>6</v>
      </c>
      <c r="G75" s="1" t="s">
        <v>83</v>
      </c>
      <c r="H75" s="1" t="s">
        <v>83</v>
      </c>
      <c r="I75" s="1">
        <f t="shared" si="53"/>
        <v>22</v>
      </c>
      <c r="J75" s="1">
        <f t="shared" si="54"/>
        <v>44</v>
      </c>
      <c r="K75" s="1">
        <f t="shared" si="55"/>
        <v>7</v>
      </c>
      <c r="L75" s="1">
        <f t="shared" si="56"/>
        <v>8</v>
      </c>
      <c r="M75" s="1">
        <f t="shared" si="57"/>
        <v>5</v>
      </c>
      <c r="N75" s="1">
        <f t="shared" si="58"/>
        <v>2</v>
      </c>
      <c r="O75" s="1">
        <f t="shared" si="59"/>
        <v>8</v>
      </c>
      <c r="P75" s="1">
        <f t="shared" si="60"/>
        <v>25</v>
      </c>
      <c r="Q75" s="1">
        <f t="shared" si="61"/>
        <v>5</v>
      </c>
      <c r="R75" s="1">
        <f t="shared" si="62"/>
        <v>14</v>
      </c>
      <c r="S75" s="1">
        <f t="shared" si="63"/>
        <v>19</v>
      </c>
      <c r="T75" s="1">
        <f t="shared" si="64"/>
        <v>3</v>
      </c>
      <c r="U75" s="1">
        <f t="shared" si="65"/>
        <v>5</v>
      </c>
      <c r="V75" s="1">
        <f t="shared" si="66"/>
        <v>13</v>
      </c>
      <c r="W75" s="1">
        <f t="shared" si="67"/>
        <v>2</v>
      </c>
      <c r="X75" s="1">
        <f t="shared" si="68"/>
        <v>13</v>
      </c>
      <c r="Y75" s="1">
        <f t="shared" si="69"/>
        <v>24</v>
      </c>
      <c r="Z75" s="1">
        <f t="shared" si="70"/>
        <v>5</v>
      </c>
      <c r="AA75" s="1" t="str">
        <f t="shared" si="51"/>
        <v>W</v>
      </c>
      <c r="AB75" s="1">
        <f t="shared" si="71"/>
        <v>1</v>
      </c>
      <c r="AC75" s="1" t="str">
        <f t="shared" si="52"/>
        <v>W</v>
      </c>
      <c r="AD75" s="1">
        <f t="shared" si="48"/>
        <v>3</v>
      </c>
      <c r="AE75" s="1">
        <f t="shared" si="49"/>
        <v>7</v>
      </c>
      <c r="AF75" s="1">
        <f t="shared" si="50"/>
        <v>0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17</v>
      </c>
      <c r="E76" s="1">
        <v>2</v>
      </c>
      <c r="F76" s="1">
        <v>5</v>
      </c>
      <c r="G76" s="1" t="s">
        <v>83</v>
      </c>
      <c r="H76" s="1" t="s">
        <v>83</v>
      </c>
      <c r="I76" s="1">
        <f t="shared" si="53"/>
        <v>22</v>
      </c>
      <c r="J76" s="1">
        <f t="shared" si="54"/>
        <v>45</v>
      </c>
      <c r="K76" s="1">
        <f t="shared" si="55"/>
        <v>7</v>
      </c>
      <c r="L76" s="1">
        <f t="shared" si="56"/>
        <v>8</v>
      </c>
      <c r="M76" s="1">
        <f t="shared" si="57"/>
        <v>5</v>
      </c>
      <c r="N76" s="1">
        <f t="shared" si="58"/>
        <v>2</v>
      </c>
      <c r="O76" s="1">
        <f t="shared" si="59"/>
        <v>8</v>
      </c>
      <c r="P76" s="1">
        <f t="shared" si="60"/>
        <v>25</v>
      </c>
      <c r="Q76" s="1">
        <f t="shared" si="61"/>
        <v>5</v>
      </c>
      <c r="R76" s="1">
        <f t="shared" si="62"/>
        <v>14</v>
      </c>
      <c r="S76" s="1">
        <f t="shared" si="63"/>
        <v>20</v>
      </c>
      <c r="T76" s="1">
        <f t="shared" si="64"/>
        <v>3</v>
      </c>
      <c r="U76" s="1">
        <f t="shared" si="65"/>
        <v>5</v>
      </c>
      <c r="V76" s="1">
        <f t="shared" si="66"/>
        <v>13</v>
      </c>
      <c r="W76" s="1">
        <f t="shared" si="67"/>
        <v>2</v>
      </c>
      <c r="X76" s="1">
        <f t="shared" si="68"/>
        <v>13</v>
      </c>
      <c r="Y76" s="1">
        <f t="shared" si="69"/>
        <v>25</v>
      </c>
      <c r="Z76" s="1">
        <f t="shared" si="70"/>
        <v>5</v>
      </c>
      <c r="AA76" s="1" t="str">
        <f t="shared" si="51"/>
        <v>L</v>
      </c>
      <c r="AB76" s="1">
        <f t="shared" si="71"/>
        <v>1</v>
      </c>
      <c r="AC76" s="1" t="str">
        <f t="shared" si="52"/>
        <v>L</v>
      </c>
      <c r="AD76" s="1">
        <f t="shared" ref="AD76:AD83" si="72">IF(AC76="","",COUNTIFS(AC67:AC76,"W"))</f>
        <v>2</v>
      </c>
      <c r="AE76" s="1">
        <f t="shared" ref="AE76:AE83" si="73">IF(AC76="","",COUNTIFS(AC67:AC76,"L"))</f>
        <v>8</v>
      </c>
      <c r="AF76" s="1">
        <f t="shared" ref="AF76:AF83" si="74">IF(AC76="","",COUNTIFS(AC67:AC76,"OTL"))</f>
        <v>0</v>
      </c>
      <c r="AG76" s="43"/>
    </row>
    <row r="77" spans="1:33" x14ac:dyDescent="0.3">
      <c r="A77" s="42">
        <v>46116</v>
      </c>
      <c r="B77" s="1">
        <v>76</v>
      </c>
      <c r="C77" s="1" t="s">
        <v>66</v>
      </c>
      <c r="D77" s="1" t="s">
        <v>95</v>
      </c>
      <c r="E77" s="1">
        <v>4</v>
      </c>
      <c r="F77" s="1">
        <v>7</v>
      </c>
      <c r="G77" s="1" t="s">
        <v>83</v>
      </c>
      <c r="H77" s="1" t="s">
        <v>83</v>
      </c>
      <c r="I77" s="1">
        <f t="shared" si="53"/>
        <v>22</v>
      </c>
      <c r="J77" s="1">
        <f t="shared" si="54"/>
        <v>46</v>
      </c>
      <c r="K77" s="1">
        <f t="shared" si="55"/>
        <v>7</v>
      </c>
      <c r="L77" s="1">
        <f t="shared" si="56"/>
        <v>8</v>
      </c>
      <c r="M77" s="1">
        <f t="shared" si="57"/>
        <v>5</v>
      </c>
      <c r="N77" s="1">
        <f t="shared" si="58"/>
        <v>2</v>
      </c>
      <c r="O77" s="1">
        <f t="shared" si="59"/>
        <v>8</v>
      </c>
      <c r="P77" s="1">
        <f t="shared" si="60"/>
        <v>26</v>
      </c>
      <c r="Q77" s="1">
        <f t="shared" si="61"/>
        <v>5</v>
      </c>
      <c r="R77" s="1">
        <f t="shared" si="62"/>
        <v>14</v>
      </c>
      <c r="S77" s="1">
        <f t="shared" si="63"/>
        <v>20</v>
      </c>
      <c r="T77" s="1">
        <f t="shared" si="64"/>
        <v>3</v>
      </c>
      <c r="U77" s="1">
        <f t="shared" si="65"/>
        <v>5</v>
      </c>
      <c r="V77" s="1">
        <f t="shared" si="66"/>
        <v>13</v>
      </c>
      <c r="W77" s="1">
        <f t="shared" si="67"/>
        <v>2</v>
      </c>
      <c r="X77" s="1">
        <f t="shared" si="68"/>
        <v>13</v>
      </c>
      <c r="Y77" s="1">
        <f t="shared" si="69"/>
        <v>26</v>
      </c>
      <c r="Z77" s="1">
        <f t="shared" si="70"/>
        <v>5</v>
      </c>
      <c r="AA77" s="1" t="str">
        <f t="shared" si="51"/>
        <v>L</v>
      </c>
      <c r="AB77" s="1">
        <f t="shared" si="71"/>
        <v>2</v>
      </c>
      <c r="AC77" s="1" t="str">
        <f t="shared" si="52"/>
        <v>L</v>
      </c>
      <c r="AD77" s="1">
        <f t="shared" si="72"/>
        <v>2</v>
      </c>
      <c r="AE77" s="1">
        <f t="shared" si="73"/>
        <v>8</v>
      </c>
      <c r="AF77" s="1">
        <f t="shared" si="74"/>
        <v>0</v>
      </c>
      <c r="AG77" s="43"/>
    </row>
    <row r="78" spans="1:33" x14ac:dyDescent="0.3">
      <c r="A78" s="42">
        <v>46119</v>
      </c>
      <c r="B78" s="1">
        <v>77</v>
      </c>
      <c r="C78" s="1" t="s">
        <v>66</v>
      </c>
      <c r="D78" s="1" t="s">
        <v>2</v>
      </c>
      <c r="E78" s="1">
        <v>1</v>
      </c>
      <c r="F78" s="1">
        <v>2</v>
      </c>
      <c r="G78" s="1" t="s">
        <v>83</v>
      </c>
      <c r="H78" s="1" t="s">
        <v>83</v>
      </c>
      <c r="I78" s="1">
        <f t="shared" si="53"/>
        <v>22</v>
      </c>
      <c r="J78" s="1">
        <f t="shared" si="54"/>
        <v>47</v>
      </c>
      <c r="K78" s="1">
        <f t="shared" si="55"/>
        <v>7</v>
      </c>
      <c r="L78" s="1">
        <f t="shared" si="56"/>
        <v>8</v>
      </c>
      <c r="M78" s="1">
        <f t="shared" si="57"/>
        <v>5</v>
      </c>
      <c r="N78" s="1">
        <f t="shared" si="58"/>
        <v>2</v>
      </c>
      <c r="O78" s="1">
        <f t="shared" si="59"/>
        <v>8</v>
      </c>
      <c r="P78" s="1">
        <f t="shared" si="60"/>
        <v>27</v>
      </c>
      <c r="Q78" s="1">
        <f t="shared" si="61"/>
        <v>5</v>
      </c>
      <c r="R78" s="1">
        <f t="shared" si="62"/>
        <v>14</v>
      </c>
      <c r="S78" s="1">
        <f t="shared" si="63"/>
        <v>20</v>
      </c>
      <c r="T78" s="1">
        <f t="shared" si="64"/>
        <v>3</v>
      </c>
      <c r="U78" s="1">
        <f t="shared" si="65"/>
        <v>5</v>
      </c>
      <c r="V78" s="1">
        <f t="shared" si="66"/>
        <v>14</v>
      </c>
      <c r="W78" s="1">
        <f t="shared" si="67"/>
        <v>2</v>
      </c>
      <c r="X78" s="1">
        <f t="shared" si="68"/>
        <v>13</v>
      </c>
      <c r="Y78" s="1">
        <f t="shared" si="69"/>
        <v>27</v>
      </c>
      <c r="Z78" s="1">
        <f t="shared" si="70"/>
        <v>5</v>
      </c>
      <c r="AA78" s="1" t="str">
        <f t="shared" si="51"/>
        <v>L</v>
      </c>
      <c r="AB78" s="1">
        <f t="shared" si="71"/>
        <v>3</v>
      </c>
      <c r="AC78" s="1" t="str">
        <f t="shared" si="52"/>
        <v>L</v>
      </c>
      <c r="AD78" s="1">
        <f t="shared" si="72"/>
        <v>1</v>
      </c>
      <c r="AE78" s="1">
        <f t="shared" si="73"/>
        <v>9</v>
      </c>
      <c r="AF78" s="1">
        <f t="shared" si="74"/>
        <v>0</v>
      </c>
      <c r="AG78" s="43"/>
    </row>
    <row r="79" spans="1:33" x14ac:dyDescent="0.3">
      <c r="A79" s="42">
        <v>46121</v>
      </c>
      <c r="B79" s="1">
        <v>78</v>
      </c>
      <c r="C79" s="1" t="s">
        <v>65</v>
      </c>
      <c r="D79" s="1" t="s">
        <v>18</v>
      </c>
      <c r="E79" s="1">
        <v>1</v>
      </c>
      <c r="F79" s="1">
        <v>4</v>
      </c>
      <c r="G79" s="1" t="s">
        <v>83</v>
      </c>
      <c r="H79" s="1" t="s">
        <v>83</v>
      </c>
      <c r="I79" s="1">
        <f t="shared" si="53"/>
        <v>22</v>
      </c>
      <c r="J79" s="1">
        <f t="shared" si="54"/>
        <v>48</v>
      </c>
      <c r="K79" s="1">
        <f t="shared" si="55"/>
        <v>7</v>
      </c>
      <c r="L79" s="1">
        <f t="shared" si="56"/>
        <v>8</v>
      </c>
      <c r="M79" s="1">
        <f t="shared" si="57"/>
        <v>5</v>
      </c>
      <c r="N79" s="1">
        <f t="shared" si="58"/>
        <v>2</v>
      </c>
      <c r="O79" s="1">
        <f t="shared" si="59"/>
        <v>8</v>
      </c>
      <c r="P79" s="1">
        <f t="shared" si="60"/>
        <v>27</v>
      </c>
      <c r="Q79" s="1">
        <f t="shared" si="61"/>
        <v>5</v>
      </c>
      <c r="R79" s="1">
        <f t="shared" si="62"/>
        <v>14</v>
      </c>
      <c r="S79" s="1">
        <f t="shared" si="63"/>
        <v>21</v>
      </c>
      <c r="T79" s="1">
        <f t="shared" si="64"/>
        <v>3</v>
      </c>
      <c r="U79" s="1">
        <f t="shared" si="65"/>
        <v>5</v>
      </c>
      <c r="V79" s="1">
        <f t="shared" si="66"/>
        <v>15</v>
      </c>
      <c r="W79" s="1">
        <f t="shared" si="67"/>
        <v>2</v>
      </c>
      <c r="X79" s="1">
        <f t="shared" si="68"/>
        <v>13</v>
      </c>
      <c r="Y79" s="1">
        <f t="shared" si="69"/>
        <v>28</v>
      </c>
      <c r="Z79" s="1">
        <f t="shared" si="70"/>
        <v>5</v>
      </c>
      <c r="AA79" s="1" t="str">
        <f t="shared" si="51"/>
        <v>L</v>
      </c>
      <c r="AB79" s="1">
        <f t="shared" si="71"/>
        <v>4</v>
      </c>
      <c r="AC79" s="1" t="str">
        <f t="shared" si="52"/>
        <v>L</v>
      </c>
      <c r="AD79" s="1">
        <f t="shared" si="72"/>
        <v>1</v>
      </c>
      <c r="AE79" s="1">
        <f t="shared" si="73"/>
        <v>9</v>
      </c>
      <c r="AF79" s="1">
        <f t="shared" si="74"/>
        <v>0</v>
      </c>
      <c r="AG79" s="43"/>
    </row>
    <row r="80" spans="1:33" x14ac:dyDescent="0.3">
      <c r="A80" s="42">
        <v>46123</v>
      </c>
      <c r="B80" s="1">
        <v>79</v>
      </c>
      <c r="C80" s="1" t="s">
        <v>65</v>
      </c>
      <c r="D80" s="1" t="s">
        <v>8</v>
      </c>
      <c r="E80" s="1">
        <v>4</v>
      </c>
      <c r="F80" s="1">
        <v>3</v>
      </c>
      <c r="G80" s="1" t="s">
        <v>84</v>
      </c>
      <c r="H80" s="1" t="s">
        <v>84</v>
      </c>
      <c r="I80" s="1">
        <f t="shared" si="53"/>
        <v>23</v>
      </c>
      <c r="J80" s="1">
        <f t="shared" si="54"/>
        <v>48</v>
      </c>
      <c r="K80" s="1">
        <f t="shared" si="55"/>
        <v>8</v>
      </c>
      <c r="L80" s="1">
        <f t="shared" si="56"/>
        <v>8</v>
      </c>
      <c r="M80" s="1">
        <f t="shared" si="57"/>
        <v>6</v>
      </c>
      <c r="N80" s="1">
        <f t="shared" si="58"/>
        <v>2</v>
      </c>
      <c r="O80" s="1">
        <f t="shared" si="59"/>
        <v>8</v>
      </c>
      <c r="P80" s="1">
        <f t="shared" si="60"/>
        <v>27</v>
      </c>
      <c r="Q80" s="1">
        <f t="shared" si="61"/>
        <v>5</v>
      </c>
      <c r="R80" s="1">
        <f t="shared" si="62"/>
        <v>15</v>
      </c>
      <c r="S80" s="1">
        <f t="shared" si="63"/>
        <v>21</v>
      </c>
      <c r="T80" s="1">
        <f t="shared" si="64"/>
        <v>3</v>
      </c>
      <c r="U80" s="1">
        <f t="shared" si="65"/>
        <v>6</v>
      </c>
      <c r="V80" s="1">
        <f t="shared" si="66"/>
        <v>15</v>
      </c>
      <c r="W80" s="1">
        <f t="shared" si="67"/>
        <v>2</v>
      </c>
      <c r="X80" s="1">
        <f t="shared" si="68"/>
        <v>14</v>
      </c>
      <c r="Y80" s="1">
        <f t="shared" si="69"/>
        <v>28</v>
      </c>
      <c r="Z80" s="1">
        <f t="shared" si="70"/>
        <v>5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2</v>
      </c>
      <c r="AE80" s="1">
        <f t="shared" si="73"/>
        <v>8</v>
      </c>
      <c r="AF80" s="1">
        <f t="shared" si="74"/>
        <v>0</v>
      </c>
      <c r="AG80" s="43"/>
    </row>
    <row r="81" spans="1:33" x14ac:dyDescent="0.3">
      <c r="A81" s="42">
        <v>46124</v>
      </c>
      <c r="B81" s="1">
        <v>80</v>
      </c>
      <c r="C81" s="1" t="s">
        <v>65</v>
      </c>
      <c r="D81" s="1" t="s">
        <v>31</v>
      </c>
      <c r="E81" s="1">
        <v>4</v>
      </c>
      <c r="F81" s="1">
        <v>3</v>
      </c>
      <c r="G81" s="1" t="s">
        <v>84</v>
      </c>
      <c r="H81" s="1" t="s">
        <v>83</v>
      </c>
      <c r="I81" s="1">
        <f t="shared" si="53"/>
        <v>24</v>
      </c>
      <c r="J81" s="1">
        <f t="shared" si="54"/>
        <v>48</v>
      </c>
      <c r="K81" s="1">
        <f t="shared" si="55"/>
        <v>9</v>
      </c>
      <c r="L81" s="1">
        <f t="shared" si="56"/>
        <v>8</v>
      </c>
      <c r="M81" s="1">
        <f t="shared" si="57"/>
        <v>6</v>
      </c>
      <c r="N81" s="1">
        <f t="shared" si="58"/>
        <v>2</v>
      </c>
      <c r="O81" s="1">
        <f t="shared" si="59"/>
        <v>8</v>
      </c>
      <c r="P81" s="1">
        <f t="shared" si="60"/>
        <v>27</v>
      </c>
      <c r="Q81" s="1">
        <f t="shared" si="61"/>
        <v>5</v>
      </c>
      <c r="R81" s="1">
        <f t="shared" si="62"/>
        <v>16</v>
      </c>
      <c r="S81" s="1">
        <f t="shared" si="63"/>
        <v>21</v>
      </c>
      <c r="T81" s="1">
        <f t="shared" si="64"/>
        <v>3</v>
      </c>
      <c r="U81" s="1">
        <f t="shared" si="65"/>
        <v>7</v>
      </c>
      <c r="V81" s="1">
        <f t="shared" si="66"/>
        <v>15</v>
      </c>
      <c r="W81" s="1">
        <f t="shared" si="67"/>
        <v>2</v>
      </c>
      <c r="X81" s="1">
        <f t="shared" si="68"/>
        <v>15</v>
      </c>
      <c r="Y81" s="1">
        <f t="shared" si="69"/>
        <v>28</v>
      </c>
      <c r="Z81" s="1">
        <f t="shared" si="70"/>
        <v>5</v>
      </c>
      <c r="AA81" s="1" t="str">
        <f t="shared" si="51"/>
        <v>W</v>
      </c>
      <c r="AB81" s="1">
        <f t="shared" si="71"/>
        <v>2</v>
      </c>
      <c r="AC81" s="1" t="str">
        <f t="shared" si="52"/>
        <v>W</v>
      </c>
      <c r="AD81" s="1">
        <f t="shared" si="72"/>
        <v>3</v>
      </c>
      <c r="AE81" s="1">
        <f t="shared" si="73"/>
        <v>7</v>
      </c>
      <c r="AF81" s="1">
        <f t="shared" si="74"/>
        <v>0</v>
      </c>
      <c r="AG81" s="43"/>
    </row>
    <row r="82" spans="1:33" x14ac:dyDescent="0.3">
      <c r="A82" s="42">
        <v>46126</v>
      </c>
      <c r="B82" s="1">
        <v>81</v>
      </c>
      <c r="C82" s="1" t="s">
        <v>66</v>
      </c>
      <c r="D82" s="1" t="s">
        <v>18</v>
      </c>
      <c r="E82" s="1">
        <v>4</v>
      </c>
      <c r="F82" s="1">
        <v>3</v>
      </c>
      <c r="G82" s="1" t="s">
        <v>84</v>
      </c>
      <c r="H82" s="1" t="s">
        <v>83</v>
      </c>
      <c r="I82" s="1">
        <f t="shared" si="53"/>
        <v>25</v>
      </c>
      <c r="J82" s="1">
        <f t="shared" si="54"/>
        <v>48</v>
      </c>
      <c r="K82" s="1">
        <f t="shared" si="55"/>
        <v>10</v>
      </c>
      <c r="L82" s="1">
        <f t="shared" si="56"/>
        <v>8</v>
      </c>
      <c r="M82" s="1">
        <f t="shared" si="57"/>
        <v>6</v>
      </c>
      <c r="N82" s="1">
        <f t="shared" si="58"/>
        <v>2</v>
      </c>
      <c r="O82" s="1">
        <f t="shared" si="59"/>
        <v>9</v>
      </c>
      <c r="P82" s="1">
        <f t="shared" si="60"/>
        <v>27</v>
      </c>
      <c r="Q82" s="1">
        <f t="shared" si="61"/>
        <v>5</v>
      </c>
      <c r="R82" s="1">
        <f t="shared" si="62"/>
        <v>16</v>
      </c>
      <c r="S82" s="1">
        <f t="shared" si="63"/>
        <v>21</v>
      </c>
      <c r="T82" s="1">
        <f t="shared" si="64"/>
        <v>3</v>
      </c>
      <c r="U82" s="1">
        <f t="shared" si="65"/>
        <v>8</v>
      </c>
      <c r="V82" s="1">
        <f t="shared" si="66"/>
        <v>15</v>
      </c>
      <c r="W82" s="1">
        <f t="shared" si="67"/>
        <v>2</v>
      </c>
      <c r="X82" s="1">
        <f t="shared" si="68"/>
        <v>16</v>
      </c>
      <c r="Y82" s="1">
        <f t="shared" si="69"/>
        <v>28</v>
      </c>
      <c r="Z82" s="1">
        <f t="shared" si="70"/>
        <v>5</v>
      </c>
      <c r="AA82" s="1" t="str">
        <f t="shared" si="51"/>
        <v>W</v>
      </c>
      <c r="AB82" s="1">
        <f t="shared" si="71"/>
        <v>3</v>
      </c>
      <c r="AC82" s="1" t="str">
        <f t="shared" si="52"/>
        <v>W</v>
      </c>
      <c r="AD82" s="1">
        <f t="shared" si="72"/>
        <v>4</v>
      </c>
      <c r="AE82" s="1">
        <f t="shared" si="73"/>
        <v>6</v>
      </c>
      <c r="AF82" s="1">
        <f t="shared" si="74"/>
        <v>0</v>
      </c>
      <c r="AG82" s="43"/>
    </row>
    <row r="83" spans="1:33" x14ac:dyDescent="0.3">
      <c r="A83" s="42">
        <v>46128</v>
      </c>
      <c r="B83" s="1">
        <v>82</v>
      </c>
      <c r="C83" s="1" t="s">
        <v>65</v>
      </c>
      <c r="D83" s="1" t="s">
        <v>20</v>
      </c>
      <c r="E83" s="1">
        <v>1</v>
      </c>
      <c r="F83" s="1">
        <v>6</v>
      </c>
      <c r="G83" s="1" t="s">
        <v>83</v>
      </c>
      <c r="H83" s="1" t="s">
        <v>83</v>
      </c>
      <c r="I83" s="1">
        <f t="shared" si="53"/>
        <v>25</v>
      </c>
      <c r="J83" s="1">
        <f t="shared" si="54"/>
        <v>49</v>
      </c>
      <c r="K83" s="1">
        <f t="shared" si="55"/>
        <v>10</v>
      </c>
      <c r="L83" s="1">
        <f t="shared" si="56"/>
        <v>8</v>
      </c>
      <c r="M83" s="1">
        <f t="shared" si="57"/>
        <v>6</v>
      </c>
      <c r="N83" s="1">
        <f t="shared" si="58"/>
        <v>2</v>
      </c>
      <c r="O83" s="1">
        <f t="shared" si="59"/>
        <v>9</v>
      </c>
      <c r="P83" s="1">
        <f t="shared" si="60"/>
        <v>27</v>
      </c>
      <c r="Q83" s="1">
        <f t="shared" si="61"/>
        <v>5</v>
      </c>
      <c r="R83" s="1">
        <f t="shared" si="62"/>
        <v>16</v>
      </c>
      <c r="S83" s="1">
        <f t="shared" si="63"/>
        <v>22</v>
      </c>
      <c r="T83" s="1">
        <f t="shared" si="64"/>
        <v>3</v>
      </c>
      <c r="U83" s="1">
        <f t="shared" si="65"/>
        <v>8</v>
      </c>
      <c r="V83" s="1">
        <f t="shared" si="66"/>
        <v>16</v>
      </c>
      <c r="W83" s="1">
        <f t="shared" si="67"/>
        <v>2</v>
      </c>
      <c r="X83" s="1">
        <f t="shared" si="68"/>
        <v>16</v>
      </c>
      <c r="Y83" s="1">
        <f t="shared" si="69"/>
        <v>29</v>
      </c>
      <c r="Z83" s="1">
        <f t="shared" si="70"/>
        <v>5</v>
      </c>
      <c r="AA83" s="1" t="str">
        <f t="shared" si="51"/>
        <v>L</v>
      </c>
      <c r="AB83" s="1">
        <f t="shared" si="71"/>
        <v>1</v>
      </c>
      <c r="AC83" s="1" t="str">
        <f t="shared" si="52"/>
        <v>L</v>
      </c>
      <c r="AD83" s="1">
        <f t="shared" si="72"/>
        <v>4</v>
      </c>
      <c r="AE83" s="1">
        <f t="shared" si="73"/>
        <v>6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25</v>
      </c>
      <c r="J84" s="1">
        <f t="shared" si="75"/>
        <v>49</v>
      </c>
      <c r="K84" s="1">
        <f t="shared" si="75"/>
        <v>10</v>
      </c>
      <c r="L84" s="1">
        <f t="shared" si="75"/>
        <v>8</v>
      </c>
      <c r="M84" s="1">
        <f t="shared" si="75"/>
        <v>6</v>
      </c>
      <c r="N84" s="1">
        <f t="shared" si="75"/>
        <v>2</v>
      </c>
      <c r="O84" s="1">
        <f t="shared" ref="O84:Z84" si="76">IF(O2="","",MAX(O2:O83))</f>
        <v>9</v>
      </c>
      <c r="P84" s="1">
        <f t="shared" si="76"/>
        <v>27</v>
      </c>
      <c r="Q84" s="1">
        <f t="shared" si="76"/>
        <v>5</v>
      </c>
      <c r="R84" s="1">
        <f t="shared" si="76"/>
        <v>16</v>
      </c>
      <c r="S84" s="1">
        <f t="shared" si="76"/>
        <v>22</v>
      </c>
      <c r="T84" s="1">
        <f t="shared" si="76"/>
        <v>3</v>
      </c>
      <c r="U84" s="1">
        <f t="shared" si="76"/>
        <v>8</v>
      </c>
      <c r="V84" s="1">
        <f t="shared" si="76"/>
        <v>16</v>
      </c>
      <c r="W84" s="1">
        <f t="shared" si="76"/>
        <v>2</v>
      </c>
      <c r="X84" s="1">
        <f t="shared" si="76"/>
        <v>16</v>
      </c>
      <c r="Y84" s="1">
        <f t="shared" si="76"/>
        <v>29</v>
      </c>
      <c r="Z84" s="1">
        <f t="shared" si="76"/>
        <v>5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1</v>
      </c>
      <c r="AD84" s="1">
        <f>IF(LOOKUP(2,1 / (AD1:AD83 &lt;&gt; ""),AD1:AD83)="L10 W","",LOOKUP(2,1 / (AD1:AD83 &lt;&gt; ""),AD1:AD83))</f>
        <v>4</v>
      </c>
      <c r="AE84" s="1">
        <f>IF(LOOKUP(2,1 / (AE1:AE83 &lt;&gt; ""),AE1:AE83)="L10 L","",LOOKUP(2,1 / (AE1:AE83 &lt;&gt; ""),AE1:AE83))</f>
        <v>6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216</v>
      </c>
      <c r="F85" s="1">
        <f>SUM(F2:F83)</f>
        <v>316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9-27-5</v>
      </c>
      <c r="R85" s="1" t="str">
        <f>IF(R84="","0-0-0",CONCATENATE(R84,"-",S84,"-",T84))</f>
        <v>16-22-3</v>
      </c>
      <c r="U85" s="1" t="str">
        <f>IF(U84="","0-0-0",CONCATENATE(U84,"-",V84,"-",W84))</f>
        <v>8-16-2</v>
      </c>
      <c r="X85" s="1" t="str">
        <f>IF(X84="","0-0-0",CONCATENATE(X84,"-",Y84,"-",Z84))</f>
        <v>16-29-5</v>
      </c>
      <c r="AA85" s="1" t="str">
        <f>IF(AA84="","0-0",CONCATENATE(AA84,AB84))</f>
        <v>L1</v>
      </c>
      <c r="AD85" s="1" t="str">
        <f>IF(AD84="","0-0-0",CONCATENATE(AD84,"-",AE84,"-",AF84))</f>
        <v>4-6-0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700-000002000000}">
      <formula1>$AK$1:$AK$2</formula1>
    </dataValidation>
    <dataValidation type="list" allowBlank="1" showInputMessage="1" showErrorMessage="1" sqref="C2:C83" xr:uid="{00000000-0002-0000-D700-000000000000}">
      <formula1>$AL$1:$AL$2</formula1>
    </dataValidation>
    <dataValidation type="list" allowBlank="1" showInputMessage="1" showErrorMessage="1" sqref="D2:D83" xr:uid="{00000000-0002-0000-D700-000001000000}">
      <formula1>$AM$1:$AM$31</formula1>
    </dataValidation>
  </dataValidations>
  <hyperlinks>
    <hyperlink ref="AG1" location="Index!A1" display="Home" xr:uid="{B7F83786-A9E7-4DAB-A28B-C77563551107}"/>
  </hyperlink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E6AE-5785-48D8-B522-722D1C98975C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45938</v>
      </c>
      <c r="B2" s="1">
        <v>1</v>
      </c>
      <c r="C2" s="1" t="s">
        <v>66</v>
      </c>
      <c r="D2" s="1" t="s">
        <v>18</v>
      </c>
      <c r="E2" s="1">
        <v>5</v>
      </c>
      <c r="F2" s="1">
        <v>6</v>
      </c>
      <c r="G2" s="1" t="s">
        <v>84</v>
      </c>
      <c r="H2" s="1" t="s">
        <v>84</v>
      </c>
      <c r="I2" s="1">
        <f>IF(E2="","",IF(E2&gt;F2,1,0))</f>
        <v>0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1</v>
      </c>
      <c r="M2" s="1">
        <f>IF(E2="","",IF(AND(H2=$AK$1,E2&gt;F2),1,0))</f>
        <v>0</v>
      </c>
      <c r="N2" s="1">
        <f>IF(E2="","",IF(AND(H2=$AK$1,E2&lt;F2),1,0))</f>
        <v>1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1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1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1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OTL</v>
      </c>
      <c r="AD2" s="1">
        <f>IF(AC2="","",IF(AC2=$AJ$1,1,0))</f>
        <v>0</v>
      </c>
      <c r="AE2" s="1">
        <f>IF(AC2="","",IF(AC2=$AJ$2,1,0))</f>
        <v>0</v>
      </c>
      <c r="AF2" s="1">
        <f>IF(AC2="","",IF(AC2=$AJ$3,1,0))</f>
        <v>1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45939</v>
      </c>
      <c r="B3" s="1">
        <v>2</v>
      </c>
      <c r="C3" s="1" t="s">
        <v>65</v>
      </c>
      <c r="D3" s="1" t="s">
        <v>8</v>
      </c>
      <c r="E3" s="1">
        <v>4</v>
      </c>
      <c r="F3" s="1">
        <v>3</v>
      </c>
      <c r="G3" s="1" t="s">
        <v>84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1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1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1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68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45941</v>
      </c>
      <c r="B4" s="1">
        <v>3</v>
      </c>
      <c r="C4" s="1" t="s">
        <v>65</v>
      </c>
      <c r="D4" s="1" t="s">
        <v>7</v>
      </c>
      <c r="E4" s="1">
        <v>1</v>
      </c>
      <c r="F4" s="1">
        <v>2</v>
      </c>
      <c r="G4" s="1" t="s">
        <v>84</v>
      </c>
      <c r="H4" s="1" t="s">
        <v>83</v>
      </c>
      <c r="I4" s="1">
        <f t="shared" si="2"/>
        <v>1</v>
      </c>
      <c r="J4" s="1">
        <f t="shared" si="3"/>
        <v>0</v>
      </c>
      <c r="K4" s="1">
        <f t="shared" si="4"/>
        <v>1</v>
      </c>
      <c r="L4" s="1">
        <f t="shared" si="5"/>
        <v>2</v>
      </c>
      <c r="M4" s="1">
        <f t="shared" si="6"/>
        <v>0</v>
      </c>
      <c r="N4" s="1">
        <f t="shared" si="7"/>
        <v>1</v>
      </c>
      <c r="O4" s="1">
        <f t="shared" si="8"/>
        <v>0</v>
      </c>
      <c r="P4" s="1">
        <f t="shared" si="9"/>
        <v>0</v>
      </c>
      <c r="Q4" s="1">
        <f t="shared" si="10"/>
        <v>1</v>
      </c>
      <c r="R4" s="1">
        <f t="shared" si="11"/>
        <v>1</v>
      </c>
      <c r="S4" s="1">
        <f t="shared" si="12"/>
        <v>0</v>
      </c>
      <c r="T4" s="1">
        <f t="shared" si="13"/>
        <v>1</v>
      </c>
      <c r="U4" s="1">
        <f t="shared" si="14"/>
        <v>1</v>
      </c>
      <c r="V4" s="1">
        <f t="shared" si="15"/>
        <v>0</v>
      </c>
      <c r="W4" s="1">
        <f t="shared" si="16"/>
        <v>2</v>
      </c>
      <c r="X4" s="1">
        <f t="shared" si="17"/>
        <v>1</v>
      </c>
      <c r="Y4" s="1">
        <f t="shared" si="18"/>
        <v>0</v>
      </c>
      <c r="Z4" s="1">
        <f t="shared" si="19"/>
        <v>2</v>
      </c>
      <c r="AA4" s="1" t="str">
        <f t="shared" si="0"/>
        <v>L</v>
      </c>
      <c r="AB4" s="1">
        <f t="shared" si="20"/>
        <v>1</v>
      </c>
      <c r="AC4" s="1" t="str">
        <f t="shared" si="1"/>
        <v>OTL</v>
      </c>
      <c r="AD4" s="1">
        <f t="shared" si="21"/>
        <v>1</v>
      </c>
      <c r="AE4" s="1">
        <f t="shared" si="22"/>
        <v>0</v>
      </c>
      <c r="AF4" s="1">
        <f t="shared" si="23"/>
        <v>2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45944</v>
      </c>
      <c r="B5" s="1">
        <v>4</v>
      </c>
      <c r="C5" s="1" t="s">
        <v>65</v>
      </c>
      <c r="D5" s="1" t="s">
        <v>27</v>
      </c>
      <c r="E5" s="1">
        <v>4</v>
      </c>
      <c r="F5" s="1">
        <v>2</v>
      </c>
      <c r="G5" s="1" t="s">
        <v>83</v>
      </c>
      <c r="H5" s="1" t="s">
        <v>83</v>
      </c>
      <c r="I5" s="1">
        <f t="shared" si="2"/>
        <v>2</v>
      </c>
      <c r="J5" s="1">
        <f t="shared" si="3"/>
        <v>0</v>
      </c>
      <c r="K5" s="1">
        <f t="shared" si="4"/>
        <v>1</v>
      </c>
      <c r="L5" s="1">
        <f t="shared" si="5"/>
        <v>2</v>
      </c>
      <c r="M5" s="1">
        <f t="shared" si="6"/>
        <v>0</v>
      </c>
      <c r="N5" s="1">
        <f t="shared" si="7"/>
        <v>1</v>
      </c>
      <c r="O5" s="1">
        <f t="shared" si="8"/>
        <v>0</v>
      </c>
      <c r="P5" s="1">
        <f t="shared" si="9"/>
        <v>0</v>
      </c>
      <c r="Q5" s="1">
        <f t="shared" si="10"/>
        <v>1</v>
      </c>
      <c r="R5" s="1">
        <f t="shared" si="11"/>
        <v>2</v>
      </c>
      <c r="S5" s="1">
        <f t="shared" si="12"/>
        <v>0</v>
      </c>
      <c r="T5" s="1">
        <f t="shared" si="13"/>
        <v>1</v>
      </c>
      <c r="U5" s="1">
        <f t="shared" si="14"/>
        <v>2</v>
      </c>
      <c r="V5" s="1">
        <f t="shared" si="15"/>
        <v>0</v>
      </c>
      <c r="W5" s="1">
        <f t="shared" si="16"/>
        <v>2</v>
      </c>
      <c r="X5" s="1">
        <f t="shared" si="17"/>
        <v>2</v>
      </c>
      <c r="Y5" s="1">
        <f t="shared" si="18"/>
        <v>0</v>
      </c>
      <c r="Z5" s="1">
        <f t="shared" si="19"/>
        <v>2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0</v>
      </c>
      <c r="AF5" s="1">
        <f t="shared" si="23"/>
        <v>2</v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A6" s="42">
        <v>45946</v>
      </c>
      <c r="B6" s="1">
        <v>5</v>
      </c>
      <c r="C6" s="1" t="s">
        <v>66</v>
      </c>
      <c r="D6" s="1" t="s">
        <v>29</v>
      </c>
      <c r="E6" s="1">
        <v>6</v>
      </c>
      <c r="F6" s="1">
        <v>5</v>
      </c>
      <c r="G6" s="1" t="s">
        <v>83</v>
      </c>
      <c r="H6" s="1" t="s">
        <v>83</v>
      </c>
      <c r="I6" s="1">
        <f t="shared" si="2"/>
        <v>3</v>
      </c>
      <c r="J6" s="1">
        <f t="shared" si="3"/>
        <v>0</v>
      </c>
      <c r="K6" s="1">
        <f t="shared" si="4"/>
        <v>1</v>
      </c>
      <c r="L6" s="1">
        <f t="shared" si="5"/>
        <v>2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0</v>
      </c>
      <c r="Q6" s="1">
        <f t="shared" si="10"/>
        <v>1</v>
      </c>
      <c r="R6" s="1">
        <f t="shared" si="11"/>
        <v>2</v>
      </c>
      <c r="S6" s="1">
        <f t="shared" si="12"/>
        <v>0</v>
      </c>
      <c r="T6" s="1">
        <f t="shared" si="13"/>
        <v>1</v>
      </c>
      <c r="U6" s="1">
        <f t="shared" si="14"/>
        <v>2</v>
      </c>
      <c r="V6" s="1">
        <f t="shared" si="15"/>
        <v>0</v>
      </c>
      <c r="W6" s="1">
        <f t="shared" si="16"/>
        <v>2</v>
      </c>
      <c r="X6" s="1">
        <f t="shared" si="17"/>
        <v>2</v>
      </c>
      <c r="Y6" s="1">
        <f t="shared" si="18"/>
        <v>0</v>
      </c>
      <c r="Z6" s="1">
        <f t="shared" si="19"/>
        <v>2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3</v>
      </c>
      <c r="AE6" s="1">
        <f t="shared" si="22"/>
        <v>0</v>
      </c>
      <c r="AF6" s="1">
        <f t="shared" si="23"/>
        <v>2</v>
      </c>
      <c r="AG6" s="43"/>
      <c r="AM6" s="1" t="s">
        <v>25</v>
      </c>
      <c r="AN6" s="1" t="s">
        <v>20</v>
      </c>
      <c r="AO6" s="1" t="s">
        <v>7</v>
      </c>
    </row>
    <row r="7" spans="1:41" x14ac:dyDescent="0.3">
      <c r="A7" s="42">
        <v>45948</v>
      </c>
      <c r="B7" s="1">
        <v>6</v>
      </c>
      <c r="C7" s="1" t="s">
        <v>66</v>
      </c>
      <c r="D7" s="1" t="s">
        <v>27</v>
      </c>
      <c r="E7" s="1">
        <v>6</v>
      </c>
      <c r="F7" s="1">
        <v>1</v>
      </c>
      <c r="G7" s="1" t="s">
        <v>83</v>
      </c>
      <c r="H7" s="1" t="s">
        <v>83</v>
      </c>
      <c r="I7" s="1">
        <f t="shared" si="2"/>
        <v>4</v>
      </c>
      <c r="J7" s="1">
        <f t="shared" si="3"/>
        <v>0</v>
      </c>
      <c r="K7" s="1">
        <f t="shared" si="4"/>
        <v>1</v>
      </c>
      <c r="L7" s="1">
        <f t="shared" si="5"/>
        <v>2</v>
      </c>
      <c r="M7" s="1">
        <f t="shared" si="6"/>
        <v>0</v>
      </c>
      <c r="N7" s="1">
        <f t="shared" si="7"/>
        <v>1</v>
      </c>
      <c r="O7" s="1">
        <f t="shared" si="8"/>
        <v>2</v>
      </c>
      <c r="P7" s="1">
        <f t="shared" si="9"/>
        <v>0</v>
      </c>
      <c r="Q7" s="1">
        <f t="shared" si="10"/>
        <v>1</v>
      </c>
      <c r="R7" s="1">
        <f t="shared" si="11"/>
        <v>2</v>
      </c>
      <c r="S7" s="1">
        <f t="shared" si="12"/>
        <v>0</v>
      </c>
      <c r="T7" s="1">
        <f t="shared" si="13"/>
        <v>1</v>
      </c>
      <c r="U7" s="1">
        <f t="shared" si="14"/>
        <v>3</v>
      </c>
      <c r="V7" s="1">
        <f t="shared" si="15"/>
        <v>0</v>
      </c>
      <c r="W7" s="1">
        <f t="shared" si="16"/>
        <v>2</v>
      </c>
      <c r="X7" s="1">
        <f t="shared" si="17"/>
        <v>3</v>
      </c>
      <c r="Y7" s="1">
        <f t="shared" si="18"/>
        <v>0</v>
      </c>
      <c r="Z7" s="1">
        <f t="shared" si="19"/>
        <v>2</v>
      </c>
      <c r="AA7" s="1" t="str">
        <f t="shared" si="0"/>
        <v>W</v>
      </c>
      <c r="AB7" s="1">
        <f t="shared" si="20"/>
        <v>3</v>
      </c>
      <c r="AC7" s="1" t="str">
        <f t="shared" si="1"/>
        <v>W</v>
      </c>
      <c r="AD7" s="1">
        <f t="shared" si="21"/>
        <v>4</v>
      </c>
      <c r="AE7" s="1">
        <f t="shared" si="22"/>
        <v>0</v>
      </c>
      <c r="AF7" s="1">
        <f t="shared" si="23"/>
        <v>2</v>
      </c>
      <c r="AG7" s="43"/>
      <c r="AM7" s="1" t="s">
        <v>24</v>
      </c>
      <c r="AN7" s="1" t="s">
        <v>18</v>
      </c>
      <c r="AO7" s="1" t="s">
        <v>3</v>
      </c>
    </row>
    <row r="8" spans="1:41" x14ac:dyDescent="0.3">
      <c r="A8" s="42">
        <v>45950</v>
      </c>
      <c r="B8" s="1">
        <v>7</v>
      </c>
      <c r="C8" s="1" t="s">
        <v>66</v>
      </c>
      <c r="D8" s="1" t="s">
        <v>26</v>
      </c>
      <c r="E8" s="1">
        <v>4</v>
      </c>
      <c r="F8" s="1">
        <v>1</v>
      </c>
      <c r="G8" s="1" t="s">
        <v>83</v>
      </c>
      <c r="H8" s="1" t="s">
        <v>83</v>
      </c>
      <c r="I8" s="1">
        <f t="shared" si="2"/>
        <v>5</v>
      </c>
      <c r="J8" s="1">
        <f t="shared" si="3"/>
        <v>0</v>
      </c>
      <c r="K8" s="1">
        <f t="shared" si="4"/>
        <v>1</v>
      </c>
      <c r="L8" s="1">
        <f t="shared" si="5"/>
        <v>2</v>
      </c>
      <c r="M8" s="1">
        <f t="shared" si="6"/>
        <v>0</v>
      </c>
      <c r="N8" s="1">
        <f t="shared" si="7"/>
        <v>1</v>
      </c>
      <c r="O8" s="1">
        <f t="shared" si="8"/>
        <v>3</v>
      </c>
      <c r="P8" s="1">
        <f t="shared" si="9"/>
        <v>0</v>
      </c>
      <c r="Q8" s="1">
        <f t="shared" si="10"/>
        <v>1</v>
      </c>
      <c r="R8" s="1">
        <f t="shared" si="11"/>
        <v>2</v>
      </c>
      <c r="S8" s="1">
        <f t="shared" si="12"/>
        <v>0</v>
      </c>
      <c r="T8" s="1">
        <f t="shared" si="13"/>
        <v>1</v>
      </c>
      <c r="U8" s="1">
        <f t="shared" si="14"/>
        <v>3</v>
      </c>
      <c r="V8" s="1">
        <f t="shared" si="15"/>
        <v>0</v>
      </c>
      <c r="W8" s="1">
        <f t="shared" si="16"/>
        <v>2</v>
      </c>
      <c r="X8" s="1">
        <f t="shared" si="17"/>
        <v>3</v>
      </c>
      <c r="Y8" s="1">
        <f t="shared" si="18"/>
        <v>0</v>
      </c>
      <c r="Z8" s="1">
        <f t="shared" si="19"/>
        <v>2</v>
      </c>
      <c r="AA8" s="1" t="str">
        <f t="shared" si="0"/>
        <v>W</v>
      </c>
      <c r="AB8" s="1">
        <f t="shared" si="20"/>
        <v>4</v>
      </c>
      <c r="AC8" s="1" t="str">
        <f t="shared" si="1"/>
        <v>W</v>
      </c>
      <c r="AD8" s="1">
        <f t="shared" si="21"/>
        <v>5</v>
      </c>
      <c r="AE8" s="1">
        <f t="shared" si="22"/>
        <v>0</v>
      </c>
      <c r="AF8" s="1">
        <f t="shared" si="23"/>
        <v>2</v>
      </c>
      <c r="AG8" s="43"/>
      <c r="AM8" s="1" t="s">
        <v>23</v>
      </c>
      <c r="AN8" s="1" t="s">
        <v>17</v>
      </c>
    </row>
    <row r="9" spans="1:41" x14ac:dyDescent="0.3">
      <c r="A9" s="42">
        <v>45955</v>
      </c>
      <c r="B9" s="1">
        <v>8</v>
      </c>
      <c r="C9" s="1" t="s">
        <v>65</v>
      </c>
      <c r="D9" s="1" t="s">
        <v>19</v>
      </c>
      <c r="E9" s="1">
        <v>0</v>
      </c>
      <c r="F9" s="1">
        <v>3</v>
      </c>
      <c r="G9" s="1" t="s">
        <v>83</v>
      </c>
      <c r="H9" s="1" t="s">
        <v>83</v>
      </c>
      <c r="I9" s="1">
        <f t="shared" si="2"/>
        <v>5</v>
      </c>
      <c r="J9" s="1">
        <f t="shared" si="3"/>
        <v>1</v>
      </c>
      <c r="K9" s="1">
        <f t="shared" si="4"/>
        <v>1</v>
      </c>
      <c r="L9" s="1">
        <f t="shared" si="5"/>
        <v>2</v>
      </c>
      <c r="M9" s="1">
        <f t="shared" si="6"/>
        <v>0</v>
      </c>
      <c r="N9" s="1">
        <f t="shared" si="7"/>
        <v>1</v>
      </c>
      <c r="O9" s="1">
        <f t="shared" si="8"/>
        <v>3</v>
      </c>
      <c r="P9" s="1">
        <f t="shared" si="9"/>
        <v>0</v>
      </c>
      <c r="Q9" s="1">
        <f t="shared" si="10"/>
        <v>1</v>
      </c>
      <c r="R9" s="1">
        <f t="shared" si="11"/>
        <v>2</v>
      </c>
      <c r="S9" s="1">
        <f t="shared" si="12"/>
        <v>1</v>
      </c>
      <c r="T9" s="1">
        <f t="shared" si="13"/>
        <v>1</v>
      </c>
      <c r="U9" s="1">
        <f t="shared" si="14"/>
        <v>3</v>
      </c>
      <c r="V9" s="1">
        <f t="shared" si="15"/>
        <v>0</v>
      </c>
      <c r="W9" s="1">
        <f t="shared" si="16"/>
        <v>2</v>
      </c>
      <c r="X9" s="1">
        <f t="shared" si="17"/>
        <v>3</v>
      </c>
      <c r="Y9" s="1">
        <f t="shared" si="18"/>
        <v>0</v>
      </c>
      <c r="Z9" s="1">
        <f t="shared" si="19"/>
        <v>2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5</v>
      </c>
      <c r="AE9" s="1">
        <f t="shared" si="22"/>
        <v>1</v>
      </c>
      <c r="AF9" s="1">
        <f t="shared" si="23"/>
        <v>2</v>
      </c>
      <c r="AG9" s="43"/>
      <c r="AM9" s="1" t="s">
        <v>22</v>
      </c>
      <c r="AN9" s="1" t="s">
        <v>15</v>
      </c>
    </row>
    <row r="10" spans="1:41" x14ac:dyDescent="0.3">
      <c r="A10" s="42">
        <v>45956</v>
      </c>
      <c r="B10" s="1">
        <v>9</v>
      </c>
      <c r="C10" s="1" t="s">
        <v>65</v>
      </c>
      <c r="D10" s="1" t="s">
        <v>5</v>
      </c>
      <c r="E10" s="1">
        <v>1</v>
      </c>
      <c r="F10" s="1">
        <v>2</v>
      </c>
      <c r="G10" s="1" t="s">
        <v>84</v>
      </c>
      <c r="H10" s="1" t="s">
        <v>83</v>
      </c>
      <c r="I10" s="1">
        <f t="shared" si="2"/>
        <v>5</v>
      </c>
      <c r="J10" s="1">
        <f t="shared" si="3"/>
        <v>1</v>
      </c>
      <c r="K10" s="1">
        <f t="shared" si="4"/>
        <v>1</v>
      </c>
      <c r="L10" s="1">
        <f t="shared" si="5"/>
        <v>3</v>
      </c>
      <c r="M10" s="1">
        <f t="shared" si="6"/>
        <v>0</v>
      </c>
      <c r="N10" s="1">
        <f t="shared" si="7"/>
        <v>1</v>
      </c>
      <c r="O10" s="1">
        <f t="shared" si="8"/>
        <v>3</v>
      </c>
      <c r="P10" s="1">
        <f t="shared" si="9"/>
        <v>0</v>
      </c>
      <c r="Q10" s="1">
        <f t="shared" si="10"/>
        <v>1</v>
      </c>
      <c r="R10" s="1">
        <f t="shared" si="11"/>
        <v>2</v>
      </c>
      <c r="S10" s="1">
        <f t="shared" si="12"/>
        <v>1</v>
      </c>
      <c r="T10" s="1">
        <f t="shared" si="13"/>
        <v>2</v>
      </c>
      <c r="U10" s="1">
        <f t="shared" si="14"/>
        <v>3</v>
      </c>
      <c r="V10" s="1">
        <f t="shared" si="15"/>
        <v>0</v>
      </c>
      <c r="W10" s="1">
        <f t="shared" si="16"/>
        <v>2</v>
      </c>
      <c r="X10" s="1">
        <f t="shared" si="17"/>
        <v>3</v>
      </c>
      <c r="Y10" s="1">
        <f t="shared" si="18"/>
        <v>0</v>
      </c>
      <c r="Z10" s="1">
        <f t="shared" si="19"/>
        <v>2</v>
      </c>
      <c r="AA10" s="1" t="str">
        <f t="shared" si="0"/>
        <v>L</v>
      </c>
      <c r="AB10" s="1">
        <f t="shared" si="20"/>
        <v>2</v>
      </c>
      <c r="AC10" s="1" t="str">
        <f t="shared" si="1"/>
        <v>OTL</v>
      </c>
      <c r="AD10" s="1">
        <f t="shared" si="21"/>
        <v>5</v>
      </c>
      <c r="AE10" s="1">
        <f t="shared" si="22"/>
        <v>1</v>
      </c>
      <c r="AF10" s="1">
        <f t="shared" si="23"/>
        <v>3</v>
      </c>
      <c r="AG10" s="43"/>
      <c r="AM10" s="1" t="s">
        <v>21</v>
      </c>
      <c r="AN10" s="1" t="s">
        <v>8</v>
      </c>
    </row>
    <row r="11" spans="1:41" x14ac:dyDescent="0.3">
      <c r="A11" s="42">
        <v>45958</v>
      </c>
      <c r="B11" s="1">
        <v>10</v>
      </c>
      <c r="C11" s="1" t="s">
        <v>65</v>
      </c>
      <c r="D11" s="1" t="s">
        <v>26</v>
      </c>
      <c r="E11" s="1">
        <v>6</v>
      </c>
      <c r="F11" s="1">
        <v>3</v>
      </c>
      <c r="G11" s="1" t="s">
        <v>83</v>
      </c>
      <c r="H11" s="1" t="s">
        <v>83</v>
      </c>
      <c r="I11" s="1">
        <f t="shared" si="2"/>
        <v>6</v>
      </c>
      <c r="J11" s="1">
        <f t="shared" si="3"/>
        <v>1</v>
      </c>
      <c r="K11" s="1">
        <f t="shared" si="4"/>
        <v>1</v>
      </c>
      <c r="L11" s="1">
        <f t="shared" si="5"/>
        <v>3</v>
      </c>
      <c r="M11" s="1">
        <f t="shared" si="6"/>
        <v>0</v>
      </c>
      <c r="N11" s="1">
        <f t="shared" si="7"/>
        <v>1</v>
      </c>
      <c r="O11" s="1">
        <f t="shared" si="8"/>
        <v>3</v>
      </c>
      <c r="P11" s="1">
        <f t="shared" si="9"/>
        <v>0</v>
      </c>
      <c r="Q11" s="1">
        <f t="shared" si="10"/>
        <v>1</v>
      </c>
      <c r="R11" s="1">
        <f t="shared" si="11"/>
        <v>3</v>
      </c>
      <c r="S11" s="1">
        <f t="shared" si="12"/>
        <v>1</v>
      </c>
      <c r="T11" s="1">
        <f t="shared" si="13"/>
        <v>2</v>
      </c>
      <c r="U11" s="1">
        <f t="shared" si="14"/>
        <v>3</v>
      </c>
      <c r="V11" s="1">
        <f t="shared" si="15"/>
        <v>0</v>
      </c>
      <c r="W11" s="1">
        <f t="shared" si="16"/>
        <v>2</v>
      </c>
      <c r="X11" s="1">
        <f t="shared" si="17"/>
        <v>3</v>
      </c>
      <c r="Y11" s="1">
        <f t="shared" si="18"/>
        <v>0</v>
      </c>
      <c r="Z11" s="1">
        <f t="shared" si="19"/>
        <v>2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6</v>
      </c>
      <c r="AE11" s="1">
        <f t="shared" si="22"/>
        <v>1</v>
      </c>
      <c r="AF11" s="1">
        <f t="shared" si="23"/>
        <v>3</v>
      </c>
      <c r="AG11" s="43"/>
      <c r="AM11" s="1" t="s">
        <v>20</v>
      </c>
      <c r="AN11" s="1" t="s">
        <v>7</v>
      </c>
    </row>
    <row r="12" spans="1:41" x14ac:dyDescent="0.3">
      <c r="A12" s="42">
        <v>45961</v>
      </c>
      <c r="B12" s="1">
        <v>11</v>
      </c>
      <c r="C12" s="1" t="s">
        <v>66</v>
      </c>
      <c r="D12" s="1" t="s">
        <v>24</v>
      </c>
      <c r="E12" s="1">
        <v>2</v>
      </c>
      <c r="F12" s="1">
        <v>4</v>
      </c>
      <c r="G12" s="1" t="s">
        <v>83</v>
      </c>
      <c r="H12" s="1" t="s">
        <v>83</v>
      </c>
      <c r="I12" s="1">
        <f t="shared" si="2"/>
        <v>6</v>
      </c>
      <c r="J12" s="1">
        <f t="shared" si="3"/>
        <v>2</v>
      </c>
      <c r="K12" s="1">
        <f t="shared" si="4"/>
        <v>1</v>
      </c>
      <c r="L12" s="1">
        <f t="shared" si="5"/>
        <v>3</v>
      </c>
      <c r="M12" s="1">
        <f t="shared" si="6"/>
        <v>0</v>
      </c>
      <c r="N12" s="1">
        <f t="shared" si="7"/>
        <v>1</v>
      </c>
      <c r="O12" s="1">
        <f t="shared" si="8"/>
        <v>3</v>
      </c>
      <c r="P12" s="1">
        <f t="shared" si="9"/>
        <v>1</v>
      </c>
      <c r="Q12" s="1">
        <f t="shared" si="10"/>
        <v>1</v>
      </c>
      <c r="R12" s="1">
        <f t="shared" si="11"/>
        <v>3</v>
      </c>
      <c r="S12" s="1">
        <f t="shared" si="12"/>
        <v>1</v>
      </c>
      <c r="T12" s="1">
        <f t="shared" si="13"/>
        <v>2</v>
      </c>
      <c r="U12" s="1">
        <f t="shared" si="14"/>
        <v>3</v>
      </c>
      <c r="V12" s="1">
        <f t="shared" si="15"/>
        <v>0</v>
      </c>
      <c r="W12" s="1">
        <f t="shared" si="16"/>
        <v>2</v>
      </c>
      <c r="X12" s="1">
        <f t="shared" si="17"/>
        <v>3</v>
      </c>
      <c r="Y12" s="1">
        <f t="shared" si="18"/>
        <v>1</v>
      </c>
      <c r="Z12" s="1">
        <f t="shared" si="19"/>
        <v>2</v>
      </c>
      <c r="AA12" s="1" t="str">
        <f t="shared" si="0"/>
        <v>L</v>
      </c>
      <c r="AB12" s="1">
        <f t="shared" si="20"/>
        <v>1</v>
      </c>
      <c r="AC12" s="1" t="str">
        <f t="shared" si="1"/>
        <v>L</v>
      </c>
      <c r="AD12" s="1">
        <f t="shared" ref="AD12:AD43" si="24">IF(AC12="","",COUNTIFS(AC3:AC12,"W"))</f>
        <v>6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2</v>
      </c>
      <c r="AG12" s="43"/>
      <c r="AM12" s="1" t="s">
        <v>19</v>
      </c>
      <c r="AN12" s="1" t="s">
        <v>6</v>
      </c>
    </row>
    <row r="13" spans="1:41" x14ac:dyDescent="0.3">
      <c r="A13" s="42">
        <v>45965</v>
      </c>
      <c r="B13" s="1">
        <v>12</v>
      </c>
      <c r="C13" s="1" t="s">
        <v>66</v>
      </c>
      <c r="D13" s="1" t="s">
        <v>21</v>
      </c>
      <c r="E13" s="1">
        <v>1</v>
      </c>
      <c r="F13" s="1">
        <v>0</v>
      </c>
      <c r="G13" s="1" t="s">
        <v>83</v>
      </c>
      <c r="H13" s="1" t="s">
        <v>83</v>
      </c>
      <c r="I13" s="1">
        <f t="shared" si="2"/>
        <v>7</v>
      </c>
      <c r="J13" s="1">
        <f t="shared" si="3"/>
        <v>2</v>
      </c>
      <c r="K13" s="1">
        <f t="shared" si="4"/>
        <v>1</v>
      </c>
      <c r="L13" s="1">
        <f t="shared" si="5"/>
        <v>3</v>
      </c>
      <c r="M13" s="1">
        <f t="shared" si="6"/>
        <v>0</v>
      </c>
      <c r="N13" s="1">
        <f t="shared" si="7"/>
        <v>1</v>
      </c>
      <c r="O13" s="1">
        <f t="shared" si="8"/>
        <v>4</v>
      </c>
      <c r="P13" s="1">
        <f t="shared" si="9"/>
        <v>1</v>
      </c>
      <c r="Q13" s="1">
        <f t="shared" si="10"/>
        <v>1</v>
      </c>
      <c r="R13" s="1">
        <f t="shared" si="11"/>
        <v>3</v>
      </c>
      <c r="S13" s="1">
        <f t="shared" si="12"/>
        <v>1</v>
      </c>
      <c r="T13" s="1">
        <f t="shared" si="13"/>
        <v>2</v>
      </c>
      <c r="U13" s="1">
        <f t="shared" si="14"/>
        <v>3</v>
      </c>
      <c r="V13" s="1">
        <f t="shared" si="15"/>
        <v>0</v>
      </c>
      <c r="W13" s="1">
        <f t="shared" si="16"/>
        <v>2</v>
      </c>
      <c r="X13" s="1">
        <f t="shared" si="17"/>
        <v>3</v>
      </c>
      <c r="Y13" s="1">
        <f t="shared" si="18"/>
        <v>1</v>
      </c>
      <c r="Z13" s="1">
        <f t="shared" si="19"/>
        <v>2</v>
      </c>
      <c r="AA13" s="1" t="str">
        <f t="shared" si="0"/>
        <v>W</v>
      </c>
      <c r="AB13" s="1">
        <f t="shared" si="20"/>
        <v>1</v>
      </c>
      <c r="AC13" s="1" t="str">
        <f t="shared" si="1"/>
        <v>W</v>
      </c>
      <c r="AD13" s="1">
        <f t="shared" si="24"/>
        <v>6</v>
      </c>
      <c r="AE13" s="1">
        <f t="shared" si="25"/>
        <v>2</v>
      </c>
      <c r="AF13" s="1">
        <f t="shared" si="26"/>
        <v>2</v>
      </c>
      <c r="AG13" s="43"/>
      <c r="AM13" s="1" t="s">
        <v>18</v>
      </c>
      <c r="AN13" s="1" t="s">
        <v>95</v>
      </c>
    </row>
    <row r="14" spans="1:41" x14ac:dyDescent="0.3">
      <c r="A14" s="42">
        <v>45967</v>
      </c>
      <c r="B14" s="1">
        <v>13</v>
      </c>
      <c r="C14" s="1" t="s">
        <v>66</v>
      </c>
      <c r="D14" s="1" t="s">
        <v>5</v>
      </c>
      <c r="E14" s="1">
        <v>3</v>
      </c>
      <c r="F14" s="1">
        <v>6</v>
      </c>
      <c r="G14" s="1" t="s">
        <v>83</v>
      </c>
      <c r="H14" s="1" t="s">
        <v>83</v>
      </c>
      <c r="I14" s="1">
        <f t="shared" si="2"/>
        <v>7</v>
      </c>
      <c r="J14" s="1">
        <f t="shared" si="3"/>
        <v>3</v>
      </c>
      <c r="K14" s="1">
        <f t="shared" si="4"/>
        <v>1</v>
      </c>
      <c r="L14" s="1">
        <f t="shared" si="5"/>
        <v>3</v>
      </c>
      <c r="M14" s="1">
        <f t="shared" si="6"/>
        <v>0</v>
      </c>
      <c r="N14" s="1">
        <f t="shared" si="7"/>
        <v>1</v>
      </c>
      <c r="O14" s="1">
        <f t="shared" si="8"/>
        <v>4</v>
      </c>
      <c r="P14" s="1">
        <f t="shared" si="9"/>
        <v>2</v>
      </c>
      <c r="Q14" s="1">
        <f t="shared" si="10"/>
        <v>1</v>
      </c>
      <c r="R14" s="1">
        <f t="shared" si="11"/>
        <v>3</v>
      </c>
      <c r="S14" s="1">
        <f t="shared" si="12"/>
        <v>1</v>
      </c>
      <c r="T14" s="1">
        <f t="shared" si="13"/>
        <v>2</v>
      </c>
      <c r="U14" s="1">
        <f t="shared" si="14"/>
        <v>3</v>
      </c>
      <c r="V14" s="1">
        <f t="shared" si="15"/>
        <v>0</v>
      </c>
      <c r="W14" s="1">
        <f t="shared" si="16"/>
        <v>2</v>
      </c>
      <c r="X14" s="1">
        <f t="shared" si="17"/>
        <v>3</v>
      </c>
      <c r="Y14" s="1">
        <f t="shared" si="18"/>
        <v>1</v>
      </c>
      <c r="Z14" s="1">
        <f t="shared" si="19"/>
        <v>2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6</v>
      </c>
      <c r="AE14" s="1">
        <f t="shared" si="25"/>
        <v>3</v>
      </c>
      <c r="AF14" s="1">
        <f t="shared" si="26"/>
        <v>1</v>
      </c>
      <c r="AG14" s="43"/>
      <c r="AM14" s="1" t="s">
        <v>17</v>
      </c>
      <c r="AN14" s="1" t="s">
        <v>3</v>
      </c>
    </row>
    <row r="15" spans="1:41" x14ac:dyDescent="0.3">
      <c r="A15" s="42">
        <v>45969</v>
      </c>
      <c r="B15" s="1">
        <v>14</v>
      </c>
      <c r="C15" s="1" t="s">
        <v>66</v>
      </c>
      <c r="D15" s="1" t="s">
        <v>31</v>
      </c>
      <c r="E15" s="1">
        <v>3</v>
      </c>
      <c r="F15" s="1">
        <v>4</v>
      </c>
      <c r="G15" s="1" t="s">
        <v>84</v>
      </c>
      <c r="H15" s="1" t="s">
        <v>83</v>
      </c>
      <c r="I15" s="1">
        <f t="shared" si="2"/>
        <v>7</v>
      </c>
      <c r="J15" s="1">
        <f t="shared" si="3"/>
        <v>3</v>
      </c>
      <c r="K15" s="1">
        <f t="shared" si="4"/>
        <v>1</v>
      </c>
      <c r="L15" s="1">
        <f t="shared" si="5"/>
        <v>4</v>
      </c>
      <c r="M15" s="1">
        <f t="shared" si="6"/>
        <v>0</v>
      </c>
      <c r="N15" s="1">
        <f t="shared" si="7"/>
        <v>1</v>
      </c>
      <c r="O15" s="1">
        <f t="shared" si="8"/>
        <v>4</v>
      </c>
      <c r="P15" s="1">
        <f t="shared" si="9"/>
        <v>2</v>
      </c>
      <c r="Q15" s="1">
        <f t="shared" si="10"/>
        <v>2</v>
      </c>
      <c r="R15" s="1">
        <f t="shared" si="11"/>
        <v>3</v>
      </c>
      <c r="S15" s="1">
        <f t="shared" si="12"/>
        <v>1</v>
      </c>
      <c r="T15" s="1">
        <f t="shared" si="13"/>
        <v>2</v>
      </c>
      <c r="U15" s="1">
        <f t="shared" si="14"/>
        <v>3</v>
      </c>
      <c r="V15" s="1">
        <f t="shared" si="15"/>
        <v>0</v>
      </c>
      <c r="W15" s="1">
        <f t="shared" si="16"/>
        <v>3</v>
      </c>
      <c r="X15" s="1">
        <f t="shared" si="17"/>
        <v>3</v>
      </c>
      <c r="Y15" s="1">
        <f t="shared" si="18"/>
        <v>1</v>
      </c>
      <c r="Z15" s="1">
        <f t="shared" si="19"/>
        <v>3</v>
      </c>
      <c r="AA15" s="1" t="str">
        <f t="shared" si="0"/>
        <v>L</v>
      </c>
      <c r="AB15" s="1">
        <f t="shared" si="20"/>
        <v>2</v>
      </c>
      <c r="AC15" s="1" t="str">
        <f t="shared" si="1"/>
        <v>OTL</v>
      </c>
      <c r="AD15" s="1">
        <f t="shared" si="24"/>
        <v>5</v>
      </c>
      <c r="AE15" s="1">
        <f t="shared" si="25"/>
        <v>3</v>
      </c>
      <c r="AF15" s="1">
        <f t="shared" si="26"/>
        <v>2</v>
      </c>
      <c r="AG15" s="43"/>
      <c r="AM15" s="1" t="s">
        <v>16</v>
      </c>
      <c r="AN15" s="1" t="s">
        <v>0</v>
      </c>
    </row>
    <row r="16" spans="1:41" x14ac:dyDescent="0.3">
      <c r="A16" s="42">
        <v>45971</v>
      </c>
      <c r="B16" s="1">
        <v>15</v>
      </c>
      <c r="C16" s="1" t="s">
        <v>66</v>
      </c>
      <c r="D16" s="1" t="s">
        <v>19</v>
      </c>
      <c r="E16" s="1">
        <v>2</v>
      </c>
      <c r="F16" s="1">
        <v>3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4</v>
      </c>
      <c r="K16" s="1">
        <f t="shared" si="4"/>
        <v>1</v>
      </c>
      <c r="L16" s="1">
        <f t="shared" si="5"/>
        <v>4</v>
      </c>
      <c r="M16" s="1">
        <f t="shared" si="6"/>
        <v>0</v>
      </c>
      <c r="N16" s="1">
        <f t="shared" si="7"/>
        <v>1</v>
      </c>
      <c r="O16" s="1">
        <f t="shared" si="8"/>
        <v>4</v>
      </c>
      <c r="P16" s="1">
        <f t="shared" si="9"/>
        <v>3</v>
      </c>
      <c r="Q16" s="1">
        <f t="shared" si="10"/>
        <v>2</v>
      </c>
      <c r="R16" s="1">
        <f t="shared" si="11"/>
        <v>3</v>
      </c>
      <c r="S16" s="1">
        <f t="shared" si="12"/>
        <v>1</v>
      </c>
      <c r="T16" s="1">
        <f t="shared" si="13"/>
        <v>2</v>
      </c>
      <c r="U16" s="1">
        <f t="shared" si="14"/>
        <v>3</v>
      </c>
      <c r="V16" s="1">
        <f t="shared" si="15"/>
        <v>0</v>
      </c>
      <c r="W16" s="1">
        <f t="shared" si="16"/>
        <v>3</v>
      </c>
      <c r="X16" s="1">
        <f t="shared" si="17"/>
        <v>3</v>
      </c>
      <c r="Y16" s="1">
        <f t="shared" si="18"/>
        <v>1</v>
      </c>
      <c r="Z16" s="1">
        <f t="shared" si="19"/>
        <v>3</v>
      </c>
      <c r="AA16" s="1" t="str">
        <f t="shared" si="0"/>
        <v>L</v>
      </c>
      <c r="AB16" s="1">
        <f t="shared" si="20"/>
        <v>3</v>
      </c>
      <c r="AC16" s="1" t="str">
        <f t="shared" si="1"/>
        <v>L</v>
      </c>
      <c r="AD16" s="1">
        <f t="shared" si="24"/>
        <v>4</v>
      </c>
      <c r="AE16" s="1">
        <f t="shared" si="25"/>
        <v>4</v>
      </c>
      <c r="AF16" s="1">
        <f t="shared" si="26"/>
        <v>2</v>
      </c>
      <c r="AG16" s="43"/>
      <c r="AM16" s="1" t="s">
        <v>15</v>
      </c>
    </row>
    <row r="17" spans="1:39" x14ac:dyDescent="0.3">
      <c r="A17" s="42">
        <v>45974</v>
      </c>
      <c r="B17" s="1">
        <v>16</v>
      </c>
      <c r="C17" s="1" t="s">
        <v>66</v>
      </c>
      <c r="D17" s="1" t="s">
        <v>13</v>
      </c>
      <c r="E17" s="1">
        <v>3</v>
      </c>
      <c r="F17" s="1">
        <v>4</v>
      </c>
      <c r="G17" s="1" t="s">
        <v>84</v>
      </c>
      <c r="H17" s="1" t="s">
        <v>83</v>
      </c>
      <c r="I17" s="1">
        <f t="shared" si="2"/>
        <v>7</v>
      </c>
      <c r="J17" s="1">
        <f t="shared" si="3"/>
        <v>4</v>
      </c>
      <c r="K17" s="1">
        <f t="shared" si="4"/>
        <v>1</v>
      </c>
      <c r="L17" s="1">
        <f t="shared" si="5"/>
        <v>5</v>
      </c>
      <c r="M17" s="1">
        <f t="shared" si="6"/>
        <v>0</v>
      </c>
      <c r="N17" s="1">
        <f t="shared" si="7"/>
        <v>1</v>
      </c>
      <c r="O17" s="1">
        <f t="shared" si="8"/>
        <v>4</v>
      </c>
      <c r="P17" s="1">
        <f t="shared" si="9"/>
        <v>3</v>
      </c>
      <c r="Q17" s="1">
        <f t="shared" si="10"/>
        <v>3</v>
      </c>
      <c r="R17" s="1">
        <f t="shared" si="11"/>
        <v>3</v>
      </c>
      <c r="S17" s="1">
        <f t="shared" si="12"/>
        <v>1</v>
      </c>
      <c r="T17" s="1">
        <f t="shared" si="13"/>
        <v>2</v>
      </c>
      <c r="U17" s="1">
        <f t="shared" si="14"/>
        <v>3</v>
      </c>
      <c r="V17" s="1">
        <f t="shared" si="15"/>
        <v>0</v>
      </c>
      <c r="W17" s="1">
        <f t="shared" si="16"/>
        <v>3</v>
      </c>
      <c r="X17" s="1">
        <f t="shared" si="17"/>
        <v>3</v>
      </c>
      <c r="Y17" s="1">
        <f t="shared" si="18"/>
        <v>1</v>
      </c>
      <c r="Z17" s="1">
        <f t="shared" si="19"/>
        <v>3</v>
      </c>
      <c r="AA17" s="1" t="str">
        <f t="shared" si="0"/>
        <v>L</v>
      </c>
      <c r="AB17" s="1">
        <f t="shared" si="20"/>
        <v>4</v>
      </c>
      <c r="AC17" s="1" t="str">
        <f t="shared" si="1"/>
        <v>OTL</v>
      </c>
      <c r="AD17" s="1">
        <f t="shared" si="24"/>
        <v>3</v>
      </c>
      <c r="AE17" s="1">
        <f t="shared" si="25"/>
        <v>4</v>
      </c>
      <c r="AF17" s="1">
        <f t="shared" si="26"/>
        <v>3</v>
      </c>
      <c r="AG17" s="43"/>
      <c r="AM17" s="1" t="s">
        <v>14</v>
      </c>
    </row>
    <row r="18" spans="1:39" x14ac:dyDescent="0.3">
      <c r="A18" s="42">
        <v>45976</v>
      </c>
      <c r="B18" s="1">
        <v>17</v>
      </c>
      <c r="C18" s="1" t="s">
        <v>65</v>
      </c>
      <c r="D18" s="1" t="s">
        <v>6</v>
      </c>
      <c r="E18" s="1">
        <v>4</v>
      </c>
      <c r="F18" s="1">
        <v>1</v>
      </c>
      <c r="G18" s="1" t="s">
        <v>83</v>
      </c>
      <c r="H18" s="1" t="s">
        <v>83</v>
      </c>
      <c r="I18" s="1">
        <f t="shared" si="2"/>
        <v>8</v>
      </c>
      <c r="J18" s="1">
        <f t="shared" si="3"/>
        <v>4</v>
      </c>
      <c r="K18" s="1">
        <f t="shared" si="4"/>
        <v>1</v>
      </c>
      <c r="L18" s="1">
        <f t="shared" si="5"/>
        <v>5</v>
      </c>
      <c r="M18" s="1">
        <f t="shared" si="6"/>
        <v>0</v>
      </c>
      <c r="N18" s="1">
        <f t="shared" si="7"/>
        <v>1</v>
      </c>
      <c r="O18" s="1">
        <f t="shared" si="8"/>
        <v>4</v>
      </c>
      <c r="P18" s="1">
        <f t="shared" si="9"/>
        <v>3</v>
      </c>
      <c r="Q18" s="1">
        <f t="shared" si="10"/>
        <v>3</v>
      </c>
      <c r="R18" s="1">
        <f t="shared" si="11"/>
        <v>4</v>
      </c>
      <c r="S18" s="1">
        <f t="shared" si="12"/>
        <v>1</v>
      </c>
      <c r="T18" s="1">
        <f t="shared" si="13"/>
        <v>2</v>
      </c>
      <c r="U18" s="1">
        <f t="shared" si="14"/>
        <v>3</v>
      </c>
      <c r="V18" s="1">
        <f t="shared" si="15"/>
        <v>0</v>
      </c>
      <c r="W18" s="1">
        <f t="shared" si="16"/>
        <v>3</v>
      </c>
      <c r="X18" s="1">
        <f t="shared" si="17"/>
        <v>4</v>
      </c>
      <c r="Y18" s="1">
        <f t="shared" si="18"/>
        <v>1</v>
      </c>
      <c r="Z18" s="1">
        <f t="shared" si="19"/>
        <v>3</v>
      </c>
      <c r="AA18" s="1" t="str">
        <f t="shared" si="0"/>
        <v>W</v>
      </c>
      <c r="AB18" s="1">
        <f t="shared" si="20"/>
        <v>1</v>
      </c>
      <c r="AC18" s="1" t="str">
        <f t="shared" si="1"/>
        <v>W</v>
      </c>
      <c r="AD18" s="1">
        <f t="shared" si="24"/>
        <v>3</v>
      </c>
      <c r="AE18" s="1">
        <f t="shared" si="25"/>
        <v>4</v>
      </c>
      <c r="AF18" s="1">
        <f t="shared" si="26"/>
        <v>3</v>
      </c>
      <c r="AG18" s="43"/>
      <c r="AM18" s="1" t="s">
        <v>13</v>
      </c>
    </row>
    <row r="19" spans="1:39" x14ac:dyDescent="0.3">
      <c r="A19" s="42">
        <v>45977</v>
      </c>
      <c r="B19" s="1">
        <v>18</v>
      </c>
      <c r="C19" s="1" t="s">
        <v>65</v>
      </c>
      <c r="D19" s="1" t="s">
        <v>17</v>
      </c>
      <c r="E19" s="1">
        <v>2</v>
      </c>
      <c r="F19" s="1">
        <v>3</v>
      </c>
      <c r="G19" s="1" t="s">
        <v>84</v>
      </c>
      <c r="H19" s="1" t="s">
        <v>83</v>
      </c>
      <c r="I19" s="1">
        <f t="shared" si="2"/>
        <v>8</v>
      </c>
      <c r="J19" s="1">
        <f t="shared" si="3"/>
        <v>4</v>
      </c>
      <c r="K19" s="1">
        <f t="shared" si="4"/>
        <v>1</v>
      </c>
      <c r="L19" s="1">
        <f t="shared" si="5"/>
        <v>6</v>
      </c>
      <c r="M19" s="1">
        <f t="shared" si="6"/>
        <v>0</v>
      </c>
      <c r="N19" s="1">
        <f t="shared" si="7"/>
        <v>1</v>
      </c>
      <c r="O19" s="1">
        <f t="shared" si="8"/>
        <v>4</v>
      </c>
      <c r="P19" s="1">
        <f t="shared" si="9"/>
        <v>3</v>
      </c>
      <c r="Q19" s="1">
        <f t="shared" si="10"/>
        <v>3</v>
      </c>
      <c r="R19" s="1">
        <f t="shared" si="11"/>
        <v>4</v>
      </c>
      <c r="S19" s="1">
        <f t="shared" si="12"/>
        <v>1</v>
      </c>
      <c r="T19" s="1">
        <f t="shared" si="13"/>
        <v>3</v>
      </c>
      <c r="U19" s="1">
        <f t="shared" si="14"/>
        <v>3</v>
      </c>
      <c r="V19" s="1">
        <f t="shared" si="15"/>
        <v>0</v>
      </c>
      <c r="W19" s="1">
        <f t="shared" si="16"/>
        <v>3</v>
      </c>
      <c r="X19" s="1">
        <f t="shared" si="17"/>
        <v>4</v>
      </c>
      <c r="Y19" s="1">
        <f t="shared" si="18"/>
        <v>1</v>
      </c>
      <c r="Z19" s="1">
        <f t="shared" si="19"/>
        <v>4</v>
      </c>
      <c r="AA19" s="1" t="str">
        <f t="shared" si="0"/>
        <v>L</v>
      </c>
      <c r="AB19" s="1">
        <f t="shared" si="20"/>
        <v>1</v>
      </c>
      <c r="AC19" s="1" t="str">
        <f t="shared" si="1"/>
        <v>OTL</v>
      </c>
      <c r="AD19" s="1">
        <f t="shared" si="24"/>
        <v>3</v>
      </c>
      <c r="AE19" s="1">
        <f t="shared" si="25"/>
        <v>3</v>
      </c>
      <c r="AF19" s="1">
        <f t="shared" si="26"/>
        <v>4</v>
      </c>
      <c r="AG19" s="43"/>
      <c r="AM19" s="1" t="s">
        <v>12</v>
      </c>
    </row>
    <row r="20" spans="1:39" x14ac:dyDescent="0.3">
      <c r="A20" s="42">
        <v>45979</v>
      </c>
      <c r="B20" s="1">
        <v>19</v>
      </c>
      <c r="C20" s="1" t="s">
        <v>66</v>
      </c>
      <c r="D20" s="1" t="s">
        <v>12</v>
      </c>
      <c r="E20" s="1">
        <v>3</v>
      </c>
      <c r="F20" s="1">
        <v>2</v>
      </c>
      <c r="G20" s="1" t="s">
        <v>83</v>
      </c>
      <c r="H20" s="1" t="s">
        <v>83</v>
      </c>
      <c r="I20" s="1">
        <f t="shared" si="2"/>
        <v>9</v>
      </c>
      <c r="J20" s="1">
        <f t="shared" si="3"/>
        <v>4</v>
      </c>
      <c r="K20" s="1">
        <f t="shared" si="4"/>
        <v>1</v>
      </c>
      <c r="L20" s="1">
        <f t="shared" si="5"/>
        <v>6</v>
      </c>
      <c r="M20" s="1">
        <f t="shared" si="6"/>
        <v>0</v>
      </c>
      <c r="N20" s="1">
        <f t="shared" si="7"/>
        <v>1</v>
      </c>
      <c r="O20" s="1">
        <f t="shared" si="8"/>
        <v>5</v>
      </c>
      <c r="P20" s="1">
        <f t="shared" si="9"/>
        <v>3</v>
      </c>
      <c r="Q20" s="1">
        <f t="shared" si="10"/>
        <v>3</v>
      </c>
      <c r="R20" s="1">
        <f t="shared" si="11"/>
        <v>4</v>
      </c>
      <c r="S20" s="1">
        <f t="shared" si="12"/>
        <v>1</v>
      </c>
      <c r="T20" s="1">
        <f t="shared" si="13"/>
        <v>3</v>
      </c>
      <c r="U20" s="1">
        <f t="shared" si="14"/>
        <v>3</v>
      </c>
      <c r="V20" s="1">
        <f t="shared" si="15"/>
        <v>0</v>
      </c>
      <c r="W20" s="1">
        <f t="shared" si="16"/>
        <v>3</v>
      </c>
      <c r="X20" s="1">
        <f t="shared" si="17"/>
        <v>4</v>
      </c>
      <c r="Y20" s="1">
        <f t="shared" si="18"/>
        <v>1</v>
      </c>
      <c r="Z20" s="1">
        <f t="shared" si="19"/>
        <v>4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4</v>
      </c>
      <c r="AE20" s="1">
        <f t="shared" si="25"/>
        <v>3</v>
      </c>
      <c r="AF20" s="1">
        <f t="shared" si="26"/>
        <v>3</v>
      </c>
      <c r="AG20" s="43"/>
      <c r="AM20" s="1" t="s">
        <v>11</v>
      </c>
    </row>
    <row r="21" spans="1:39" x14ac:dyDescent="0.3">
      <c r="A21" s="42">
        <v>45981</v>
      </c>
      <c r="B21" s="1">
        <v>20</v>
      </c>
      <c r="C21" s="1" t="s">
        <v>65</v>
      </c>
      <c r="D21" s="1" t="s">
        <v>95</v>
      </c>
      <c r="E21" s="1">
        <v>4</v>
      </c>
      <c r="F21" s="1">
        <v>1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4</v>
      </c>
      <c r="K21" s="1">
        <f t="shared" si="4"/>
        <v>1</v>
      </c>
      <c r="L21" s="1">
        <f t="shared" si="5"/>
        <v>6</v>
      </c>
      <c r="M21" s="1">
        <f t="shared" si="6"/>
        <v>0</v>
      </c>
      <c r="N21" s="1">
        <f t="shared" si="7"/>
        <v>1</v>
      </c>
      <c r="O21" s="1">
        <f t="shared" si="8"/>
        <v>5</v>
      </c>
      <c r="P21" s="1">
        <f t="shared" si="9"/>
        <v>3</v>
      </c>
      <c r="Q21" s="1">
        <f t="shared" si="10"/>
        <v>3</v>
      </c>
      <c r="R21" s="1">
        <f t="shared" si="11"/>
        <v>5</v>
      </c>
      <c r="S21" s="1">
        <f t="shared" si="12"/>
        <v>1</v>
      </c>
      <c r="T21" s="1">
        <f t="shared" si="13"/>
        <v>3</v>
      </c>
      <c r="U21" s="1">
        <f t="shared" si="14"/>
        <v>3</v>
      </c>
      <c r="V21" s="1">
        <f t="shared" si="15"/>
        <v>0</v>
      </c>
      <c r="W21" s="1">
        <f t="shared" si="16"/>
        <v>3</v>
      </c>
      <c r="X21" s="1">
        <f t="shared" si="17"/>
        <v>5</v>
      </c>
      <c r="Y21" s="1">
        <f t="shared" si="18"/>
        <v>1</v>
      </c>
      <c r="Z21" s="1">
        <f t="shared" si="19"/>
        <v>4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4</v>
      </c>
      <c r="AE21" s="1">
        <f t="shared" si="25"/>
        <v>3</v>
      </c>
      <c r="AF21" s="1">
        <f t="shared" si="26"/>
        <v>3</v>
      </c>
      <c r="AG21" s="43"/>
      <c r="AM21" s="1" t="s">
        <v>10</v>
      </c>
    </row>
    <row r="22" spans="1:39" x14ac:dyDescent="0.3">
      <c r="A22" s="42">
        <v>45983</v>
      </c>
      <c r="B22" s="1">
        <v>21</v>
      </c>
      <c r="C22" s="1" t="s">
        <v>65</v>
      </c>
      <c r="D22" s="1" t="s">
        <v>31</v>
      </c>
      <c r="E22" s="1">
        <v>3</v>
      </c>
      <c r="F22" s="1">
        <v>4</v>
      </c>
      <c r="G22" s="1" t="s">
        <v>84</v>
      </c>
      <c r="H22" s="1" t="s">
        <v>83</v>
      </c>
      <c r="I22" s="1">
        <f t="shared" si="2"/>
        <v>10</v>
      </c>
      <c r="J22" s="1">
        <f t="shared" si="3"/>
        <v>4</v>
      </c>
      <c r="K22" s="1">
        <f t="shared" si="4"/>
        <v>1</v>
      </c>
      <c r="L22" s="1">
        <f t="shared" si="5"/>
        <v>7</v>
      </c>
      <c r="M22" s="1">
        <f t="shared" si="6"/>
        <v>0</v>
      </c>
      <c r="N22" s="1">
        <f t="shared" si="7"/>
        <v>1</v>
      </c>
      <c r="O22" s="1">
        <f t="shared" si="8"/>
        <v>5</v>
      </c>
      <c r="P22" s="1">
        <f t="shared" si="9"/>
        <v>3</v>
      </c>
      <c r="Q22" s="1">
        <f t="shared" si="10"/>
        <v>3</v>
      </c>
      <c r="R22" s="1">
        <f t="shared" si="11"/>
        <v>5</v>
      </c>
      <c r="S22" s="1">
        <f t="shared" si="12"/>
        <v>1</v>
      </c>
      <c r="T22" s="1">
        <f t="shared" si="13"/>
        <v>4</v>
      </c>
      <c r="U22" s="1">
        <f t="shared" si="14"/>
        <v>3</v>
      </c>
      <c r="V22" s="1">
        <f t="shared" si="15"/>
        <v>0</v>
      </c>
      <c r="W22" s="1">
        <f t="shared" si="16"/>
        <v>4</v>
      </c>
      <c r="X22" s="1">
        <f t="shared" si="17"/>
        <v>5</v>
      </c>
      <c r="Y22" s="1">
        <f t="shared" si="18"/>
        <v>1</v>
      </c>
      <c r="Z22" s="1">
        <f t="shared" si="19"/>
        <v>5</v>
      </c>
      <c r="AA22" s="1" t="str">
        <f t="shared" si="0"/>
        <v>L</v>
      </c>
      <c r="AB22" s="1">
        <f t="shared" si="20"/>
        <v>1</v>
      </c>
      <c r="AC22" s="1" t="str">
        <f t="shared" si="1"/>
        <v>OTL</v>
      </c>
      <c r="AD22" s="1">
        <f t="shared" si="24"/>
        <v>4</v>
      </c>
      <c r="AE22" s="1">
        <f t="shared" si="25"/>
        <v>2</v>
      </c>
      <c r="AF22" s="1">
        <f t="shared" si="26"/>
        <v>4</v>
      </c>
      <c r="AG22" s="43"/>
      <c r="AM22" s="1" t="s">
        <v>9</v>
      </c>
    </row>
    <row r="23" spans="1:39" x14ac:dyDescent="0.3">
      <c r="A23" s="42">
        <v>45985</v>
      </c>
      <c r="B23" s="1">
        <v>22</v>
      </c>
      <c r="C23" s="1" t="s">
        <v>65</v>
      </c>
      <c r="D23" s="1" t="s">
        <v>95</v>
      </c>
      <c r="E23" s="1">
        <v>1</v>
      </c>
      <c r="F23" s="1">
        <v>5</v>
      </c>
      <c r="G23" s="1" t="s">
        <v>83</v>
      </c>
      <c r="H23" s="1" t="s">
        <v>83</v>
      </c>
      <c r="I23" s="1">
        <f t="shared" si="2"/>
        <v>10</v>
      </c>
      <c r="J23" s="1">
        <f t="shared" si="3"/>
        <v>5</v>
      </c>
      <c r="K23" s="1">
        <f t="shared" si="4"/>
        <v>1</v>
      </c>
      <c r="L23" s="1">
        <f t="shared" si="5"/>
        <v>7</v>
      </c>
      <c r="M23" s="1">
        <f t="shared" si="6"/>
        <v>0</v>
      </c>
      <c r="N23" s="1">
        <f t="shared" si="7"/>
        <v>1</v>
      </c>
      <c r="O23" s="1">
        <f t="shared" si="8"/>
        <v>5</v>
      </c>
      <c r="P23" s="1">
        <f t="shared" si="9"/>
        <v>3</v>
      </c>
      <c r="Q23" s="1">
        <f t="shared" si="10"/>
        <v>3</v>
      </c>
      <c r="R23" s="1">
        <f t="shared" si="11"/>
        <v>5</v>
      </c>
      <c r="S23" s="1">
        <f t="shared" si="12"/>
        <v>2</v>
      </c>
      <c r="T23" s="1">
        <f t="shared" si="13"/>
        <v>4</v>
      </c>
      <c r="U23" s="1">
        <f t="shared" si="14"/>
        <v>3</v>
      </c>
      <c r="V23" s="1">
        <f t="shared" si="15"/>
        <v>0</v>
      </c>
      <c r="W23" s="1">
        <f t="shared" si="16"/>
        <v>4</v>
      </c>
      <c r="X23" s="1">
        <f t="shared" si="17"/>
        <v>5</v>
      </c>
      <c r="Y23" s="1">
        <f t="shared" si="18"/>
        <v>2</v>
      </c>
      <c r="Z23" s="1">
        <f t="shared" si="19"/>
        <v>5</v>
      </c>
      <c r="AA23" s="1" t="str">
        <f t="shared" si="0"/>
        <v>L</v>
      </c>
      <c r="AB23" s="1">
        <f t="shared" si="20"/>
        <v>2</v>
      </c>
      <c r="AC23" s="1" t="str">
        <f t="shared" si="1"/>
        <v>L</v>
      </c>
      <c r="AD23" s="1">
        <f t="shared" si="24"/>
        <v>3</v>
      </c>
      <c r="AE23" s="1">
        <f t="shared" si="25"/>
        <v>3</v>
      </c>
      <c r="AF23" s="1">
        <f t="shared" si="26"/>
        <v>4</v>
      </c>
      <c r="AG23" s="43"/>
      <c r="AM23" s="1" t="s">
        <v>8</v>
      </c>
    </row>
    <row r="24" spans="1:39" x14ac:dyDescent="0.3">
      <c r="A24" s="42">
        <v>45987</v>
      </c>
      <c r="B24" s="1">
        <v>23</v>
      </c>
      <c r="C24" s="1" t="s">
        <v>66</v>
      </c>
      <c r="D24" s="1" t="s">
        <v>11</v>
      </c>
      <c r="E24" s="1">
        <v>3</v>
      </c>
      <c r="F24" s="1">
        <v>4</v>
      </c>
      <c r="G24" s="1" t="s">
        <v>84</v>
      </c>
      <c r="H24" s="1" t="s">
        <v>84</v>
      </c>
      <c r="I24" s="1">
        <f t="shared" si="2"/>
        <v>10</v>
      </c>
      <c r="J24" s="1">
        <f t="shared" si="3"/>
        <v>5</v>
      </c>
      <c r="K24" s="1">
        <f t="shared" si="4"/>
        <v>1</v>
      </c>
      <c r="L24" s="1">
        <f t="shared" si="5"/>
        <v>8</v>
      </c>
      <c r="M24" s="1">
        <f t="shared" si="6"/>
        <v>0</v>
      </c>
      <c r="N24" s="1">
        <f t="shared" si="7"/>
        <v>2</v>
      </c>
      <c r="O24" s="1">
        <f t="shared" si="8"/>
        <v>5</v>
      </c>
      <c r="P24" s="1">
        <f t="shared" si="9"/>
        <v>3</v>
      </c>
      <c r="Q24" s="1">
        <f t="shared" si="10"/>
        <v>4</v>
      </c>
      <c r="R24" s="1">
        <f t="shared" si="11"/>
        <v>5</v>
      </c>
      <c r="S24" s="1">
        <f t="shared" si="12"/>
        <v>2</v>
      </c>
      <c r="T24" s="1">
        <f t="shared" si="13"/>
        <v>4</v>
      </c>
      <c r="U24" s="1">
        <f t="shared" si="14"/>
        <v>3</v>
      </c>
      <c r="V24" s="1">
        <f t="shared" si="15"/>
        <v>0</v>
      </c>
      <c r="W24" s="1">
        <f t="shared" si="16"/>
        <v>4</v>
      </c>
      <c r="X24" s="1">
        <f t="shared" si="17"/>
        <v>5</v>
      </c>
      <c r="Y24" s="1">
        <f t="shared" si="18"/>
        <v>2</v>
      </c>
      <c r="Z24" s="1">
        <f t="shared" si="19"/>
        <v>5</v>
      </c>
      <c r="AA24" s="1" t="str">
        <f t="shared" si="0"/>
        <v>L</v>
      </c>
      <c r="AB24" s="1">
        <f t="shared" si="20"/>
        <v>3</v>
      </c>
      <c r="AC24" s="1" t="str">
        <f t="shared" si="1"/>
        <v>OTL</v>
      </c>
      <c r="AD24" s="1">
        <f t="shared" si="24"/>
        <v>3</v>
      </c>
      <c r="AE24" s="1">
        <f t="shared" si="25"/>
        <v>2</v>
      </c>
      <c r="AF24" s="1">
        <f t="shared" si="26"/>
        <v>5</v>
      </c>
      <c r="AG24" s="43"/>
      <c r="AM24" s="1" t="s">
        <v>7</v>
      </c>
    </row>
    <row r="25" spans="1:39" x14ac:dyDescent="0.3">
      <c r="A25" s="42">
        <v>45989</v>
      </c>
      <c r="B25" s="1">
        <v>24</v>
      </c>
      <c r="C25" s="1" t="s">
        <v>66</v>
      </c>
      <c r="D25" s="1" t="s">
        <v>16</v>
      </c>
      <c r="E25" s="1">
        <v>1</v>
      </c>
      <c r="F25" s="1">
        <v>4</v>
      </c>
      <c r="G25" s="1" t="s">
        <v>83</v>
      </c>
      <c r="H25" s="1" t="s">
        <v>83</v>
      </c>
      <c r="I25" s="1">
        <f t="shared" si="2"/>
        <v>10</v>
      </c>
      <c r="J25" s="1">
        <f t="shared" si="3"/>
        <v>6</v>
      </c>
      <c r="K25" s="1">
        <f t="shared" si="4"/>
        <v>1</v>
      </c>
      <c r="L25" s="1">
        <f t="shared" si="5"/>
        <v>8</v>
      </c>
      <c r="M25" s="1">
        <f t="shared" si="6"/>
        <v>0</v>
      </c>
      <c r="N25" s="1">
        <f t="shared" si="7"/>
        <v>2</v>
      </c>
      <c r="O25" s="1">
        <f t="shared" si="8"/>
        <v>5</v>
      </c>
      <c r="P25" s="1">
        <f t="shared" si="9"/>
        <v>4</v>
      </c>
      <c r="Q25" s="1">
        <f t="shared" si="10"/>
        <v>4</v>
      </c>
      <c r="R25" s="1">
        <f t="shared" si="11"/>
        <v>5</v>
      </c>
      <c r="S25" s="1">
        <f t="shared" si="12"/>
        <v>2</v>
      </c>
      <c r="T25" s="1">
        <f t="shared" si="13"/>
        <v>4</v>
      </c>
      <c r="U25" s="1">
        <f t="shared" si="14"/>
        <v>3</v>
      </c>
      <c r="V25" s="1">
        <f t="shared" si="15"/>
        <v>0</v>
      </c>
      <c r="W25" s="1">
        <f t="shared" si="16"/>
        <v>4</v>
      </c>
      <c r="X25" s="1">
        <f t="shared" si="17"/>
        <v>5</v>
      </c>
      <c r="Y25" s="1">
        <f t="shared" si="18"/>
        <v>2</v>
      </c>
      <c r="Z25" s="1">
        <f t="shared" si="19"/>
        <v>5</v>
      </c>
      <c r="AA25" s="1" t="str">
        <f t="shared" si="0"/>
        <v>L</v>
      </c>
      <c r="AB25" s="1">
        <f t="shared" si="20"/>
        <v>4</v>
      </c>
      <c r="AC25" s="1" t="str">
        <f t="shared" si="1"/>
        <v>L</v>
      </c>
      <c r="AD25" s="1">
        <f t="shared" si="24"/>
        <v>3</v>
      </c>
      <c r="AE25" s="1">
        <f t="shared" si="25"/>
        <v>3</v>
      </c>
      <c r="AF25" s="1">
        <f t="shared" si="26"/>
        <v>4</v>
      </c>
      <c r="AG25" s="43"/>
      <c r="AM25" s="1" t="s">
        <v>6</v>
      </c>
    </row>
    <row r="26" spans="1:39" x14ac:dyDescent="0.3">
      <c r="A26" s="42">
        <v>45990</v>
      </c>
      <c r="B26" s="1">
        <v>25</v>
      </c>
      <c r="C26" s="1" t="s">
        <v>66</v>
      </c>
      <c r="D26" s="1" t="s">
        <v>8</v>
      </c>
      <c r="E26" s="1">
        <v>4</v>
      </c>
      <c r="F26" s="1">
        <v>3</v>
      </c>
      <c r="G26" s="1" t="s">
        <v>83</v>
      </c>
      <c r="H26" s="1" t="s">
        <v>83</v>
      </c>
      <c r="I26" s="1">
        <f t="shared" si="2"/>
        <v>11</v>
      </c>
      <c r="J26" s="1">
        <f t="shared" si="3"/>
        <v>6</v>
      </c>
      <c r="K26" s="1">
        <f t="shared" si="4"/>
        <v>1</v>
      </c>
      <c r="L26" s="1">
        <f t="shared" si="5"/>
        <v>8</v>
      </c>
      <c r="M26" s="1">
        <f t="shared" si="6"/>
        <v>0</v>
      </c>
      <c r="N26" s="1">
        <f t="shared" si="7"/>
        <v>2</v>
      </c>
      <c r="O26" s="1">
        <f t="shared" si="8"/>
        <v>6</v>
      </c>
      <c r="P26" s="1">
        <f t="shared" si="9"/>
        <v>4</v>
      </c>
      <c r="Q26" s="1">
        <f t="shared" si="10"/>
        <v>4</v>
      </c>
      <c r="R26" s="1">
        <f t="shared" si="11"/>
        <v>5</v>
      </c>
      <c r="S26" s="1">
        <f t="shared" si="12"/>
        <v>2</v>
      </c>
      <c r="T26" s="1">
        <f t="shared" si="13"/>
        <v>4</v>
      </c>
      <c r="U26" s="1">
        <f t="shared" si="14"/>
        <v>4</v>
      </c>
      <c r="V26" s="1">
        <f t="shared" si="15"/>
        <v>0</v>
      </c>
      <c r="W26" s="1">
        <f t="shared" si="16"/>
        <v>4</v>
      </c>
      <c r="X26" s="1">
        <f t="shared" si="17"/>
        <v>6</v>
      </c>
      <c r="Y26" s="1">
        <f t="shared" si="18"/>
        <v>2</v>
      </c>
      <c r="Z26" s="1">
        <f t="shared" si="19"/>
        <v>5</v>
      </c>
      <c r="AA26" s="1" t="str">
        <f t="shared" si="0"/>
        <v>W</v>
      </c>
      <c r="AB26" s="1">
        <f t="shared" si="20"/>
        <v>1</v>
      </c>
      <c r="AC26" s="1" t="str">
        <f t="shared" si="1"/>
        <v>W</v>
      </c>
      <c r="AD26" s="1">
        <f t="shared" si="24"/>
        <v>4</v>
      </c>
      <c r="AE26" s="1">
        <f t="shared" si="25"/>
        <v>2</v>
      </c>
      <c r="AF26" s="1">
        <f t="shared" si="26"/>
        <v>4</v>
      </c>
      <c r="AG26" s="43"/>
      <c r="AM26" s="1" t="s">
        <v>5</v>
      </c>
    </row>
    <row r="27" spans="1:39" x14ac:dyDescent="0.3">
      <c r="A27" s="42">
        <v>45993</v>
      </c>
      <c r="B27" s="1">
        <v>26</v>
      </c>
      <c r="C27" s="1" t="s">
        <v>66</v>
      </c>
      <c r="D27" s="1" t="s">
        <v>25</v>
      </c>
      <c r="E27" s="1">
        <v>4</v>
      </c>
      <c r="F27" s="1">
        <v>3</v>
      </c>
      <c r="G27" s="1" t="s">
        <v>84</v>
      </c>
      <c r="H27" s="1" t="s">
        <v>84</v>
      </c>
      <c r="I27" s="1">
        <f t="shared" si="2"/>
        <v>12</v>
      </c>
      <c r="J27" s="1">
        <f t="shared" si="3"/>
        <v>6</v>
      </c>
      <c r="K27" s="1">
        <f t="shared" si="4"/>
        <v>2</v>
      </c>
      <c r="L27" s="1">
        <f t="shared" si="5"/>
        <v>8</v>
      </c>
      <c r="M27" s="1">
        <f t="shared" si="6"/>
        <v>1</v>
      </c>
      <c r="N27" s="1">
        <f t="shared" si="7"/>
        <v>2</v>
      </c>
      <c r="O27" s="1">
        <f t="shared" si="8"/>
        <v>7</v>
      </c>
      <c r="P27" s="1">
        <f t="shared" si="9"/>
        <v>4</v>
      </c>
      <c r="Q27" s="1">
        <f t="shared" si="10"/>
        <v>4</v>
      </c>
      <c r="R27" s="1">
        <f t="shared" si="11"/>
        <v>5</v>
      </c>
      <c r="S27" s="1">
        <f t="shared" si="12"/>
        <v>2</v>
      </c>
      <c r="T27" s="1">
        <f t="shared" si="13"/>
        <v>4</v>
      </c>
      <c r="U27" s="1">
        <f t="shared" si="14"/>
        <v>4</v>
      </c>
      <c r="V27" s="1">
        <f t="shared" si="15"/>
        <v>0</v>
      </c>
      <c r="W27" s="1">
        <f t="shared" si="16"/>
        <v>4</v>
      </c>
      <c r="X27" s="1">
        <f t="shared" si="17"/>
        <v>7</v>
      </c>
      <c r="Y27" s="1">
        <f t="shared" si="18"/>
        <v>2</v>
      </c>
      <c r="Z27" s="1">
        <f t="shared" si="19"/>
        <v>5</v>
      </c>
      <c r="AA27" s="1" t="str">
        <f t="shared" si="0"/>
        <v>W</v>
      </c>
      <c r="AB27" s="1">
        <f t="shared" si="20"/>
        <v>2</v>
      </c>
      <c r="AC27" s="1" t="str">
        <f t="shared" si="1"/>
        <v>W</v>
      </c>
      <c r="AD27" s="1">
        <f t="shared" si="24"/>
        <v>5</v>
      </c>
      <c r="AE27" s="1">
        <f t="shared" si="25"/>
        <v>2</v>
      </c>
      <c r="AF27" s="1">
        <f t="shared" si="26"/>
        <v>3</v>
      </c>
      <c r="AG27" s="43"/>
      <c r="AM27" s="1" t="s">
        <v>4</v>
      </c>
    </row>
    <row r="28" spans="1:39" x14ac:dyDescent="0.3">
      <c r="A28" s="42">
        <v>45996</v>
      </c>
      <c r="B28" s="1">
        <v>27</v>
      </c>
      <c r="C28" s="1" t="s">
        <v>65</v>
      </c>
      <c r="D28" s="1" t="s">
        <v>14</v>
      </c>
      <c r="E28" s="1">
        <v>3</v>
      </c>
      <c r="F28" s="1">
        <v>0</v>
      </c>
      <c r="G28" s="1" t="s">
        <v>83</v>
      </c>
      <c r="H28" s="1" t="s">
        <v>83</v>
      </c>
      <c r="I28" s="1">
        <f t="shared" si="2"/>
        <v>13</v>
      </c>
      <c r="J28" s="1">
        <f t="shared" si="3"/>
        <v>6</v>
      </c>
      <c r="K28" s="1">
        <f t="shared" si="4"/>
        <v>2</v>
      </c>
      <c r="L28" s="1">
        <f t="shared" si="5"/>
        <v>8</v>
      </c>
      <c r="M28" s="1">
        <f t="shared" si="6"/>
        <v>1</v>
      </c>
      <c r="N28" s="1">
        <f t="shared" si="7"/>
        <v>2</v>
      </c>
      <c r="O28" s="1">
        <f t="shared" si="8"/>
        <v>7</v>
      </c>
      <c r="P28" s="1">
        <f t="shared" si="9"/>
        <v>4</v>
      </c>
      <c r="Q28" s="1">
        <f t="shared" si="10"/>
        <v>4</v>
      </c>
      <c r="R28" s="1">
        <f t="shared" si="11"/>
        <v>6</v>
      </c>
      <c r="S28" s="1">
        <f t="shared" si="12"/>
        <v>2</v>
      </c>
      <c r="T28" s="1">
        <f t="shared" si="13"/>
        <v>4</v>
      </c>
      <c r="U28" s="1">
        <f t="shared" si="14"/>
        <v>4</v>
      </c>
      <c r="V28" s="1">
        <f t="shared" si="15"/>
        <v>0</v>
      </c>
      <c r="W28" s="1">
        <f t="shared" si="16"/>
        <v>4</v>
      </c>
      <c r="X28" s="1">
        <f t="shared" si="17"/>
        <v>7</v>
      </c>
      <c r="Y28" s="1">
        <f t="shared" si="18"/>
        <v>2</v>
      </c>
      <c r="Z28" s="1">
        <f t="shared" si="19"/>
        <v>5</v>
      </c>
      <c r="AA28" s="1" t="str">
        <f t="shared" si="0"/>
        <v>W</v>
      </c>
      <c r="AB28" s="1">
        <f t="shared" si="20"/>
        <v>3</v>
      </c>
      <c r="AC28" s="1" t="str">
        <f t="shared" si="1"/>
        <v>W</v>
      </c>
      <c r="AD28" s="1">
        <f t="shared" si="24"/>
        <v>5</v>
      </c>
      <c r="AE28" s="1">
        <f t="shared" si="25"/>
        <v>2</v>
      </c>
      <c r="AF28" s="1">
        <f t="shared" si="26"/>
        <v>3</v>
      </c>
      <c r="AG28" s="43"/>
      <c r="AM28" s="1" t="s">
        <v>95</v>
      </c>
    </row>
    <row r="29" spans="1:39" x14ac:dyDescent="0.3">
      <c r="A29" s="42">
        <v>45998</v>
      </c>
      <c r="B29" s="1">
        <v>28</v>
      </c>
      <c r="C29" s="1" t="s">
        <v>65</v>
      </c>
      <c r="D29" s="1" t="s">
        <v>12</v>
      </c>
      <c r="E29" s="1">
        <v>3</v>
      </c>
      <c r="F29" s="1">
        <v>2</v>
      </c>
      <c r="G29" s="1" t="s">
        <v>84</v>
      </c>
      <c r="H29" s="1" t="s">
        <v>83</v>
      </c>
      <c r="I29" s="1">
        <f t="shared" si="2"/>
        <v>14</v>
      </c>
      <c r="J29" s="1">
        <f t="shared" si="3"/>
        <v>6</v>
      </c>
      <c r="K29" s="1">
        <f t="shared" si="4"/>
        <v>3</v>
      </c>
      <c r="L29" s="1">
        <f t="shared" si="5"/>
        <v>8</v>
      </c>
      <c r="M29" s="1">
        <f t="shared" si="6"/>
        <v>1</v>
      </c>
      <c r="N29" s="1">
        <f t="shared" si="7"/>
        <v>2</v>
      </c>
      <c r="O29" s="1">
        <f t="shared" si="8"/>
        <v>7</v>
      </c>
      <c r="P29" s="1">
        <f t="shared" si="9"/>
        <v>4</v>
      </c>
      <c r="Q29" s="1">
        <f t="shared" si="10"/>
        <v>4</v>
      </c>
      <c r="R29" s="1">
        <f t="shared" si="11"/>
        <v>7</v>
      </c>
      <c r="S29" s="1">
        <f t="shared" si="12"/>
        <v>2</v>
      </c>
      <c r="T29" s="1">
        <f t="shared" si="13"/>
        <v>4</v>
      </c>
      <c r="U29" s="1">
        <f t="shared" si="14"/>
        <v>4</v>
      </c>
      <c r="V29" s="1">
        <f t="shared" si="15"/>
        <v>0</v>
      </c>
      <c r="W29" s="1">
        <f t="shared" si="16"/>
        <v>4</v>
      </c>
      <c r="X29" s="1">
        <f t="shared" si="17"/>
        <v>7</v>
      </c>
      <c r="Y29" s="1">
        <f t="shared" si="18"/>
        <v>2</v>
      </c>
      <c r="Z29" s="1">
        <f t="shared" si="19"/>
        <v>5</v>
      </c>
      <c r="AA29" s="1" t="str">
        <f t="shared" si="0"/>
        <v>W</v>
      </c>
      <c r="AB29" s="1">
        <f t="shared" si="20"/>
        <v>4</v>
      </c>
      <c r="AC29" s="1" t="str">
        <f t="shared" si="1"/>
        <v>W</v>
      </c>
      <c r="AD29" s="1">
        <f t="shared" si="24"/>
        <v>6</v>
      </c>
      <c r="AE29" s="1">
        <f t="shared" si="25"/>
        <v>2</v>
      </c>
      <c r="AF29" s="1">
        <f t="shared" si="26"/>
        <v>2</v>
      </c>
      <c r="AG29" s="43"/>
      <c r="AM29" s="1" t="s">
        <v>3</v>
      </c>
    </row>
    <row r="30" spans="1:39" x14ac:dyDescent="0.3">
      <c r="A30" s="42">
        <v>46000</v>
      </c>
      <c r="B30" s="1">
        <v>29</v>
      </c>
      <c r="C30" s="1" t="s">
        <v>65</v>
      </c>
      <c r="D30" s="1" t="s">
        <v>13</v>
      </c>
      <c r="E30" s="1">
        <v>4</v>
      </c>
      <c r="F30" s="1">
        <v>5</v>
      </c>
      <c r="G30" s="1" t="s">
        <v>84</v>
      </c>
      <c r="H30" s="1" t="s">
        <v>84</v>
      </c>
      <c r="I30" s="1">
        <f t="shared" si="2"/>
        <v>14</v>
      </c>
      <c r="J30" s="1">
        <f t="shared" si="3"/>
        <v>6</v>
      </c>
      <c r="K30" s="1">
        <f t="shared" si="4"/>
        <v>3</v>
      </c>
      <c r="L30" s="1">
        <f t="shared" si="5"/>
        <v>9</v>
      </c>
      <c r="M30" s="1">
        <f t="shared" si="6"/>
        <v>1</v>
      </c>
      <c r="N30" s="1">
        <f t="shared" si="7"/>
        <v>3</v>
      </c>
      <c r="O30" s="1">
        <f t="shared" si="8"/>
        <v>7</v>
      </c>
      <c r="P30" s="1">
        <f t="shared" si="9"/>
        <v>4</v>
      </c>
      <c r="Q30" s="1">
        <f t="shared" si="10"/>
        <v>4</v>
      </c>
      <c r="R30" s="1">
        <f t="shared" si="11"/>
        <v>7</v>
      </c>
      <c r="S30" s="1">
        <f t="shared" si="12"/>
        <v>2</v>
      </c>
      <c r="T30" s="1">
        <f t="shared" si="13"/>
        <v>5</v>
      </c>
      <c r="U30" s="1">
        <f t="shared" si="14"/>
        <v>4</v>
      </c>
      <c r="V30" s="1">
        <f t="shared" si="15"/>
        <v>0</v>
      </c>
      <c r="W30" s="1">
        <f t="shared" si="16"/>
        <v>4</v>
      </c>
      <c r="X30" s="1">
        <f t="shared" si="17"/>
        <v>7</v>
      </c>
      <c r="Y30" s="1">
        <f t="shared" si="18"/>
        <v>2</v>
      </c>
      <c r="Z30" s="1">
        <f t="shared" si="19"/>
        <v>5</v>
      </c>
      <c r="AA30" s="1" t="str">
        <f t="shared" si="0"/>
        <v>L</v>
      </c>
      <c r="AB30" s="1">
        <f t="shared" si="20"/>
        <v>1</v>
      </c>
      <c r="AC30" s="1" t="str">
        <f t="shared" si="1"/>
        <v>OTL</v>
      </c>
      <c r="AD30" s="1">
        <f t="shared" si="24"/>
        <v>5</v>
      </c>
      <c r="AE30" s="1">
        <f t="shared" si="25"/>
        <v>2</v>
      </c>
      <c r="AF30" s="1">
        <f t="shared" si="26"/>
        <v>3</v>
      </c>
      <c r="AG30" s="43"/>
      <c r="AM30" s="1" t="s">
        <v>1</v>
      </c>
    </row>
    <row r="31" spans="1:39" x14ac:dyDescent="0.3">
      <c r="A31" s="42">
        <v>46002</v>
      </c>
      <c r="B31" s="1">
        <v>30</v>
      </c>
      <c r="C31" s="1" t="s">
        <v>65</v>
      </c>
      <c r="D31" s="1" t="s">
        <v>10</v>
      </c>
      <c r="E31" s="1">
        <v>3</v>
      </c>
      <c r="F31" s="1">
        <v>2</v>
      </c>
      <c r="G31" s="1" t="s">
        <v>84</v>
      </c>
      <c r="H31" s="1" t="s">
        <v>83</v>
      </c>
      <c r="I31" s="1">
        <f t="shared" si="2"/>
        <v>15</v>
      </c>
      <c r="J31" s="1">
        <f t="shared" si="3"/>
        <v>6</v>
      </c>
      <c r="K31" s="1">
        <f t="shared" si="4"/>
        <v>4</v>
      </c>
      <c r="L31" s="1">
        <f t="shared" si="5"/>
        <v>9</v>
      </c>
      <c r="M31" s="1">
        <f t="shared" si="6"/>
        <v>1</v>
      </c>
      <c r="N31" s="1">
        <f t="shared" si="7"/>
        <v>3</v>
      </c>
      <c r="O31" s="1">
        <f t="shared" si="8"/>
        <v>7</v>
      </c>
      <c r="P31" s="1">
        <f t="shared" si="9"/>
        <v>4</v>
      </c>
      <c r="Q31" s="1">
        <f t="shared" si="10"/>
        <v>4</v>
      </c>
      <c r="R31" s="1">
        <f t="shared" si="11"/>
        <v>8</v>
      </c>
      <c r="S31" s="1">
        <f t="shared" si="12"/>
        <v>2</v>
      </c>
      <c r="T31" s="1">
        <f t="shared" si="13"/>
        <v>5</v>
      </c>
      <c r="U31" s="1">
        <f t="shared" si="14"/>
        <v>4</v>
      </c>
      <c r="V31" s="1">
        <f t="shared" si="15"/>
        <v>0</v>
      </c>
      <c r="W31" s="1">
        <f t="shared" si="16"/>
        <v>4</v>
      </c>
      <c r="X31" s="1">
        <f t="shared" si="17"/>
        <v>7</v>
      </c>
      <c r="Y31" s="1">
        <f t="shared" si="18"/>
        <v>2</v>
      </c>
      <c r="Z31" s="1">
        <f t="shared" si="19"/>
        <v>5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5</v>
      </c>
      <c r="AE31" s="1">
        <f t="shared" si="25"/>
        <v>2</v>
      </c>
      <c r="AF31" s="1">
        <f t="shared" si="26"/>
        <v>3</v>
      </c>
      <c r="AG31" s="43"/>
      <c r="AM31" s="1" t="s">
        <v>0</v>
      </c>
    </row>
    <row r="32" spans="1:39" x14ac:dyDescent="0.3">
      <c r="A32" s="42">
        <v>46004</v>
      </c>
      <c r="B32" s="1">
        <v>31</v>
      </c>
      <c r="C32" s="1" t="s">
        <v>65</v>
      </c>
      <c r="D32" s="1" t="s">
        <v>23</v>
      </c>
      <c r="E32" s="1">
        <v>3</v>
      </c>
      <c r="F32" s="1">
        <v>2</v>
      </c>
      <c r="G32" s="1" t="s">
        <v>83</v>
      </c>
      <c r="H32" s="1" t="s">
        <v>83</v>
      </c>
      <c r="I32" s="1">
        <f t="shared" si="2"/>
        <v>16</v>
      </c>
      <c r="J32" s="1">
        <f t="shared" si="3"/>
        <v>6</v>
      </c>
      <c r="K32" s="1">
        <f t="shared" si="4"/>
        <v>4</v>
      </c>
      <c r="L32" s="1">
        <f t="shared" si="5"/>
        <v>9</v>
      </c>
      <c r="M32" s="1">
        <f t="shared" si="6"/>
        <v>1</v>
      </c>
      <c r="N32" s="1">
        <f t="shared" si="7"/>
        <v>3</v>
      </c>
      <c r="O32" s="1">
        <f t="shared" si="8"/>
        <v>7</v>
      </c>
      <c r="P32" s="1">
        <f t="shared" si="9"/>
        <v>4</v>
      </c>
      <c r="Q32" s="1">
        <f t="shared" si="10"/>
        <v>4</v>
      </c>
      <c r="R32" s="1">
        <f t="shared" si="11"/>
        <v>9</v>
      </c>
      <c r="S32" s="1">
        <f t="shared" si="12"/>
        <v>2</v>
      </c>
      <c r="T32" s="1">
        <f t="shared" si="13"/>
        <v>5</v>
      </c>
      <c r="U32" s="1">
        <f t="shared" si="14"/>
        <v>4</v>
      </c>
      <c r="V32" s="1">
        <f t="shared" si="15"/>
        <v>0</v>
      </c>
      <c r="W32" s="1">
        <f t="shared" si="16"/>
        <v>4</v>
      </c>
      <c r="X32" s="1">
        <f t="shared" si="17"/>
        <v>7</v>
      </c>
      <c r="Y32" s="1">
        <f t="shared" si="18"/>
        <v>2</v>
      </c>
      <c r="Z32" s="1">
        <f t="shared" si="19"/>
        <v>5</v>
      </c>
      <c r="AA32" s="1" t="str">
        <f t="shared" si="0"/>
        <v>W</v>
      </c>
      <c r="AB32" s="1">
        <f t="shared" si="20"/>
        <v>2</v>
      </c>
      <c r="AC32" s="1" t="str">
        <f t="shared" si="1"/>
        <v>W</v>
      </c>
      <c r="AD32" s="1">
        <f t="shared" si="24"/>
        <v>6</v>
      </c>
      <c r="AE32" s="1">
        <f t="shared" si="25"/>
        <v>2</v>
      </c>
      <c r="AF32" s="1">
        <f t="shared" si="26"/>
        <v>2</v>
      </c>
      <c r="AG32" s="43"/>
    </row>
    <row r="33" spans="1:33" x14ac:dyDescent="0.3">
      <c r="A33" s="42">
        <v>46008</v>
      </c>
      <c r="B33" s="1">
        <v>32</v>
      </c>
      <c r="C33" s="1" t="s">
        <v>66</v>
      </c>
      <c r="D33" s="1" t="s">
        <v>14</v>
      </c>
      <c r="E33" s="1">
        <v>1</v>
      </c>
      <c r="F33" s="1">
        <v>2</v>
      </c>
      <c r="G33" s="1" t="s">
        <v>84</v>
      </c>
      <c r="H33" s="1" t="s">
        <v>84</v>
      </c>
      <c r="I33" s="1">
        <f t="shared" si="2"/>
        <v>16</v>
      </c>
      <c r="J33" s="1">
        <f t="shared" si="3"/>
        <v>6</v>
      </c>
      <c r="K33" s="1">
        <f t="shared" si="4"/>
        <v>4</v>
      </c>
      <c r="L33" s="1">
        <f t="shared" si="5"/>
        <v>10</v>
      </c>
      <c r="M33" s="1">
        <f t="shared" si="6"/>
        <v>1</v>
      </c>
      <c r="N33" s="1">
        <f t="shared" si="7"/>
        <v>4</v>
      </c>
      <c r="O33" s="1">
        <f t="shared" si="8"/>
        <v>7</v>
      </c>
      <c r="P33" s="1">
        <f t="shared" si="9"/>
        <v>4</v>
      </c>
      <c r="Q33" s="1">
        <f t="shared" si="10"/>
        <v>5</v>
      </c>
      <c r="R33" s="1">
        <f t="shared" si="11"/>
        <v>9</v>
      </c>
      <c r="S33" s="1">
        <f t="shared" si="12"/>
        <v>2</v>
      </c>
      <c r="T33" s="1">
        <f t="shared" si="13"/>
        <v>5</v>
      </c>
      <c r="U33" s="1">
        <f t="shared" si="14"/>
        <v>4</v>
      </c>
      <c r="V33" s="1">
        <f t="shared" si="15"/>
        <v>0</v>
      </c>
      <c r="W33" s="1">
        <f t="shared" si="16"/>
        <v>4</v>
      </c>
      <c r="X33" s="1">
        <f t="shared" si="17"/>
        <v>7</v>
      </c>
      <c r="Y33" s="1">
        <f t="shared" si="18"/>
        <v>2</v>
      </c>
      <c r="Z33" s="1">
        <f t="shared" si="19"/>
        <v>5</v>
      </c>
      <c r="AA33" s="1" t="str">
        <f t="shared" si="0"/>
        <v>L</v>
      </c>
      <c r="AB33" s="1">
        <f t="shared" si="20"/>
        <v>1</v>
      </c>
      <c r="AC33" s="1" t="str">
        <f t="shared" si="1"/>
        <v>OTL</v>
      </c>
      <c r="AD33" s="1">
        <f t="shared" si="24"/>
        <v>6</v>
      </c>
      <c r="AE33" s="1">
        <f t="shared" si="25"/>
        <v>1</v>
      </c>
      <c r="AF33" s="1">
        <f t="shared" si="26"/>
        <v>3</v>
      </c>
      <c r="AG33" s="43"/>
    </row>
    <row r="34" spans="1:33" x14ac:dyDescent="0.3">
      <c r="A34" s="42">
        <v>46011</v>
      </c>
      <c r="B34" s="1">
        <v>33</v>
      </c>
      <c r="C34" s="1" t="s">
        <v>65</v>
      </c>
      <c r="D34" s="1" t="s">
        <v>27</v>
      </c>
      <c r="E34" s="1">
        <v>3</v>
      </c>
      <c r="F34" s="1">
        <v>6</v>
      </c>
      <c r="G34" s="1" t="s">
        <v>83</v>
      </c>
      <c r="H34" s="1" t="s">
        <v>83</v>
      </c>
      <c r="I34" s="1">
        <f t="shared" si="2"/>
        <v>16</v>
      </c>
      <c r="J34" s="1">
        <f t="shared" si="3"/>
        <v>7</v>
      </c>
      <c r="K34" s="1">
        <f t="shared" si="4"/>
        <v>4</v>
      </c>
      <c r="L34" s="1">
        <f t="shared" si="5"/>
        <v>10</v>
      </c>
      <c r="M34" s="1">
        <f t="shared" si="6"/>
        <v>1</v>
      </c>
      <c r="N34" s="1">
        <f t="shared" si="7"/>
        <v>4</v>
      </c>
      <c r="O34" s="1">
        <f t="shared" si="8"/>
        <v>7</v>
      </c>
      <c r="P34" s="1">
        <f t="shared" si="9"/>
        <v>4</v>
      </c>
      <c r="Q34" s="1">
        <f t="shared" si="10"/>
        <v>5</v>
      </c>
      <c r="R34" s="1">
        <f t="shared" si="11"/>
        <v>9</v>
      </c>
      <c r="S34" s="1">
        <f t="shared" si="12"/>
        <v>3</v>
      </c>
      <c r="T34" s="1">
        <f t="shared" si="13"/>
        <v>5</v>
      </c>
      <c r="U34" s="1">
        <f t="shared" si="14"/>
        <v>4</v>
      </c>
      <c r="V34" s="1">
        <f t="shared" si="15"/>
        <v>1</v>
      </c>
      <c r="W34" s="1">
        <f t="shared" si="16"/>
        <v>4</v>
      </c>
      <c r="X34" s="1">
        <f t="shared" si="17"/>
        <v>7</v>
      </c>
      <c r="Y34" s="1">
        <f t="shared" si="18"/>
        <v>3</v>
      </c>
      <c r="Z34" s="1">
        <f t="shared" si="19"/>
        <v>5</v>
      </c>
      <c r="AA34" s="1" t="str">
        <f t="shared" ref="AA34:AA65" si="27">IF(E34="","",IF(E34&gt;F34,"W","L"))</f>
        <v>L</v>
      </c>
      <c r="AB34" s="1">
        <f t="shared" si="20"/>
        <v>2</v>
      </c>
      <c r="AC34" s="1" t="str">
        <f t="shared" ref="AC34:AC65" si="28">IF(E34="","",IF(E34&gt;F34,"W",IF(AND(E34&lt;F34,G34=$AK$2,H34=$AK$2),"L","OTL")))</f>
        <v>L</v>
      </c>
      <c r="AD34" s="1">
        <f t="shared" si="24"/>
        <v>6</v>
      </c>
      <c r="AE34" s="1">
        <f t="shared" si="25"/>
        <v>2</v>
      </c>
      <c r="AF34" s="1">
        <f t="shared" si="26"/>
        <v>2</v>
      </c>
      <c r="AG34" s="43"/>
    </row>
    <row r="35" spans="1:33" x14ac:dyDescent="0.3">
      <c r="A35" s="42">
        <v>46012</v>
      </c>
      <c r="B35" s="1">
        <v>34</v>
      </c>
      <c r="C35" s="1" t="s">
        <v>65</v>
      </c>
      <c r="D35" s="1" t="s">
        <v>20</v>
      </c>
      <c r="E35" s="1">
        <v>3</v>
      </c>
      <c r="F35" s="1">
        <v>4</v>
      </c>
      <c r="G35" s="1" t="s">
        <v>83</v>
      </c>
      <c r="H35" s="1" t="s">
        <v>83</v>
      </c>
      <c r="I35" s="1">
        <f t="shared" ref="I35:I66" si="29">IF(E35="","",IF(E35&gt;F35,I34+1,I34))</f>
        <v>16</v>
      </c>
      <c r="J35" s="1">
        <f t="shared" ref="J35:J66" si="30">IF(E35="","",IF(AND(F35&gt;E35,G35=$AK$2,H35=$AK$2),J34+1,J34))</f>
        <v>8</v>
      </c>
      <c r="K35" s="1">
        <f t="shared" ref="K35:K66" si="31">IF(E35="","",IF(AND(G35=$AK$1,E35&gt;F35),K34+1,K34))</f>
        <v>4</v>
      </c>
      <c r="L35" s="1">
        <f t="shared" ref="L35:L66" si="32">IF(E35="","",IF(AND(OR(G35=$AK$1,H35=$AK$1),E35&lt;F35),L34+1,L34))</f>
        <v>10</v>
      </c>
      <c r="M35" s="1">
        <f t="shared" ref="M35:M66" si="33">IF(E35="","",IF(AND(H35=$AK$1,E35&gt;F35),M34+1,M34))</f>
        <v>1</v>
      </c>
      <c r="N35" s="1">
        <f t="shared" ref="N35:N66" si="34">IF(E35="","",IF(AND(H35=$AK$1,E35&lt;F35),N34+1,N34))</f>
        <v>4</v>
      </c>
      <c r="O35" s="1">
        <f t="shared" ref="O35:O66" si="35">IF(E35="","",IF(AND(C35=$AL$1,E35&gt;F35),O34+1,O34))</f>
        <v>7</v>
      </c>
      <c r="P35" s="1">
        <f t="shared" ref="P35:P66" si="36">IF(E35="","",IF(AND(C35=$AL$1,F35&gt;E35,G35=$AK$2,H35=$AK$2), P34+1, P34))</f>
        <v>4</v>
      </c>
      <c r="Q35" s="1">
        <f t="shared" ref="Q35:Q66" si="37">IF(E35="","",IF(AND(C35=$AL$1,F35&gt;E35,OR(G35=$AK$1,H35=$AK$1)),Q34+1, Q34))</f>
        <v>5</v>
      </c>
      <c r="R35" s="1">
        <f t="shared" ref="R35:R66" si="38">IF(E35="","",IF(AND(C35=$AL$2,E35&gt;F35),R34+1,R34))</f>
        <v>9</v>
      </c>
      <c r="S35" s="1">
        <f t="shared" ref="S35:S66" si="39">IF(E35="","",IF(AND(C35=$AL$2,F35&gt;E35,G35=$AK$2,H35=$AK$2),S34+1,S34))</f>
        <v>4</v>
      </c>
      <c r="T35" s="1">
        <f t="shared" ref="T35:T66" si="40">IF(E35="","",IF(AND(C35=$AL$2,F35&gt;E35,OR(G35=$AK$1,H35=$AK$1)), T34+1, T34))</f>
        <v>5</v>
      </c>
      <c r="U35" s="1">
        <f t="shared" ref="U35:U66" si="41">IF(E35="","",IF(AND(E35&gt;F35,COUNTIF($AO$1:$AO$7,D35)=1),U34+1,U34))</f>
        <v>4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4</v>
      </c>
      <c r="X35" s="1">
        <f t="shared" ref="X35:X66" si="44">IF(E35="","",IF(AND(E35&gt;F35,COUNTIF($AN$1:$AN$15,D35)=1),X34+1,X34))</f>
        <v>7</v>
      </c>
      <c r="Y35" s="1">
        <f t="shared" ref="Y35:Y66" si="45">IF(E35="","",IF(AND(E35&lt;F35,G35=$AK$2,H35=$AK$2,COUNTIF($AN$1:$AN$15,D35)=1),Y34+1,Y34))</f>
        <v>4</v>
      </c>
      <c r="Z35" s="1">
        <f t="shared" ref="Z35:Z66" si="46">IF(E35="","",IF(AND(E35&lt;F35,COUNTIF($AN$1:$AN$15,D35)=1,OR(G35=$AK$1,H35=$AK$1)), Z34+1, Z34))</f>
        <v>5</v>
      </c>
      <c r="AA35" s="1" t="str">
        <f t="shared" si="27"/>
        <v>L</v>
      </c>
      <c r="AB35" s="1">
        <f t="shared" ref="AB35:AB66" si="47">IF(AA35="","",IF(AA35=AA34,AB34+1,1))</f>
        <v>3</v>
      </c>
      <c r="AC35" s="1" t="str">
        <f t="shared" si="28"/>
        <v>L</v>
      </c>
      <c r="AD35" s="1">
        <f t="shared" si="24"/>
        <v>6</v>
      </c>
      <c r="AE35" s="1">
        <f t="shared" si="25"/>
        <v>2</v>
      </c>
      <c r="AF35" s="1">
        <f t="shared" si="26"/>
        <v>2</v>
      </c>
      <c r="AG35" s="43"/>
    </row>
    <row r="36" spans="1:33" x14ac:dyDescent="0.3">
      <c r="A36" s="42">
        <v>46014</v>
      </c>
      <c r="B36" s="1">
        <v>35</v>
      </c>
      <c r="C36" s="1" t="s">
        <v>66</v>
      </c>
      <c r="D36" s="1" t="s">
        <v>8</v>
      </c>
      <c r="E36" s="1">
        <v>7</v>
      </c>
      <c r="F36" s="1">
        <v>2</v>
      </c>
      <c r="G36" s="1" t="s">
        <v>83</v>
      </c>
      <c r="H36" s="1" t="s">
        <v>83</v>
      </c>
      <c r="I36" s="1">
        <f t="shared" si="29"/>
        <v>17</v>
      </c>
      <c r="J36" s="1">
        <f t="shared" si="30"/>
        <v>8</v>
      </c>
      <c r="K36" s="1">
        <f t="shared" si="31"/>
        <v>4</v>
      </c>
      <c r="L36" s="1">
        <f t="shared" si="32"/>
        <v>10</v>
      </c>
      <c r="M36" s="1">
        <f t="shared" si="33"/>
        <v>1</v>
      </c>
      <c r="N36" s="1">
        <f t="shared" si="34"/>
        <v>4</v>
      </c>
      <c r="O36" s="1">
        <f t="shared" si="35"/>
        <v>8</v>
      </c>
      <c r="P36" s="1">
        <f t="shared" si="36"/>
        <v>4</v>
      </c>
      <c r="Q36" s="1">
        <f t="shared" si="37"/>
        <v>5</v>
      </c>
      <c r="R36" s="1">
        <f t="shared" si="38"/>
        <v>9</v>
      </c>
      <c r="S36" s="1">
        <f t="shared" si="39"/>
        <v>4</v>
      </c>
      <c r="T36" s="1">
        <f t="shared" si="40"/>
        <v>5</v>
      </c>
      <c r="U36" s="1">
        <f t="shared" si="41"/>
        <v>5</v>
      </c>
      <c r="V36" s="1">
        <f t="shared" si="42"/>
        <v>2</v>
      </c>
      <c r="W36" s="1">
        <f t="shared" si="43"/>
        <v>4</v>
      </c>
      <c r="X36" s="1">
        <f t="shared" si="44"/>
        <v>8</v>
      </c>
      <c r="Y36" s="1">
        <f t="shared" si="45"/>
        <v>4</v>
      </c>
      <c r="Z36" s="1">
        <f t="shared" si="46"/>
        <v>5</v>
      </c>
      <c r="AA36" s="1" t="str">
        <f t="shared" si="27"/>
        <v>W</v>
      </c>
      <c r="AB36" s="1">
        <f t="shared" si="47"/>
        <v>1</v>
      </c>
      <c r="AC36" s="1" t="str">
        <f t="shared" si="28"/>
        <v>W</v>
      </c>
      <c r="AD36" s="1">
        <f t="shared" si="24"/>
        <v>6</v>
      </c>
      <c r="AE36" s="1">
        <f t="shared" si="25"/>
        <v>2</v>
      </c>
      <c r="AF36" s="1">
        <f t="shared" si="26"/>
        <v>2</v>
      </c>
      <c r="AG36" s="43"/>
    </row>
    <row r="37" spans="1:33" x14ac:dyDescent="0.3">
      <c r="A37" s="42">
        <v>46018</v>
      </c>
      <c r="B37" s="1">
        <v>36</v>
      </c>
      <c r="C37" s="1" t="s">
        <v>66</v>
      </c>
      <c r="D37" s="1" t="s">
        <v>24</v>
      </c>
      <c r="E37" s="1">
        <v>5</v>
      </c>
      <c r="F37" s="1">
        <v>6</v>
      </c>
      <c r="G37" s="1" t="s">
        <v>84</v>
      </c>
      <c r="H37" s="1" t="s">
        <v>84</v>
      </c>
      <c r="I37" s="1">
        <f t="shared" si="29"/>
        <v>17</v>
      </c>
      <c r="J37" s="1">
        <f t="shared" si="30"/>
        <v>8</v>
      </c>
      <c r="K37" s="1">
        <f t="shared" si="31"/>
        <v>4</v>
      </c>
      <c r="L37" s="1">
        <f t="shared" si="32"/>
        <v>11</v>
      </c>
      <c r="M37" s="1">
        <f t="shared" si="33"/>
        <v>1</v>
      </c>
      <c r="N37" s="1">
        <f t="shared" si="34"/>
        <v>5</v>
      </c>
      <c r="O37" s="1">
        <f t="shared" si="35"/>
        <v>8</v>
      </c>
      <c r="P37" s="1">
        <f t="shared" si="36"/>
        <v>4</v>
      </c>
      <c r="Q37" s="1">
        <f t="shared" si="37"/>
        <v>6</v>
      </c>
      <c r="R37" s="1">
        <f t="shared" si="38"/>
        <v>9</v>
      </c>
      <c r="S37" s="1">
        <f t="shared" si="39"/>
        <v>4</v>
      </c>
      <c r="T37" s="1">
        <f t="shared" si="40"/>
        <v>5</v>
      </c>
      <c r="U37" s="1">
        <f t="shared" si="41"/>
        <v>5</v>
      </c>
      <c r="V37" s="1">
        <f t="shared" si="42"/>
        <v>2</v>
      </c>
      <c r="W37" s="1">
        <f t="shared" si="43"/>
        <v>4</v>
      </c>
      <c r="X37" s="1">
        <f t="shared" si="44"/>
        <v>8</v>
      </c>
      <c r="Y37" s="1">
        <f t="shared" si="45"/>
        <v>4</v>
      </c>
      <c r="Z37" s="1">
        <f t="shared" si="46"/>
        <v>6</v>
      </c>
      <c r="AA37" s="1" t="str">
        <f t="shared" si="27"/>
        <v>L</v>
      </c>
      <c r="AB37" s="1">
        <f t="shared" si="47"/>
        <v>1</v>
      </c>
      <c r="AC37" s="1" t="str">
        <f t="shared" si="28"/>
        <v>OTL</v>
      </c>
      <c r="AD37" s="1">
        <f t="shared" si="24"/>
        <v>5</v>
      </c>
      <c r="AE37" s="1">
        <f t="shared" si="25"/>
        <v>2</v>
      </c>
      <c r="AF37" s="1">
        <f t="shared" si="26"/>
        <v>3</v>
      </c>
      <c r="AG37" s="43"/>
    </row>
    <row r="38" spans="1:33" x14ac:dyDescent="0.3">
      <c r="A38" s="42">
        <v>46020</v>
      </c>
      <c r="B38" s="1">
        <v>37</v>
      </c>
      <c r="C38" s="1" t="s">
        <v>66</v>
      </c>
      <c r="D38" s="1" t="s">
        <v>17</v>
      </c>
      <c r="E38" s="1">
        <v>2</v>
      </c>
      <c r="F38" s="1">
        <v>5</v>
      </c>
      <c r="G38" s="1" t="s">
        <v>83</v>
      </c>
      <c r="H38" s="1" t="s">
        <v>83</v>
      </c>
      <c r="I38" s="1">
        <f t="shared" si="29"/>
        <v>17</v>
      </c>
      <c r="J38" s="1">
        <f t="shared" si="30"/>
        <v>9</v>
      </c>
      <c r="K38" s="1">
        <f t="shared" si="31"/>
        <v>4</v>
      </c>
      <c r="L38" s="1">
        <f t="shared" si="32"/>
        <v>11</v>
      </c>
      <c r="M38" s="1">
        <f t="shared" si="33"/>
        <v>1</v>
      </c>
      <c r="N38" s="1">
        <f t="shared" si="34"/>
        <v>5</v>
      </c>
      <c r="O38" s="1">
        <f t="shared" si="35"/>
        <v>8</v>
      </c>
      <c r="P38" s="1">
        <f t="shared" si="36"/>
        <v>5</v>
      </c>
      <c r="Q38" s="1">
        <f t="shared" si="37"/>
        <v>6</v>
      </c>
      <c r="R38" s="1">
        <f t="shared" si="38"/>
        <v>9</v>
      </c>
      <c r="S38" s="1">
        <f t="shared" si="39"/>
        <v>4</v>
      </c>
      <c r="T38" s="1">
        <f t="shared" si="40"/>
        <v>5</v>
      </c>
      <c r="U38" s="1">
        <f t="shared" si="41"/>
        <v>5</v>
      </c>
      <c r="V38" s="1">
        <f t="shared" si="42"/>
        <v>2</v>
      </c>
      <c r="W38" s="1">
        <f t="shared" si="43"/>
        <v>4</v>
      </c>
      <c r="X38" s="1">
        <f t="shared" si="44"/>
        <v>8</v>
      </c>
      <c r="Y38" s="1">
        <f t="shared" si="45"/>
        <v>5</v>
      </c>
      <c r="Z38" s="1">
        <f t="shared" si="46"/>
        <v>6</v>
      </c>
      <c r="AA38" s="1" t="str">
        <f t="shared" si="27"/>
        <v>L</v>
      </c>
      <c r="AB38" s="1">
        <f t="shared" si="47"/>
        <v>2</v>
      </c>
      <c r="AC38" s="1" t="str">
        <f t="shared" si="28"/>
        <v>L</v>
      </c>
      <c r="AD38" s="1">
        <f t="shared" si="24"/>
        <v>4</v>
      </c>
      <c r="AE38" s="1">
        <f t="shared" si="25"/>
        <v>3</v>
      </c>
      <c r="AF38" s="1">
        <f t="shared" si="26"/>
        <v>3</v>
      </c>
      <c r="AG38" s="43"/>
    </row>
    <row r="39" spans="1:33" x14ac:dyDescent="0.3">
      <c r="A39" s="42">
        <v>46022</v>
      </c>
      <c r="B39" s="1">
        <v>38</v>
      </c>
      <c r="C39" s="1" t="s">
        <v>66</v>
      </c>
      <c r="D39" s="1" t="s">
        <v>15</v>
      </c>
      <c r="E39" s="1">
        <v>2</v>
      </c>
      <c r="F39" s="1">
        <v>4</v>
      </c>
      <c r="G39" s="1" t="s">
        <v>83</v>
      </c>
      <c r="H39" s="1" t="s">
        <v>83</v>
      </c>
      <c r="I39" s="1">
        <f t="shared" si="29"/>
        <v>17</v>
      </c>
      <c r="J39" s="1">
        <f t="shared" si="30"/>
        <v>10</v>
      </c>
      <c r="K39" s="1">
        <f t="shared" si="31"/>
        <v>4</v>
      </c>
      <c r="L39" s="1">
        <f t="shared" si="32"/>
        <v>11</v>
      </c>
      <c r="M39" s="1">
        <f t="shared" si="33"/>
        <v>1</v>
      </c>
      <c r="N39" s="1">
        <f t="shared" si="34"/>
        <v>5</v>
      </c>
      <c r="O39" s="1">
        <f t="shared" si="35"/>
        <v>8</v>
      </c>
      <c r="P39" s="1">
        <f t="shared" si="36"/>
        <v>6</v>
      </c>
      <c r="Q39" s="1">
        <f t="shared" si="37"/>
        <v>6</v>
      </c>
      <c r="R39" s="1">
        <f t="shared" si="38"/>
        <v>9</v>
      </c>
      <c r="S39" s="1">
        <f t="shared" si="39"/>
        <v>4</v>
      </c>
      <c r="T39" s="1">
        <f t="shared" si="40"/>
        <v>5</v>
      </c>
      <c r="U39" s="1">
        <f t="shared" si="41"/>
        <v>5</v>
      </c>
      <c r="V39" s="1">
        <f t="shared" si="42"/>
        <v>2</v>
      </c>
      <c r="W39" s="1">
        <f t="shared" si="43"/>
        <v>4</v>
      </c>
      <c r="X39" s="1">
        <f t="shared" si="44"/>
        <v>8</v>
      </c>
      <c r="Y39" s="1">
        <f t="shared" si="45"/>
        <v>6</v>
      </c>
      <c r="Z39" s="1">
        <f t="shared" si="46"/>
        <v>6</v>
      </c>
      <c r="AA39" s="1" t="str">
        <f t="shared" si="27"/>
        <v>L</v>
      </c>
      <c r="AB39" s="1">
        <f t="shared" si="47"/>
        <v>3</v>
      </c>
      <c r="AC39" s="1" t="str">
        <f t="shared" si="28"/>
        <v>L</v>
      </c>
      <c r="AD39" s="1">
        <f t="shared" si="24"/>
        <v>3</v>
      </c>
      <c r="AE39" s="1">
        <f t="shared" si="25"/>
        <v>4</v>
      </c>
      <c r="AF39" s="1">
        <f t="shared" si="26"/>
        <v>3</v>
      </c>
      <c r="AG39" s="43"/>
    </row>
    <row r="40" spans="1:33" x14ac:dyDescent="0.3">
      <c r="A40" s="42">
        <v>46024</v>
      </c>
      <c r="B40" s="1">
        <v>39</v>
      </c>
      <c r="C40" s="1" t="s">
        <v>65</v>
      </c>
      <c r="D40" s="1" t="s">
        <v>6</v>
      </c>
      <c r="E40" s="1">
        <v>3</v>
      </c>
      <c r="F40" s="1">
        <v>4</v>
      </c>
      <c r="G40" s="1" t="s">
        <v>83</v>
      </c>
      <c r="H40" s="1" t="s">
        <v>83</v>
      </c>
      <c r="I40" s="1">
        <f t="shared" si="29"/>
        <v>17</v>
      </c>
      <c r="J40" s="1">
        <f t="shared" si="30"/>
        <v>11</v>
      </c>
      <c r="K40" s="1">
        <f t="shared" si="31"/>
        <v>4</v>
      </c>
      <c r="L40" s="1">
        <f t="shared" si="32"/>
        <v>11</v>
      </c>
      <c r="M40" s="1">
        <f t="shared" si="33"/>
        <v>1</v>
      </c>
      <c r="N40" s="1">
        <f t="shared" si="34"/>
        <v>5</v>
      </c>
      <c r="O40" s="1">
        <f t="shared" si="35"/>
        <v>8</v>
      </c>
      <c r="P40" s="1">
        <f t="shared" si="36"/>
        <v>6</v>
      </c>
      <c r="Q40" s="1">
        <f t="shared" si="37"/>
        <v>6</v>
      </c>
      <c r="R40" s="1">
        <f t="shared" si="38"/>
        <v>9</v>
      </c>
      <c r="S40" s="1">
        <f t="shared" si="39"/>
        <v>5</v>
      </c>
      <c r="T40" s="1">
        <f t="shared" si="40"/>
        <v>5</v>
      </c>
      <c r="U40" s="1">
        <f t="shared" si="41"/>
        <v>5</v>
      </c>
      <c r="V40" s="1">
        <f t="shared" si="42"/>
        <v>2</v>
      </c>
      <c r="W40" s="1">
        <f t="shared" si="43"/>
        <v>4</v>
      </c>
      <c r="X40" s="1">
        <f t="shared" si="44"/>
        <v>8</v>
      </c>
      <c r="Y40" s="1">
        <f t="shared" si="45"/>
        <v>7</v>
      </c>
      <c r="Z40" s="1">
        <f t="shared" si="46"/>
        <v>6</v>
      </c>
      <c r="AA40" s="1" t="str">
        <f t="shared" si="27"/>
        <v>L</v>
      </c>
      <c r="AB40" s="1">
        <f t="shared" si="47"/>
        <v>4</v>
      </c>
      <c r="AC40" s="1" t="str">
        <f t="shared" si="28"/>
        <v>L</v>
      </c>
      <c r="AD40" s="1">
        <f t="shared" si="24"/>
        <v>3</v>
      </c>
      <c r="AE40" s="1">
        <f t="shared" si="25"/>
        <v>5</v>
      </c>
      <c r="AF40" s="1">
        <f t="shared" si="26"/>
        <v>2</v>
      </c>
      <c r="AG40" s="43"/>
    </row>
    <row r="41" spans="1:33" x14ac:dyDescent="0.3">
      <c r="A41" s="42">
        <v>46026</v>
      </c>
      <c r="B41" s="1">
        <v>40</v>
      </c>
      <c r="C41" s="1" t="s">
        <v>65</v>
      </c>
      <c r="D41" s="1" t="s">
        <v>25</v>
      </c>
      <c r="E41" s="1">
        <v>2</v>
      </c>
      <c r="F41" s="1">
        <v>3</v>
      </c>
      <c r="G41" s="1" t="s">
        <v>84</v>
      </c>
      <c r="H41" s="1" t="s">
        <v>83</v>
      </c>
      <c r="I41" s="1">
        <f t="shared" si="29"/>
        <v>17</v>
      </c>
      <c r="J41" s="1">
        <f t="shared" si="30"/>
        <v>11</v>
      </c>
      <c r="K41" s="1">
        <f t="shared" si="31"/>
        <v>4</v>
      </c>
      <c r="L41" s="1">
        <f t="shared" si="32"/>
        <v>12</v>
      </c>
      <c r="M41" s="1">
        <f t="shared" si="33"/>
        <v>1</v>
      </c>
      <c r="N41" s="1">
        <f t="shared" si="34"/>
        <v>5</v>
      </c>
      <c r="O41" s="1">
        <f t="shared" si="35"/>
        <v>8</v>
      </c>
      <c r="P41" s="1">
        <f t="shared" si="36"/>
        <v>6</v>
      </c>
      <c r="Q41" s="1">
        <f t="shared" si="37"/>
        <v>6</v>
      </c>
      <c r="R41" s="1">
        <f t="shared" si="38"/>
        <v>9</v>
      </c>
      <c r="S41" s="1">
        <f t="shared" si="39"/>
        <v>5</v>
      </c>
      <c r="T41" s="1">
        <f t="shared" si="40"/>
        <v>6</v>
      </c>
      <c r="U41" s="1">
        <f t="shared" si="41"/>
        <v>5</v>
      </c>
      <c r="V41" s="1">
        <f t="shared" si="42"/>
        <v>2</v>
      </c>
      <c r="W41" s="1">
        <f t="shared" si="43"/>
        <v>4</v>
      </c>
      <c r="X41" s="1">
        <f t="shared" si="44"/>
        <v>8</v>
      </c>
      <c r="Y41" s="1">
        <f t="shared" si="45"/>
        <v>7</v>
      </c>
      <c r="Z41" s="1">
        <f t="shared" si="46"/>
        <v>7</v>
      </c>
      <c r="AA41" s="1" t="str">
        <f t="shared" si="27"/>
        <v>L</v>
      </c>
      <c r="AB41" s="1">
        <f t="shared" si="47"/>
        <v>5</v>
      </c>
      <c r="AC41" s="1" t="str">
        <f t="shared" si="28"/>
        <v>OTL</v>
      </c>
      <c r="AD41" s="1">
        <f t="shared" si="24"/>
        <v>2</v>
      </c>
      <c r="AE41" s="1">
        <f t="shared" si="25"/>
        <v>5</v>
      </c>
      <c r="AF41" s="1">
        <f t="shared" si="26"/>
        <v>3</v>
      </c>
      <c r="AG41" s="43"/>
    </row>
    <row r="42" spans="1:33" x14ac:dyDescent="0.3">
      <c r="A42" s="42">
        <v>46028</v>
      </c>
      <c r="B42" s="1">
        <v>41</v>
      </c>
      <c r="C42" s="1" t="s">
        <v>65</v>
      </c>
      <c r="D42" s="1" t="s">
        <v>0</v>
      </c>
      <c r="E42" s="1">
        <v>4</v>
      </c>
      <c r="F42" s="1">
        <v>3</v>
      </c>
      <c r="G42" s="1" t="s">
        <v>84</v>
      </c>
      <c r="H42" s="1" t="s">
        <v>83</v>
      </c>
      <c r="I42" s="1">
        <f t="shared" si="29"/>
        <v>18</v>
      </c>
      <c r="J42" s="1">
        <f t="shared" si="30"/>
        <v>11</v>
      </c>
      <c r="K42" s="1">
        <f t="shared" si="31"/>
        <v>5</v>
      </c>
      <c r="L42" s="1">
        <f t="shared" si="32"/>
        <v>12</v>
      </c>
      <c r="M42" s="1">
        <f t="shared" si="33"/>
        <v>1</v>
      </c>
      <c r="N42" s="1">
        <f t="shared" si="34"/>
        <v>5</v>
      </c>
      <c r="O42" s="1">
        <f t="shared" si="35"/>
        <v>8</v>
      </c>
      <c r="P42" s="1">
        <f t="shared" si="36"/>
        <v>6</v>
      </c>
      <c r="Q42" s="1">
        <f t="shared" si="37"/>
        <v>6</v>
      </c>
      <c r="R42" s="1">
        <f t="shared" si="38"/>
        <v>10</v>
      </c>
      <c r="S42" s="1">
        <f t="shared" si="39"/>
        <v>5</v>
      </c>
      <c r="T42" s="1">
        <f t="shared" si="40"/>
        <v>6</v>
      </c>
      <c r="U42" s="1">
        <f t="shared" si="41"/>
        <v>5</v>
      </c>
      <c r="V42" s="1">
        <f t="shared" si="42"/>
        <v>2</v>
      </c>
      <c r="W42" s="1">
        <f t="shared" si="43"/>
        <v>4</v>
      </c>
      <c r="X42" s="1">
        <f t="shared" si="44"/>
        <v>9</v>
      </c>
      <c r="Y42" s="1">
        <f t="shared" si="45"/>
        <v>7</v>
      </c>
      <c r="Z42" s="1">
        <f t="shared" si="46"/>
        <v>7</v>
      </c>
      <c r="AA42" s="1" t="str">
        <f t="shared" si="27"/>
        <v>W</v>
      </c>
      <c r="AB42" s="1">
        <f t="shared" si="47"/>
        <v>1</v>
      </c>
      <c r="AC42" s="1" t="str">
        <f t="shared" si="28"/>
        <v>W</v>
      </c>
      <c r="AD42" s="1">
        <f t="shared" si="24"/>
        <v>2</v>
      </c>
      <c r="AE42" s="1">
        <f t="shared" si="25"/>
        <v>5</v>
      </c>
      <c r="AF42" s="1">
        <f t="shared" si="26"/>
        <v>3</v>
      </c>
      <c r="AG42" s="43"/>
    </row>
    <row r="43" spans="1:33" x14ac:dyDescent="0.3">
      <c r="A43" s="42">
        <v>46030</v>
      </c>
      <c r="B43" s="1">
        <v>42</v>
      </c>
      <c r="C43" s="1" t="s">
        <v>66</v>
      </c>
      <c r="D43" s="1" t="s">
        <v>23</v>
      </c>
      <c r="E43" s="1">
        <v>5</v>
      </c>
      <c r="F43" s="1">
        <v>3</v>
      </c>
      <c r="G43" s="1" t="s">
        <v>83</v>
      </c>
      <c r="H43" s="1" t="s">
        <v>83</v>
      </c>
      <c r="I43" s="1">
        <f t="shared" si="29"/>
        <v>19</v>
      </c>
      <c r="J43" s="1">
        <f t="shared" si="30"/>
        <v>11</v>
      </c>
      <c r="K43" s="1">
        <f t="shared" si="31"/>
        <v>5</v>
      </c>
      <c r="L43" s="1">
        <f t="shared" si="32"/>
        <v>12</v>
      </c>
      <c r="M43" s="1">
        <f t="shared" si="33"/>
        <v>1</v>
      </c>
      <c r="N43" s="1">
        <f t="shared" si="34"/>
        <v>5</v>
      </c>
      <c r="O43" s="1">
        <f t="shared" si="35"/>
        <v>9</v>
      </c>
      <c r="P43" s="1">
        <f t="shared" si="36"/>
        <v>6</v>
      </c>
      <c r="Q43" s="1">
        <f t="shared" si="37"/>
        <v>6</v>
      </c>
      <c r="R43" s="1">
        <f t="shared" si="38"/>
        <v>10</v>
      </c>
      <c r="S43" s="1">
        <f t="shared" si="39"/>
        <v>5</v>
      </c>
      <c r="T43" s="1">
        <f t="shared" si="40"/>
        <v>6</v>
      </c>
      <c r="U43" s="1">
        <f t="shared" si="41"/>
        <v>5</v>
      </c>
      <c r="V43" s="1">
        <f t="shared" si="42"/>
        <v>2</v>
      </c>
      <c r="W43" s="1">
        <f t="shared" si="43"/>
        <v>4</v>
      </c>
      <c r="X43" s="1">
        <f t="shared" si="44"/>
        <v>9</v>
      </c>
      <c r="Y43" s="1">
        <f t="shared" si="45"/>
        <v>7</v>
      </c>
      <c r="Z43" s="1">
        <f t="shared" si="46"/>
        <v>7</v>
      </c>
      <c r="AA43" s="1" t="str">
        <f t="shared" si="27"/>
        <v>W</v>
      </c>
      <c r="AB43" s="1">
        <f t="shared" si="47"/>
        <v>2</v>
      </c>
      <c r="AC43" s="1" t="str">
        <f t="shared" si="28"/>
        <v>W</v>
      </c>
      <c r="AD43" s="1">
        <f t="shared" si="24"/>
        <v>3</v>
      </c>
      <c r="AE43" s="1">
        <f t="shared" si="25"/>
        <v>5</v>
      </c>
      <c r="AF43" s="1">
        <f t="shared" si="26"/>
        <v>2</v>
      </c>
      <c r="AG43" s="43"/>
    </row>
    <row r="44" spans="1:33" x14ac:dyDescent="0.3">
      <c r="A44" s="42">
        <v>46032</v>
      </c>
      <c r="B44" s="1">
        <v>43</v>
      </c>
      <c r="C44" s="1" t="s">
        <v>66</v>
      </c>
      <c r="D44" s="1" t="s">
        <v>6</v>
      </c>
      <c r="E44" s="1">
        <v>4</v>
      </c>
      <c r="F44" s="1">
        <v>2</v>
      </c>
      <c r="G44" s="1" t="s">
        <v>83</v>
      </c>
      <c r="H44" s="1" t="s">
        <v>83</v>
      </c>
      <c r="I44" s="1">
        <f t="shared" si="29"/>
        <v>20</v>
      </c>
      <c r="J44" s="1">
        <f t="shared" si="30"/>
        <v>11</v>
      </c>
      <c r="K44" s="1">
        <f t="shared" si="31"/>
        <v>5</v>
      </c>
      <c r="L44" s="1">
        <f t="shared" si="32"/>
        <v>12</v>
      </c>
      <c r="M44" s="1">
        <f t="shared" si="33"/>
        <v>1</v>
      </c>
      <c r="N44" s="1">
        <f t="shared" si="34"/>
        <v>5</v>
      </c>
      <c r="O44" s="1">
        <f t="shared" si="35"/>
        <v>10</v>
      </c>
      <c r="P44" s="1">
        <f t="shared" si="36"/>
        <v>6</v>
      </c>
      <c r="Q44" s="1">
        <f t="shared" si="37"/>
        <v>6</v>
      </c>
      <c r="R44" s="1">
        <f t="shared" si="38"/>
        <v>10</v>
      </c>
      <c r="S44" s="1">
        <f t="shared" si="39"/>
        <v>5</v>
      </c>
      <c r="T44" s="1">
        <f t="shared" si="40"/>
        <v>6</v>
      </c>
      <c r="U44" s="1">
        <f t="shared" si="41"/>
        <v>5</v>
      </c>
      <c r="V44" s="1">
        <f t="shared" si="42"/>
        <v>2</v>
      </c>
      <c r="W44" s="1">
        <f t="shared" si="43"/>
        <v>4</v>
      </c>
      <c r="X44" s="1">
        <f t="shared" si="44"/>
        <v>10</v>
      </c>
      <c r="Y44" s="1">
        <f t="shared" si="45"/>
        <v>7</v>
      </c>
      <c r="Z44" s="1">
        <f t="shared" si="46"/>
        <v>7</v>
      </c>
      <c r="AA44" s="1" t="str">
        <f t="shared" si="27"/>
        <v>W</v>
      </c>
      <c r="AB44" s="1">
        <f t="shared" si="47"/>
        <v>3</v>
      </c>
      <c r="AC44" s="1" t="str">
        <f t="shared" si="28"/>
        <v>W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46033</v>
      </c>
      <c r="B45" s="1">
        <v>44</v>
      </c>
      <c r="C45" s="1" t="s">
        <v>65</v>
      </c>
      <c r="D45" s="1" t="s">
        <v>8</v>
      </c>
      <c r="E45" s="1">
        <v>7</v>
      </c>
      <c r="F45" s="1">
        <v>2</v>
      </c>
      <c r="G45" s="1" t="s">
        <v>83</v>
      </c>
      <c r="H45" s="1" t="s">
        <v>83</v>
      </c>
      <c r="I45" s="1">
        <f t="shared" si="29"/>
        <v>21</v>
      </c>
      <c r="J45" s="1">
        <f t="shared" si="30"/>
        <v>11</v>
      </c>
      <c r="K45" s="1">
        <f t="shared" si="31"/>
        <v>5</v>
      </c>
      <c r="L45" s="1">
        <f t="shared" si="32"/>
        <v>12</v>
      </c>
      <c r="M45" s="1">
        <f t="shared" si="33"/>
        <v>1</v>
      </c>
      <c r="N45" s="1">
        <f t="shared" si="34"/>
        <v>5</v>
      </c>
      <c r="O45" s="1">
        <f t="shared" si="35"/>
        <v>10</v>
      </c>
      <c r="P45" s="1">
        <f t="shared" si="36"/>
        <v>6</v>
      </c>
      <c r="Q45" s="1">
        <f t="shared" si="37"/>
        <v>6</v>
      </c>
      <c r="R45" s="1">
        <f t="shared" si="38"/>
        <v>11</v>
      </c>
      <c r="S45" s="1">
        <f t="shared" si="39"/>
        <v>5</v>
      </c>
      <c r="T45" s="1">
        <f t="shared" si="40"/>
        <v>6</v>
      </c>
      <c r="U45" s="1">
        <f t="shared" si="41"/>
        <v>6</v>
      </c>
      <c r="V45" s="1">
        <f t="shared" si="42"/>
        <v>2</v>
      </c>
      <c r="W45" s="1">
        <f t="shared" si="43"/>
        <v>4</v>
      </c>
      <c r="X45" s="1">
        <f t="shared" si="44"/>
        <v>11</v>
      </c>
      <c r="Y45" s="1">
        <f t="shared" si="45"/>
        <v>7</v>
      </c>
      <c r="Z45" s="1">
        <f t="shared" si="46"/>
        <v>7</v>
      </c>
      <c r="AA45" s="1" t="str">
        <f t="shared" si="27"/>
        <v>W</v>
      </c>
      <c r="AB45" s="1">
        <f t="shared" si="47"/>
        <v>4</v>
      </c>
      <c r="AC45" s="1" t="str">
        <f t="shared" si="28"/>
        <v>W</v>
      </c>
      <c r="AD45" s="1">
        <f t="shared" si="48"/>
        <v>5</v>
      </c>
      <c r="AE45" s="1">
        <f t="shared" si="49"/>
        <v>3</v>
      </c>
      <c r="AF45" s="1">
        <f t="shared" si="50"/>
        <v>2</v>
      </c>
      <c r="AG45" s="43"/>
    </row>
    <row r="46" spans="1:33" x14ac:dyDescent="0.3">
      <c r="A46" s="42">
        <v>46036</v>
      </c>
      <c r="B46" s="1">
        <v>45</v>
      </c>
      <c r="C46" s="1" t="s">
        <v>65</v>
      </c>
      <c r="D46" s="1" t="s">
        <v>18</v>
      </c>
      <c r="E46" s="1">
        <v>3</v>
      </c>
      <c r="F46" s="1">
        <v>2</v>
      </c>
      <c r="G46" s="1" t="s">
        <v>84</v>
      </c>
      <c r="H46" s="1" t="s">
        <v>83</v>
      </c>
      <c r="I46" s="1">
        <f t="shared" si="29"/>
        <v>22</v>
      </c>
      <c r="J46" s="1">
        <f t="shared" si="30"/>
        <v>11</v>
      </c>
      <c r="K46" s="1">
        <f t="shared" si="31"/>
        <v>6</v>
      </c>
      <c r="L46" s="1">
        <f t="shared" si="32"/>
        <v>12</v>
      </c>
      <c r="M46" s="1">
        <f t="shared" si="33"/>
        <v>1</v>
      </c>
      <c r="N46" s="1">
        <f t="shared" si="34"/>
        <v>5</v>
      </c>
      <c r="O46" s="1">
        <f t="shared" si="35"/>
        <v>10</v>
      </c>
      <c r="P46" s="1">
        <f t="shared" si="36"/>
        <v>6</v>
      </c>
      <c r="Q46" s="1">
        <f t="shared" si="37"/>
        <v>6</v>
      </c>
      <c r="R46" s="1">
        <f t="shared" si="38"/>
        <v>12</v>
      </c>
      <c r="S46" s="1">
        <f t="shared" si="39"/>
        <v>5</v>
      </c>
      <c r="T46" s="1">
        <f t="shared" si="40"/>
        <v>6</v>
      </c>
      <c r="U46" s="1">
        <f t="shared" si="41"/>
        <v>7</v>
      </c>
      <c r="V46" s="1">
        <f t="shared" si="42"/>
        <v>2</v>
      </c>
      <c r="W46" s="1">
        <f t="shared" si="43"/>
        <v>4</v>
      </c>
      <c r="X46" s="1">
        <f t="shared" si="44"/>
        <v>12</v>
      </c>
      <c r="Y46" s="1">
        <f t="shared" si="45"/>
        <v>7</v>
      </c>
      <c r="Z46" s="1">
        <f t="shared" si="46"/>
        <v>7</v>
      </c>
      <c r="AA46" s="1" t="str">
        <f t="shared" si="27"/>
        <v>W</v>
      </c>
      <c r="AB46" s="1">
        <f t="shared" si="47"/>
        <v>5</v>
      </c>
      <c r="AC46" s="1" t="str">
        <f t="shared" si="28"/>
        <v>W</v>
      </c>
      <c r="AD46" s="1">
        <f t="shared" si="48"/>
        <v>5</v>
      </c>
      <c r="AE46" s="1">
        <f t="shared" si="49"/>
        <v>3</v>
      </c>
      <c r="AF46" s="1">
        <f t="shared" si="50"/>
        <v>2</v>
      </c>
      <c r="AG46" s="43"/>
    </row>
    <row r="47" spans="1:33" x14ac:dyDescent="0.3">
      <c r="A47" s="42">
        <v>46037</v>
      </c>
      <c r="B47" s="1">
        <v>46</v>
      </c>
      <c r="C47" s="1" t="s">
        <v>66</v>
      </c>
      <c r="D47" s="1" t="s">
        <v>4</v>
      </c>
      <c r="E47" s="1">
        <v>6</v>
      </c>
      <c r="F47" s="1">
        <v>5</v>
      </c>
      <c r="G47" s="1" t="s">
        <v>84</v>
      </c>
      <c r="H47" s="1" t="s">
        <v>83</v>
      </c>
      <c r="I47" s="1">
        <f t="shared" si="29"/>
        <v>23</v>
      </c>
      <c r="J47" s="1">
        <f t="shared" si="30"/>
        <v>11</v>
      </c>
      <c r="K47" s="1">
        <f t="shared" si="31"/>
        <v>7</v>
      </c>
      <c r="L47" s="1">
        <f t="shared" si="32"/>
        <v>12</v>
      </c>
      <c r="M47" s="1">
        <f t="shared" si="33"/>
        <v>1</v>
      </c>
      <c r="N47" s="1">
        <f t="shared" si="34"/>
        <v>5</v>
      </c>
      <c r="O47" s="1">
        <f t="shared" si="35"/>
        <v>11</v>
      </c>
      <c r="P47" s="1">
        <f t="shared" si="36"/>
        <v>6</v>
      </c>
      <c r="Q47" s="1">
        <f t="shared" si="37"/>
        <v>6</v>
      </c>
      <c r="R47" s="1">
        <f t="shared" si="38"/>
        <v>12</v>
      </c>
      <c r="S47" s="1">
        <f t="shared" si="39"/>
        <v>5</v>
      </c>
      <c r="T47" s="1">
        <f t="shared" si="40"/>
        <v>6</v>
      </c>
      <c r="U47" s="1">
        <f t="shared" si="41"/>
        <v>7</v>
      </c>
      <c r="V47" s="1">
        <f t="shared" si="42"/>
        <v>2</v>
      </c>
      <c r="W47" s="1">
        <f t="shared" si="43"/>
        <v>4</v>
      </c>
      <c r="X47" s="1">
        <f t="shared" si="44"/>
        <v>12</v>
      </c>
      <c r="Y47" s="1">
        <f t="shared" si="45"/>
        <v>7</v>
      </c>
      <c r="Z47" s="1">
        <f t="shared" si="46"/>
        <v>7</v>
      </c>
      <c r="AA47" s="1" t="str">
        <f t="shared" si="27"/>
        <v>W</v>
      </c>
      <c r="AB47" s="1">
        <f t="shared" si="47"/>
        <v>6</v>
      </c>
      <c r="AC47" s="1" t="str">
        <f t="shared" si="28"/>
        <v>W</v>
      </c>
      <c r="AD47" s="1">
        <f t="shared" si="48"/>
        <v>6</v>
      </c>
      <c r="AE47" s="1">
        <f t="shared" si="49"/>
        <v>3</v>
      </c>
      <c r="AF47" s="1">
        <f t="shared" si="50"/>
        <v>1</v>
      </c>
      <c r="AG47" s="43"/>
    </row>
    <row r="48" spans="1:33" x14ac:dyDescent="0.3">
      <c r="A48" s="42">
        <v>46039</v>
      </c>
      <c r="B48" s="1">
        <v>47</v>
      </c>
      <c r="C48" s="1" t="s">
        <v>66</v>
      </c>
      <c r="D48" s="1" t="s">
        <v>15</v>
      </c>
      <c r="E48" s="1">
        <v>7</v>
      </c>
      <c r="F48" s="1">
        <v>2</v>
      </c>
      <c r="G48" s="1" t="s">
        <v>83</v>
      </c>
      <c r="H48" s="1" t="s">
        <v>83</v>
      </c>
      <c r="I48" s="1">
        <f t="shared" si="29"/>
        <v>24</v>
      </c>
      <c r="J48" s="1">
        <f t="shared" si="30"/>
        <v>11</v>
      </c>
      <c r="K48" s="1">
        <f t="shared" si="31"/>
        <v>7</v>
      </c>
      <c r="L48" s="1">
        <f t="shared" si="32"/>
        <v>12</v>
      </c>
      <c r="M48" s="1">
        <f t="shared" si="33"/>
        <v>1</v>
      </c>
      <c r="N48" s="1">
        <f t="shared" si="34"/>
        <v>5</v>
      </c>
      <c r="O48" s="1">
        <f t="shared" si="35"/>
        <v>12</v>
      </c>
      <c r="P48" s="1">
        <f t="shared" si="36"/>
        <v>6</v>
      </c>
      <c r="Q48" s="1">
        <f t="shared" si="37"/>
        <v>6</v>
      </c>
      <c r="R48" s="1">
        <f t="shared" si="38"/>
        <v>12</v>
      </c>
      <c r="S48" s="1">
        <f t="shared" si="39"/>
        <v>5</v>
      </c>
      <c r="T48" s="1">
        <f t="shared" si="40"/>
        <v>6</v>
      </c>
      <c r="U48" s="1">
        <f t="shared" si="41"/>
        <v>7</v>
      </c>
      <c r="V48" s="1">
        <f t="shared" si="42"/>
        <v>2</v>
      </c>
      <c r="W48" s="1">
        <f t="shared" si="43"/>
        <v>4</v>
      </c>
      <c r="X48" s="1">
        <f t="shared" si="44"/>
        <v>13</v>
      </c>
      <c r="Y48" s="1">
        <f t="shared" si="45"/>
        <v>7</v>
      </c>
      <c r="Z48" s="1">
        <f t="shared" si="46"/>
        <v>7</v>
      </c>
      <c r="AA48" s="1" t="str">
        <f t="shared" si="27"/>
        <v>W</v>
      </c>
      <c r="AB48" s="1">
        <f t="shared" si="47"/>
        <v>7</v>
      </c>
      <c r="AC48" s="1" t="str">
        <f t="shared" si="28"/>
        <v>W</v>
      </c>
      <c r="AD48" s="1">
        <f t="shared" si="48"/>
        <v>7</v>
      </c>
      <c r="AE48" s="1">
        <f t="shared" si="49"/>
        <v>2</v>
      </c>
      <c r="AF48" s="1">
        <f t="shared" si="50"/>
        <v>1</v>
      </c>
      <c r="AG48" s="43"/>
    </row>
    <row r="49" spans="1:33" x14ac:dyDescent="0.3">
      <c r="A49" s="42">
        <v>46041</v>
      </c>
      <c r="B49" s="1">
        <v>48</v>
      </c>
      <c r="C49" s="1" t="s">
        <v>66</v>
      </c>
      <c r="D49" s="1" t="s">
        <v>10</v>
      </c>
      <c r="E49" s="1">
        <v>1</v>
      </c>
      <c r="F49" s="1">
        <v>2</v>
      </c>
      <c r="G49" s="1" t="s">
        <v>83</v>
      </c>
      <c r="H49" s="1" t="s">
        <v>83</v>
      </c>
      <c r="I49" s="1">
        <f t="shared" si="29"/>
        <v>24</v>
      </c>
      <c r="J49" s="1">
        <f t="shared" si="30"/>
        <v>12</v>
      </c>
      <c r="K49" s="1">
        <f t="shared" si="31"/>
        <v>7</v>
      </c>
      <c r="L49" s="1">
        <f t="shared" si="32"/>
        <v>12</v>
      </c>
      <c r="M49" s="1">
        <f t="shared" si="33"/>
        <v>1</v>
      </c>
      <c r="N49" s="1">
        <f t="shared" si="34"/>
        <v>5</v>
      </c>
      <c r="O49" s="1">
        <f t="shared" si="35"/>
        <v>12</v>
      </c>
      <c r="P49" s="1">
        <f t="shared" si="36"/>
        <v>7</v>
      </c>
      <c r="Q49" s="1">
        <f t="shared" si="37"/>
        <v>6</v>
      </c>
      <c r="R49" s="1">
        <f t="shared" si="38"/>
        <v>12</v>
      </c>
      <c r="S49" s="1">
        <f t="shared" si="39"/>
        <v>5</v>
      </c>
      <c r="T49" s="1">
        <f t="shared" si="40"/>
        <v>6</v>
      </c>
      <c r="U49" s="1">
        <f t="shared" si="41"/>
        <v>7</v>
      </c>
      <c r="V49" s="1">
        <f t="shared" si="42"/>
        <v>2</v>
      </c>
      <c r="W49" s="1">
        <f t="shared" si="43"/>
        <v>4</v>
      </c>
      <c r="X49" s="1">
        <f t="shared" si="44"/>
        <v>13</v>
      </c>
      <c r="Y49" s="1">
        <f t="shared" si="45"/>
        <v>7</v>
      </c>
      <c r="Z49" s="1">
        <f t="shared" si="46"/>
        <v>7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7</v>
      </c>
      <c r="AE49" s="1">
        <f t="shared" si="49"/>
        <v>2</v>
      </c>
      <c r="AF49" s="1">
        <f t="shared" si="50"/>
        <v>1</v>
      </c>
      <c r="AG49" s="43"/>
    </row>
    <row r="50" spans="1:33" x14ac:dyDescent="0.3">
      <c r="A50" s="42">
        <v>46044</v>
      </c>
      <c r="B50" s="1">
        <v>49</v>
      </c>
      <c r="C50" s="1" t="s">
        <v>65</v>
      </c>
      <c r="D50" s="1" t="s">
        <v>29</v>
      </c>
      <c r="E50" s="1">
        <v>3</v>
      </c>
      <c r="F50" s="1">
        <v>4</v>
      </c>
      <c r="G50" s="1" t="s">
        <v>83</v>
      </c>
      <c r="H50" s="1" t="s">
        <v>83</v>
      </c>
      <c r="I50" s="1">
        <f t="shared" si="29"/>
        <v>24</v>
      </c>
      <c r="J50" s="1">
        <f t="shared" si="30"/>
        <v>13</v>
      </c>
      <c r="K50" s="1">
        <f t="shared" si="31"/>
        <v>7</v>
      </c>
      <c r="L50" s="1">
        <f t="shared" si="32"/>
        <v>12</v>
      </c>
      <c r="M50" s="1">
        <f t="shared" si="33"/>
        <v>1</v>
      </c>
      <c r="N50" s="1">
        <f t="shared" si="34"/>
        <v>5</v>
      </c>
      <c r="O50" s="1">
        <f t="shared" si="35"/>
        <v>12</v>
      </c>
      <c r="P50" s="1">
        <f t="shared" si="36"/>
        <v>7</v>
      </c>
      <c r="Q50" s="1">
        <f t="shared" si="37"/>
        <v>6</v>
      </c>
      <c r="R50" s="1">
        <f t="shared" si="38"/>
        <v>12</v>
      </c>
      <c r="S50" s="1">
        <f t="shared" si="39"/>
        <v>6</v>
      </c>
      <c r="T50" s="1">
        <f t="shared" si="40"/>
        <v>6</v>
      </c>
      <c r="U50" s="1">
        <f t="shared" si="41"/>
        <v>7</v>
      </c>
      <c r="V50" s="1">
        <f t="shared" si="42"/>
        <v>2</v>
      </c>
      <c r="W50" s="1">
        <f t="shared" si="43"/>
        <v>4</v>
      </c>
      <c r="X50" s="1">
        <f t="shared" si="44"/>
        <v>13</v>
      </c>
      <c r="Y50" s="1">
        <f t="shared" si="45"/>
        <v>7</v>
      </c>
      <c r="Z50" s="1">
        <f t="shared" si="46"/>
        <v>7</v>
      </c>
      <c r="AA50" s="1" t="str">
        <f t="shared" si="27"/>
        <v>L</v>
      </c>
      <c r="AB50" s="1">
        <f t="shared" si="47"/>
        <v>2</v>
      </c>
      <c r="AC50" s="1" t="str">
        <f t="shared" si="28"/>
        <v>L</v>
      </c>
      <c r="AD50" s="1">
        <f t="shared" si="48"/>
        <v>7</v>
      </c>
      <c r="AE50" s="1">
        <f t="shared" si="49"/>
        <v>2</v>
      </c>
      <c r="AF50" s="1">
        <f t="shared" si="50"/>
        <v>1</v>
      </c>
      <c r="AG50" s="43"/>
    </row>
    <row r="51" spans="1:33" x14ac:dyDescent="0.3">
      <c r="A51" s="42">
        <v>46045</v>
      </c>
      <c r="B51" s="1">
        <v>50</v>
      </c>
      <c r="C51" s="1" t="s">
        <v>65</v>
      </c>
      <c r="D51" s="1" t="s">
        <v>4</v>
      </c>
      <c r="E51" s="1">
        <v>6</v>
      </c>
      <c r="F51" s="1">
        <v>3</v>
      </c>
      <c r="G51" s="1" t="s">
        <v>83</v>
      </c>
      <c r="H51" s="1" t="s">
        <v>83</v>
      </c>
      <c r="I51" s="1">
        <f t="shared" si="29"/>
        <v>25</v>
      </c>
      <c r="J51" s="1">
        <f t="shared" si="30"/>
        <v>13</v>
      </c>
      <c r="K51" s="1">
        <f t="shared" si="31"/>
        <v>7</v>
      </c>
      <c r="L51" s="1">
        <f t="shared" si="32"/>
        <v>12</v>
      </c>
      <c r="M51" s="1">
        <f t="shared" si="33"/>
        <v>1</v>
      </c>
      <c r="N51" s="1">
        <f t="shared" si="34"/>
        <v>5</v>
      </c>
      <c r="O51" s="1">
        <f t="shared" si="35"/>
        <v>12</v>
      </c>
      <c r="P51" s="1">
        <f t="shared" si="36"/>
        <v>7</v>
      </c>
      <c r="Q51" s="1">
        <f t="shared" si="37"/>
        <v>6</v>
      </c>
      <c r="R51" s="1">
        <f t="shared" si="38"/>
        <v>13</v>
      </c>
      <c r="S51" s="1">
        <f t="shared" si="39"/>
        <v>6</v>
      </c>
      <c r="T51" s="1">
        <f t="shared" si="40"/>
        <v>6</v>
      </c>
      <c r="U51" s="1">
        <f t="shared" si="41"/>
        <v>7</v>
      </c>
      <c r="V51" s="1">
        <f t="shared" si="42"/>
        <v>2</v>
      </c>
      <c r="W51" s="1">
        <f t="shared" si="43"/>
        <v>4</v>
      </c>
      <c r="X51" s="1">
        <f t="shared" si="44"/>
        <v>13</v>
      </c>
      <c r="Y51" s="1">
        <f t="shared" si="45"/>
        <v>7</v>
      </c>
      <c r="Z51" s="1">
        <f t="shared" si="46"/>
        <v>7</v>
      </c>
      <c r="AA51" s="1" t="str">
        <f t="shared" si="27"/>
        <v>W</v>
      </c>
      <c r="AB51" s="1">
        <f t="shared" si="47"/>
        <v>1</v>
      </c>
      <c r="AC51" s="1" t="str">
        <f t="shared" si="28"/>
        <v>W</v>
      </c>
      <c r="AD51" s="1">
        <f t="shared" si="48"/>
        <v>8</v>
      </c>
      <c r="AE51" s="1">
        <f t="shared" si="49"/>
        <v>2</v>
      </c>
      <c r="AF51" s="1">
        <f t="shared" si="50"/>
        <v>0</v>
      </c>
      <c r="AG51" s="43"/>
    </row>
    <row r="52" spans="1:33" x14ac:dyDescent="0.3">
      <c r="A52" s="42">
        <v>46047</v>
      </c>
      <c r="B52" s="1">
        <v>51</v>
      </c>
      <c r="C52" s="1" t="s">
        <v>65</v>
      </c>
      <c r="D52" s="1" t="s">
        <v>11</v>
      </c>
      <c r="E52" s="1">
        <v>1</v>
      </c>
      <c r="F52" s="1">
        <v>7</v>
      </c>
      <c r="G52" s="1" t="s">
        <v>83</v>
      </c>
      <c r="H52" s="1" t="s">
        <v>83</v>
      </c>
      <c r="I52" s="1">
        <f t="shared" si="29"/>
        <v>25</v>
      </c>
      <c r="J52" s="1">
        <f t="shared" si="30"/>
        <v>14</v>
      </c>
      <c r="K52" s="1">
        <f t="shared" si="31"/>
        <v>7</v>
      </c>
      <c r="L52" s="1">
        <f t="shared" si="32"/>
        <v>12</v>
      </c>
      <c r="M52" s="1">
        <f t="shared" si="33"/>
        <v>1</v>
      </c>
      <c r="N52" s="1">
        <f t="shared" si="34"/>
        <v>5</v>
      </c>
      <c r="O52" s="1">
        <f t="shared" si="35"/>
        <v>12</v>
      </c>
      <c r="P52" s="1">
        <f t="shared" si="36"/>
        <v>7</v>
      </c>
      <c r="Q52" s="1">
        <f t="shared" si="37"/>
        <v>6</v>
      </c>
      <c r="R52" s="1">
        <f t="shared" si="38"/>
        <v>13</v>
      </c>
      <c r="S52" s="1">
        <f t="shared" si="39"/>
        <v>7</v>
      </c>
      <c r="T52" s="1">
        <f t="shared" si="40"/>
        <v>6</v>
      </c>
      <c r="U52" s="1">
        <f t="shared" si="41"/>
        <v>7</v>
      </c>
      <c r="V52" s="1">
        <f t="shared" si="42"/>
        <v>2</v>
      </c>
      <c r="W52" s="1">
        <f t="shared" si="43"/>
        <v>4</v>
      </c>
      <c r="X52" s="1">
        <f t="shared" si="44"/>
        <v>13</v>
      </c>
      <c r="Y52" s="1">
        <f t="shared" si="45"/>
        <v>7</v>
      </c>
      <c r="Z52" s="1">
        <f t="shared" si="46"/>
        <v>7</v>
      </c>
      <c r="AA52" s="1" t="str">
        <f t="shared" si="27"/>
        <v>L</v>
      </c>
      <c r="AB52" s="1">
        <f t="shared" si="47"/>
        <v>1</v>
      </c>
      <c r="AC52" s="1" t="str">
        <f t="shared" si="28"/>
        <v>L</v>
      </c>
      <c r="AD52" s="1">
        <f t="shared" si="48"/>
        <v>7</v>
      </c>
      <c r="AE52" s="1">
        <f t="shared" si="49"/>
        <v>3</v>
      </c>
      <c r="AF52" s="1">
        <f t="shared" si="50"/>
        <v>0</v>
      </c>
      <c r="AG52" s="43"/>
    </row>
    <row r="53" spans="1:33" x14ac:dyDescent="0.3">
      <c r="A53" s="42">
        <v>46049</v>
      </c>
      <c r="B53" s="1">
        <v>52</v>
      </c>
      <c r="C53" s="1" t="s">
        <v>65</v>
      </c>
      <c r="D53" s="1" t="s">
        <v>16</v>
      </c>
      <c r="E53" s="1">
        <v>2</v>
      </c>
      <c r="F53" s="1">
        <v>3</v>
      </c>
      <c r="G53" s="1" t="s">
        <v>84</v>
      </c>
      <c r="H53" s="1" t="s">
        <v>83</v>
      </c>
      <c r="I53" s="1">
        <f t="shared" si="29"/>
        <v>25</v>
      </c>
      <c r="J53" s="1">
        <f t="shared" si="30"/>
        <v>14</v>
      </c>
      <c r="K53" s="1">
        <f t="shared" si="31"/>
        <v>7</v>
      </c>
      <c r="L53" s="1">
        <f t="shared" si="32"/>
        <v>13</v>
      </c>
      <c r="M53" s="1">
        <f t="shared" si="33"/>
        <v>1</v>
      </c>
      <c r="N53" s="1">
        <f t="shared" si="34"/>
        <v>5</v>
      </c>
      <c r="O53" s="1">
        <f t="shared" si="35"/>
        <v>12</v>
      </c>
      <c r="P53" s="1">
        <f t="shared" si="36"/>
        <v>7</v>
      </c>
      <c r="Q53" s="1">
        <f t="shared" si="37"/>
        <v>6</v>
      </c>
      <c r="R53" s="1">
        <f t="shared" si="38"/>
        <v>13</v>
      </c>
      <c r="S53" s="1">
        <f t="shared" si="39"/>
        <v>7</v>
      </c>
      <c r="T53" s="1">
        <f t="shared" si="40"/>
        <v>7</v>
      </c>
      <c r="U53" s="1">
        <f t="shared" si="41"/>
        <v>7</v>
      </c>
      <c r="V53" s="1">
        <f t="shared" si="42"/>
        <v>2</v>
      </c>
      <c r="W53" s="1">
        <f t="shared" si="43"/>
        <v>4</v>
      </c>
      <c r="X53" s="1">
        <f t="shared" si="44"/>
        <v>13</v>
      </c>
      <c r="Y53" s="1">
        <f t="shared" si="45"/>
        <v>7</v>
      </c>
      <c r="Z53" s="1">
        <f t="shared" si="46"/>
        <v>7</v>
      </c>
      <c r="AA53" s="1" t="str">
        <f t="shared" si="27"/>
        <v>L</v>
      </c>
      <c r="AB53" s="1">
        <f t="shared" si="47"/>
        <v>2</v>
      </c>
      <c r="AC53" s="1" t="str">
        <f t="shared" si="28"/>
        <v>OTL</v>
      </c>
      <c r="AD53" s="1">
        <f t="shared" si="48"/>
        <v>6</v>
      </c>
      <c r="AE53" s="1">
        <f t="shared" si="49"/>
        <v>3</v>
      </c>
      <c r="AF53" s="1">
        <f t="shared" si="50"/>
        <v>1</v>
      </c>
      <c r="AG53" s="43"/>
    </row>
    <row r="54" spans="1:33" x14ac:dyDescent="0.3">
      <c r="A54" s="42">
        <v>46051</v>
      </c>
      <c r="B54" s="1">
        <v>53</v>
      </c>
      <c r="C54" s="1" t="s">
        <v>66</v>
      </c>
      <c r="D54" s="1" t="s">
        <v>22</v>
      </c>
      <c r="E54" s="1">
        <v>4</v>
      </c>
      <c r="F54" s="1">
        <v>5</v>
      </c>
      <c r="G54" s="1" t="s">
        <v>84</v>
      </c>
      <c r="H54" s="1" t="s">
        <v>84</v>
      </c>
      <c r="I54" s="1">
        <f t="shared" si="29"/>
        <v>25</v>
      </c>
      <c r="J54" s="1">
        <f t="shared" si="30"/>
        <v>14</v>
      </c>
      <c r="K54" s="1">
        <f t="shared" si="31"/>
        <v>7</v>
      </c>
      <c r="L54" s="1">
        <f t="shared" si="32"/>
        <v>14</v>
      </c>
      <c r="M54" s="1">
        <f t="shared" si="33"/>
        <v>1</v>
      </c>
      <c r="N54" s="1">
        <f t="shared" si="34"/>
        <v>6</v>
      </c>
      <c r="O54" s="1">
        <f t="shared" si="35"/>
        <v>12</v>
      </c>
      <c r="P54" s="1">
        <f t="shared" si="36"/>
        <v>7</v>
      </c>
      <c r="Q54" s="1">
        <f t="shared" si="37"/>
        <v>7</v>
      </c>
      <c r="R54" s="1">
        <f t="shared" si="38"/>
        <v>13</v>
      </c>
      <c r="S54" s="1">
        <f t="shared" si="39"/>
        <v>7</v>
      </c>
      <c r="T54" s="1">
        <f t="shared" si="40"/>
        <v>7</v>
      </c>
      <c r="U54" s="1">
        <f t="shared" si="41"/>
        <v>7</v>
      </c>
      <c r="V54" s="1">
        <f t="shared" si="42"/>
        <v>2</v>
      </c>
      <c r="W54" s="1">
        <f t="shared" si="43"/>
        <v>4</v>
      </c>
      <c r="X54" s="1">
        <f t="shared" si="44"/>
        <v>13</v>
      </c>
      <c r="Y54" s="1">
        <f t="shared" si="45"/>
        <v>7</v>
      </c>
      <c r="Z54" s="1">
        <f t="shared" si="46"/>
        <v>8</v>
      </c>
      <c r="AA54" s="1" t="str">
        <f t="shared" si="27"/>
        <v>L</v>
      </c>
      <c r="AB54" s="1">
        <f t="shared" si="47"/>
        <v>3</v>
      </c>
      <c r="AC54" s="1" t="str">
        <f t="shared" si="28"/>
        <v>OTL</v>
      </c>
      <c r="AD54" s="1">
        <f t="shared" si="48"/>
        <v>5</v>
      </c>
      <c r="AE54" s="1">
        <f t="shared" si="49"/>
        <v>3</v>
      </c>
      <c r="AF54" s="1">
        <f t="shared" si="50"/>
        <v>2</v>
      </c>
      <c r="AG54" s="43"/>
    </row>
    <row r="55" spans="1:33" x14ac:dyDescent="0.3">
      <c r="A55" s="42">
        <v>46053</v>
      </c>
      <c r="B55" s="1">
        <v>54</v>
      </c>
      <c r="C55" s="1" t="s">
        <v>66</v>
      </c>
      <c r="D55" s="1" t="s">
        <v>7</v>
      </c>
      <c r="E55" s="1">
        <v>2</v>
      </c>
      <c r="F55" s="1">
        <v>3</v>
      </c>
      <c r="G55" s="1" t="s">
        <v>83</v>
      </c>
      <c r="H55" s="1" t="s">
        <v>83</v>
      </c>
      <c r="I55" s="1">
        <f t="shared" si="29"/>
        <v>25</v>
      </c>
      <c r="J55" s="1">
        <f t="shared" si="30"/>
        <v>15</v>
      </c>
      <c r="K55" s="1">
        <f t="shared" si="31"/>
        <v>7</v>
      </c>
      <c r="L55" s="1">
        <f t="shared" si="32"/>
        <v>14</v>
      </c>
      <c r="M55" s="1">
        <f t="shared" si="33"/>
        <v>1</v>
      </c>
      <c r="N55" s="1">
        <f t="shared" si="34"/>
        <v>6</v>
      </c>
      <c r="O55" s="1">
        <f t="shared" si="35"/>
        <v>12</v>
      </c>
      <c r="P55" s="1">
        <f t="shared" si="36"/>
        <v>8</v>
      </c>
      <c r="Q55" s="1">
        <f t="shared" si="37"/>
        <v>7</v>
      </c>
      <c r="R55" s="1">
        <f t="shared" si="38"/>
        <v>13</v>
      </c>
      <c r="S55" s="1">
        <f t="shared" si="39"/>
        <v>7</v>
      </c>
      <c r="T55" s="1">
        <f t="shared" si="40"/>
        <v>7</v>
      </c>
      <c r="U55" s="1">
        <f t="shared" si="41"/>
        <v>7</v>
      </c>
      <c r="V55" s="1">
        <f t="shared" si="42"/>
        <v>3</v>
      </c>
      <c r="W55" s="1">
        <f t="shared" si="43"/>
        <v>4</v>
      </c>
      <c r="X55" s="1">
        <f t="shared" si="44"/>
        <v>13</v>
      </c>
      <c r="Y55" s="1">
        <f t="shared" si="45"/>
        <v>8</v>
      </c>
      <c r="Z55" s="1">
        <f t="shared" si="46"/>
        <v>8</v>
      </c>
      <c r="AA55" s="1" t="str">
        <f t="shared" si="27"/>
        <v>L</v>
      </c>
      <c r="AB55" s="1">
        <f t="shared" si="47"/>
        <v>4</v>
      </c>
      <c r="AC55" s="1" t="str">
        <f t="shared" si="28"/>
        <v>L</v>
      </c>
      <c r="AD55" s="1">
        <f t="shared" si="48"/>
        <v>4</v>
      </c>
      <c r="AE55" s="1">
        <f t="shared" si="49"/>
        <v>4</v>
      </c>
      <c r="AF55" s="1">
        <f t="shared" si="50"/>
        <v>2</v>
      </c>
      <c r="AG55" s="43"/>
    </row>
    <row r="56" spans="1:33" x14ac:dyDescent="0.3">
      <c r="A56" s="42">
        <v>46054</v>
      </c>
      <c r="B56" s="1">
        <v>55</v>
      </c>
      <c r="C56" s="1" t="s">
        <v>65</v>
      </c>
      <c r="D56" s="1" t="s">
        <v>31</v>
      </c>
      <c r="E56" s="1">
        <v>3</v>
      </c>
      <c r="F56" s="1">
        <v>4</v>
      </c>
      <c r="G56" s="1" t="s">
        <v>83</v>
      </c>
      <c r="H56" s="1" t="s">
        <v>83</v>
      </c>
      <c r="I56" s="1">
        <f t="shared" si="29"/>
        <v>25</v>
      </c>
      <c r="J56" s="1">
        <f t="shared" si="30"/>
        <v>16</v>
      </c>
      <c r="K56" s="1">
        <f t="shared" si="31"/>
        <v>7</v>
      </c>
      <c r="L56" s="1">
        <f t="shared" si="32"/>
        <v>14</v>
      </c>
      <c r="M56" s="1">
        <f t="shared" si="33"/>
        <v>1</v>
      </c>
      <c r="N56" s="1">
        <f t="shared" si="34"/>
        <v>6</v>
      </c>
      <c r="O56" s="1">
        <f t="shared" si="35"/>
        <v>12</v>
      </c>
      <c r="P56" s="1">
        <f t="shared" si="36"/>
        <v>8</v>
      </c>
      <c r="Q56" s="1">
        <f t="shared" si="37"/>
        <v>7</v>
      </c>
      <c r="R56" s="1">
        <f t="shared" si="38"/>
        <v>13</v>
      </c>
      <c r="S56" s="1">
        <f t="shared" si="39"/>
        <v>8</v>
      </c>
      <c r="T56" s="1">
        <f t="shared" si="40"/>
        <v>7</v>
      </c>
      <c r="U56" s="1">
        <f t="shared" si="41"/>
        <v>7</v>
      </c>
      <c r="V56" s="1">
        <f t="shared" si="42"/>
        <v>4</v>
      </c>
      <c r="W56" s="1">
        <f t="shared" si="43"/>
        <v>4</v>
      </c>
      <c r="X56" s="1">
        <f t="shared" si="44"/>
        <v>13</v>
      </c>
      <c r="Y56" s="1">
        <f t="shared" si="45"/>
        <v>9</v>
      </c>
      <c r="Z56" s="1">
        <f t="shared" si="46"/>
        <v>8</v>
      </c>
      <c r="AA56" s="1" t="str">
        <f t="shared" si="27"/>
        <v>L</v>
      </c>
      <c r="AB56" s="1">
        <f t="shared" si="47"/>
        <v>5</v>
      </c>
      <c r="AC56" s="1" t="str">
        <f t="shared" si="28"/>
        <v>L</v>
      </c>
      <c r="AD56" s="1">
        <f t="shared" si="48"/>
        <v>3</v>
      </c>
      <c r="AE56" s="1">
        <f t="shared" si="49"/>
        <v>5</v>
      </c>
      <c r="AF56" s="1">
        <f t="shared" si="50"/>
        <v>2</v>
      </c>
      <c r="AG56" s="43"/>
    </row>
    <row r="57" spans="1:33" x14ac:dyDescent="0.3">
      <c r="A57" s="42">
        <v>46057</v>
      </c>
      <c r="B57" s="1">
        <v>56</v>
      </c>
      <c r="C57" s="1" t="s">
        <v>66</v>
      </c>
      <c r="D57" s="1" t="s">
        <v>3</v>
      </c>
      <c r="E57" s="1">
        <v>5</v>
      </c>
      <c r="F57" s="1">
        <v>2</v>
      </c>
      <c r="G57" s="1" t="s">
        <v>83</v>
      </c>
      <c r="H57" s="1" t="s">
        <v>83</v>
      </c>
      <c r="I57" s="1">
        <f t="shared" si="29"/>
        <v>26</v>
      </c>
      <c r="J57" s="1">
        <f t="shared" si="30"/>
        <v>16</v>
      </c>
      <c r="K57" s="1">
        <f t="shared" si="31"/>
        <v>7</v>
      </c>
      <c r="L57" s="1">
        <f t="shared" si="32"/>
        <v>14</v>
      </c>
      <c r="M57" s="1">
        <f t="shared" si="33"/>
        <v>1</v>
      </c>
      <c r="N57" s="1">
        <f t="shared" si="34"/>
        <v>6</v>
      </c>
      <c r="O57" s="1">
        <f t="shared" si="35"/>
        <v>13</v>
      </c>
      <c r="P57" s="1">
        <f t="shared" si="36"/>
        <v>8</v>
      </c>
      <c r="Q57" s="1">
        <f t="shared" si="37"/>
        <v>7</v>
      </c>
      <c r="R57" s="1">
        <f t="shared" si="38"/>
        <v>13</v>
      </c>
      <c r="S57" s="1">
        <f t="shared" si="39"/>
        <v>8</v>
      </c>
      <c r="T57" s="1">
        <f t="shared" si="40"/>
        <v>7</v>
      </c>
      <c r="U57" s="1">
        <f t="shared" si="41"/>
        <v>8</v>
      </c>
      <c r="V57" s="1">
        <f t="shared" si="42"/>
        <v>4</v>
      </c>
      <c r="W57" s="1">
        <f t="shared" si="43"/>
        <v>4</v>
      </c>
      <c r="X57" s="1">
        <f t="shared" si="44"/>
        <v>14</v>
      </c>
      <c r="Y57" s="1">
        <f t="shared" si="45"/>
        <v>9</v>
      </c>
      <c r="Z57" s="1">
        <f t="shared" si="46"/>
        <v>8</v>
      </c>
      <c r="AA57" s="1" t="str">
        <f t="shared" si="27"/>
        <v>W</v>
      </c>
      <c r="AB57" s="1">
        <f t="shared" si="47"/>
        <v>1</v>
      </c>
      <c r="AC57" s="1" t="str">
        <f t="shared" si="28"/>
        <v>W</v>
      </c>
      <c r="AD57" s="1">
        <f t="shared" si="48"/>
        <v>3</v>
      </c>
      <c r="AE57" s="1">
        <f t="shared" si="49"/>
        <v>5</v>
      </c>
      <c r="AF57" s="1">
        <f t="shared" si="50"/>
        <v>2</v>
      </c>
      <c r="AG57" s="43"/>
    </row>
    <row r="58" spans="1:33" x14ac:dyDescent="0.3">
      <c r="A58" s="42">
        <v>46058</v>
      </c>
      <c r="B58" s="1">
        <v>57</v>
      </c>
      <c r="C58" s="1" t="s">
        <v>66</v>
      </c>
      <c r="D58" s="1" t="s">
        <v>18</v>
      </c>
      <c r="E58" s="1">
        <v>4</v>
      </c>
      <c r="F58" s="1">
        <v>1</v>
      </c>
      <c r="G58" s="1" t="s">
        <v>83</v>
      </c>
      <c r="H58" s="1" t="s">
        <v>83</v>
      </c>
      <c r="I58" s="1">
        <f t="shared" si="29"/>
        <v>27</v>
      </c>
      <c r="J58" s="1">
        <f t="shared" si="30"/>
        <v>16</v>
      </c>
      <c r="K58" s="1">
        <f t="shared" si="31"/>
        <v>7</v>
      </c>
      <c r="L58" s="1">
        <f t="shared" si="32"/>
        <v>14</v>
      </c>
      <c r="M58" s="1">
        <f t="shared" si="33"/>
        <v>1</v>
      </c>
      <c r="N58" s="1">
        <f t="shared" si="34"/>
        <v>6</v>
      </c>
      <c r="O58" s="1">
        <f t="shared" si="35"/>
        <v>14</v>
      </c>
      <c r="P58" s="1">
        <f t="shared" si="36"/>
        <v>8</v>
      </c>
      <c r="Q58" s="1">
        <f t="shared" si="37"/>
        <v>7</v>
      </c>
      <c r="R58" s="1">
        <f t="shared" si="38"/>
        <v>13</v>
      </c>
      <c r="S58" s="1">
        <f t="shared" si="39"/>
        <v>8</v>
      </c>
      <c r="T58" s="1">
        <f t="shared" si="40"/>
        <v>7</v>
      </c>
      <c r="U58" s="1">
        <f t="shared" si="41"/>
        <v>9</v>
      </c>
      <c r="V58" s="1">
        <f t="shared" si="42"/>
        <v>4</v>
      </c>
      <c r="W58" s="1">
        <f t="shared" si="43"/>
        <v>4</v>
      </c>
      <c r="X58" s="1">
        <f t="shared" si="44"/>
        <v>15</v>
      </c>
      <c r="Y58" s="1">
        <f t="shared" si="45"/>
        <v>9</v>
      </c>
      <c r="Z58" s="1">
        <f t="shared" si="46"/>
        <v>8</v>
      </c>
      <c r="AA58" s="1" t="str">
        <f t="shared" si="27"/>
        <v>W</v>
      </c>
      <c r="AB58" s="1">
        <f t="shared" si="47"/>
        <v>2</v>
      </c>
      <c r="AC58" s="1" t="str">
        <f t="shared" si="28"/>
        <v>W</v>
      </c>
      <c r="AD58" s="1">
        <f t="shared" si="48"/>
        <v>3</v>
      </c>
      <c r="AE58" s="1">
        <f t="shared" si="49"/>
        <v>5</v>
      </c>
      <c r="AF58" s="1">
        <f t="shared" si="50"/>
        <v>2</v>
      </c>
      <c r="AG58" s="43"/>
    </row>
    <row r="59" spans="1:33" x14ac:dyDescent="0.3">
      <c r="A59" s="42">
        <v>46078</v>
      </c>
      <c r="B59" s="1">
        <v>58</v>
      </c>
      <c r="C59" s="1" t="s">
        <v>65</v>
      </c>
      <c r="D59" s="1" t="s">
        <v>18</v>
      </c>
      <c r="E59" s="1">
        <v>6</v>
      </c>
      <c r="F59" s="1">
        <v>4</v>
      </c>
      <c r="G59" s="1" t="s">
        <v>83</v>
      </c>
      <c r="H59" s="1" t="s">
        <v>83</v>
      </c>
      <c r="I59" s="1">
        <f t="shared" si="29"/>
        <v>28</v>
      </c>
      <c r="J59" s="1">
        <f t="shared" si="30"/>
        <v>16</v>
      </c>
      <c r="K59" s="1">
        <f t="shared" si="31"/>
        <v>7</v>
      </c>
      <c r="L59" s="1">
        <f t="shared" si="32"/>
        <v>14</v>
      </c>
      <c r="M59" s="1">
        <f t="shared" si="33"/>
        <v>1</v>
      </c>
      <c r="N59" s="1">
        <f t="shared" si="34"/>
        <v>6</v>
      </c>
      <c r="O59" s="1">
        <f t="shared" si="35"/>
        <v>14</v>
      </c>
      <c r="P59" s="1">
        <f t="shared" si="36"/>
        <v>8</v>
      </c>
      <c r="Q59" s="1">
        <f t="shared" si="37"/>
        <v>7</v>
      </c>
      <c r="R59" s="1">
        <f t="shared" si="38"/>
        <v>14</v>
      </c>
      <c r="S59" s="1">
        <f t="shared" si="39"/>
        <v>8</v>
      </c>
      <c r="T59" s="1">
        <f t="shared" si="40"/>
        <v>7</v>
      </c>
      <c r="U59" s="1">
        <f t="shared" si="41"/>
        <v>10</v>
      </c>
      <c r="V59" s="1">
        <f t="shared" si="42"/>
        <v>4</v>
      </c>
      <c r="W59" s="1">
        <f t="shared" si="43"/>
        <v>4</v>
      </c>
      <c r="X59" s="1">
        <f t="shared" si="44"/>
        <v>16</v>
      </c>
      <c r="Y59" s="1">
        <f t="shared" si="45"/>
        <v>9</v>
      </c>
      <c r="Z59" s="1">
        <f t="shared" si="46"/>
        <v>8</v>
      </c>
      <c r="AA59" s="1" t="str">
        <f t="shared" si="27"/>
        <v>W</v>
      </c>
      <c r="AB59" s="1">
        <f t="shared" si="47"/>
        <v>3</v>
      </c>
      <c r="AC59" s="1" t="str">
        <f t="shared" si="28"/>
        <v>W</v>
      </c>
      <c r="AD59" s="1">
        <f t="shared" si="48"/>
        <v>4</v>
      </c>
      <c r="AE59" s="1">
        <f t="shared" si="49"/>
        <v>4</v>
      </c>
      <c r="AF59" s="1">
        <f t="shared" si="50"/>
        <v>2</v>
      </c>
      <c r="AG59" s="43"/>
    </row>
    <row r="60" spans="1:33" x14ac:dyDescent="0.3">
      <c r="A60" s="42">
        <v>46080</v>
      </c>
      <c r="B60" s="1">
        <v>59</v>
      </c>
      <c r="C60" s="1" t="s">
        <v>65</v>
      </c>
      <c r="D60" s="1" t="s">
        <v>1</v>
      </c>
      <c r="E60" s="1">
        <v>2</v>
      </c>
      <c r="F60" s="1">
        <v>3</v>
      </c>
      <c r="G60" s="1" t="s">
        <v>83</v>
      </c>
      <c r="H60" s="1" t="s">
        <v>83</v>
      </c>
      <c r="I60" s="1">
        <f t="shared" si="29"/>
        <v>28</v>
      </c>
      <c r="J60" s="1">
        <f t="shared" si="30"/>
        <v>17</v>
      </c>
      <c r="K60" s="1">
        <f t="shared" si="31"/>
        <v>7</v>
      </c>
      <c r="L60" s="1">
        <f t="shared" si="32"/>
        <v>14</v>
      </c>
      <c r="M60" s="1">
        <f t="shared" si="33"/>
        <v>1</v>
      </c>
      <c r="N60" s="1">
        <f t="shared" si="34"/>
        <v>6</v>
      </c>
      <c r="O60" s="1">
        <f t="shared" si="35"/>
        <v>14</v>
      </c>
      <c r="P60" s="1">
        <f t="shared" si="36"/>
        <v>8</v>
      </c>
      <c r="Q60" s="1">
        <f t="shared" si="37"/>
        <v>7</v>
      </c>
      <c r="R60" s="1">
        <f t="shared" si="38"/>
        <v>14</v>
      </c>
      <c r="S60" s="1">
        <f t="shared" si="39"/>
        <v>9</v>
      </c>
      <c r="T60" s="1">
        <f t="shared" si="40"/>
        <v>7</v>
      </c>
      <c r="U60" s="1">
        <f t="shared" si="41"/>
        <v>10</v>
      </c>
      <c r="V60" s="1">
        <f t="shared" si="42"/>
        <v>4</v>
      </c>
      <c r="W60" s="1">
        <f t="shared" si="43"/>
        <v>4</v>
      </c>
      <c r="X60" s="1">
        <f t="shared" si="44"/>
        <v>16</v>
      </c>
      <c r="Y60" s="1">
        <f t="shared" si="45"/>
        <v>9</v>
      </c>
      <c r="Z60" s="1">
        <f t="shared" si="46"/>
        <v>8</v>
      </c>
      <c r="AA60" s="1" t="str">
        <f t="shared" si="27"/>
        <v>L</v>
      </c>
      <c r="AB60" s="1">
        <f t="shared" si="47"/>
        <v>1</v>
      </c>
      <c r="AC60" s="1" t="str">
        <f t="shared" si="28"/>
        <v>L</v>
      </c>
      <c r="AD60" s="1">
        <f t="shared" si="48"/>
        <v>4</v>
      </c>
      <c r="AE60" s="1">
        <f t="shared" si="49"/>
        <v>4</v>
      </c>
      <c r="AF60" s="1">
        <f t="shared" si="50"/>
        <v>2</v>
      </c>
      <c r="AG60" s="43"/>
    </row>
    <row r="61" spans="1:33" x14ac:dyDescent="0.3">
      <c r="A61" s="42">
        <v>46082</v>
      </c>
      <c r="B61" s="1">
        <v>60</v>
      </c>
      <c r="C61" s="1" t="s">
        <v>65</v>
      </c>
      <c r="D61" s="1" t="s">
        <v>9</v>
      </c>
      <c r="E61" s="1">
        <v>0</v>
      </c>
      <c r="F61" s="1">
        <v>5</v>
      </c>
      <c r="G61" s="1" t="s">
        <v>83</v>
      </c>
      <c r="H61" s="1" t="s">
        <v>83</v>
      </c>
      <c r="I61" s="1">
        <f t="shared" si="29"/>
        <v>28</v>
      </c>
      <c r="J61" s="1">
        <f t="shared" si="30"/>
        <v>18</v>
      </c>
      <c r="K61" s="1">
        <f t="shared" si="31"/>
        <v>7</v>
      </c>
      <c r="L61" s="1">
        <f t="shared" si="32"/>
        <v>14</v>
      </c>
      <c r="M61" s="1">
        <f t="shared" si="33"/>
        <v>1</v>
      </c>
      <c r="N61" s="1">
        <f t="shared" si="34"/>
        <v>6</v>
      </c>
      <c r="O61" s="1">
        <f t="shared" si="35"/>
        <v>14</v>
      </c>
      <c r="P61" s="1">
        <f t="shared" si="36"/>
        <v>8</v>
      </c>
      <c r="Q61" s="1">
        <f t="shared" si="37"/>
        <v>7</v>
      </c>
      <c r="R61" s="1">
        <f t="shared" si="38"/>
        <v>14</v>
      </c>
      <c r="S61" s="1">
        <f t="shared" si="39"/>
        <v>10</v>
      </c>
      <c r="T61" s="1">
        <f t="shared" si="40"/>
        <v>7</v>
      </c>
      <c r="U61" s="1">
        <f t="shared" si="41"/>
        <v>10</v>
      </c>
      <c r="V61" s="1">
        <f t="shared" si="42"/>
        <v>4</v>
      </c>
      <c r="W61" s="1">
        <f t="shared" si="43"/>
        <v>4</v>
      </c>
      <c r="X61" s="1">
        <f t="shared" si="44"/>
        <v>16</v>
      </c>
      <c r="Y61" s="1">
        <f t="shared" si="45"/>
        <v>9</v>
      </c>
      <c r="Z61" s="1">
        <f t="shared" si="46"/>
        <v>8</v>
      </c>
      <c r="AA61" s="1" t="str">
        <f t="shared" si="27"/>
        <v>L</v>
      </c>
      <c r="AB61" s="1">
        <f t="shared" si="47"/>
        <v>2</v>
      </c>
      <c r="AC61" s="1" t="str">
        <f t="shared" si="28"/>
        <v>L</v>
      </c>
      <c r="AD61" s="1">
        <f t="shared" si="48"/>
        <v>3</v>
      </c>
      <c r="AE61" s="1">
        <f t="shared" si="49"/>
        <v>5</v>
      </c>
      <c r="AF61" s="1">
        <f t="shared" si="50"/>
        <v>2</v>
      </c>
      <c r="AG61" s="43"/>
    </row>
    <row r="62" spans="1:33" x14ac:dyDescent="0.3">
      <c r="A62" s="42">
        <v>46084</v>
      </c>
      <c r="B62" s="1">
        <v>61</v>
      </c>
      <c r="C62" s="1" t="s">
        <v>65</v>
      </c>
      <c r="D62" s="1" t="s">
        <v>28</v>
      </c>
      <c r="E62" s="1">
        <v>2</v>
      </c>
      <c r="F62" s="1">
        <v>3</v>
      </c>
      <c r="G62" s="1" t="s">
        <v>83</v>
      </c>
      <c r="H62" s="1" t="s">
        <v>83</v>
      </c>
      <c r="I62" s="1">
        <f t="shared" si="29"/>
        <v>28</v>
      </c>
      <c r="J62" s="1">
        <f t="shared" si="30"/>
        <v>19</v>
      </c>
      <c r="K62" s="1">
        <f t="shared" si="31"/>
        <v>7</v>
      </c>
      <c r="L62" s="1">
        <f t="shared" si="32"/>
        <v>14</v>
      </c>
      <c r="M62" s="1">
        <f t="shared" si="33"/>
        <v>1</v>
      </c>
      <c r="N62" s="1">
        <f t="shared" si="34"/>
        <v>6</v>
      </c>
      <c r="O62" s="1">
        <f t="shared" si="35"/>
        <v>14</v>
      </c>
      <c r="P62" s="1">
        <f t="shared" si="36"/>
        <v>8</v>
      </c>
      <c r="Q62" s="1">
        <f t="shared" si="37"/>
        <v>7</v>
      </c>
      <c r="R62" s="1">
        <f t="shared" si="38"/>
        <v>14</v>
      </c>
      <c r="S62" s="1">
        <f t="shared" si="39"/>
        <v>11</v>
      </c>
      <c r="T62" s="1">
        <f t="shared" si="40"/>
        <v>7</v>
      </c>
      <c r="U62" s="1">
        <f t="shared" si="41"/>
        <v>10</v>
      </c>
      <c r="V62" s="1">
        <f t="shared" si="42"/>
        <v>4</v>
      </c>
      <c r="W62" s="1">
        <f t="shared" si="43"/>
        <v>4</v>
      </c>
      <c r="X62" s="1">
        <f t="shared" si="44"/>
        <v>16</v>
      </c>
      <c r="Y62" s="1">
        <f t="shared" si="45"/>
        <v>9</v>
      </c>
      <c r="Z62" s="1">
        <f t="shared" si="46"/>
        <v>8</v>
      </c>
      <c r="AA62" s="1" t="str">
        <f t="shared" si="27"/>
        <v>L</v>
      </c>
      <c r="AB62" s="1">
        <f t="shared" si="47"/>
        <v>3</v>
      </c>
      <c r="AC62" s="1" t="str">
        <f t="shared" si="28"/>
        <v>L</v>
      </c>
      <c r="AD62" s="1">
        <f t="shared" si="48"/>
        <v>3</v>
      </c>
      <c r="AE62" s="1">
        <f t="shared" si="49"/>
        <v>5</v>
      </c>
      <c r="AF62" s="1">
        <f t="shared" si="50"/>
        <v>2</v>
      </c>
      <c r="AG62" s="43"/>
    </row>
    <row r="63" spans="1:33" x14ac:dyDescent="0.3">
      <c r="A63" s="42">
        <v>46085</v>
      </c>
      <c r="B63" s="1">
        <v>62</v>
      </c>
      <c r="C63" s="1" t="s">
        <v>65</v>
      </c>
      <c r="D63" s="1" t="s">
        <v>21</v>
      </c>
      <c r="E63" s="1">
        <v>4</v>
      </c>
      <c r="F63" s="1">
        <v>3</v>
      </c>
      <c r="G63" s="1" t="s">
        <v>84</v>
      </c>
      <c r="H63" s="1" t="s">
        <v>83</v>
      </c>
      <c r="I63" s="1">
        <f t="shared" si="29"/>
        <v>29</v>
      </c>
      <c r="J63" s="1">
        <f t="shared" si="30"/>
        <v>19</v>
      </c>
      <c r="K63" s="1">
        <f t="shared" si="31"/>
        <v>8</v>
      </c>
      <c r="L63" s="1">
        <f t="shared" si="32"/>
        <v>14</v>
      </c>
      <c r="M63" s="1">
        <f t="shared" si="33"/>
        <v>1</v>
      </c>
      <c r="N63" s="1">
        <f t="shared" si="34"/>
        <v>6</v>
      </c>
      <c r="O63" s="1">
        <f t="shared" si="35"/>
        <v>14</v>
      </c>
      <c r="P63" s="1">
        <f t="shared" si="36"/>
        <v>8</v>
      </c>
      <c r="Q63" s="1">
        <f t="shared" si="37"/>
        <v>7</v>
      </c>
      <c r="R63" s="1">
        <f t="shared" si="38"/>
        <v>15</v>
      </c>
      <c r="S63" s="1">
        <f t="shared" si="39"/>
        <v>11</v>
      </c>
      <c r="T63" s="1">
        <f t="shared" si="40"/>
        <v>7</v>
      </c>
      <c r="U63" s="1">
        <f t="shared" si="41"/>
        <v>10</v>
      </c>
      <c r="V63" s="1">
        <f t="shared" si="42"/>
        <v>4</v>
      </c>
      <c r="W63" s="1">
        <f t="shared" si="43"/>
        <v>4</v>
      </c>
      <c r="X63" s="1">
        <f t="shared" si="44"/>
        <v>16</v>
      </c>
      <c r="Y63" s="1">
        <f t="shared" si="45"/>
        <v>9</v>
      </c>
      <c r="Z63" s="1">
        <f t="shared" si="46"/>
        <v>8</v>
      </c>
      <c r="AA63" s="1" t="str">
        <f t="shared" si="27"/>
        <v>W</v>
      </c>
      <c r="AB63" s="1">
        <f t="shared" si="47"/>
        <v>1</v>
      </c>
      <c r="AC63" s="1" t="str">
        <f t="shared" si="28"/>
        <v>W</v>
      </c>
      <c r="AD63" s="1">
        <f t="shared" si="48"/>
        <v>4</v>
      </c>
      <c r="AE63" s="1">
        <f t="shared" si="49"/>
        <v>5</v>
      </c>
      <c r="AF63" s="1">
        <f t="shared" si="50"/>
        <v>1</v>
      </c>
      <c r="AG63" s="43"/>
    </row>
    <row r="64" spans="1:33" x14ac:dyDescent="0.3">
      <c r="A64" s="42">
        <v>46087</v>
      </c>
      <c r="B64" s="1">
        <v>63</v>
      </c>
      <c r="C64" s="1" t="s">
        <v>66</v>
      </c>
      <c r="D64" s="1" t="s">
        <v>17</v>
      </c>
      <c r="E64" s="1">
        <v>2</v>
      </c>
      <c r="F64" s="1">
        <v>4</v>
      </c>
      <c r="G64" s="1" t="s">
        <v>83</v>
      </c>
      <c r="H64" s="1" t="s">
        <v>83</v>
      </c>
      <c r="I64" s="1">
        <f t="shared" si="29"/>
        <v>29</v>
      </c>
      <c r="J64" s="1">
        <f t="shared" si="30"/>
        <v>20</v>
      </c>
      <c r="K64" s="1">
        <f t="shared" si="31"/>
        <v>8</v>
      </c>
      <c r="L64" s="1">
        <f t="shared" si="32"/>
        <v>14</v>
      </c>
      <c r="M64" s="1">
        <f t="shared" si="33"/>
        <v>1</v>
      </c>
      <c r="N64" s="1">
        <f t="shared" si="34"/>
        <v>6</v>
      </c>
      <c r="O64" s="1">
        <f t="shared" si="35"/>
        <v>14</v>
      </c>
      <c r="P64" s="1">
        <f t="shared" si="36"/>
        <v>9</v>
      </c>
      <c r="Q64" s="1">
        <f t="shared" si="37"/>
        <v>7</v>
      </c>
      <c r="R64" s="1">
        <f t="shared" si="38"/>
        <v>15</v>
      </c>
      <c r="S64" s="1">
        <f t="shared" si="39"/>
        <v>11</v>
      </c>
      <c r="T64" s="1">
        <f t="shared" si="40"/>
        <v>7</v>
      </c>
      <c r="U64" s="1">
        <f t="shared" si="41"/>
        <v>10</v>
      </c>
      <c r="V64" s="1">
        <f t="shared" si="42"/>
        <v>4</v>
      </c>
      <c r="W64" s="1">
        <f t="shared" si="43"/>
        <v>4</v>
      </c>
      <c r="X64" s="1">
        <f t="shared" si="44"/>
        <v>16</v>
      </c>
      <c r="Y64" s="1">
        <f t="shared" si="45"/>
        <v>10</v>
      </c>
      <c r="Z64" s="1">
        <f t="shared" si="46"/>
        <v>8</v>
      </c>
      <c r="AA64" s="1" t="str">
        <f t="shared" si="27"/>
        <v>L</v>
      </c>
      <c r="AB64" s="1">
        <f t="shared" si="47"/>
        <v>1</v>
      </c>
      <c r="AC64" s="1" t="str">
        <f t="shared" si="28"/>
        <v>L</v>
      </c>
      <c r="AD64" s="1">
        <f t="shared" si="48"/>
        <v>4</v>
      </c>
      <c r="AE64" s="1">
        <f t="shared" si="49"/>
        <v>6</v>
      </c>
      <c r="AF64" s="1">
        <f t="shared" si="50"/>
        <v>0</v>
      </c>
      <c r="AG64" s="43"/>
    </row>
    <row r="65" spans="1:33" x14ac:dyDescent="0.3">
      <c r="A65" s="42">
        <v>46089</v>
      </c>
      <c r="B65" s="1">
        <v>64</v>
      </c>
      <c r="C65" s="1" t="s">
        <v>66</v>
      </c>
      <c r="D65" s="1" t="s">
        <v>20</v>
      </c>
      <c r="E65" s="1">
        <v>2</v>
      </c>
      <c r="F65" s="1">
        <v>4</v>
      </c>
      <c r="G65" s="1" t="s">
        <v>83</v>
      </c>
      <c r="H65" s="1" t="s">
        <v>83</v>
      </c>
      <c r="I65" s="1">
        <f t="shared" si="29"/>
        <v>29</v>
      </c>
      <c r="J65" s="1">
        <f t="shared" si="30"/>
        <v>21</v>
      </c>
      <c r="K65" s="1">
        <f t="shared" si="31"/>
        <v>8</v>
      </c>
      <c r="L65" s="1">
        <f t="shared" si="32"/>
        <v>14</v>
      </c>
      <c r="M65" s="1">
        <f t="shared" si="33"/>
        <v>1</v>
      </c>
      <c r="N65" s="1">
        <f t="shared" si="34"/>
        <v>6</v>
      </c>
      <c r="O65" s="1">
        <f t="shared" si="35"/>
        <v>14</v>
      </c>
      <c r="P65" s="1">
        <f t="shared" si="36"/>
        <v>10</v>
      </c>
      <c r="Q65" s="1">
        <f t="shared" si="37"/>
        <v>7</v>
      </c>
      <c r="R65" s="1">
        <f t="shared" si="38"/>
        <v>15</v>
      </c>
      <c r="S65" s="1">
        <f t="shared" si="39"/>
        <v>11</v>
      </c>
      <c r="T65" s="1">
        <f t="shared" si="40"/>
        <v>7</v>
      </c>
      <c r="U65" s="1">
        <f t="shared" si="41"/>
        <v>10</v>
      </c>
      <c r="V65" s="1">
        <f t="shared" si="42"/>
        <v>5</v>
      </c>
      <c r="W65" s="1">
        <f t="shared" si="43"/>
        <v>4</v>
      </c>
      <c r="X65" s="1">
        <f t="shared" si="44"/>
        <v>16</v>
      </c>
      <c r="Y65" s="1">
        <f t="shared" si="45"/>
        <v>11</v>
      </c>
      <c r="Z65" s="1">
        <f t="shared" si="46"/>
        <v>8</v>
      </c>
      <c r="AA65" s="1" t="str">
        <f t="shared" si="27"/>
        <v>L</v>
      </c>
      <c r="AB65" s="1">
        <f t="shared" si="47"/>
        <v>2</v>
      </c>
      <c r="AC65" s="1" t="str">
        <f t="shared" si="28"/>
        <v>L</v>
      </c>
      <c r="AD65" s="1">
        <f t="shared" si="48"/>
        <v>4</v>
      </c>
      <c r="AE65" s="1">
        <f t="shared" si="49"/>
        <v>6</v>
      </c>
      <c r="AF65" s="1">
        <f t="shared" si="50"/>
        <v>0</v>
      </c>
      <c r="AG65" s="43"/>
    </row>
    <row r="66" spans="1:33" x14ac:dyDescent="0.3">
      <c r="A66" s="42">
        <v>46091</v>
      </c>
      <c r="B66" s="1">
        <v>65</v>
      </c>
      <c r="C66" s="1" t="s">
        <v>65</v>
      </c>
      <c r="D66" s="1" t="s">
        <v>22</v>
      </c>
      <c r="E66" s="1">
        <v>1</v>
      </c>
      <c r="F66" s="1">
        <v>2</v>
      </c>
      <c r="G66" s="1" t="s">
        <v>83</v>
      </c>
      <c r="H66" s="1" t="s">
        <v>83</v>
      </c>
      <c r="I66" s="1">
        <f t="shared" si="29"/>
        <v>29</v>
      </c>
      <c r="J66" s="1">
        <f t="shared" si="30"/>
        <v>22</v>
      </c>
      <c r="K66" s="1">
        <f t="shared" si="31"/>
        <v>8</v>
      </c>
      <c r="L66" s="1">
        <f t="shared" si="32"/>
        <v>14</v>
      </c>
      <c r="M66" s="1">
        <f t="shared" si="33"/>
        <v>1</v>
      </c>
      <c r="N66" s="1">
        <f t="shared" si="34"/>
        <v>6</v>
      </c>
      <c r="O66" s="1">
        <f t="shared" si="35"/>
        <v>14</v>
      </c>
      <c r="P66" s="1">
        <f t="shared" si="36"/>
        <v>10</v>
      </c>
      <c r="Q66" s="1">
        <f t="shared" si="37"/>
        <v>7</v>
      </c>
      <c r="R66" s="1">
        <f t="shared" si="38"/>
        <v>15</v>
      </c>
      <c r="S66" s="1">
        <f t="shared" si="39"/>
        <v>12</v>
      </c>
      <c r="T66" s="1">
        <f t="shared" si="40"/>
        <v>7</v>
      </c>
      <c r="U66" s="1">
        <f t="shared" si="41"/>
        <v>10</v>
      </c>
      <c r="V66" s="1">
        <f t="shared" si="42"/>
        <v>5</v>
      </c>
      <c r="W66" s="1">
        <f t="shared" si="43"/>
        <v>4</v>
      </c>
      <c r="X66" s="1">
        <f t="shared" si="44"/>
        <v>16</v>
      </c>
      <c r="Y66" s="1">
        <f t="shared" si="45"/>
        <v>12</v>
      </c>
      <c r="Z66" s="1">
        <f t="shared" si="46"/>
        <v>8</v>
      </c>
      <c r="AA66" s="1" t="str">
        <f t="shared" ref="AA66:AA83" si="51">IF(E66="","",IF(E66&gt;F66,"W","L"))</f>
        <v>L</v>
      </c>
      <c r="AB66" s="1">
        <f t="shared" si="47"/>
        <v>3</v>
      </c>
      <c r="AC66" s="1" t="str">
        <f t="shared" ref="AC66:AC83" si="52">IF(E66="","",IF(E66&gt;F66,"W",IF(AND(E66&lt;F66,G66=$AK$2,H66=$AK$2),"L","OTL")))</f>
        <v>L</v>
      </c>
      <c r="AD66" s="1">
        <f t="shared" si="48"/>
        <v>4</v>
      </c>
      <c r="AE66" s="1">
        <f t="shared" si="49"/>
        <v>6</v>
      </c>
      <c r="AF66" s="1">
        <f t="shared" si="50"/>
        <v>0</v>
      </c>
      <c r="AG66" s="43"/>
    </row>
    <row r="67" spans="1:33" x14ac:dyDescent="0.3">
      <c r="A67" s="42">
        <v>46093</v>
      </c>
      <c r="B67" s="1">
        <v>66</v>
      </c>
      <c r="C67" s="1" t="s">
        <v>66</v>
      </c>
      <c r="D67" s="1" t="s">
        <v>9</v>
      </c>
      <c r="E67" s="1">
        <v>6</v>
      </c>
      <c r="F67" s="1">
        <v>2</v>
      </c>
      <c r="G67" s="1" t="s">
        <v>83</v>
      </c>
      <c r="H67" s="1" t="s">
        <v>83</v>
      </c>
      <c r="I67" s="1">
        <f t="shared" ref="I67:I83" si="53">IF(E67="","",IF(E67&gt;F67,I66+1,I66))</f>
        <v>30</v>
      </c>
      <c r="J67" s="1">
        <f t="shared" ref="J67:J83" si="54">IF(E67="","",IF(AND(F67&gt;E67,G67=$AK$2,H67=$AK$2),J66+1,J66))</f>
        <v>22</v>
      </c>
      <c r="K67" s="1">
        <f t="shared" ref="K67:K83" si="55">IF(E67="","",IF(AND(G67=$AK$1,E67&gt;F67),K66+1,K66))</f>
        <v>8</v>
      </c>
      <c r="L67" s="1">
        <f t="shared" ref="L67:L83" si="56">IF(E67="","",IF(AND(OR(G67=$AK$1,H67=$AK$1),E67&lt;F67),L66+1,L66))</f>
        <v>14</v>
      </c>
      <c r="M67" s="1">
        <f t="shared" ref="M67:M83" si="57">IF(E67="","",IF(AND(H67=$AK$1,E67&gt;F67),M66+1,M66))</f>
        <v>1</v>
      </c>
      <c r="N67" s="1">
        <f t="shared" ref="N67:N83" si="58">IF(E67="","",IF(AND(H67=$AK$1,E67&lt;F67),N66+1,N66))</f>
        <v>6</v>
      </c>
      <c r="O67" s="1">
        <f t="shared" ref="O67:O83" si="59">IF(E67="","",IF(AND(C67=$AL$1,E67&gt;F67),O66+1,O66))</f>
        <v>15</v>
      </c>
      <c r="P67" s="1">
        <f t="shared" ref="P67:P83" si="60">IF(E67="","",IF(AND(C67=$AL$1,F67&gt;E67,G67=$AK$2,H67=$AK$2), P66+1, P66))</f>
        <v>10</v>
      </c>
      <c r="Q67" s="1">
        <f t="shared" ref="Q67:Q83" si="61">IF(E67="","",IF(AND(C67=$AL$1,F67&gt;E67,OR(G67=$AK$1,H67=$AK$1)),Q66+1, Q66))</f>
        <v>7</v>
      </c>
      <c r="R67" s="1">
        <f t="shared" ref="R67:R83" si="62">IF(E67="","",IF(AND(C67=$AL$2,E67&gt;F67),R66+1,R66))</f>
        <v>15</v>
      </c>
      <c r="S67" s="1">
        <f t="shared" ref="S67:S83" si="63">IF(E67="","",IF(AND(C67=$AL$2,F67&gt;E67,G67=$AK$2,H67=$AK$2),S66+1,S66))</f>
        <v>12</v>
      </c>
      <c r="T67" s="1">
        <f t="shared" ref="T67:T83" si="64">IF(E67="","",IF(AND(C67=$AL$2,F67&gt;E67,OR(G67=$AK$1,H67=$AK$1)), T66+1, T66))</f>
        <v>7</v>
      </c>
      <c r="U67" s="1">
        <f t="shared" ref="U67:U83" si="65">IF(E67="","",IF(AND(E67&gt;F67,COUNTIF($AO$1:$AO$7,D67)=1),U66+1,U66))</f>
        <v>10</v>
      </c>
      <c r="V67" s="1">
        <f t="shared" ref="V67:V83" si="66">IF(E67="","",IF(AND(E67&lt;F67,G67=$AK$2,H67=$AK$2,COUNTIF($AO$1:$AO$7,D67)=1),V66+1,V66))</f>
        <v>5</v>
      </c>
      <c r="W67" s="1">
        <f t="shared" ref="W67:W83" si="67">IF(E67="","",IF(AND(E67&lt;F67,COUNTIF($AO$1:$AO$7,D67)=1,OR(G67=$AK$1,H67=$AK$1)), W66+1, W66))</f>
        <v>4</v>
      </c>
      <c r="X67" s="1">
        <f t="shared" ref="X67:X83" si="68">IF(E67="","",IF(AND(E67&gt;F67,COUNTIF($AN$1:$AN$15,D67)=1),X66+1,X66))</f>
        <v>16</v>
      </c>
      <c r="Y67" s="1">
        <f t="shared" ref="Y67:Y83" si="69">IF(E67="","",IF(AND(E67&lt;F67,G67=$AK$2,H67=$AK$2,COUNTIF($AN$1:$AN$15,D67)=1),Y66+1,Y66))</f>
        <v>12</v>
      </c>
      <c r="Z67" s="1">
        <f t="shared" ref="Z67:Z83" si="70">IF(E67="","",IF(AND(E67&lt;F67,COUNTIF($AN$1:$AN$15,D67)=1,OR(G67=$AK$1,H67=$AK$1)), Z66+1, Z66))</f>
        <v>8</v>
      </c>
      <c r="AA67" s="1" t="str">
        <f t="shared" si="51"/>
        <v>W</v>
      </c>
      <c r="AB67" s="1">
        <f t="shared" ref="AB67:AB83" si="71">IF(AA67="","",IF(AA67=AA66,AB66+1,1))</f>
        <v>1</v>
      </c>
      <c r="AC67" s="1" t="str">
        <f t="shared" si="52"/>
        <v>W</v>
      </c>
      <c r="AD67" s="1">
        <f t="shared" si="48"/>
        <v>4</v>
      </c>
      <c r="AE67" s="1">
        <f t="shared" si="49"/>
        <v>6</v>
      </c>
      <c r="AF67" s="1">
        <f t="shared" si="50"/>
        <v>0</v>
      </c>
      <c r="AG67" s="43"/>
    </row>
    <row r="68" spans="1:33" x14ac:dyDescent="0.3">
      <c r="A68" s="42">
        <v>46095</v>
      </c>
      <c r="B68" s="1">
        <v>67</v>
      </c>
      <c r="C68" s="1" t="s">
        <v>66</v>
      </c>
      <c r="D68" s="1" t="s">
        <v>25</v>
      </c>
      <c r="E68" s="1">
        <v>4</v>
      </c>
      <c r="F68" s="1">
        <v>0</v>
      </c>
      <c r="G68" s="1" t="s">
        <v>83</v>
      </c>
      <c r="H68" s="1" t="s">
        <v>83</v>
      </c>
      <c r="I68" s="1">
        <f t="shared" si="53"/>
        <v>31</v>
      </c>
      <c r="J68" s="1">
        <f t="shared" si="54"/>
        <v>22</v>
      </c>
      <c r="K68" s="1">
        <f t="shared" si="55"/>
        <v>8</v>
      </c>
      <c r="L68" s="1">
        <f t="shared" si="56"/>
        <v>14</v>
      </c>
      <c r="M68" s="1">
        <f t="shared" si="57"/>
        <v>1</v>
      </c>
      <c r="N68" s="1">
        <f t="shared" si="58"/>
        <v>6</v>
      </c>
      <c r="O68" s="1">
        <f t="shared" si="59"/>
        <v>16</v>
      </c>
      <c r="P68" s="1">
        <f t="shared" si="60"/>
        <v>10</v>
      </c>
      <c r="Q68" s="1">
        <f t="shared" si="61"/>
        <v>7</v>
      </c>
      <c r="R68" s="1">
        <f t="shared" si="62"/>
        <v>15</v>
      </c>
      <c r="S68" s="1">
        <f t="shared" si="63"/>
        <v>12</v>
      </c>
      <c r="T68" s="1">
        <f t="shared" si="64"/>
        <v>7</v>
      </c>
      <c r="U68" s="1">
        <f t="shared" si="65"/>
        <v>10</v>
      </c>
      <c r="V68" s="1">
        <f t="shared" si="66"/>
        <v>5</v>
      </c>
      <c r="W68" s="1">
        <f t="shared" si="67"/>
        <v>4</v>
      </c>
      <c r="X68" s="1">
        <f t="shared" si="68"/>
        <v>17</v>
      </c>
      <c r="Y68" s="1">
        <f t="shared" si="69"/>
        <v>12</v>
      </c>
      <c r="Z68" s="1">
        <f t="shared" si="70"/>
        <v>8</v>
      </c>
      <c r="AA68" s="1" t="str">
        <f t="shared" si="51"/>
        <v>W</v>
      </c>
      <c r="AB68" s="1">
        <f t="shared" si="71"/>
        <v>2</v>
      </c>
      <c r="AC68" s="1" t="str">
        <f t="shared" si="52"/>
        <v>W</v>
      </c>
      <c r="AD68" s="1">
        <f t="shared" si="48"/>
        <v>4</v>
      </c>
      <c r="AE68" s="1">
        <f t="shared" si="49"/>
        <v>6</v>
      </c>
      <c r="AF68" s="1">
        <f t="shared" si="50"/>
        <v>0</v>
      </c>
      <c r="AG68" s="43"/>
    </row>
    <row r="69" spans="1:33" x14ac:dyDescent="0.3">
      <c r="A69" s="42">
        <v>46098</v>
      </c>
      <c r="B69" s="1">
        <v>68</v>
      </c>
      <c r="C69" s="1" t="s">
        <v>66</v>
      </c>
      <c r="D69" s="1" t="s">
        <v>28</v>
      </c>
      <c r="E69" s="1">
        <v>0</v>
      </c>
      <c r="F69" s="1">
        <v>2</v>
      </c>
      <c r="G69" s="1" t="s">
        <v>83</v>
      </c>
      <c r="H69" s="1" t="s">
        <v>83</v>
      </c>
      <c r="I69" s="1">
        <f t="shared" si="53"/>
        <v>31</v>
      </c>
      <c r="J69" s="1">
        <f t="shared" si="54"/>
        <v>23</v>
      </c>
      <c r="K69" s="1">
        <f t="shared" si="55"/>
        <v>8</v>
      </c>
      <c r="L69" s="1">
        <f t="shared" si="56"/>
        <v>14</v>
      </c>
      <c r="M69" s="1">
        <f t="shared" si="57"/>
        <v>1</v>
      </c>
      <c r="N69" s="1">
        <f t="shared" si="58"/>
        <v>6</v>
      </c>
      <c r="O69" s="1">
        <f t="shared" si="59"/>
        <v>16</v>
      </c>
      <c r="P69" s="1">
        <f t="shared" si="60"/>
        <v>11</v>
      </c>
      <c r="Q69" s="1">
        <f t="shared" si="61"/>
        <v>7</v>
      </c>
      <c r="R69" s="1">
        <f t="shared" si="62"/>
        <v>15</v>
      </c>
      <c r="S69" s="1">
        <f t="shared" si="63"/>
        <v>12</v>
      </c>
      <c r="T69" s="1">
        <f t="shared" si="64"/>
        <v>7</v>
      </c>
      <c r="U69" s="1">
        <f t="shared" si="65"/>
        <v>10</v>
      </c>
      <c r="V69" s="1">
        <f t="shared" si="66"/>
        <v>5</v>
      </c>
      <c r="W69" s="1">
        <f t="shared" si="67"/>
        <v>4</v>
      </c>
      <c r="X69" s="1">
        <f t="shared" si="68"/>
        <v>17</v>
      </c>
      <c r="Y69" s="1">
        <f t="shared" si="69"/>
        <v>12</v>
      </c>
      <c r="Z69" s="1">
        <f t="shared" si="70"/>
        <v>8</v>
      </c>
      <c r="AA69" s="1" t="str">
        <f t="shared" si="51"/>
        <v>L</v>
      </c>
      <c r="AB69" s="1">
        <f t="shared" si="71"/>
        <v>1</v>
      </c>
      <c r="AC69" s="1" t="str">
        <f t="shared" si="52"/>
        <v>L</v>
      </c>
      <c r="AD69" s="1">
        <f t="shared" si="48"/>
        <v>3</v>
      </c>
      <c r="AE69" s="1">
        <f t="shared" si="49"/>
        <v>7</v>
      </c>
      <c r="AF69" s="1">
        <f t="shared" si="50"/>
        <v>0</v>
      </c>
      <c r="AG69" s="43"/>
    </row>
    <row r="70" spans="1:33" x14ac:dyDescent="0.3">
      <c r="A70" s="42">
        <v>46100</v>
      </c>
      <c r="B70" s="1">
        <v>69</v>
      </c>
      <c r="C70" s="1" t="s">
        <v>66</v>
      </c>
      <c r="D70" s="1" t="s">
        <v>95</v>
      </c>
      <c r="E70" s="1">
        <v>0</v>
      </c>
      <c r="F70" s="1">
        <v>4</v>
      </c>
      <c r="G70" s="1" t="s">
        <v>83</v>
      </c>
      <c r="H70" s="1" t="s">
        <v>83</v>
      </c>
      <c r="I70" s="1">
        <f t="shared" si="53"/>
        <v>31</v>
      </c>
      <c r="J70" s="1">
        <f t="shared" si="54"/>
        <v>24</v>
      </c>
      <c r="K70" s="1">
        <f t="shared" si="55"/>
        <v>8</v>
      </c>
      <c r="L70" s="1">
        <f t="shared" si="56"/>
        <v>14</v>
      </c>
      <c r="M70" s="1">
        <f t="shared" si="57"/>
        <v>1</v>
      </c>
      <c r="N70" s="1">
        <f t="shared" si="58"/>
        <v>6</v>
      </c>
      <c r="O70" s="1">
        <f t="shared" si="59"/>
        <v>16</v>
      </c>
      <c r="P70" s="1">
        <f t="shared" si="60"/>
        <v>12</v>
      </c>
      <c r="Q70" s="1">
        <f t="shared" si="61"/>
        <v>7</v>
      </c>
      <c r="R70" s="1">
        <f t="shared" si="62"/>
        <v>15</v>
      </c>
      <c r="S70" s="1">
        <f t="shared" si="63"/>
        <v>12</v>
      </c>
      <c r="T70" s="1">
        <f t="shared" si="64"/>
        <v>7</v>
      </c>
      <c r="U70" s="1">
        <f t="shared" si="65"/>
        <v>10</v>
      </c>
      <c r="V70" s="1">
        <f t="shared" si="66"/>
        <v>5</v>
      </c>
      <c r="W70" s="1">
        <f t="shared" si="67"/>
        <v>4</v>
      </c>
      <c r="X70" s="1">
        <f t="shared" si="68"/>
        <v>17</v>
      </c>
      <c r="Y70" s="1">
        <f t="shared" si="69"/>
        <v>13</v>
      </c>
      <c r="Z70" s="1">
        <f t="shared" si="70"/>
        <v>8</v>
      </c>
      <c r="AA70" s="1" t="str">
        <f t="shared" si="51"/>
        <v>L</v>
      </c>
      <c r="AB70" s="1">
        <f t="shared" si="71"/>
        <v>2</v>
      </c>
      <c r="AC70" s="1" t="str">
        <f t="shared" si="52"/>
        <v>L</v>
      </c>
      <c r="AD70" s="1">
        <f t="shared" si="48"/>
        <v>3</v>
      </c>
      <c r="AE70" s="1">
        <f t="shared" si="49"/>
        <v>7</v>
      </c>
      <c r="AF70" s="1">
        <f t="shared" si="50"/>
        <v>0</v>
      </c>
      <c r="AG70" s="43"/>
    </row>
    <row r="71" spans="1:33" x14ac:dyDescent="0.3">
      <c r="A71" s="42">
        <v>46102</v>
      </c>
      <c r="B71" s="1">
        <v>70</v>
      </c>
      <c r="C71" s="1" t="s">
        <v>65</v>
      </c>
      <c r="D71" s="1" t="s">
        <v>15</v>
      </c>
      <c r="E71" s="1">
        <v>1</v>
      </c>
      <c r="F71" s="1">
        <v>4</v>
      </c>
      <c r="G71" s="1" t="s">
        <v>83</v>
      </c>
      <c r="H71" s="1" t="s">
        <v>83</v>
      </c>
      <c r="I71" s="1">
        <f t="shared" si="53"/>
        <v>31</v>
      </c>
      <c r="J71" s="1">
        <f t="shared" si="54"/>
        <v>25</v>
      </c>
      <c r="K71" s="1">
        <f t="shared" si="55"/>
        <v>8</v>
      </c>
      <c r="L71" s="1">
        <f t="shared" si="56"/>
        <v>14</v>
      </c>
      <c r="M71" s="1">
        <f t="shared" si="57"/>
        <v>1</v>
      </c>
      <c r="N71" s="1">
        <f t="shared" si="58"/>
        <v>6</v>
      </c>
      <c r="O71" s="1">
        <f t="shared" si="59"/>
        <v>16</v>
      </c>
      <c r="P71" s="1">
        <f t="shared" si="60"/>
        <v>12</v>
      </c>
      <c r="Q71" s="1">
        <f t="shared" si="61"/>
        <v>7</v>
      </c>
      <c r="R71" s="1">
        <f t="shared" si="62"/>
        <v>15</v>
      </c>
      <c r="S71" s="1">
        <f t="shared" si="63"/>
        <v>13</v>
      </c>
      <c r="T71" s="1">
        <f t="shared" si="64"/>
        <v>7</v>
      </c>
      <c r="U71" s="1">
        <f t="shared" si="65"/>
        <v>10</v>
      </c>
      <c r="V71" s="1">
        <f t="shared" si="66"/>
        <v>5</v>
      </c>
      <c r="W71" s="1">
        <f t="shared" si="67"/>
        <v>4</v>
      </c>
      <c r="X71" s="1">
        <f t="shared" si="68"/>
        <v>17</v>
      </c>
      <c r="Y71" s="1">
        <f t="shared" si="69"/>
        <v>14</v>
      </c>
      <c r="Z71" s="1">
        <f t="shared" si="70"/>
        <v>8</v>
      </c>
      <c r="AA71" s="1" t="str">
        <f t="shared" si="51"/>
        <v>L</v>
      </c>
      <c r="AB71" s="1">
        <f t="shared" si="71"/>
        <v>3</v>
      </c>
      <c r="AC71" s="1" t="str">
        <f t="shared" si="52"/>
        <v>L</v>
      </c>
      <c r="AD71" s="1">
        <f t="shared" si="48"/>
        <v>3</v>
      </c>
      <c r="AE71" s="1">
        <f t="shared" si="49"/>
        <v>7</v>
      </c>
      <c r="AF71" s="1">
        <f t="shared" si="50"/>
        <v>0</v>
      </c>
      <c r="AG71" s="43"/>
    </row>
    <row r="72" spans="1:33" x14ac:dyDescent="0.3">
      <c r="A72" s="42">
        <v>46103</v>
      </c>
      <c r="B72" s="1">
        <v>71</v>
      </c>
      <c r="C72" s="1" t="s">
        <v>65</v>
      </c>
      <c r="D72" s="1" t="s">
        <v>22</v>
      </c>
      <c r="E72" s="1">
        <v>3</v>
      </c>
      <c r="F72" s="1">
        <v>2</v>
      </c>
      <c r="G72" s="1" t="s">
        <v>83</v>
      </c>
      <c r="H72" s="1" t="s">
        <v>83</v>
      </c>
      <c r="I72" s="1">
        <f t="shared" si="53"/>
        <v>32</v>
      </c>
      <c r="J72" s="1">
        <f t="shared" si="54"/>
        <v>25</v>
      </c>
      <c r="K72" s="1">
        <f t="shared" si="55"/>
        <v>8</v>
      </c>
      <c r="L72" s="1">
        <f t="shared" si="56"/>
        <v>14</v>
      </c>
      <c r="M72" s="1">
        <f t="shared" si="57"/>
        <v>1</v>
      </c>
      <c r="N72" s="1">
        <f t="shared" si="58"/>
        <v>6</v>
      </c>
      <c r="O72" s="1">
        <f t="shared" si="59"/>
        <v>16</v>
      </c>
      <c r="P72" s="1">
        <f t="shared" si="60"/>
        <v>12</v>
      </c>
      <c r="Q72" s="1">
        <f t="shared" si="61"/>
        <v>7</v>
      </c>
      <c r="R72" s="1">
        <f t="shared" si="62"/>
        <v>16</v>
      </c>
      <c r="S72" s="1">
        <f t="shared" si="63"/>
        <v>13</v>
      </c>
      <c r="T72" s="1">
        <f t="shared" si="64"/>
        <v>7</v>
      </c>
      <c r="U72" s="1">
        <f t="shared" si="65"/>
        <v>10</v>
      </c>
      <c r="V72" s="1">
        <f t="shared" si="66"/>
        <v>5</v>
      </c>
      <c r="W72" s="1">
        <f t="shared" si="67"/>
        <v>4</v>
      </c>
      <c r="X72" s="1">
        <f t="shared" si="68"/>
        <v>18</v>
      </c>
      <c r="Y72" s="1">
        <f t="shared" si="69"/>
        <v>14</v>
      </c>
      <c r="Z72" s="1">
        <f t="shared" si="70"/>
        <v>8</v>
      </c>
      <c r="AA72" s="1" t="str">
        <f t="shared" si="51"/>
        <v>W</v>
      </c>
      <c r="AB72" s="1">
        <f t="shared" si="71"/>
        <v>1</v>
      </c>
      <c r="AC72" s="1" t="str">
        <f t="shared" si="52"/>
        <v>W</v>
      </c>
      <c r="AD72" s="1">
        <f t="shared" si="48"/>
        <v>4</v>
      </c>
      <c r="AE72" s="1">
        <f t="shared" si="49"/>
        <v>6</v>
      </c>
      <c r="AF72" s="1">
        <f t="shared" si="50"/>
        <v>0</v>
      </c>
      <c r="AG72" s="43"/>
    </row>
    <row r="73" spans="1:33" x14ac:dyDescent="0.3">
      <c r="A73" s="42">
        <v>46105</v>
      </c>
      <c r="B73" s="1">
        <v>72</v>
      </c>
      <c r="C73" s="1" t="s">
        <v>65</v>
      </c>
      <c r="D73" s="1" t="s">
        <v>0</v>
      </c>
      <c r="E73" s="1">
        <v>1</v>
      </c>
      <c r="F73" s="1">
        <v>4</v>
      </c>
      <c r="G73" s="1" t="s">
        <v>83</v>
      </c>
      <c r="H73" s="1" t="s">
        <v>83</v>
      </c>
      <c r="I73" s="1">
        <f t="shared" si="53"/>
        <v>32</v>
      </c>
      <c r="J73" s="1">
        <f t="shared" si="54"/>
        <v>26</v>
      </c>
      <c r="K73" s="1">
        <f t="shared" si="55"/>
        <v>8</v>
      </c>
      <c r="L73" s="1">
        <f t="shared" si="56"/>
        <v>14</v>
      </c>
      <c r="M73" s="1">
        <f t="shared" si="57"/>
        <v>1</v>
      </c>
      <c r="N73" s="1">
        <f t="shared" si="58"/>
        <v>6</v>
      </c>
      <c r="O73" s="1">
        <f t="shared" si="59"/>
        <v>16</v>
      </c>
      <c r="P73" s="1">
        <f t="shared" si="60"/>
        <v>12</v>
      </c>
      <c r="Q73" s="1">
        <f t="shared" si="61"/>
        <v>7</v>
      </c>
      <c r="R73" s="1">
        <f t="shared" si="62"/>
        <v>16</v>
      </c>
      <c r="S73" s="1">
        <f t="shared" si="63"/>
        <v>14</v>
      </c>
      <c r="T73" s="1">
        <f t="shared" si="64"/>
        <v>7</v>
      </c>
      <c r="U73" s="1">
        <f t="shared" si="65"/>
        <v>10</v>
      </c>
      <c r="V73" s="1">
        <f t="shared" si="66"/>
        <v>5</v>
      </c>
      <c r="W73" s="1">
        <f t="shared" si="67"/>
        <v>4</v>
      </c>
      <c r="X73" s="1">
        <f t="shared" si="68"/>
        <v>18</v>
      </c>
      <c r="Y73" s="1">
        <f t="shared" si="69"/>
        <v>15</v>
      </c>
      <c r="Z73" s="1">
        <f t="shared" si="70"/>
        <v>8</v>
      </c>
      <c r="AA73" s="1" t="str">
        <f t="shared" si="51"/>
        <v>L</v>
      </c>
      <c r="AB73" s="1">
        <f t="shared" si="71"/>
        <v>1</v>
      </c>
      <c r="AC73" s="1" t="str">
        <f t="shared" si="52"/>
        <v>L</v>
      </c>
      <c r="AD73" s="1">
        <f t="shared" si="48"/>
        <v>3</v>
      </c>
      <c r="AE73" s="1">
        <f t="shared" si="49"/>
        <v>7</v>
      </c>
      <c r="AF73" s="1">
        <f t="shared" si="50"/>
        <v>0</v>
      </c>
      <c r="AG73" s="43"/>
    </row>
    <row r="74" spans="1:33" x14ac:dyDescent="0.3">
      <c r="A74" s="42">
        <v>46107</v>
      </c>
      <c r="B74" s="1">
        <v>73</v>
      </c>
      <c r="C74" s="1" t="s">
        <v>66</v>
      </c>
      <c r="D74" s="1" t="s">
        <v>20</v>
      </c>
      <c r="E74" s="1">
        <v>3</v>
      </c>
      <c r="F74" s="1">
        <v>4</v>
      </c>
      <c r="G74" s="1" t="s">
        <v>84</v>
      </c>
      <c r="H74" s="1" t="s">
        <v>83</v>
      </c>
      <c r="I74" s="1">
        <f t="shared" si="53"/>
        <v>32</v>
      </c>
      <c r="J74" s="1">
        <f t="shared" si="54"/>
        <v>26</v>
      </c>
      <c r="K74" s="1">
        <f t="shared" si="55"/>
        <v>8</v>
      </c>
      <c r="L74" s="1">
        <f t="shared" si="56"/>
        <v>15</v>
      </c>
      <c r="M74" s="1">
        <f t="shared" si="57"/>
        <v>1</v>
      </c>
      <c r="N74" s="1">
        <f t="shared" si="58"/>
        <v>6</v>
      </c>
      <c r="O74" s="1">
        <f t="shared" si="59"/>
        <v>16</v>
      </c>
      <c r="P74" s="1">
        <f t="shared" si="60"/>
        <v>12</v>
      </c>
      <c r="Q74" s="1">
        <f t="shared" si="61"/>
        <v>8</v>
      </c>
      <c r="R74" s="1">
        <f t="shared" si="62"/>
        <v>16</v>
      </c>
      <c r="S74" s="1">
        <f t="shared" si="63"/>
        <v>14</v>
      </c>
      <c r="T74" s="1">
        <f t="shared" si="64"/>
        <v>7</v>
      </c>
      <c r="U74" s="1">
        <f t="shared" si="65"/>
        <v>10</v>
      </c>
      <c r="V74" s="1">
        <f t="shared" si="66"/>
        <v>5</v>
      </c>
      <c r="W74" s="1">
        <f t="shared" si="67"/>
        <v>5</v>
      </c>
      <c r="X74" s="1">
        <f t="shared" si="68"/>
        <v>18</v>
      </c>
      <c r="Y74" s="1">
        <f t="shared" si="69"/>
        <v>15</v>
      </c>
      <c r="Z74" s="1">
        <f t="shared" si="70"/>
        <v>9</v>
      </c>
      <c r="AA74" s="1" t="str">
        <f t="shared" si="51"/>
        <v>L</v>
      </c>
      <c r="AB74" s="1">
        <f t="shared" si="71"/>
        <v>2</v>
      </c>
      <c r="AC74" s="1" t="str">
        <f t="shared" si="52"/>
        <v>OTL</v>
      </c>
      <c r="AD74" s="1">
        <f t="shared" si="48"/>
        <v>3</v>
      </c>
      <c r="AE74" s="1">
        <f t="shared" si="49"/>
        <v>6</v>
      </c>
      <c r="AF74" s="1">
        <f t="shared" si="50"/>
        <v>1</v>
      </c>
      <c r="AG74" s="43"/>
    </row>
    <row r="75" spans="1:33" x14ac:dyDescent="0.3">
      <c r="A75" s="42">
        <v>46109</v>
      </c>
      <c r="B75" s="1">
        <v>74</v>
      </c>
      <c r="C75" s="1" t="s">
        <v>66</v>
      </c>
      <c r="D75" s="1" t="s">
        <v>1</v>
      </c>
      <c r="E75" s="1">
        <v>4</v>
      </c>
      <c r="F75" s="1">
        <v>5</v>
      </c>
      <c r="G75" s="1" t="s">
        <v>84</v>
      </c>
      <c r="H75" s="1" t="s">
        <v>84</v>
      </c>
      <c r="I75" s="1">
        <f t="shared" si="53"/>
        <v>32</v>
      </c>
      <c r="J75" s="1">
        <f t="shared" si="54"/>
        <v>26</v>
      </c>
      <c r="K75" s="1">
        <f t="shared" si="55"/>
        <v>8</v>
      </c>
      <c r="L75" s="1">
        <f t="shared" si="56"/>
        <v>16</v>
      </c>
      <c r="M75" s="1">
        <f t="shared" si="57"/>
        <v>1</v>
      </c>
      <c r="N75" s="1">
        <f t="shared" si="58"/>
        <v>7</v>
      </c>
      <c r="O75" s="1">
        <f t="shared" si="59"/>
        <v>16</v>
      </c>
      <c r="P75" s="1">
        <f t="shared" si="60"/>
        <v>12</v>
      </c>
      <c r="Q75" s="1">
        <f t="shared" si="61"/>
        <v>9</v>
      </c>
      <c r="R75" s="1">
        <f t="shared" si="62"/>
        <v>16</v>
      </c>
      <c r="S75" s="1">
        <f t="shared" si="63"/>
        <v>14</v>
      </c>
      <c r="T75" s="1">
        <f t="shared" si="64"/>
        <v>7</v>
      </c>
      <c r="U75" s="1">
        <f t="shared" si="65"/>
        <v>10</v>
      </c>
      <c r="V75" s="1">
        <f t="shared" si="66"/>
        <v>5</v>
      </c>
      <c r="W75" s="1">
        <f t="shared" si="67"/>
        <v>5</v>
      </c>
      <c r="X75" s="1">
        <f t="shared" si="68"/>
        <v>18</v>
      </c>
      <c r="Y75" s="1">
        <f t="shared" si="69"/>
        <v>15</v>
      </c>
      <c r="Z75" s="1">
        <f t="shared" si="70"/>
        <v>9</v>
      </c>
      <c r="AA75" s="1" t="str">
        <f t="shared" si="51"/>
        <v>L</v>
      </c>
      <c r="AB75" s="1">
        <f t="shared" si="71"/>
        <v>3</v>
      </c>
      <c r="AC75" s="1" t="str">
        <f t="shared" si="52"/>
        <v>OTL</v>
      </c>
      <c r="AD75" s="1">
        <f t="shared" si="48"/>
        <v>3</v>
      </c>
      <c r="AE75" s="1">
        <f t="shared" si="49"/>
        <v>5</v>
      </c>
      <c r="AF75" s="1">
        <f t="shared" si="50"/>
        <v>2</v>
      </c>
      <c r="AG75" s="43"/>
    </row>
    <row r="76" spans="1:33" x14ac:dyDescent="0.3">
      <c r="A76" s="42">
        <v>46111</v>
      </c>
      <c r="B76" s="1">
        <v>75</v>
      </c>
      <c r="C76" s="1" t="s">
        <v>66</v>
      </c>
      <c r="D76" s="1" t="s">
        <v>3</v>
      </c>
      <c r="E76" s="1">
        <v>4</v>
      </c>
      <c r="F76" s="1">
        <v>2</v>
      </c>
      <c r="G76" s="1" t="s">
        <v>83</v>
      </c>
      <c r="H76" s="1" t="s">
        <v>83</v>
      </c>
      <c r="I76" s="1">
        <f t="shared" si="53"/>
        <v>33</v>
      </c>
      <c r="J76" s="1">
        <f t="shared" si="54"/>
        <v>26</v>
      </c>
      <c r="K76" s="1">
        <f t="shared" si="55"/>
        <v>8</v>
      </c>
      <c r="L76" s="1">
        <f t="shared" si="56"/>
        <v>16</v>
      </c>
      <c r="M76" s="1">
        <f t="shared" si="57"/>
        <v>1</v>
      </c>
      <c r="N76" s="1">
        <f t="shared" si="58"/>
        <v>7</v>
      </c>
      <c r="O76" s="1">
        <f t="shared" si="59"/>
        <v>17</v>
      </c>
      <c r="P76" s="1">
        <f t="shared" si="60"/>
        <v>12</v>
      </c>
      <c r="Q76" s="1">
        <f t="shared" si="61"/>
        <v>9</v>
      </c>
      <c r="R76" s="1">
        <f t="shared" si="62"/>
        <v>16</v>
      </c>
      <c r="S76" s="1">
        <f t="shared" si="63"/>
        <v>14</v>
      </c>
      <c r="T76" s="1">
        <f t="shared" si="64"/>
        <v>7</v>
      </c>
      <c r="U76" s="1">
        <f t="shared" si="65"/>
        <v>11</v>
      </c>
      <c r="V76" s="1">
        <f t="shared" si="66"/>
        <v>5</v>
      </c>
      <c r="W76" s="1">
        <f t="shared" si="67"/>
        <v>5</v>
      </c>
      <c r="X76" s="1">
        <f t="shared" si="68"/>
        <v>19</v>
      </c>
      <c r="Y76" s="1">
        <f t="shared" si="69"/>
        <v>15</v>
      </c>
      <c r="Z76" s="1">
        <f t="shared" si="70"/>
        <v>9</v>
      </c>
      <c r="AA76" s="1" t="str">
        <f t="shared" si="51"/>
        <v>W</v>
      </c>
      <c r="AB76" s="1">
        <f t="shared" si="71"/>
        <v>1</v>
      </c>
      <c r="AC76" s="1" t="str">
        <f t="shared" si="52"/>
        <v>W</v>
      </c>
      <c r="AD76" s="1">
        <f t="shared" ref="AD76:AD83" si="72">IF(AC76="","",COUNTIFS(AC67:AC76,"W"))</f>
        <v>4</v>
      </c>
      <c r="AE76" s="1">
        <f t="shared" ref="AE76:AE83" si="73">IF(AC76="","",COUNTIFS(AC67:AC76,"L"))</f>
        <v>4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46114</v>
      </c>
      <c r="B77" s="1">
        <v>76</v>
      </c>
      <c r="C77" s="1" t="s">
        <v>66</v>
      </c>
      <c r="D77" s="1" t="s">
        <v>27</v>
      </c>
      <c r="E77" s="1">
        <v>6</v>
      </c>
      <c r="F77" s="1">
        <v>3</v>
      </c>
      <c r="G77" s="1" t="s">
        <v>83</v>
      </c>
      <c r="H77" s="1" t="s">
        <v>83</v>
      </c>
      <c r="I77" s="1">
        <f t="shared" si="53"/>
        <v>34</v>
      </c>
      <c r="J77" s="1">
        <f t="shared" si="54"/>
        <v>26</v>
      </c>
      <c r="K77" s="1">
        <f t="shared" si="55"/>
        <v>8</v>
      </c>
      <c r="L77" s="1">
        <f t="shared" si="56"/>
        <v>16</v>
      </c>
      <c r="M77" s="1">
        <f t="shared" si="57"/>
        <v>1</v>
      </c>
      <c r="N77" s="1">
        <f t="shared" si="58"/>
        <v>7</v>
      </c>
      <c r="O77" s="1">
        <f t="shared" si="59"/>
        <v>18</v>
      </c>
      <c r="P77" s="1">
        <f t="shared" si="60"/>
        <v>12</v>
      </c>
      <c r="Q77" s="1">
        <f t="shared" si="61"/>
        <v>9</v>
      </c>
      <c r="R77" s="1">
        <f t="shared" si="62"/>
        <v>16</v>
      </c>
      <c r="S77" s="1">
        <f t="shared" si="63"/>
        <v>14</v>
      </c>
      <c r="T77" s="1">
        <f t="shared" si="64"/>
        <v>7</v>
      </c>
      <c r="U77" s="1">
        <f t="shared" si="65"/>
        <v>12</v>
      </c>
      <c r="V77" s="1">
        <f t="shared" si="66"/>
        <v>5</v>
      </c>
      <c r="W77" s="1">
        <f t="shared" si="67"/>
        <v>5</v>
      </c>
      <c r="X77" s="1">
        <f t="shared" si="68"/>
        <v>20</v>
      </c>
      <c r="Y77" s="1">
        <f t="shared" si="69"/>
        <v>15</v>
      </c>
      <c r="Z77" s="1">
        <f t="shared" si="70"/>
        <v>9</v>
      </c>
      <c r="AA77" s="1" t="str">
        <f t="shared" si="51"/>
        <v>W</v>
      </c>
      <c r="AB77" s="1">
        <f t="shared" si="71"/>
        <v>2</v>
      </c>
      <c r="AC77" s="1" t="str">
        <f t="shared" si="52"/>
        <v>W</v>
      </c>
      <c r="AD77" s="1">
        <f t="shared" si="72"/>
        <v>4</v>
      </c>
      <c r="AE77" s="1">
        <f t="shared" si="73"/>
        <v>4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65</v>
      </c>
      <c r="D78" s="1" t="s">
        <v>20</v>
      </c>
      <c r="E78" s="1">
        <v>5</v>
      </c>
      <c r="F78" s="1">
        <v>1</v>
      </c>
      <c r="G78" s="1" t="s">
        <v>83</v>
      </c>
      <c r="H78" s="1" t="s">
        <v>83</v>
      </c>
      <c r="I78" s="1">
        <f t="shared" si="53"/>
        <v>35</v>
      </c>
      <c r="J78" s="1">
        <f t="shared" si="54"/>
        <v>26</v>
      </c>
      <c r="K78" s="1">
        <f t="shared" si="55"/>
        <v>8</v>
      </c>
      <c r="L78" s="1">
        <f t="shared" si="56"/>
        <v>16</v>
      </c>
      <c r="M78" s="1">
        <f t="shared" si="57"/>
        <v>1</v>
      </c>
      <c r="N78" s="1">
        <f t="shared" si="58"/>
        <v>7</v>
      </c>
      <c r="O78" s="1">
        <f t="shared" si="59"/>
        <v>18</v>
      </c>
      <c r="P78" s="1">
        <f t="shared" si="60"/>
        <v>12</v>
      </c>
      <c r="Q78" s="1">
        <f t="shared" si="61"/>
        <v>9</v>
      </c>
      <c r="R78" s="1">
        <f t="shared" si="62"/>
        <v>17</v>
      </c>
      <c r="S78" s="1">
        <f t="shared" si="63"/>
        <v>14</v>
      </c>
      <c r="T78" s="1">
        <f t="shared" si="64"/>
        <v>7</v>
      </c>
      <c r="U78" s="1">
        <f t="shared" si="65"/>
        <v>13</v>
      </c>
      <c r="V78" s="1">
        <f t="shared" si="66"/>
        <v>5</v>
      </c>
      <c r="W78" s="1">
        <f t="shared" si="67"/>
        <v>5</v>
      </c>
      <c r="X78" s="1">
        <f t="shared" si="68"/>
        <v>21</v>
      </c>
      <c r="Y78" s="1">
        <f t="shared" si="69"/>
        <v>15</v>
      </c>
      <c r="Z78" s="1">
        <f t="shared" si="70"/>
        <v>9</v>
      </c>
      <c r="AA78" s="1" t="str">
        <f t="shared" si="51"/>
        <v>W</v>
      </c>
      <c r="AB78" s="1">
        <f t="shared" si="71"/>
        <v>3</v>
      </c>
      <c r="AC78" s="1" t="str">
        <f t="shared" si="52"/>
        <v>W</v>
      </c>
      <c r="AD78" s="1">
        <f t="shared" si="72"/>
        <v>4</v>
      </c>
      <c r="AE78" s="1">
        <f t="shared" si="73"/>
        <v>4</v>
      </c>
      <c r="AF78" s="1">
        <f t="shared" si="74"/>
        <v>2</v>
      </c>
      <c r="AG78" s="43"/>
    </row>
    <row r="79" spans="1:33" x14ac:dyDescent="0.3">
      <c r="A79" s="42">
        <v>46119</v>
      </c>
      <c r="B79" s="1">
        <v>78</v>
      </c>
      <c r="C79" s="1" t="s">
        <v>65</v>
      </c>
      <c r="D79" s="1" t="s">
        <v>3</v>
      </c>
      <c r="E79" s="1">
        <v>2</v>
      </c>
      <c r="F79" s="1">
        <v>1</v>
      </c>
      <c r="G79" s="1" t="s">
        <v>83</v>
      </c>
      <c r="H79" s="1" t="s">
        <v>83</v>
      </c>
      <c r="I79" s="1">
        <f t="shared" si="53"/>
        <v>36</v>
      </c>
      <c r="J79" s="1">
        <f t="shared" si="54"/>
        <v>26</v>
      </c>
      <c r="K79" s="1">
        <f t="shared" si="55"/>
        <v>8</v>
      </c>
      <c r="L79" s="1">
        <f t="shared" si="56"/>
        <v>16</v>
      </c>
      <c r="M79" s="1">
        <f t="shared" si="57"/>
        <v>1</v>
      </c>
      <c r="N79" s="1">
        <f t="shared" si="58"/>
        <v>7</v>
      </c>
      <c r="O79" s="1">
        <f t="shared" si="59"/>
        <v>18</v>
      </c>
      <c r="P79" s="1">
        <f t="shared" si="60"/>
        <v>12</v>
      </c>
      <c r="Q79" s="1">
        <f t="shared" si="61"/>
        <v>9</v>
      </c>
      <c r="R79" s="1">
        <f t="shared" si="62"/>
        <v>18</v>
      </c>
      <c r="S79" s="1">
        <f t="shared" si="63"/>
        <v>14</v>
      </c>
      <c r="T79" s="1">
        <f t="shared" si="64"/>
        <v>7</v>
      </c>
      <c r="U79" s="1">
        <f t="shared" si="65"/>
        <v>14</v>
      </c>
      <c r="V79" s="1">
        <f t="shared" si="66"/>
        <v>5</v>
      </c>
      <c r="W79" s="1">
        <f t="shared" si="67"/>
        <v>5</v>
      </c>
      <c r="X79" s="1">
        <f t="shared" si="68"/>
        <v>22</v>
      </c>
      <c r="Y79" s="1">
        <f t="shared" si="69"/>
        <v>15</v>
      </c>
      <c r="Z79" s="1">
        <f t="shared" si="70"/>
        <v>9</v>
      </c>
      <c r="AA79" s="1" t="str">
        <f t="shared" si="51"/>
        <v>W</v>
      </c>
      <c r="AB79" s="1">
        <f t="shared" si="71"/>
        <v>4</v>
      </c>
      <c r="AC79" s="1" t="str">
        <f t="shared" si="52"/>
        <v>W</v>
      </c>
      <c r="AD79" s="1">
        <f t="shared" si="72"/>
        <v>5</v>
      </c>
      <c r="AE79" s="1">
        <f t="shared" si="73"/>
        <v>3</v>
      </c>
      <c r="AF79" s="1">
        <f t="shared" si="74"/>
        <v>2</v>
      </c>
      <c r="AG79" s="43"/>
    </row>
    <row r="80" spans="1:33" x14ac:dyDescent="0.3">
      <c r="A80" s="42">
        <v>46121</v>
      </c>
      <c r="B80" s="1">
        <v>79</v>
      </c>
      <c r="C80" s="1" t="s">
        <v>65</v>
      </c>
      <c r="D80" s="1" t="s">
        <v>7</v>
      </c>
      <c r="E80" s="1">
        <v>3</v>
      </c>
      <c r="F80" s="1">
        <v>4</v>
      </c>
      <c r="G80" s="1" t="s">
        <v>84</v>
      </c>
      <c r="H80" s="1" t="s">
        <v>84</v>
      </c>
      <c r="I80" s="1">
        <f t="shared" si="53"/>
        <v>36</v>
      </c>
      <c r="J80" s="1">
        <f t="shared" si="54"/>
        <v>26</v>
      </c>
      <c r="K80" s="1">
        <f t="shared" si="55"/>
        <v>8</v>
      </c>
      <c r="L80" s="1">
        <f t="shared" si="56"/>
        <v>17</v>
      </c>
      <c r="M80" s="1">
        <f t="shared" si="57"/>
        <v>1</v>
      </c>
      <c r="N80" s="1">
        <f t="shared" si="58"/>
        <v>8</v>
      </c>
      <c r="O80" s="1">
        <f t="shared" si="59"/>
        <v>18</v>
      </c>
      <c r="P80" s="1">
        <f t="shared" si="60"/>
        <v>12</v>
      </c>
      <c r="Q80" s="1">
        <f t="shared" si="61"/>
        <v>9</v>
      </c>
      <c r="R80" s="1">
        <f t="shared" si="62"/>
        <v>18</v>
      </c>
      <c r="S80" s="1">
        <f t="shared" si="63"/>
        <v>14</v>
      </c>
      <c r="T80" s="1">
        <f t="shared" si="64"/>
        <v>8</v>
      </c>
      <c r="U80" s="1">
        <f t="shared" si="65"/>
        <v>14</v>
      </c>
      <c r="V80" s="1">
        <f t="shared" si="66"/>
        <v>5</v>
      </c>
      <c r="W80" s="1">
        <f t="shared" si="67"/>
        <v>6</v>
      </c>
      <c r="X80" s="1">
        <f t="shared" si="68"/>
        <v>22</v>
      </c>
      <c r="Y80" s="1">
        <f t="shared" si="69"/>
        <v>15</v>
      </c>
      <c r="Z80" s="1">
        <f t="shared" si="70"/>
        <v>10</v>
      </c>
      <c r="AA80" s="1" t="str">
        <f t="shared" si="51"/>
        <v>L</v>
      </c>
      <c r="AB80" s="1">
        <f t="shared" si="71"/>
        <v>1</v>
      </c>
      <c r="AC80" s="1" t="str">
        <f t="shared" si="52"/>
        <v>OTL</v>
      </c>
      <c r="AD80" s="1">
        <f t="shared" si="72"/>
        <v>5</v>
      </c>
      <c r="AE80" s="1">
        <f t="shared" si="73"/>
        <v>2</v>
      </c>
      <c r="AF80" s="1">
        <f t="shared" si="74"/>
        <v>3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24</v>
      </c>
      <c r="E81" s="1">
        <v>3</v>
      </c>
      <c r="F81" s="1">
        <v>2</v>
      </c>
      <c r="G81" s="1" t="s">
        <v>84</v>
      </c>
      <c r="H81" s="1" t="s">
        <v>83</v>
      </c>
      <c r="I81" s="1">
        <f t="shared" si="53"/>
        <v>37</v>
      </c>
      <c r="J81" s="1">
        <f t="shared" si="54"/>
        <v>26</v>
      </c>
      <c r="K81" s="1">
        <f t="shared" si="55"/>
        <v>9</v>
      </c>
      <c r="L81" s="1">
        <f t="shared" si="56"/>
        <v>17</v>
      </c>
      <c r="M81" s="1">
        <f t="shared" si="57"/>
        <v>1</v>
      </c>
      <c r="N81" s="1">
        <f t="shared" si="58"/>
        <v>8</v>
      </c>
      <c r="O81" s="1">
        <f t="shared" si="59"/>
        <v>18</v>
      </c>
      <c r="P81" s="1">
        <f t="shared" si="60"/>
        <v>12</v>
      </c>
      <c r="Q81" s="1">
        <f t="shared" si="61"/>
        <v>9</v>
      </c>
      <c r="R81" s="1">
        <f t="shared" si="62"/>
        <v>19</v>
      </c>
      <c r="S81" s="1">
        <f t="shared" si="63"/>
        <v>14</v>
      </c>
      <c r="T81" s="1">
        <f t="shared" si="64"/>
        <v>8</v>
      </c>
      <c r="U81" s="1">
        <f t="shared" si="65"/>
        <v>14</v>
      </c>
      <c r="V81" s="1">
        <f t="shared" si="66"/>
        <v>5</v>
      </c>
      <c r="W81" s="1">
        <f t="shared" si="67"/>
        <v>6</v>
      </c>
      <c r="X81" s="1">
        <f t="shared" si="68"/>
        <v>23</v>
      </c>
      <c r="Y81" s="1">
        <f t="shared" si="69"/>
        <v>15</v>
      </c>
      <c r="Z81" s="1">
        <f t="shared" si="70"/>
        <v>10</v>
      </c>
      <c r="AA81" s="1" t="str">
        <f t="shared" si="51"/>
        <v>W</v>
      </c>
      <c r="AB81" s="1">
        <f t="shared" si="71"/>
        <v>1</v>
      </c>
      <c r="AC81" s="1" t="str">
        <f t="shared" si="52"/>
        <v>W</v>
      </c>
      <c r="AD81" s="1">
        <f t="shared" si="72"/>
        <v>6</v>
      </c>
      <c r="AE81" s="1">
        <f t="shared" si="73"/>
        <v>1</v>
      </c>
      <c r="AF81" s="1">
        <f t="shared" si="74"/>
        <v>3</v>
      </c>
      <c r="AG81" s="43"/>
    </row>
    <row r="82" spans="1:33" x14ac:dyDescent="0.3">
      <c r="A82" s="42">
        <v>46125</v>
      </c>
      <c r="B82" s="1">
        <v>81</v>
      </c>
      <c r="C82" s="1" t="s">
        <v>66</v>
      </c>
      <c r="D82" s="1" t="s">
        <v>0</v>
      </c>
      <c r="E82" s="1">
        <v>6</v>
      </c>
      <c r="F82" s="1">
        <v>2</v>
      </c>
      <c r="G82" s="1" t="s">
        <v>83</v>
      </c>
      <c r="H82" s="1" t="s">
        <v>83</v>
      </c>
      <c r="I82" s="1">
        <f t="shared" si="53"/>
        <v>38</v>
      </c>
      <c r="J82" s="1">
        <f t="shared" si="54"/>
        <v>26</v>
      </c>
      <c r="K82" s="1">
        <f t="shared" si="55"/>
        <v>9</v>
      </c>
      <c r="L82" s="1">
        <f t="shared" si="56"/>
        <v>17</v>
      </c>
      <c r="M82" s="1">
        <f t="shared" si="57"/>
        <v>1</v>
      </c>
      <c r="N82" s="1">
        <f t="shared" si="58"/>
        <v>8</v>
      </c>
      <c r="O82" s="1">
        <f t="shared" si="59"/>
        <v>19</v>
      </c>
      <c r="P82" s="1">
        <f t="shared" si="60"/>
        <v>12</v>
      </c>
      <c r="Q82" s="1">
        <f t="shared" si="61"/>
        <v>9</v>
      </c>
      <c r="R82" s="1">
        <f t="shared" si="62"/>
        <v>19</v>
      </c>
      <c r="S82" s="1">
        <f t="shared" si="63"/>
        <v>14</v>
      </c>
      <c r="T82" s="1">
        <f t="shared" si="64"/>
        <v>8</v>
      </c>
      <c r="U82" s="1">
        <f t="shared" si="65"/>
        <v>14</v>
      </c>
      <c r="V82" s="1">
        <f t="shared" si="66"/>
        <v>5</v>
      </c>
      <c r="W82" s="1">
        <f t="shared" si="67"/>
        <v>6</v>
      </c>
      <c r="X82" s="1">
        <f t="shared" si="68"/>
        <v>24</v>
      </c>
      <c r="Y82" s="1">
        <f t="shared" si="69"/>
        <v>15</v>
      </c>
      <c r="Z82" s="1">
        <f t="shared" si="70"/>
        <v>10</v>
      </c>
      <c r="AA82" s="1" t="str">
        <f t="shared" si="51"/>
        <v>W</v>
      </c>
      <c r="AB82" s="1">
        <f t="shared" si="71"/>
        <v>2</v>
      </c>
      <c r="AC82" s="1" t="str">
        <f t="shared" si="52"/>
        <v>W</v>
      </c>
      <c r="AD82" s="1">
        <f t="shared" si="72"/>
        <v>6</v>
      </c>
      <c r="AE82" s="1">
        <f t="shared" si="73"/>
        <v>1</v>
      </c>
      <c r="AF82" s="1">
        <f t="shared" si="74"/>
        <v>3</v>
      </c>
      <c r="AG82" s="43"/>
    </row>
    <row r="83" spans="1:33" x14ac:dyDescent="0.3">
      <c r="A83" s="42">
        <v>46127</v>
      </c>
      <c r="B83" s="1">
        <v>82</v>
      </c>
      <c r="C83" s="1" t="s">
        <v>66</v>
      </c>
      <c r="D83" s="1" t="s">
        <v>7</v>
      </c>
      <c r="E83" s="1">
        <v>4</v>
      </c>
      <c r="F83" s="1">
        <v>1</v>
      </c>
      <c r="G83" s="1" t="s">
        <v>83</v>
      </c>
      <c r="H83" s="1" t="s">
        <v>83</v>
      </c>
      <c r="I83" s="1">
        <f t="shared" si="53"/>
        <v>39</v>
      </c>
      <c r="J83" s="1">
        <f t="shared" si="54"/>
        <v>26</v>
      </c>
      <c r="K83" s="1">
        <f t="shared" si="55"/>
        <v>9</v>
      </c>
      <c r="L83" s="1">
        <f t="shared" si="56"/>
        <v>17</v>
      </c>
      <c r="M83" s="1">
        <f t="shared" si="57"/>
        <v>1</v>
      </c>
      <c r="N83" s="1">
        <f t="shared" si="58"/>
        <v>8</v>
      </c>
      <c r="O83" s="1">
        <f t="shared" si="59"/>
        <v>20</v>
      </c>
      <c r="P83" s="1">
        <f t="shared" si="60"/>
        <v>12</v>
      </c>
      <c r="Q83" s="1">
        <f t="shared" si="61"/>
        <v>9</v>
      </c>
      <c r="R83" s="1">
        <f t="shared" si="62"/>
        <v>19</v>
      </c>
      <c r="S83" s="1">
        <f t="shared" si="63"/>
        <v>14</v>
      </c>
      <c r="T83" s="1">
        <f t="shared" si="64"/>
        <v>8</v>
      </c>
      <c r="U83" s="1">
        <f t="shared" si="65"/>
        <v>15</v>
      </c>
      <c r="V83" s="1">
        <f t="shared" si="66"/>
        <v>5</v>
      </c>
      <c r="W83" s="1">
        <f t="shared" si="67"/>
        <v>6</v>
      </c>
      <c r="X83" s="1">
        <f t="shared" si="68"/>
        <v>25</v>
      </c>
      <c r="Y83" s="1">
        <f t="shared" si="69"/>
        <v>15</v>
      </c>
      <c r="Z83" s="1">
        <f t="shared" si="70"/>
        <v>10</v>
      </c>
      <c r="AA83" s="1" t="str">
        <f t="shared" si="51"/>
        <v>W</v>
      </c>
      <c r="AB83" s="1">
        <f t="shared" si="71"/>
        <v>3</v>
      </c>
      <c r="AC83" s="1" t="str">
        <f t="shared" si="52"/>
        <v>W</v>
      </c>
      <c r="AD83" s="1">
        <f t="shared" si="72"/>
        <v>7</v>
      </c>
      <c r="AE83" s="1">
        <f t="shared" si="73"/>
        <v>0</v>
      </c>
      <c r="AF83" s="1">
        <f t="shared" si="74"/>
        <v>3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39</v>
      </c>
      <c r="J84" s="1">
        <f t="shared" si="75"/>
        <v>26</v>
      </c>
      <c r="K84" s="1">
        <f t="shared" si="75"/>
        <v>9</v>
      </c>
      <c r="L84" s="1">
        <f t="shared" si="75"/>
        <v>17</v>
      </c>
      <c r="M84" s="1">
        <f t="shared" si="75"/>
        <v>1</v>
      </c>
      <c r="N84" s="1">
        <f t="shared" si="75"/>
        <v>8</v>
      </c>
      <c r="O84" s="1">
        <f t="shared" ref="O84:Z84" si="76">IF(O2="","",MAX(O2:O83))</f>
        <v>20</v>
      </c>
      <c r="P84" s="1">
        <f t="shared" si="76"/>
        <v>12</v>
      </c>
      <c r="Q84" s="1">
        <f t="shared" si="76"/>
        <v>9</v>
      </c>
      <c r="R84" s="1">
        <f t="shared" si="76"/>
        <v>19</v>
      </c>
      <c r="S84" s="1">
        <f t="shared" si="76"/>
        <v>14</v>
      </c>
      <c r="T84" s="1">
        <f t="shared" si="76"/>
        <v>8</v>
      </c>
      <c r="U84" s="1">
        <f t="shared" si="76"/>
        <v>15</v>
      </c>
      <c r="V84" s="1">
        <f t="shared" si="76"/>
        <v>5</v>
      </c>
      <c r="W84" s="1">
        <f t="shared" si="76"/>
        <v>6</v>
      </c>
      <c r="X84" s="1">
        <f t="shared" si="76"/>
        <v>25</v>
      </c>
      <c r="Y84" s="1">
        <f t="shared" si="76"/>
        <v>15</v>
      </c>
      <c r="Z84" s="1">
        <f t="shared" si="76"/>
        <v>10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3</v>
      </c>
      <c r="AD84" s="1">
        <f>IF(LOOKUP(2,1 / (AD1:AD83 &lt;&gt; ""),AD1:AD83)="L10 W","",LOOKUP(2,1 / (AD1:AD83 &lt;&gt; ""),AD1:AD83))</f>
        <v>7</v>
      </c>
      <c r="AE84" s="1">
        <f>IF(LOOKUP(2,1 / (AE1:AE83 &lt;&gt; ""),AE1:AE83)="L10 L","",LOOKUP(2,1 / (AE1:AE83 &lt;&gt; ""),AE1:AE83))</f>
        <v>0</v>
      </c>
      <c r="AF84" s="1">
        <f>IF(LOOKUP(2,1 / (AF1:AF83 &lt;&gt; ""),AF1:AF83)="L10 L","",LOOKUP(2,1 / (AF1:AF83 &lt;&gt; ""),AF1:AF83))</f>
        <v>3</v>
      </c>
    </row>
    <row r="85" spans="1:33" x14ac:dyDescent="0.3">
      <c r="C85" s="1">
        <f>COUNTIF(C1:C83,"Away")</f>
        <v>41</v>
      </c>
      <c r="E85" s="1">
        <f>SUM(E2:E83)</f>
        <v>265</v>
      </c>
      <c r="F85" s="1">
        <f>SUM(F2:F83)</f>
        <v>250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20-12-9</v>
      </c>
      <c r="R85" s="1" t="str">
        <f>IF(R84="","0-0-0",CONCATENATE(R84,"-",S84,"-",T84))</f>
        <v>19-14-8</v>
      </c>
      <c r="U85" s="1" t="str">
        <f>IF(U84="","0-0-0",CONCATENATE(U84,"-",V84,"-",W84))</f>
        <v>15-5-6</v>
      </c>
      <c r="X85" s="1" t="str">
        <f>IF(X84="","0-0-0",CONCATENATE(X84,"-",Y84,"-",Z84))</f>
        <v>25-15-10</v>
      </c>
      <c r="AA85" s="1" t="str">
        <f>IF(AA84="","0-0",CONCATENATE(AA84,AB84))</f>
        <v>W3</v>
      </c>
      <c r="AD85" s="1" t="str">
        <f>IF(AD84="","0-0-0",CONCATENATE(AD84,"-",AE84,"-",AF84))</f>
        <v>7-0-3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800-000002000000}">
      <formula1>$AK$1:$AK$2</formula1>
    </dataValidation>
    <dataValidation type="list" allowBlank="1" showInputMessage="1" showErrorMessage="1" sqref="C2:C83" xr:uid="{00000000-0002-0000-D800-000001000000}">
      <formula1>$AL$1:$AL$2</formula1>
    </dataValidation>
    <dataValidation type="list" allowBlank="1" showInputMessage="1" showErrorMessage="1" sqref="D2:D83" xr:uid="{00000000-0002-0000-D800-000000000000}">
      <formula1>$AM$1:$AM$31</formula1>
    </dataValidation>
  </dataValidations>
  <hyperlinks>
    <hyperlink ref="AG1" location="Index!A1" display="Home" xr:uid="{F0A622E7-E66D-4545-857A-D271BC9CC89D}"/>
  </hyperlink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D7F2-4812-4F17-9DDE-E3FA6953D71E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45938</v>
      </c>
      <c r="B2" s="1">
        <v>1</v>
      </c>
      <c r="C2" s="1" t="s">
        <v>66</v>
      </c>
      <c r="D2" s="1" t="s">
        <v>29</v>
      </c>
      <c r="E2" s="1">
        <v>1</v>
      </c>
      <c r="F2" s="1">
        <v>3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45941</v>
      </c>
      <c r="B3" s="1">
        <v>2</v>
      </c>
      <c r="C3" s="1" t="s">
        <v>65</v>
      </c>
      <c r="D3" s="1" t="s">
        <v>13</v>
      </c>
      <c r="E3" s="1">
        <v>4</v>
      </c>
      <c r="F3" s="1">
        <v>2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45942</v>
      </c>
      <c r="B4" s="1">
        <v>3</v>
      </c>
      <c r="C4" s="1" t="s">
        <v>65</v>
      </c>
      <c r="D4" s="1" t="s">
        <v>12</v>
      </c>
      <c r="E4" s="1">
        <v>1</v>
      </c>
      <c r="F4" s="1">
        <v>0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2</v>
      </c>
      <c r="S4" s="1">
        <f t="shared" si="12"/>
        <v>0</v>
      </c>
      <c r="T4" s="1">
        <f t="shared" si="13"/>
        <v>0</v>
      </c>
      <c r="U4" s="1">
        <f t="shared" si="14"/>
        <v>2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45944</v>
      </c>
      <c r="B5" s="1">
        <v>4</v>
      </c>
      <c r="C5" s="1" t="s">
        <v>66</v>
      </c>
      <c r="D5" s="1" t="s">
        <v>5</v>
      </c>
      <c r="E5" s="1">
        <v>3</v>
      </c>
      <c r="F5" s="1">
        <v>2</v>
      </c>
      <c r="G5" s="1" t="s">
        <v>84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2</v>
      </c>
      <c r="V5" s="1">
        <f t="shared" si="15"/>
        <v>0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A6" s="42">
        <v>45947</v>
      </c>
      <c r="B6" s="1">
        <v>5</v>
      </c>
      <c r="C6" s="1" t="s">
        <v>66</v>
      </c>
      <c r="D6" s="1" t="s">
        <v>17</v>
      </c>
      <c r="E6" s="1">
        <v>5</v>
      </c>
      <c r="F6" s="1">
        <v>1</v>
      </c>
      <c r="G6" s="1" t="s">
        <v>83</v>
      </c>
      <c r="H6" s="1" t="s">
        <v>83</v>
      </c>
      <c r="I6" s="1">
        <f t="shared" si="2"/>
        <v>4</v>
      </c>
      <c r="J6" s="1">
        <f t="shared" si="3"/>
        <v>1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2</v>
      </c>
      <c r="V6" s="1">
        <f t="shared" si="15"/>
        <v>0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10</v>
      </c>
    </row>
    <row r="7" spans="1:41" x14ac:dyDescent="0.3">
      <c r="A7" s="42">
        <v>45949</v>
      </c>
      <c r="B7" s="1">
        <v>6</v>
      </c>
      <c r="C7" s="1" t="s">
        <v>66</v>
      </c>
      <c r="D7" s="1" t="s">
        <v>3</v>
      </c>
      <c r="E7" s="1">
        <v>3</v>
      </c>
      <c r="F7" s="1">
        <v>4</v>
      </c>
      <c r="G7" s="1" t="s">
        <v>83</v>
      </c>
      <c r="H7" s="1" t="s">
        <v>83</v>
      </c>
      <c r="I7" s="1">
        <f t="shared" si="2"/>
        <v>4</v>
      </c>
      <c r="J7" s="1">
        <f t="shared" si="3"/>
        <v>2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2</v>
      </c>
      <c r="S7" s="1">
        <f t="shared" si="12"/>
        <v>0</v>
      </c>
      <c r="T7" s="1">
        <f t="shared" si="13"/>
        <v>0</v>
      </c>
      <c r="U7" s="1">
        <f t="shared" si="14"/>
        <v>2</v>
      </c>
      <c r="V7" s="1">
        <f t="shared" si="15"/>
        <v>0</v>
      </c>
      <c r="W7" s="1">
        <f t="shared" si="16"/>
        <v>0</v>
      </c>
      <c r="X7" s="1">
        <f t="shared" si="17"/>
        <v>3</v>
      </c>
      <c r="Y7" s="1">
        <f t="shared" si="18"/>
        <v>1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9</v>
      </c>
    </row>
    <row r="8" spans="1:41" x14ac:dyDescent="0.3">
      <c r="A8" s="42">
        <v>45951</v>
      </c>
      <c r="B8" s="1">
        <v>7</v>
      </c>
      <c r="C8" s="1" t="s">
        <v>66</v>
      </c>
      <c r="D8" s="1" t="s">
        <v>7</v>
      </c>
      <c r="E8" s="1">
        <v>4</v>
      </c>
      <c r="F8" s="1">
        <v>1</v>
      </c>
      <c r="G8" s="1" t="s">
        <v>83</v>
      </c>
      <c r="H8" s="1" t="s">
        <v>83</v>
      </c>
      <c r="I8" s="1">
        <f t="shared" si="2"/>
        <v>5</v>
      </c>
      <c r="J8" s="1">
        <f t="shared" si="3"/>
        <v>2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2</v>
      </c>
      <c r="Q8" s="1">
        <f t="shared" si="10"/>
        <v>0</v>
      </c>
      <c r="R8" s="1">
        <f t="shared" si="11"/>
        <v>2</v>
      </c>
      <c r="S8" s="1">
        <f t="shared" si="12"/>
        <v>0</v>
      </c>
      <c r="T8" s="1">
        <f t="shared" si="13"/>
        <v>0</v>
      </c>
      <c r="U8" s="1">
        <f t="shared" si="14"/>
        <v>2</v>
      </c>
      <c r="V8" s="1">
        <f t="shared" si="15"/>
        <v>0</v>
      </c>
      <c r="W8" s="1">
        <f t="shared" si="16"/>
        <v>0</v>
      </c>
      <c r="X8" s="1">
        <f t="shared" si="17"/>
        <v>3</v>
      </c>
      <c r="Y8" s="1">
        <f t="shared" si="18"/>
        <v>1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45954</v>
      </c>
      <c r="B9" s="1">
        <v>8</v>
      </c>
      <c r="C9" s="1" t="s">
        <v>65</v>
      </c>
      <c r="D9" s="1" t="s">
        <v>23</v>
      </c>
      <c r="E9" s="1">
        <v>5</v>
      </c>
      <c r="F9" s="1">
        <v>1</v>
      </c>
      <c r="G9" s="1" t="s">
        <v>83</v>
      </c>
      <c r="H9" s="1" t="s">
        <v>83</v>
      </c>
      <c r="I9" s="1">
        <f t="shared" si="2"/>
        <v>6</v>
      </c>
      <c r="J9" s="1">
        <f t="shared" si="3"/>
        <v>2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2</v>
      </c>
      <c r="Q9" s="1">
        <f t="shared" si="10"/>
        <v>0</v>
      </c>
      <c r="R9" s="1">
        <f t="shared" si="11"/>
        <v>3</v>
      </c>
      <c r="S9" s="1">
        <f t="shared" si="12"/>
        <v>0</v>
      </c>
      <c r="T9" s="1">
        <f t="shared" si="13"/>
        <v>0</v>
      </c>
      <c r="U9" s="1">
        <f t="shared" si="14"/>
        <v>3</v>
      </c>
      <c r="V9" s="1">
        <f t="shared" si="15"/>
        <v>0</v>
      </c>
      <c r="W9" s="1">
        <f t="shared" si="16"/>
        <v>0</v>
      </c>
      <c r="X9" s="1">
        <f t="shared" si="17"/>
        <v>4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13</v>
      </c>
    </row>
    <row r="10" spans="1:41" x14ac:dyDescent="0.3">
      <c r="A10" s="42">
        <v>45955</v>
      </c>
      <c r="B10" s="1">
        <v>9</v>
      </c>
      <c r="C10" s="1" t="s">
        <v>66</v>
      </c>
      <c r="D10" s="1" t="s">
        <v>11</v>
      </c>
      <c r="E10" s="1">
        <v>1</v>
      </c>
      <c r="F10" s="1">
        <v>7</v>
      </c>
      <c r="G10" s="1" t="s">
        <v>83</v>
      </c>
      <c r="H10" s="1" t="s">
        <v>83</v>
      </c>
      <c r="I10" s="1">
        <f t="shared" si="2"/>
        <v>6</v>
      </c>
      <c r="J10" s="1">
        <f t="shared" si="3"/>
        <v>3</v>
      </c>
      <c r="K10" s="1">
        <f t="shared" si="4"/>
        <v>1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3</v>
      </c>
      <c r="P10" s="1">
        <f t="shared" si="9"/>
        <v>3</v>
      </c>
      <c r="Q10" s="1">
        <f t="shared" si="10"/>
        <v>0</v>
      </c>
      <c r="R10" s="1">
        <f t="shared" si="11"/>
        <v>3</v>
      </c>
      <c r="S10" s="1">
        <f t="shared" si="12"/>
        <v>0</v>
      </c>
      <c r="T10" s="1">
        <f t="shared" si="13"/>
        <v>0</v>
      </c>
      <c r="U10" s="1">
        <f t="shared" si="14"/>
        <v>3</v>
      </c>
      <c r="V10" s="1">
        <f t="shared" si="15"/>
        <v>0</v>
      </c>
      <c r="W10" s="1">
        <f t="shared" si="16"/>
        <v>0</v>
      </c>
      <c r="X10" s="1">
        <f t="shared" si="17"/>
        <v>4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21</v>
      </c>
      <c r="AN10" s="1" t="s">
        <v>12</v>
      </c>
    </row>
    <row r="11" spans="1:41" x14ac:dyDescent="0.3">
      <c r="A11" s="42">
        <v>45958</v>
      </c>
      <c r="B11" s="1">
        <v>10</v>
      </c>
      <c r="C11" s="1" t="s">
        <v>65</v>
      </c>
      <c r="D11" s="1" t="s">
        <v>22</v>
      </c>
      <c r="E11" s="1">
        <v>0</v>
      </c>
      <c r="F11" s="1">
        <v>1</v>
      </c>
      <c r="G11" s="1" t="s">
        <v>83</v>
      </c>
      <c r="H11" s="1" t="s">
        <v>83</v>
      </c>
      <c r="I11" s="1">
        <f t="shared" si="2"/>
        <v>6</v>
      </c>
      <c r="J11" s="1">
        <f t="shared" si="3"/>
        <v>4</v>
      </c>
      <c r="K11" s="1">
        <f t="shared" si="4"/>
        <v>1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3</v>
      </c>
      <c r="P11" s="1">
        <f t="shared" si="9"/>
        <v>3</v>
      </c>
      <c r="Q11" s="1">
        <f t="shared" si="10"/>
        <v>0</v>
      </c>
      <c r="R11" s="1">
        <f t="shared" si="11"/>
        <v>3</v>
      </c>
      <c r="S11" s="1">
        <f t="shared" si="12"/>
        <v>1</v>
      </c>
      <c r="T11" s="1">
        <f t="shared" si="13"/>
        <v>0</v>
      </c>
      <c r="U11" s="1">
        <f t="shared" si="14"/>
        <v>3</v>
      </c>
      <c r="V11" s="1">
        <f t="shared" si="15"/>
        <v>0</v>
      </c>
      <c r="W11" s="1">
        <f t="shared" si="16"/>
        <v>0</v>
      </c>
      <c r="X11" s="1">
        <f t="shared" si="17"/>
        <v>4</v>
      </c>
      <c r="Y11" s="1">
        <f t="shared" si="18"/>
        <v>2</v>
      </c>
      <c r="Z11" s="1">
        <f t="shared" si="19"/>
        <v>0</v>
      </c>
      <c r="AA11" s="1" t="str">
        <f t="shared" si="0"/>
        <v>L</v>
      </c>
      <c r="AB11" s="1">
        <f t="shared" si="20"/>
        <v>2</v>
      </c>
      <c r="AC11" s="1" t="str">
        <f t="shared" si="1"/>
        <v>L</v>
      </c>
      <c r="AD11" s="1">
        <f t="shared" si="21"/>
        <v>6</v>
      </c>
      <c r="AE11" s="1">
        <f t="shared" si="22"/>
        <v>4</v>
      </c>
      <c r="AF11" s="1">
        <f t="shared" si="23"/>
        <v>0</v>
      </c>
      <c r="AG11" s="43"/>
      <c r="AM11" s="1" t="s">
        <v>20</v>
      </c>
      <c r="AN11" s="1" t="s">
        <v>11</v>
      </c>
    </row>
    <row r="12" spans="1:41" x14ac:dyDescent="0.3">
      <c r="A12" s="42">
        <v>45961</v>
      </c>
      <c r="B12" s="1">
        <v>11</v>
      </c>
      <c r="C12" s="1" t="s">
        <v>66</v>
      </c>
      <c r="D12" s="1" t="s">
        <v>13</v>
      </c>
      <c r="E12" s="1">
        <v>1</v>
      </c>
      <c r="F12" s="1">
        <v>3</v>
      </c>
      <c r="G12" s="1" t="s">
        <v>83</v>
      </c>
      <c r="H12" s="1" t="s">
        <v>83</v>
      </c>
      <c r="I12" s="1">
        <f t="shared" si="2"/>
        <v>6</v>
      </c>
      <c r="J12" s="1">
        <f t="shared" si="3"/>
        <v>5</v>
      </c>
      <c r="K12" s="1">
        <f t="shared" si="4"/>
        <v>1</v>
      </c>
      <c r="L12" s="1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3</v>
      </c>
      <c r="P12" s="1">
        <f t="shared" si="9"/>
        <v>4</v>
      </c>
      <c r="Q12" s="1">
        <f t="shared" si="10"/>
        <v>0</v>
      </c>
      <c r="R12" s="1">
        <f t="shared" si="11"/>
        <v>3</v>
      </c>
      <c r="S12" s="1">
        <f t="shared" si="12"/>
        <v>1</v>
      </c>
      <c r="T12" s="1">
        <f t="shared" si="13"/>
        <v>0</v>
      </c>
      <c r="U12" s="1">
        <f t="shared" si="14"/>
        <v>3</v>
      </c>
      <c r="V12" s="1">
        <f t="shared" si="15"/>
        <v>1</v>
      </c>
      <c r="W12" s="1">
        <f t="shared" si="16"/>
        <v>0</v>
      </c>
      <c r="X12" s="1">
        <f t="shared" si="17"/>
        <v>4</v>
      </c>
      <c r="Y12" s="1">
        <f t="shared" si="18"/>
        <v>3</v>
      </c>
      <c r="Z12" s="1">
        <f t="shared" si="19"/>
        <v>0</v>
      </c>
      <c r="AA12" s="1" t="str">
        <f t="shared" si="0"/>
        <v>L</v>
      </c>
      <c r="AB12" s="1">
        <f t="shared" si="20"/>
        <v>3</v>
      </c>
      <c r="AC12" s="1" t="str">
        <f t="shared" si="1"/>
        <v>L</v>
      </c>
      <c r="AD12" s="1">
        <f t="shared" ref="AD12:AD43" si="24">IF(AC12="","",COUNTIFS(AC3:AC12,"W"))</f>
        <v>6</v>
      </c>
      <c r="AE12" s="1">
        <f t="shared" ref="AE12:AE43" si="25">IF(AC12="","",COUNTIFS(AC3:AC12,"L"))</f>
        <v>4</v>
      </c>
      <c r="AF12" s="1">
        <f t="shared" ref="AF12:AF43" si="26">IF(AC12="","",COUNTIFS(AC3:AC12,"OTL"))</f>
        <v>0</v>
      </c>
      <c r="AG12" s="43"/>
      <c r="AM12" s="1" t="s">
        <v>19</v>
      </c>
      <c r="AN12" s="1" t="s">
        <v>10</v>
      </c>
    </row>
    <row r="13" spans="1:41" x14ac:dyDescent="0.3">
      <c r="A13" s="42">
        <v>45962</v>
      </c>
      <c r="B13" s="1">
        <v>12</v>
      </c>
      <c r="C13" s="1" t="s">
        <v>65</v>
      </c>
      <c r="D13" s="1" t="s">
        <v>28</v>
      </c>
      <c r="E13" s="1">
        <v>3</v>
      </c>
      <c r="F13" s="1">
        <v>4</v>
      </c>
      <c r="G13" s="1" t="s">
        <v>84</v>
      </c>
      <c r="H13" s="1" t="s">
        <v>84</v>
      </c>
      <c r="I13" s="1">
        <f t="shared" si="2"/>
        <v>6</v>
      </c>
      <c r="J13" s="1">
        <f t="shared" si="3"/>
        <v>5</v>
      </c>
      <c r="K13" s="1">
        <f t="shared" si="4"/>
        <v>1</v>
      </c>
      <c r="L13" s="1">
        <f t="shared" si="5"/>
        <v>1</v>
      </c>
      <c r="M13" s="1">
        <f t="shared" si="6"/>
        <v>0</v>
      </c>
      <c r="N13" s="1">
        <f t="shared" si="7"/>
        <v>1</v>
      </c>
      <c r="O13" s="1">
        <f t="shared" si="8"/>
        <v>3</v>
      </c>
      <c r="P13" s="1">
        <f t="shared" si="9"/>
        <v>4</v>
      </c>
      <c r="Q13" s="1">
        <f t="shared" si="10"/>
        <v>0</v>
      </c>
      <c r="R13" s="1">
        <f t="shared" si="11"/>
        <v>3</v>
      </c>
      <c r="S13" s="1">
        <f t="shared" si="12"/>
        <v>1</v>
      </c>
      <c r="T13" s="1">
        <f t="shared" si="13"/>
        <v>1</v>
      </c>
      <c r="U13" s="1">
        <f t="shared" si="14"/>
        <v>3</v>
      </c>
      <c r="V13" s="1">
        <f t="shared" si="15"/>
        <v>1</v>
      </c>
      <c r="W13" s="1">
        <f t="shared" si="16"/>
        <v>0</v>
      </c>
      <c r="X13" s="1">
        <f t="shared" si="17"/>
        <v>4</v>
      </c>
      <c r="Y13" s="1">
        <f t="shared" si="18"/>
        <v>3</v>
      </c>
      <c r="Z13" s="1">
        <f t="shared" si="19"/>
        <v>1</v>
      </c>
      <c r="AA13" s="1" t="str">
        <f t="shared" si="0"/>
        <v>L</v>
      </c>
      <c r="AB13" s="1">
        <f t="shared" si="20"/>
        <v>4</v>
      </c>
      <c r="AC13" s="1" t="str">
        <f t="shared" si="1"/>
        <v>OTL</v>
      </c>
      <c r="AD13" s="1">
        <f t="shared" si="24"/>
        <v>5</v>
      </c>
      <c r="AE13" s="1">
        <f t="shared" si="25"/>
        <v>4</v>
      </c>
      <c r="AF13" s="1">
        <f t="shared" si="26"/>
        <v>1</v>
      </c>
      <c r="AG13" s="43"/>
      <c r="AM13" s="1" t="s">
        <v>18</v>
      </c>
      <c r="AN13" s="1" t="s">
        <v>9</v>
      </c>
    </row>
    <row r="14" spans="1:41" x14ac:dyDescent="0.3">
      <c r="A14" s="42">
        <v>45966</v>
      </c>
      <c r="B14" s="1">
        <v>13</v>
      </c>
      <c r="C14" s="1" t="s">
        <v>66</v>
      </c>
      <c r="D14" s="1" t="s">
        <v>6</v>
      </c>
      <c r="E14" s="1">
        <v>6</v>
      </c>
      <c r="F14" s="1">
        <v>1</v>
      </c>
      <c r="G14" s="1" t="s">
        <v>83</v>
      </c>
      <c r="H14" s="1" t="s">
        <v>83</v>
      </c>
      <c r="I14" s="1">
        <f t="shared" si="2"/>
        <v>7</v>
      </c>
      <c r="J14" s="1">
        <f t="shared" si="3"/>
        <v>5</v>
      </c>
      <c r="K14" s="1">
        <f t="shared" si="4"/>
        <v>1</v>
      </c>
      <c r="L14" s="1">
        <f t="shared" si="5"/>
        <v>1</v>
      </c>
      <c r="M14" s="1">
        <f t="shared" si="6"/>
        <v>0</v>
      </c>
      <c r="N14" s="1">
        <f t="shared" si="7"/>
        <v>1</v>
      </c>
      <c r="O14" s="1">
        <f t="shared" si="8"/>
        <v>4</v>
      </c>
      <c r="P14" s="1">
        <f t="shared" si="9"/>
        <v>4</v>
      </c>
      <c r="Q14" s="1">
        <f t="shared" si="10"/>
        <v>0</v>
      </c>
      <c r="R14" s="1">
        <f t="shared" si="11"/>
        <v>3</v>
      </c>
      <c r="S14" s="1">
        <f t="shared" si="12"/>
        <v>1</v>
      </c>
      <c r="T14" s="1">
        <f t="shared" si="13"/>
        <v>1</v>
      </c>
      <c r="U14" s="1">
        <f t="shared" si="14"/>
        <v>3</v>
      </c>
      <c r="V14" s="1">
        <f t="shared" si="15"/>
        <v>1</v>
      </c>
      <c r="W14" s="1">
        <f t="shared" si="16"/>
        <v>0</v>
      </c>
      <c r="X14" s="1">
        <f t="shared" si="17"/>
        <v>4</v>
      </c>
      <c r="Y14" s="1">
        <f t="shared" si="18"/>
        <v>3</v>
      </c>
      <c r="Z14" s="1">
        <f t="shared" si="19"/>
        <v>1</v>
      </c>
      <c r="AA14" s="1" t="str">
        <f t="shared" si="0"/>
        <v>W</v>
      </c>
      <c r="AB14" s="1">
        <f t="shared" si="20"/>
        <v>1</v>
      </c>
      <c r="AC14" s="1" t="str">
        <f t="shared" si="1"/>
        <v>W</v>
      </c>
      <c r="AD14" s="1">
        <f t="shared" si="24"/>
        <v>5</v>
      </c>
      <c r="AE14" s="1">
        <f t="shared" si="25"/>
        <v>4</v>
      </c>
      <c r="AF14" s="1">
        <f t="shared" si="26"/>
        <v>1</v>
      </c>
      <c r="AG14" s="43"/>
      <c r="AM14" s="1" t="s">
        <v>17</v>
      </c>
      <c r="AN14" s="1" t="s">
        <v>5</v>
      </c>
    </row>
    <row r="15" spans="1:41" x14ac:dyDescent="0.3">
      <c r="A15" s="42">
        <v>45967</v>
      </c>
      <c r="B15" s="1">
        <v>14</v>
      </c>
      <c r="C15" s="1" t="s">
        <v>65</v>
      </c>
      <c r="D15" s="1" t="s">
        <v>9</v>
      </c>
      <c r="E15" s="1">
        <v>3</v>
      </c>
      <c r="F15" s="1">
        <v>5</v>
      </c>
      <c r="G15" s="1" t="s">
        <v>83</v>
      </c>
      <c r="H15" s="1" t="s">
        <v>83</v>
      </c>
      <c r="I15" s="1">
        <f t="shared" si="2"/>
        <v>7</v>
      </c>
      <c r="J15" s="1">
        <f t="shared" si="3"/>
        <v>6</v>
      </c>
      <c r="K15" s="1">
        <f t="shared" si="4"/>
        <v>1</v>
      </c>
      <c r="L15" s="1">
        <f t="shared" si="5"/>
        <v>1</v>
      </c>
      <c r="M15" s="1">
        <f t="shared" si="6"/>
        <v>0</v>
      </c>
      <c r="N15" s="1">
        <f t="shared" si="7"/>
        <v>1</v>
      </c>
      <c r="O15" s="1">
        <f t="shared" si="8"/>
        <v>4</v>
      </c>
      <c r="P15" s="1">
        <f t="shared" si="9"/>
        <v>4</v>
      </c>
      <c r="Q15" s="1">
        <f t="shared" si="10"/>
        <v>0</v>
      </c>
      <c r="R15" s="1">
        <f t="shared" si="11"/>
        <v>3</v>
      </c>
      <c r="S15" s="1">
        <f t="shared" si="12"/>
        <v>2</v>
      </c>
      <c r="T15" s="1">
        <f t="shared" si="13"/>
        <v>1</v>
      </c>
      <c r="U15" s="1">
        <f t="shared" si="14"/>
        <v>3</v>
      </c>
      <c r="V15" s="1">
        <f t="shared" si="15"/>
        <v>2</v>
      </c>
      <c r="W15" s="1">
        <f t="shared" si="16"/>
        <v>0</v>
      </c>
      <c r="X15" s="1">
        <f t="shared" si="17"/>
        <v>4</v>
      </c>
      <c r="Y15" s="1">
        <f t="shared" si="18"/>
        <v>4</v>
      </c>
      <c r="Z15" s="1">
        <f t="shared" si="19"/>
        <v>1</v>
      </c>
      <c r="AA15" s="1" t="str">
        <f t="shared" si="0"/>
        <v>L</v>
      </c>
      <c r="AB15" s="1">
        <f t="shared" si="20"/>
        <v>1</v>
      </c>
      <c r="AC15" s="1" t="str">
        <f t="shared" si="1"/>
        <v>L</v>
      </c>
      <c r="AD15" s="1">
        <f t="shared" si="24"/>
        <v>4</v>
      </c>
      <c r="AE15" s="1">
        <f t="shared" si="25"/>
        <v>5</v>
      </c>
      <c r="AF15" s="1">
        <f t="shared" si="26"/>
        <v>1</v>
      </c>
      <c r="AG15" s="43"/>
      <c r="AM15" s="1" t="s">
        <v>16</v>
      </c>
      <c r="AN15" s="1" t="s">
        <v>4</v>
      </c>
    </row>
    <row r="16" spans="1:41" x14ac:dyDescent="0.3">
      <c r="A16" s="42">
        <v>45969</v>
      </c>
      <c r="B16" s="1">
        <v>15</v>
      </c>
      <c r="C16" s="1" t="s">
        <v>65</v>
      </c>
      <c r="D16" s="1" t="s">
        <v>5</v>
      </c>
      <c r="E16" s="1">
        <v>2</v>
      </c>
      <c r="F16" s="1">
        <v>3</v>
      </c>
      <c r="G16" s="1" t="s">
        <v>83</v>
      </c>
      <c r="H16" s="1" t="s">
        <v>83</v>
      </c>
      <c r="I16" s="1">
        <f t="shared" si="2"/>
        <v>7</v>
      </c>
      <c r="J16" s="1">
        <f t="shared" si="3"/>
        <v>7</v>
      </c>
      <c r="K16" s="1">
        <f t="shared" si="4"/>
        <v>1</v>
      </c>
      <c r="L16" s="1">
        <f t="shared" si="5"/>
        <v>1</v>
      </c>
      <c r="M16" s="1">
        <f t="shared" si="6"/>
        <v>0</v>
      </c>
      <c r="N16" s="1">
        <f t="shared" si="7"/>
        <v>1</v>
      </c>
      <c r="O16" s="1">
        <f t="shared" si="8"/>
        <v>4</v>
      </c>
      <c r="P16" s="1">
        <f t="shared" si="9"/>
        <v>4</v>
      </c>
      <c r="Q16" s="1">
        <f t="shared" si="10"/>
        <v>0</v>
      </c>
      <c r="R16" s="1">
        <f t="shared" si="11"/>
        <v>3</v>
      </c>
      <c r="S16" s="1">
        <f t="shared" si="12"/>
        <v>3</v>
      </c>
      <c r="T16" s="1">
        <f t="shared" si="13"/>
        <v>1</v>
      </c>
      <c r="U16" s="1">
        <f t="shared" si="14"/>
        <v>3</v>
      </c>
      <c r="V16" s="1">
        <f t="shared" si="15"/>
        <v>2</v>
      </c>
      <c r="W16" s="1">
        <f t="shared" si="16"/>
        <v>0</v>
      </c>
      <c r="X16" s="1">
        <f t="shared" si="17"/>
        <v>4</v>
      </c>
      <c r="Y16" s="1">
        <f t="shared" si="18"/>
        <v>5</v>
      </c>
      <c r="Z16" s="1">
        <f t="shared" si="19"/>
        <v>1</v>
      </c>
      <c r="AA16" s="1" t="str">
        <f t="shared" si="0"/>
        <v>L</v>
      </c>
      <c r="AB16" s="1">
        <f t="shared" si="20"/>
        <v>2</v>
      </c>
      <c r="AC16" s="1" t="str">
        <f t="shared" si="1"/>
        <v>L</v>
      </c>
      <c r="AD16" s="1">
        <f t="shared" si="24"/>
        <v>3</v>
      </c>
      <c r="AE16" s="1">
        <f t="shared" si="25"/>
        <v>6</v>
      </c>
      <c r="AF16" s="1">
        <f t="shared" si="26"/>
        <v>1</v>
      </c>
      <c r="AG16" s="43"/>
      <c r="AM16" s="1" t="s">
        <v>15</v>
      </c>
    </row>
    <row r="17" spans="1:39" x14ac:dyDescent="0.3">
      <c r="A17" s="42">
        <v>45972</v>
      </c>
      <c r="B17" s="1">
        <v>16</v>
      </c>
      <c r="C17" s="1" t="s">
        <v>65</v>
      </c>
      <c r="D17" s="1" t="s">
        <v>26</v>
      </c>
      <c r="E17" s="1">
        <v>4</v>
      </c>
      <c r="F17" s="1">
        <v>1</v>
      </c>
      <c r="G17" s="1" t="s">
        <v>83</v>
      </c>
      <c r="H17" s="1" t="s">
        <v>83</v>
      </c>
      <c r="I17" s="1">
        <f t="shared" si="2"/>
        <v>8</v>
      </c>
      <c r="J17" s="1">
        <f t="shared" si="3"/>
        <v>7</v>
      </c>
      <c r="K17" s="1">
        <f t="shared" si="4"/>
        <v>1</v>
      </c>
      <c r="L17" s="1">
        <f t="shared" si="5"/>
        <v>1</v>
      </c>
      <c r="M17" s="1">
        <f t="shared" si="6"/>
        <v>0</v>
      </c>
      <c r="N17" s="1">
        <f t="shared" si="7"/>
        <v>1</v>
      </c>
      <c r="O17" s="1">
        <f t="shared" si="8"/>
        <v>4</v>
      </c>
      <c r="P17" s="1">
        <f t="shared" si="9"/>
        <v>4</v>
      </c>
      <c r="Q17" s="1">
        <f t="shared" si="10"/>
        <v>0</v>
      </c>
      <c r="R17" s="1">
        <f t="shared" si="11"/>
        <v>4</v>
      </c>
      <c r="S17" s="1">
        <f t="shared" si="12"/>
        <v>3</v>
      </c>
      <c r="T17" s="1">
        <f t="shared" si="13"/>
        <v>1</v>
      </c>
      <c r="U17" s="1">
        <f t="shared" si="14"/>
        <v>4</v>
      </c>
      <c r="V17" s="1">
        <f t="shared" si="15"/>
        <v>2</v>
      </c>
      <c r="W17" s="1">
        <f t="shared" si="16"/>
        <v>0</v>
      </c>
      <c r="X17" s="1">
        <f t="shared" si="17"/>
        <v>5</v>
      </c>
      <c r="Y17" s="1">
        <f t="shared" si="18"/>
        <v>5</v>
      </c>
      <c r="Z17" s="1">
        <f t="shared" si="19"/>
        <v>1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4</v>
      </c>
      <c r="AE17" s="1">
        <f t="shared" si="25"/>
        <v>5</v>
      </c>
      <c r="AF17" s="1">
        <f t="shared" si="26"/>
        <v>1</v>
      </c>
      <c r="AG17" s="43"/>
      <c r="AM17" s="1" t="s">
        <v>14</v>
      </c>
    </row>
    <row r="18" spans="1:39" x14ac:dyDescent="0.3">
      <c r="A18" s="42">
        <v>45974</v>
      </c>
      <c r="B18" s="1">
        <v>17</v>
      </c>
      <c r="C18" s="1" t="s">
        <v>65</v>
      </c>
      <c r="D18" s="1" t="s">
        <v>19</v>
      </c>
      <c r="E18" s="1">
        <v>3</v>
      </c>
      <c r="F18" s="1">
        <v>6</v>
      </c>
      <c r="G18" s="1" t="s">
        <v>83</v>
      </c>
      <c r="H18" s="1" t="s">
        <v>83</v>
      </c>
      <c r="I18" s="1">
        <f t="shared" si="2"/>
        <v>8</v>
      </c>
      <c r="J18" s="1">
        <f t="shared" si="3"/>
        <v>8</v>
      </c>
      <c r="K18" s="1">
        <f t="shared" si="4"/>
        <v>1</v>
      </c>
      <c r="L18" s="1">
        <f t="shared" si="5"/>
        <v>1</v>
      </c>
      <c r="M18" s="1">
        <f t="shared" si="6"/>
        <v>0</v>
      </c>
      <c r="N18" s="1">
        <f t="shared" si="7"/>
        <v>1</v>
      </c>
      <c r="O18" s="1">
        <f t="shared" si="8"/>
        <v>4</v>
      </c>
      <c r="P18" s="1">
        <f t="shared" si="9"/>
        <v>4</v>
      </c>
      <c r="Q18" s="1">
        <f t="shared" si="10"/>
        <v>0</v>
      </c>
      <c r="R18" s="1">
        <f t="shared" si="11"/>
        <v>4</v>
      </c>
      <c r="S18" s="1">
        <f t="shared" si="12"/>
        <v>4</v>
      </c>
      <c r="T18" s="1">
        <f t="shared" si="13"/>
        <v>1</v>
      </c>
      <c r="U18" s="1">
        <f t="shared" si="14"/>
        <v>4</v>
      </c>
      <c r="V18" s="1">
        <f t="shared" si="15"/>
        <v>2</v>
      </c>
      <c r="W18" s="1">
        <f t="shared" si="16"/>
        <v>0</v>
      </c>
      <c r="X18" s="1">
        <f t="shared" si="17"/>
        <v>5</v>
      </c>
      <c r="Y18" s="1">
        <f t="shared" si="18"/>
        <v>6</v>
      </c>
      <c r="Z18" s="1">
        <f t="shared" si="19"/>
        <v>1</v>
      </c>
      <c r="AA18" s="1" t="str">
        <f t="shared" si="0"/>
        <v>L</v>
      </c>
      <c r="AB18" s="1">
        <f t="shared" si="20"/>
        <v>1</v>
      </c>
      <c r="AC18" s="1" t="str">
        <f t="shared" si="1"/>
        <v>L</v>
      </c>
      <c r="AD18" s="1">
        <f t="shared" si="24"/>
        <v>3</v>
      </c>
      <c r="AE18" s="1">
        <f t="shared" si="25"/>
        <v>6</v>
      </c>
      <c r="AF18" s="1">
        <f t="shared" si="26"/>
        <v>1</v>
      </c>
      <c r="AG18" s="43"/>
      <c r="AM18" s="1" t="s">
        <v>13</v>
      </c>
    </row>
    <row r="19" spans="1:39" x14ac:dyDescent="0.3">
      <c r="A19" s="42">
        <v>45976</v>
      </c>
      <c r="B19" s="1">
        <v>18</v>
      </c>
      <c r="C19" s="1" t="s">
        <v>66</v>
      </c>
      <c r="D19" s="1" t="s">
        <v>14</v>
      </c>
      <c r="E19" s="1">
        <v>2</v>
      </c>
      <c r="F19" s="1">
        <v>3</v>
      </c>
      <c r="G19" s="1" t="s">
        <v>84</v>
      </c>
      <c r="H19" s="1" t="s">
        <v>84</v>
      </c>
      <c r="I19" s="1">
        <f t="shared" si="2"/>
        <v>8</v>
      </c>
      <c r="J19" s="1">
        <f t="shared" si="3"/>
        <v>8</v>
      </c>
      <c r="K19" s="1">
        <f t="shared" si="4"/>
        <v>1</v>
      </c>
      <c r="L19" s="1">
        <f t="shared" si="5"/>
        <v>2</v>
      </c>
      <c r="M19" s="1">
        <f t="shared" si="6"/>
        <v>0</v>
      </c>
      <c r="N19" s="1">
        <f t="shared" si="7"/>
        <v>2</v>
      </c>
      <c r="O19" s="1">
        <f t="shared" si="8"/>
        <v>4</v>
      </c>
      <c r="P19" s="1">
        <f t="shared" si="9"/>
        <v>4</v>
      </c>
      <c r="Q19" s="1">
        <f t="shared" si="10"/>
        <v>1</v>
      </c>
      <c r="R19" s="1">
        <f t="shared" si="11"/>
        <v>4</v>
      </c>
      <c r="S19" s="1">
        <f t="shared" si="12"/>
        <v>4</v>
      </c>
      <c r="T19" s="1">
        <f t="shared" si="13"/>
        <v>1</v>
      </c>
      <c r="U19" s="1">
        <f t="shared" si="14"/>
        <v>4</v>
      </c>
      <c r="V19" s="1">
        <f t="shared" si="15"/>
        <v>2</v>
      </c>
      <c r="W19" s="1">
        <f t="shared" si="16"/>
        <v>1</v>
      </c>
      <c r="X19" s="1">
        <f t="shared" si="17"/>
        <v>5</v>
      </c>
      <c r="Y19" s="1">
        <f t="shared" si="18"/>
        <v>6</v>
      </c>
      <c r="Z19" s="1">
        <f t="shared" si="19"/>
        <v>2</v>
      </c>
      <c r="AA19" s="1" t="str">
        <f t="shared" si="0"/>
        <v>L</v>
      </c>
      <c r="AB19" s="1">
        <f t="shared" si="20"/>
        <v>2</v>
      </c>
      <c r="AC19" s="1" t="str">
        <f t="shared" si="1"/>
        <v>OTL</v>
      </c>
      <c r="AD19" s="1">
        <f t="shared" si="24"/>
        <v>2</v>
      </c>
      <c r="AE19" s="1">
        <f t="shared" si="25"/>
        <v>6</v>
      </c>
      <c r="AF19" s="1">
        <f t="shared" si="26"/>
        <v>2</v>
      </c>
      <c r="AG19" s="43"/>
      <c r="AM19" s="1" t="s">
        <v>12</v>
      </c>
    </row>
    <row r="20" spans="1:39" x14ac:dyDescent="0.3">
      <c r="A20" s="42">
        <v>45978</v>
      </c>
      <c r="B20" s="1">
        <v>19</v>
      </c>
      <c r="C20" s="1" t="s">
        <v>66</v>
      </c>
      <c r="D20" s="1" t="s">
        <v>18</v>
      </c>
      <c r="E20" s="1">
        <v>2</v>
      </c>
      <c r="F20" s="1">
        <v>1</v>
      </c>
      <c r="G20" s="1" t="s">
        <v>83</v>
      </c>
      <c r="H20" s="1" t="s">
        <v>83</v>
      </c>
      <c r="I20" s="1">
        <f t="shared" si="2"/>
        <v>9</v>
      </c>
      <c r="J20" s="1">
        <f t="shared" si="3"/>
        <v>8</v>
      </c>
      <c r="K20" s="1">
        <f t="shared" si="4"/>
        <v>1</v>
      </c>
      <c r="L20" s="1">
        <f t="shared" si="5"/>
        <v>2</v>
      </c>
      <c r="M20" s="1">
        <f t="shared" si="6"/>
        <v>0</v>
      </c>
      <c r="N20" s="1">
        <f t="shared" si="7"/>
        <v>2</v>
      </c>
      <c r="O20" s="1">
        <f t="shared" si="8"/>
        <v>5</v>
      </c>
      <c r="P20" s="1">
        <f t="shared" si="9"/>
        <v>4</v>
      </c>
      <c r="Q20" s="1">
        <f t="shared" si="10"/>
        <v>1</v>
      </c>
      <c r="R20" s="1">
        <f t="shared" si="11"/>
        <v>4</v>
      </c>
      <c r="S20" s="1">
        <f t="shared" si="12"/>
        <v>4</v>
      </c>
      <c r="T20" s="1">
        <f t="shared" si="13"/>
        <v>1</v>
      </c>
      <c r="U20" s="1">
        <f t="shared" si="14"/>
        <v>4</v>
      </c>
      <c r="V20" s="1">
        <f t="shared" si="15"/>
        <v>2</v>
      </c>
      <c r="W20" s="1">
        <f t="shared" si="16"/>
        <v>1</v>
      </c>
      <c r="X20" s="1">
        <f t="shared" si="17"/>
        <v>5</v>
      </c>
      <c r="Y20" s="1">
        <f t="shared" si="18"/>
        <v>6</v>
      </c>
      <c r="Z20" s="1">
        <f t="shared" si="19"/>
        <v>2</v>
      </c>
      <c r="AA20" s="1" t="str">
        <f t="shared" si="0"/>
        <v>W</v>
      </c>
      <c r="AB20" s="1">
        <f t="shared" si="20"/>
        <v>1</v>
      </c>
      <c r="AC20" s="1" t="str">
        <f t="shared" si="1"/>
        <v>W</v>
      </c>
      <c r="AD20" s="1">
        <f t="shared" si="24"/>
        <v>3</v>
      </c>
      <c r="AE20" s="1">
        <f t="shared" si="25"/>
        <v>5</v>
      </c>
      <c r="AF20" s="1">
        <f t="shared" si="26"/>
        <v>2</v>
      </c>
      <c r="AG20" s="43"/>
      <c r="AM20" s="1" t="s">
        <v>11</v>
      </c>
    </row>
    <row r="21" spans="1:39" x14ac:dyDescent="0.3">
      <c r="A21" s="42">
        <v>45980</v>
      </c>
      <c r="B21" s="1">
        <v>20</v>
      </c>
      <c r="C21" s="1" t="s">
        <v>66</v>
      </c>
      <c r="D21" s="1" t="s">
        <v>20</v>
      </c>
      <c r="E21" s="1">
        <v>7</v>
      </c>
      <c r="F21" s="1">
        <v>4</v>
      </c>
      <c r="G21" s="1" t="s">
        <v>83</v>
      </c>
      <c r="H21" s="1" t="s">
        <v>83</v>
      </c>
      <c r="I21" s="1">
        <f t="shared" si="2"/>
        <v>10</v>
      </c>
      <c r="J21" s="1">
        <f t="shared" si="3"/>
        <v>8</v>
      </c>
      <c r="K21" s="1">
        <f t="shared" si="4"/>
        <v>1</v>
      </c>
      <c r="L21" s="1">
        <f t="shared" si="5"/>
        <v>2</v>
      </c>
      <c r="M21" s="1">
        <f t="shared" si="6"/>
        <v>0</v>
      </c>
      <c r="N21" s="1">
        <f t="shared" si="7"/>
        <v>2</v>
      </c>
      <c r="O21" s="1">
        <f t="shared" si="8"/>
        <v>6</v>
      </c>
      <c r="P21" s="1">
        <f t="shared" si="9"/>
        <v>4</v>
      </c>
      <c r="Q21" s="1">
        <f t="shared" si="10"/>
        <v>1</v>
      </c>
      <c r="R21" s="1">
        <f t="shared" si="11"/>
        <v>4</v>
      </c>
      <c r="S21" s="1">
        <f t="shared" si="12"/>
        <v>4</v>
      </c>
      <c r="T21" s="1">
        <f t="shared" si="13"/>
        <v>1</v>
      </c>
      <c r="U21" s="1">
        <f t="shared" si="14"/>
        <v>4</v>
      </c>
      <c r="V21" s="1">
        <f t="shared" si="15"/>
        <v>2</v>
      </c>
      <c r="W21" s="1">
        <f t="shared" si="16"/>
        <v>1</v>
      </c>
      <c r="X21" s="1">
        <f t="shared" si="17"/>
        <v>5</v>
      </c>
      <c r="Y21" s="1">
        <f t="shared" si="18"/>
        <v>6</v>
      </c>
      <c r="Z21" s="1">
        <f t="shared" si="19"/>
        <v>2</v>
      </c>
      <c r="AA21" s="1" t="str">
        <f t="shared" si="0"/>
        <v>W</v>
      </c>
      <c r="AB21" s="1">
        <f t="shared" si="20"/>
        <v>2</v>
      </c>
      <c r="AC21" s="1" t="str">
        <f t="shared" si="1"/>
        <v>W</v>
      </c>
      <c r="AD21" s="1">
        <f t="shared" si="24"/>
        <v>4</v>
      </c>
      <c r="AE21" s="1">
        <f t="shared" si="25"/>
        <v>4</v>
      </c>
      <c r="AF21" s="1">
        <f t="shared" si="26"/>
        <v>2</v>
      </c>
      <c r="AG21" s="43"/>
      <c r="AM21" s="1" t="s">
        <v>10</v>
      </c>
    </row>
    <row r="22" spans="1:39" x14ac:dyDescent="0.3">
      <c r="A22" s="42">
        <v>45981</v>
      </c>
      <c r="B22" s="1">
        <v>21</v>
      </c>
      <c r="C22" s="1" t="s">
        <v>65</v>
      </c>
      <c r="D22" s="1" t="s">
        <v>16</v>
      </c>
      <c r="E22" s="1">
        <v>8</v>
      </c>
      <c r="F22" s="1">
        <v>4</v>
      </c>
      <c r="G22" s="1" t="s">
        <v>83</v>
      </c>
      <c r="H22" s="1" t="s">
        <v>83</v>
      </c>
      <c r="I22" s="1">
        <f t="shared" si="2"/>
        <v>11</v>
      </c>
      <c r="J22" s="1">
        <f t="shared" si="3"/>
        <v>8</v>
      </c>
      <c r="K22" s="1">
        <f t="shared" si="4"/>
        <v>1</v>
      </c>
      <c r="L22" s="1">
        <f t="shared" si="5"/>
        <v>2</v>
      </c>
      <c r="M22" s="1">
        <f t="shared" si="6"/>
        <v>0</v>
      </c>
      <c r="N22" s="1">
        <f t="shared" si="7"/>
        <v>2</v>
      </c>
      <c r="O22" s="1">
        <f t="shared" si="8"/>
        <v>6</v>
      </c>
      <c r="P22" s="1">
        <f t="shared" si="9"/>
        <v>4</v>
      </c>
      <c r="Q22" s="1">
        <f t="shared" si="10"/>
        <v>1</v>
      </c>
      <c r="R22" s="1">
        <f t="shared" si="11"/>
        <v>5</v>
      </c>
      <c r="S22" s="1">
        <f t="shared" si="12"/>
        <v>4</v>
      </c>
      <c r="T22" s="1">
        <f t="shared" si="13"/>
        <v>1</v>
      </c>
      <c r="U22" s="1">
        <f t="shared" si="14"/>
        <v>4</v>
      </c>
      <c r="V22" s="1">
        <f t="shared" si="15"/>
        <v>2</v>
      </c>
      <c r="W22" s="1">
        <f t="shared" si="16"/>
        <v>1</v>
      </c>
      <c r="X22" s="1">
        <f t="shared" si="17"/>
        <v>6</v>
      </c>
      <c r="Y22" s="1">
        <f t="shared" si="18"/>
        <v>6</v>
      </c>
      <c r="Z22" s="1">
        <f t="shared" si="19"/>
        <v>2</v>
      </c>
      <c r="AA22" s="1" t="str">
        <f t="shared" si="0"/>
        <v>W</v>
      </c>
      <c r="AB22" s="1">
        <f t="shared" si="20"/>
        <v>3</v>
      </c>
      <c r="AC22" s="1" t="str">
        <f t="shared" si="1"/>
        <v>W</v>
      </c>
      <c r="AD22" s="1">
        <f t="shared" si="24"/>
        <v>5</v>
      </c>
      <c r="AE22" s="1">
        <f t="shared" si="25"/>
        <v>3</v>
      </c>
      <c r="AF22" s="1">
        <f t="shared" si="26"/>
        <v>2</v>
      </c>
      <c r="AG22" s="43"/>
      <c r="AM22" s="1" t="s">
        <v>9</v>
      </c>
    </row>
    <row r="23" spans="1:39" x14ac:dyDescent="0.3">
      <c r="A23" s="42">
        <v>45983</v>
      </c>
      <c r="B23" s="1">
        <v>22</v>
      </c>
      <c r="C23" s="1" t="s">
        <v>66</v>
      </c>
      <c r="D23" s="1" t="s">
        <v>5</v>
      </c>
      <c r="E23" s="1">
        <v>3</v>
      </c>
      <c r="F23" s="1">
        <v>5</v>
      </c>
      <c r="G23" s="1" t="s">
        <v>83</v>
      </c>
      <c r="H23" s="1" t="s">
        <v>83</v>
      </c>
      <c r="I23" s="1">
        <f t="shared" si="2"/>
        <v>11</v>
      </c>
      <c r="J23" s="1">
        <f t="shared" si="3"/>
        <v>9</v>
      </c>
      <c r="K23" s="1">
        <f t="shared" si="4"/>
        <v>1</v>
      </c>
      <c r="L23" s="1">
        <f t="shared" si="5"/>
        <v>2</v>
      </c>
      <c r="M23" s="1">
        <f t="shared" si="6"/>
        <v>0</v>
      </c>
      <c r="N23" s="1">
        <f t="shared" si="7"/>
        <v>2</v>
      </c>
      <c r="O23" s="1">
        <f t="shared" si="8"/>
        <v>6</v>
      </c>
      <c r="P23" s="1">
        <f t="shared" si="9"/>
        <v>5</v>
      </c>
      <c r="Q23" s="1">
        <f t="shared" si="10"/>
        <v>1</v>
      </c>
      <c r="R23" s="1">
        <f t="shared" si="11"/>
        <v>5</v>
      </c>
      <c r="S23" s="1">
        <f t="shared" si="12"/>
        <v>4</v>
      </c>
      <c r="T23" s="1">
        <f t="shared" si="13"/>
        <v>1</v>
      </c>
      <c r="U23" s="1">
        <f t="shared" si="14"/>
        <v>4</v>
      </c>
      <c r="V23" s="1">
        <f t="shared" si="15"/>
        <v>2</v>
      </c>
      <c r="W23" s="1">
        <f t="shared" si="16"/>
        <v>1</v>
      </c>
      <c r="X23" s="1">
        <f t="shared" si="17"/>
        <v>6</v>
      </c>
      <c r="Y23" s="1">
        <f t="shared" si="18"/>
        <v>7</v>
      </c>
      <c r="Z23" s="1">
        <f t="shared" si="19"/>
        <v>2</v>
      </c>
      <c r="AA23" s="1" t="str">
        <f t="shared" si="0"/>
        <v>L</v>
      </c>
      <c r="AB23" s="1">
        <f t="shared" si="20"/>
        <v>1</v>
      </c>
      <c r="AC23" s="1" t="str">
        <f t="shared" si="1"/>
        <v>L</v>
      </c>
      <c r="AD23" s="1">
        <f t="shared" si="24"/>
        <v>5</v>
      </c>
      <c r="AE23" s="1">
        <f t="shared" si="25"/>
        <v>4</v>
      </c>
      <c r="AF23" s="1">
        <f t="shared" si="26"/>
        <v>1</v>
      </c>
      <c r="AG23" s="43"/>
      <c r="AM23" s="1" t="s">
        <v>8</v>
      </c>
    </row>
    <row r="24" spans="1:39" x14ac:dyDescent="0.3">
      <c r="A24" s="42">
        <v>45985</v>
      </c>
      <c r="B24" s="1">
        <v>23</v>
      </c>
      <c r="C24" s="1" t="s">
        <v>66</v>
      </c>
      <c r="D24" s="1" t="s">
        <v>23</v>
      </c>
      <c r="E24" s="1">
        <v>5</v>
      </c>
      <c r="F24" s="1">
        <v>1</v>
      </c>
      <c r="G24" s="1" t="s">
        <v>83</v>
      </c>
      <c r="H24" s="1" t="s">
        <v>83</v>
      </c>
      <c r="I24" s="1">
        <f t="shared" si="2"/>
        <v>12</v>
      </c>
      <c r="J24" s="1">
        <f t="shared" si="3"/>
        <v>9</v>
      </c>
      <c r="K24" s="1">
        <f t="shared" si="4"/>
        <v>1</v>
      </c>
      <c r="L24" s="1">
        <f t="shared" si="5"/>
        <v>2</v>
      </c>
      <c r="M24" s="1">
        <f t="shared" si="6"/>
        <v>0</v>
      </c>
      <c r="N24" s="1">
        <f t="shared" si="7"/>
        <v>2</v>
      </c>
      <c r="O24" s="1">
        <f t="shared" si="8"/>
        <v>7</v>
      </c>
      <c r="P24" s="1">
        <f t="shared" si="9"/>
        <v>5</v>
      </c>
      <c r="Q24" s="1">
        <f t="shared" si="10"/>
        <v>1</v>
      </c>
      <c r="R24" s="1">
        <f t="shared" si="11"/>
        <v>5</v>
      </c>
      <c r="S24" s="1">
        <f t="shared" si="12"/>
        <v>4</v>
      </c>
      <c r="T24" s="1">
        <f t="shared" si="13"/>
        <v>1</v>
      </c>
      <c r="U24" s="1">
        <f t="shared" si="14"/>
        <v>5</v>
      </c>
      <c r="V24" s="1">
        <f t="shared" si="15"/>
        <v>2</v>
      </c>
      <c r="W24" s="1">
        <f t="shared" si="16"/>
        <v>1</v>
      </c>
      <c r="X24" s="1">
        <f t="shared" si="17"/>
        <v>7</v>
      </c>
      <c r="Y24" s="1">
        <f t="shared" si="18"/>
        <v>7</v>
      </c>
      <c r="Z24" s="1">
        <f t="shared" si="19"/>
        <v>2</v>
      </c>
      <c r="AA24" s="1" t="str">
        <f t="shared" si="0"/>
        <v>W</v>
      </c>
      <c r="AB24" s="1">
        <f t="shared" si="20"/>
        <v>1</v>
      </c>
      <c r="AC24" s="1" t="str">
        <f t="shared" si="1"/>
        <v>W</v>
      </c>
      <c r="AD24" s="1">
        <f t="shared" si="24"/>
        <v>5</v>
      </c>
      <c r="AE24" s="1">
        <f t="shared" si="25"/>
        <v>4</v>
      </c>
      <c r="AF24" s="1">
        <f t="shared" si="26"/>
        <v>1</v>
      </c>
      <c r="AG24" s="43"/>
      <c r="AM24" s="1" t="s">
        <v>7</v>
      </c>
    </row>
    <row r="25" spans="1:39" x14ac:dyDescent="0.3">
      <c r="A25" s="42">
        <v>45987</v>
      </c>
      <c r="B25" s="1">
        <v>24</v>
      </c>
      <c r="C25" s="1" t="s">
        <v>66</v>
      </c>
      <c r="D25" s="1" t="s">
        <v>0</v>
      </c>
      <c r="E25" s="1">
        <v>4</v>
      </c>
      <c r="F25" s="1">
        <v>3</v>
      </c>
      <c r="G25" s="1" t="s">
        <v>83</v>
      </c>
      <c r="H25" s="1" t="s">
        <v>83</v>
      </c>
      <c r="I25" s="1">
        <f t="shared" si="2"/>
        <v>13</v>
      </c>
      <c r="J25" s="1">
        <f t="shared" si="3"/>
        <v>9</v>
      </c>
      <c r="K25" s="1">
        <f t="shared" si="4"/>
        <v>1</v>
      </c>
      <c r="L25" s="1">
        <f t="shared" si="5"/>
        <v>2</v>
      </c>
      <c r="M25" s="1">
        <f t="shared" si="6"/>
        <v>0</v>
      </c>
      <c r="N25" s="1">
        <f t="shared" si="7"/>
        <v>2</v>
      </c>
      <c r="O25" s="1">
        <f t="shared" si="8"/>
        <v>8</v>
      </c>
      <c r="P25" s="1">
        <f t="shared" si="9"/>
        <v>5</v>
      </c>
      <c r="Q25" s="1">
        <f t="shared" si="10"/>
        <v>1</v>
      </c>
      <c r="R25" s="1">
        <f t="shared" si="11"/>
        <v>5</v>
      </c>
      <c r="S25" s="1">
        <f t="shared" si="12"/>
        <v>4</v>
      </c>
      <c r="T25" s="1">
        <f t="shared" si="13"/>
        <v>1</v>
      </c>
      <c r="U25" s="1">
        <f t="shared" si="14"/>
        <v>5</v>
      </c>
      <c r="V25" s="1">
        <f t="shared" si="15"/>
        <v>2</v>
      </c>
      <c r="W25" s="1">
        <f t="shared" si="16"/>
        <v>1</v>
      </c>
      <c r="X25" s="1">
        <f t="shared" si="17"/>
        <v>7</v>
      </c>
      <c r="Y25" s="1">
        <f t="shared" si="18"/>
        <v>7</v>
      </c>
      <c r="Z25" s="1">
        <f t="shared" si="19"/>
        <v>2</v>
      </c>
      <c r="AA25" s="1" t="str">
        <f t="shared" si="0"/>
        <v>W</v>
      </c>
      <c r="AB25" s="1">
        <f t="shared" si="20"/>
        <v>2</v>
      </c>
      <c r="AC25" s="1" t="str">
        <f t="shared" si="1"/>
        <v>W</v>
      </c>
      <c r="AD25" s="1">
        <f t="shared" si="24"/>
        <v>6</v>
      </c>
      <c r="AE25" s="1">
        <f t="shared" si="25"/>
        <v>3</v>
      </c>
      <c r="AF25" s="1">
        <f t="shared" si="26"/>
        <v>1</v>
      </c>
      <c r="AG25" s="43"/>
      <c r="AM25" s="1" t="s">
        <v>6</v>
      </c>
    </row>
    <row r="26" spans="1:39" x14ac:dyDescent="0.3">
      <c r="A26" s="42">
        <v>45989</v>
      </c>
      <c r="B26" s="1">
        <v>25</v>
      </c>
      <c r="C26" s="1" t="s">
        <v>66</v>
      </c>
      <c r="D26" s="1" t="s">
        <v>4</v>
      </c>
      <c r="E26" s="1">
        <v>4</v>
      </c>
      <c r="F26" s="1">
        <v>2</v>
      </c>
      <c r="G26" s="1" t="s">
        <v>83</v>
      </c>
      <c r="H26" s="1" t="s">
        <v>83</v>
      </c>
      <c r="I26" s="1">
        <f t="shared" si="2"/>
        <v>14</v>
      </c>
      <c r="J26" s="1">
        <f t="shared" si="3"/>
        <v>9</v>
      </c>
      <c r="K26" s="1">
        <f t="shared" si="4"/>
        <v>1</v>
      </c>
      <c r="L26" s="1">
        <f t="shared" si="5"/>
        <v>2</v>
      </c>
      <c r="M26" s="1">
        <f t="shared" si="6"/>
        <v>0</v>
      </c>
      <c r="N26" s="1">
        <f t="shared" si="7"/>
        <v>2</v>
      </c>
      <c r="O26" s="1">
        <f t="shared" si="8"/>
        <v>9</v>
      </c>
      <c r="P26" s="1">
        <f t="shared" si="9"/>
        <v>5</v>
      </c>
      <c r="Q26" s="1">
        <f t="shared" si="10"/>
        <v>1</v>
      </c>
      <c r="R26" s="1">
        <f t="shared" si="11"/>
        <v>5</v>
      </c>
      <c r="S26" s="1">
        <f t="shared" si="12"/>
        <v>4</v>
      </c>
      <c r="T26" s="1">
        <f t="shared" si="13"/>
        <v>1</v>
      </c>
      <c r="U26" s="1">
        <f t="shared" si="14"/>
        <v>5</v>
      </c>
      <c r="V26" s="1">
        <f t="shared" si="15"/>
        <v>2</v>
      </c>
      <c r="W26" s="1">
        <f t="shared" si="16"/>
        <v>1</v>
      </c>
      <c r="X26" s="1">
        <f t="shared" si="17"/>
        <v>8</v>
      </c>
      <c r="Y26" s="1">
        <f t="shared" si="18"/>
        <v>7</v>
      </c>
      <c r="Z26" s="1">
        <f t="shared" si="19"/>
        <v>2</v>
      </c>
      <c r="AA26" s="1" t="str">
        <f t="shared" si="0"/>
        <v>W</v>
      </c>
      <c r="AB26" s="1">
        <f t="shared" si="20"/>
        <v>3</v>
      </c>
      <c r="AC26" s="1" t="str">
        <f t="shared" si="1"/>
        <v>W</v>
      </c>
      <c r="AD26" s="1">
        <f t="shared" si="24"/>
        <v>7</v>
      </c>
      <c r="AE26" s="1">
        <f t="shared" si="25"/>
        <v>2</v>
      </c>
      <c r="AF26" s="1">
        <f t="shared" si="26"/>
        <v>1</v>
      </c>
      <c r="AG26" s="43"/>
      <c r="AM26" s="1" t="s">
        <v>5</v>
      </c>
    </row>
    <row r="27" spans="1:39" x14ac:dyDescent="0.3">
      <c r="A27" s="42">
        <v>45991</v>
      </c>
      <c r="B27" s="1">
        <v>26</v>
      </c>
      <c r="C27" s="1" t="s">
        <v>65</v>
      </c>
      <c r="D27" s="1" t="s">
        <v>13</v>
      </c>
      <c r="E27" s="1">
        <v>4</v>
      </c>
      <c r="F27" s="1">
        <v>1</v>
      </c>
      <c r="G27" s="1" t="s">
        <v>83</v>
      </c>
      <c r="H27" s="1" t="s">
        <v>83</v>
      </c>
      <c r="I27" s="1">
        <f t="shared" si="2"/>
        <v>15</v>
      </c>
      <c r="J27" s="1">
        <f t="shared" si="3"/>
        <v>9</v>
      </c>
      <c r="K27" s="1">
        <f t="shared" si="4"/>
        <v>1</v>
      </c>
      <c r="L27" s="1">
        <f t="shared" si="5"/>
        <v>2</v>
      </c>
      <c r="M27" s="1">
        <f t="shared" si="6"/>
        <v>0</v>
      </c>
      <c r="N27" s="1">
        <f t="shared" si="7"/>
        <v>2</v>
      </c>
      <c r="O27" s="1">
        <f t="shared" si="8"/>
        <v>9</v>
      </c>
      <c r="P27" s="1">
        <f t="shared" si="9"/>
        <v>5</v>
      </c>
      <c r="Q27" s="1">
        <f t="shared" si="10"/>
        <v>1</v>
      </c>
      <c r="R27" s="1">
        <f t="shared" si="11"/>
        <v>6</v>
      </c>
      <c r="S27" s="1">
        <f t="shared" si="12"/>
        <v>4</v>
      </c>
      <c r="T27" s="1">
        <f t="shared" si="13"/>
        <v>1</v>
      </c>
      <c r="U27" s="1">
        <f t="shared" si="14"/>
        <v>6</v>
      </c>
      <c r="V27" s="1">
        <f t="shared" si="15"/>
        <v>2</v>
      </c>
      <c r="W27" s="1">
        <f t="shared" si="16"/>
        <v>1</v>
      </c>
      <c r="X27" s="1">
        <f t="shared" si="17"/>
        <v>9</v>
      </c>
      <c r="Y27" s="1">
        <f t="shared" si="18"/>
        <v>7</v>
      </c>
      <c r="Z27" s="1">
        <f t="shared" si="19"/>
        <v>2</v>
      </c>
      <c r="AA27" s="1" t="str">
        <f t="shared" si="0"/>
        <v>W</v>
      </c>
      <c r="AB27" s="1">
        <f t="shared" si="20"/>
        <v>4</v>
      </c>
      <c r="AC27" s="1" t="str">
        <f t="shared" si="1"/>
        <v>W</v>
      </c>
      <c r="AD27" s="1">
        <f t="shared" si="24"/>
        <v>7</v>
      </c>
      <c r="AE27" s="1">
        <f t="shared" si="25"/>
        <v>2</v>
      </c>
      <c r="AF27" s="1">
        <f t="shared" si="26"/>
        <v>1</v>
      </c>
      <c r="AG27" s="43"/>
      <c r="AM27" s="1" t="s">
        <v>4</v>
      </c>
    </row>
    <row r="28" spans="1:39" x14ac:dyDescent="0.3">
      <c r="A28" s="42">
        <v>45993</v>
      </c>
      <c r="B28" s="1">
        <v>27</v>
      </c>
      <c r="C28" s="1" t="s">
        <v>65</v>
      </c>
      <c r="D28" s="1" t="s">
        <v>18</v>
      </c>
      <c r="E28" s="1">
        <v>3</v>
      </c>
      <c r="F28" s="1">
        <v>1</v>
      </c>
      <c r="G28" s="1" t="s">
        <v>83</v>
      </c>
      <c r="H28" s="1" t="s">
        <v>83</v>
      </c>
      <c r="I28" s="1">
        <f t="shared" si="2"/>
        <v>16</v>
      </c>
      <c r="J28" s="1">
        <f t="shared" si="3"/>
        <v>9</v>
      </c>
      <c r="K28" s="1">
        <f t="shared" si="4"/>
        <v>1</v>
      </c>
      <c r="L28" s="1">
        <f t="shared" si="5"/>
        <v>2</v>
      </c>
      <c r="M28" s="1">
        <f t="shared" si="6"/>
        <v>0</v>
      </c>
      <c r="N28" s="1">
        <f t="shared" si="7"/>
        <v>2</v>
      </c>
      <c r="O28" s="1">
        <f t="shared" si="8"/>
        <v>9</v>
      </c>
      <c r="P28" s="1">
        <f t="shared" si="9"/>
        <v>5</v>
      </c>
      <c r="Q28" s="1">
        <f t="shared" si="10"/>
        <v>1</v>
      </c>
      <c r="R28" s="1">
        <f t="shared" si="11"/>
        <v>7</v>
      </c>
      <c r="S28" s="1">
        <f t="shared" si="12"/>
        <v>4</v>
      </c>
      <c r="T28" s="1">
        <f t="shared" si="13"/>
        <v>1</v>
      </c>
      <c r="U28" s="1">
        <f t="shared" si="14"/>
        <v>6</v>
      </c>
      <c r="V28" s="1">
        <f t="shared" si="15"/>
        <v>2</v>
      </c>
      <c r="W28" s="1">
        <f t="shared" si="16"/>
        <v>1</v>
      </c>
      <c r="X28" s="1">
        <f t="shared" si="17"/>
        <v>9</v>
      </c>
      <c r="Y28" s="1">
        <f t="shared" si="18"/>
        <v>7</v>
      </c>
      <c r="Z28" s="1">
        <f t="shared" si="19"/>
        <v>2</v>
      </c>
      <c r="AA28" s="1" t="str">
        <f t="shared" si="0"/>
        <v>W</v>
      </c>
      <c r="AB28" s="1">
        <f t="shared" si="20"/>
        <v>5</v>
      </c>
      <c r="AC28" s="1" t="str">
        <f t="shared" si="1"/>
        <v>W</v>
      </c>
      <c r="AD28" s="1">
        <f t="shared" si="24"/>
        <v>8</v>
      </c>
      <c r="AE28" s="1">
        <f t="shared" si="25"/>
        <v>1</v>
      </c>
      <c r="AF28" s="1">
        <f t="shared" si="26"/>
        <v>1</v>
      </c>
      <c r="AG28" s="43"/>
      <c r="AM28" s="1" t="s">
        <v>95</v>
      </c>
    </row>
    <row r="29" spans="1:39" x14ac:dyDescent="0.3">
      <c r="A29" s="42">
        <v>45994</v>
      </c>
      <c r="B29" s="1">
        <v>28</v>
      </c>
      <c r="C29" s="1" t="s">
        <v>65</v>
      </c>
      <c r="D29" s="1" t="s">
        <v>8</v>
      </c>
      <c r="E29" s="1">
        <v>7</v>
      </c>
      <c r="F29" s="1">
        <v>1</v>
      </c>
      <c r="G29" s="1" t="s">
        <v>83</v>
      </c>
      <c r="H29" s="1" t="s">
        <v>83</v>
      </c>
      <c r="I29" s="1">
        <f t="shared" si="2"/>
        <v>17</v>
      </c>
      <c r="J29" s="1">
        <f t="shared" si="3"/>
        <v>9</v>
      </c>
      <c r="K29" s="1">
        <f t="shared" si="4"/>
        <v>1</v>
      </c>
      <c r="L29" s="1">
        <f t="shared" si="5"/>
        <v>2</v>
      </c>
      <c r="M29" s="1">
        <f t="shared" si="6"/>
        <v>0</v>
      </c>
      <c r="N29" s="1">
        <f t="shared" si="7"/>
        <v>2</v>
      </c>
      <c r="O29" s="1">
        <f t="shared" si="8"/>
        <v>9</v>
      </c>
      <c r="P29" s="1">
        <f t="shared" si="9"/>
        <v>5</v>
      </c>
      <c r="Q29" s="1">
        <f t="shared" si="10"/>
        <v>1</v>
      </c>
      <c r="R29" s="1">
        <f t="shared" si="11"/>
        <v>8</v>
      </c>
      <c r="S29" s="1">
        <f t="shared" si="12"/>
        <v>4</v>
      </c>
      <c r="T29" s="1">
        <f t="shared" si="13"/>
        <v>1</v>
      </c>
      <c r="U29" s="1">
        <f t="shared" si="14"/>
        <v>6</v>
      </c>
      <c r="V29" s="1">
        <f t="shared" si="15"/>
        <v>2</v>
      </c>
      <c r="W29" s="1">
        <f t="shared" si="16"/>
        <v>1</v>
      </c>
      <c r="X29" s="1">
        <f t="shared" si="17"/>
        <v>9</v>
      </c>
      <c r="Y29" s="1">
        <f t="shared" si="18"/>
        <v>7</v>
      </c>
      <c r="Z29" s="1">
        <f t="shared" si="19"/>
        <v>2</v>
      </c>
      <c r="AA29" s="1" t="str">
        <f t="shared" si="0"/>
        <v>W</v>
      </c>
      <c r="AB29" s="1">
        <f t="shared" si="20"/>
        <v>6</v>
      </c>
      <c r="AC29" s="1" t="str">
        <f t="shared" si="1"/>
        <v>W</v>
      </c>
      <c r="AD29" s="1">
        <f t="shared" si="24"/>
        <v>9</v>
      </c>
      <c r="AE29" s="1">
        <f t="shared" si="25"/>
        <v>1</v>
      </c>
      <c r="AF29" s="1">
        <f t="shared" si="26"/>
        <v>0</v>
      </c>
      <c r="AG29" s="43"/>
      <c r="AM29" s="1" t="s">
        <v>3</v>
      </c>
    </row>
    <row r="30" spans="1:39" x14ac:dyDescent="0.3">
      <c r="A30" s="42">
        <v>45996</v>
      </c>
      <c r="B30" s="1">
        <v>29</v>
      </c>
      <c r="C30" s="1" t="s">
        <v>65</v>
      </c>
      <c r="D30" s="1" t="s">
        <v>31</v>
      </c>
      <c r="E30" s="1">
        <v>3</v>
      </c>
      <c r="F30" s="1">
        <v>4</v>
      </c>
      <c r="G30" s="1" t="s">
        <v>84</v>
      </c>
      <c r="H30" s="1" t="s">
        <v>84</v>
      </c>
      <c r="I30" s="1">
        <f t="shared" si="2"/>
        <v>17</v>
      </c>
      <c r="J30" s="1">
        <f t="shared" si="3"/>
        <v>9</v>
      </c>
      <c r="K30" s="1">
        <f t="shared" si="4"/>
        <v>1</v>
      </c>
      <c r="L30" s="1">
        <f t="shared" si="5"/>
        <v>3</v>
      </c>
      <c r="M30" s="1">
        <f t="shared" si="6"/>
        <v>0</v>
      </c>
      <c r="N30" s="1">
        <f t="shared" si="7"/>
        <v>3</v>
      </c>
      <c r="O30" s="1">
        <f t="shared" si="8"/>
        <v>9</v>
      </c>
      <c r="P30" s="1">
        <f t="shared" si="9"/>
        <v>5</v>
      </c>
      <c r="Q30" s="1">
        <f t="shared" si="10"/>
        <v>1</v>
      </c>
      <c r="R30" s="1">
        <f t="shared" si="11"/>
        <v>8</v>
      </c>
      <c r="S30" s="1">
        <f t="shared" si="12"/>
        <v>4</v>
      </c>
      <c r="T30" s="1">
        <f t="shared" si="13"/>
        <v>2</v>
      </c>
      <c r="U30" s="1">
        <f t="shared" si="14"/>
        <v>6</v>
      </c>
      <c r="V30" s="1">
        <f t="shared" si="15"/>
        <v>2</v>
      </c>
      <c r="W30" s="1">
        <f t="shared" si="16"/>
        <v>1</v>
      </c>
      <c r="X30" s="1">
        <f t="shared" si="17"/>
        <v>9</v>
      </c>
      <c r="Y30" s="1">
        <f t="shared" si="18"/>
        <v>7</v>
      </c>
      <c r="Z30" s="1">
        <f t="shared" si="19"/>
        <v>2</v>
      </c>
      <c r="AA30" s="1" t="str">
        <f t="shared" si="0"/>
        <v>L</v>
      </c>
      <c r="AB30" s="1">
        <f t="shared" si="20"/>
        <v>1</v>
      </c>
      <c r="AC30" s="1" t="str">
        <f t="shared" si="1"/>
        <v>OTL</v>
      </c>
      <c r="AD30" s="1">
        <f t="shared" si="24"/>
        <v>8</v>
      </c>
      <c r="AE30" s="1">
        <f t="shared" si="25"/>
        <v>1</v>
      </c>
      <c r="AF30" s="1">
        <f t="shared" si="26"/>
        <v>1</v>
      </c>
      <c r="AG30" s="43"/>
      <c r="AM30" s="1" t="s">
        <v>2</v>
      </c>
    </row>
    <row r="31" spans="1:39" x14ac:dyDescent="0.3">
      <c r="A31" s="42">
        <v>45998</v>
      </c>
      <c r="B31" s="1">
        <v>30</v>
      </c>
      <c r="C31" s="1" t="s">
        <v>66</v>
      </c>
      <c r="D31" s="1" t="s">
        <v>23</v>
      </c>
      <c r="E31" s="1">
        <v>2</v>
      </c>
      <c r="F31" s="1">
        <v>0</v>
      </c>
      <c r="G31" s="1" t="s">
        <v>83</v>
      </c>
      <c r="H31" s="1" t="s">
        <v>83</v>
      </c>
      <c r="I31" s="1">
        <f t="shared" si="2"/>
        <v>18</v>
      </c>
      <c r="J31" s="1">
        <f t="shared" si="3"/>
        <v>9</v>
      </c>
      <c r="K31" s="1">
        <f t="shared" si="4"/>
        <v>1</v>
      </c>
      <c r="L31" s="1">
        <f t="shared" si="5"/>
        <v>3</v>
      </c>
      <c r="M31" s="1">
        <f t="shared" si="6"/>
        <v>0</v>
      </c>
      <c r="N31" s="1">
        <f t="shared" si="7"/>
        <v>3</v>
      </c>
      <c r="O31" s="1">
        <f t="shared" si="8"/>
        <v>10</v>
      </c>
      <c r="P31" s="1">
        <f t="shared" si="9"/>
        <v>5</v>
      </c>
      <c r="Q31" s="1">
        <f t="shared" si="10"/>
        <v>1</v>
      </c>
      <c r="R31" s="1">
        <f t="shared" si="11"/>
        <v>8</v>
      </c>
      <c r="S31" s="1">
        <f t="shared" si="12"/>
        <v>4</v>
      </c>
      <c r="T31" s="1">
        <f t="shared" si="13"/>
        <v>2</v>
      </c>
      <c r="U31" s="1">
        <f t="shared" si="14"/>
        <v>7</v>
      </c>
      <c r="V31" s="1">
        <f t="shared" si="15"/>
        <v>2</v>
      </c>
      <c r="W31" s="1">
        <f t="shared" si="16"/>
        <v>1</v>
      </c>
      <c r="X31" s="1">
        <f t="shared" si="17"/>
        <v>10</v>
      </c>
      <c r="Y31" s="1">
        <f t="shared" si="18"/>
        <v>7</v>
      </c>
      <c r="Z31" s="1">
        <f t="shared" si="19"/>
        <v>2</v>
      </c>
      <c r="AA31" s="1" t="str">
        <f t="shared" si="0"/>
        <v>W</v>
      </c>
      <c r="AB31" s="1">
        <f t="shared" si="20"/>
        <v>1</v>
      </c>
      <c r="AC31" s="1" t="str">
        <f t="shared" si="1"/>
        <v>W</v>
      </c>
      <c r="AD31" s="1">
        <f t="shared" si="24"/>
        <v>8</v>
      </c>
      <c r="AE31" s="1">
        <f t="shared" si="25"/>
        <v>1</v>
      </c>
      <c r="AF31" s="1">
        <f t="shared" si="26"/>
        <v>1</v>
      </c>
      <c r="AG31" s="43"/>
      <c r="AM31" s="1" t="s">
        <v>0</v>
      </c>
    </row>
    <row r="32" spans="1:39" x14ac:dyDescent="0.3">
      <c r="A32" s="42">
        <v>46002</v>
      </c>
      <c r="B32" s="1">
        <v>31</v>
      </c>
      <c r="C32" s="1" t="s">
        <v>66</v>
      </c>
      <c r="D32" s="1" t="s">
        <v>26</v>
      </c>
      <c r="E32" s="1">
        <v>2</v>
      </c>
      <c r="F32" s="1">
        <v>3</v>
      </c>
      <c r="G32" s="1" t="s">
        <v>84</v>
      </c>
      <c r="H32" s="1" t="s">
        <v>84</v>
      </c>
      <c r="I32" s="1">
        <f t="shared" si="2"/>
        <v>18</v>
      </c>
      <c r="J32" s="1">
        <f t="shared" si="3"/>
        <v>9</v>
      </c>
      <c r="K32" s="1">
        <f t="shared" si="4"/>
        <v>1</v>
      </c>
      <c r="L32" s="1">
        <f t="shared" si="5"/>
        <v>4</v>
      </c>
      <c r="M32" s="1">
        <f t="shared" si="6"/>
        <v>0</v>
      </c>
      <c r="N32" s="1">
        <f t="shared" si="7"/>
        <v>4</v>
      </c>
      <c r="O32" s="1">
        <f t="shared" si="8"/>
        <v>10</v>
      </c>
      <c r="P32" s="1">
        <f t="shared" si="9"/>
        <v>5</v>
      </c>
      <c r="Q32" s="1">
        <f t="shared" si="10"/>
        <v>2</v>
      </c>
      <c r="R32" s="1">
        <f t="shared" si="11"/>
        <v>8</v>
      </c>
      <c r="S32" s="1">
        <f t="shared" si="12"/>
        <v>4</v>
      </c>
      <c r="T32" s="1">
        <f t="shared" si="13"/>
        <v>2</v>
      </c>
      <c r="U32" s="1">
        <f t="shared" si="14"/>
        <v>7</v>
      </c>
      <c r="V32" s="1">
        <f t="shared" si="15"/>
        <v>2</v>
      </c>
      <c r="W32" s="1">
        <f t="shared" si="16"/>
        <v>2</v>
      </c>
      <c r="X32" s="1">
        <f t="shared" si="17"/>
        <v>10</v>
      </c>
      <c r="Y32" s="1">
        <f t="shared" si="18"/>
        <v>7</v>
      </c>
      <c r="Z32" s="1">
        <f t="shared" si="19"/>
        <v>3</v>
      </c>
      <c r="AA32" s="1" t="str">
        <f t="shared" si="0"/>
        <v>L</v>
      </c>
      <c r="AB32" s="1">
        <f t="shared" si="20"/>
        <v>1</v>
      </c>
      <c r="AC32" s="1" t="str">
        <f t="shared" si="1"/>
        <v>OTL</v>
      </c>
      <c r="AD32" s="1">
        <f t="shared" si="24"/>
        <v>7</v>
      </c>
      <c r="AE32" s="1">
        <f t="shared" si="25"/>
        <v>1</v>
      </c>
      <c r="AF32" s="1">
        <f t="shared" si="26"/>
        <v>2</v>
      </c>
      <c r="AG32" s="43"/>
    </row>
    <row r="33" spans="1:33" x14ac:dyDescent="0.3">
      <c r="A33" s="42">
        <v>46004</v>
      </c>
      <c r="B33" s="1">
        <v>32</v>
      </c>
      <c r="C33" s="1" t="s">
        <v>65</v>
      </c>
      <c r="D33" s="1" t="s">
        <v>0</v>
      </c>
      <c r="E33" s="1">
        <v>1</v>
      </c>
      <c r="F33" s="1">
        <v>5</v>
      </c>
      <c r="G33" s="1" t="s">
        <v>83</v>
      </c>
      <c r="H33" s="1" t="s">
        <v>83</v>
      </c>
      <c r="I33" s="1">
        <f t="shared" si="2"/>
        <v>18</v>
      </c>
      <c r="J33" s="1">
        <f t="shared" si="3"/>
        <v>10</v>
      </c>
      <c r="K33" s="1">
        <f t="shared" si="4"/>
        <v>1</v>
      </c>
      <c r="L33" s="1">
        <f t="shared" si="5"/>
        <v>4</v>
      </c>
      <c r="M33" s="1">
        <f t="shared" si="6"/>
        <v>0</v>
      </c>
      <c r="N33" s="1">
        <f t="shared" si="7"/>
        <v>4</v>
      </c>
      <c r="O33" s="1">
        <f t="shared" si="8"/>
        <v>10</v>
      </c>
      <c r="P33" s="1">
        <f t="shared" si="9"/>
        <v>5</v>
      </c>
      <c r="Q33" s="1">
        <f t="shared" si="10"/>
        <v>2</v>
      </c>
      <c r="R33" s="1">
        <f t="shared" si="11"/>
        <v>8</v>
      </c>
      <c r="S33" s="1">
        <f t="shared" si="12"/>
        <v>5</v>
      </c>
      <c r="T33" s="1">
        <f t="shared" si="13"/>
        <v>2</v>
      </c>
      <c r="U33" s="1">
        <f t="shared" si="14"/>
        <v>7</v>
      </c>
      <c r="V33" s="1">
        <f t="shared" si="15"/>
        <v>2</v>
      </c>
      <c r="W33" s="1">
        <f t="shared" si="16"/>
        <v>2</v>
      </c>
      <c r="X33" s="1">
        <f t="shared" si="17"/>
        <v>10</v>
      </c>
      <c r="Y33" s="1">
        <f t="shared" si="18"/>
        <v>7</v>
      </c>
      <c r="Z33" s="1">
        <f t="shared" si="19"/>
        <v>3</v>
      </c>
      <c r="AA33" s="1" t="str">
        <f t="shared" si="0"/>
        <v>L</v>
      </c>
      <c r="AB33" s="1">
        <f t="shared" si="20"/>
        <v>2</v>
      </c>
      <c r="AC33" s="1" t="str">
        <f t="shared" si="1"/>
        <v>L</v>
      </c>
      <c r="AD33" s="1">
        <f t="shared" si="24"/>
        <v>7</v>
      </c>
      <c r="AE33" s="1">
        <f t="shared" si="25"/>
        <v>1</v>
      </c>
      <c r="AF33" s="1">
        <f t="shared" si="26"/>
        <v>2</v>
      </c>
      <c r="AG33" s="43"/>
    </row>
    <row r="34" spans="1:33" x14ac:dyDescent="0.3">
      <c r="A34" s="42">
        <v>46007</v>
      </c>
      <c r="B34" s="1">
        <v>33</v>
      </c>
      <c r="C34" s="1" t="s">
        <v>65</v>
      </c>
      <c r="D34" s="1" t="s">
        <v>17</v>
      </c>
      <c r="E34" s="1">
        <v>0</v>
      </c>
      <c r="F34" s="1">
        <v>5</v>
      </c>
      <c r="G34" s="1" t="s">
        <v>83</v>
      </c>
      <c r="H34" s="1" t="s">
        <v>83</v>
      </c>
      <c r="I34" s="1">
        <f t="shared" si="2"/>
        <v>18</v>
      </c>
      <c r="J34" s="1">
        <f t="shared" si="3"/>
        <v>11</v>
      </c>
      <c r="K34" s="1">
        <f t="shared" si="4"/>
        <v>1</v>
      </c>
      <c r="L34" s="1">
        <f t="shared" si="5"/>
        <v>4</v>
      </c>
      <c r="M34" s="1">
        <f t="shared" si="6"/>
        <v>0</v>
      </c>
      <c r="N34" s="1">
        <f t="shared" si="7"/>
        <v>4</v>
      </c>
      <c r="O34" s="1">
        <f t="shared" si="8"/>
        <v>10</v>
      </c>
      <c r="P34" s="1">
        <f t="shared" si="9"/>
        <v>5</v>
      </c>
      <c r="Q34" s="1">
        <f t="shared" si="10"/>
        <v>2</v>
      </c>
      <c r="R34" s="1">
        <f t="shared" si="11"/>
        <v>8</v>
      </c>
      <c r="S34" s="1">
        <f t="shared" si="12"/>
        <v>6</v>
      </c>
      <c r="T34" s="1">
        <f t="shared" si="13"/>
        <v>2</v>
      </c>
      <c r="U34" s="1">
        <f t="shared" si="14"/>
        <v>7</v>
      </c>
      <c r="V34" s="1">
        <f t="shared" si="15"/>
        <v>2</v>
      </c>
      <c r="W34" s="1">
        <f t="shared" si="16"/>
        <v>2</v>
      </c>
      <c r="X34" s="1">
        <f t="shared" si="17"/>
        <v>10</v>
      </c>
      <c r="Y34" s="1">
        <f t="shared" si="18"/>
        <v>7</v>
      </c>
      <c r="Z34" s="1">
        <f t="shared" si="19"/>
        <v>3</v>
      </c>
      <c r="AA34" s="1" t="str">
        <f t="shared" ref="AA34:AA65" si="27">IF(E34="","",IF(E34&gt;F34,"W","L"))</f>
        <v>L</v>
      </c>
      <c r="AB34" s="1">
        <f t="shared" si="20"/>
        <v>3</v>
      </c>
      <c r="AC34" s="1" t="str">
        <f t="shared" ref="AC34:AC65" si="28">IF(E34="","",IF(E34&gt;F34,"W",IF(AND(E34&lt;F34,G34=$AK$2,H34=$AK$2),"L","OTL")))</f>
        <v>L</v>
      </c>
      <c r="AD34" s="1">
        <f t="shared" si="24"/>
        <v>6</v>
      </c>
      <c r="AE34" s="1">
        <f t="shared" si="25"/>
        <v>2</v>
      </c>
      <c r="AF34" s="1">
        <f t="shared" si="26"/>
        <v>2</v>
      </c>
      <c r="AG34" s="43"/>
    </row>
    <row r="35" spans="1:33" x14ac:dyDescent="0.3">
      <c r="A35" s="42">
        <v>46009</v>
      </c>
      <c r="B35" s="1">
        <v>34</v>
      </c>
      <c r="C35" s="1" t="s">
        <v>66</v>
      </c>
      <c r="D35" s="1" t="s">
        <v>4</v>
      </c>
      <c r="E35" s="1">
        <v>4</v>
      </c>
      <c r="F35" s="1">
        <v>0</v>
      </c>
      <c r="G35" s="1" t="s">
        <v>83</v>
      </c>
      <c r="H35" s="1" t="s">
        <v>83</v>
      </c>
      <c r="I35" s="1">
        <f t="shared" ref="I35:I66" si="29">IF(E35="","",IF(E35&gt;F35,I34+1,I34))</f>
        <v>19</v>
      </c>
      <c r="J35" s="1">
        <f t="shared" ref="J35:J66" si="30">IF(E35="","",IF(AND(F35&gt;E35,G35=$AK$2,H35=$AK$2),J34+1,J34))</f>
        <v>11</v>
      </c>
      <c r="K35" s="1">
        <f t="shared" ref="K35:K66" si="31">IF(E35="","",IF(AND(G35=$AK$1,E35&gt;F35),K34+1,K34))</f>
        <v>1</v>
      </c>
      <c r="L35" s="1">
        <f t="shared" ref="L35:L66" si="32">IF(E35="","",IF(AND(OR(G35=$AK$1,H35=$AK$1),E35&lt;F35),L34+1,L34))</f>
        <v>4</v>
      </c>
      <c r="M35" s="1">
        <f t="shared" ref="M35:M66" si="33">IF(E35="","",IF(AND(H35=$AK$1,E35&gt;F35),M34+1,M34))</f>
        <v>0</v>
      </c>
      <c r="N35" s="1">
        <f t="shared" ref="N35:N66" si="34">IF(E35="","",IF(AND(H35=$AK$1,E35&lt;F35),N34+1,N34))</f>
        <v>4</v>
      </c>
      <c r="O35" s="1">
        <f t="shared" ref="O35:O66" si="35">IF(E35="","",IF(AND(C35=$AL$1,E35&gt;F35),O34+1,O34))</f>
        <v>11</v>
      </c>
      <c r="P35" s="1">
        <f t="shared" ref="P35:P66" si="36">IF(E35="","",IF(AND(C35=$AL$1,F35&gt;E35,G35=$AK$2,H35=$AK$2), P34+1, P34))</f>
        <v>5</v>
      </c>
      <c r="Q35" s="1">
        <f t="shared" ref="Q35:Q66" si="37">IF(E35="","",IF(AND(C35=$AL$1,F35&gt;E35,OR(G35=$AK$1,H35=$AK$1)),Q34+1, Q34))</f>
        <v>2</v>
      </c>
      <c r="R35" s="1">
        <f t="shared" ref="R35:R66" si="38">IF(E35="","",IF(AND(C35=$AL$2,E35&gt;F35),R34+1,R34))</f>
        <v>8</v>
      </c>
      <c r="S35" s="1">
        <f t="shared" ref="S35:S66" si="39">IF(E35="","",IF(AND(C35=$AL$2,F35&gt;E35,G35=$AK$2,H35=$AK$2),S34+1,S34))</f>
        <v>6</v>
      </c>
      <c r="T35" s="1">
        <f t="shared" ref="T35:T66" si="40">IF(E35="","",IF(AND(C35=$AL$2,F35&gt;E35,OR(G35=$AK$1,H35=$AK$1)), T34+1, T34))</f>
        <v>2</v>
      </c>
      <c r="U35" s="1">
        <f t="shared" ref="U35:U66" si="41">IF(E35="","",IF(AND(E35&gt;F35,COUNTIF($AO$1:$AO$7,D35)=1),U34+1,U34))</f>
        <v>7</v>
      </c>
      <c r="V35" s="1">
        <f t="shared" ref="V35:V66" si="42">IF(E35="","",IF(AND(E35&lt;F35,G35=$AK$2,H35=$AK$2,COUNTIF($AO$1:$AO$7,D35)=1),V34+1,V34))</f>
        <v>2</v>
      </c>
      <c r="W35" s="1">
        <f t="shared" ref="W35:W66" si="43">IF(E35="","",IF(AND(E35&lt;F35,COUNTIF($AO$1:$AO$7,D35)=1,OR(G35=$AK$1,H35=$AK$1)), W34+1, W34))</f>
        <v>2</v>
      </c>
      <c r="X35" s="1">
        <f t="shared" ref="X35:X66" si="44">IF(E35="","",IF(AND(E35&gt;F35,COUNTIF($AN$1:$AN$15,D35)=1),X34+1,X34))</f>
        <v>11</v>
      </c>
      <c r="Y35" s="1">
        <f t="shared" ref="Y35:Y66" si="45">IF(E35="","",IF(AND(E35&lt;F35,G35=$AK$2,H35=$AK$2,COUNTIF($AN$1:$AN$15,D35)=1),Y34+1,Y34))</f>
        <v>7</v>
      </c>
      <c r="Z35" s="1">
        <f t="shared" ref="Z35:Z66" si="46">IF(E35="","",IF(AND(E35&lt;F35,COUNTIF($AN$1:$AN$15,D35)=1,OR(G35=$AK$1,H35=$AK$1)), Z34+1, Z34))</f>
        <v>3</v>
      </c>
      <c r="AA35" s="1" t="str">
        <f t="shared" si="27"/>
        <v>W</v>
      </c>
      <c r="AB35" s="1">
        <f t="shared" ref="AB35:AB66" si="47">IF(AA35="","",IF(AA35=AA34,AB34+1,1))</f>
        <v>1</v>
      </c>
      <c r="AC35" s="1" t="str">
        <f t="shared" si="28"/>
        <v>W</v>
      </c>
      <c r="AD35" s="1">
        <f t="shared" si="24"/>
        <v>6</v>
      </c>
      <c r="AE35" s="1">
        <f t="shared" si="25"/>
        <v>2</v>
      </c>
      <c r="AF35" s="1">
        <f t="shared" si="26"/>
        <v>2</v>
      </c>
      <c r="AG35" s="43"/>
    </row>
    <row r="36" spans="1:33" x14ac:dyDescent="0.3">
      <c r="A36" s="42">
        <v>46011</v>
      </c>
      <c r="B36" s="1">
        <v>35</v>
      </c>
      <c r="C36" s="1" t="s">
        <v>66</v>
      </c>
      <c r="D36" s="1" t="s">
        <v>21</v>
      </c>
      <c r="E36" s="1">
        <v>2</v>
      </c>
      <c r="F36" s="1">
        <v>5</v>
      </c>
      <c r="G36" s="1" t="s">
        <v>83</v>
      </c>
      <c r="H36" s="1" t="s">
        <v>83</v>
      </c>
      <c r="I36" s="1">
        <f t="shared" si="29"/>
        <v>19</v>
      </c>
      <c r="J36" s="1">
        <f t="shared" si="30"/>
        <v>12</v>
      </c>
      <c r="K36" s="1">
        <f t="shared" si="31"/>
        <v>1</v>
      </c>
      <c r="L36" s="1">
        <f t="shared" si="32"/>
        <v>4</v>
      </c>
      <c r="M36" s="1">
        <f t="shared" si="33"/>
        <v>0</v>
      </c>
      <c r="N36" s="1">
        <f t="shared" si="34"/>
        <v>4</v>
      </c>
      <c r="O36" s="1">
        <f t="shared" si="35"/>
        <v>11</v>
      </c>
      <c r="P36" s="1">
        <f t="shared" si="36"/>
        <v>6</v>
      </c>
      <c r="Q36" s="1">
        <f t="shared" si="37"/>
        <v>2</v>
      </c>
      <c r="R36" s="1">
        <f t="shared" si="38"/>
        <v>8</v>
      </c>
      <c r="S36" s="1">
        <f t="shared" si="39"/>
        <v>6</v>
      </c>
      <c r="T36" s="1">
        <f t="shared" si="40"/>
        <v>2</v>
      </c>
      <c r="U36" s="1">
        <f t="shared" si="41"/>
        <v>7</v>
      </c>
      <c r="V36" s="1">
        <f t="shared" si="42"/>
        <v>2</v>
      </c>
      <c r="W36" s="1">
        <f t="shared" si="43"/>
        <v>2</v>
      </c>
      <c r="X36" s="1">
        <f t="shared" si="44"/>
        <v>11</v>
      </c>
      <c r="Y36" s="1">
        <f t="shared" si="45"/>
        <v>8</v>
      </c>
      <c r="Z36" s="1">
        <f t="shared" si="46"/>
        <v>3</v>
      </c>
      <c r="AA36" s="1" t="str">
        <f t="shared" si="27"/>
        <v>L</v>
      </c>
      <c r="AB36" s="1">
        <f t="shared" si="47"/>
        <v>1</v>
      </c>
      <c r="AC36" s="1" t="str">
        <f t="shared" si="28"/>
        <v>L</v>
      </c>
      <c r="AD36" s="1">
        <f t="shared" si="24"/>
        <v>5</v>
      </c>
      <c r="AE36" s="1">
        <f t="shared" si="25"/>
        <v>3</v>
      </c>
      <c r="AF36" s="1">
        <f t="shared" si="26"/>
        <v>2</v>
      </c>
      <c r="AG36" s="43"/>
    </row>
    <row r="37" spans="1:33" x14ac:dyDescent="0.3">
      <c r="A37" s="42">
        <v>46012</v>
      </c>
      <c r="B37" s="1">
        <v>36</v>
      </c>
      <c r="C37" s="1" t="s">
        <v>65</v>
      </c>
      <c r="D37" s="1" t="s">
        <v>21</v>
      </c>
      <c r="E37" s="1">
        <v>2</v>
      </c>
      <c r="F37" s="1">
        <v>3</v>
      </c>
      <c r="G37" s="1" t="s">
        <v>84</v>
      </c>
      <c r="H37" s="1" t="s">
        <v>83</v>
      </c>
      <c r="I37" s="1">
        <f t="shared" si="29"/>
        <v>19</v>
      </c>
      <c r="J37" s="1">
        <f t="shared" si="30"/>
        <v>12</v>
      </c>
      <c r="K37" s="1">
        <f t="shared" si="31"/>
        <v>1</v>
      </c>
      <c r="L37" s="1">
        <f t="shared" si="32"/>
        <v>5</v>
      </c>
      <c r="M37" s="1">
        <f t="shared" si="33"/>
        <v>0</v>
      </c>
      <c r="N37" s="1">
        <f t="shared" si="34"/>
        <v>4</v>
      </c>
      <c r="O37" s="1">
        <f t="shared" si="35"/>
        <v>11</v>
      </c>
      <c r="P37" s="1">
        <f t="shared" si="36"/>
        <v>6</v>
      </c>
      <c r="Q37" s="1">
        <f t="shared" si="37"/>
        <v>2</v>
      </c>
      <c r="R37" s="1">
        <f t="shared" si="38"/>
        <v>8</v>
      </c>
      <c r="S37" s="1">
        <f t="shared" si="39"/>
        <v>6</v>
      </c>
      <c r="T37" s="1">
        <f t="shared" si="40"/>
        <v>3</v>
      </c>
      <c r="U37" s="1">
        <f t="shared" si="41"/>
        <v>7</v>
      </c>
      <c r="V37" s="1">
        <f t="shared" si="42"/>
        <v>2</v>
      </c>
      <c r="W37" s="1">
        <f t="shared" si="43"/>
        <v>2</v>
      </c>
      <c r="X37" s="1">
        <f t="shared" si="44"/>
        <v>11</v>
      </c>
      <c r="Y37" s="1">
        <f t="shared" si="45"/>
        <v>8</v>
      </c>
      <c r="Z37" s="1">
        <f t="shared" si="46"/>
        <v>4</v>
      </c>
      <c r="AA37" s="1" t="str">
        <f t="shared" si="27"/>
        <v>L</v>
      </c>
      <c r="AB37" s="1">
        <f t="shared" si="47"/>
        <v>2</v>
      </c>
      <c r="AC37" s="1" t="str">
        <f t="shared" si="28"/>
        <v>OTL</v>
      </c>
      <c r="AD37" s="1">
        <f t="shared" si="24"/>
        <v>4</v>
      </c>
      <c r="AE37" s="1">
        <f t="shared" si="25"/>
        <v>3</v>
      </c>
      <c r="AF37" s="1">
        <f t="shared" si="26"/>
        <v>3</v>
      </c>
      <c r="AG37" s="43"/>
    </row>
    <row r="38" spans="1:33" x14ac:dyDescent="0.3">
      <c r="A38" s="42">
        <v>46014</v>
      </c>
      <c r="B38" s="1">
        <v>37</v>
      </c>
      <c r="C38" s="1" t="s">
        <v>66</v>
      </c>
      <c r="D38" s="1" t="s">
        <v>12</v>
      </c>
      <c r="E38" s="1">
        <v>3</v>
      </c>
      <c r="F38" s="1">
        <v>7</v>
      </c>
      <c r="G38" s="1" t="s">
        <v>83</v>
      </c>
      <c r="H38" s="1" t="s">
        <v>83</v>
      </c>
      <c r="I38" s="1">
        <f t="shared" si="29"/>
        <v>19</v>
      </c>
      <c r="J38" s="1">
        <f t="shared" si="30"/>
        <v>13</v>
      </c>
      <c r="K38" s="1">
        <f t="shared" si="31"/>
        <v>1</v>
      </c>
      <c r="L38" s="1">
        <f t="shared" si="32"/>
        <v>5</v>
      </c>
      <c r="M38" s="1">
        <f t="shared" si="33"/>
        <v>0</v>
      </c>
      <c r="N38" s="1">
        <f t="shared" si="34"/>
        <v>4</v>
      </c>
      <c r="O38" s="1">
        <f t="shared" si="35"/>
        <v>11</v>
      </c>
      <c r="P38" s="1">
        <f t="shared" si="36"/>
        <v>7</v>
      </c>
      <c r="Q38" s="1">
        <f t="shared" si="37"/>
        <v>2</v>
      </c>
      <c r="R38" s="1">
        <f t="shared" si="38"/>
        <v>8</v>
      </c>
      <c r="S38" s="1">
        <f t="shared" si="39"/>
        <v>6</v>
      </c>
      <c r="T38" s="1">
        <f t="shared" si="40"/>
        <v>3</v>
      </c>
      <c r="U38" s="1">
        <f t="shared" si="41"/>
        <v>7</v>
      </c>
      <c r="V38" s="1">
        <f t="shared" si="42"/>
        <v>3</v>
      </c>
      <c r="W38" s="1">
        <f t="shared" si="43"/>
        <v>2</v>
      </c>
      <c r="X38" s="1">
        <f t="shared" si="44"/>
        <v>11</v>
      </c>
      <c r="Y38" s="1">
        <f t="shared" si="45"/>
        <v>9</v>
      </c>
      <c r="Z38" s="1">
        <f t="shared" si="46"/>
        <v>4</v>
      </c>
      <c r="AA38" s="1" t="str">
        <f t="shared" si="27"/>
        <v>L</v>
      </c>
      <c r="AB38" s="1">
        <f t="shared" si="47"/>
        <v>3</v>
      </c>
      <c r="AC38" s="1" t="str">
        <f t="shared" si="28"/>
        <v>L</v>
      </c>
      <c r="AD38" s="1">
        <f t="shared" si="24"/>
        <v>3</v>
      </c>
      <c r="AE38" s="1">
        <f t="shared" si="25"/>
        <v>4</v>
      </c>
      <c r="AF38" s="1">
        <f t="shared" si="26"/>
        <v>3</v>
      </c>
      <c r="AG38" s="43"/>
    </row>
    <row r="39" spans="1:33" x14ac:dyDescent="0.3">
      <c r="A39" s="42">
        <v>46018</v>
      </c>
      <c r="B39" s="1">
        <v>38</v>
      </c>
      <c r="C39" s="1" t="s">
        <v>65</v>
      </c>
      <c r="D39" s="1" t="s">
        <v>14</v>
      </c>
      <c r="E39" s="1">
        <v>4</v>
      </c>
      <c r="F39" s="1">
        <v>3</v>
      </c>
      <c r="G39" s="1" t="s">
        <v>84</v>
      </c>
      <c r="H39" s="1" t="s">
        <v>83</v>
      </c>
      <c r="I39" s="1">
        <f t="shared" si="29"/>
        <v>20</v>
      </c>
      <c r="J39" s="1">
        <f t="shared" si="30"/>
        <v>13</v>
      </c>
      <c r="K39" s="1">
        <f t="shared" si="31"/>
        <v>2</v>
      </c>
      <c r="L39" s="1">
        <f t="shared" si="32"/>
        <v>5</v>
      </c>
      <c r="M39" s="1">
        <f t="shared" si="33"/>
        <v>0</v>
      </c>
      <c r="N39" s="1">
        <f t="shared" si="34"/>
        <v>4</v>
      </c>
      <c r="O39" s="1">
        <f t="shared" si="35"/>
        <v>11</v>
      </c>
      <c r="P39" s="1">
        <f t="shared" si="36"/>
        <v>7</v>
      </c>
      <c r="Q39" s="1">
        <f t="shared" si="37"/>
        <v>2</v>
      </c>
      <c r="R39" s="1">
        <f t="shared" si="38"/>
        <v>9</v>
      </c>
      <c r="S39" s="1">
        <f t="shared" si="39"/>
        <v>6</v>
      </c>
      <c r="T39" s="1">
        <f t="shared" si="40"/>
        <v>3</v>
      </c>
      <c r="U39" s="1">
        <f t="shared" si="41"/>
        <v>8</v>
      </c>
      <c r="V39" s="1">
        <f t="shared" si="42"/>
        <v>3</v>
      </c>
      <c r="W39" s="1">
        <f t="shared" si="43"/>
        <v>2</v>
      </c>
      <c r="X39" s="1">
        <f t="shared" si="44"/>
        <v>12</v>
      </c>
      <c r="Y39" s="1">
        <f t="shared" si="45"/>
        <v>9</v>
      </c>
      <c r="Z39" s="1">
        <f t="shared" si="46"/>
        <v>4</v>
      </c>
      <c r="AA39" s="1" t="str">
        <f t="shared" si="27"/>
        <v>W</v>
      </c>
      <c r="AB39" s="1">
        <f t="shared" si="47"/>
        <v>1</v>
      </c>
      <c r="AC39" s="1" t="str">
        <f t="shared" si="28"/>
        <v>W</v>
      </c>
      <c r="AD39" s="1">
        <f t="shared" si="24"/>
        <v>3</v>
      </c>
      <c r="AE39" s="1">
        <f t="shared" si="25"/>
        <v>4</v>
      </c>
      <c r="AF39" s="1">
        <f t="shared" si="26"/>
        <v>3</v>
      </c>
      <c r="AG39" s="43"/>
    </row>
    <row r="40" spans="1:33" x14ac:dyDescent="0.3">
      <c r="A40" s="42">
        <v>46020</v>
      </c>
      <c r="B40" s="1">
        <v>39</v>
      </c>
      <c r="C40" s="1" t="s">
        <v>65</v>
      </c>
      <c r="D40" s="1" t="s">
        <v>19</v>
      </c>
      <c r="E40" s="1">
        <v>3</v>
      </c>
      <c r="F40" s="1">
        <v>5</v>
      </c>
      <c r="G40" s="1" t="s">
        <v>83</v>
      </c>
      <c r="H40" s="1" t="s">
        <v>83</v>
      </c>
      <c r="I40" s="1">
        <f t="shared" si="29"/>
        <v>20</v>
      </c>
      <c r="J40" s="1">
        <f t="shared" si="30"/>
        <v>14</v>
      </c>
      <c r="K40" s="1">
        <f t="shared" si="31"/>
        <v>2</v>
      </c>
      <c r="L40" s="1">
        <f t="shared" si="32"/>
        <v>5</v>
      </c>
      <c r="M40" s="1">
        <f t="shared" si="33"/>
        <v>0</v>
      </c>
      <c r="N40" s="1">
        <f t="shared" si="34"/>
        <v>4</v>
      </c>
      <c r="O40" s="1">
        <f t="shared" si="35"/>
        <v>11</v>
      </c>
      <c r="P40" s="1">
        <f t="shared" si="36"/>
        <v>7</v>
      </c>
      <c r="Q40" s="1">
        <f t="shared" si="37"/>
        <v>2</v>
      </c>
      <c r="R40" s="1">
        <f t="shared" si="38"/>
        <v>9</v>
      </c>
      <c r="S40" s="1">
        <f t="shared" si="39"/>
        <v>7</v>
      </c>
      <c r="T40" s="1">
        <f t="shared" si="40"/>
        <v>3</v>
      </c>
      <c r="U40" s="1">
        <f t="shared" si="41"/>
        <v>8</v>
      </c>
      <c r="V40" s="1">
        <f t="shared" si="42"/>
        <v>3</v>
      </c>
      <c r="W40" s="1">
        <f t="shared" si="43"/>
        <v>2</v>
      </c>
      <c r="X40" s="1">
        <f t="shared" si="44"/>
        <v>12</v>
      </c>
      <c r="Y40" s="1">
        <f t="shared" si="45"/>
        <v>10</v>
      </c>
      <c r="Z40" s="1">
        <f t="shared" si="46"/>
        <v>4</v>
      </c>
      <c r="AA40" s="1" t="str">
        <f t="shared" si="27"/>
        <v>L</v>
      </c>
      <c r="AB40" s="1">
        <f t="shared" si="47"/>
        <v>1</v>
      </c>
      <c r="AC40" s="1" t="str">
        <f t="shared" si="28"/>
        <v>L</v>
      </c>
      <c r="AD40" s="1">
        <f t="shared" si="24"/>
        <v>3</v>
      </c>
      <c r="AE40" s="1">
        <f t="shared" si="25"/>
        <v>5</v>
      </c>
      <c r="AF40" s="1">
        <f t="shared" si="26"/>
        <v>2</v>
      </c>
      <c r="AG40" s="43"/>
    </row>
    <row r="41" spans="1:33" x14ac:dyDescent="0.3">
      <c r="A41" s="42">
        <v>46022</v>
      </c>
      <c r="B41" s="1">
        <v>40</v>
      </c>
      <c r="C41" s="1" t="s">
        <v>66</v>
      </c>
      <c r="D41" s="1" t="s">
        <v>12</v>
      </c>
      <c r="E41" s="1">
        <v>6</v>
      </c>
      <c r="F41" s="1">
        <v>3</v>
      </c>
      <c r="G41" s="1" t="s">
        <v>83</v>
      </c>
      <c r="H41" s="1" t="s">
        <v>83</v>
      </c>
      <c r="I41" s="1">
        <f t="shared" si="29"/>
        <v>21</v>
      </c>
      <c r="J41" s="1">
        <f t="shared" si="30"/>
        <v>14</v>
      </c>
      <c r="K41" s="1">
        <f t="shared" si="31"/>
        <v>2</v>
      </c>
      <c r="L41" s="1">
        <f t="shared" si="32"/>
        <v>5</v>
      </c>
      <c r="M41" s="1">
        <f t="shared" si="33"/>
        <v>0</v>
      </c>
      <c r="N41" s="1">
        <f t="shared" si="34"/>
        <v>4</v>
      </c>
      <c r="O41" s="1">
        <f t="shared" si="35"/>
        <v>12</v>
      </c>
      <c r="P41" s="1">
        <f t="shared" si="36"/>
        <v>7</v>
      </c>
      <c r="Q41" s="1">
        <f t="shared" si="37"/>
        <v>2</v>
      </c>
      <c r="R41" s="1">
        <f t="shared" si="38"/>
        <v>9</v>
      </c>
      <c r="S41" s="1">
        <f t="shared" si="39"/>
        <v>7</v>
      </c>
      <c r="T41" s="1">
        <f t="shared" si="40"/>
        <v>3</v>
      </c>
      <c r="U41" s="1">
        <f t="shared" si="41"/>
        <v>9</v>
      </c>
      <c r="V41" s="1">
        <f t="shared" si="42"/>
        <v>3</v>
      </c>
      <c r="W41" s="1">
        <f t="shared" si="43"/>
        <v>2</v>
      </c>
      <c r="X41" s="1">
        <f t="shared" si="44"/>
        <v>13</v>
      </c>
      <c r="Y41" s="1">
        <f t="shared" si="45"/>
        <v>10</v>
      </c>
      <c r="Z41" s="1">
        <f t="shared" si="46"/>
        <v>4</v>
      </c>
      <c r="AA41" s="1" t="str">
        <f t="shared" si="27"/>
        <v>W</v>
      </c>
      <c r="AB41" s="1">
        <f t="shared" si="47"/>
        <v>1</v>
      </c>
      <c r="AC41" s="1" t="str">
        <f t="shared" si="28"/>
        <v>W</v>
      </c>
      <c r="AD41" s="1">
        <f t="shared" si="24"/>
        <v>3</v>
      </c>
      <c r="AE41" s="1">
        <f t="shared" si="25"/>
        <v>5</v>
      </c>
      <c r="AF41" s="1">
        <f t="shared" si="26"/>
        <v>2</v>
      </c>
      <c r="AG41" s="43"/>
    </row>
    <row r="42" spans="1:33" x14ac:dyDescent="0.3">
      <c r="A42" s="42">
        <v>46023</v>
      </c>
      <c r="B42" s="1">
        <v>41</v>
      </c>
      <c r="C42" s="1" t="s">
        <v>65</v>
      </c>
      <c r="D42" s="1" t="s">
        <v>11</v>
      </c>
      <c r="E42" s="1">
        <v>3</v>
      </c>
      <c r="F42" s="1">
        <v>4</v>
      </c>
      <c r="G42" s="1" t="s">
        <v>83</v>
      </c>
      <c r="H42" s="1" t="s">
        <v>83</v>
      </c>
      <c r="I42" s="1">
        <f t="shared" si="29"/>
        <v>21</v>
      </c>
      <c r="J42" s="1">
        <f t="shared" si="30"/>
        <v>15</v>
      </c>
      <c r="K42" s="1">
        <f t="shared" si="31"/>
        <v>2</v>
      </c>
      <c r="L42" s="1">
        <f t="shared" si="32"/>
        <v>5</v>
      </c>
      <c r="M42" s="1">
        <f t="shared" si="33"/>
        <v>0</v>
      </c>
      <c r="N42" s="1">
        <f t="shared" si="34"/>
        <v>4</v>
      </c>
      <c r="O42" s="1">
        <f t="shared" si="35"/>
        <v>12</v>
      </c>
      <c r="P42" s="1">
        <f t="shared" si="36"/>
        <v>7</v>
      </c>
      <c r="Q42" s="1">
        <f t="shared" si="37"/>
        <v>2</v>
      </c>
      <c r="R42" s="1">
        <f t="shared" si="38"/>
        <v>9</v>
      </c>
      <c r="S42" s="1">
        <f t="shared" si="39"/>
        <v>8</v>
      </c>
      <c r="T42" s="1">
        <f t="shared" si="40"/>
        <v>3</v>
      </c>
      <c r="U42" s="1">
        <f t="shared" si="41"/>
        <v>9</v>
      </c>
      <c r="V42" s="1">
        <f t="shared" si="42"/>
        <v>3</v>
      </c>
      <c r="W42" s="1">
        <f t="shared" si="43"/>
        <v>2</v>
      </c>
      <c r="X42" s="1">
        <f t="shared" si="44"/>
        <v>13</v>
      </c>
      <c r="Y42" s="1">
        <f t="shared" si="45"/>
        <v>11</v>
      </c>
      <c r="Z42" s="1">
        <f t="shared" si="46"/>
        <v>4</v>
      </c>
      <c r="AA42" s="1" t="str">
        <f t="shared" si="27"/>
        <v>L</v>
      </c>
      <c r="AB42" s="1">
        <f t="shared" si="47"/>
        <v>1</v>
      </c>
      <c r="AC42" s="1" t="str">
        <f t="shared" si="28"/>
        <v>L</v>
      </c>
      <c r="AD42" s="1">
        <f t="shared" si="24"/>
        <v>3</v>
      </c>
      <c r="AE42" s="1">
        <f t="shared" si="25"/>
        <v>6</v>
      </c>
      <c r="AF42" s="1">
        <f t="shared" si="26"/>
        <v>1</v>
      </c>
      <c r="AG42" s="43"/>
    </row>
    <row r="43" spans="1:33" x14ac:dyDescent="0.3">
      <c r="A43" s="42">
        <v>46025</v>
      </c>
      <c r="B43" s="1">
        <v>42</v>
      </c>
      <c r="C43" s="1" t="s">
        <v>66</v>
      </c>
      <c r="D43" s="1" t="s">
        <v>25</v>
      </c>
      <c r="E43" s="1">
        <v>2</v>
      </c>
      <c r="F43" s="1">
        <v>3</v>
      </c>
      <c r="G43" s="1" t="s">
        <v>84</v>
      </c>
      <c r="H43" s="1" t="s">
        <v>84</v>
      </c>
      <c r="I43" s="1">
        <f t="shared" si="29"/>
        <v>21</v>
      </c>
      <c r="J43" s="1">
        <f t="shared" si="30"/>
        <v>15</v>
      </c>
      <c r="K43" s="1">
        <f t="shared" si="31"/>
        <v>2</v>
      </c>
      <c r="L43" s="1">
        <f t="shared" si="32"/>
        <v>6</v>
      </c>
      <c r="M43" s="1">
        <f t="shared" si="33"/>
        <v>0</v>
      </c>
      <c r="N43" s="1">
        <f t="shared" si="34"/>
        <v>5</v>
      </c>
      <c r="O43" s="1">
        <f t="shared" si="35"/>
        <v>12</v>
      </c>
      <c r="P43" s="1">
        <f t="shared" si="36"/>
        <v>7</v>
      </c>
      <c r="Q43" s="1">
        <f t="shared" si="37"/>
        <v>3</v>
      </c>
      <c r="R43" s="1">
        <f t="shared" si="38"/>
        <v>9</v>
      </c>
      <c r="S43" s="1">
        <f t="shared" si="39"/>
        <v>8</v>
      </c>
      <c r="T43" s="1">
        <f t="shared" si="40"/>
        <v>3</v>
      </c>
      <c r="U43" s="1">
        <f t="shared" si="41"/>
        <v>9</v>
      </c>
      <c r="V43" s="1">
        <f t="shared" si="42"/>
        <v>3</v>
      </c>
      <c r="W43" s="1">
        <f t="shared" si="43"/>
        <v>2</v>
      </c>
      <c r="X43" s="1">
        <f t="shared" si="44"/>
        <v>13</v>
      </c>
      <c r="Y43" s="1">
        <f t="shared" si="45"/>
        <v>11</v>
      </c>
      <c r="Z43" s="1">
        <f t="shared" si="46"/>
        <v>4</v>
      </c>
      <c r="AA43" s="1" t="str">
        <f t="shared" si="27"/>
        <v>L</v>
      </c>
      <c r="AB43" s="1">
        <f t="shared" si="47"/>
        <v>2</v>
      </c>
      <c r="AC43" s="1" t="str">
        <f t="shared" si="28"/>
        <v>OTL</v>
      </c>
      <c r="AD43" s="1">
        <f t="shared" si="24"/>
        <v>3</v>
      </c>
      <c r="AE43" s="1">
        <f t="shared" si="25"/>
        <v>5</v>
      </c>
      <c r="AF43" s="1">
        <f t="shared" si="26"/>
        <v>2</v>
      </c>
      <c r="AG43" s="43"/>
    </row>
    <row r="44" spans="1:33" x14ac:dyDescent="0.3">
      <c r="A44" s="42">
        <v>46027</v>
      </c>
      <c r="B44" s="1">
        <v>43</v>
      </c>
      <c r="C44" s="1" t="s">
        <v>66</v>
      </c>
      <c r="D44" s="1" t="s">
        <v>31</v>
      </c>
      <c r="E44" s="1">
        <v>7</v>
      </c>
      <c r="F44" s="1">
        <v>4</v>
      </c>
      <c r="G44" s="1" t="s">
        <v>83</v>
      </c>
      <c r="H44" s="1" t="s">
        <v>83</v>
      </c>
      <c r="I44" s="1">
        <f t="shared" si="29"/>
        <v>22</v>
      </c>
      <c r="J44" s="1">
        <f t="shared" si="30"/>
        <v>15</v>
      </c>
      <c r="K44" s="1">
        <f t="shared" si="31"/>
        <v>2</v>
      </c>
      <c r="L44" s="1">
        <f t="shared" si="32"/>
        <v>6</v>
      </c>
      <c r="M44" s="1">
        <f t="shared" si="33"/>
        <v>0</v>
      </c>
      <c r="N44" s="1">
        <f t="shared" si="34"/>
        <v>5</v>
      </c>
      <c r="O44" s="1">
        <f t="shared" si="35"/>
        <v>13</v>
      </c>
      <c r="P44" s="1">
        <f t="shared" si="36"/>
        <v>7</v>
      </c>
      <c r="Q44" s="1">
        <f t="shared" si="37"/>
        <v>3</v>
      </c>
      <c r="R44" s="1">
        <f t="shared" si="38"/>
        <v>9</v>
      </c>
      <c r="S44" s="1">
        <f t="shared" si="39"/>
        <v>8</v>
      </c>
      <c r="T44" s="1">
        <f t="shared" si="40"/>
        <v>3</v>
      </c>
      <c r="U44" s="1">
        <f t="shared" si="41"/>
        <v>9</v>
      </c>
      <c r="V44" s="1">
        <f t="shared" si="42"/>
        <v>3</v>
      </c>
      <c r="W44" s="1">
        <f t="shared" si="43"/>
        <v>2</v>
      </c>
      <c r="X44" s="1">
        <f t="shared" si="44"/>
        <v>13</v>
      </c>
      <c r="Y44" s="1">
        <f t="shared" si="45"/>
        <v>11</v>
      </c>
      <c r="Z44" s="1">
        <f t="shared" si="46"/>
        <v>4</v>
      </c>
      <c r="AA44" s="1" t="str">
        <f t="shared" si="27"/>
        <v>W</v>
      </c>
      <c r="AB44" s="1">
        <f t="shared" si="47"/>
        <v>1</v>
      </c>
      <c r="AC44" s="1" t="str">
        <f t="shared" si="28"/>
        <v>W</v>
      </c>
      <c r="AD44" s="1">
        <f t="shared" ref="AD44:AD75" si="48">IF(AC44="","",COUNTIFS(AC35:AC44,"W"))</f>
        <v>4</v>
      </c>
      <c r="AE44" s="1">
        <f t="shared" ref="AE44:AE75" si="49">IF(AC44="","",COUNTIFS(AC35:AC44,"L"))</f>
        <v>4</v>
      </c>
      <c r="AF44" s="1">
        <f t="shared" ref="AF44:AF75" si="50">IF(AC44="","",COUNTIFS(AC35:AC44,"OTL"))</f>
        <v>2</v>
      </c>
      <c r="AG44" s="43"/>
    </row>
    <row r="45" spans="1:33" x14ac:dyDescent="0.3">
      <c r="A45" s="42">
        <v>46029</v>
      </c>
      <c r="B45" s="1">
        <v>44</v>
      </c>
      <c r="C45" s="1" t="s">
        <v>66</v>
      </c>
      <c r="D45" s="1" t="s">
        <v>22</v>
      </c>
      <c r="E45" s="1">
        <v>1</v>
      </c>
      <c r="F45" s="1">
        <v>4</v>
      </c>
      <c r="G45" s="1" t="s">
        <v>83</v>
      </c>
      <c r="H45" s="1" t="s">
        <v>83</v>
      </c>
      <c r="I45" s="1">
        <f t="shared" si="29"/>
        <v>22</v>
      </c>
      <c r="J45" s="1">
        <f t="shared" si="30"/>
        <v>16</v>
      </c>
      <c r="K45" s="1">
        <f t="shared" si="31"/>
        <v>2</v>
      </c>
      <c r="L45" s="1">
        <f t="shared" si="32"/>
        <v>6</v>
      </c>
      <c r="M45" s="1">
        <f t="shared" si="33"/>
        <v>0</v>
      </c>
      <c r="N45" s="1">
        <f t="shared" si="34"/>
        <v>5</v>
      </c>
      <c r="O45" s="1">
        <f t="shared" si="35"/>
        <v>13</v>
      </c>
      <c r="P45" s="1">
        <f t="shared" si="36"/>
        <v>8</v>
      </c>
      <c r="Q45" s="1">
        <f t="shared" si="37"/>
        <v>3</v>
      </c>
      <c r="R45" s="1">
        <f t="shared" si="38"/>
        <v>9</v>
      </c>
      <c r="S45" s="1">
        <f t="shared" si="39"/>
        <v>8</v>
      </c>
      <c r="T45" s="1">
        <f t="shared" si="40"/>
        <v>3</v>
      </c>
      <c r="U45" s="1">
        <f t="shared" si="41"/>
        <v>9</v>
      </c>
      <c r="V45" s="1">
        <f t="shared" si="42"/>
        <v>3</v>
      </c>
      <c r="W45" s="1">
        <f t="shared" si="43"/>
        <v>2</v>
      </c>
      <c r="X45" s="1">
        <f t="shared" si="44"/>
        <v>13</v>
      </c>
      <c r="Y45" s="1">
        <f t="shared" si="45"/>
        <v>11</v>
      </c>
      <c r="Z45" s="1">
        <f t="shared" si="46"/>
        <v>4</v>
      </c>
      <c r="AA45" s="1" t="str">
        <f t="shared" si="27"/>
        <v>L</v>
      </c>
      <c r="AB45" s="1">
        <f t="shared" si="47"/>
        <v>1</v>
      </c>
      <c r="AC45" s="1" t="str">
        <f t="shared" si="28"/>
        <v>L</v>
      </c>
      <c r="AD45" s="1">
        <f t="shared" si="48"/>
        <v>3</v>
      </c>
      <c r="AE45" s="1">
        <f t="shared" si="49"/>
        <v>5</v>
      </c>
      <c r="AF45" s="1">
        <f t="shared" si="50"/>
        <v>2</v>
      </c>
      <c r="AG45" s="43"/>
    </row>
    <row r="46" spans="1:33" x14ac:dyDescent="0.3">
      <c r="A46" s="42">
        <v>46031</v>
      </c>
      <c r="B46" s="1">
        <v>45</v>
      </c>
      <c r="C46" s="1" t="s">
        <v>65</v>
      </c>
      <c r="D46" s="1" t="s">
        <v>25</v>
      </c>
      <c r="E46" s="1">
        <v>5</v>
      </c>
      <c r="F46" s="1">
        <v>1</v>
      </c>
      <c r="G46" s="1" t="s">
        <v>83</v>
      </c>
      <c r="H46" s="1" t="s">
        <v>83</v>
      </c>
      <c r="I46" s="1">
        <f t="shared" si="29"/>
        <v>23</v>
      </c>
      <c r="J46" s="1">
        <f t="shared" si="30"/>
        <v>16</v>
      </c>
      <c r="K46" s="1">
        <f t="shared" si="31"/>
        <v>2</v>
      </c>
      <c r="L46" s="1">
        <f t="shared" si="32"/>
        <v>6</v>
      </c>
      <c r="M46" s="1">
        <f t="shared" si="33"/>
        <v>0</v>
      </c>
      <c r="N46" s="1">
        <f t="shared" si="34"/>
        <v>5</v>
      </c>
      <c r="O46" s="1">
        <f t="shared" si="35"/>
        <v>13</v>
      </c>
      <c r="P46" s="1">
        <f t="shared" si="36"/>
        <v>8</v>
      </c>
      <c r="Q46" s="1">
        <f t="shared" si="37"/>
        <v>3</v>
      </c>
      <c r="R46" s="1">
        <f t="shared" si="38"/>
        <v>10</v>
      </c>
      <c r="S46" s="1">
        <f t="shared" si="39"/>
        <v>8</v>
      </c>
      <c r="T46" s="1">
        <f t="shared" si="40"/>
        <v>3</v>
      </c>
      <c r="U46" s="1">
        <f t="shared" si="41"/>
        <v>9</v>
      </c>
      <c r="V46" s="1">
        <f t="shared" si="42"/>
        <v>3</v>
      </c>
      <c r="W46" s="1">
        <f t="shared" si="43"/>
        <v>2</v>
      </c>
      <c r="X46" s="1">
        <f t="shared" si="44"/>
        <v>13</v>
      </c>
      <c r="Y46" s="1">
        <f t="shared" si="45"/>
        <v>11</v>
      </c>
      <c r="Z46" s="1">
        <f t="shared" si="46"/>
        <v>4</v>
      </c>
      <c r="AA46" s="1" t="str">
        <f t="shared" si="27"/>
        <v>W</v>
      </c>
      <c r="AB46" s="1">
        <f t="shared" si="47"/>
        <v>1</v>
      </c>
      <c r="AC46" s="1" t="str">
        <f t="shared" si="28"/>
        <v>W</v>
      </c>
      <c r="AD46" s="1">
        <f t="shared" si="48"/>
        <v>4</v>
      </c>
      <c r="AE46" s="1">
        <f t="shared" si="49"/>
        <v>4</v>
      </c>
      <c r="AF46" s="1">
        <f t="shared" si="50"/>
        <v>2</v>
      </c>
      <c r="AG46" s="43"/>
    </row>
    <row r="47" spans="1:33" x14ac:dyDescent="0.3">
      <c r="A47" s="42">
        <v>46033</v>
      </c>
      <c r="B47" s="1">
        <v>46</v>
      </c>
      <c r="C47" s="1" t="s">
        <v>65</v>
      </c>
      <c r="D47" s="1" t="s">
        <v>15</v>
      </c>
      <c r="E47" s="1">
        <v>2</v>
      </c>
      <c r="F47" s="1">
        <v>3</v>
      </c>
      <c r="G47" s="1" t="s">
        <v>83</v>
      </c>
      <c r="H47" s="1" t="s">
        <v>83</v>
      </c>
      <c r="I47" s="1">
        <f t="shared" si="29"/>
        <v>23</v>
      </c>
      <c r="J47" s="1">
        <f t="shared" si="30"/>
        <v>17</v>
      </c>
      <c r="K47" s="1">
        <f t="shared" si="31"/>
        <v>2</v>
      </c>
      <c r="L47" s="1">
        <f t="shared" si="32"/>
        <v>6</v>
      </c>
      <c r="M47" s="1">
        <f t="shared" si="33"/>
        <v>0</v>
      </c>
      <c r="N47" s="1">
        <f t="shared" si="34"/>
        <v>5</v>
      </c>
      <c r="O47" s="1">
        <f t="shared" si="35"/>
        <v>13</v>
      </c>
      <c r="P47" s="1">
        <f t="shared" si="36"/>
        <v>8</v>
      </c>
      <c r="Q47" s="1">
        <f t="shared" si="37"/>
        <v>3</v>
      </c>
      <c r="R47" s="1">
        <f t="shared" si="38"/>
        <v>10</v>
      </c>
      <c r="S47" s="1">
        <f t="shared" si="39"/>
        <v>9</v>
      </c>
      <c r="T47" s="1">
        <f t="shared" si="40"/>
        <v>3</v>
      </c>
      <c r="U47" s="1">
        <f t="shared" si="41"/>
        <v>9</v>
      </c>
      <c r="V47" s="1">
        <f t="shared" si="42"/>
        <v>3</v>
      </c>
      <c r="W47" s="1">
        <f t="shared" si="43"/>
        <v>2</v>
      </c>
      <c r="X47" s="1">
        <f t="shared" si="44"/>
        <v>13</v>
      </c>
      <c r="Y47" s="1">
        <f t="shared" si="45"/>
        <v>11</v>
      </c>
      <c r="Z47" s="1">
        <f t="shared" si="46"/>
        <v>4</v>
      </c>
      <c r="AA47" s="1" t="str">
        <f t="shared" si="27"/>
        <v>L</v>
      </c>
      <c r="AB47" s="1">
        <f t="shared" si="47"/>
        <v>1</v>
      </c>
      <c r="AC47" s="1" t="str">
        <f t="shared" si="28"/>
        <v>L</v>
      </c>
      <c r="AD47" s="1">
        <f t="shared" si="48"/>
        <v>4</v>
      </c>
      <c r="AE47" s="1">
        <f t="shared" si="49"/>
        <v>5</v>
      </c>
      <c r="AF47" s="1">
        <f t="shared" si="50"/>
        <v>1</v>
      </c>
      <c r="AG47" s="43"/>
    </row>
    <row r="48" spans="1:33" x14ac:dyDescent="0.3">
      <c r="A48" s="42">
        <v>46035</v>
      </c>
      <c r="B48" s="1">
        <v>47</v>
      </c>
      <c r="C48" s="1" t="s">
        <v>66</v>
      </c>
      <c r="D48" s="1" t="s">
        <v>16</v>
      </c>
      <c r="E48" s="1">
        <v>3</v>
      </c>
      <c r="F48" s="1">
        <v>2</v>
      </c>
      <c r="G48" s="1" t="s">
        <v>84</v>
      </c>
      <c r="H48" s="1" t="s">
        <v>83</v>
      </c>
      <c r="I48" s="1">
        <f t="shared" si="29"/>
        <v>24</v>
      </c>
      <c r="J48" s="1">
        <f t="shared" si="30"/>
        <v>17</v>
      </c>
      <c r="K48" s="1">
        <f t="shared" si="31"/>
        <v>3</v>
      </c>
      <c r="L48" s="1">
        <f t="shared" si="32"/>
        <v>6</v>
      </c>
      <c r="M48" s="1">
        <f t="shared" si="33"/>
        <v>0</v>
      </c>
      <c r="N48" s="1">
        <f t="shared" si="34"/>
        <v>5</v>
      </c>
      <c r="O48" s="1">
        <f t="shared" si="35"/>
        <v>14</v>
      </c>
      <c r="P48" s="1">
        <f t="shared" si="36"/>
        <v>8</v>
      </c>
      <c r="Q48" s="1">
        <f t="shared" si="37"/>
        <v>3</v>
      </c>
      <c r="R48" s="1">
        <f t="shared" si="38"/>
        <v>10</v>
      </c>
      <c r="S48" s="1">
        <f t="shared" si="39"/>
        <v>9</v>
      </c>
      <c r="T48" s="1">
        <f t="shared" si="40"/>
        <v>3</v>
      </c>
      <c r="U48" s="1">
        <f t="shared" si="41"/>
        <v>9</v>
      </c>
      <c r="V48" s="1">
        <f t="shared" si="42"/>
        <v>3</v>
      </c>
      <c r="W48" s="1">
        <f t="shared" si="43"/>
        <v>2</v>
      </c>
      <c r="X48" s="1">
        <f t="shared" si="44"/>
        <v>14</v>
      </c>
      <c r="Y48" s="1">
        <f t="shared" si="45"/>
        <v>11</v>
      </c>
      <c r="Z48" s="1">
        <f t="shared" si="46"/>
        <v>4</v>
      </c>
      <c r="AA48" s="1" t="str">
        <f t="shared" si="27"/>
        <v>W</v>
      </c>
      <c r="AB48" s="1">
        <f t="shared" si="47"/>
        <v>1</v>
      </c>
      <c r="AC48" s="1" t="str">
        <f t="shared" si="28"/>
        <v>W</v>
      </c>
      <c r="AD48" s="1">
        <f t="shared" si="48"/>
        <v>5</v>
      </c>
      <c r="AE48" s="1">
        <f t="shared" si="49"/>
        <v>4</v>
      </c>
      <c r="AF48" s="1">
        <f t="shared" si="50"/>
        <v>1</v>
      </c>
      <c r="AG48" s="43"/>
    </row>
    <row r="49" spans="1:33" x14ac:dyDescent="0.3">
      <c r="A49" s="42">
        <v>46037</v>
      </c>
      <c r="B49" s="1">
        <v>48</v>
      </c>
      <c r="C49" s="1" t="s">
        <v>66</v>
      </c>
      <c r="D49" s="1" t="s">
        <v>8</v>
      </c>
      <c r="E49" s="1">
        <v>2</v>
      </c>
      <c r="F49" s="1">
        <v>3</v>
      </c>
      <c r="G49" s="1" t="s">
        <v>83</v>
      </c>
      <c r="H49" s="1" t="s">
        <v>83</v>
      </c>
      <c r="I49" s="1">
        <f t="shared" si="29"/>
        <v>24</v>
      </c>
      <c r="J49" s="1">
        <f t="shared" si="30"/>
        <v>18</v>
      </c>
      <c r="K49" s="1">
        <f t="shared" si="31"/>
        <v>3</v>
      </c>
      <c r="L49" s="1">
        <f t="shared" si="32"/>
        <v>6</v>
      </c>
      <c r="M49" s="1">
        <f t="shared" si="33"/>
        <v>0</v>
      </c>
      <c r="N49" s="1">
        <f t="shared" si="34"/>
        <v>5</v>
      </c>
      <c r="O49" s="1">
        <f t="shared" si="35"/>
        <v>14</v>
      </c>
      <c r="P49" s="1">
        <f t="shared" si="36"/>
        <v>9</v>
      </c>
      <c r="Q49" s="1">
        <f t="shared" si="37"/>
        <v>3</v>
      </c>
      <c r="R49" s="1">
        <f t="shared" si="38"/>
        <v>10</v>
      </c>
      <c r="S49" s="1">
        <f t="shared" si="39"/>
        <v>9</v>
      </c>
      <c r="T49" s="1">
        <f t="shared" si="40"/>
        <v>3</v>
      </c>
      <c r="U49" s="1">
        <f t="shared" si="41"/>
        <v>9</v>
      </c>
      <c r="V49" s="1">
        <f t="shared" si="42"/>
        <v>3</v>
      </c>
      <c r="W49" s="1">
        <f t="shared" si="43"/>
        <v>2</v>
      </c>
      <c r="X49" s="1">
        <f t="shared" si="44"/>
        <v>14</v>
      </c>
      <c r="Y49" s="1">
        <f t="shared" si="45"/>
        <v>11</v>
      </c>
      <c r="Z49" s="1">
        <f t="shared" si="46"/>
        <v>4</v>
      </c>
      <c r="AA49" s="1" t="str">
        <f t="shared" si="27"/>
        <v>L</v>
      </c>
      <c r="AB49" s="1">
        <f t="shared" si="47"/>
        <v>1</v>
      </c>
      <c r="AC49" s="1" t="str">
        <f t="shared" si="28"/>
        <v>L</v>
      </c>
      <c r="AD49" s="1">
        <f t="shared" si="48"/>
        <v>4</v>
      </c>
      <c r="AE49" s="1">
        <f t="shared" si="49"/>
        <v>5</v>
      </c>
      <c r="AF49" s="1">
        <f t="shared" si="50"/>
        <v>1</v>
      </c>
      <c r="AG49" s="43"/>
    </row>
    <row r="50" spans="1:33" x14ac:dyDescent="0.3">
      <c r="A50" s="42">
        <v>46039</v>
      </c>
      <c r="B50" s="1">
        <v>49</v>
      </c>
      <c r="C50" s="1" t="s">
        <v>66</v>
      </c>
      <c r="D50" s="1" t="s">
        <v>19</v>
      </c>
      <c r="E50" s="1">
        <v>2</v>
      </c>
      <c r="F50" s="1">
        <v>5</v>
      </c>
      <c r="G50" s="1" t="s">
        <v>83</v>
      </c>
      <c r="H50" s="1" t="s">
        <v>83</v>
      </c>
      <c r="I50" s="1">
        <f t="shared" si="29"/>
        <v>24</v>
      </c>
      <c r="J50" s="1">
        <f t="shared" si="30"/>
        <v>19</v>
      </c>
      <c r="K50" s="1">
        <f t="shared" si="31"/>
        <v>3</v>
      </c>
      <c r="L50" s="1">
        <f t="shared" si="32"/>
        <v>6</v>
      </c>
      <c r="M50" s="1">
        <f t="shared" si="33"/>
        <v>0</v>
      </c>
      <c r="N50" s="1">
        <f t="shared" si="34"/>
        <v>5</v>
      </c>
      <c r="O50" s="1">
        <f t="shared" si="35"/>
        <v>14</v>
      </c>
      <c r="P50" s="1">
        <f t="shared" si="36"/>
        <v>10</v>
      </c>
      <c r="Q50" s="1">
        <f t="shared" si="37"/>
        <v>3</v>
      </c>
      <c r="R50" s="1">
        <f t="shared" si="38"/>
        <v>10</v>
      </c>
      <c r="S50" s="1">
        <f t="shared" si="39"/>
        <v>9</v>
      </c>
      <c r="T50" s="1">
        <f t="shared" si="40"/>
        <v>3</v>
      </c>
      <c r="U50" s="1">
        <f t="shared" si="41"/>
        <v>9</v>
      </c>
      <c r="V50" s="1">
        <f t="shared" si="42"/>
        <v>3</v>
      </c>
      <c r="W50" s="1">
        <f t="shared" si="43"/>
        <v>2</v>
      </c>
      <c r="X50" s="1">
        <f t="shared" si="44"/>
        <v>14</v>
      </c>
      <c r="Y50" s="1">
        <f t="shared" si="45"/>
        <v>12</v>
      </c>
      <c r="Z50" s="1">
        <f t="shared" si="46"/>
        <v>4</v>
      </c>
      <c r="AA50" s="1" t="str">
        <f t="shared" si="27"/>
        <v>L</v>
      </c>
      <c r="AB50" s="1">
        <f t="shared" si="47"/>
        <v>2</v>
      </c>
      <c r="AC50" s="1" t="str">
        <f t="shared" si="28"/>
        <v>L</v>
      </c>
      <c r="AD50" s="1">
        <f t="shared" si="48"/>
        <v>4</v>
      </c>
      <c r="AE50" s="1">
        <f t="shared" si="49"/>
        <v>5</v>
      </c>
      <c r="AF50" s="1">
        <f t="shared" si="50"/>
        <v>1</v>
      </c>
      <c r="AG50" s="43"/>
    </row>
    <row r="51" spans="1:33" x14ac:dyDescent="0.3">
      <c r="A51" s="42">
        <v>46041</v>
      </c>
      <c r="B51" s="1">
        <v>50</v>
      </c>
      <c r="C51" s="1" t="s">
        <v>65</v>
      </c>
      <c r="D51" s="1" t="s">
        <v>24</v>
      </c>
      <c r="E51" s="1">
        <v>2</v>
      </c>
      <c r="F51" s="1">
        <v>5</v>
      </c>
      <c r="G51" s="1" t="s">
        <v>83</v>
      </c>
      <c r="H51" s="1" t="s">
        <v>83</v>
      </c>
      <c r="I51" s="1">
        <f t="shared" si="29"/>
        <v>24</v>
      </c>
      <c r="J51" s="1">
        <f t="shared" si="30"/>
        <v>20</v>
      </c>
      <c r="K51" s="1">
        <f t="shared" si="31"/>
        <v>3</v>
      </c>
      <c r="L51" s="1">
        <f t="shared" si="32"/>
        <v>6</v>
      </c>
      <c r="M51" s="1">
        <f t="shared" si="33"/>
        <v>0</v>
      </c>
      <c r="N51" s="1">
        <f t="shared" si="34"/>
        <v>5</v>
      </c>
      <c r="O51" s="1">
        <f t="shared" si="35"/>
        <v>14</v>
      </c>
      <c r="P51" s="1">
        <f t="shared" si="36"/>
        <v>10</v>
      </c>
      <c r="Q51" s="1">
        <f t="shared" si="37"/>
        <v>3</v>
      </c>
      <c r="R51" s="1">
        <f t="shared" si="38"/>
        <v>10</v>
      </c>
      <c r="S51" s="1">
        <f t="shared" si="39"/>
        <v>10</v>
      </c>
      <c r="T51" s="1">
        <f t="shared" si="40"/>
        <v>3</v>
      </c>
      <c r="U51" s="1">
        <f t="shared" si="41"/>
        <v>9</v>
      </c>
      <c r="V51" s="1">
        <f t="shared" si="42"/>
        <v>3</v>
      </c>
      <c r="W51" s="1">
        <f t="shared" si="43"/>
        <v>2</v>
      </c>
      <c r="X51" s="1">
        <f t="shared" si="44"/>
        <v>14</v>
      </c>
      <c r="Y51" s="1">
        <f t="shared" si="45"/>
        <v>12</v>
      </c>
      <c r="Z51" s="1">
        <f t="shared" si="46"/>
        <v>4</v>
      </c>
      <c r="AA51" s="1" t="str">
        <f t="shared" si="27"/>
        <v>L</v>
      </c>
      <c r="AB51" s="1">
        <f t="shared" si="47"/>
        <v>3</v>
      </c>
      <c r="AC51" s="1" t="str">
        <f t="shared" si="28"/>
        <v>L</v>
      </c>
      <c r="AD51" s="1">
        <f t="shared" si="48"/>
        <v>3</v>
      </c>
      <c r="AE51" s="1">
        <f t="shared" si="49"/>
        <v>6</v>
      </c>
      <c r="AF51" s="1">
        <f t="shared" si="50"/>
        <v>1</v>
      </c>
      <c r="AG51" s="43"/>
    </row>
    <row r="52" spans="1:33" x14ac:dyDescent="0.3">
      <c r="A52" s="42">
        <v>46043</v>
      </c>
      <c r="B52" s="1">
        <v>51</v>
      </c>
      <c r="C52" s="1" t="s">
        <v>65</v>
      </c>
      <c r="D52" s="1" t="s">
        <v>3</v>
      </c>
      <c r="E52" s="1">
        <v>3</v>
      </c>
      <c r="F52" s="1">
        <v>4</v>
      </c>
      <c r="G52" s="1" t="s">
        <v>83</v>
      </c>
      <c r="H52" s="1" t="s">
        <v>83</v>
      </c>
      <c r="I52" s="1">
        <f t="shared" si="29"/>
        <v>24</v>
      </c>
      <c r="J52" s="1">
        <f t="shared" si="30"/>
        <v>21</v>
      </c>
      <c r="K52" s="1">
        <f t="shared" si="31"/>
        <v>3</v>
      </c>
      <c r="L52" s="1">
        <f t="shared" si="32"/>
        <v>6</v>
      </c>
      <c r="M52" s="1">
        <f t="shared" si="33"/>
        <v>0</v>
      </c>
      <c r="N52" s="1">
        <f t="shared" si="34"/>
        <v>5</v>
      </c>
      <c r="O52" s="1">
        <f t="shared" si="35"/>
        <v>14</v>
      </c>
      <c r="P52" s="1">
        <f t="shared" si="36"/>
        <v>10</v>
      </c>
      <c r="Q52" s="1">
        <f t="shared" si="37"/>
        <v>3</v>
      </c>
      <c r="R52" s="1">
        <f t="shared" si="38"/>
        <v>10</v>
      </c>
      <c r="S52" s="1">
        <f t="shared" si="39"/>
        <v>11</v>
      </c>
      <c r="T52" s="1">
        <f t="shared" si="40"/>
        <v>3</v>
      </c>
      <c r="U52" s="1">
        <f t="shared" si="41"/>
        <v>9</v>
      </c>
      <c r="V52" s="1">
        <f t="shared" si="42"/>
        <v>3</v>
      </c>
      <c r="W52" s="1">
        <f t="shared" si="43"/>
        <v>2</v>
      </c>
      <c r="X52" s="1">
        <f t="shared" si="44"/>
        <v>14</v>
      </c>
      <c r="Y52" s="1">
        <f t="shared" si="45"/>
        <v>12</v>
      </c>
      <c r="Z52" s="1">
        <f t="shared" si="46"/>
        <v>4</v>
      </c>
      <c r="AA52" s="1" t="str">
        <f t="shared" si="27"/>
        <v>L</v>
      </c>
      <c r="AB52" s="1">
        <f t="shared" si="47"/>
        <v>4</v>
      </c>
      <c r="AC52" s="1" t="str">
        <f t="shared" si="28"/>
        <v>L</v>
      </c>
      <c r="AD52" s="1">
        <f t="shared" si="48"/>
        <v>3</v>
      </c>
      <c r="AE52" s="1">
        <f t="shared" si="49"/>
        <v>6</v>
      </c>
      <c r="AF52" s="1">
        <f t="shared" si="50"/>
        <v>1</v>
      </c>
      <c r="AG52" s="43"/>
    </row>
    <row r="53" spans="1:33" x14ac:dyDescent="0.3">
      <c r="A53" s="42">
        <v>46045</v>
      </c>
      <c r="B53" s="1">
        <v>52</v>
      </c>
      <c r="C53" s="1" t="s">
        <v>65</v>
      </c>
      <c r="D53" s="1" t="s">
        <v>27</v>
      </c>
      <c r="E53" s="1">
        <v>3</v>
      </c>
      <c r="F53" s="1">
        <v>1</v>
      </c>
      <c r="G53" s="1" t="s">
        <v>83</v>
      </c>
      <c r="H53" s="1" t="s">
        <v>83</v>
      </c>
      <c r="I53" s="1">
        <f t="shared" si="29"/>
        <v>25</v>
      </c>
      <c r="J53" s="1">
        <f t="shared" si="30"/>
        <v>21</v>
      </c>
      <c r="K53" s="1">
        <f t="shared" si="31"/>
        <v>3</v>
      </c>
      <c r="L53" s="1">
        <f t="shared" si="32"/>
        <v>6</v>
      </c>
      <c r="M53" s="1">
        <f t="shared" si="33"/>
        <v>0</v>
      </c>
      <c r="N53" s="1">
        <f t="shared" si="34"/>
        <v>5</v>
      </c>
      <c r="O53" s="1">
        <f t="shared" si="35"/>
        <v>14</v>
      </c>
      <c r="P53" s="1">
        <f t="shared" si="36"/>
        <v>10</v>
      </c>
      <c r="Q53" s="1">
        <f t="shared" si="37"/>
        <v>3</v>
      </c>
      <c r="R53" s="1">
        <f t="shared" si="38"/>
        <v>11</v>
      </c>
      <c r="S53" s="1">
        <f t="shared" si="39"/>
        <v>11</v>
      </c>
      <c r="T53" s="1">
        <f t="shared" si="40"/>
        <v>3</v>
      </c>
      <c r="U53" s="1">
        <f t="shared" si="41"/>
        <v>9</v>
      </c>
      <c r="V53" s="1">
        <f t="shared" si="42"/>
        <v>3</v>
      </c>
      <c r="W53" s="1">
        <f t="shared" si="43"/>
        <v>2</v>
      </c>
      <c r="X53" s="1">
        <f t="shared" si="44"/>
        <v>14</v>
      </c>
      <c r="Y53" s="1">
        <f t="shared" si="45"/>
        <v>12</v>
      </c>
      <c r="Z53" s="1">
        <f t="shared" si="46"/>
        <v>4</v>
      </c>
      <c r="AA53" s="1" t="str">
        <f t="shared" si="27"/>
        <v>W</v>
      </c>
      <c r="AB53" s="1">
        <f t="shared" si="47"/>
        <v>1</v>
      </c>
      <c r="AC53" s="1" t="str">
        <f t="shared" si="28"/>
        <v>W</v>
      </c>
      <c r="AD53" s="1">
        <f t="shared" si="48"/>
        <v>4</v>
      </c>
      <c r="AE53" s="1">
        <f t="shared" si="49"/>
        <v>6</v>
      </c>
      <c r="AF53" s="1">
        <f t="shared" si="50"/>
        <v>0</v>
      </c>
      <c r="AG53" s="43"/>
    </row>
    <row r="54" spans="1:33" x14ac:dyDescent="0.3">
      <c r="A54" s="42">
        <v>46046</v>
      </c>
      <c r="B54" s="1">
        <v>53</v>
      </c>
      <c r="C54" s="1" t="s">
        <v>65</v>
      </c>
      <c r="D54" s="1" t="s">
        <v>20</v>
      </c>
      <c r="E54" s="1">
        <v>5</v>
      </c>
      <c r="F54" s="1">
        <v>6</v>
      </c>
      <c r="G54" s="1" t="s">
        <v>84</v>
      </c>
      <c r="H54" s="1" t="s">
        <v>83</v>
      </c>
      <c r="I54" s="1">
        <f t="shared" si="29"/>
        <v>25</v>
      </c>
      <c r="J54" s="1">
        <f t="shared" si="30"/>
        <v>21</v>
      </c>
      <c r="K54" s="1">
        <f t="shared" si="31"/>
        <v>3</v>
      </c>
      <c r="L54" s="1">
        <f t="shared" si="32"/>
        <v>7</v>
      </c>
      <c r="M54" s="1">
        <f t="shared" si="33"/>
        <v>0</v>
      </c>
      <c r="N54" s="1">
        <f t="shared" si="34"/>
        <v>5</v>
      </c>
      <c r="O54" s="1">
        <f t="shared" si="35"/>
        <v>14</v>
      </c>
      <c r="P54" s="1">
        <f t="shared" si="36"/>
        <v>10</v>
      </c>
      <c r="Q54" s="1">
        <f t="shared" si="37"/>
        <v>3</v>
      </c>
      <c r="R54" s="1">
        <f t="shared" si="38"/>
        <v>11</v>
      </c>
      <c r="S54" s="1">
        <f t="shared" si="39"/>
        <v>11</v>
      </c>
      <c r="T54" s="1">
        <f t="shared" si="40"/>
        <v>4</v>
      </c>
      <c r="U54" s="1">
        <f t="shared" si="41"/>
        <v>9</v>
      </c>
      <c r="V54" s="1">
        <f t="shared" si="42"/>
        <v>3</v>
      </c>
      <c r="W54" s="1">
        <f t="shared" si="43"/>
        <v>2</v>
      </c>
      <c r="X54" s="1">
        <f t="shared" si="44"/>
        <v>14</v>
      </c>
      <c r="Y54" s="1">
        <f t="shared" si="45"/>
        <v>12</v>
      </c>
      <c r="Z54" s="1">
        <f t="shared" si="46"/>
        <v>4</v>
      </c>
      <c r="AA54" s="1" t="str">
        <f t="shared" si="27"/>
        <v>L</v>
      </c>
      <c r="AB54" s="1">
        <f t="shared" si="47"/>
        <v>1</v>
      </c>
      <c r="AC54" s="1" t="str">
        <f t="shared" si="28"/>
        <v>OTL</v>
      </c>
      <c r="AD54" s="1">
        <f t="shared" si="48"/>
        <v>3</v>
      </c>
      <c r="AE54" s="1">
        <f t="shared" si="49"/>
        <v>6</v>
      </c>
      <c r="AF54" s="1">
        <f t="shared" si="50"/>
        <v>1</v>
      </c>
      <c r="AG54" s="43"/>
    </row>
    <row r="55" spans="1:33" x14ac:dyDescent="0.3">
      <c r="A55" s="42">
        <v>46049</v>
      </c>
      <c r="B55" s="1">
        <v>54</v>
      </c>
      <c r="C55" s="1" t="s">
        <v>65</v>
      </c>
      <c r="D55" s="1" t="s">
        <v>7</v>
      </c>
      <c r="E55" s="1">
        <v>1</v>
      </c>
      <c r="F55" s="1">
        <v>5</v>
      </c>
      <c r="G55" s="1" t="s">
        <v>83</v>
      </c>
      <c r="H55" s="1" t="s">
        <v>83</v>
      </c>
      <c r="I55" s="1">
        <f t="shared" si="29"/>
        <v>25</v>
      </c>
      <c r="J55" s="1">
        <f t="shared" si="30"/>
        <v>22</v>
      </c>
      <c r="K55" s="1">
        <f t="shared" si="31"/>
        <v>3</v>
      </c>
      <c r="L55" s="1">
        <f t="shared" si="32"/>
        <v>7</v>
      </c>
      <c r="M55" s="1">
        <f t="shared" si="33"/>
        <v>0</v>
      </c>
      <c r="N55" s="1">
        <f t="shared" si="34"/>
        <v>5</v>
      </c>
      <c r="O55" s="1">
        <f t="shared" si="35"/>
        <v>14</v>
      </c>
      <c r="P55" s="1">
        <f t="shared" si="36"/>
        <v>10</v>
      </c>
      <c r="Q55" s="1">
        <f t="shared" si="37"/>
        <v>3</v>
      </c>
      <c r="R55" s="1">
        <f t="shared" si="38"/>
        <v>11</v>
      </c>
      <c r="S55" s="1">
        <f t="shared" si="39"/>
        <v>12</v>
      </c>
      <c r="T55" s="1">
        <f t="shared" si="40"/>
        <v>4</v>
      </c>
      <c r="U55" s="1">
        <f t="shared" si="41"/>
        <v>9</v>
      </c>
      <c r="V55" s="1">
        <f t="shared" si="42"/>
        <v>3</v>
      </c>
      <c r="W55" s="1">
        <f t="shared" si="43"/>
        <v>2</v>
      </c>
      <c r="X55" s="1">
        <f t="shared" si="44"/>
        <v>14</v>
      </c>
      <c r="Y55" s="1">
        <f t="shared" si="45"/>
        <v>12</v>
      </c>
      <c r="Z55" s="1">
        <f t="shared" si="46"/>
        <v>4</v>
      </c>
      <c r="AA55" s="1" t="str">
        <f t="shared" si="27"/>
        <v>L</v>
      </c>
      <c r="AB55" s="1">
        <f t="shared" si="47"/>
        <v>2</v>
      </c>
      <c r="AC55" s="1" t="str">
        <f t="shared" si="28"/>
        <v>L</v>
      </c>
      <c r="AD55" s="1">
        <f t="shared" si="48"/>
        <v>3</v>
      </c>
      <c r="AE55" s="1">
        <f t="shared" si="49"/>
        <v>6</v>
      </c>
      <c r="AF55" s="1">
        <f t="shared" si="50"/>
        <v>1</v>
      </c>
      <c r="AG55" s="43"/>
    </row>
    <row r="56" spans="1:33" x14ac:dyDescent="0.3">
      <c r="A56" s="42">
        <v>46051</v>
      </c>
      <c r="B56" s="1">
        <v>55</v>
      </c>
      <c r="C56" s="1" t="s">
        <v>65</v>
      </c>
      <c r="D56" s="1" t="s">
        <v>21</v>
      </c>
      <c r="E56" s="1">
        <v>4</v>
      </c>
      <c r="F56" s="1">
        <v>3</v>
      </c>
      <c r="G56" s="1" t="s">
        <v>84</v>
      </c>
      <c r="H56" s="1" t="s">
        <v>84</v>
      </c>
      <c r="I56" s="1">
        <f t="shared" si="29"/>
        <v>26</v>
      </c>
      <c r="J56" s="1">
        <f t="shared" si="30"/>
        <v>22</v>
      </c>
      <c r="K56" s="1">
        <f t="shared" si="31"/>
        <v>4</v>
      </c>
      <c r="L56" s="1">
        <f t="shared" si="32"/>
        <v>7</v>
      </c>
      <c r="M56" s="1">
        <f t="shared" si="33"/>
        <v>1</v>
      </c>
      <c r="N56" s="1">
        <f t="shared" si="34"/>
        <v>5</v>
      </c>
      <c r="O56" s="1">
        <f t="shared" si="35"/>
        <v>14</v>
      </c>
      <c r="P56" s="1">
        <f t="shared" si="36"/>
        <v>10</v>
      </c>
      <c r="Q56" s="1">
        <f t="shared" si="37"/>
        <v>3</v>
      </c>
      <c r="R56" s="1">
        <f t="shared" si="38"/>
        <v>12</v>
      </c>
      <c r="S56" s="1">
        <f t="shared" si="39"/>
        <v>12</v>
      </c>
      <c r="T56" s="1">
        <f t="shared" si="40"/>
        <v>4</v>
      </c>
      <c r="U56" s="1">
        <f t="shared" si="41"/>
        <v>9</v>
      </c>
      <c r="V56" s="1">
        <f t="shared" si="42"/>
        <v>3</v>
      </c>
      <c r="W56" s="1">
        <f t="shared" si="43"/>
        <v>2</v>
      </c>
      <c r="X56" s="1">
        <f t="shared" si="44"/>
        <v>15</v>
      </c>
      <c r="Y56" s="1">
        <f t="shared" si="45"/>
        <v>12</v>
      </c>
      <c r="Z56" s="1">
        <f t="shared" si="46"/>
        <v>4</v>
      </c>
      <c r="AA56" s="1" t="str">
        <f t="shared" si="27"/>
        <v>W</v>
      </c>
      <c r="AB56" s="1">
        <f t="shared" si="47"/>
        <v>1</v>
      </c>
      <c r="AC56" s="1" t="str">
        <f t="shared" si="28"/>
        <v>W</v>
      </c>
      <c r="AD56" s="1">
        <f t="shared" si="48"/>
        <v>3</v>
      </c>
      <c r="AE56" s="1">
        <f t="shared" si="49"/>
        <v>6</v>
      </c>
      <c r="AF56" s="1">
        <f t="shared" si="50"/>
        <v>1</v>
      </c>
      <c r="AG56" s="43"/>
    </row>
    <row r="57" spans="1:33" x14ac:dyDescent="0.3">
      <c r="A57" s="42">
        <v>46053</v>
      </c>
      <c r="B57" s="1">
        <v>56</v>
      </c>
      <c r="C57" s="1" t="s">
        <v>66</v>
      </c>
      <c r="D57" s="1" t="s">
        <v>26</v>
      </c>
      <c r="E57" s="1">
        <v>4</v>
      </c>
      <c r="F57" s="1">
        <v>3</v>
      </c>
      <c r="G57" s="1" t="s">
        <v>84</v>
      </c>
      <c r="H57" s="1" t="s">
        <v>83</v>
      </c>
      <c r="I57" s="1">
        <f t="shared" si="29"/>
        <v>27</v>
      </c>
      <c r="J57" s="1">
        <f t="shared" si="30"/>
        <v>22</v>
      </c>
      <c r="K57" s="1">
        <f t="shared" si="31"/>
        <v>5</v>
      </c>
      <c r="L57" s="1">
        <f t="shared" si="32"/>
        <v>7</v>
      </c>
      <c r="M57" s="1">
        <f t="shared" si="33"/>
        <v>1</v>
      </c>
      <c r="N57" s="1">
        <f t="shared" si="34"/>
        <v>5</v>
      </c>
      <c r="O57" s="1">
        <f t="shared" si="35"/>
        <v>15</v>
      </c>
      <c r="P57" s="1">
        <f t="shared" si="36"/>
        <v>10</v>
      </c>
      <c r="Q57" s="1">
        <f t="shared" si="37"/>
        <v>3</v>
      </c>
      <c r="R57" s="1">
        <f t="shared" si="38"/>
        <v>12</v>
      </c>
      <c r="S57" s="1">
        <f t="shared" si="39"/>
        <v>12</v>
      </c>
      <c r="T57" s="1">
        <f t="shared" si="40"/>
        <v>4</v>
      </c>
      <c r="U57" s="1">
        <f t="shared" si="41"/>
        <v>10</v>
      </c>
      <c r="V57" s="1">
        <f t="shared" si="42"/>
        <v>3</v>
      </c>
      <c r="W57" s="1">
        <f t="shared" si="43"/>
        <v>2</v>
      </c>
      <c r="X57" s="1">
        <f t="shared" si="44"/>
        <v>16</v>
      </c>
      <c r="Y57" s="1">
        <f t="shared" si="45"/>
        <v>12</v>
      </c>
      <c r="Z57" s="1">
        <f t="shared" si="46"/>
        <v>4</v>
      </c>
      <c r="AA57" s="1" t="str">
        <f t="shared" si="27"/>
        <v>W</v>
      </c>
      <c r="AB57" s="1">
        <f t="shared" si="47"/>
        <v>2</v>
      </c>
      <c r="AC57" s="1" t="str">
        <f t="shared" si="28"/>
        <v>W</v>
      </c>
      <c r="AD57" s="1">
        <f t="shared" si="48"/>
        <v>4</v>
      </c>
      <c r="AE57" s="1">
        <f t="shared" si="49"/>
        <v>5</v>
      </c>
      <c r="AF57" s="1">
        <f t="shared" si="50"/>
        <v>1</v>
      </c>
      <c r="AG57" s="43"/>
    </row>
    <row r="58" spans="1:33" x14ac:dyDescent="0.3">
      <c r="A58" s="42">
        <v>46055</v>
      </c>
      <c r="B58" s="1">
        <v>57</v>
      </c>
      <c r="C58" s="1" t="s">
        <v>66</v>
      </c>
      <c r="D58" s="1" t="s">
        <v>13</v>
      </c>
      <c r="E58" s="1">
        <v>4</v>
      </c>
      <c r="F58" s="1">
        <v>1</v>
      </c>
      <c r="G58" s="1" t="s">
        <v>83</v>
      </c>
      <c r="H58" s="1" t="s">
        <v>83</v>
      </c>
      <c r="I58" s="1">
        <f t="shared" si="29"/>
        <v>28</v>
      </c>
      <c r="J58" s="1">
        <f t="shared" si="30"/>
        <v>22</v>
      </c>
      <c r="K58" s="1">
        <f t="shared" si="31"/>
        <v>5</v>
      </c>
      <c r="L58" s="1">
        <f t="shared" si="32"/>
        <v>7</v>
      </c>
      <c r="M58" s="1">
        <f t="shared" si="33"/>
        <v>1</v>
      </c>
      <c r="N58" s="1">
        <f t="shared" si="34"/>
        <v>5</v>
      </c>
      <c r="O58" s="1">
        <f t="shared" si="35"/>
        <v>16</v>
      </c>
      <c r="P58" s="1">
        <f t="shared" si="36"/>
        <v>10</v>
      </c>
      <c r="Q58" s="1">
        <f t="shared" si="37"/>
        <v>3</v>
      </c>
      <c r="R58" s="1">
        <f t="shared" si="38"/>
        <v>12</v>
      </c>
      <c r="S58" s="1">
        <f t="shared" si="39"/>
        <v>12</v>
      </c>
      <c r="T58" s="1">
        <f t="shared" si="40"/>
        <v>4</v>
      </c>
      <c r="U58" s="1">
        <f t="shared" si="41"/>
        <v>11</v>
      </c>
      <c r="V58" s="1">
        <f t="shared" si="42"/>
        <v>3</v>
      </c>
      <c r="W58" s="1">
        <f t="shared" si="43"/>
        <v>2</v>
      </c>
      <c r="X58" s="1">
        <f t="shared" si="44"/>
        <v>17</v>
      </c>
      <c r="Y58" s="1">
        <f t="shared" si="45"/>
        <v>12</v>
      </c>
      <c r="Z58" s="1">
        <f t="shared" si="46"/>
        <v>4</v>
      </c>
      <c r="AA58" s="1" t="str">
        <f t="shared" si="27"/>
        <v>W</v>
      </c>
      <c r="AB58" s="1">
        <f t="shared" si="47"/>
        <v>3</v>
      </c>
      <c r="AC58" s="1" t="str">
        <f t="shared" si="28"/>
        <v>W</v>
      </c>
      <c r="AD58" s="1">
        <f t="shared" si="48"/>
        <v>4</v>
      </c>
      <c r="AE58" s="1">
        <f t="shared" si="49"/>
        <v>5</v>
      </c>
      <c r="AF58" s="1">
        <f t="shared" si="50"/>
        <v>1</v>
      </c>
      <c r="AG58" s="43"/>
    </row>
    <row r="59" spans="1:33" x14ac:dyDescent="0.3">
      <c r="A59" s="42">
        <v>46056</v>
      </c>
      <c r="B59" s="1">
        <v>58</v>
      </c>
      <c r="C59" s="1" t="s">
        <v>65</v>
      </c>
      <c r="D59" s="1" t="s">
        <v>10</v>
      </c>
      <c r="E59" s="1">
        <v>2</v>
      </c>
      <c r="F59" s="1">
        <v>4</v>
      </c>
      <c r="G59" s="1" t="s">
        <v>83</v>
      </c>
      <c r="H59" s="1" t="s">
        <v>83</v>
      </c>
      <c r="I59" s="1">
        <f t="shared" si="29"/>
        <v>28</v>
      </c>
      <c r="J59" s="1">
        <f t="shared" si="30"/>
        <v>23</v>
      </c>
      <c r="K59" s="1">
        <f t="shared" si="31"/>
        <v>5</v>
      </c>
      <c r="L59" s="1">
        <f t="shared" si="32"/>
        <v>7</v>
      </c>
      <c r="M59" s="1">
        <f t="shared" si="33"/>
        <v>1</v>
      </c>
      <c r="N59" s="1">
        <f t="shared" si="34"/>
        <v>5</v>
      </c>
      <c r="O59" s="1">
        <f t="shared" si="35"/>
        <v>16</v>
      </c>
      <c r="P59" s="1">
        <f t="shared" si="36"/>
        <v>10</v>
      </c>
      <c r="Q59" s="1">
        <f t="shared" si="37"/>
        <v>3</v>
      </c>
      <c r="R59" s="1">
        <f t="shared" si="38"/>
        <v>12</v>
      </c>
      <c r="S59" s="1">
        <f t="shared" si="39"/>
        <v>13</v>
      </c>
      <c r="T59" s="1">
        <f t="shared" si="40"/>
        <v>4</v>
      </c>
      <c r="U59" s="1">
        <f t="shared" si="41"/>
        <v>11</v>
      </c>
      <c r="V59" s="1">
        <f t="shared" si="42"/>
        <v>4</v>
      </c>
      <c r="W59" s="1">
        <f t="shared" si="43"/>
        <v>2</v>
      </c>
      <c r="X59" s="1">
        <f t="shared" si="44"/>
        <v>17</v>
      </c>
      <c r="Y59" s="1">
        <f t="shared" si="45"/>
        <v>13</v>
      </c>
      <c r="Z59" s="1">
        <f t="shared" si="46"/>
        <v>4</v>
      </c>
      <c r="AA59" s="1" t="str">
        <f t="shared" si="27"/>
        <v>L</v>
      </c>
      <c r="AB59" s="1">
        <f t="shared" si="47"/>
        <v>1</v>
      </c>
      <c r="AC59" s="1" t="str">
        <f t="shared" si="28"/>
        <v>L</v>
      </c>
      <c r="AD59" s="1">
        <f t="shared" si="48"/>
        <v>4</v>
      </c>
      <c r="AE59" s="1">
        <f t="shared" si="49"/>
        <v>5</v>
      </c>
      <c r="AF59" s="1">
        <f t="shared" si="50"/>
        <v>1</v>
      </c>
      <c r="AG59" s="43"/>
    </row>
    <row r="60" spans="1:33" x14ac:dyDescent="0.3">
      <c r="A60" s="42">
        <v>46058</v>
      </c>
      <c r="B60" s="1">
        <v>59</v>
      </c>
      <c r="C60" s="1" t="s">
        <v>66</v>
      </c>
      <c r="D60" s="1" t="s">
        <v>15</v>
      </c>
      <c r="E60" s="1">
        <v>4</v>
      </c>
      <c r="F60" s="1">
        <v>2</v>
      </c>
      <c r="G60" s="1" t="s">
        <v>83</v>
      </c>
      <c r="H60" s="1" t="s">
        <v>83</v>
      </c>
      <c r="I60" s="1">
        <f t="shared" si="29"/>
        <v>29</v>
      </c>
      <c r="J60" s="1">
        <f t="shared" si="30"/>
        <v>23</v>
      </c>
      <c r="K60" s="1">
        <f t="shared" si="31"/>
        <v>5</v>
      </c>
      <c r="L60" s="1">
        <f t="shared" si="32"/>
        <v>7</v>
      </c>
      <c r="M60" s="1">
        <f t="shared" si="33"/>
        <v>1</v>
      </c>
      <c r="N60" s="1">
        <f t="shared" si="34"/>
        <v>5</v>
      </c>
      <c r="O60" s="1">
        <f t="shared" si="35"/>
        <v>17</v>
      </c>
      <c r="P60" s="1">
        <f t="shared" si="36"/>
        <v>10</v>
      </c>
      <c r="Q60" s="1">
        <f t="shared" si="37"/>
        <v>3</v>
      </c>
      <c r="R60" s="1">
        <f t="shared" si="38"/>
        <v>12</v>
      </c>
      <c r="S60" s="1">
        <f t="shared" si="39"/>
        <v>13</v>
      </c>
      <c r="T60" s="1">
        <f t="shared" si="40"/>
        <v>4</v>
      </c>
      <c r="U60" s="1">
        <f t="shared" si="41"/>
        <v>11</v>
      </c>
      <c r="V60" s="1">
        <f t="shared" si="42"/>
        <v>4</v>
      </c>
      <c r="W60" s="1">
        <f t="shared" si="43"/>
        <v>2</v>
      </c>
      <c r="X60" s="1">
        <f t="shared" si="44"/>
        <v>17</v>
      </c>
      <c r="Y60" s="1">
        <f t="shared" si="45"/>
        <v>13</v>
      </c>
      <c r="Z60" s="1">
        <f t="shared" si="46"/>
        <v>4</v>
      </c>
      <c r="AA60" s="1" t="str">
        <f t="shared" si="27"/>
        <v>W</v>
      </c>
      <c r="AB60" s="1">
        <f t="shared" si="47"/>
        <v>1</v>
      </c>
      <c r="AC60" s="1" t="str">
        <f t="shared" si="28"/>
        <v>W</v>
      </c>
      <c r="AD60" s="1">
        <f t="shared" si="48"/>
        <v>5</v>
      </c>
      <c r="AE60" s="1">
        <f t="shared" si="49"/>
        <v>4</v>
      </c>
      <c r="AF60" s="1">
        <f t="shared" si="50"/>
        <v>1</v>
      </c>
      <c r="AG60" s="43"/>
    </row>
    <row r="61" spans="1:33" x14ac:dyDescent="0.3">
      <c r="A61" s="42">
        <v>46078</v>
      </c>
      <c r="B61" s="1">
        <v>60</v>
      </c>
      <c r="C61" s="1" t="s">
        <v>66</v>
      </c>
      <c r="D61" s="1" t="s">
        <v>10</v>
      </c>
      <c r="E61" s="1">
        <v>3</v>
      </c>
      <c r="F61" s="1">
        <v>1</v>
      </c>
      <c r="G61" s="1" t="s">
        <v>83</v>
      </c>
      <c r="H61" s="1" t="s">
        <v>83</v>
      </c>
      <c r="I61" s="1">
        <f t="shared" si="29"/>
        <v>30</v>
      </c>
      <c r="J61" s="1">
        <f t="shared" si="30"/>
        <v>23</v>
      </c>
      <c r="K61" s="1">
        <f t="shared" si="31"/>
        <v>5</v>
      </c>
      <c r="L61" s="1">
        <f t="shared" si="32"/>
        <v>7</v>
      </c>
      <c r="M61" s="1">
        <f t="shared" si="33"/>
        <v>1</v>
      </c>
      <c r="N61" s="1">
        <f t="shared" si="34"/>
        <v>5</v>
      </c>
      <c r="O61" s="1">
        <f t="shared" si="35"/>
        <v>18</v>
      </c>
      <c r="P61" s="1">
        <f t="shared" si="36"/>
        <v>10</v>
      </c>
      <c r="Q61" s="1">
        <f t="shared" si="37"/>
        <v>3</v>
      </c>
      <c r="R61" s="1">
        <f t="shared" si="38"/>
        <v>12</v>
      </c>
      <c r="S61" s="1">
        <f t="shared" si="39"/>
        <v>13</v>
      </c>
      <c r="T61" s="1">
        <f t="shared" si="40"/>
        <v>4</v>
      </c>
      <c r="U61" s="1">
        <f t="shared" si="41"/>
        <v>12</v>
      </c>
      <c r="V61" s="1">
        <f t="shared" si="42"/>
        <v>4</v>
      </c>
      <c r="W61" s="1">
        <f t="shared" si="43"/>
        <v>2</v>
      </c>
      <c r="X61" s="1">
        <f t="shared" si="44"/>
        <v>18</v>
      </c>
      <c r="Y61" s="1">
        <f t="shared" si="45"/>
        <v>13</v>
      </c>
      <c r="Z61" s="1">
        <f t="shared" si="46"/>
        <v>4</v>
      </c>
      <c r="AA61" s="1" t="str">
        <f t="shared" si="27"/>
        <v>W</v>
      </c>
      <c r="AB61" s="1">
        <f t="shared" si="47"/>
        <v>2</v>
      </c>
      <c r="AC61" s="1" t="str">
        <f t="shared" si="28"/>
        <v>W</v>
      </c>
      <c r="AD61" s="1">
        <f t="shared" si="48"/>
        <v>6</v>
      </c>
      <c r="AE61" s="1">
        <f t="shared" si="49"/>
        <v>3</v>
      </c>
      <c r="AF61" s="1">
        <f t="shared" si="50"/>
        <v>1</v>
      </c>
      <c r="AG61" s="43"/>
    </row>
    <row r="62" spans="1:33" x14ac:dyDescent="0.3">
      <c r="A62" s="42">
        <v>46080</v>
      </c>
      <c r="B62" s="1">
        <v>61</v>
      </c>
      <c r="C62" s="1" t="s">
        <v>66</v>
      </c>
      <c r="D62" s="1" t="s">
        <v>2</v>
      </c>
      <c r="E62" s="1">
        <v>3</v>
      </c>
      <c r="F62" s="1">
        <v>2</v>
      </c>
      <c r="G62" s="1" t="s">
        <v>83</v>
      </c>
      <c r="H62" s="1" t="s">
        <v>83</v>
      </c>
      <c r="I62" s="1">
        <f t="shared" si="29"/>
        <v>31</v>
      </c>
      <c r="J62" s="1">
        <f t="shared" si="30"/>
        <v>23</v>
      </c>
      <c r="K62" s="1">
        <f t="shared" si="31"/>
        <v>5</v>
      </c>
      <c r="L62" s="1">
        <f t="shared" si="32"/>
        <v>7</v>
      </c>
      <c r="M62" s="1">
        <f t="shared" si="33"/>
        <v>1</v>
      </c>
      <c r="N62" s="1">
        <f t="shared" si="34"/>
        <v>5</v>
      </c>
      <c r="O62" s="1">
        <f t="shared" si="35"/>
        <v>19</v>
      </c>
      <c r="P62" s="1">
        <f t="shared" si="36"/>
        <v>10</v>
      </c>
      <c r="Q62" s="1">
        <f t="shared" si="37"/>
        <v>3</v>
      </c>
      <c r="R62" s="1">
        <f t="shared" si="38"/>
        <v>12</v>
      </c>
      <c r="S62" s="1">
        <f t="shared" si="39"/>
        <v>13</v>
      </c>
      <c r="T62" s="1">
        <f t="shared" si="40"/>
        <v>4</v>
      </c>
      <c r="U62" s="1">
        <f t="shared" si="41"/>
        <v>12</v>
      </c>
      <c r="V62" s="1">
        <f t="shared" si="42"/>
        <v>4</v>
      </c>
      <c r="W62" s="1">
        <f t="shared" si="43"/>
        <v>2</v>
      </c>
      <c r="X62" s="1">
        <f t="shared" si="44"/>
        <v>18</v>
      </c>
      <c r="Y62" s="1">
        <f t="shared" si="45"/>
        <v>13</v>
      </c>
      <c r="Z62" s="1">
        <f t="shared" si="46"/>
        <v>4</v>
      </c>
      <c r="AA62" s="1" t="str">
        <f t="shared" si="27"/>
        <v>W</v>
      </c>
      <c r="AB62" s="1">
        <f t="shared" si="47"/>
        <v>3</v>
      </c>
      <c r="AC62" s="1" t="str">
        <f t="shared" si="28"/>
        <v>W</v>
      </c>
      <c r="AD62" s="1">
        <f t="shared" si="48"/>
        <v>7</v>
      </c>
      <c r="AE62" s="1">
        <f t="shared" si="49"/>
        <v>2</v>
      </c>
      <c r="AF62" s="1">
        <f t="shared" si="50"/>
        <v>1</v>
      </c>
      <c r="AG62" s="43"/>
    </row>
    <row r="63" spans="1:33" x14ac:dyDescent="0.3">
      <c r="A63" s="42">
        <v>46081</v>
      </c>
      <c r="B63" s="1">
        <v>62</v>
      </c>
      <c r="C63" s="1" t="s">
        <v>65</v>
      </c>
      <c r="D63" s="1" t="s">
        <v>16</v>
      </c>
      <c r="E63" s="1">
        <v>2</v>
      </c>
      <c r="F63" s="1">
        <v>6</v>
      </c>
      <c r="G63" s="1" t="s">
        <v>83</v>
      </c>
      <c r="H63" s="1" t="s">
        <v>83</v>
      </c>
      <c r="I63" s="1">
        <f t="shared" si="29"/>
        <v>31</v>
      </c>
      <c r="J63" s="1">
        <f t="shared" si="30"/>
        <v>24</v>
      </c>
      <c r="K63" s="1">
        <f t="shared" si="31"/>
        <v>5</v>
      </c>
      <c r="L63" s="1">
        <f t="shared" si="32"/>
        <v>7</v>
      </c>
      <c r="M63" s="1">
        <f t="shared" si="33"/>
        <v>1</v>
      </c>
      <c r="N63" s="1">
        <f t="shared" si="34"/>
        <v>5</v>
      </c>
      <c r="O63" s="1">
        <f t="shared" si="35"/>
        <v>19</v>
      </c>
      <c r="P63" s="1">
        <f t="shared" si="36"/>
        <v>10</v>
      </c>
      <c r="Q63" s="1">
        <f t="shared" si="37"/>
        <v>3</v>
      </c>
      <c r="R63" s="1">
        <f t="shared" si="38"/>
        <v>12</v>
      </c>
      <c r="S63" s="1">
        <f t="shared" si="39"/>
        <v>14</v>
      </c>
      <c r="T63" s="1">
        <f t="shared" si="40"/>
        <v>4</v>
      </c>
      <c r="U63" s="1">
        <f t="shared" si="41"/>
        <v>12</v>
      </c>
      <c r="V63" s="1">
        <f t="shared" si="42"/>
        <v>4</v>
      </c>
      <c r="W63" s="1">
        <f t="shared" si="43"/>
        <v>2</v>
      </c>
      <c r="X63" s="1">
        <f t="shared" si="44"/>
        <v>18</v>
      </c>
      <c r="Y63" s="1">
        <f t="shared" si="45"/>
        <v>14</v>
      </c>
      <c r="Z63" s="1">
        <f t="shared" si="46"/>
        <v>4</v>
      </c>
      <c r="AA63" s="1" t="str">
        <f t="shared" si="27"/>
        <v>L</v>
      </c>
      <c r="AB63" s="1">
        <f t="shared" si="47"/>
        <v>1</v>
      </c>
      <c r="AC63" s="1" t="str">
        <f t="shared" si="28"/>
        <v>L</v>
      </c>
      <c r="AD63" s="1">
        <f t="shared" si="48"/>
        <v>6</v>
      </c>
      <c r="AE63" s="1">
        <f t="shared" si="49"/>
        <v>3</v>
      </c>
      <c r="AF63" s="1">
        <f t="shared" si="50"/>
        <v>1</v>
      </c>
      <c r="AG63" s="43"/>
    </row>
    <row r="64" spans="1:33" x14ac:dyDescent="0.3">
      <c r="A64" s="42">
        <v>46084</v>
      </c>
      <c r="B64" s="1">
        <v>63</v>
      </c>
      <c r="C64" s="1" t="s">
        <v>66</v>
      </c>
      <c r="D64" s="1" t="s">
        <v>95</v>
      </c>
      <c r="E64" s="1">
        <v>2</v>
      </c>
      <c r="F64" s="1">
        <v>3</v>
      </c>
      <c r="G64" s="1" t="s">
        <v>83</v>
      </c>
      <c r="H64" s="1" t="s">
        <v>83</v>
      </c>
      <c r="I64" s="1">
        <f t="shared" si="29"/>
        <v>31</v>
      </c>
      <c r="J64" s="1">
        <f t="shared" si="30"/>
        <v>25</v>
      </c>
      <c r="K64" s="1">
        <f t="shared" si="31"/>
        <v>5</v>
      </c>
      <c r="L64" s="1">
        <f t="shared" si="32"/>
        <v>7</v>
      </c>
      <c r="M64" s="1">
        <f t="shared" si="33"/>
        <v>1</v>
      </c>
      <c r="N64" s="1">
        <f t="shared" si="34"/>
        <v>5</v>
      </c>
      <c r="O64" s="1">
        <f t="shared" si="35"/>
        <v>19</v>
      </c>
      <c r="P64" s="1">
        <f t="shared" si="36"/>
        <v>11</v>
      </c>
      <c r="Q64" s="1">
        <f t="shared" si="37"/>
        <v>3</v>
      </c>
      <c r="R64" s="1">
        <f t="shared" si="38"/>
        <v>12</v>
      </c>
      <c r="S64" s="1">
        <f t="shared" si="39"/>
        <v>14</v>
      </c>
      <c r="T64" s="1">
        <f t="shared" si="40"/>
        <v>4</v>
      </c>
      <c r="U64" s="1">
        <f t="shared" si="41"/>
        <v>12</v>
      </c>
      <c r="V64" s="1">
        <f t="shared" si="42"/>
        <v>4</v>
      </c>
      <c r="W64" s="1">
        <f t="shared" si="43"/>
        <v>2</v>
      </c>
      <c r="X64" s="1">
        <f t="shared" si="44"/>
        <v>18</v>
      </c>
      <c r="Y64" s="1">
        <f t="shared" si="45"/>
        <v>14</v>
      </c>
      <c r="Z64" s="1">
        <f t="shared" si="46"/>
        <v>4</v>
      </c>
      <c r="AA64" s="1" t="str">
        <f t="shared" si="27"/>
        <v>L</v>
      </c>
      <c r="AB64" s="1">
        <f t="shared" si="47"/>
        <v>2</v>
      </c>
      <c r="AC64" s="1" t="str">
        <f t="shared" si="28"/>
        <v>L</v>
      </c>
      <c r="AD64" s="1">
        <f t="shared" si="48"/>
        <v>6</v>
      </c>
      <c r="AE64" s="1">
        <f t="shared" si="49"/>
        <v>4</v>
      </c>
      <c r="AF64" s="1">
        <f t="shared" si="50"/>
        <v>0</v>
      </c>
      <c r="AG64" s="43"/>
    </row>
    <row r="65" spans="1:33" x14ac:dyDescent="0.3">
      <c r="A65" s="42">
        <v>46088</v>
      </c>
      <c r="B65" s="1">
        <v>64</v>
      </c>
      <c r="C65" s="1" t="s">
        <v>65</v>
      </c>
      <c r="D65" s="1" t="s">
        <v>29</v>
      </c>
      <c r="E65" s="1">
        <v>1</v>
      </c>
      <c r="F65" s="1">
        <v>3</v>
      </c>
      <c r="G65" s="1" t="s">
        <v>83</v>
      </c>
      <c r="H65" s="1" t="s">
        <v>83</v>
      </c>
      <c r="I65" s="1">
        <f t="shared" si="29"/>
        <v>31</v>
      </c>
      <c r="J65" s="1">
        <f t="shared" si="30"/>
        <v>26</v>
      </c>
      <c r="K65" s="1">
        <f t="shared" si="31"/>
        <v>5</v>
      </c>
      <c r="L65" s="1">
        <f t="shared" si="32"/>
        <v>7</v>
      </c>
      <c r="M65" s="1">
        <f t="shared" si="33"/>
        <v>1</v>
      </c>
      <c r="N65" s="1">
        <f t="shared" si="34"/>
        <v>5</v>
      </c>
      <c r="O65" s="1">
        <f t="shared" si="35"/>
        <v>19</v>
      </c>
      <c r="P65" s="1">
        <f t="shared" si="36"/>
        <v>11</v>
      </c>
      <c r="Q65" s="1">
        <f t="shared" si="37"/>
        <v>3</v>
      </c>
      <c r="R65" s="1">
        <f t="shared" si="38"/>
        <v>12</v>
      </c>
      <c r="S65" s="1">
        <f t="shared" si="39"/>
        <v>15</v>
      </c>
      <c r="T65" s="1">
        <f t="shared" si="40"/>
        <v>4</v>
      </c>
      <c r="U65" s="1">
        <f t="shared" si="41"/>
        <v>12</v>
      </c>
      <c r="V65" s="1">
        <f t="shared" si="42"/>
        <v>4</v>
      </c>
      <c r="W65" s="1">
        <f t="shared" si="43"/>
        <v>2</v>
      </c>
      <c r="X65" s="1">
        <f t="shared" si="44"/>
        <v>18</v>
      </c>
      <c r="Y65" s="1">
        <f t="shared" si="45"/>
        <v>15</v>
      </c>
      <c r="Z65" s="1">
        <f t="shared" si="46"/>
        <v>4</v>
      </c>
      <c r="AA65" s="1" t="str">
        <f t="shared" si="27"/>
        <v>L</v>
      </c>
      <c r="AB65" s="1">
        <f t="shared" si="47"/>
        <v>3</v>
      </c>
      <c r="AC65" s="1" t="str">
        <f t="shared" si="28"/>
        <v>L</v>
      </c>
      <c r="AD65" s="1">
        <f t="shared" si="48"/>
        <v>6</v>
      </c>
      <c r="AE65" s="1">
        <f t="shared" si="49"/>
        <v>4</v>
      </c>
      <c r="AF65" s="1">
        <f t="shared" si="50"/>
        <v>0</v>
      </c>
      <c r="AG65" s="43"/>
    </row>
    <row r="66" spans="1:33" x14ac:dyDescent="0.3">
      <c r="A66" s="42">
        <v>46090</v>
      </c>
      <c r="B66" s="1">
        <v>65</v>
      </c>
      <c r="C66" s="1" t="s">
        <v>66</v>
      </c>
      <c r="D66" s="1" t="s">
        <v>27</v>
      </c>
      <c r="E66" s="1">
        <v>7</v>
      </c>
      <c r="F66" s="1">
        <v>3</v>
      </c>
      <c r="G66" s="1" t="s">
        <v>83</v>
      </c>
      <c r="H66" s="1" t="s">
        <v>83</v>
      </c>
      <c r="I66" s="1">
        <f t="shared" si="29"/>
        <v>32</v>
      </c>
      <c r="J66" s="1">
        <f t="shared" si="30"/>
        <v>26</v>
      </c>
      <c r="K66" s="1">
        <f t="shared" si="31"/>
        <v>5</v>
      </c>
      <c r="L66" s="1">
        <f t="shared" si="32"/>
        <v>7</v>
      </c>
      <c r="M66" s="1">
        <f t="shared" si="33"/>
        <v>1</v>
      </c>
      <c r="N66" s="1">
        <f t="shared" si="34"/>
        <v>5</v>
      </c>
      <c r="O66" s="1">
        <f t="shared" si="35"/>
        <v>20</v>
      </c>
      <c r="P66" s="1">
        <f t="shared" si="36"/>
        <v>11</v>
      </c>
      <c r="Q66" s="1">
        <f t="shared" si="37"/>
        <v>3</v>
      </c>
      <c r="R66" s="1">
        <f t="shared" si="38"/>
        <v>12</v>
      </c>
      <c r="S66" s="1">
        <f t="shared" si="39"/>
        <v>15</v>
      </c>
      <c r="T66" s="1">
        <f t="shared" si="40"/>
        <v>4</v>
      </c>
      <c r="U66" s="1">
        <f t="shared" si="41"/>
        <v>12</v>
      </c>
      <c r="V66" s="1">
        <f t="shared" si="42"/>
        <v>4</v>
      </c>
      <c r="W66" s="1">
        <f t="shared" si="43"/>
        <v>2</v>
      </c>
      <c r="X66" s="1">
        <f t="shared" si="44"/>
        <v>18</v>
      </c>
      <c r="Y66" s="1">
        <f t="shared" si="45"/>
        <v>15</v>
      </c>
      <c r="Z66" s="1">
        <f t="shared" si="46"/>
        <v>4</v>
      </c>
      <c r="AA66" s="1" t="str">
        <f t="shared" ref="AA66:AA83" si="51">IF(E66="","",IF(E66&gt;F66,"W","L"))</f>
        <v>W</v>
      </c>
      <c r="AB66" s="1">
        <f t="shared" si="47"/>
        <v>1</v>
      </c>
      <c r="AC66" s="1" t="str">
        <f t="shared" ref="AC66:AC83" si="52">IF(E66="","",IF(E66&gt;F66,"W",IF(AND(E66&lt;F66,G66=$AK$2,H66=$AK$2),"L","OTL")))</f>
        <v>W</v>
      </c>
      <c r="AD66" s="1">
        <f t="shared" si="48"/>
        <v>6</v>
      </c>
      <c r="AE66" s="1">
        <f t="shared" si="49"/>
        <v>4</v>
      </c>
      <c r="AF66" s="1">
        <f t="shared" si="50"/>
        <v>0</v>
      </c>
      <c r="AG66" s="43"/>
    </row>
    <row r="67" spans="1:33" x14ac:dyDescent="0.3">
      <c r="A67" s="42">
        <v>46092</v>
      </c>
      <c r="B67" s="1">
        <v>66</v>
      </c>
      <c r="C67" s="1" t="s">
        <v>65</v>
      </c>
      <c r="D67" s="1" t="s">
        <v>10</v>
      </c>
      <c r="E67" s="1">
        <v>1</v>
      </c>
      <c r="F67" s="1">
        <v>4</v>
      </c>
      <c r="G67" s="1" t="s">
        <v>83</v>
      </c>
      <c r="H67" s="1" t="s">
        <v>83</v>
      </c>
      <c r="I67" s="1">
        <f t="shared" ref="I67:I83" si="53">IF(E67="","",IF(E67&gt;F67,I66+1,I66))</f>
        <v>32</v>
      </c>
      <c r="J67" s="1">
        <f t="shared" ref="J67:J83" si="54">IF(E67="","",IF(AND(F67&gt;E67,G67=$AK$2,H67=$AK$2),J66+1,J66))</f>
        <v>27</v>
      </c>
      <c r="K67" s="1">
        <f t="shared" ref="K67:K83" si="55">IF(E67="","",IF(AND(G67=$AK$1,E67&gt;F67),K66+1,K66))</f>
        <v>5</v>
      </c>
      <c r="L67" s="1">
        <f t="shared" ref="L67:L83" si="56">IF(E67="","",IF(AND(OR(G67=$AK$1,H67=$AK$1),E67&lt;F67),L66+1,L66))</f>
        <v>7</v>
      </c>
      <c r="M67" s="1">
        <f t="shared" ref="M67:M83" si="57">IF(E67="","",IF(AND(H67=$AK$1,E67&gt;F67),M66+1,M66))</f>
        <v>1</v>
      </c>
      <c r="N67" s="1">
        <f t="shared" ref="N67:N83" si="58">IF(E67="","",IF(AND(H67=$AK$1,E67&lt;F67),N66+1,N66))</f>
        <v>5</v>
      </c>
      <c r="O67" s="1">
        <f t="shared" ref="O67:O83" si="59">IF(E67="","",IF(AND(C67=$AL$1,E67&gt;F67),O66+1,O66))</f>
        <v>20</v>
      </c>
      <c r="P67" s="1">
        <f t="shared" ref="P67:P83" si="60">IF(E67="","",IF(AND(C67=$AL$1,F67&gt;E67,G67=$AK$2,H67=$AK$2), P66+1, P66))</f>
        <v>11</v>
      </c>
      <c r="Q67" s="1">
        <f t="shared" ref="Q67:Q83" si="61">IF(E67="","",IF(AND(C67=$AL$1,F67&gt;E67,OR(G67=$AK$1,H67=$AK$1)),Q66+1, Q66))</f>
        <v>3</v>
      </c>
      <c r="R67" s="1">
        <f t="shared" ref="R67:R83" si="62">IF(E67="","",IF(AND(C67=$AL$2,E67&gt;F67),R66+1,R66))</f>
        <v>12</v>
      </c>
      <c r="S67" s="1">
        <f t="shared" ref="S67:S83" si="63">IF(E67="","",IF(AND(C67=$AL$2,F67&gt;E67,G67=$AK$2,H67=$AK$2),S66+1,S66))</f>
        <v>16</v>
      </c>
      <c r="T67" s="1">
        <f t="shared" ref="T67:T83" si="64">IF(E67="","",IF(AND(C67=$AL$2,F67&gt;E67,OR(G67=$AK$1,H67=$AK$1)), T66+1, T66))</f>
        <v>4</v>
      </c>
      <c r="U67" s="1">
        <f t="shared" ref="U67:U83" si="65">IF(E67="","",IF(AND(E67&gt;F67,COUNTIF($AO$1:$AO$7,D67)=1),U66+1,U66))</f>
        <v>12</v>
      </c>
      <c r="V67" s="1">
        <f t="shared" ref="V67:V83" si="66">IF(E67="","",IF(AND(E67&lt;F67,G67=$AK$2,H67=$AK$2,COUNTIF($AO$1:$AO$7,D67)=1),V66+1,V66))</f>
        <v>5</v>
      </c>
      <c r="W67" s="1">
        <f t="shared" ref="W67:W83" si="67">IF(E67="","",IF(AND(E67&lt;F67,COUNTIF($AO$1:$AO$7,D67)=1,OR(G67=$AK$1,H67=$AK$1)), W66+1, W66))</f>
        <v>2</v>
      </c>
      <c r="X67" s="1">
        <f t="shared" ref="X67:X83" si="68">IF(E67="","",IF(AND(E67&gt;F67,COUNTIF($AN$1:$AN$15,D67)=1),X66+1,X66))</f>
        <v>18</v>
      </c>
      <c r="Y67" s="1">
        <f t="shared" ref="Y67:Y83" si="69">IF(E67="","",IF(AND(E67&lt;F67,G67=$AK$2,H67=$AK$2,COUNTIF($AN$1:$AN$15,D67)=1),Y66+1,Y66))</f>
        <v>16</v>
      </c>
      <c r="Z67" s="1">
        <f t="shared" ref="Z67:Z83" si="70">IF(E67="","",IF(AND(E67&lt;F67,COUNTIF($AN$1:$AN$15,D67)=1,OR(G67=$AK$1,H67=$AK$1)), Z66+1, Z66))</f>
        <v>4</v>
      </c>
      <c r="AA67" s="1" t="str">
        <f t="shared" si="51"/>
        <v>L</v>
      </c>
      <c r="AB67" s="1">
        <f t="shared" ref="AB67:AB83" si="71">IF(AA67="","",IF(AA67=AA66,AB66+1,1))</f>
        <v>1</v>
      </c>
      <c r="AC67" s="1" t="str">
        <f t="shared" si="52"/>
        <v>L</v>
      </c>
      <c r="AD67" s="1">
        <f t="shared" si="48"/>
        <v>5</v>
      </c>
      <c r="AE67" s="1">
        <f t="shared" si="49"/>
        <v>5</v>
      </c>
      <c r="AF67" s="1">
        <f t="shared" si="50"/>
        <v>0</v>
      </c>
      <c r="AG67" s="43"/>
    </row>
    <row r="68" spans="1:33" x14ac:dyDescent="0.3">
      <c r="A68" s="42">
        <v>46093</v>
      </c>
      <c r="B68" s="1">
        <v>67</v>
      </c>
      <c r="C68" s="1" t="s">
        <v>65</v>
      </c>
      <c r="D68" s="1" t="s">
        <v>28</v>
      </c>
      <c r="E68" s="1">
        <v>2</v>
      </c>
      <c r="F68" s="1">
        <v>1</v>
      </c>
      <c r="G68" s="1" t="s">
        <v>83</v>
      </c>
      <c r="H68" s="1" t="s">
        <v>83</v>
      </c>
      <c r="I68" s="1">
        <f t="shared" si="53"/>
        <v>33</v>
      </c>
      <c r="J68" s="1">
        <f t="shared" si="54"/>
        <v>27</v>
      </c>
      <c r="K68" s="1">
        <f t="shared" si="55"/>
        <v>5</v>
      </c>
      <c r="L68" s="1">
        <f t="shared" si="56"/>
        <v>7</v>
      </c>
      <c r="M68" s="1">
        <f t="shared" si="57"/>
        <v>1</v>
      </c>
      <c r="N68" s="1">
        <f t="shared" si="58"/>
        <v>5</v>
      </c>
      <c r="O68" s="1">
        <f t="shared" si="59"/>
        <v>20</v>
      </c>
      <c r="P68" s="1">
        <f t="shared" si="60"/>
        <v>11</v>
      </c>
      <c r="Q68" s="1">
        <f t="shared" si="61"/>
        <v>3</v>
      </c>
      <c r="R68" s="1">
        <f t="shared" si="62"/>
        <v>13</v>
      </c>
      <c r="S68" s="1">
        <f t="shared" si="63"/>
        <v>16</v>
      </c>
      <c r="T68" s="1">
        <f t="shared" si="64"/>
        <v>4</v>
      </c>
      <c r="U68" s="1">
        <f t="shared" si="65"/>
        <v>12</v>
      </c>
      <c r="V68" s="1">
        <f t="shared" si="66"/>
        <v>5</v>
      </c>
      <c r="W68" s="1">
        <f t="shared" si="67"/>
        <v>2</v>
      </c>
      <c r="X68" s="1">
        <f t="shared" si="68"/>
        <v>19</v>
      </c>
      <c r="Y68" s="1">
        <f t="shared" si="69"/>
        <v>16</v>
      </c>
      <c r="Z68" s="1">
        <f t="shared" si="70"/>
        <v>4</v>
      </c>
      <c r="AA68" s="1" t="str">
        <f t="shared" si="51"/>
        <v>W</v>
      </c>
      <c r="AB68" s="1">
        <f t="shared" si="71"/>
        <v>1</v>
      </c>
      <c r="AC68" s="1" t="str">
        <f t="shared" si="52"/>
        <v>W</v>
      </c>
      <c r="AD68" s="1">
        <f t="shared" si="48"/>
        <v>5</v>
      </c>
      <c r="AE68" s="1">
        <f t="shared" si="49"/>
        <v>5</v>
      </c>
      <c r="AF68" s="1">
        <f t="shared" si="50"/>
        <v>0</v>
      </c>
      <c r="AG68" s="43"/>
    </row>
    <row r="69" spans="1:33" x14ac:dyDescent="0.3">
      <c r="A69" s="42">
        <v>46095</v>
      </c>
      <c r="B69" s="1">
        <v>68</v>
      </c>
      <c r="C69" s="1" t="s">
        <v>66</v>
      </c>
      <c r="D69" s="1" t="s">
        <v>29</v>
      </c>
      <c r="E69" s="1">
        <v>2</v>
      </c>
      <c r="F69" s="1">
        <v>3</v>
      </c>
      <c r="G69" s="1" t="s">
        <v>84</v>
      </c>
      <c r="H69" s="1" t="s">
        <v>84</v>
      </c>
      <c r="I69" s="1">
        <f t="shared" si="53"/>
        <v>33</v>
      </c>
      <c r="J69" s="1">
        <f t="shared" si="54"/>
        <v>27</v>
      </c>
      <c r="K69" s="1">
        <f t="shared" si="55"/>
        <v>5</v>
      </c>
      <c r="L69" s="1">
        <f t="shared" si="56"/>
        <v>8</v>
      </c>
      <c r="M69" s="1">
        <f t="shared" si="57"/>
        <v>1</v>
      </c>
      <c r="N69" s="1">
        <f t="shared" si="58"/>
        <v>6</v>
      </c>
      <c r="O69" s="1">
        <f t="shared" si="59"/>
        <v>20</v>
      </c>
      <c r="P69" s="1">
        <f t="shared" si="60"/>
        <v>11</v>
      </c>
      <c r="Q69" s="1">
        <f t="shared" si="61"/>
        <v>4</v>
      </c>
      <c r="R69" s="1">
        <f t="shared" si="62"/>
        <v>13</v>
      </c>
      <c r="S69" s="1">
        <f t="shared" si="63"/>
        <v>16</v>
      </c>
      <c r="T69" s="1">
        <f t="shared" si="64"/>
        <v>4</v>
      </c>
      <c r="U69" s="1">
        <f t="shared" si="65"/>
        <v>12</v>
      </c>
      <c r="V69" s="1">
        <f t="shared" si="66"/>
        <v>5</v>
      </c>
      <c r="W69" s="1">
        <f t="shared" si="67"/>
        <v>2</v>
      </c>
      <c r="X69" s="1">
        <f t="shared" si="68"/>
        <v>19</v>
      </c>
      <c r="Y69" s="1">
        <f t="shared" si="69"/>
        <v>16</v>
      </c>
      <c r="Z69" s="1">
        <f t="shared" si="70"/>
        <v>5</v>
      </c>
      <c r="AA69" s="1" t="str">
        <f t="shared" si="51"/>
        <v>L</v>
      </c>
      <c r="AB69" s="1">
        <f t="shared" si="71"/>
        <v>1</v>
      </c>
      <c r="AC69" s="1" t="str">
        <f t="shared" si="52"/>
        <v>OTL</v>
      </c>
      <c r="AD69" s="1">
        <f t="shared" si="48"/>
        <v>5</v>
      </c>
      <c r="AE69" s="1">
        <f t="shared" si="49"/>
        <v>4</v>
      </c>
      <c r="AF69" s="1">
        <f t="shared" si="50"/>
        <v>1</v>
      </c>
      <c r="AG69" s="43"/>
    </row>
    <row r="70" spans="1:33" x14ac:dyDescent="0.3">
      <c r="A70" s="42">
        <v>46099</v>
      </c>
      <c r="B70" s="1">
        <v>69</v>
      </c>
      <c r="C70" s="1" t="s">
        <v>66</v>
      </c>
      <c r="D70" s="1" t="s">
        <v>11</v>
      </c>
      <c r="E70" s="1">
        <v>4</v>
      </c>
      <c r="F70" s="1">
        <v>1</v>
      </c>
      <c r="G70" s="1" t="s">
        <v>83</v>
      </c>
      <c r="H70" s="1" t="s">
        <v>83</v>
      </c>
      <c r="I70" s="1">
        <f t="shared" si="53"/>
        <v>34</v>
      </c>
      <c r="J70" s="1">
        <f t="shared" si="54"/>
        <v>27</v>
      </c>
      <c r="K70" s="1">
        <f t="shared" si="55"/>
        <v>5</v>
      </c>
      <c r="L70" s="1">
        <f t="shared" si="56"/>
        <v>8</v>
      </c>
      <c r="M70" s="1">
        <f t="shared" si="57"/>
        <v>1</v>
      </c>
      <c r="N70" s="1">
        <f t="shared" si="58"/>
        <v>6</v>
      </c>
      <c r="O70" s="1">
        <f t="shared" si="59"/>
        <v>21</v>
      </c>
      <c r="P70" s="1">
        <f t="shared" si="60"/>
        <v>11</v>
      </c>
      <c r="Q70" s="1">
        <f t="shared" si="61"/>
        <v>4</v>
      </c>
      <c r="R70" s="1">
        <f t="shared" si="62"/>
        <v>13</v>
      </c>
      <c r="S70" s="1">
        <f t="shared" si="63"/>
        <v>16</v>
      </c>
      <c r="T70" s="1">
        <f t="shared" si="64"/>
        <v>4</v>
      </c>
      <c r="U70" s="1">
        <f t="shared" si="65"/>
        <v>12</v>
      </c>
      <c r="V70" s="1">
        <f t="shared" si="66"/>
        <v>5</v>
      </c>
      <c r="W70" s="1">
        <f t="shared" si="67"/>
        <v>2</v>
      </c>
      <c r="X70" s="1">
        <f t="shared" si="68"/>
        <v>20</v>
      </c>
      <c r="Y70" s="1">
        <f t="shared" si="69"/>
        <v>16</v>
      </c>
      <c r="Z70" s="1">
        <f t="shared" si="70"/>
        <v>5</v>
      </c>
      <c r="AA70" s="1" t="str">
        <f t="shared" si="51"/>
        <v>W</v>
      </c>
      <c r="AB70" s="1">
        <f t="shared" si="71"/>
        <v>1</v>
      </c>
      <c r="AC70" s="1" t="str">
        <f t="shared" si="52"/>
        <v>W</v>
      </c>
      <c r="AD70" s="1">
        <f t="shared" si="48"/>
        <v>5</v>
      </c>
      <c r="AE70" s="1">
        <f t="shared" si="49"/>
        <v>4</v>
      </c>
      <c r="AF70" s="1">
        <f t="shared" si="50"/>
        <v>1</v>
      </c>
      <c r="AG70" s="43"/>
    </row>
    <row r="71" spans="1:33" x14ac:dyDescent="0.3">
      <c r="A71" s="42">
        <v>46101</v>
      </c>
      <c r="B71" s="1">
        <v>70</v>
      </c>
      <c r="C71" s="1" t="s">
        <v>66</v>
      </c>
      <c r="D71" s="1" t="s">
        <v>14</v>
      </c>
      <c r="E71" s="1">
        <v>2</v>
      </c>
      <c r="F71" s="1">
        <v>1</v>
      </c>
      <c r="G71" s="1" t="s">
        <v>83</v>
      </c>
      <c r="H71" s="1" t="s">
        <v>83</v>
      </c>
      <c r="I71" s="1">
        <f t="shared" si="53"/>
        <v>35</v>
      </c>
      <c r="J71" s="1">
        <f t="shared" si="54"/>
        <v>27</v>
      </c>
      <c r="K71" s="1">
        <f t="shared" si="55"/>
        <v>5</v>
      </c>
      <c r="L71" s="1">
        <f t="shared" si="56"/>
        <v>8</v>
      </c>
      <c r="M71" s="1">
        <f t="shared" si="57"/>
        <v>1</v>
      </c>
      <c r="N71" s="1">
        <f t="shared" si="58"/>
        <v>6</v>
      </c>
      <c r="O71" s="1">
        <f t="shared" si="59"/>
        <v>22</v>
      </c>
      <c r="P71" s="1">
        <f t="shared" si="60"/>
        <v>11</v>
      </c>
      <c r="Q71" s="1">
        <f t="shared" si="61"/>
        <v>4</v>
      </c>
      <c r="R71" s="1">
        <f t="shared" si="62"/>
        <v>13</v>
      </c>
      <c r="S71" s="1">
        <f t="shared" si="63"/>
        <v>16</v>
      </c>
      <c r="T71" s="1">
        <f t="shared" si="64"/>
        <v>4</v>
      </c>
      <c r="U71" s="1">
        <f t="shared" si="65"/>
        <v>13</v>
      </c>
      <c r="V71" s="1">
        <f t="shared" si="66"/>
        <v>5</v>
      </c>
      <c r="W71" s="1">
        <f t="shared" si="67"/>
        <v>2</v>
      </c>
      <c r="X71" s="1">
        <f t="shared" si="68"/>
        <v>21</v>
      </c>
      <c r="Y71" s="1">
        <f t="shared" si="69"/>
        <v>16</v>
      </c>
      <c r="Z71" s="1">
        <f t="shared" si="70"/>
        <v>5</v>
      </c>
      <c r="AA71" s="1" t="str">
        <f t="shared" si="51"/>
        <v>W</v>
      </c>
      <c r="AB71" s="1">
        <f t="shared" si="71"/>
        <v>2</v>
      </c>
      <c r="AC71" s="1" t="str">
        <f t="shared" si="52"/>
        <v>W</v>
      </c>
      <c r="AD71" s="1">
        <f t="shared" si="48"/>
        <v>5</v>
      </c>
      <c r="AE71" s="1">
        <f t="shared" si="49"/>
        <v>4</v>
      </c>
      <c r="AF71" s="1">
        <f t="shared" si="50"/>
        <v>1</v>
      </c>
      <c r="AG71" s="43"/>
    </row>
    <row r="72" spans="1:33" x14ac:dyDescent="0.3">
      <c r="A72" s="42">
        <v>46103</v>
      </c>
      <c r="B72" s="1">
        <v>71</v>
      </c>
      <c r="C72" s="1" t="s">
        <v>66</v>
      </c>
      <c r="D72" s="1" t="s">
        <v>24</v>
      </c>
      <c r="E72" s="1">
        <v>2</v>
      </c>
      <c r="F72" s="1">
        <v>3</v>
      </c>
      <c r="G72" s="1" t="s">
        <v>84</v>
      </c>
      <c r="H72" s="1" t="s">
        <v>83</v>
      </c>
      <c r="I72" s="1">
        <f t="shared" si="53"/>
        <v>35</v>
      </c>
      <c r="J72" s="1">
        <f t="shared" si="54"/>
        <v>27</v>
      </c>
      <c r="K72" s="1">
        <f t="shared" si="55"/>
        <v>5</v>
      </c>
      <c r="L72" s="1">
        <f t="shared" si="56"/>
        <v>9</v>
      </c>
      <c r="M72" s="1">
        <f t="shared" si="57"/>
        <v>1</v>
      </c>
      <c r="N72" s="1">
        <f t="shared" si="58"/>
        <v>6</v>
      </c>
      <c r="O72" s="1">
        <f t="shared" si="59"/>
        <v>22</v>
      </c>
      <c r="P72" s="1">
        <f t="shared" si="60"/>
        <v>11</v>
      </c>
      <c r="Q72" s="1">
        <f t="shared" si="61"/>
        <v>5</v>
      </c>
      <c r="R72" s="1">
        <f t="shared" si="62"/>
        <v>13</v>
      </c>
      <c r="S72" s="1">
        <f t="shared" si="63"/>
        <v>16</v>
      </c>
      <c r="T72" s="1">
        <f t="shared" si="64"/>
        <v>4</v>
      </c>
      <c r="U72" s="1">
        <f t="shared" si="65"/>
        <v>13</v>
      </c>
      <c r="V72" s="1">
        <f t="shared" si="66"/>
        <v>5</v>
      </c>
      <c r="W72" s="1">
        <f t="shared" si="67"/>
        <v>2</v>
      </c>
      <c r="X72" s="1">
        <f t="shared" si="68"/>
        <v>21</v>
      </c>
      <c r="Y72" s="1">
        <f t="shared" si="69"/>
        <v>16</v>
      </c>
      <c r="Z72" s="1">
        <f t="shared" si="70"/>
        <v>5</v>
      </c>
      <c r="AA72" s="1" t="str">
        <f t="shared" si="51"/>
        <v>L</v>
      </c>
      <c r="AB72" s="1">
        <f t="shared" si="71"/>
        <v>1</v>
      </c>
      <c r="AC72" s="1" t="str">
        <f t="shared" si="52"/>
        <v>OTL</v>
      </c>
      <c r="AD72" s="1">
        <f t="shared" si="48"/>
        <v>4</v>
      </c>
      <c r="AE72" s="1">
        <f t="shared" si="49"/>
        <v>4</v>
      </c>
      <c r="AF72" s="1">
        <f t="shared" si="50"/>
        <v>2</v>
      </c>
      <c r="AG72" s="43"/>
    </row>
    <row r="73" spans="1:33" x14ac:dyDescent="0.3">
      <c r="A73" s="42">
        <v>46105</v>
      </c>
      <c r="B73" s="1">
        <v>72</v>
      </c>
      <c r="C73" s="1" t="s">
        <v>65</v>
      </c>
      <c r="D73" s="1" t="s">
        <v>6</v>
      </c>
      <c r="E73" s="1">
        <v>0</v>
      </c>
      <c r="F73" s="1">
        <v>3</v>
      </c>
      <c r="G73" s="1" t="s">
        <v>83</v>
      </c>
      <c r="H73" s="1" t="s">
        <v>83</v>
      </c>
      <c r="I73" s="1">
        <f t="shared" si="53"/>
        <v>35</v>
      </c>
      <c r="J73" s="1">
        <f t="shared" si="54"/>
        <v>28</v>
      </c>
      <c r="K73" s="1">
        <f t="shared" si="55"/>
        <v>5</v>
      </c>
      <c r="L73" s="1">
        <f t="shared" si="56"/>
        <v>9</v>
      </c>
      <c r="M73" s="1">
        <f t="shared" si="57"/>
        <v>1</v>
      </c>
      <c r="N73" s="1">
        <f t="shared" si="58"/>
        <v>6</v>
      </c>
      <c r="O73" s="1">
        <f t="shared" si="59"/>
        <v>22</v>
      </c>
      <c r="P73" s="1">
        <f t="shared" si="60"/>
        <v>11</v>
      </c>
      <c r="Q73" s="1">
        <f t="shared" si="61"/>
        <v>5</v>
      </c>
      <c r="R73" s="1">
        <f t="shared" si="62"/>
        <v>13</v>
      </c>
      <c r="S73" s="1">
        <f t="shared" si="63"/>
        <v>17</v>
      </c>
      <c r="T73" s="1">
        <f t="shared" si="64"/>
        <v>4</v>
      </c>
      <c r="U73" s="1">
        <f t="shared" si="65"/>
        <v>13</v>
      </c>
      <c r="V73" s="1">
        <f t="shared" si="66"/>
        <v>5</v>
      </c>
      <c r="W73" s="1">
        <f t="shared" si="67"/>
        <v>2</v>
      </c>
      <c r="X73" s="1">
        <f t="shared" si="68"/>
        <v>21</v>
      </c>
      <c r="Y73" s="1">
        <f t="shared" si="69"/>
        <v>16</v>
      </c>
      <c r="Z73" s="1">
        <f t="shared" si="70"/>
        <v>5</v>
      </c>
      <c r="AA73" s="1" t="str">
        <f t="shared" si="51"/>
        <v>L</v>
      </c>
      <c r="AB73" s="1">
        <f t="shared" si="71"/>
        <v>2</v>
      </c>
      <c r="AC73" s="1" t="str">
        <f t="shared" si="52"/>
        <v>L</v>
      </c>
      <c r="AD73" s="1">
        <f t="shared" si="48"/>
        <v>4</v>
      </c>
      <c r="AE73" s="1">
        <f t="shared" si="49"/>
        <v>4</v>
      </c>
      <c r="AF73" s="1">
        <f t="shared" si="50"/>
        <v>2</v>
      </c>
      <c r="AG73" s="43"/>
    </row>
    <row r="74" spans="1:33" x14ac:dyDescent="0.3">
      <c r="A74" s="42">
        <v>46107</v>
      </c>
      <c r="B74" s="1">
        <v>73</v>
      </c>
      <c r="C74" s="1" t="s">
        <v>65</v>
      </c>
      <c r="D74" s="1" t="s">
        <v>95</v>
      </c>
      <c r="E74" s="1">
        <v>7</v>
      </c>
      <c r="F74" s="1">
        <v>4</v>
      </c>
      <c r="G74" s="1" t="s">
        <v>83</v>
      </c>
      <c r="H74" s="1" t="s">
        <v>83</v>
      </c>
      <c r="I74" s="1">
        <f t="shared" si="53"/>
        <v>36</v>
      </c>
      <c r="J74" s="1">
        <f t="shared" si="54"/>
        <v>28</v>
      </c>
      <c r="K74" s="1">
        <f t="shared" si="55"/>
        <v>5</v>
      </c>
      <c r="L74" s="1">
        <f t="shared" si="56"/>
        <v>9</v>
      </c>
      <c r="M74" s="1">
        <f t="shared" si="57"/>
        <v>1</v>
      </c>
      <c r="N74" s="1">
        <f t="shared" si="58"/>
        <v>6</v>
      </c>
      <c r="O74" s="1">
        <f t="shared" si="59"/>
        <v>22</v>
      </c>
      <c r="P74" s="1">
        <f t="shared" si="60"/>
        <v>11</v>
      </c>
      <c r="Q74" s="1">
        <f t="shared" si="61"/>
        <v>5</v>
      </c>
      <c r="R74" s="1">
        <f t="shared" si="62"/>
        <v>14</v>
      </c>
      <c r="S74" s="1">
        <f t="shared" si="63"/>
        <v>17</v>
      </c>
      <c r="T74" s="1">
        <f t="shared" si="64"/>
        <v>4</v>
      </c>
      <c r="U74" s="1">
        <f t="shared" si="65"/>
        <v>13</v>
      </c>
      <c r="V74" s="1">
        <f t="shared" si="66"/>
        <v>5</v>
      </c>
      <c r="W74" s="1">
        <f t="shared" si="67"/>
        <v>2</v>
      </c>
      <c r="X74" s="1">
        <f t="shared" si="68"/>
        <v>21</v>
      </c>
      <c r="Y74" s="1">
        <f t="shared" si="69"/>
        <v>16</v>
      </c>
      <c r="Z74" s="1">
        <f t="shared" si="70"/>
        <v>5</v>
      </c>
      <c r="AA74" s="1" t="str">
        <f t="shared" si="51"/>
        <v>W</v>
      </c>
      <c r="AB74" s="1">
        <f t="shared" si="71"/>
        <v>1</v>
      </c>
      <c r="AC74" s="1" t="str">
        <f t="shared" si="52"/>
        <v>W</v>
      </c>
      <c r="AD74" s="1">
        <f t="shared" si="48"/>
        <v>5</v>
      </c>
      <c r="AE74" s="1">
        <f t="shared" si="49"/>
        <v>3</v>
      </c>
      <c r="AF74" s="1">
        <f t="shared" si="50"/>
        <v>2</v>
      </c>
      <c r="AG74" s="43"/>
    </row>
    <row r="75" spans="1:33" x14ac:dyDescent="0.3">
      <c r="A75" s="42">
        <v>46109</v>
      </c>
      <c r="B75" s="1">
        <v>74</v>
      </c>
      <c r="C75" s="1" t="s">
        <v>65</v>
      </c>
      <c r="D75" s="1" t="s">
        <v>2</v>
      </c>
      <c r="E75" s="1">
        <v>5</v>
      </c>
      <c r="F75" s="1">
        <v>4</v>
      </c>
      <c r="G75" s="1" t="s">
        <v>84</v>
      </c>
      <c r="H75" s="1" t="s">
        <v>84</v>
      </c>
      <c r="I75" s="1">
        <f t="shared" si="53"/>
        <v>37</v>
      </c>
      <c r="J75" s="1">
        <f t="shared" si="54"/>
        <v>28</v>
      </c>
      <c r="K75" s="1">
        <f t="shared" si="55"/>
        <v>6</v>
      </c>
      <c r="L75" s="1">
        <f t="shared" si="56"/>
        <v>9</v>
      </c>
      <c r="M75" s="1">
        <f t="shared" si="57"/>
        <v>2</v>
      </c>
      <c r="N75" s="1">
        <f t="shared" si="58"/>
        <v>6</v>
      </c>
      <c r="O75" s="1">
        <f t="shared" si="59"/>
        <v>22</v>
      </c>
      <c r="P75" s="1">
        <f t="shared" si="60"/>
        <v>11</v>
      </c>
      <c r="Q75" s="1">
        <f t="shared" si="61"/>
        <v>5</v>
      </c>
      <c r="R75" s="1">
        <f t="shared" si="62"/>
        <v>15</v>
      </c>
      <c r="S75" s="1">
        <f t="shared" si="63"/>
        <v>17</v>
      </c>
      <c r="T75" s="1">
        <f t="shared" si="64"/>
        <v>4</v>
      </c>
      <c r="U75" s="1">
        <f t="shared" si="65"/>
        <v>13</v>
      </c>
      <c r="V75" s="1">
        <f t="shared" si="66"/>
        <v>5</v>
      </c>
      <c r="W75" s="1">
        <f t="shared" si="67"/>
        <v>2</v>
      </c>
      <c r="X75" s="1">
        <f t="shared" si="68"/>
        <v>21</v>
      </c>
      <c r="Y75" s="1">
        <f t="shared" si="69"/>
        <v>16</v>
      </c>
      <c r="Z75" s="1">
        <f t="shared" si="70"/>
        <v>5</v>
      </c>
      <c r="AA75" s="1" t="str">
        <f t="shared" si="51"/>
        <v>W</v>
      </c>
      <c r="AB75" s="1">
        <f t="shared" si="71"/>
        <v>2</v>
      </c>
      <c r="AC75" s="1" t="str">
        <f t="shared" si="52"/>
        <v>W</v>
      </c>
      <c r="AD75" s="1">
        <f t="shared" si="48"/>
        <v>6</v>
      </c>
      <c r="AE75" s="1">
        <f t="shared" si="49"/>
        <v>2</v>
      </c>
      <c r="AF75" s="1">
        <f t="shared" si="50"/>
        <v>2</v>
      </c>
      <c r="AG75" s="43"/>
    </row>
    <row r="76" spans="1:33" x14ac:dyDescent="0.3">
      <c r="A76" s="42">
        <v>46112</v>
      </c>
      <c r="B76" s="1">
        <v>75</v>
      </c>
      <c r="C76" s="1" t="s">
        <v>66</v>
      </c>
      <c r="D76" s="1" t="s">
        <v>10</v>
      </c>
      <c r="E76" s="1">
        <v>6</v>
      </c>
      <c r="F76" s="1">
        <v>4</v>
      </c>
      <c r="G76" s="1" t="s">
        <v>83</v>
      </c>
      <c r="H76" s="1" t="s">
        <v>83</v>
      </c>
      <c r="I76" s="1">
        <f t="shared" si="53"/>
        <v>38</v>
      </c>
      <c r="J76" s="1">
        <f t="shared" si="54"/>
        <v>28</v>
      </c>
      <c r="K76" s="1">
        <f t="shared" si="55"/>
        <v>6</v>
      </c>
      <c r="L76" s="1">
        <f t="shared" si="56"/>
        <v>9</v>
      </c>
      <c r="M76" s="1">
        <f t="shared" si="57"/>
        <v>2</v>
      </c>
      <c r="N76" s="1">
        <f t="shared" si="58"/>
        <v>6</v>
      </c>
      <c r="O76" s="1">
        <f t="shared" si="59"/>
        <v>23</v>
      </c>
      <c r="P76" s="1">
        <f t="shared" si="60"/>
        <v>11</v>
      </c>
      <c r="Q76" s="1">
        <f t="shared" si="61"/>
        <v>5</v>
      </c>
      <c r="R76" s="1">
        <f t="shared" si="62"/>
        <v>15</v>
      </c>
      <c r="S76" s="1">
        <f t="shared" si="63"/>
        <v>17</v>
      </c>
      <c r="T76" s="1">
        <f t="shared" si="64"/>
        <v>4</v>
      </c>
      <c r="U76" s="1">
        <f t="shared" si="65"/>
        <v>14</v>
      </c>
      <c r="V76" s="1">
        <f t="shared" si="66"/>
        <v>5</v>
      </c>
      <c r="W76" s="1">
        <f t="shared" si="67"/>
        <v>2</v>
      </c>
      <c r="X76" s="1">
        <f t="shared" si="68"/>
        <v>22</v>
      </c>
      <c r="Y76" s="1">
        <f t="shared" si="69"/>
        <v>16</v>
      </c>
      <c r="Z76" s="1">
        <f t="shared" si="70"/>
        <v>5</v>
      </c>
      <c r="AA76" s="1" t="str">
        <f t="shared" si="51"/>
        <v>W</v>
      </c>
      <c r="AB76" s="1">
        <f t="shared" si="71"/>
        <v>3</v>
      </c>
      <c r="AC76" s="1" t="str">
        <f t="shared" si="52"/>
        <v>W</v>
      </c>
      <c r="AD76" s="1">
        <f t="shared" ref="AD76:AD83" si="72">IF(AC76="","",COUNTIFS(AC67:AC76,"W"))</f>
        <v>6</v>
      </c>
      <c r="AE76" s="1">
        <f t="shared" ref="AE76:AE83" si="73">IF(AC76="","",COUNTIFS(AC67:AC76,"L"))</f>
        <v>2</v>
      </c>
      <c r="AF76" s="1">
        <f t="shared" ref="AF76:AF83" si="74">IF(AC76="","",COUNTIFS(AC67:AC76,"OTL"))</f>
        <v>2</v>
      </c>
      <c r="AG76" s="43"/>
    </row>
    <row r="77" spans="1:33" x14ac:dyDescent="0.3">
      <c r="A77" s="42">
        <v>46114</v>
      </c>
      <c r="B77" s="1">
        <v>76</v>
      </c>
      <c r="C77" s="1" t="s">
        <v>65</v>
      </c>
      <c r="D77" s="1" t="s">
        <v>14</v>
      </c>
      <c r="E77" s="1">
        <v>3</v>
      </c>
      <c r="F77" s="1">
        <v>7</v>
      </c>
      <c r="G77" s="1" t="s">
        <v>83</v>
      </c>
      <c r="H77" s="1" t="s">
        <v>83</v>
      </c>
      <c r="I77" s="1">
        <f t="shared" si="53"/>
        <v>38</v>
      </c>
      <c r="J77" s="1">
        <f t="shared" si="54"/>
        <v>29</v>
      </c>
      <c r="K77" s="1">
        <f t="shared" si="55"/>
        <v>6</v>
      </c>
      <c r="L77" s="1">
        <f t="shared" si="56"/>
        <v>9</v>
      </c>
      <c r="M77" s="1">
        <f t="shared" si="57"/>
        <v>2</v>
      </c>
      <c r="N77" s="1">
        <f t="shared" si="58"/>
        <v>6</v>
      </c>
      <c r="O77" s="1">
        <f t="shared" si="59"/>
        <v>23</v>
      </c>
      <c r="P77" s="1">
        <f t="shared" si="60"/>
        <v>11</v>
      </c>
      <c r="Q77" s="1">
        <f t="shared" si="61"/>
        <v>5</v>
      </c>
      <c r="R77" s="1">
        <f t="shared" si="62"/>
        <v>15</v>
      </c>
      <c r="S77" s="1">
        <f t="shared" si="63"/>
        <v>18</v>
      </c>
      <c r="T77" s="1">
        <f t="shared" si="64"/>
        <v>4</v>
      </c>
      <c r="U77" s="1">
        <f t="shared" si="65"/>
        <v>14</v>
      </c>
      <c r="V77" s="1">
        <f t="shared" si="66"/>
        <v>6</v>
      </c>
      <c r="W77" s="1">
        <f t="shared" si="67"/>
        <v>2</v>
      </c>
      <c r="X77" s="1">
        <f t="shared" si="68"/>
        <v>22</v>
      </c>
      <c r="Y77" s="1">
        <f t="shared" si="69"/>
        <v>17</v>
      </c>
      <c r="Z77" s="1">
        <f t="shared" si="70"/>
        <v>5</v>
      </c>
      <c r="AA77" s="1" t="str">
        <f t="shared" si="51"/>
        <v>L</v>
      </c>
      <c r="AB77" s="1">
        <f t="shared" si="71"/>
        <v>1</v>
      </c>
      <c r="AC77" s="1" t="str">
        <f t="shared" si="52"/>
        <v>L</v>
      </c>
      <c r="AD77" s="1">
        <f t="shared" si="72"/>
        <v>6</v>
      </c>
      <c r="AE77" s="1">
        <f t="shared" si="73"/>
        <v>2</v>
      </c>
      <c r="AF77" s="1">
        <f t="shared" si="74"/>
        <v>2</v>
      </c>
      <c r="AG77" s="43"/>
    </row>
    <row r="78" spans="1:33" x14ac:dyDescent="0.3">
      <c r="A78" s="42">
        <v>46116</v>
      </c>
      <c r="B78" s="1">
        <v>77</v>
      </c>
      <c r="C78" s="1" t="s">
        <v>66</v>
      </c>
      <c r="D78" s="1" t="s">
        <v>28</v>
      </c>
      <c r="E78" s="1">
        <v>6</v>
      </c>
      <c r="F78" s="1">
        <v>2</v>
      </c>
      <c r="G78" s="1" t="s">
        <v>83</v>
      </c>
      <c r="H78" s="1" t="s">
        <v>83</v>
      </c>
      <c r="I78" s="1">
        <f t="shared" si="53"/>
        <v>39</v>
      </c>
      <c r="J78" s="1">
        <f t="shared" si="54"/>
        <v>29</v>
      </c>
      <c r="K78" s="1">
        <f t="shared" si="55"/>
        <v>6</v>
      </c>
      <c r="L78" s="1">
        <f t="shared" si="56"/>
        <v>9</v>
      </c>
      <c r="M78" s="1">
        <f t="shared" si="57"/>
        <v>2</v>
      </c>
      <c r="N78" s="1">
        <f t="shared" si="58"/>
        <v>6</v>
      </c>
      <c r="O78" s="1">
        <f t="shared" si="59"/>
        <v>24</v>
      </c>
      <c r="P78" s="1">
        <f t="shared" si="60"/>
        <v>11</v>
      </c>
      <c r="Q78" s="1">
        <f t="shared" si="61"/>
        <v>5</v>
      </c>
      <c r="R78" s="1">
        <f t="shared" si="62"/>
        <v>15</v>
      </c>
      <c r="S78" s="1">
        <f t="shared" si="63"/>
        <v>18</v>
      </c>
      <c r="T78" s="1">
        <f t="shared" si="64"/>
        <v>4</v>
      </c>
      <c r="U78" s="1">
        <f t="shared" si="65"/>
        <v>14</v>
      </c>
      <c r="V78" s="1">
        <f t="shared" si="66"/>
        <v>6</v>
      </c>
      <c r="W78" s="1">
        <f t="shared" si="67"/>
        <v>2</v>
      </c>
      <c r="X78" s="1">
        <f t="shared" si="68"/>
        <v>23</v>
      </c>
      <c r="Y78" s="1">
        <f t="shared" si="69"/>
        <v>17</v>
      </c>
      <c r="Z78" s="1">
        <f t="shared" si="70"/>
        <v>5</v>
      </c>
      <c r="AA78" s="1" t="str">
        <f t="shared" si="51"/>
        <v>W</v>
      </c>
      <c r="AB78" s="1">
        <f t="shared" si="71"/>
        <v>1</v>
      </c>
      <c r="AC78" s="1" t="str">
        <f t="shared" si="52"/>
        <v>W</v>
      </c>
      <c r="AD78" s="1">
        <f t="shared" si="72"/>
        <v>6</v>
      </c>
      <c r="AE78" s="1">
        <f t="shared" si="73"/>
        <v>2</v>
      </c>
      <c r="AF78" s="1">
        <f t="shared" si="74"/>
        <v>2</v>
      </c>
      <c r="AG78" s="43"/>
    </row>
    <row r="79" spans="1:33" x14ac:dyDescent="0.3">
      <c r="A79" s="42">
        <v>46117</v>
      </c>
      <c r="B79" s="1">
        <v>78</v>
      </c>
      <c r="C79" s="1" t="s">
        <v>65</v>
      </c>
      <c r="D79" s="1" t="s">
        <v>12</v>
      </c>
      <c r="E79" s="1">
        <v>1</v>
      </c>
      <c r="F79" s="1">
        <v>8</v>
      </c>
      <c r="G79" s="1" t="s">
        <v>83</v>
      </c>
      <c r="H79" s="1" t="s">
        <v>83</v>
      </c>
      <c r="I79" s="1">
        <f t="shared" si="53"/>
        <v>39</v>
      </c>
      <c r="J79" s="1">
        <f t="shared" si="54"/>
        <v>30</v>
      </c>
      <c r="K79" s="1">
        <f t="shared" si="55"/>
        <v>6</v>
      </c>
      <c r="L79" s="1">
        <f t="shared" si="56"/>
        <v>9</v>
      </c>
      <c r="M79" s="1">
        <f t="shared" si="57"/>
        <v>2</v>
      </c>
      <c r="N79" s="1">
        <f t="shared" si="58"/>
        <v>6</v>
      </c>
      <c r="O79" s="1">
        <f t="shared" si="59"/>
        <v>24</v>
      </c>
      <c r="P79" s="1">
        <f t="shared" si="60"/>
        <v>11</v>
      </c>
      <c r="Q79" s="1">
        <f t="shared" si="61"/>
        <v>5</v>
      </c>
      <c r="R79" s="1">
        <f t="shared" si="62"/>
        <v>15</v>
      </c>
      <c r="S79" s="1">
        <f t="shared" si="63"/>
        <v>19</v>
      </c>
      <c r="T79" s="1">
        <f t="shared" si="64"/>
        <v>4</v>
      </c>
      <c r="U79" s="1">
        <f t="shared" si="65"/>
        <v>14</v>
      </c>
      <c r="V79" s="1">
        <f t="shared" si="66"/>
        <v>7</v>
      </c>
      <c r="W79" s="1">
        <f t="shared" si="67"/>
        <v>2</v>
      </c>
      <c r="X79" s="1">
        <f t="shared" si="68"/>
        <v>23</v>
      </c>
      <c r="Y79" s="1">
        <f t="shared" si="69"/>
        <v>18</v>
      </c>
      <c r="Z79" s="1">
        <f t="shared" si="70"/>
        <v>5</v>
      </c>
      <c r="AA79" s="1" t="str">
        <f t="shared" si="51"/>
        <v>L</v>
      </c>
      <c r="AB79" s="1">
        <f t="shared" si="71"/>
        <v>1</v>
      </c>
      <c r="AC79" s="1" t="str">
        <f t="shared" si="52"/>
        <v>L</v>
      </c>
      <c r="AD79" s="1">
        <f t="shared" si="72"/>
        <v>6</v>
      </c>
      <c r="AE79" s="1">
        <f t="shared" si="73"/>
        <v>3</v>
      </c>
      <c r="AF79" s="1">
        <f t="shared" si="74"/>
        <v>1</v>
      </c>
      <c r="AG79" s="43"/>
    </row>
    <row r="80" spans="1:33" x14ac:dyDescent="0.3">
      <c r="A80" s="42">
        <v>46120</v>
      </c>
      <c r="B80" s="1">
        <v>79</v>
      </c>
      <c r="C80" s="1" t="s">
        <v>65</v>
      </c>
      <c r="D80" s="1" t="s">
        <v>4</v>
      </c>
      <c r="E80" s="1">
        <v>4</v>
      </c>
      <c r="F80" s="1">
        <v>0</v>
      </c>
      <c r="G80" s="1" t="s">
        <v>83</v>
      </c>
      <c r="H80" s="1" t="s">
        <v>83</v>
      </c>
      <c r="I80" s="1">
        <f t="shared" si="53"/>
        <v>40</v>
      </c>
      <c r="J80" s="1">
        <f t="shared" si="54"/>
        <v>30</v>
      </c>
      <c r="K80" s="1">
        <f t="shared" si="55"/>
        <v>6</v>
      </c>
      <c r="L80" s="1">
        <f t="shared" si="56"/>
        <v>9</v>
      </c>
      <c r="M80" s="1">
        <f t="shared" si="57"/>
        <v>2</v>
      </c>
      <c r="N80" s="1">
        <f t="shared" si="58"/>
        <v>6</v>
      </c>
      <c r="O80" s="1">
        <f t="shared" si="59"/>
        <v>24</v>
      </c>
      <c r="P80" s="1">
        <f t="shared" si="60"/>
        <v>11</v>
      </c>
      <c r="Q80" s="1">
        <f t="shared" si="61"/>
        <v>5</v>
      </c>
      <c r="R80" s="1">
        <f t="shared" si="62"/>
        <v>16</v>
      </c>
      <c r="S80" s="1">
        <f t="shared" si="63"/>
        <v>19</v>
      </c>
      <c r="T80" s="1">
        <f t="shared" si="64"/>
        <v>4</v>
      </c>
      <c r="U80" s="1">
        <f t="shared" si="65"/>
        <v>14</v>
      </c>
      <c r="V80" s="1">
        <f t="shared" si="66"/>
        <v>7</v>
      </c>
      <c r="W80" s="1">
        <f t="shared" si="67"/>
        <v>2</v>
      </c>
      <c r="X80" s="1">
        <f t="shared" si="68"/>
        <v>24</v>
      </c>
      <c r="Y80" s="1">
        <f t="shared" si="69"/>
        <v>18</v>
      </c>
      <c r="Z80" s="1">
        <f t="shared" si="70"/>
        <v>5</v>
      </c>
      <c r="AA80" s="1" t="str">
        <f t="shared" si="51"/>
        <v>W</v>
      </c>
      <c r="AB80" s="1">
        <f t="shared" si="71"/>
        <v>1</v>
      </c>
      <c r="AC80" s="1" t="str">
        <f t="shared" si="52"/>
        <v>W</v>
      </c>
      <c r="AD80" s="1">
        <f t="shared" si="72"/>
        <v>6</v>
      </c>
      <c r="AE80" s="1">
        <f t="shared" si="73"/>
        <v>3</v>
      </c>
      <c r="AF80" s="1">
        <f t="shared" si="74"/>
        <v>1</v>
      </c>
      <c r="AG80" s="43"/>
    </row>
    <row r="81" spans="1:33" x14ac:dyDescent="0.3">
      <c r="A81" s="42">
        <v>46123</v>
      </c>
      <c r="B81" s="1">
        <v>80</v>
      </c>
      <c r="C81" s="1" t="s">
        <v>65</v>
      </c>
      <c r="D81" s="1" t="s">
        <v>9</v>
      </c>
      <c r="E81" s="1">
        <v>6</v>
      </c>
      <c r="F81" s="1">
        <v>3</v>
      </c>
      <c r="G81" s="1" t="s">
        <v>83</v>
      </c>
      <c r="H81" s="1" t="s">
        <v>83</v>
      </c>
      <c r="I81" s="1">
        <f t="shared" si="53"/>
        <v>41</v>
      </c>
      <c r="J81" s="1">
        <f t="shared" si="54"/>
        <v>30</v>
      </c>
      <c r="K81" s="1">
        <f t="shared" si="55"/>
        <v>6</v>
      </c>
      <c r="L81" s="1">
        <f t="shared" si="56"/>
        <v>9</v>
      </c>
      <c r="M81" s="1">
        <f t="shared" si="57"/>
        <v>2</v>
      </c>
      <c r="N81" s="1">
        <f t="shared" si="58"/>
        <v>6</v>
      </c>
      <c r="O81" s="1">
        <f t="shared" si="59"/>
        <v>24</v>
      </c>
      <c r="P81" s="1">
        <f t="shared" si="60"/>
        <v>11</v>
      </c>
      <c r="Q81" s="1">
        <f t="shared" si="61"/>
        <v>5</v>
      </c>
      <c r="R81" s="1">
        <f t="shared" si="62"/>
        <v>17</v>
      </c>
      <c r="S81" s="1">
        <f t="shared" si="63"/>
        <v>19</v>
      </c>
      <c r="T81" s="1">
        <f t="shared" si="64"/>
        <v>4</v>
      </c>
      <c r="U81" s="1">
        <f t="shared" si="65"/>
        <v>15</v>
      </c>
      <c r="V81" s="1">
        <f t="shared" si="66"/>
        <v>7</v>
      </c>
      <c r="W81" s="1">
        <f t="shared" si="67"/>
        <v>2</v>
      </c>
      <c r="X81" s="1">
        <f t="shared" si="68"/>
        <v>25</v>
      </c>
      <c r="Y81" s="1">
        <f t="shared" si="69"/>
        <v>18</v>
      </c>
      <c r="Z81" s="1">
        <f t="shared" si="70"/>
        <v>5</v>
      </c>
      <c r="AA81" s="1" t="str">
        <f t="shared" si="51"/>
        <v>W</v>
      </c>
      <c r="AB81" s="1">
        <f t="shared" si="71"/>
        <v>2</v>
      </c>
      <c r="AC81" s="1" t="str">
        <f t="shared" si="52"/>
        <v>W</v>
      </c>
      <c r="AD81" s="1">
        <f t="shared" si="72"/>
        <v>6</v>
      </c>
      <c r="AE81" s="1">
        <f t="shared" si="73"/>
        <v>3</v>
      </c>
      <c r="AF81" s="1">
        <f t="shared" si="74"/>
        <v>1</v>
      </c>
      <c r="AG81" s="43"/>
    </row>
    <row r="82" spans="1:33" x14ac:dyDescent="0.3">
      <c r="A82" s="42">
        <v>46124</v>
      </c>
      <c r="B82" s="1">
        <v>81</v>
      </c>
      <c r="C82" s="1" t="s">
        <v>66</v>
      </c>
      <c r="D82" s="1" t="s">
        <v>9</v>
      </c>
      <c r="E82" s="1">
        <v>3</v>
      </c>
      <c r="F82" s="1">
        <v>0</v>
      </c>
      <c r="G82" s="1" t="s">
        <v>83</v>
      </c>
      <c r="H82" s="1" t="s">
        <v>83</v>
      </c>
      <c r="I82" s="1">
        <f t="shared" si="53"/>
        <v>42</v>
      </c>
      <c r="J82" s="1">
        <f t="shared" si="54"/>
        <v>30</v>
      </c>
      <c r="K82" s="1">
        <f t="shared" si="55"/>
        <v>6</v>
      </c>
      <c r="L82" s="1">
        <f t="shared" si="56"/>
        <v>9</v>
      </c>
      <c r="M82" s="1">
        <f t="shared" si="57"/>
        <v>2</v>
      </c>
      <c r="N82" s="1">
        <f t="shared" si="58"/>
        <v>6</v>
      </c>
      <c r="O82" s="1">
        <f t="shared" si="59"/>
        <v>25</v>
      </c>
      <c r="P82" s="1">
        <f t="shared" si="60"/>
        <v>11</v>
      </c>
      <c r="Q82" s="1">
        <f t="shared" si="61"/>
        <v>5</v>
      </c>
      <c r="R82" s="1">
        <f t="shared" si="62"/>
        <v>17</v>
      </c>
      <c r="S82" s="1">
        <f t="shared" si="63"/>
        <v>19</v>
      </c>
      <c r="T82" s="1">
        <f t="shared" si="64"/>
        <v>4</v>
      </c>
      <c r="U82" s="1">
        <f t="shared" si="65"/>
        <v>16</v>
      </c>
      <c r="V82" s="1">
        <f t="shared" si="66"/>
        <v>7</v>
      </c>
      <c r="W82" s="1">
        <f t="shared" si="67"/>
        <v>2</v>
      </c>
      <c r="X82" s="1">
        <f t="shared" si="68"/>
        <v>26</v>
      </c>
      <c r="Y82" s="1">
        <f t="shared" si="69"/>
        <v>18</v>
      </c>
      <c r="Z82" s="1">
        <f t="shared" si="70"/>
        <v>5</v>
      </c>
      <c r="AA82" s="1" t="str">
        <f t="shared" si="51"/>
        <v>W</v>
      </c>
      <c r="AB82" s="1">
        <f t="shared" si="71"/>
        <v>3</v>
      </c>
      <c r="AC82" s="1" t="str">
        <f t="shared" si="52"/>
        <v>W</v>
      </c>
      <c r="AD82" s="1">
        <f t="shared" si="72"/>
        <v>7</v>
      </c>
      <c r="AE82" s="1">
        <f t="shared" si="73"/>
        <v>3</v>
      </c>
      <c r="AF82" s="1">
        <f t="shared" si="74"/>
        <v>0</v>
      </c>
      <c r="AG82" s="43"/>
    </row>
    <row r="83" spans="1:33" x14ac:dyDescent="0.3">
      <c r="A83" s="42">
        <v>46126</v>
      </c>
      <c r="B83" s="1">
        <v>82</v>
      </c>
      <c r="C83" s="1" t="s">
        <v>65</v>
      </c>
      <c r="D83" s="1" t="s">
        <v>23</v>
      </c>
      <c r="E83" s="1">
        <v>2</v>
      </c>
      <c r="F83" s="1">
        <v>1</v>
      </c>
      <c r="G83" s="1" t="s">
        <v>83</v>
      </c>
      <c r="H83" s="1" t="s">
        <v>83</v>
      </c>
      <c r="I83" s="1">
        <f t="shared" si="53"/>
        <v>43</v>
      </c>
      <c r="J83" s="1">
        <f t="shared" si="54"/>
        <v>30</v>
      </c>
      <c r="K83" s="1">
        <f t="shared" si="55"/>
        <v>6</v>
      </c>
      <c r="L83" s="1">
        <f t="shared" si="56"/>
        <v>9</v>
      </c>
      <c r="M83" s="1">
        <f t="shared" si="57"/>
        <v>2</v>
      </c>
      <c r="N83" s="1">
        <f t="shared" si="58"/>
        <v>6</v>
      </c>
      <c r="O83" s="1">
        <f t="shared" si="59"/>
        <v>25</v>
      </c>
      <c r="P83" s="1">
        <f t="shared" si="60"/>
        <v>11</v>
      </c>
      <c r="Q83" s="1">
        <f t="shared" si="61"/>
        <v>5</v>
      </c>
      <c r="R83" s="1">
        <f t="shared" si="62"/>
        <v>18</v>
      </c>
      <c r="S83" s="1">
        <f t="shared" si="63"/>
        <v>19</v>
      </c>
      <c r="T83" s="1">
        <f t="shared" si="64"/>
        <v>4</v>
      </c>
      <c r="U83" s="1">
        <f t="shared" si="65"/>
        <v>17</v>
      </c>
      <c r="V83" s="1">
        <f t="shared" si="66"/>
        <v>7</v>
      </c>
      <c r="W83" s="1">
        <f t="shared" si="67"/>
        <v>2</v>
      </c>
      <c r="X83" s="1">
        <f t="shared" si="68"/>
        <v>27</v>
      </c>
      <c r="Y83" s="1">
        <f t="shared" si="69"/>
        <v>18</v>
      </c>
      <c r="Z83" s="1">
        <f t="shared" si="70"/>
        <v>5</v>
      </c>
      <c r="AA83" s="1" t="str">
        <f t="shared" si="51"/>
        <v>W</v>
      </c>
      <c r="AB83" s="1">
        <f t="shared" si="71"/>
        <v>4</v>
      </c>
      <c r="AC83" s="1" t="str">
        <f t="shared" si="52"/>
        <v>W</v>
      </c>
      <c r="AD83" s="1">
        <f t="shared" si="72"/>
        <v>8</v>
      </c>
      <c r="AE83" s="1">
        <f t="shared" si="73"/>
        <v>2</v>
      </c>
      <c r="AF83" s="1">
        <f t="shared" si="74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5">IF(I1="",0,MAX(I1:I83))</f>
        <v>43</v>
      </c>
      <c r="J84" s="1">
        <f t="shared" si="75"/>
        <v>30</v>
      </c>
      <c r="K84" s="1">
        <f t="shared" si="75"/>
        <v>6</v>
      </c>
      <c r="L84" s="1">
        <f t="shared" si="75"/>
        <v>9</v>
      </c>
      <c r="M84" s="1">
        <f t="shared" si="75"/>
        <v>2</v>
      </c>
      <c r="N84" s="1">
        <f t="shared" si="75"/>
        <v>6</v>
      </c>
      <c r="O84" s="1">
        <f t="shared" ref="O84:Z84" si="76">IF(O2="","",MAX(O2:O83))</f>
        <v>25</v>
      </c>
      <c r="P84" s="1">
        <f t="shared" si="76"/>
        <v>11</v>
      </c>
      <c r="Q84" s="1">
        <f t="shared" si="76"/>
        <v>5</v>
      </c>
      <c r="R84" s="1">
        <f t="shared" si="76"/>
        <v>18</v>
      </c>
      <c r="S84" s="1">
        <f t="shared" si="76"/>
        <v>19</v>
      </c>
      <c r="T84" s="1">
        <f t="shared" si="76"/>
        <v>4</v>
      </c>
      <c r="U84" s="1">
        <f t="shared" si="76"/>
        <v>17</v>
      </c>
      <c r="V84" s="1">
        <f t="shared" si="76"/>
        <v>7</v>
      </c>
      <c r="W84" s="1">
        <f t="shared" si="76"/>
        <v>2</v>
      </c>
      <c r="X84" s="1">
        <f t="shared" si="76"/>
        <v>27</v>
      </c>
      <c r="Y84" s="1">
        <f t="shared" si="76"/>
        <v>18</v>
      </c>
      <c r="Z84" s="1">
        <f t="shared" si="76"/>
        <v>5</v>
      </c>
      <c r="AA84" s="1" t="str">
        <f>IF(LOOKUP(2,1 / (AA1:AA83 &lt;&gt; ""),AA1:AA83)="Streak","",LOOKUP(2,1 / (AA1:AA83 &lt;&gt; ""),AA1:AA83))</f>
        <v>W</v>
      </c>
      <c r="AB84" s="1">
        <f>IF(LOOKUP(2,1 / (AB1:AB83 &lt;&gt; ""),AB1:AB83)="Length","",LOOKUP(2,1 / (AB1:AB83 &lt;&gt; ""),AB1:AB83))</f>
        <v>4</v>
      </c>
      <c r="AD84" s="1">
        <f>IF(LOOKUP(2,1 / (AD1:AD83 &lt;&gt; ""),AD1:AD83)="L10 W","",LOOKUP(2,1 / (AD1:AD83 &lt;&gt; ""),AD1:AD83))</f>
        <v>8</v>
      </c>
      <c r="AE84" s="1">
        <f>IF(LOOKUP(2,1 / (AE1:AE83 &lt;&gt; ""),AE1:AE83)="L10 L","",LOOKUP(2,1 / (AE1:AE83 &lt;&gt; ""),AE1:AE83))</f>
        <v>2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263</v>
      </c>
      <c r="F85" s="1">
        <f>SUM(F2:F83)</f>
        <v>244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25-11-5</v>
      </c>
      <c r="R85" s="1" t="str">
        <f>IF(R84="","0-0-0",CONCATENATE(R84,"-",S84,"-",T84))</f>
        <v>18-19-4</v>
      </c>
      <c r="U85" s="1" t="str">
        <f>IF(U84="","0-0-0",CONCATENATE(U84,"-",V84,"-",W84))</f>
        <v>17-7-2</v>
      </c>
      <c r="X85" s="1" t="str">
        <f>IF(X84="","0-0-0",CONCATENATE(X84,"-",Y84,"-",Z84))</f>
        <v>27-18-5</v>
      </c>
      <c r="AA85" s="1" t="str">
        <f>IF(AA84="","0-0",CONCATENATE(AA84,AB84))</f>
        <v>W4</v>
      </c>
      <c r="AD85" s="1" t="str">
        <f>IF(AD84="","0-0-0",CONCATENATE(AD84,"-",AE84,"-",AF84))</f>
        <v>8-2-0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900-000002000000}">
      <formula1>$AK$1:$AK$2</formula1>
    </dataValidation>
    <dataValidation type="list" allowBlank="1" showInputMessage="1" showErrorMessage="1" sqref="C2:C83" xr:uid="{00000000-0002-0000-D900-000000000000}">
      <formula1>$AL$1:$AL$2</formula1>
    </dataValidation>
    <dataValidation type="list" allowBlank="1" showInputMessage="1" showErrorMessage="1" sqref="D2:D83" xr:uid="{00000000-0002-0000-D900-000001000000}">
      <formula1>$AM$1:$AM$31</formula1>
    </dataValidation>
  </dataValidations>
  <hyperlinks>
    <hyperlink ref="AG1" location="Index!A1" display="Home" xr:uid="{A5538130-6332-4953-AA77-48D58370171A}"/>
  </hyperlink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BAFD-20CB-4139-9F9A-F81BCCF8D7AC}">
  <dimension ref="A1:AO86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94</v>
      </c>
      <c r="C1" s="1" t="s">
        <v>93</v>
      </c>
      <c r="D1" s="1" t="s">
        <v>92</v>
      </c>
      <c r="E1" s="1" t="s">
        <v>62</v>
      </c>
      <c r="F1" s="1" t="s">
        <v>61</v>
      </c>
      <c r="G1" s="1" t="s">
        <v>91</v>
      </c>
      <c r="H1" s="1" t="s">
        <v>90</v>
      </c>
      <c r="I1" s="1" t="s">
        <v>70</v>
      </c>
      <c r="J1" s="1" t="s">
        <v>69</v>
      </c>
      <c r="K1" s="1" t="s">
        <v>79</v>
      </c>
      <c r="L1" s="1" t="s">
        <v>68</v>
      </c>
      <c r="M1" s="1" t="s">
        <v>53</v>
      </c>
      <c r="N1" s="1" t="s">
        <v>51</v>
      </c>
      <c r="O1" s="45" t="s">
        <v>66</v>
      </c>
      <c r="P1" s="45"/>
      <c r="Q1" s="45"/>
      <c r="R1" s="45" t="s">
        <v>65</v>
      </c>
      <c r="S1" s="45"/>
      <c r="T1" s="45"/>
      <c r="U1" s="45" t="s">
        <v>64</v>
      </c>
      <c r="V1" s="45"/>
      <c r="W1" s="45"/>
      <c r="X1" s="45" t="s">
        <v>63</v>
      </c>
      <c r="Y1" s="45"/>
      <c r="Z1" s="45"/>
      <c r="AA1" s="1" t="s">
        <v>78</v>
      </c>
      <c r="AB1" s="1" t="s">
        <v>89</v>
      </c>
      <c r="AC1" s="1" t="s">
        <v>88</v>
      </c>
      <c r="AD1" s="1" t="s">
        <v>87</v>
      </c>
      <c r="AE1" s="1" t="s">
        <v>86</v>
      </c>
      <c r="AF1" s="1" t="s">
        <v>85</v>
      </c>
      <c r="AG1" s="43" t="s">
        <v>66</v>
      </c>
      <c r="AJ1" s="1" t="s">
        <v>70</v>
      </c>
      <c r="AK1" s="1" t="s">
        <v>84</v>
      </c>
      <c r="AL1" s="1" t="s">
        <v>66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45939</v>
      </c>
      <c r="B2" s="1">
        <v>1</v>
      </c>
      <c r="C2" s="1" t="s">
        <v>66</v>
      </c>
      <c r="D2" s="1" t="s">
        <v>22</v>
      </c>
      <c r="E2" s="1">
        <v>4</v>
      </c>
      <c r="F2" s="1">
        <v>5</v>
      </c>
      <c r="G2" s="1" t="s">
        <v>83</v>
      </c>
      <c r="H2" s="1" t="s">
        <v>83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69</v>
      </c>
      <c r="AK2" s="1" t="s">
        <v>83</v>
      </c>
      <c r="AL2" s="1" t="s">
        <v>65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45941</v>
      </c>
      <c r="B3" s="1">
        <v>2</v>
      </c>
      <c r="C3" s="1" t="s">
        <v>66</v>
      </c>
      <c r="D3" s="1" t="s">
        <v>18</v>
      </c>
      <c r="E3" s="1">
        <v>3</v>
      </c>
      <c r="F3" s="1">
        <v>2</v>
      </c>
      <c r="G3" s="1" t="s">
        <v>83</v>
      </c>
      <c r="H3" s="1" t="s">
        <v>83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66" si="14">IF(E3="","",IF(AND(E3&gt;F3,COUNTIF($AO$1:$AO$7,D3)=1),1,0))</f>
        <v>0</v>
      </c>
      <c r="V3" s="1">
        <f t="shared" ref="V3:V66" si="15">IF(E3="","",IF(AND(E3&lt;F3,G3=$AK$2,H3=$AK$2,COUNTIF($AO$1:$AO$7,D3)=1),1,0))</f>
        <v>0</v>
      </c>
      <c r="W3" s="1">
        <f t="shared" ref="W3:W66" si="16">IF(E3="","",IF(AND(E3&lt;F3,COUNTIF($AO$1:$AO$7,D3)=1,OR(G3=$AK$1,H3=$AK$1)), 1, 0))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68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45943</v>
      </c>
      <c r="B4" s="1">
        <v>3</v>
      </c>
      <c r="C4" s="1" t="s">
        <v>65</v>
      </c>
      <c r="D4" s="1" t="s">
        <v>13</v>
      </c>
      <c r="E4" s="1">
        <v>5</v>
      </c>
      <c r="F4" s="1">
        <v>2</v>
      </c>
      <c r="G4" s="1" t="s">
        <v>83</v>
      </c>
      <c r="H4" s="1" t="s">
        <v>83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45946</v>
      </c>
      <c r="B5" s="1">
        <v>4</v>
      </c>
      <c r="C5" s="1" t="s">
        <v>65</v>
      </c>
      <c r="D5" s="1" t="s">
        <v>10</v>
      </c>
      <c r="E5" s="1">
        <v>5</v>
      </c>
      <c r="F5" s="1">
        <v>2</v>
      </c>
      <c r="G5" s="1" t="s">
        <v>83</v>
      </c>
      <c r="H5" s="1" t="s">
        <v>83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0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A6" s="42">
        <v>45948</v>
      </c>
      <c r="B6" s="1">
        <v>5</v>
      </c>
      <c r="C6" s="1" t="s">
        <v>66</v>
      </c>
      <c r="D6" s="1" t="s">
        <v>15</v>
      </c>
      <c r="E6" s="1">
        <v>4</v>
      </c>
      <c r="F6" s="1">
        <v>1</v>
      </c>
      <c r="G6" s="1" t="s">
        <v>83</v>
      </c>
      <c r="H6" s="1" t="s">
        <v>83</v>
      </c>
      <c r="I6" s="1">
        <f t="shared" si="2"/>
        <v>4</v>
      </c>
      <c r="J6" s="1">
        <f t="shared" si="3"/>
        <v>1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1</v>
      </c>
      <c r="V6" s="1">
        <f t="shared" si="15"/>
        <v>0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6</v>
      </c>
    </row>
    <row r="7" spans="1:41" x14ac:dyDescent="0.3">
      <c r="A7" s="42">
        <v>45950</v>
      </c>
      <c r="B7" s="1">
        <v>6</v>
      </c>
      <c r="C7" s="1" t="s">
        <v>65</v>
      </c>
      <c r="D7" s="1" t="s">
        <v>27</v>
      </c>
      <c r="E7" s="1">
        <v>2</v>
      </c>
      <c r="F7" s="1">
        <v>1</v>
      </c>
      <c r="G7" s="1" t="s">
        <v>83</v>
      </c>
      <c r="H7" s="1" t="s">
        <v>83</v>
      </c>
      <c r="I7" s="1">
        <f t="shared" si="2"/>
        <v>5</v>
      </c>
      <c r="J7" s="1">
        <f t="shared" si="3"/>
        <v>1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1</v>
      </c>
      <c r="Q7" s="1">
        <f t="shared" si="10"/>
        <v>0</v>
      </c>
      <c r="R7" s="1">
        <f t="shared" si="11"/>
        <v>3</v>
      </c>
      <c r="S7" s="1">
        <f t="shared" si="12"/>
        <v>0</v>
      </c>
      <c r="T7" s="1">
        <f t="shared" si="13"/>
        <v>0</v>
      </c>
      <c r="U7" s="1">
        <f t="shared" si="14"/>
        <v>0</v>
      </c>
      <c r="V7" s="1">
        <f t="shared" si="15"/>
        <v>0</v>
      </c>
      <c r="W7" s="1">
        <f t="shared" si="16"/>
        <v>0</v>
      </c>
      <c r="X7" s="1">
        <f t="shared" si="17"/>
        <v>3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5</v>
      </c>
      <c r="AC7" s="1" t="str">
        <f t="shared" si="1"/>
        <v>W</v>
      </c>
      <c r="AD7" s="1">
        <f t="shared" si="21"/>
        <v>5</v>
      </c>
      <c r="AE7" s="1">
        <f t="shared" si="22"/>
        <v>1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95</v>
      </c>
    </row>
    <row r="8" spans="1:41" x14ac:dyDescent="0.3">
      <c r="A8" s="42">
        <v>45953</v>
      </c>
      <c r="B8" s="1">
        <v>7</v>
      </c>
      <c r="C8" s="1" t="s">
        <v>66</v>
      </c>
      <c r="D8" s="1" t="s">
        <v>7</v>
      </c>
      <c r="E8" s="1">
        <v>0</v>
      </c>
      <c r="F8" s="1">
        <v>3</v>
      </c>
      <c r="G8" s="1" t="s">
        <v>83</v>
      </c>
      <c r="H8" s="1" t="s">
        <v>83</v>
      </c>
      <c r="I8" s="1">
        <f t="shared" si="2"/>
        <v>5</v>
      </c>
      <c r="J8" s="1">
        <f t="shared" si="3"/>
        <v>2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2</v>
      </c>
      <c r="Q8" s="1">
        <f t="shared" si="10"/>
        <v>0</v>
      </c>
      <c r="R8" s="1">
        <f t="shared" si="11"/>
        <v>3</v>
      </c>
      <c r="S8" s="1">
        <f t="shared" si="12"/>
        <v>0</v>
      </c>
      <c r="T8" s="1">
        <f t="shared" si="13"/>
        <v>0</v>
      </c>
      <c r="U8" s="1">
        <f t="shared" si="14"/>
        <v>0</v>
      </c>
      <c r="V8" s="1">
        <f t="shared" si="15"/>
        <v>0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45954</v>
      </c>
      <c r="B9" s="1">
        <v>8</v>
      </c>
      <c r="C9" s="1" t="s">
        <v>66</v>
      </c>
      <c r="D9" s="1" t="s">
        <v>27</v>
      </c>
      <c r="E9" s="1">
        <v>5</v>
      </c>
      <c r="F9" s="1">
        <v>3</v>
      </c>
      <c r="G9" s="1" t="s">
        <v>83</v>
      </c>
      <c r="H9" s="1" t="s">
        <v>83</v>
      </c>
      <c r="I9" s="1">
        <f t="shared" si="2"/>
        <v>6</v>
      </c>
      <c r="J9" s="1">
        <f t="shared" si="3"/>
        <v>2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2</v>
      </c>
      <c r="Q9" s="1">
        <f t="shared" si="10"/>
        <v>0</v>
      </c>
      <c r="R9" s="1">
        <f t="shared" si="11"/>
        <v>3</v>
      </c>
      <c r="S9" s="1">
        <f t="shared" si="12"/>
        <v>0</v>
      </c>
      <c r="T9" s="1">
        <f t="shared" si="13"/>
        <v>0</v>
      </c>
      <c r="U9" s="1">
        <f t="shared" si="14"/>
        <v>0</v>
      </c>
      <c r="V9" s="1">
        <f t="shared" si="15"/>
        <v>0</v>
      </c>
      <c r="W9" s="1">
        <f t="shared" si="16"/>
        <v>0</v>
      </c>
      <c r="X9" s="1">
        <f t="shared" si="17"/>
        <v>4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15</v>
      </c>
    </row>
    <row r="10" spans="1:41" x14ac:dyDescent="0.3">
      <c r="A10" s="42">
        <v>45956</v>
      </c>
      <c r="B10" s="1">
        <v>9</v>
      </c>
      <c r="C10" s="1" t="s">
        <v>66</v>
      </c>
      <c r="D10" s="1" t="s">
        <v>95</v>
      </c>
      <c r="E10" s="1">
        <v>2</v>
      </c>
      <c r="F10" s="1">
        <v>3</v>
      </c>
      <c r="G10" s="1" t="s">
        <v>83</v>
      </c>
      <c r="H10" s="1" t="s">
        <v>83</v>
      </c>
      <c r="I10" s="1">
        <f t="shared" si="2"/>
        <v>6</v>
      </c>
      <c r="J10" s="1">
        <f t="shared" si="3"/>
        <v>3</v>
      </c>
      <c r="K10" s="1">
        <f t="shared" si="4"/>
        <v>0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3</v>
      </c>
      <c r="P10" s="1">
        <f t="shared" si="9"/>
        <v>3</v>
      </c>
      <c r="Q10" s="1">
        <f t="shared" si="10"/>
        <v>0</v>
      </c>
      <c r="R10" s="1">
        <f t="shared" si="11"/>
        <v>3</v>
      </c>
      <c r="S10" s="1">
        <f t="shared" si="12"/>
        <v>0</v>
      </c>
      <c r="T10" s="1">
        <f t="shared" si="13"/>
        <v>0</v>
      </c>
      <c r="U10" s="1">
        <f t="shared" si="14"/>
        <v>0</v>
      </c>
      <c r="V10" s="1">
        <f t="shared" si="15"/>
        <v>1</v>
      </c>
      <c r="W10" s="1">
        <f t="shared" si="16"/>
        <v>0</v>
      </c>
      <c r="X10" s="1">
        <f t="shared" si="17"/>
        <v>4</v>
      </c>
      <c r="Y10" s="1">
        <f t="shared" si="18"/>
        <v>3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21</v>
      </c>
      <c r="AN10" s="1" t="s">
        <v>8</v>
      </c>
    </row>
    <row r="11" spans="1:41" x14ac:dyDescent="0.3">
      <c r="A11" s="42">
        <v>45958</v>
      </c>
      <c r="B11" s="1">
        <v>10</v>
      </c>
      <c r="C11" s="1" t="s">
        <v>65</v>
      </c>
      <c r="D11" s="1" t="s">
        <v>17</v>
      </c>
      <c r="E11" s="1">
        <v>4</v>
      </c>
      <c r="F11" s="1">
        <v>3</v>
      </c>
      <c r="G11" s="1" t="s">
        <v>84</v>
      </c>
      <c r="H11" s="1" t="s">
        <v>83</v>
      </c>
      <c r="I11" s="1">
        <f t="shared" si="2"/>
        <v>7</v>
      </c>
      <c r="J11" s="1">
        <f t="shared" si="3"/>
        <v>3</v>
      </c>
      <c r="K11" s="1">
        <f t="shared" si="4"/>
        <v>1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3</v>
      </c>
      <c r="P11" s="1">
        <f t="shared" si="9"/>
        <v>3</v>
      </c>
      <c r="Q11" s="1">
        <f t="shared" si="10"/>
        <v>0</v>
      </c>
      <c r="R11" s="1">
        <f t="shared" si="11"/>
        <v>4</v>
      </c>
      <c r="S11" s="1">
        <f t="shared" si="12"/>
        <v>0</v>
      </c>
      <c r="T11" s="1">
        <f t="shared" si="13"/>
        <v>0</v>
      </c>
      <c r="U11" s="1">
        <f t="shared" si="14"/>
        <v>1</v>
      </c>
      <c r="V11" s="1">
        <f t="shared" si="15"/>
        <v>0</v>
      </c>
      <c r="W11" s="1">
        <f t="shared" si="16"/>
        <v>0</v>
      </c>
      <c r="X11" s="1">
        <f t="shared" si="17"/>
        <v>5</v>
      </c>
      <c r="Y11" s="1">
        <f t="shared" si="18"/>
        <v>3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7</v>
      </c>
      <c r="AE11" s="1">
        <f t="shared" si="22"/>
        <v>3</v>
      </c>
      <c r="AF11" s="1">
        <f t="shared" si="23"/>
        <v>0</v>
      </c>
      <c r="AG11" s="43"/>
      <c r="AM11" s="1" t="s">
        <v>20</v>
      </c>
      <c r="AN11" s="1" t="s">
        <v>7</v>
      </c>
    </row>
    <row r="12" spans="1:41" x14ac:dyDescent="0.3">
      <c r="A12" s="42">
        <v>45960</v>
      </c>
      <c r="B12" s="1">
        <v>11</v>
      </c>
      <c r="C12" s="1" t="s">
        <v>66</v>
      </c>
      <c r="D12" s="1" t="s">
        <v>25</v>
      </c>
      <c r="E12" s="1">
        <v>6</v>
      </c>
      <c r="F12" s="1">
        <v>3</v>
      </c>
      <c r="G12" s="1" t="s">
        <v>83</v>
      </c>
      <c r="H12" s="1" t="s">
        <v>83</v>
      </c>
      <c r="I12" s="1">
        <f t="shared" si="2"/>
        <v>8</v>
      </c>
      <c r="J12" s="1">
        <f t="shared" si="3"/>
        <v>3</v>
      </c>
      <c r="K12" s="1">
        <f t="shared" si="4"/>
        <v>1</v>
      </c>
      <c r="L12" s="1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4</v>
      </c>
      <c r="P12" s="1">
        <f t="shared" si="9"/>
        <v>3</v>
      </c>
      <c r="Q12" s="1">
        <f t="shared" si="10"/>
        <v>0</v>
      </c>
      <c r="R12" s="1">
        <f t="shared" si="11"/>
        <v>4</v>
      </c>
      <c r="S12" s="1">
        <f t="shared" si="12"/>
        <v>0</v>
      </c>
      <c r="T12" s="1">
        <f t="shared" si="13"/>
        <v>0</v>
      </c>
      <c r="U12" s="1">
        <f t="shared" si="14"/>
        <v>1</v>
      </c>
      <c r="V12" s="1">
        <f t="shared" si="15"/>
        <v>0</v>
      </c>
      <c r="W12" s="1">
        <f t="shared" si="16"/>
        <v>0</v>
      </c>
      <c r="X12" s="1">
        <f t="shared" si="17"/>
        <v>6</v>
      </c>
      <c r="Y12" s="1">
        <f t="shared" si="18"/>
        <v>3</v>
      </c>
      <c r="Z12" s="1">
        <f t="shared" si="19"/>
        <v>0</v>
      </c>
      <c r="AA12" s="1" t="str">
        <f t="shared" si="0"/>
        <v>W</v>
      </c>
      <c r="AB12" s="1">
        <f t="shared" si="20"/>
        <v>2</v>
      </c>
      <c r="AC12" s="1" t="str">
        <f t="shared" si="1"/>
        <v>W</v>
      </c>
      <c r="AD12" s="1">
        <f t="shared" ref="AD12:AD43" si="24">IF(AC12="","",COUNTIFS(AC3:AC12,"W"))</f>
        <v>8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0</v>
      </c>
      <c r="AG12" s="43"/>
      <c r="AM12" s="1" t="s">
        <v>19</v>
      </c>
      <c r="AN12" s="1" t="s">
        <v>6</v>
      </c>
    </row>
    <row r="13" spans="1:41" x14ac:dyDescent="0.3">
      <c r="A13" s="42">
        <v>45962</v>
      </c>
      <c r="B13" s="1">
        <v>12</v>
      </c>
      <c r="C13" s="1" t="s">
        <v>66</v>
      </c>
      <c r="D13" s="1" t="s">
        <v>9</v>
      </c>
      <c r="E13" s="1">
        <v>5</v>
      </c>
      <c r="F13" s="1">
        <v>2</v>
      </c>
      <c r="G13" s="1" t="s">
        <v>83</v>
      </c>
      <c r="H13" s="1" t="s">
        <v>83</v>
      </c>
      <c r="I13" s="1">
        <f t="shared" si="2"/>
        <v>9</v>
      </c>
      <c r="J13" s="1">
        <f t="shared" si="3"/>
        <v>3</v>
      </c>
      <c r="K13" s="1">
        <f t="shared" si="4"/>
        <v>1</v>
      </c>
      <c r="L13" s="1">
        <f t="shared" si="5"/>
        <v>0</v>
      </c>
      <c r="M13" s="1">
        <f t="shared" si="6"/>
        <v>0</v>
      </c>
      <c r="N13" s="1">
        <f t="shared" si="7"/>
        <v>0</v>
      </c>
      <c r="O13" s="1">
        <f t="shared" si="8"/>
        <v>5</v>
      </c>
      <c r="P13" s="1">
        <f t="shared" si="9"/>
        <v>3</v>
      </c>
      <c r="Q13" s="1">
        <f t="shared" si="10"/>
        <v>0</v>
      </c>
      <c r="R13" s="1">
        <f t="shared" si="11"/>
        <v>4</v>
      </c>
      <c r="S13" s="1">
        <f t="shared" si="12"/>
        <v>0</v>
      </c>
      <c r="T13" s="1">
        <f t="shared" si="13"/>
        <v>0</v>
      </c>
      <c r="U13" s="1">
        <f t="shared" si="14"/>
        <v>0</v>
      </c>
      <c r="V13" s="1">
        <f t="shared" si="15"/>
        <v>0</v>
      </c>
      <c r="W13" s="1">
        <f t="shared" si="16"/>
        <v>0</v>
      </c>
      <c r="X13" s="1">
        <f t="shared" si="17"/>
        <v>6</v>
      </c>
      <c r="Y13" s="1">
        <f t="shared" si="18"/>
        <v>3</v>
      </c>
      <c r="Z13" s="1">
        <f t="shared" si="19"/>
        <v>0</v>
      </c>
      <c r="AA13" s="1" t="str">
        <f t="shared" si="0"/>
        <v>W</v>
      </c>
      <c r="AB13" s="1">
        <f t="shared" si="20"/>
        <v>3</v>
      </c>
      <c r="AC13" s="1" t="str">
        <f t="shared" si="1"/>
        <v>W</v>
      </c>
      <c r="AD13" s="1">
        <f t="shared" si="24"/>
        <v>8</v>
      </c>
      <c r="AE13" s="1">
        <f t="shared" si="25"/>
        <v>2</v>
      </c>
      <c r="AF13" s="1">
        <f t="shared" si="26"/>
        <v>0</v>
      </c>
      <c r="AG13" s="43"/>
      <c r="AM13" s="1" t="s">
        <v>18</v>
      </c>
      <c r="AN13" s="1" t="s">
        <v>95</v>
      </c>
    </row>
    <row r="14" spans="1:41" x14ac:dyDescent="0.3">
      <c r="A14" s="42">
        <v>45965</v>
      </c>
      <c r="B14" s="1">
        <v>13</v>
      </c>
      <c r="C14" s="1" t="s">
        <v>65</v>
      </c>
      <c r="D14" s="1" t="s">
        <v>18</v>
      </c>
      <c r="E14" s="1">
        <v>0</v>
      </c>
      <c r="F14" s="1">
        <v>3</v>
      </c>
      <c r="G14" s="1" t="s">
        <v>83</v>
      </c>
      <c r="H14" s="1" t="s">
        <v>83</v>
      </c>
      <c r="I14" s="1">
        <f t="shared" si="2"/>
        <v>9</v>
      </c>
      <c r="J14" s="1">
        <f t="shared" si="3"/>
        <v>4</v>
      </c>
      <c r="K14" s="1">
        <f t="shared" si="4"/>
        <v>1</v>
      </c>
      <c r="L14" s="1">
        <f t="shared" si="5"/>
        <v>0</v>
      </c>
      <c r="M14" s="1">
        <f t="shared" si="6"/>
        <v>0</v>
      </c>
      <c r="N14" s="1">
        <f t="shared" si="7"/>
        <v>0</v>
      </c>
      <c r="O14" s="1">
        <f t="shared" si="8"/>
        <v>5</v>
      </c>
      <c r="P14" s="1">
        <f t="shared" si="9"/>
        <v>3</v>
      </c>
      <c r="Q14" s="1">
        <f t="shared" si="10"/>
        <v>0</v>
      </c>
      <c r="R14" s="1">
        <f t="shared" si="11"/>
        <v>4</v>
      </c>
      <c r="S14" s="1">
        <f t="shared" si="12"/>
        <v>1</v>
      </c>
      <c r="T14" s="1">
        <f t="shared" si="13"/>
        <v>0</v>
      </c>
      <c r="U14" s="1">
        <f t="shared" si="14"/>
        <v>0</v>
      </c>
      <c r="V14" s="1">
        <f t="shared" si="15"/>
        <v>0</v>
      </c>
      <c r="W14" s="1">
        <f t="shared" si="16"/>
        <v>0</v>
      </c>
      <c r="X14" s="1">
        <f t="shared" si="17"/>
        <v>6</v>
      </c>
      <c r="Y14" s="1">
        <f t="shared" si="18"/>
        <v>4</v>
      </c>
      <c r="Z14" s="1">
        <f t="shared" si="19"/>
        <v>0</v>
      </c>
      <c r="AA14" s="1" t="str">
        <f t="shared" si="0"/>
        <v>L</v>
      </c>
      <c r="AB14" s="1">
        <f t="shared" si="20"/>
        <v>1</v>
      </c>
      <c r="AC14" s="1" t="str">
        <f t="shared" si="1"/>
        <v>L</v>
      </c>
      <c r="AD14" s="1">
        <f t="shared" si="24"/>
        <v>7</v>
      </c>
      <c r="AE14" s="1">
        <f t="shared" si="25"/>
        <v>3</v>
      </c>
      <c r="AF14" s="1">
        <f t="shared" si="26"/>
        <v>0</v>
      </c>
      <c r="AG14" s="43"/>
      <c r="AM14" s="1" t="s">
        <v>17</v>
      </c>
      <c r="AN14" s="1" t="s">
        <v>3</v>
      </c>
    </row>
    <row r="15" spans="1:41" x14ac:dyDescent="0.3">
      <c r="A15" s="42">
        <v>45968</v>
      </c>
      <c r="B15" s="1">
        <v>14</v>
      </c>
      <c r="C15" s="1" t="s">
        <v>65</v>
      </c>
      <c r="D15" s="1" t="s">
        <v>8</v>
      </c>
      <c r="E15" s="1">
        <v>1</v>
      </c>
      <c r="F15" s="1">
        <v>2</v>
      </c>
      <c r="G15" s="1" t="s">
        <v>83</v>
      </c>
      <c r="H15" s="1" t="s">
        <v>83</v>
      </c>
      <c r="I15" s="1">
        <f t="shared" si="2"/>
        <v>9</v>
      </c>
      <c r="J15" s="1">
        <f t="shared" si="3"/>
        <v>5</v>
      </c>
      <c r="K15" s="1">
        <f t="shared" si="4"/>
        <v>1</v>
      </c>
      <c r="L15" s="1">
        <f t="shared" si="5"/>
        <v>0</v>
      </c>
      <c r="M15" s="1">
        <f t="shared" si="6"/>
        <v>0</v>
      </c>
      <c r="N15" s="1">
        <f t="shared" si="7"/>
        <v>0</v>
      </c>
      <c r="O15" s="1">
        <f t="shared" si="8"/>
        <v>5</v>
      </c>
      <c r="P15" s="1">
        <f t="shared" si="9"/>
        <v>3</v>
      </c>
      <c r="Q15" s="1">
        <f t="shared" si="10"/>
        <v>0</v>
      </c>
      <c r="R15" s="1">
        <f t="shared" si="11"/>
        <v>4</v>
      </c>
      <c r="S15" s="1">
        <f t="shared" si="12"/>
        <v>2</v>
      </c>
      <c r="T15" s="1">
        <f t="shared" si="13"/>
        <v>0</v>
      </c>
      <c r="U15" s="1">
        <f t="shared" si="14"/>
        <v>0</v>
      </c>
      <c r="V15" s="1">
        <f t="shared" si="15"/>
        <v>0</v>
      </c>
      <c r="W15" s="1">
        <f t="shared" si="16"/>
        <v>0</v>
      </c>
      <c r="X15" s="1">
        <f t="shared" si="17"/>
        <v>6</v>
      </c>
      <c r="Y15" s="1">
        <f t="shared" si="18"/>
        <v>5</v>
      </c>
      <c r="Z15" s="1">
        <f t="shared" si="19"/>
        <v>0</v>
      </c>
      <c r="AA15" s="1" t="str">
        <f t="shared" si="0"/>
        <v>L</v>
      </c>
      <c r="AB15" s="1">
        <f t="shared" si="20"/>
        <v>2</v>
      </c>
      <c r="AC15" s="1" t="str">
        <f t="shared" si="1"/>
        <v>L</v>
      </c>
      <c r="AD15" s="1">
        <f t="shared" si="24"/>
        <v>6</v>
      </c>
      <c r="AE15" s="1">
        <f t="shared" si="25"/>
        <v>4</v>
      </c>
      <c r="AF15" s="1">
        <f t="shared" si="26"/>
        <v>0</v>
      </c>
      <c r="AG15" s="43"/>
      <c r="AM15" s="1" t="s">
        <v>16</v>
      </c>
      <c r="AN15" s="1" t="s">
        <v>2</v>
      </c>
    </row>
    <row r="16" spans="1:41" x14ac:dyDescent="0.3">
      <c r="A16" s="42">
        <v>45970</v>
      </c>
      <c r="B16" s="1">
        <v>15</v>
      </c>
      <c r="C16" s="1" t="s">
        <v>65</v>
      </c>
      <c r="D16" s="1" t="s">
        <v>31</v>
      </c>
      <c r="E16" s="1">
        <v>1</v>
      </c>
      <c r="F16" s="1">
        <v>4</v>
      </c>
      <c r="G16" s="1" t="s">
        <v>83</v>
      </c>
      <c r="H16" s="1" t="s">
        <v>83</v>
      </c>
      <c r="I16" s="1">
        <f t="shared" si="2"/>
        <v>9</v>
      </c>
      <c r="J16" s="1">
        <f t="shared" si="3"/>
        <v>6</v>
      </c>
      <c r="K16" s="1">
        <f t="shared" si="4"/>
        <v>1</v>
      </c>
      <c r="L16" s="1">
        <f t="shared" si="5"/>
        <v>0</v>
      </c>
      <c r="M16" s="1">
        <f t="shared" si="6"/>
        <v>0</v>
      </c>
      <c r="N16" s="1">
        <f t="shared" si="7"/>
        <v>0</v>
      </c>
      <c r="O16" s="1">
        <f t="shared" si="8"/>
        <v>5</v>
      </c>
      <c r="P16" s="1">
        <f t="shared" si="9"/>
        <v>3</v>
      </c>
      <c r="Q16" s="1">
        <f t="shared" si="10"/>
        <v>0</v>
      </c>
      <c r="R16" s="1">
        <f t="shared" si="11"/>
        <v>4</v>
      </c>
      <c r="S16" s="1">
        <f t="shared" si="12"/>
        <v>3</v>
      </c>
      <c r="T16" s="1">
        <f t="shared" si="13"/>
        <v>0</v>
      </c>
      <c r="U16" s="1">
        <f t="shared" si="14"/>
        <v>0</v>
      </c>
      <c r="V16" s="1">
        <f t="shared" si="15"/>
        <v>0</v>
      </c>
      <c r="W16" s="1">
        <f t="shared" si="16"/>
        <v>0</v>
      </c>
      <c r="X16" s="1">
        <f t="shared" si="17"/>
        <v>6</v>
      </c>
      <c r="Y16" s="1">
        <f t="shared" si="18"/>
        <v>6</v>
      </c>
      <c r="Z16" s="1">
        <f t="shared" si="19"/>
        <v>0</v>
      </c>
      <c r="AA16" s="1" t="str">
        <f t="shared" si="0"/>
        <v>L</v>
      </c>
      <c r="AB16" s="1">
        <f t="shared" si="20"/>
        <v>3</v>
      </c>
      <c r="AC16" s="1" t="str">
        <f t="shared" si="1"/>
        <v>L</v>
      </c>
      <c r="AD16" s="1">
        <f t="shared" si="24"/>
        <v>5</v>
      </c>
      <c r="AE16" s="1">
        <f t="shared" si="25"/>
        <v>5</v>
      </c>
      <c r="AF16" s="1">
        <f t="shared" si="26"/>
        <v>0</v>
      </c>
      <c r="AG16" s="43"/>
      <c r="AM16" s="1" t="s">
        <v>15</v>
      </c>
    </row>
    <row r="17" spans="1:39" x14ac:dyDescent="0.3">
      <c r="A17" s="42">
        <v>45972</v>
      </c>
      <c r="B17" s="1">
        <v>16</v>
      </c>
      <c r="C17" s="1" t="s">
        <v>65</v>
      </c>
      <c r="D17" s="1" t="s">
        <v>3</v>
      </c>
      <c r="E17" s="1">
        <v>5</v>
      </c>
      <c r="F17" s="1">
        <v>3</v>
      </c>
      <c r="G17" s="1" t="s">
        <v>83</v>
      </c>
      <c r="H17" s="1" t="s">
        <v>83</v>
      </c>
      <c r="I17" s="1">
        <f t="shared" si="2"/>
        <v>10</v>
      </c>
      <c r="J17" s="1">
        <f t="shared" si="3"/>
        <v>6</v>
      </c>
      <c r="K17" s="1">
        <f t="shared" si="4"/>
        <v>1</v>
      </c>
      <c r="L17" s="1">
        <f t="shared" si="5"/>
        <v>0</v>
      </c>
      <c r="M17" s="1">
        <f t="shared" si="6"/>
        <v>0</v>
      </c>
      <c r="N17" s="1">
        <f t="shared" si="7"/>
        <v>0</v>
      </c>
      <c r="O17" s="1">
        <f t="shared" si="8"/>
        <v>5</v>
      </c>
      <c r="P17" s="1">
        <f t="shared" si="9"/>
        <v>3</v>
      </c>
      <c r="Q17" s="1">
        <f t="shared" si="10"/>
        <v>0</v>
      </c>
      <c r="R17" s="1">
        <f t="shared" si="11"/>
        <v>5</v>
      </c>
      <c r="S17" s="1">
        <f t="shared" si="12"/>
        <v>3</v>
      </c>
      <c r="T17" s="1">
        <f t="shared" si="13"/>
        <v>0</v>
      </c>
      <c r="U17" s="1">
        <f t="shared" si="14"/>
        <v>0</v>
      </c>
      <c r="V17" s="1">
        <f t="shared" si="15"/>
        <v>0</v>
      </c>
      <c r="W17" s="1">
        <f t="shared" si="16"/>
        <v>0</v>
      </c>
      <c r="X17" s="1">
        <f t="shared" si="17"/>
        <v>7</v>
      </c>
      <c r="Y17" s="1">
        <f t="shared" si="18"/>
        <v>6</v>
      </c>
      <c r="Z17" s="1">
        <f t="shared" si="19"/>
        <v>0</v>
      </c>
      <c r="AA17" s="1" t="str">
        <f t="shared" si="0"/>
        <v>W</v>
      </c>
      <c r="AB17" s="1">
        <f t="shared" si="20"/>
        <v>1</v>
      </c>
      <c r="AC17" s="1" t="str">
        <f t="shared" si="1"/>
        <v>W</v>
      </c>
      <c r="AD17" s="1">
        <f t="shared" si="24"/>
        <v>5</v>
      </c>
      <c r="AE17" s="1">
        <f t="shared" si="25"/>
        <v>5</v>
      </c>
      <c r="AF17" s="1">
        <f t="shared" si="26"/>
        <v>0</v>
      </c>
      <c r="AG17" s="43"/>
      <c r="AM17" s="1" t="s">
        <v>14</v>
      </c>
    </row>
    <row r="18" spans="1:39" x14ac:dyDescent="0.3">
      <c r="A18" s="42">
        <v>45974</v>
      </c>
      <c r="B18" s="1">
        <v>17</v>
      </c>
      <c r="C18" s="1" t="s">
        <v>65</v>
      </c>
      <c r="D18" s="1" t="s">
        <v>7</v>
      </c>
      <c r="E18" s="1">
        <v>3</v>
      </c>
      <c r="F18" s="1">
        <v>5</v>
      </c>
      <c r="G18" s="1" t="s">
        <v>83</v>
      </c>
      <c r="H18" s="1" t="s">
        <v>83</v>
      </c>
      <c r="I18" s="1">
        <f t="shared" si="2"/>
        <v>10</v>
      </c>
      <c r="J18" s="1">
        <f t="shared" si="3"/>
        <v>7</v>
      </c>
      <c r="K18" s="1">
        <f t="shared" si="4"/>
        <v>1</v>
      </c>
      <c r="L18" s="1">
        <f t="shared" si="5"/>
        <v>0</v>
      </c>
      <c r="M18" s="1">
        <f t="shared" si="6"/>
        <v>0</v>
      </c>
      <c r="N18" s="1">
        <f t="shared" si="7"/>
        <v>0</v>
      </c>
      <c r="O18" s="1">
        <f t="shared" si="8"/>
        <v>5</v>
      </c>
      <c r="P18" s="1">
        <f t="shared" si="9"/>
        <v>3</v>
      </c>
      <c r="Q18" s="1">
        <f t="shared" si="10"/>
        <v>0</v>
      </c>
      <c r="R18" s="1">
        <f t="shared" si="11"/>
        <v>5</v>
      </c>
      <c r="S18" s="1">
        <f t="shared" si="12"/>
        <v>4</v>
      </c>
      <c r="T18" s="1">
        <f t="shared" si="13"/>
        <v>0</v>
      </c>
      <c r="U18" s="1">
        <f t="shared" si="14"/>
        <v>0</v>
      </c>
      <c r="V18" s="1">
        <f t="shared" si="15"/>
        <v>0</v>
      </c>
      <c r="W18" s="1">
        <f t="shared" si="16"/>
        <v>0</v>
      </c>
      <c r="X18" s="1">
        <f t="shared" si="17"/>
        <v>7</v>
      </c>
      <c r="Y18" s="1">
        <f t="shared" si="18"/>
        <v>7</v>
      </c>
      <c r="Z18" s="1">
        <f t="shared" si="19"/>
        <v>0</v>
      </c>
      <c r="AA18" s="1" t="str">
        <f t="shared" si="0"/>
        <v>L</v>
      </c>
      <c r="AB18" s="1">
        <f t="shared" si="20"/>
        <v>1</v>
      </c>
      <c r="AC18" s="1" t="str">
        <f t="shared" si="1"/>
        <v>L</v>
      </c>
      <c r="AD18" s="1">
        <f t="shared" si="24"/>
        <v>5</v>
      </c>
      <c r="AE18" s="1">
        <f t="shared" si="25"/>
        <v>5</v>
      </c>
      <c r="AF18" s="1">
        <f t="shared" si="26"/>
        <v>0</v>
      </c>
      <c r="AG18" s="43"/>
      <c r="AM18" s="1" t="s">
        <v>13</v>
      </c>
    </row>
    <row r="19" spans="1:39" x14ac:dyDescent="0.3">
      <c r="A19" s="42">
        <v>45976</v>
      </c>
      <c r="B19" s="1">
        <v>18</v>
      </c>
      <c r="C19" s="1" t="s">
        <v>65</v>
      </c>
      <c r="D19" s="1" t="s">
        <v>27</v>
      </c>
      <c r="E19" s="1">
        <v>4</v>
      </c>
      <c r="F19" s="1">
        <v>3</v>
      </c>
      <c r="G19" s="1" t="s">
        <v>84</v>
      </c>
      <c r="H19" s="1" t="s">
        <v>84</v>
      </c>
      <c r="I19" s="1">
        <f t="shared" si="2"/>
        <v>11</v>
      </c>
      <c r="J19" s="1">
        <f t="shared" si="3"/>
        <v>7</v>
      </c>
      <c r="K19" s="1">
        <f t="shared" si="4"/>
        <v>2</v>
      </c>
      <c r="L19" s="1">
        <f t="shared" si="5"/>
        <v>0</v>
      </c>
      <c r="M19" s="1">
        <f t="shared" si="6"/>
        <v>1</v>
      </c>
      <c r="N19" s="1">
        <f t="shared" si="7"/>
        <v>0</v>
      </c>
      <c r="O19" s="1">
        <f t="shared" si="8"/>
        <v>5</v>
      </c>
      <c r="P19" s="1">
        <f t="shared" si="9"/>
        <v>3</v>
      </c>
      <c r="Q19" s="1">
        <f t="shared" si="10"/>
        <v>0</v>
      </c>
      <c r="R19" s="1">
        <f t="shared" si="11"/>
        <v>6</v>
      </c>
      <c r="S19" s="1">
        <f t="shared" si="12"/>
        <v>4</v>
      </c>
      <c r="T19" s="1">
        <f t="shared" si="13"/>
        <v>0</v>
      </c>
      <c r="U19" s="1">
        <f t="shared" si="14"/>
        <v>0</v>
      </c>
      <c r="V19" s="1">
        <f t="shared" si="15"/>
        <v>0</v>
      </c>
      <c r="W19" s="1">
        <f t="shared" si="16"/>
        <v>0</v>
      </c>
      <c r="X19" s="1">
        <f t="shared" si="17"/>
        <v>8</v>
      </c>
      <c r="Y19" s="1">
        <f t="shared" si="18"/>
        <v>7</v>
      </c>
      <c r="Z19" s="1">
        <f t="shared" si="19"/>
        <v>0</v>
      </c>
      <c r="AA19" s="1" t="str">
        <f t="shared" si="0"/>
        <v>W</v>
      </c>
      <c r="AB19" s="1">
        <f t="shared" si="20"/>
        <v>1</v>
      </c>
      <c r="AC19" s="1" t="str">
        <f t="shared" si="1"/>
        <v>W</v>
      </c>
      <c r="AD19" s="1">
        <f t="shared" si="24"/>
        <v>5</v>
      </c>
      <c r="AE19" s="1">
        <f t="shared" si="25"/>
        <v>5</v>
      </c>
      <c r="AF19" s="1">
        <f t="shared" si="26"/>
        <v>0</v>
      </c>
      <c r="AG19" s="43"/>
      <c r="AM19" s="1" t="s">
        <v>12</v>
      </c>
    </row>
    <row r="20" spans="1:39" x14ac:dyDescent="0.3">
      <c r="A20" s="42">
        <v>45979</v>
      </c>
      <c r="B20" s="1">
        <v>19</v>
      </c>
      <c r="C20" s="1" t="s">
        <v>66</v>
      </c>
      <c r="D20" s="1" t="s">
        <v>23</v>
      </c>
      <c r="E20" s="1">
        <v>5</v>
      </c>
      <c r="F20" s="1">
        <v>2</v>
      </c>
      <c r="G20" s="1" t="s">
        <v>83</v>
      </c>
      <c r="H20" s="1" t="s">
        <v>83</v>
      </c>
      <c r="I20" s="1">
        <f t="shared" si="2"/>
        <v>12</v>
      </c>
      <c r="J20" s="1">
        <f t="shared" si="3"/>
        <v>7</v>
      </c>
      <c r="K20" s="1">
        <f t="shared" si="4"/>
        <v>2</v>
      </c>
      <c r="L20" s="1">
        <f t="shared" si="5"/>
        <v>0</v>
      </c>
      <c r="M20" s="1">
        <f t="shared" si="6"/>
        <v>1</v>
      </c>
      <c r="N20" s="1">
        <f t="shared" si="7"/>
        <v>0</v>
      </c>
      <c r="O20" s="1">
        <f t="shared" si="8"/>
        <v>6</v>
      </c>
      <c r="P20" s="1">
        <f t="shared" si="9"/>
        <v>3</v>
      </c>
      <c r="Q20" s="1">
        <f t="shared" si="10"/>
        <v>0</v>
      </c>
      <c r="R20" s="1">
        <f t="shared" si="11"/>
        <v>6</v>
      </c>
      <c r="S20" s="1">
        <f t="shared" si="12"/>
        <v>4</v>
      </c>
      <c r="T20" s="1">
        <f t="shared" si="13"/>
        <v>0</v>
      </c>
      <c r="U20" s="1">
        <f t="shared" si="14"/>
        <v>0</v>
      </c>
      <c r="V20" s="1">
        <f t="shared" si="15"/>
        <v>0</v>
      </c>
      <c r="W20" s="1">
        <f t="shared" si="16"/>
        <v>0</v>
      </c>
      <c r="X20" s="1">
        <f t="shared" si="17"/>
        <v>8</v>
      </c>
      <c r="Y20" s="1">
        <f t="shared" si="18"/>
        <v>7</v>
      </c>
      <c r="Z20" s="1">
        <f t="shared" si="19"/>
        <v>0</v>
      </c>
      <c r="AA20" s="1" t="str">
        <f t="shared" si="0"/>
        <v>W</v>
      </c>
      <c r="AB20" s="1">
        <f t="shared" si="20"/>
        <v>2</v>
      </c>
      <c r="AC20" s="1" t="str">
        <f t="shared" si="1"/>
        <v>W</v>
      </c>
      <c r="AD20" s="1">
        <f t="shared" si="24"/>
        <v>6</v>
      </c>
      <c r="AE20" s="1">
        <f t="shared" si="25"/>
        <v>4</v>
      </c>
      <c r="AF20" s="1">
        <f t="shared" si="26"/>
        <v>0</v>
      </c>
      <c r="AG20" s="43"/>
      <c r="AM20" s="1" t="s">
        <v>11</v>
      </c>
    </row>
    <row r="21" spans="1:39" x14ac:dyDescent="0.3">
      <c r="A21" s="42">
        <v>45982</v>
      </c>
      <c r="B21" s="1">
        <v>20</v>
      </c>
      <c r="C21" s="1" t="s">
        <v>66</v>
      </c>
      <c r="D21" s="1" t="s">
        <v>26</v>
      </c>
      <c r="E21" s="1">
        <v>3</v>
      </c>
      <c r="F21" s="1">
        <v>4</v>
      </c>
      <c r="G21" s="1" t="s">
        <v>83</v>
      </c>
      <c r="H21" s="1" t="s">
        <v>83</v>
      </c>
      <c r="I21" s="1">
        <f t="shared" si="2"/>
        <v>12</v>
      </c>
      <c r="J21" s="1">
        <f t="shared" si="3"/>
        <v>8</v>
      </c>
      <c r="K21" s="1">
        <f t="shared" si="4"/>
        <v>2</v>
      </c>
      <c r="L21" s="1">
        <f t="shared" si="5"/>
        <v>0</v>
      </c>
      <c r="M21" s="1">
        <f t="shared" si="6"/>
        <v>1</v>
      </c>
      <c r="N21" s="1">
        <f t="shared" si="7"/>
        <v>0</v>
      </c>
      <c r="O21" s="1">
        <f t="shared" si="8"/>
        <v>6</v>
      </c>
      <c r="P21" s="1">
        <f t="shared" si="9"/>
        <v>4</v>
      </c>
      <c r="Q21" s="1">
        <f t="shared" si="10"/>
        <v>0</v>
      </c>
      <c r="R21" s="1">
        <f t="shared" si="11"/>
        <v>6</v>
      </c>
      <c r="S21" s="1">
        <f t="shared" si="12"/>
        <v>4</v>
      </c>
      <c r="T21" s="1">
        <f t="shared" si="13"/>
        <v>0</v>
      </c>
      <c r="U21" s="1">
        <f t="shared" si="14"/>
        <v>0</v>
      </c>
      <c r="V21" s="1">
        <f t="shared" si="15"/>
        <v>0</v>
      </c>
      <c r="W21" s="1">
        <f t="shared" si="16"/>
        <v>0</v>
      </c>
      <c r="X21" s="1">
        <f t="shared" si="17"/>
        <v>8</v>
      </c>
      <c r="Y21" s="1">
        <f t="shared" si="18"/>
        <v>7</v>
      </c>
      <c r="Z21" s="1">
        <f t="shared" si="19"/>
        <v>0</v>
      </c>
      <c r="AA21" s="1" t="str">
        <f t="shared" si="0"/>
        <v>L</v>
      </c>
      <c r="AB21" s="1">
        <f t="shared" si="20"/>
        <v>1</v>
      </c>
      <c r="AC21" s="1" t="str">
        <f t="shared" si="1"/>
        <v>L</v>
      </c>
      <c r="AD21" s="1">
        <f t="shared" si="24"/>
        <v>5</v>
      </c>
      <c r="AE21" s="1">
        <f t="shared" si="25"/>
        <v>5</v>
      </c>
      <c r="AF21" s="1">
        <f t="shared" si="26"/>
        <v>0</v>
      </c>
      <c r="AG21" s="43"/>
      <c r="AM21" s="1" t="s">
        <v>10</v>
      </c>
    </row>
    <row r="22" spans="1:39" x14ac:dyDescent="0.3">
      <c r="A22" s="42">
        <v>45984</v>
      </c>
      <c r="B22" s="1">
        <v>21</v>
      </c>
      <c r="C22" s="1" t="s">
        <v>66</v>
      </c>
      <c r="D22" s="1" t="s">
        <v>17</v>
      </c>
      <c r="E22" s="1">
        <v>0</v>
      </c>
      <c r="F22" s="1">
        <v>3</v>
      </c>
      <c r="G22" s="1" t="s">
        <v>83</v>
      </c>
      <c r="H22" s="1" t="s">
        <v>83</v>
      </c>
      <c r="I22" s="1">
        <f t="shared" si="2"/>
        <v>12</v>
      </c>
      <c r="J22" s="1">
        <f t="shared" si="3"/>
        <v>9</v>
      </c>
      <c r="K22" s="1">
        <f t="shared" si="4"/>
        <v>2</v>
      </c>
      <c r="L22" s="1">
        <f t="shared" si="5"/>
        <v>0</v>
      </c>
      <c r="M22" s="1">
        <f t="shared" si="6"/>
        <v>1</v>
      </c>
      <c r="N22" s="1">
        <f t="shared" si="7"/>
        <v>0</v>
      </c>
      <c r="O22" s="1">
        <f t="shared" si="8"/>
        <v>6</v>
      </c>
      <c r="P22" s="1">
        <f t="shared" si="9"/>
        <v>5</v>
      </c>
      <c r="Q22" s="1">
        <f t="shared" si="10"/>
        <v>0</v>
      </c>
      <c r="R22" s="1">
        <f t="shared" si="11"/>
        <v>6</v>
      </c>
      <c r="S22" s="1">
        <f t="shared" si="12"/>
        <v>4</v>
      </c>
      <c r="T22" s="1">
        <f t="shared" si="13"/>
        <v>0</v>
      </c>
      <c r="U22" s="1">
        <f t="shared" si="14"/>
        <v>0</v>
      </c>
      <c r="V22" s="1">
        <f t="shared" si="15"/>
        <v>1</v>
      </c>
      <c r="W22" s="1">
        <f t="shared" si="16"/>
        <v>0</v>
      </c>
      <c r="X22" s="1">
        <f t="shared" si="17"/>
        <v>8</v>
      </c>
      <c r="Y22" s="1">
        <f t="shared" si="18"/>
        <v>8</v>
      </c>
      <c r="Z22" s="1">
        <f t="shared" si="19"/>
        <v>0</v>
      </c>
      <c r="AA22" s="1" t="str">
        <f t="shared" si="0"/>
        <v>L</v>
      </c>
      <c r="AB22" s="1">
        <f t="shared" si="20"/>
        <v>2</v>
      </c>
      <c r="AC22" s="1" t="str">
        <f t="shared" si="1"/>
        <v>L</v>
      </c>
      <c r="AD22" s="1">
        <f t="shared" si="24"/>
        <v>4</v>
      </c>
      <c r="AE22" s="1">
        <f t="shared" si="25"/>
        <v>6</v>
      </c>
      <c r="AF22" s="1">
        <f t="shared" si="26"/>
        <v>0</v>
      </c>
      <c r="AG22" s="43"/>
      <c r="AM22" s="1" t="s">
        <v>9</v>
      </c>
    </row>
    <row r="23" spans="1:39" x14ac:dyDescent="0.3">
      <c r="A23" s="42">
        <v>45987</v>
      </c>
      <c r="B23" s="1">
        <v>22</v>
      </c>
      <c r="C23" s="1" t="s">
        <v>65</v>
      </c>
      <c r="D23" s="1" t="s">
        <v>1</v>
      </c>
      <c r="E23" s="1">
        <v>3</v>
      </c>
      <c r="F23" s="1">
        <v>4</v>
      </c>
      <c r="G23" s="1" t="s">
        <v>83</v>
      </c>
      <c r="H23" s="1" t="s">
        <v>83</v>
      </c>
      <c r="I23" s="1">
        <f t="shared" si="2"/>
        <v>12</v>
      </c>
      <c r="J23" s="1">
        <f t="shared" si="3"/>
        <v>10</v>
      </c>
      <c r="K23" s="1">
        <f t="shared" si="4"/>
        <v>2</v>
      </c>
      <c r="L23" s="1">
        <f t="shared" si="5"/>
        <v>0</v>
      </c>
      <c r="M23" s="1">
        <f t="shared" si="6"/>
        <v>1</v>
      </c>
      <c r="N23" s="1">
        <f t="shared" si="7"/>
        <v>0</v>
      </c>
      <c r="O23" s="1">
        <f t="shared" si="8"/>
        <v>6</v>
      </c>
      <c r="P23" s="1">
        <f t="shared" si="9"/>
        <v>5</v>
      </c>
      <c r="Q23" s="1">
        <f t="shared" si="10"/>
        <v>0</v>
      </c>
      <c r="R23" s="1">
        <f t="shared" si="11"/>
        <v>6</v>
      </c>
      <c r="S23" s="1">
        <f t="shared" si="12"/>
        <v>5</v>
      </c>
      <c r="T23" s="1">
        <f t="shared" si="13"/>
        <v>0</v>
      </c>
      <c r="U23" s="1">
        <f t="shared" si="14"/>
        <v>0</v>
      </c>
      <c r="V23" s="1">
        <f t="shared" si="15"/>
        <v>0</v>
      </c>
      <c r="W23" s="1">
        <f t="shared" si="16"/>
        <v>0</v>
      </c>
      <c r="X23" s="1">
        <f t="shared" si="17"/>
        <v>8</v>
      </c>
      <c r="Y23" s="1">
        <f t="shared" si="18"/>
        <v>8</v>
      </c>
      <c r="Z23" s="1">
        <f t="shared" si="19"/>
        <v>0</v>
      </c>
      <c r="AA23" s="1" t="str">
        <f t="shared" si="0"/>
        <v>L</v>
      </c>
      <c r="AB23" s="1">
        <f t="shared" si="20"/>
        <v>3</v>
      </c>
      <c r="AC23" s="1" t="str">
        <f t="shared" si="1"/>
        <v>L</v>
      </c>
      <c r="AD23" s="1">
        <f t="shared" si="24"/>
        <v>3</v>
      </c>
      <c r="AE23" s="1">
        <f t="shared" si="25"/>
        <v>7</v>
      </c>
      <c r="AF23" s="1">
        <f t="shared" si="26"/>
        <v>0</v>
      </c>
      <c r="AG23" s="43"/>
      <c r="AM23" s="1" t="s">
        <v>8</v>
      </c>
    </row>
    <row r="24" spans="1:39" x14ac:dyDescent="0.3">
      <c r="A24" s="42">
        <v>45989</v>
      </c>
      <c r="B24" s="1">
        <v>23</v>
      </c>
      <c r="C24" s="1" t="s">
        <v>65</v>
      </c>
      <c r="D24" s="1" t="s">
        <v>26</v>
      </c>
      <c r="E24" s="1">
        <v>1</v>
      </c>
      <c r="F24" s="1">
        <v>5</v>
      </c>
      <c r="G24" s="1" t="s">
        <v>83</v>
      </c>
      <c r="H24" s="1" t="s">
        <v>83</v>
      </c>
      <c r="I24" s="1">
        <f t="shared" si="2"/>
        <v>12</v>
      </c>
      <c r="J24" s="1">
        <f t="shared" si="3"/>
        <v>11</v>
      </c>
      <c r="K24" s="1">
        <f t="shared" si="4"/>
        <v>2</v>
      </c>
      <c r="L24" s="1">
        <f t="shared" si="5"/>
        <v>0</v>
      </c>
      <c r="M24" s="1">
        <f t="shared" si="6"/>
        <v>1</v>
      </c>
      <c r="N24" s="1">
        <f t="shared" si="7"/>
        <v>0</v>
      </c>
      <c r="O24" s="1">
        <f t="shared" si="8"/>
        <v>6</v>
      </c>
      <c r="P24" s="1">
        <f t="shared" si="9"/>
        <v>5</v>
      </c>
      <c r="Q24" s="1">
        <f t="shared" si="10"/>
        <v>0</v>
      </c>
      <c r="R24" s="1">
        <f t="shared" si="11"/>
        <v>6</v>
      </c>
      <c r="S24" s="1">
        <f t="shared" si="12"/>
        <v>6</v>
      </c>
      <c r="T24" s="1">
        <f t="shared" si="13"/>
        <v>0</v>
      </c>
      <c r="U24" s="1">
        <f t="shared" si="14"/>
        <v>0</v>
      </c>
      <c r="V24" s="1">
        <f t="shared" si="15"/>
        <v>0</v>
      </c>
      <c r="W24" s="1">
        <f t="shared" si="16"/>
        <v>0</v>
      </c>
      <c r="X24" s="1">
        <f t="shared" si="17"/>
        <v>8</v>
      </c>
      <c r="Y24" s="1">
        <f t="shared" si="18"/>
        <v>8</v>
      </c>
      <c r="Z24" s="1">
        <f t="shared" si="19"/>
        <v>0</v>
      </c>
      <c r="AA24" s="1" t="str">
        <f t="shared" si="0"/>
        <v>L</v>
      </c>
      <c r="AB24" s="1">
        <f t="shared" si="20"/>
        <v>4</v>
      </c>
      <c r="AC24" s="1" t="str">
        <f t="shared" si="1"/>
        <v>L</v>
      </c>
      <c r="AD24" s="1">
        <f t="shared" si="24"/>
        <v>3</v>
      </c>
      <c r="AE24" s="1">
        <f t="shared" si="25"/>
        <v>7</v>
      </c>
      <c r="AF24" s="1">
        <f t="shared" si="26"/>
        <v>0</v>
      </c>
      <c r="AG24" s="43"/>
      <c r="AM24" s="1" t="s">
        <v>7</v>
      </c>
    </row>
    <row r="25" spans="1:39" x14ac:dyDescent="0.3">
      <c r="A25" s="42">
        <v>45990</v>
      </c>
      <c r="B25" s="1">
        <v>24</v>
      </c>
      <c r="C25" s="1" t="s">
        <v>65</v>
      </c>
      <c r="D25" s="1" t="s">
        <v>15</v>
      </c>
      <c r="E25" s="1">
        <v>5</v>
      </c>
      <c r="F25" s="1">
        <v>2</v>
      </c>
      <c r="G25" s="1" t="s">
        <v>83</v>
      </c>
      <c r="H25" s="1" t="s">
        <v>83</v>
      </c>
      <c r="I25" s="1">
        <f t="shared" si="2"/>
        <v>13</v>
      </c>
      <c r="J25" s="1">
        <f t="shared" si="3"/>
        <v>11</v>
      </c>
      <c r="K25" s="1">
        <f t="shared" si="4"/>
        <v>2</v>
      </c>
      <c r="L25" s="1">
        <f t="shared" si="5"/>
        <v>0</v>
      </c>
      <c r="M25" s="1">
        <f t="shared" si="6"/>
        <v>1</v>
      </c>
      <c r="N25" s="1">
        <f t="shared" si="7"/>
        <v>0</v>
      </c>
      <c r="O25" s="1">
        <f t="shared" si="8"/>
        <v>6</v>
      </c>
      <c r="P25" s="1">
        <f t="shared" si="9"/>
        <v>5</v>
      </c>
      <c r="Q25" s="1">
        <f t="shared" si="10"/>
        <v>0</v>
      </c>
      <c r="R25" s="1">
        <f t="shared" si="11"/>
        <v>7</v>
      </c>
      <c r="S25" s="1">
        <f t="shared" si="12"/>
        <v>6</v>
      </c>
      <c r="T25" s="1">
        <f t="shared" si="13"/>
        <v>0</v>
      </c>
      <c r="U25" s="1">
        <f t="shared" si="14"/>
        <v>1</v>
      </c>
      <c r="V25" s="1">
        <f t="shared" si="15"/>
        <v>0</v>
      </c>
      <c r="W25" s="1">
        <f t="shared" si="16"/>
        <v>0</v>
      </c>
      <c r="X25" s="1">
        <f t="shared" si="17"/>
        <v>9</v>
      </c>
      <c r="Y25" s="1">
        <f t="shared" si="18"/>
        <v>8</v>
      </c>
      <c r="Z25" s="1">
        <f t="shared" si="19"/>
        <v>0</v>
      </c>
      <c r="AA25" s="1" t="str">
        <f t="shared" si="0"/>
        <v>W</v>
      </c>
      <c r="AB25" s="1">
        <f t="shared" si="20"/>
        <v>1</v>
      </c>
      <c r="AC25" s="1" t="str">
        <f t="shared" si="1"/>
        <v>W</v>
      </c>
      <c r="AD25" s="1">
        <f t="shared" si="24"/>
        <v>4</v>
      </c>
      <c r="AE25" s="1">
        <f t="shared" si="25"/>
        <v>6</v>
      </c>
      <c r="AF25" s="1">
        <f t="shared" si="26"/>
        <v>0</v>
      </c>
      <c r="AG25" s="43"/>
      <c r="AM25" s="1" t="s">
        <v>6</v>
      </c>
    </row>
    <row r="26" spans="1:39" x14ac:dyDescent="0.3">
      <c r="A26" s="42">
        <v>45992</v>
      </c>
      <c r="B26" s="1">
        <v>25</v>
      </c>
      <c r="C26" s="1" t="s">
        <v>65</v>
      </c>
      <c r="D26" s="1" t="s">
        <v>28</v>
      </c>
      <c r="E26" s="1">
        <v>1</v>
      </c>
      <c r="F26" s="1">
        <v>5</v>
      </c>
      <c r="G26" s="1" t="s">
        <v>83</v>
      </c>
      <c r="H26" s="1" t="s">
        <v>83</v>
      </c>
      <c r="I26" s="1">
        <f t="shared" si="2"/>
        <v>13</v>
      </c>
      <c r="J26" s="1">
        <f t="shared" si="3"/>
        <v>12</v>
      </c>
      <c r="K26" s="1">
        <f t="shared" si="4"/>
        <v>2</v>
      </c>
      <c r="L26" s="1">
        <f t="shared" si="5"/>
        <v>0</v>
      </c>
      <c r="M26" s="1">
        <f t="shared" si="6"/>
        <v>1</v>
      </c>
      <c r="N26" s="1">
        <f t="shared" si="7"/>
        <v>0</v>
      </c>
      <c r="O26" s="1">
        <f t="shared" si="8"/>
        <v>6</v>
      </c>
      <c r="P26" s="1">
        <f t="shared" si="9"/>
        <v>5</v>
      </c>
      <c r="Q26" s="1">
        <f t="shared" si="10"/>
        <v>0</v>
      </c>
      <c r="R26" s="1">
        <f t="shared" si="11"/>
        <v>7</v>
      </c>
      <c r="S26" s="1">
        <f t="shared" si="12"/>
        <v>7</v>
      </c>
      <c r="T26" s="1">
        <f t="shared" si="13"/>
        <v>0</v>
      </c>
      <c r="U26" s="1">
        <f t="shared" si="14"/>
        <v>0</v>
      </c>
      <c r="V26" s="1">
        <f t="shared" si="15"/>
        <v>0</v>
      </c>
      <c r="W26" s="1">
        <f t="shared" si="16"/>
        <v>0</v>
      </c>
      <c r="X26" s="1">
        <f t="shared" si="17"/>
        <v>9</v>
      </c>
      <c r="Y26" s="1">
        <f t="shared" si="18"/>
        <v>8</v>
      </c>
      <c r="Z26" s="1">
        <f t="shared" si="19"/>
        <v>0</v>
      </c>
      <c r="AA26" s="1" t="str">
        <f t="shared" si="0"/>
        <v>L</v>
      </c>
      <c r="AB26" s="1">
        <f t="shared" si="20"/>
        <v>1</v>
      </c>
      <c r="AC26" s="1" t="str">
        <f t="shared" si="1"/>
        <v>L</v>
      </c>
      <c r="AD26" s="1">
        <f t="shared" si="24"/>
        <v>4</v>
      </c>
      <c r="AE26" s="1">
        <f t="shared" si="25"/>
        <v>6</v>
      </c>
      <c r="AF26" s="1">
        <f t="shared" si="26"/>
        <v>0</v>
      </c>
      <c r="AG26" s="43"/>
      <c r="AM26" s="1" t="s">
        <v>5</v>
      </c>
    </row>
    <row r="27" spans="1:39" x14ac:dyDescent="0.3">
      <c r="A27" s="42">
        <v>45994</v>
      </c>
      <c r="B27" s="1">
        <v>26</v>
      </c>
      <c r="C27" s="1" t="s">
        <v>65</v>
      </c>
      <c r="D27" s="1" t="s">
        <v>16</v>
      </c>
      <c r="E27" s="1">
        <v>2</v>
      </c>
      <c r="F27" s="1">
        <v>3</v>
      </c>
      <c r="G27" s="1" t="s">
        <v>84</v>
      </c>
      <c r="H27" s="1" t="s">
        <v>84</v>
      </c>
      <c r="I27" s="1">
        <f t="shared" si="2"/>
        <v>13</v>
      </c>
      <c r="J27" s="1">
        <f t="shared" si="3"/>
        <v>12</v>
      </c>
      <c r="K27" s="1">
        <f t="shared" si="4"/>
        <v>2</v>
      </c>
      <c r="L27" s="1">
        <f t="shared" si="5"/>
        <v>1</v>
      </c>
      <c r="M27" s="1">
        <f t="shared" si="6"/>
        <v>1</v>
      </c>
      <c r="N27" s="1">
        <f t="shared" si="7"/>
        <v>1</v>
      </c>
      <c r="O27" s="1">
        <f t="shared" si="8"/>
        <v>6</v>
      </c>
      <c r="P27" s="1">
        <f t="shared" si="9"/>
        <v>5</v>
      </c>
      <c r="Q27" s="1">
        <f t="shared" si="10"/>
        <v>0</v>
      </c>
      <c r="R27" s="1">
        <f t="shared" si="11"/>
        <v>7</v>
      </c>
      <c r="S27" s="1">
        <f t="shared" si="12"/>
        <v>7</v>
      </c>
      <c r="T27" s="1">
        <f t="shared" si="13"/>
        <v>1</v>
      </c>
      <c r="U27" s="1">
        <f t="shared" si="14"/>
        <v>0</v>
      </c>
      <c r="V27" s="1">
        <f t="shared" si="15"/>
        <v>0</v>
      </c>
      <c r="W27" s="1">
        <f t="shared" si="16"/>
        <v>0</v>
      </c>
      <c r="X27" s="1">
        <f t="shared" si="17"/>
        <v>9</v>
      </c>
      <c r="Y27" s="1">
        <f t="shared" si="18"/>
        <v>8</v>
      </c>
      <c r="Z27" s="1">
        <f t="shared" si="19"/>
        <v>0</v>
      </c>
      <c r="AA27" s="1" t="str">
        <f t="shared" si="0"/>
        <v>L</v>
      </c>
      <c r="AB27" s="1">
        <f t="shared" si="20"/>
        <v>2</v>
      </c>
      <c r="AC27" s="1" t="str">
        <f t="shared" si="1"/>
        <v>OTL</v>
      </c>
      <c r="AD27" s="1">
        <f t="shared" si="24"/>
        <v>3</v>
      </c>
      <c r="AE27" s="1">
        <f t="shared" si="25"/>
        <v>6</v>
      </c>
      <c r="AF27" s="1">
        <f t="shared" si="26"/>
        <v>1</v>
      </c>
      <c r="AG27" s="43"/>
      <c r="AM27" s="1" t="s">
        <v>4</v>
      </c>
    </row>
    <row r="28" spans="1:39" x14ac:dyDescent="0.3">
      <c r="A28" s="42">
        <v>45996</v>
      </c>
      <c r="B28" s="1">
        <v>27</v>
      </c>
      <c r="C28" s="1" t="s">
        <v>66</v>
      </c>
      <c r="D28" s="1" t="s">
        <v>28</v>
      </c>
      <c r="E28" s="1">
        <v>4</v>
      </c>
      <c r="F28" s="1">
        <v>1</v>
      </c>
      <c r="G28" s="1" t="s">
        <v>83</v>
      </c>
      <c r="H28" s="1" t="s">
        <v>83</v>
      </c>
      <c r="I28" s="1">
        <f t="shared" si="2"/>
        <v>14</v>
      </c>
      <c r="J28" s="1">
        <f t="shared" si="3"/>
        <v>12</v>
      </c>
      <c r="K28" s="1">
        <f t="shared" si="4"/>
        <v>2</v>
      </c>
      <c r="L28" s="1">
        <f t="shared" si="5"/>
        <v>1</v>
      </c>
      <c r="M28" s="1">
        <f t="shared" si="6"/>
        <v>1</v>
      </c>
      <c r="N28" s="1">
        <f t="shared" si="7"/>
        <v>1</v>
      </c>
      <c r="O28" s="1">
        <f t="shared" si="8"/>
        <v>7</v>
      </c>
      <c r="P28" s="1">
        <f t="shared" si="9"/>
        <v>5</v>
      </c>
      <c r="Q28" s="1">
        <f t="shared" si="10"/>
        <v>0</v>
      </c>
      <c r="R28" s="1">
        <f t="shared" si="11"/>
        <v>7</v>
      </c>
      <c r="S28" s="1">
        <f t="shared" si="12"/>
        <v>7</v>
      </c>
      <c r="T28" s="1">
        <f t="shared" si="13"/>
        <v>1</v>
      </c>
      <c r="U28" s="1">
        <f t="shared" si="14"/>
        <v>0</v>
      </c>
      <c r="V28" s="1">
        <f t="shared" si="15"/>
        <v>0</v>
      </c>
      <c r="W28" s="1">
        <f t="shared" si="16"/>
        <v>0</v>
      </c>
      <c r="X28" s="1">
        <f t="shared" si="17"/>
        <v>9</v>
      </c>
      <c r="Y28" s="1">
        <f t="shared" si="18"/>
        <v>8</v>
      </c>
      <c r="Z28" s="1">
        <f t="shared" si="19"/>
        <v>0</v>
      </c>
      <c r="AA28" s="1" t="str">
        <f t="shared" si="0"/>
        <v>W</v>
      </c>
      <c r="AB28" s="1">
        <f t="shared" si="20"/>
        <v>1</v>
      </c>
      <c r="AC28" s="1" t="str">
        <f t="shared" si="1"/>
        <v>W</v>
      </c>
      <c r="AD28" s="1">
        <f t="shared" si="24"/>
        <v>4</v>
      </c>
      <c r="AE28" s="1">
        <f t="shared" si="25"/>
        <v>5</v>
      </c>
      <c r="AF28" s="1">
        <f t="shared" si="26"/>
        <v>1</v>
      </c>
      <c r="AG28" s="43"/>
      <c r="AM28" s="1" t="s">
        <v>95</v>
      </c>
    </row>
    <row r="29" spans="1:39" x14ac:dyDescent="0.3">
      <c r="A29" s="42">
        <v>45997</v>
      </c>
      <c r="B29" s="1">
        <v>28</v>
      </c>
      <c r="C29" s="1" t="s">
        <v>65</v>
      </c>
      <c r="D29" s="1" t="s">
        <v>20</v>
      </c>
      <c r="E29" s="1">
        <v>2</v>
      </c>
      <c r="F29" s="1">
        <v>6</v>
      </c>
      <c r="G29" s="1" t="s">
        <v>83</v>
      </c>
      <c r="H29" s="1" t="s">
        <v>83</v>
      </c>
      <c r="I29" s="1">
        <f t="shared" si="2"/>
        <v>14</v>
      </c>
      <c r="J29" s="1">
        <f t="shared" si="3"/>
        <v>13</v>
      </c>
      <c r="K29" s="1">
        <f t="shared" si="4"/>
        <v>2</v>
      </c>
      <c r="L29" s="1">
        <f t="shared" si="5"/>
        <v>1</v>
      </c>
      <c r="M29" s="1">
        <f t="shared" si="6"/>
        <v>1</v>
      </c>
      <c r="N29" s="1">
        <f t="shared" si="7"/>
        <v>1</v>
      </c>
      <c r="O29" s="1">
        <f t="shared" si="8"/>
        <v>7</v>
      </c>
      <c r="P29" s="1">
        <f t="shared" si="9"/>
        <v>5</v>
      </c>
      <c r="Q29" s="1">
        <f t="shared" si="10"/>
        <v>0</v>
      </c>
      <c r="R29" s="1">
        <f t="shared" si="11"/>
        <v>7</v>
      </c>
      <c r="S29" s="1">
        <f t="shared" si="12"/>
        <v>8</v>
      </c>
      <c r="T29" s="1">
        <f t="shared" si="13"/>
        <v>1</v>
      </c>
      <c r="U29" s="1">
        <f t="shared" si="14"/>
        <v>0</v>
      </c>
      <c r="V29" s="1">
        <f t="shared" si="15"/>
        <v>0</v>
      </c>
      <c r="W29" s="1">
        <f t="shared" si="16"/>
        <v>0</v>
      </c>
      <c r="X29" s="1">
        <f t="shared" si="17"/>
        <v>9</v>
      </c>
      <c r="Y29" s="1">
        <f t="shared" si="18"/>
        <v>9</v>
      </c>
      <c r="Z29" s="1">
        <f t="shared" si="19"/>
        <v>0</v>
      </c>
      <c r="AA29" s="1" t="str">
        <f t="shared" si="0"/>
        <v>L</v>
      </c>
      <c r="AB29" s="1">
        <f t="shared" si="20"/>
        <v>1</v>
      </c>
      <c r="AC29" s="1" t="str">
        <f t="shared" si="1"/>
        <v>L</v>
      </c>
      <c r="AD29" s="1">
        <f t="shared" si="24"/>
        <v>3</v>
      </c>
      <c r="AE29" s="1">
        <f t="shared" si="25"/>
        <v>6</v>
      </c>
      <c r="AF29" s="1">
        <f t="shared" si="26"/>
        <v>1</v>
      </c>
      <c r="AG29" s="43"/>
      <c r="AM29" s="1" t="s">
        <v>3</v>
      </c>
    </row>
    <row r="30" spans="1:39" x14ac:dyDescent="0.3">
      <c r="A30" s="42">
        <v>46000</v>
      </c>
      <c r="B30" s="1">
        <v>29</v>
      </c>
      <c r="C30" s="1" t="s">
        <v>66</v>
      </c>
      <c r="D30" s="1" t="s">
        <v>22</v>
      </c>
      <c r="E30" s="1">
        <v>3</v>
      </c>
      <c r="F30" s="1">
        <v>4</v>
      </c>
      <c r="G30" s="1" t="s">
        <v>83</v>
      </c>
      <c r="H30" s="1" t="s">
        <v>83</v>
      </c>
      <c r="I30" s="1">
        <f t="shared" si="2"/>
        <v>14</v>
      </c>
      <c r="J30" s="1">
        <f t="shared" si="3"/>
        <v>14</v>
      </c>
      <c r="K30" s="1">
        <f t="shared" si="4"/>
        <v>2</v>
      </c>
      <c r="L30" s="1">
        <f t="shared" si="5"/>
        <v>1</v>
      </c>
      <c r="M30" s="1">
        <f t="shared" si="6"/>
        <v>1</v>
      </c>
      <c r="N30" s="1">
        <f t="shared" si="7"/>
        <v>1</v>
      </c>
      <c r="O30" s="1">
        <f t="shared" si="8"/>
        <v>7</v>
      </c>
      <c r="P30" s="1">
        <f t="shared" si="9"/>
        <v>6</v>
      </c>
      <c r="Q30" s="1">
        <f t="shared" si="10"/>
        <v>0</v>
      </c>
      <c r="R30" s="1">
        <f t="shared" si="11"/>
        <v>7</v>
      </c>
      <c r="S30" s="1">
        <f t="shared" si="12"/>
        <v>8</v>
      </c>
      <c r="T30" s="1">
        <f t="shared" si="13"/>
        <v>1</v>
      </c>
      <c r="U30" s="1">
        <f t="shared" si="14"/>
        <v>0</v>
      </c>
      <c r="V30" s="1">
        <f t="shared" si="15"/>
        <v>1</v>
      </c>
      <c r="W30" s="1">
        <f t="shared" si="16"/>
        <v>0</v>
      </c>
      <c r="X30" s="1">
        <f t="shared" si="17"/>
        <v>9</v>
      </c>
      <c r="Y30" s="1">
        <f t="shared" si="18"/>
        <v>10</v>
      </c>
      <c r="Z30" s="1">
        <f t="shared" si="19"/>
        <v>0</v>
      </c>
      <c r="AA30" s="1" t="str">
        <f t="shared" si="0"/>
        <v>L</v>
      </c>
      <c r="AB30" s="1">
        <f t="shared" si="20"/>
        <v>2</v>
      </c>
      <c r="AC30" s="1" t="str">
        <f t="shared" si="1"/>
        <v>L</v>
      </c>
      <c r="AD30" s="1">
        <f t="shared" si="24"/>
        <v>2</v>
      </c>
      <c r="AE30" s="1">
        <f t="shared" si="25"/>
        <v>7</v>
      </c>
      <c r="AF30" s="1">
        <f t="shared" si="26"/>
        <v>1</v>
      </c>
      <c r="AG30" s="43"/>
      <c r="AM30" s="1" t="s">
        <v>2</v>
      </c>
    </row>
    <row r="31" spans="1:39" x14ac:dyDescent="0.3">
      <c r="A31" s="42">
        <v>46002</v>
      </c>
      <c r="B31" s="1">
        <v>30</v>
      </c>
      <c r="C31" s="1" t="s">
        <v>66</v>
      </c>
      <c r="D31" s="1" t="s">
        <v>29</v>
      </c>
      <c r="E31" s="1">
        <v>3</v>
      </c>
      <c r="F31" s="1">
        <v>6</v>
      </c>
      <c r="G31" s="1" t="s">
        <v>83</v>
      </c>
      <c r="H31" s="1" t="s">
        <v>83</v>
      </c>
      <c r="I31" s="1">
        <f t="shared" si="2"/>
        <v>14</v>
      </c>
      <c r="J31" s="1">
        <f t="shared" si="3"/>
        <v>15</v>
      </c>
      <c r="K31" s="1">
        <f t="shared" si="4"/>
        <v>2</v>
      </c>
      <c r="L31" s="1">
        <f t="shared" si="5"/>
        <v>1</v>
      </c>
      <c r="M31" s="1">
        <f t="shared" si="6"/>
        <v>1</v>
      </c>
      <c r="N31" s="1">
        <f t="shared" si="7"/>
        <v>1</v>
      </c>
      <c r="O31" s="1">
        <f t="shared" si="8"/>
        <v>7</v>
      </c>
      <c r="P31" s="1">
        <f t="shared" si="9"/>
        <v>7</v>
      </c>
      <c r="Q31" s="1">
        <f t="shared" si="10"/>
        <v>0</v>
      </c>
      <c r="R31" s="1">
        <f t="shared" si="11"/>
        <v>7</v>
      </c>
      <c r="S31" s="1">
        <f t="shared" si="12"/>
        <v>8</v>
      </c>
      <c r="T31" s="1">
        <f t="shared" si="13"/>
        <v>1</v>
      </c>
      <c r="U31" s="1">
        <f t="shared" si="14"/>
        <v>0</v>
      </c>
      <c r="V31" s="1">
        <f t="shared" si="15"/>
        <v>0</v>
      </c>
      <c r="W31" s="1">
        <f t="shared" si="16"/>
        <v>0</v>
      </c>
      <c r="X31" s="1">
        <f t="shared" si="17"/>
        <v>9</v>
      </c>
      <c r="Y31" s="1">
        <f t="shared" si="18"/>
        <v>10</v>
      </c>
      <c r="Z31" s="1">
        <f t="shared" si="19"/>
        <v>0</v>
      </c>
      <c r="AA31" s="1" t="str">
        <f t="shared" si="0"/>
        <v>L</v>
      </c>
      <c r="AB31" s="1">
        <f t="shared" si="20"/>
        <v>3</v>
      </c>
      <c r="AC31" s="1" t="str">
        <f t="shared" si="1"/>
        <v>L</v>
      </c>
      <c r="AD31" s="1">
        <f t="shared" si="24"/>
        <v>2</v>
      </c>
      <c r="AE31" s="1">
        <f t="shared" si="25"/>
        <v>7</v>
      </c>
      <c r="AF31" s="1">
        <f t="shared" si="26"/>
        <v>1</v>
      </c>
      <c r="AG31" s="43"/>
      <c r="AM31" s="1" t="s">
        <v>1</v>
      </c>
    </row>
    <row r="32" spans="1:39" x14ac:dyDescent="0.3">
      <c r="A32" s="42">
        <v>46004</v>
      </c>
      <c r="B32" s="1">
        <v>31</v>
      </c>
      <c r="C32" s="1" t="s">
        <v>66</v>
      </c>
      <c r="D32" s="1" t="s">
        <v>1</v>
      </c>
      <c r="E32" s="1">
        <v>5</v>
      </c>
      <c r="F32" s="1">
        <v>1</v>
      </c>
      <c r="G32" s="1" t="s">
        <v>83</v>
      </c>
      <c r="H32" s="1" t="s">
        <v>83</v>
      </c>
      <c r="I32" s="1">
        <f t="shared" si="2"/>
        <v>15</v>
      </c>
      <c r="J32" s="1">
        <f t="shared" si="3"/>
        <v>15</v>
      </c>
      <c r="K32" s="1">
        <f t="shared" si="4"/>
        <v>2</v>
      </c>
      <c r="L32" s="1">
        <f t="shared" si="5"/>
        <v>1</v>
      </c>
      <c r="M32" s="1">
        <f t="shared" si="6"/>
        <v>1</v>
      </c>
      <c r="N32" s="1">
        <f t="shared" si="7"/>
        <v>1</v>
      </c>
      <c r="O32" s="1">
        <f t="shared" si="8"/>
        <v>8</v>
      </c>
      <c r="P32" s="1">
        <f t="shared" si="9"/>
        <v>7</v>
      </c>
      <c r="Q32" s="1">
        <f t="shared" si="10"/>
        <v>0</v>
      </c>
      <c r="R32" s="1">
        <f t="shared" si="11"/>
        <v>7</v>
      </c>
      <c r="S32" s="1">
        <f t="shared" si="12"/>
        <v>8</v>
      </c>
      <c r="T32" s="1">
        <f t="shared" si="13"/>
        <v>1</v>
      </c>
      <c r="U32" s="1">
        <f t="shared" si="14"/>
        <v>0</v>
      </c>
      <c r="V32" s="1">
        <f t="shared" si="15"/>
        <v>0</v>
      </c>
      <c r="W32" s="1">
        <f t="shared" si="16"/>
        <v>0</v>
      </c>
      <c r="X32" s="1">
        <f t="shared" si="17"/>
        <v>9</v>
      </c>
      <c r="Y32" s="1">
        <f t="shared" si="18"/>
        <v>10</v>
      </c>
      <c r="Z32" s="1">
        <f t="shared" si="19"/>
        <v>0</v>
      </c>
      <c r="AA32" s="1" t="str">
        <f t="shared" si="0"/>
        <v>W</v>
      </c>
      <c r="AB32" s="1">
        <f t="shared" si="20"/>
        <v>1</v>
      </c>
      <c r="AC32" s="1" t="str">
        <f t="shared" si="1"/>
        <v>W</v>
      </c>
      <c r="AD32" s="1">
        <f t="shared" si="24"/>
        <v>3</v>
      </c>
      <c r="AE32" s="1">
        <f t="shared" si="25"/>
        <v>6</v>
      </c>
      <c r="AF32" s="1">
        <f t="shared" si="26"/>
        <v>1</v>
      </c>
      <c r="AG32" s="43"/>
    </row>
    <row r="33" spans="1:33" x14ac:dyDescent="0.3">
      <c r="A33" s="42">
        <v>46006</v>
      </c>
      <c r="B33" s="1">
        <v>32</v>
      </c>
      <c r="C33" s="1" t="s">
        <v>66</v>
      </c>
      <c r="D33" s="1" t="s">
        <v>11</v>
      </c>
      <c r="E33" s="1">
        <v>2</v>
      </c>
      <c r="F33" s="1">
        <v>3</v>
      </c>
      <c r="G33" s="1" t="s">
        <v>84</v>
      </c>
      <c r="H33" s="1" t="s">
        <v>83</v>
      </c>
      <c r="I33" s="1">
        <f t="shared" si="2"/>
        <v>15</v>
      </c>
      <c r="J33" s="1">
        <f t="shared" si="3"/>
        <v>15</v>
      </c>
      <c r="K33" s="1">
        <f t="shared" si="4"/>
        <v>2</v>
      </c>
      <c r="L33" s="1">
        <f t="shared" si="5"/>
        <v>2</v>
      </c>
      <c r="M33" s="1">
        <f t="shared" si="6"/>
        <v>1</v>
      </c>
      <c r="N33" s="1">
        <f t="shared" si="7"/>
        <v>1</v>
      </c>
      <c r="O33" s="1">
        <f t="shared" si="8"/>
        <v>8</v>
      </c>
      <c r="P33" s="1">
        <f t="shared" si="9"/>
        <v>7</v>
      </c>
      <c r="Q33" s="1">
        <f t="shared" si="10"/>
        <v>1</v>
      </c>
      <c r="R33" s="1">
        <f t="shared" si="11"/>
        <v>7</v>
      </c>
      <c r="S33" s="1">
        <f t="shared" si="12"/>
        <v>8</v>
      </c>
      <c r="T33" s="1">
        <f t="shared" si="13"/>
        <v>1</v>
      </c>
      <c r="U33" s="1">
        <f t="shared" si="14"/>
        <v>0</v>
      </c>
      <c r="V33" s="1">
        <f t="shared" si="15"/>
        <v>0</v>
      </c>
      <c r="W33" s="1">
        <f t="shared" si="16"/>
        <v>0</v>
      </c>
      <c r="X33" s="1">
        <f t="shared" si="17"/>
        <v>9</v>
      </c>
      <c r="Y33" s="1">
        <f t="shared" si="18"/>
        <v>10</v>
      </c>
      <c r="Z33" s="1">
        <f t="shared" si="19"/>
        <v>0</v>
      </c>
      <c r="AA33" s="1" t="str">
        <f t="shared" si="0"/>
        <v>L</v>
      </c>
      <c r="AB33" s="1">
        <f t="shared" si="20"/>
        <v>1</v>
      </c>
      <c r="AC33" s="1" t="str">
        <f t="shared" si="1"/>
        <v>OTL</v>
      </c>
      <c r="AD33" s="1">
        <f t="shared" si="24"/>
        <v>3</v>
      </c>
      <c r="AE33" s="1">
        <f t="shared" si="25"/>
        <v>5</v>
      </c>
      <c r="AF33" s="1">
        <f t="shared" si="26"/>
        <v>2</v>
      </c>
      <c r="AG33" s="43"/>
    </row>
    <row r="34" spans="1:33" x14ac:dyDescent="0.3">
      <c r="A34" s="42">
        <v>46008</v>
      </c>
      <c r="B34" s="1">
        <v>33</v>
      </c>
      <c r="C34" s="1" t="s">
        <v>65</v>
      </c>
      <c r="D34" s="1" t="s">
        <v>6</v>
      </c>
      <c r="E34" s="1">
        <v>0</v>
      </c>
      <c r="F34" s="1">
        <v>1</v>
      </c>
      <c r="G34" s="1" t="s">
        <v>83</v>
      </c>
      <c r="H34" s="1" t="s">
        <v>83</v>
      </c>
      <c r="I34" s="1">
        <f t="shared" si="2"/>
        <v>15</v>
      </c>
      <c r="J34" s="1">
        <f t="shared" si="3"/>
        <v>16</v>
      </c>
      <c r="K34" s="1">
        <f t="shared" si="4"/>
        <v>2</v>
      </c>
      <c r="L34" s="1">
        <f t="shared" si="5"/>
        <v>2</v>
      </c>
      <c r="M34" s="1">
        <f t="shared" si="6"/>
        <v>1</v>
      </c>
      <c r="N34" s="1">
        <f t="shared" si="7"/>
        <v>1</v>
      </c>
      <c r="O34" s="1">
        <f t="shared" si="8"/>
        <v>8</v>
      </c>
      <c r="P34" s="1">
        <f t="shared" si="9"/>
        <v>7</v>
      </c>
      <c r="Q34" s="1">
        <f t="shared" si="10"/>
        <v>1</v>
      </c>
      <c r="R34" s="1">
        <f t="shared" si="11"/>
        <v>7</v>
      </c>
      <c r="S34" s="1">
        <f t="shared" si="12"/>
        <v>9</v>
      </c>
      <c r="T34" s="1">
        <f t="shared" si="13"/>
        <v>1</v>
      </c>
      <c r="U34" s="1">
        <f t="shared" si="14"/>
        <v>0</v>
      </c>
      <c r="V34" s="1">
        <f t="shared" si="15"/>
        <v>1</v>
      </c>
      <c r="W34" s="1">
        <f t="shared" si="16"/>
        <v>0</v>
      </c>
      <c r="X34" s="1">
        <f t="shared" si="17"/>
        <v>9</v>
      </c>
      <c r="Y34" s="1">
        <f t="shared" si="18"/>
        <v>11</v>
      </c>
      <c r="Z34" s="1">
        <f t="shared" si="19"/>
        <v>0</v>
      </c>
      <c r="AA34" s="1" t="str">
        <f t="shared" ref="AA34:AA65" si="27">IF(E34="","",IF(E34&gt;F34,"W","L"))</f>
        <v>L</v>
      </c>
      <c r="AB34" s="1">
        <f t="shared" si="20"/>
        <v>2</v>
      </c>
      <c r="AC34" s="1" t="str">
        <f t="shared" ref="AC34:AC65" si="28">IF(E34="","",IF(E34&gt;F34,"W",IF(AND(E34&lt;F34,G34=$AK$2,H34=$AK$2),"L","OTL")))</f>
        <v>L</v>
      </c>
      <c r="AD34" s="1">
        <f t="shared" si="24"/>
        <v>3</v>
      </c>
      <c r="AE34" s="1">
        <f t="shared" si="25"/>
        <v>5</v>
      </c>
      <c r="AF34" s="1">
        <f t="shared" si="26"/>
        <v>2</v>
      </c>
      <c r="AG34" s="43"/>
    </row>
    <row r="35" spans="1:33" x14ac:dyDescent="0.3">
      <c r="A35" s="42">
        <v>46010</v>
      </c>
      <c r="B35" s="1">
        <v>34</v>
      </c>
      <c r="C35" s="1" t="s">
        <v>65</v>
      </c>
      <c r="D35" s="1" t="s">
        <v>24</v>
      </c>
      <c r="E35" s="1">
        <v>2</v>
      </c>
      <c r="F35" s="1">
        <v>3</v>
      </c>
      <c r="G35" s="1" t="s">
        <v>83</v>
      </c>
      <c r="H35" s="1" t="s">
        <v>83</v>
      </c>
      <c r="I35" s="1">
        <f t="shared" ref="I35:I66" si="29">IF(E35="","",IF(E35&gt;F35,I34+1,I34))</f>
        <v>15</v>
      </c>
      <c r="J35" s="1">
        <f t="shared" ref="J35:J66" si="30">IF(E35="","",IF(AND(F35&gt;E35,G35=$AK$2,H35=$AK$2),J34+1,J34))</f>
        <v>17</v>
      </c>
      <c r="K35" s="1">
        <f t="shared" ref="K35:K66" si="31">IF(E35="","",IF(AND(G35=$AK$1,E35&gt;F35),K34+1,K34))</f>
        <v>2</v>
      </c>
      <c r="L35" s="1">
        <f t="shared" ref="L35:L66" si="32">IF(E35="","",IF(AND(OR(G35=$AK$1,H35=$AK$1),E35&lt;F35),L34+1,L34))</f>
        <v>2</v>
      </c>
      <c r="M35" s="1">
        <f t="shared" ref="M35:M66" si="33">IF(E35="","",IF(AND(H35=$AK$1,E35&gt;F35),M34+1,M34))</f>
        <v>1</v>
      </c>
      <c r="N35" s="1">
        <f t="shared" ref="N35:N66" si="34">IF(E35="","",IF(AND(H35=$AK$1,E35&lt;F35),N34+1,N34))</f>
        <v>1</v>
      </c>
      <c r="O35" s="1">
        <f t="shared" ref="O35:O66" si="35">IF(E35="","",IF(AND(C35=$AL$1,E35&gt;F35),O34+1,O34))</f>
        <v>8</v>
      </c>
      <c r="P35" s="1">
        <f t="shared" ref="P35:P66" si="36">IF(E35="","",IF(AND(C35=$AL$1,F35&gt;E35,G35=$AK$2,H35=$AK$2), P34+1, P34))</f>
        <v>7</v>
      </c>
      <c r="Q35" s="1">
        <f t="shared" ref="Q35:Q66" si="37">IF(E35="","",IF(AND(C35=$AL$1,F35&gt;E35,OR(G35=$AK$1,H35=$AK$1)),Q34+1, Q34))</f>
        <v>1</v>
      </c>
      <c r="R35" s="1">
        <f t="shared" ref="R35:R66" si="38">IF(E35="","",IF(AND(C35=$AL$2,E35&gt;F35),R34+1,R34))</f>
        <v>7</v>
      </c>
      <c r="S35" s="1">
        <f t="shared" ref="S35:S66" si="39">IF(E35="","",IF(AND(C35=$AL$2,F35&gt;E35,G35=$AK$2,H35=$AK$2),S34+1,S34))</f>
        <v>10</v>
      </c>
      <c r="T35" s="1">
        <f t="shared" ref="T35:T66" si="40">IF(E35="","",IF(AND(C35=$AL$2,F35&gt;E35,OR(G35=$AK$1,H35=$AK$1)), T34+1, T34))</f>
        <v>1</v>
      </c>
      <c r="U35" s="1">
        <f t="shared" si="14"/>
        <v>0</v>
      </c>
      <c r="V35" s="1">
        <f t="shared" si="15"/>
        <v>1</v>
      </c>
      <c r="W35" s="1">
        <f t="shared" si="16"/>
        <v>0</v>
      </c>
      <c r="X35" s="1">
        <f t="shared" ref="X35:X66" si="41">IF(E35="","",IF(AND(E35&gt;F35,COUNTIF($AN$1:$AN$15,D35)=1),X34+1,X34))</f>
        <v>9</v>
      </c>
      <c r="Y35" s="1">
        <f t="shared" ref="Y35:Y66" si="42">IF(E35="","",IF(AND(E35&lt;F35,G35=$AK$2,H35=$AK$2,COUNTIF($AN$1:$AN$15,D35)=1),Y34+1,Y34))</f>
        <v>12</v>
      </c>
      <c r="Z35" s="1">
        <f t="shared" ref="Z35:Z66" si="43">IF(E35="","",IF(AND(E35&lt;F35,COUNTIF($AN$1:$AN$15,D35)=1,OR(G35=$AK$1,H35=$AK$1)), Z34+1, Z34))</f>
        <v>0</v>
      </c>
      <c r="AA35" s="1" t="str">
        <f t="shared" si="27"/>
        <v>L</v>
      </c>
      <c r="AB35" s="1">
        <f t="shared" ref="AB35:AB66" si="44">IF(AA35="","",IF(AA35=AA34,AB34+1,1))</f>
        <v>3</v>
      </c>
      <c r="AC35" s="1" t="str">
        <f t="shared" si="28"/>
        <v>L</v>
      </c>
      <c r="AD35" s="1">
        <f t="shared" si="24"/>
        <v>2</v>
      </c>
      <c r="AE35" s="1">
        <f t="shared" si="25"/>
        <v>6</v>
      </c>
      <c r="AF35" s="1">
        <f t="shared" si="26"/>
        <v>2</v>
      </c>
      <c r="AG35" s="43"/>
    </row>
    <row r="36" spans="1:33" x14ac:dyDescent="0.3">
      <c r="A36" s="42">
        <v>46012</v>
      </c>
      <c r="B36" s="1">
        <v>35</v>
      </c>
      <c r="C36" s="1" t="s">
        <v>65</v>
      </c>
      <c r="D36" s="1" t="s">
        <v>95</v>
      </c>
      <c r="E36" s="1">
        <v>3</v>
      </c>
      <c r="F36" s="1">
        <v>4</v>
      </c>
      <c r="G36" s="1" t="s">
        <v>84</v>
      </c>
      <c r="H36" s="1" t="s">
        <v>83</v>
      </c>
      <c r="I36" s="1">
        <f t="shared" si="29"/>
        <v>15</v>
      </c>
      <c r="J36" s="1">
        <f t="shared" si="30"/>
        <v>17</v>
      </c>
      <c r="K36" s="1">
        <f t="shared" si="31"/>
        <v>2</v>
      </c>
      <c r="L36" s="1">
        <f t="shared" si="32"/>
        <v>3</v>
      </c>
      <c r="M36" s="1">
        <f t="shared" si="33"/>
        <v>1</v>
      </c>
      <c r="N36" s="1">
        <f t="shared" si="34"/>
        <v>1</v>
      </c>
      <c r="O36" s="1">
        <f t="shared" si="35"/>
        <v>8</v>
      </c>
      <c r="P36" s="1">
        <f t="shared" si="36"/>
        <v>7</v>
      </c>
      <c r="Q36" s="1">
        <f t="shared" si="37"/>
        <v>1</v>
      </c>
      <c r="R36" s="1">
        <f t="shared" si="38"/>
        <v>7</v>
      </c>
      <c r="S36" s="1">
        <f t="shared" si="39"/>
        <v>10</v>
      </c>
      <c r="T36" s="1">
        <f t="shared" si="40"/>
        <v>2</v>
      </c>
      <c r="U36" s="1">
        <f t="shared" si="14"/>
        <v>0</v>
      </c>
      <c r="V36" s="1">
        <f t="shared" si="15"/>
        <v>0</v>
      </c>
      <c r="W36" s="1">
        <f t="shared" si="16"/>
        <v>1</v>
      </c>
      <c r="X36" s="1">
        <f t="shared" si="41"/>
        <v>9</v>
      </c>
      <c r="Y36" s="1">
        <f t="shared" si="42"/>
        <v>12</v>
      </c>
      <c r="Z36" s="1">
        <f t="shared" si="43"/>
        <v>1</v>
      </c>
      <c r="AA36" s="1" t="str">
        <f t="shared" si="27"/>
        <v>L</v>
      </c>
      <c r="AB36" s="1">
        <f t="shared" si="44"/>
        <v>4</v>
      </c>
      <c r="AC36" s="1" t="str">
        <f t="shared" si="28"/>
        <v>OTL</v>
      </c>
      <c r="AD36" s="1">
        <f t="shared" si="24"/>
        <v>2</v>
      </c>
      <c r="AE36" s="1">
        <f t="shared" si="25"/>
        <v>5</v>
      </c>
      <c r="AF36" s="1">
        <f t="shared" si="26"/>
        <v>3</v>
      </c>
      <c r="AG36" s="43"/>
    </row>
    <row r="37" spans="1:33" x14ac:dyDescent="0.3">
      <c r="A37" s="42">
        <v>46018</v>
      </c>
      <c r="B37" s="1">
        <v>36</v>
      </c>
      <c r="C37" s="1" t="s">
        <v>66</v>
      </c>
      <c r="D37" s="1" t="s">
        <v>17</v>
      </c>
      <c r="E37" s="1">
        <v>3</v>
      </c>
      <c r="F37" s="1">
        <v>4</v>
      </c>
      <c r="G37" s="1" t="s">
        <v>84</v>
      </c>
      <c r="H37" s="1" t="s">
        <v>83</v>
      </c>
      <c r="I37" s="1">
        <f t="shared" si="29"/>
        <v>15</v>
      </c>
      <c r="J37" s="1">
        <f t="shared" si="30"/>
        <v>17</v>
      </c>
      <c r="K37" s="1">
        <f t="shared" si="31"/>
        <v>2</v>
      </c>
      <c r="L37" s="1">
        <f t="shared" si="32"/>
        <v>4</v>
      </c>
      <c r="M37" s="1">
        <f t="shared" si="33"/>
        <v>1</v>
      </c>
      <c r="N37" s="1">
        <f t="shared" si="34"/>
        <v>1</v>
      </c>
      <c r="O37" s="1">
        <f t="shared" si="35"/>
        <v>8</v>
      </c>
      <c r="P37" s="1">
        <f t="shared" si="36"/>
        <v>7</v>
      </c>
      <c r="Q37" s="1">
        <f t="shared" si="37"/>
        <v>2</v>
      </c>
      <c r="R37" s="1">
        <f t="shared" si="38"/>
        <v>7</v>
      </c>
      <c r="S37" s="1">
        <f t="shared" si="39"/>
        <v>10</v>
      </c>
      <c r="T37" s="1">
        <f t="shared" si="40"/>
        <v>2</v>
      </c>
      <c r="U37" s="1">
        <f t="shared" si="14"/>
        <v>0</v>
      </c>
      <c r="V37" s="1">
        <f t="shared" si="15"/>
        <v>0</v>
      </c>
      <c r="W37" s="1">
        <f t="shared" si="16"/>
        <v>1</v>
      </c>
      <c r="X37" s="1">
        <f t="shared" si="41"/>
        <v>9</v>
      </c>
      <c r="Y37" s="1">
        <f t="shared" si="42"/>
        <v>12</v>
      </c>
      <c r="Z37" s="1">
        <f t="shared" si="43"/>
        <v>2</v>
      </c>
      <c r="AA37" s="1" t="str">
        <f t="shared" si="27"/>
        <v>L</v>
      </c>
      <c r="AB37" s="1">
        <f t="shared" si="44"/>
        <v>5</v>
      </c>
      <c r="AC37" s="1" t="str">
        <f t="shared" si="28"/>
        <v>OTL</v>
      </c>
      <c r="AD37" s="1">
        <f t="shared" si="24"/>
        <v>2</v>
      </c>
      <c r="AE37" s="1">
        <f t="shared" si="25"/>
        <v>5</v>
      </c>
      <c r="AF37" s="1">
        <f t="shared" si="26"/>
        <v>3</v>
      </c>
      <c r="AG37" s="43"/>
    </row>
    <row r="38" spans="1:33" x14ac:dyDescent="0.3">
      <c r="A38" s="42">
        <v>46020</v>
      </c>
      <c r="B38" s="1">
        <v>37</v>
      </c>
      <c r="C38" s="1" t="s">
        <v>66</v>
      </c>
      <c r="D38" s="1" t="s">
        <v>20</v>
      </c>
      <c r="E38" s="1">
        <v>1</v>
      </c>
      <c r="F38" s="1">
        <v>3</v>
      </c>
      <c r="G38" s="1" t="s">
        <v>83</v>
      </c>
      <c r="H38" s="1" t="s">
        <v>83</v>
      </c>
      <c r="I38" s="1">
        <f t="shared" si="29"/>
        <v>15</v>
      </c>
      <c r="J38" s="1">
        <f t="shared" si="30"/>
        <v>18</v>
      </c>
      <c r="K38" s="1">
        <f t="shared" si="31"/>
        <v>2</v>
      </c>
      <c r="L38" s="1">
        <f t="shared" si="32"/>
        <v>4</v>
      </c>
      <c r="M38" s="1">
        <f t="shared" si="33"/>
        <v>1</v>
      </c>
      <c r="N38" s="1">
        <f t="shared" si="34"/>
        <v>1</v>
      </c>
      <c r="O38" s="1">
        <f t="shared" si="35"/>
        <v>8</v>
      </c>
      <c r="P38" s="1">
        <f t="shared" si="36"/>
        <v>8</v>
      </c>
      <c r="Q38" s="1">
        <f t="shared" si="37"/>
        <v>2</v>
      </c>
      <c r="R38" s="1">
        <f t="shared" si="38"/>
        <v>7</v>
      </c>
      <c r="S38" s="1">
        <f t="shared" si="39"/>
        <v>10</v>
      </c>
      <c r="T38" s="1">
        <f t="shared" si="40"/>
        <v>2</v>
      </c>
      <c r="U38" s="1">
        <f t="shared" si="14"/>
        <v>0</v>
      </c>
      <c r="V38" s="1">
        <f t="shared" si="15"/>
        <v>0</v>
      </c>
      <c r="W38" s="1">
        <f t="shared" si="16"/>
        <v>0</v>
      </c>
      <c r="X38" s="1">
        <f t="shared" si="41"/>
        <v>9</v>
      </c>
      <c r="Y38" s="1">
        <f t="shared" si="42"/>
        <v>13</v>
      </c>
      <c r="Z38" s="1">
        <f t="shared" si="43"/>
        <v>2</v>
      </c>
      <c r="AA38" s="1" t="str">
        <f t="shared" si="27"/>
        <v>L</v>
      </c>
      <c r="AB38" s="1">
        <f t="shared" si="44"/>
        <v>6</v>
      </c>
      <c r="AC38" s="1" t="str">
        <f t="shared" si="28"/>
        <v>L</v>
      </c>
      <c r="AD38" s="1">
        <f t="shared" si="24"/>
        <v>1</v>
      </c>
      <c r="AE38" s="1">
        <f t="shared" si="25"/>
        <v>6</v>
      </c>
      <c r="AF38" s="1">
        <f t="shared" si="26"/>
        <v>3</v>
      </c>
      <c r="AG38" s="43"/>
    </row>
    <row r="39" spans="1:33" x14ac:dyDescent="0.3">
      <c r="A39" s="42">
        <v>46022</v>
      </c>
      <c r="B39" s="1">
        <v>38</v>
      </c>
      <c r="C39" s="1" t="s">
        <v>65</v>
      </c>
      <c r="D39" s="1" t="s">
        <v>21</v>
      </c>
      <c r="E39" s="1">
        <v>1</v>
      </c>
      <c r="F39" s="1">
        <v>2</v>
      </c>
      <c r="G39" s="1" t="s">
        <v>83</v>
      </c>
      <c r="H39" s="1" t="s">
        <v>83</v>
      </c>
      <c r="I39" s="1">
        <f t="shared" si="29"/>
        <v>15</v>
      </c>
      <c r="J39" s="1">
        <f t="shared" si="30"/>
        <v>19</v>
      </c>
      <c r="K39" s="1">
        <f t="shared" si="31"/>
        <v>2</v>
      </c>
      <c r="L39" s="1">
        <f t="shared" si="32"/>
        <v>4</v>
      </c>
      <c r="M39" s="1">
        <f t="shared" si="33"/>
        <v>1</v>
      </c>
      <c r="N39" s="1">
        <f t="shared" si="34"/>
        <v>1</v>
      </c>
      <c r="O39" s="1">
        <f t="shared" si="35"/>
        <v>8</v>
      </c>
      <c r="P39" s="1">
        <f t="shared" si="36"/>
        <v>8</v>
      </c>
      <c r="Q39" s="1">
        <f t="shared" si="37"/>
        <v>2</v>
      </c>
      <c r="R39" s="1">
        <f t="shared" si="38"/>
        <v>7</v>
      </c>
      <c r="S39" s="1">
        <f t="shared" si="39"/>
        <v>11</v>
      </c>
      <c r="T39" s="1">
        <f t="shared" si="40"/>
        <v>2</v>
      </c>
      <c r="U39" s="1">
        <f t="shared" si="14"/>
        <v>0</v>
      </c>
      <c r="V39" s="1">
        <f t="shared" si="15"/>
        <v>0</v>
      </c>
      <c r="W39" s="1">
        <f t="shared" si="16"/>
        <v>0</v>
      </c>
      <c r="X39" s="1">
        <f t="shared" si="41"/>
        <v>9</v>
      </c>
      <c r="Y39" s="1">
        <f t="shared" si="42"/>
        <v>13</v>
      </c>
      <c r="Z39" s="1">
        <f t="shared" si="43"/>
        <v>2</v>
      </c>
      <c r="AA39" s="1" t="str">
        <f t="shared" si="27"/>
        <v>L</v>
      </c>
      <c r="AB39" s="1">
        <f t="shared" si="44"/>
        <v>7</v>
      </c>
      <c r="AC39" s="1" t="str">
        <f t="shared" si="28"/>
        <v>L</v>
      </c>
      <c r="AD39" s="1">
        <f t="shared" si="24"/>
        <v>1</v>
      </c>
      <c r="AE39" s="1">
        <f t="shared" si="25"/>
        <v>6</v>
      </c>
      <c r="AF39" s="1">
        <f t="shared" si="26"/>
        <v>3</v>
      </c>
      <c r="AG39" s="43"/>
    </row>
    <row r="40" spans="1:33" x14ac:dyDescent="0.3">
      <c r="A40" s="42">
        <v>46023</v>
      </c>
      <c r="B40" s="1">
        <v>39</v>
      </c>
      <c r="C40" s="1" t="s">
        <v>65</v>
      </c>
      <c r="D40" s="1" t="s">
        <v>4</v>
      </c>
      <c r="E40" s="1">
        <v>5</v>
      </c>
      <c r="F40" s="1">
        <v>6</v>
      </c>
      <c r="G40" s="1" t="s">
        <v>83</v>
      </c>
      <c r="H40" s="1" t="s">
        <v>83</v>
      </c>
      <c r="I40" s="1">
        <f t="shared" si="29"/>
        <v>15</v>
      </c>
      <c r="J40" s="1">
        <f t="shared" si="30"/>
        <v>20</v>
      </c>
      <c r="K40" s="1">
        <f t="shared" si="31"/>
        <v>2</v>
      </c>
      <c r="L40" s="1">
        <f t="shared" si="32"/>
        <v>4</v>
      </c>
      <c r="M40" s="1">
        <f t="shared" si="33"/>
        <v>1</v>
      </c>
      <c r="N40" s="1">
        <f t="shared" si="34"/>
        <v>1</v>
      </c>
      <c r="O40" s="1">
        <f t="shared" si="35"/>
        <v>8</v>
      </c>
      <c r="P40" s="1">
        <f t="shared" si="36"/>
        <v>8</v>
      </c>
      <c r="Q40" s="1">
        <f t="shared" si="37"/>
        <v>2</v>
      </c>
      <c r="R40" s="1">
        <f t="shared" si="38"/>
        <v>7</v>
      </c>
      <c r="S40" s="1">
        <f t="shared" si="39"/>
        <v>12</v>
      </c>
      <c r="T40" s="1">
        <f t="shared" si="40"/>
        <v>2</v>
      </c>
      <c r="U40" s="1">
        <f t="shared" si="14"/>
        <v>0</v>
      </c>
      <c r="V40" s="1">
        <f t="shared" si="15"/>
        <v>0</v>
      </c>
      <c r="W40" s="1">
        <f t="shared" si="16"/>
        <v>0</v>
      </c>
      <c r="X40" s="1">
        <f t="shared" si="41"/>
        <v>9</v>
      </c>
      <c r="Y40" s="1">
        <f t="shared" si="42"/>
        <v>13</v>
      </c>
      <c r="Z40" s="1">
        <f t="shared" si="43"/>
        <v>2</v>
      </c>
      <c r="AA40" s="1" t="str">
        <f t="shared" si="27"/>
        <v>L</v>
      </c>
      <c r="AB40" s="1">
        <f t="shared" si="44"/>
        <v>8</v>
      </c>
      <c r="AC40" s="1" t="str">
        <f t="shared" si="28"/>
        <v>L</v>
      </c>
      <c r="AD40" s="1">
        <f t="shared" si="24"/>
        <v>1</v>
      </c>
      <c r="AE40" s="1">
        <f t="shared" si="25"/>
        <v>6</v>
      </c>
      <c r="AF40" s="1">
        <f t="shared" si="26"/>
        <v>3</v>
      </c>
      <c r="AG40" s="43"/>
    </row>
    <row r="41" spans="1:33" x14ac:dyDescent="0.3">
      <c r="A41" s="42">
        <v>46025</v>
      </c>
      <c r="B41" s="1">
        <v>40</v>
      </c>
      <c r="C41" s="1" t="s">
        <v>65</v>
      </c>
      <c r="D41" s="1" t="s">
        <v>11</v>
      </c>
      <c r="E41" s="1">
        <v>2</v>
      </c>
      <c r="F41" s="1">
        <v>4</v>
      </c>
      <c r="G41" s="1" t="s">
        <v>83</v>
      </c>
      <c r="H41" s="1" t="s">
        <v>83</v>
      </c>
      <c r="I41" s="1">
        <f t="shared" si="29"/>
        <v>15</v>
      </c>
      <c r="J41" s="1">
        <f t="shared" si="30"/>
        <v>21</v>
      </c>
      <c r="K41" s="1">
        <f t="shared" si="31"/>
        <v>2</v>
      </c>
      <c r="L41" s="1">
        <f t="shared" si="32"/>
        <v>4</v>
      </c>
      <c r="M41" s="1">
        <f t="shared" si="33"/>
        <v>1</v>
      </c>
      <c r="N41" s="1">
        <f t="shared" si="34"/>
        <v>1</v>
      </c>
      <c r="O41" s="1">
        <f t="shared" si="35"/>
        <v>8</v>
      </c>
      <c r="P41" s="1">
        <f t="shared" si="36"/>
        <v>8</v>
      </c>
      <c r="Q41" s="1">
        <f t="shared" si="37"/>
        <v>2</v>
      </c>
      <c r="R41" s="1">
        <f t="shared" si="38"/>
        <v>7</v>
      </c>
      <c r="S41" s="1">
        <f t="shared" si="39"/>
        <v>13</v>
      </c>
      <c r="T41" s="1">
        <f t="shared" si="40"/>
        <v>2</v>
      </c>
      <c r="U41" s="1">
        <f t="shared" si="14"/>
        <v>0</v>
      </c>
      <c r="V41" s="1">
        <f t="shared" si="15"/>
        <v>0</v>
      </c>
      <c r="W41" s="1">
        <f t="shared" si="16"/>
        <v>0</v>
      </c>
      <c r="X41" s="1">
        <f t="shared" si="41"/>
        <v>9</v>
      </c>
      <c r="Y41" s="1">
        <f t="shared" si="42"/>
        <v>13</v>
      </c>
      <c r="Z41" s="1">
        <f t="shared" si="43"/>
        <v>2</v>
      </c>
      <c r="AA41" s="1" t="str">
        <f t="shared" si="27"/>
        <v>L</v>
      </c>
      <c r="AB41" s="1">
        <f t="shared" si="44"/>
        <v>9</v>
      </c>
      <c r="AC41" s="1" t="str">
        <f t="shared" si="28"/>
        <v>L</v>
      </c>
      <c r="AD41" s="1">
        <f t="shared" si="24"/>
        <v>1</v>
      </c>
      <c r="AE41" s="1">
        <f t="shared" si="25"/>
        <v>6</v>
      </c>
      <c r="AF41" s="1">
        <f t="shared" si="26"/>
        <v>3</v>
      </c>
      <c r="AG41" s="43"/>
    </row>
    <row r="42" spans="1:33" x14ac:dyDescent="0.3">
      <c r="A42" s="42">
        <v>46028</v>
      </c>
      <c r="B42" s="1">
        <v>41</v>
      </c>
      <c r="C42" s="1" t="s">
        <v>66</v>
      </c>
      <c r="D42" s="1" t="s">
        <v>2</v>
      </c>
      <c r="E42" s="1">
        <v>3</v>
      </c>
      <c r="F42" s="1">
        <v>4</v>
      </c>
      <c r="G42" s="1" t="s">
        <v>84</v>
      </c>
      <c r="H42" s="1" t="s">
        <v>83</v>
      </c>
      <c r="I42" s="1">
        <f t="shared" si="29"/>
        <v>15</v>
      </c>
      <c r="J42" s="1">
        <f t="shared" si="30"/>
        <v>21</v>
      </c>
      <c r="K42" s="1">
        <f t="shared" si="31"/>
        <v>2</v>
      </c>
      <c r="L42" s="1">
        <f t="shared" si="32"/>
        <v>5</v>
      </c>
      <c r="M42" s="1">
        <f t="shared" si="33"/>
        <v>1</v>
      </c>
      <c r="N42" s="1">
        <f t="shared" si="34"/>
        <v>1</v>
      </c>
      <c r="O42" s="1">
        <f t="shared" si="35"/>
        <v>8</v>
      </c>
      <c r="P42" s="1">
        <f t="shared" si="36"/>
        <v>8</v>
      </c>
      <c r="Q42" s="1">
        <f t="shared" si="37"/>
        <v>3</v>
      </c>
      <c r="R42" s="1">
        <f t="shared" si="38"/>
        <v>7</v>
      </c>
      <c r="S42" s="1">
        <f t="shared" si="39"/>
        <v>13</v>
      </c>
      <c r="T42" s="1">
        <f t="shared" si="40"/>
        <v>2</v>
      </c>
      <c r="U42" s="1">
        <f t="shared" si="14"/>
        <v>0</v>
      </c>
      <c r="V42" s="1">
        <f t="shared" si="15"/>
        <v>0</v>
      </c>
      <c r="W42" s="1">
        <f t="shared" si="16"/>
        <v>0</v>
      </c>
      <c r="X42" s="1">
        <f t="shared" si="41"/>
        <v>9</v>
      </c>
      <c r="Y42" s="1">
        <f t="shared" si="42"/>
        <v>13</v>
      </c>
      <c r="Z42" s="1">
        <f t="shared" si="43"/>
        <v>3</v>
      </c>
      <c r="AA42" s="1" t="str">
        <f t="shared" si="27"/>
        <v>L</v>
      </c>
      <c r="AB42" s="1">
        <f t="shared" si="44"/>
        <v>10</v>
      </c>
      <c r="AC42" s="1" t="str">
        <f t="shared" si="28"/>
        <v>OTL</v>
      </c>
      <c r="AD42" s="1">
        <f t="shared" si="24"/>
        <v>0</v>
      </c>
      <c r="AE42" s="1">
        <f t="shared" si="25"/>
        <v>6</v>
      </c>
      <c r="AF42" s="1">
        <f t="shared" si="26"/>
        <v>4</v>
      </c>
      <c r="AG42" s="43"/>
    </row>
    <row r="43" spans="1:33" x14ac:dyDescent="0.3">
      <c r="A43" s="42">
        <v>46030</v>
      </c>
      <c r="B43" s="1">
        <v>42</v>
      </c>
      <c r="C43" s="1" t="s">
        <v>66</v>
      </c>
      <c r="D43" s="1" t="s">
        <v>20</v>
      </c>
      <c r="E43" s="1">
        <v>3</v>
      </c>
      <c r="F43" s="1">
        <v>4</v>
      </c>
      <c r="G43" s="1" t="s">
        <v>83</v>
      </c>
      <c r="H43" s="1" t="s">
        <v>83</v>
      </c>
      <c r="I43" s="1">
        <f t="shared" si="29"/>
        <v>15</v>
      </c>
      <c r="J43" s="1">
        <f t="shared" si="30"/>
        <v>22</v>
      </c>
      <c r="K43" s="1">
        <f t="shared" si="31"/>
        <v>2</v>
      </c>
      <c r="L43" s="1">
        <f t="shared" si="32"/>
        <v>5</v>
      </c>
      <c r="M43" s="1">
        <f t="shared" si="33"/>
        <v>1</v>
      </c>
      <c r="N43" s="1">
        <f t="shared" si="34"/>
        <v>1</v>
      </c>
      <c r="O43" s="1">
        <f t="shared" si="35"/>
        <v>8</v>
      </c>
      <c r="P43" s="1">
        <f t="shared" si="36"/>
        <v>9</v>
      </c>
      <c r="Q43" s="1">
        <f t="shared" si="37"/>
        <v>3</v>
      </c>
      <c r="R43" s="1">
        <f t="shared" si="38"/>
        <v>7</v>
      </c>
      <c r="S43" s="1">
        <f t="shared" si="39"/>
        <v>13</v>
      </c>
      <c r="T43" s="1">
        <f t="shared" si="40"/>
        <v>2</v>
      </c>
      <c r="U43" s="1">
        <f t="shared" si="14"/>
        <v>0</v>
      </c>
      <c r="V43" s="1">
        <f t="shared" si="15"/>
        <v>0</v>
      </c>
      <c r="W43" s="1">
        <f t="shared" si="16"/>
        <v>0</v>
      </c>
      <c r="X43" s="1">
        <f t="shared" si="41"/>
        <v>9</v>
      </c>
      <c r="Y43" s="1">
        <f t="shared" si="42"/>
        <v>14</v>
      </c>
      <c r="Z43" s="1">
        <f t="shared" si="43"/>
        <v>3</v>
      </c>
      <c r="AA43" s="1" t="str">
        <f t="shared" si="27"/>
        <v>L</v>
      </c>
      <c r="AB43" s="1">
        <f t="shared" si="44"/>
        <v>11</v>
      </c>
      <c r="AC43" s="1" t="str">
        <f t="shared" si="28"/>
        <v>L</v>
      </c>
      <c r="AD43" s="1">
        <f t="shared" si="24"/>
        <v>0</v>
      </c>
      <c r="AE43" s="1">
        <f t="shared" si="25"/>
        <v>7</v>
      </c>
      <c r="AF43" s="1">
        <f t="shared" si="26"/>
        <v>3</v>
      </c>
      <c r="AG43" s="43"/>
    </row>
    <row r="44" spans="1:33" x14ac:dyDescent="0.3">
      <c r="A44" s="42">
        <v>46031</v>
      </c>
      <c r="B44" s="1">
        <v>43</v>
      </c>
      <c r="C44" s="1" t="s">
        <v>66</v>
      </c>
      <c r="D44" s="1" t="s">
        <v>18</v>
      </c>
      <c r="E44" s="1">
        <v>5</v>
      </c>
      <c r="F44" s="1">
        <v>1</v>
      </c>
      <c r="G44" s="1" t="s">
        <v>83</v>
      </c>
      <c r="H44" s="1" t="s">
        <v>83</v>
      </c>
      <c r="I44" s="1">
        <f t="shared" si="29"/>
        <v>16</v>
      </c>
      <c r="J44" s="1">
        <f t="shared" si="30"/>
        <v>22</v>
      </c>
      <c r="K44" s="1">
        <f t="shared" si="31"/>
        <v>2</v>
      </c>
      <c r="L44" s="1">
        <f t="shared" si="32"/>
        <v>5</v>
      </c>
      <c r="M44" s="1">
        <f t="shared" si="33"/>
        <v>1</v>
      </c>
      <c r="N44" s="1">
        <f t="shared" si="34"/>
        <v>1</v>
      </c>
      <c r="O44" s="1">
        <f t="shared" si="35"/>
        <v>9</v>
      </c>
      <c r="P44" s="1">
        <f t="shared" si="36"/>
        <v>9</v>
      </c>
      <c r="Q44" s="1">
        <f t="shared" si="37"/>
        <v>3</v>
      </c>
      <c r="R44" s="1">
        <f t="shared" si="38"/>
        <v>7</v>
      </c>
      <c r="S44" s="1">
        <f t="shared" si="39"/>
        <v>13</v>
      </c>
      <c r="T44" s="1">
        <f t="shared" si="40"/>
        <v>2</v>
      </c>
      <c r="U44" s="1">
        <f t="shared" si="14"/>
        <v>0</v>
      </c>
      <c r="V44" s="1">
        <f t="shared" si="15"/>
        <v>0</v>
      </c>
      <c r="W44" s="1">
        <f t="shared" si="16"/>
        <v>0</v>
      </c>
      <c r="X44" s="1">
        <f t="shared" si="41"/>
        <v>10</v>
      </c>
      <c r="Y44" s="1">
        <f t="shared" si="42"/>
        <v>14</v>
      </c>
      <c r="Z44" s="1">
        <f t="shared" si="43"/>
        <v>3</v>
      </c>
      <c r="AA44" s="1" t="str">
        <f t="shared" si="27"/>
        <v>W</v>
      </c>
      <c r="AB44" s="1">
        <f t="shared" si="44"/>
        <v>1</v>
      </c>
      <c r="AC44" s="1" t="str">
        <f t="shared" si="28"/>
        <v>W</v>
      </c>
      <c r="AD44" s="1">
        <f t="shared" ref="AD44:AD75" si="45">IF(AC44="","",COUNTIFS(AC35:AC44,"W"))</f>
        <v>1</v>
      </c>
      <c r="AE44" s="1">
        <f t="shared" ref="AE44:AE75" si="46">IF(AC44="","",COUNTIFS(AC35:AC44,"L"))</f>
        <v>6</v>
      </c>
      <c r="AF44" s="1">
        <f t="shared" ref="AF44:AF75" si="47">IF(AC44="","",COUNTIFS(AC35:AC44,"OTL"))</f>
        <v>3</v>
      </c>
      <c r="AG44" s="43"/>
    </row>
    <row r="45" spans="1:33" x14ac:dyDescent="0.3">
      <c r="A45" s="42">
        <v>46033</v>
      </c>
      <c r="B45" s="1">
        <v>44</v>
      </c>
      <c r="C45" s="1" t="s">
        <v>66</v>
      </c>
      <c r="D45" s="1" t="s">
        <v>14</v>
      </c>
      <c r="E45" s="1">
        <v>4</v>
      </c>
      <c r="F45" s="1">
        <v>3</v>
      </c>
      <c r="G45" s="1" t="s">
        <v>83</v>
      </c>
      <c r="H45" s="1" t="s">
        <v>83</v>
      </c>
      <c r="I45" s="1">
        <f t="shared" si="29"/>
        <v>17</v>
      </c>
      <c r="J45" s="1">
        <f t="shared" si="30"/>
        <v>22</v>
      </c>
      <c r="K45" s="1">
        <f t="shared" si="31"/>
        <v>2</v>
      </c>
      <c r="L45" s="1">
        <f t="shared" si="32"/>
        <v>5</v>
      </c>
      <c r="M45" s="1">
        <f t="shared" si="33"/>
        <v>1</v>
      </c>
      <c r="N45" s="1">
        <f t="shared" si="34"/>
        <v>1</v>
      </c>
      <c r="O45" s="1">
        <f t="shared" si="35"/>
        <v>10</v>
      </c>
      <c r="P45" s="1">
        <f t="shared" si="36"/>
        <v>9</v>
      </c>
      <c r="Q45" s="1">
        <f t="shared" si="37"/>
        <v>3</v>
      </c>
      <c r="R45" s="1">
        <f t="shared" si="38"/>
        <v>7</v>
      </c>
      <c r="S45" s="1">
        <f t="shared" si="39"/>
        <v>13</v>
      </c>
      <c r="T45" s="1">
        <f t="shared" si="40"/>
        <v>2</v>
      </c>
      <c r="U45" s="1">
        <f t="shared" si="14"/>
        <v>0</v>
      </c>
      <c r="V45" s="1">
        <f t="shared" si="15"/>
        <v>0</v>
      </c>
      <c r="W45" s="1">
        <f t="shared" si="16"/>
        <v>0</v>
      </c>
      <c r="X45" s="1">
        <f t="shared" si="41"/>
        <v>10</v>
      </c>
      <c r="Y45" s="1">
        <f t="shared" si="42"/>
        <v>14</v>
      </c>
      <c r="Z45" s="1">
        <f t="shared" si="43"/>
        <v>3</v>
      </c>
      <c r="AA45" s="1" t="str">
        <f t="shared" si="27"/>
        <v>W</v>
      </c>
      <c r="AB45" s="1">
        <f t="shared" si="44"/>
        <v>2</v>
      </c>
      <c r="AC45" s="1" t="str">
        <f t="shared" si="28"/>
        <v>W</v>
      </c>
      <c r="AD45" s="1">
        <f t="shared" si="45"/>
        <v>2</v>
      </c>
      <c r="AE45" s="1">
        <f t="shared" si="46"/>
        <v>5</v>
      </c>
      <c r="AF45" s="1">
        <f t="shared" si="47"/>
        <v>3</v>
      </c>
      <c r="AG45" s="43"/>
    </row>
    <row r="46" spans="1:33" x14ac:dyDescent="0.3">
      <c r="A46" s="42">
        <v>46035</v>
      </c>
      <c r="B46" s="1">
        <v>45</v>
      </c>
      <c r="C46" s="1" t="s">
        <v>66</v>
      </c>
      <c r="D46" s="1" t="s">
        <v>13</v>
      </c>
      <c r="E46" s="1">
        <v>5</v>
      </c>
      <c r="F46" s="1">
        <v>4</v>
      </c>
      <c r="G46" s="1" t="s">
        <v>83</v>
      </c>
      <c r="H46" s="1" t="s">
        <v>83</v>
      </c>
      <c r="I46" s="1">
        <f t="shared" si="29"/>
        <v>18</v>
      </c>
      <c r="J46" s="1">
        <f t="shared" si="30"/>
        <v>22</v>
      </c>
      <c r="K46" s="1">
        <f t="shared" si="31"/>
        <v>2</v>
      </c>
      <c r="L46" s="1">
        <f t="shared" si="32"/>
        <v>5</v>
      </c>
      <c r="M46" s="1">
        <f t="shared" si="33"/>
        <v>1</v>
      </c>
      <c r="N46" s="1">
        <f t="shared" si="34"/>
        <v>1</v>
      </c>
      <c r="O46" s="1">
        <f t="shared" si="35"/>
        <v>11</v>
      </c>
      <c r="P46" s="1">
        <f t="shared" si="36"/>
        <v>9</v>
      </c>
      <c r="Q46" s="1">
        <f t="shared" si="37"/>
        <v>3</v>
      </c>
      <c r="R46" s="1">
        <f t="shared" si="38"/>
        <v>7</v>
      </c>
      <c r="S46" s="1">
        <f t="shared" si="39"/>
        <v>13</v>
      </c>
      <c r="T46" s="1">
        <f t="shared" si="40"/>
        <v>2</v>
      </c>
      <c r="U46" s="1">
        <f t="shared" si="14"/>
        <v>0</v>
      </c>
      <c r="V46" s="1">
        <f t="shared" si="15"/>
        <v>0</v>
      </c>
      <c r="W46" s="1">
        <f t="shared" si="16"/>
        <v>0</v>
      </c>
      <c r="X46" s="1">
        <f t="shared" si="41"/>
        <v>10</v>
      </c>
      <c r="Y46" s="1">
        <f t="shared" si="42"/>
        <v>14</v>
      </c>
      <c r="Z46" s="1">
        <f t="shared" si="43"/>
        <v>3</v>
      </c>
      <c r="AA46" s="1" t="str">
        <f t="shared" si="27"/>
        <v>W</v>
      </c>
      <c r="AB46" s="1">
        <f t="shared" si="44"/>
        <v>3</v>
      </c>
      <c r="AC46" s="1" t="str">
        <f t="shared" si="28"/>
        <v>W</v>
      </c>
      <c r="AD46" s="1">
        <f t="shared" si="45"/>
        <v>3</v>
      </c>
      <c r="AE46" s="1">
        <f t="shared" si="46"/>
        <v>5</v>
      </c>
      <c r="AF46" s="1">
        <f t="shared" si="47"/>
        <v>2</v>
      </c>
      <c r="AG46" s="43"/>
    </row>
    <row r="47" spans="1:33" x14ac:dyDescent="0.3">
      <c r="A47" s="42">
        <v>46037</v>
      </c>
      <c r="B47" s="1">
        <v>46</v>
      </c>
      <c r="C47" s="1" t="s">
        <v>65</v>
      </c>
      <c r="D47" s="1" t="s">
        <v>17</v>
      </c>
      <c r="E47" s="1">
        <v>6</v>
      </c>
      <c r="F47" s="1">
        <v>2</v>
      </c>
      <c r="G47" s="1" t="s">
        <v>83</v>
      </c>
      <c r="H47" s="1" t="s">
        <v>83</v>
      </c>
      <c r="I47" s="1">
        <f t="shared" si="29"/>
        <v>19</v>
      </c>
      <c r="J47" s="1">
        <f t="shared" si="30"/>
        <v>22</v>
      </c>
      <c r="K47" s="1">
        <f t="shared" si="31"/>
        <v>2</v>
      </c>
      <c r="L47" s="1">
        <f t="shared" si="32"/>
        <v>5</v>
      </c>
      <c r="M47" s="1">
        <f t="shared" si="33"/>
        <v>1</v>
      </c>
      <c r="N47" s="1">
        <f t="shared" si="34"/>
        <v>1</v>
      </c>
      <c r="O47" s="1">
        <f t="shared" si="35"/>
        <v>11</v>
      </c>
      <c r="P47" s="1">
        <f t="shared" si="36"/>
        <v>9</v>
      </c>
      <c r="Q47" s="1">
        <f t="shared" si="37"/>
        <v>3</v>
      </c>
      <c r="R47" s="1">
        <f t="shared" si="38"/>
        <v>8</v>
      </c>
      <c r="S47" s="1">
        <f t="shared" si="39"/>
        <v>13</v>
      </c>
      <c r="T47" s="1">
        <f t="shared" si="40"/>
        <v>2</v>
      </c>
      <c r="U47" s="1">
        <f t="shared" si="14"/>
        <v>1</v>
      </c>
      <c r="V47" s="1">
        <f t="shared" si="15"/>
        <v>0</v>
      </c>
      <c r="W47" s="1">
        <f t="shared" si="16"/>
        <v>0</v>
      </c>
      <c r="X47" s="1">
        <f t="shared" si="41"/>
        <v>11</v>
      </c>
      <c r="Y47" s="1">
        <f t="shared" si="42"/>
        <v>14</v>
      </c>
      <c r="Z47" s="1">
        <f t="shared" si="43"/>
        <v>3</v>
      </c>
      <c r="AA47" s="1" t="str">
        <f t="shared" si="27"/>
        <v>W</v>
      </c>
      <c r="AB47" s="1">
        <f t="shared" si="44"/>
        <v>4</v>
      </c>
      <c r="AC47" s="1" t="str">
        <f t="shared" si="28"/>
        <v>W</v>
      </c>
      <c r="AD47" s="1">
        <f t="shared" si="45"/>
        <v>4</v>
      </c>
      <c r="AE47" s="1">
        <f t="shared" si="46"/>
        <v>5</v>
      </c>
      <c r="AF47" s="1">
        <f t="shared" si="47"/>
        <v>1</v>
      </c>
      <c r="AG47" s="43"/>
    </row>
    <row r="48" spans="1:33" x14ac:dyDescent="0.3">
      <c r="A48" s="42">
        <v>46039</v>
      </c>
      <c r="B48" s="1">
        <v>47</v>
      </c>
      <c r="C48" s="1" t="s">
        <v>66</v>
      </c>
      <c r="D48" s="1" t="s">
        <v>4</v>
      </c>
      <c r="E48" s="1">
        <v>3</v>
      </c>
      <c r="F48" s="1">
        <v>4</v>
      </c>
      <c r="G48" s="1" t="s">
        <v>84</v>
      </c>
      <c r="H48" s="1" t="s">
        <v>83</v>
      </c>
      <c r="I48" s="1">
        <f t="shared" si="29"/>
        <v>19</v>
      </c>
      <c r="J48" s="1">
        <f t="shared" si="30"/>
        <v>22</v>
      </c>
      <c r="K48" s="1">
        <f t="shared" si="31"/>
        <v>2</v>
      </c>
      <c r="L48" s="1">
        <f t="shared" si="32"/>
        <v>6</v>
      </c>
      <c r="M48" s="1">
        <f t="shared" si="33"/>
        <v>1</v>
      </c>
      <c r="N48" s="1">
        <f t="shared" si="34"/>
        <v>1</v>
      </c>
      <c r="O48" s="1">
        <f t="shared" si="35"/>
        <v>11</v>
      </c>
      <c r="P48" s="1">
        <f t="shared" si="36"/>
        <v>9</v>
      </c>
      <c r="Q48" s="1">
        <f t="shared" si="37"/>
        <v>4</v>
      </c>
      <c r="R48" s="1">
        <f t="shared" si="38"/>
        <v>8</v>
      </c>
      <c r="S48" s="1">
        <f t="shared" si="39"/>
        <v>13</v>
      </c>
      <c r="T48" s="1">
        <f t="shared" si="40"/>
        <v>2</v>
      </c>
      <c r="U48" s="1">
        <f t="shared" si="14"/>
        <v>0</v>
      </c>
      <c r="V48" s="1">
        <f t="shared" si="15"/>
        <v>0</v>
      </c>
      <c r="W48" s="1">
        <f t="shared" si="16"/>
        <v>0</v>
      </c>
      <c r="X48" s="1">
        <f t="shared" si="41"/>
        <v>11</v>
      </c>
      <c r="Y48" s="1">
        <f t="shared" si="42"/>
        <v>14</v>
      </c>
      <c r="Z48" s="1">
        <f t="shared" si="43"/>
        <v>3</v>
      </c>
      <c r="AA48" s="1" t="str">
        <f t="shared" si="27"/>
        <v>L</v>
      </c>
      <c r="AB48" s="1">
        <f t="shared" si="44"/>
        <v>1</v>
      </c>
      <c r="AC48" s="1" t="str">
        <f t="shared" si="28"/>
        <v>OTL</v>
      </c>
      <c r="AD48" s="1">
        <f t="shared" si="45"/>
        <v>4</v>
      </c>
      <c r="AE48" s="1">
        <f t="shared" si="46"/>
        <v>4</v>
      </c>
      <c r="AF48" s="1">
        <f t="shared" si="47"/>
        <v>2</v>
      </c>
      <c r="AG48" s="43"/>
    </row>
    <row r="49" spans="1:33" x14ac:dyDescent="0.3">
      <c r="A49" s="42">
        <v>46041</v>
      </c>
      <c r="B49" s="1">
        <v>48</v>
      </c>
      <c r="C49" s="1" t="s">
        <v>65</v>
      </c>
      <c r="D49" s="1" t="s">
        <v>25</v>
      </c>
      <c r="E49" s="1">
        <v>0</v>
      </c>
      <c r="F49" s="1">
        <v>2</v>
      </c>
      <c r="G49" s="1" t="s">
        <v>83</v>
      </c>
      <c r="H49" s="1" t="s">
        <v>83</v>
      </c>
      <c r="I49" s="1">
        <f t="shared" si="29"/>
        <v>19</v>
      </c>
      <c r="J49" s="1">
        <f t="shared" si="30"/>
        <v>23</v>
      </c>
      <c r="K49" s="1">
        <f t="shared" si="31"/>
        <v>2</v>
      </c>
      <c r="L49" s="1">
        <f t="shared" si="32"/>
        <v>6</v>
      </c>
      <c r="M49" s="1">
        <f t="shared" si="33"/>
        <v>1</v>
      </c>
      <c r="N49" s="1">
        <f t="shared" si="34"/>
        <v>1</v>
      </c>
      <c r="O49" s="1">
        <f t="shared" si="35"/>
        <v>11</v>
      </c>
      <c r="P49" s="1">
        <f t="shared" si="36"/>
        <v>9</v>
      </c>
      <c r="Q49" s="1">
        <f t="shared" si="37"/>
        <v>4</v>
      </c>
      <c r="R49" s="1">
        <f t="shared" si="38"/>
        <v>8</v>
      </c>
      <c r="S49" s="1">
        <f t="shared" si="39"/>
        <v>14</v>
      </c>
      <c r="T49" s="1">
        <f t="shared" si="40"/>
        <v>2</v>
      </c>
      <c r="U49" s="1">
        <f t="shared" si="14"/>
        <v>0</v>
      </c>
      <c r="V49" s="1">
        <f t="shared" si="15"/>
        <v>1</v>
      </c>
      <c r="W49" s="1">
        <f t="shared" si="16"/>
        <v>0</v>
      </c>
      <c r="X49" s="1">
        <f t="shared" si="41"/>
        <v>11</v>
      </c>
      <c r="Y49" s="1">
        <f t="shared" si="42"/>
        <v>15</v>
      </c>
      <c r="Z49" s="1">
        <f t="shared" si="43"/>
        <v>3</v>
      </c>
      <c r="AA49" s="1" t="str">
        <f t="shared" si="27"/>
        <v>L</v>
      </c>
      <c r="AB49" s="1">
        <f t="shared" si="44"/>
        <v>2</v>
      </c>
      <c r="AC49" s="1" t="str">
        <f t="shared" si="28"/>
        <v>L</v>
      </c>
      <c r="AD49" s="1">
        <f t="shared" si="45"/>
        <v>4</v>
      </c>
      <c r="AE49" s="1">
        <f t="shared" si="46"/>
        <v>4</v>
      </c>
      <c r="AF49" s="1">
        <f t="shared" si="47"/>
        <v>2</v>
      </c>
      <c r="AG49" s="43"/>
    </row>
    <row r="50" spans="1:33" x14ac:dyDescent="0.3">
      <c r="A50" s="42">
        <v>46042</v>
      </c>
      <c r="B50" s="1">
        <v>49</v>
      </c>
      <c r="C50" s="1" t="s">
        <v>66</v>
      </c>
      <c r="D50" s="1" t="s">
        <v>6</v>
      </c>
      <c r="E50" s="1">
        <v>3</v>
      </c>
      <c r="F50" s="1">
        <v>1</v>
      </c>
      <c r="G50" s="1" t="s">
        <v>83</v>
      </c>
      <c r="H50" s="1" t="s">
        <v>83</v>
      </c>
      <c r="I50" s="1">
        <f t="shared" si="29"/>
        <v>20</v>
      </c>
      <c r="J50" s="1">
        <f t="shared" si="30"/>
        <v>23</v>
      </c>
      <c r="K50" s="1">
        <f t="shared" si="31"/>
        <v>2</v>
      </c>
      <c r="L50" s="1">
        <f t="shared" si="32"/>
        <v>6</v>
      </c>
      <c r="M50" s="1">
        <f t="shared" si="33"/>
        <v>1</v>
      </c>
      <c r="N50" s="1">
        <f t="shared" si="34"/>
        <v>1</v>
      </c>
      <c r="O50" s="1">
        <f t="shared" si="35"/>
        <v>12</v>
      </c>
      <c r="P50" s="1">
        <f t="shared" si="36"/>
        <v>9</v>
      </c>
      <c r="Q50" s="1">
        <f t="shared" si="37"/>
        <v>4</v>
      </c>
      <c r="R50" s="1">
        <f t="shared" si="38"/>
        <v>8</v>
      </c>
      <c r="S50" s="1">
        <f t="shared" si="39"/>
        <v>14</v>
      </c>
      <c r="T50" s="1">
        <f t="shared" si="40"/>
        <v>2</v>
      </c>
      <c r="U50" s="1">
        <f t="shared" si="14"/>
        <v>1</v>
      </c>
      <c r="V50" s="1">
        <f t="shared" si="15"/>
        <v>0</v>
      </c>
      <c r="W50" s="1">
        <f t="shared" si="16"/>
        <v>0</v>
      </c>
      <c r="X50" s="1">
        <f t="shared" si="41"/>
        <v>12</v>
      </c>
      <c r="Y50" s="1">
        <f t="shared" si="42"/>
        <v>15</v>
      </c>
      <c r="Z50" s="1">
        <f t="shared" si="43"/>
        <v>3</v>
      </c>
      <c r="AA50" s="1" t="str">
        <f t="shared" si="27"/>
        <v>W</v>
      </c>
      <c r="AB50" s="1">
        <f t="shared" si="44"/>
        <v>1</v>
      </c>
      <c r="AC50" s="1" t="str">
        <f t="shared" si="28"/>
        <v>W</v>
      </c>
      <c r="AD50" s="1">
        <f t="shared" si="45"/>
        <v>5</v>
      </c>
      <c r="AE50" s="1">
        <f t="shared" si="46"/>
        <v>3</v>
      </c>
      <c r="AF50" s="1">
        <f t="shared" si="47"/>
        <v>2</v>
      </c>
      <c r="AG50" s="43"/>
    </row>
    <row r="51" spans="1:33" x14ac:dyDescent="0.3">
      <c r="A51" s="42">
        <v>46044</v>
      </c>
      <c r="B51" s="1">
        <v>50</v>
      </c>
      <c r="C51" s="1" t="s">
        <v>66</v>
      </c>
      <c r="D51" s="1" t="s">
        <v>19</v>
      </c>
      <c r="E51" s="1">
        <v>1</v>
      </c>
      <c r="F51" s="1">
        <v>2</v>
      </c>
      <c r="G51" s="1" t="s">
        <v>84</v>
      </c>
      <c r="H51" s="1" t="s">
        <v>84</v>
      </c>
      <c r="I51" s="1">
        <f t="shared" si="29"/>
        <v>20</v>
      </c>
      <c r="J51" s="1">
        <f t="shared" si="30"/>
        <v>23</v>
      </c>
      <c r="K51" s="1">
        <f t="shared" si="31"/>
        <v>2</v>
      </c>
      <c r="L51" s="1">
        <f t="shared" si="32"/>
        <v>7</v>
      </c>
      <c r="M51" s="1">
        <f t="shared" si="33"/>
        <v>1</v>
      </c>
      <c r="N51" s="1">
        <f t="shared" si="34"/>
        <v>2</v>
      </c>
      <c r="O51" s="1">
        <f t="shared" si="35"/>
        <v>12</v>
      </c>
      <c r="P51" s="1">
        <f t="shared" si="36"/>
        <v>9</v>
      </c>
      <c r="Q51" s="1">
        <f t="shared" si="37"/>
        <v>5</v>
      </c>
      <c r="R51" s="1">
        <f t="shared" si="38"/>
        <v>8</v>
      </c>
      <c r="S51" s="1">
        <f t="shared" si="39"/>
        <v>14</v>
      </c>
      <c r="T51" s="1">
        <f t="shared" si="40"/>
        <v>2</v>
      </c>
      <c r="U51" s="1">
        <f t="shared" si="14"/>
        <v>0</v>
      </c>
      <c r="V51" s="1">
        <f t="shared" si="15"/>
        <v>0</v>
      </c>
      <c r="W51" s="1">
        <f t="shared" si="16"/>
        <v>0</v>
      </c>
      <c r="X51" s="1">
        <f t="shared" si="41"/>
        <v>12</v>
      </c>
      <c r="Y51" s="1">
        <f t="shared" si="42"/>
        <v>15</v>
      </c>
      <c r="Z51" s="1">
        <f t="shared" si="43"/>
        <v>3</v>
      </c>
      <c r="AA51" s="1" t="str">
        <f t="shared" si="27"/>
        <v>L</v>
      </c>
      <c r="AB51" s="1">
        <f t="shared" si="44"/>
        <v>1</v>
      </c>
      <c r="AC51" s="1" t="str">
        <f t="shared" si="28"/>
        <v>OTL</v>
      </c>
      <c r="AD51" s="1">
        <f t="shared" si="45"/>
        <v>5</v>
      </c>
      <c r="AE51" s="1">
        <f t="shared" si="46"/>
        <v>2</v>
      </c>
      <c r="AF51" s="1">
        <f t="shared" si="47"/>
        <v>3</v>
      </c>
      <c r="AG51" s="43"/>
    </row>
    <row r="52" spans="1:33" x14ac:dyDescent="0.3">
      <c r="A52" s="42">
        <v>46046</v>
      </c>
      <c r="B52" s="1">
        <v>51</v>
      </c>
      <c r="C52" s="1" t="s">
        <v>66</v>
      </c>
      <c r="D52" s="1" t="s">
        <v>21</v>
      </c>
      <c r="E52" s="1">
        <v>1</v>
      </c>
      <c r="F52" s="1">
        <v>5</v>
      </c>
      <c r="G52" s="1" t="s">
        <v>83</v>
      </c>
      <c r="H52" s="1" t="s">
        <v>83</v>
      </c>
      <c r="I52" s="1">
        <f t="shared" si="29"/>
        <v>20</v>
      </c>
      <c r="J52" s="1">
        <f t="shared" si="30"/>
        <v>24</v>
      </c>
      <c r="K52" s="1">
        <f t="shared" si="31"/>
        <v>2</v>
      </c>
      <c r="L52" s="1">
        <f t="shared" si="32"/>
        <v>7</v>
      </c>
      <c r="M52" s="1">
        <f t="shared" si="33"/>
        <v>1</v>
      </c>
      <c r="N52" s="1">
        <f t="shared" si="34"/>
        <v>2</v>
      </c>
      <c r="O52" s="1">
        <f t="shared" si="35"/>
        <v>12</v>
      </c>
      <c r="P52" s="1">
        <f t="shared" si="36"/>
        <v>10</v>
      </c>
      <c r="Q52" s="1">
        <f t="shared" si="37"/>
        <v>5</v>
      </c>
      <c r="R52" s="1">
        <f t="shared" si="38"/>
        <v>8</v>
      </c>
      <c r="S52" s="1">
        <f t="shared" si="39"/>
        <v>14</v>
      </c>
      <c r="T52" s="1">
        <f t="shared" si="40"/>
        <v>2</v>
      </c>
      <c r="U52" s="1">
        <f t="shared" si="14"/>
        <v>0</v>
      </c>
      <c r="V52" s="1">
        <f t="shared" si="15"/>
        <v>0</v>
      </c>
      <c r="W52" s="1">
        <f t="shared" si="16"/>
        <v>0</v>
      </c>
      <c r="X52" s="1">
        <f t="shared" si="41"/>
        <v>12</v>
      </c>
      <c r="Y52" s="1">
        <f t="shared" si="42"/>
        <v>15</v>
      </c>
      <c r="Z52" s="1">
        <f t="shared" si="43"/>
        <v>3</v>
      </c>
      <c r="AA52" s="1" t="str">
        <f t="shared" si="27"/>
        <v>L</v>
      </c>
      <c r="AB52" s="1">
        <f t="shared" si="44"/>
        <v>2</v>
      </c>
      <c r="AC52" s="1" t="str">
        <f t="shared" si="28"/>
        <v>L</v>
      </c>
      <c r="AD52" s="1">
        <f t="shared" si="45"/>
        <v>5</v>
      </c>
      <c r="AE52" s="1">
        <f t="shared" si="46"/>
        <v>3</v>
      </c>
      <c r="AF52" s="1">
        <f t="shared" si="47"/>
        <v>2</v>
      </c>
      <c r="AG52" s="43"/>
    </row>
    <row r="53" spans="1:33" x14ac:dyDescent="0.3">
      <c r="A53" s="42">
        <v>46049</v>
      </c>
      <c r="B53" s="1">
        <v>52</v>
      </c>
      <c r="C53" s="1" t="s">
        <v>65</v>
      </c>
      <c r="D53" s="1" t="s">
        <v>14</v>
      </c>
      <c r="E53" s="1">
        <v>4</v>
      </c>
      <c r="F53" s="1">
        <v>3</v>
      </c>
      <c r="G53" s="1" t="s">
        <v>83</v>
      </c>
      <c r="H53" s="1" t="s">
        <v>83</v>
      </c>
      <c r="I53" s="1">
        <f t="shared" si="29"/>
        <v>21</v>
      </c>
      <c r="J53" s="1">
        <f t="shared" si="30"/>
        <v>24</v>
      </c>
      <c r="K53" s="1">
        <f t="shared" si="31"/>
        <v>2</v>
      </c>
      <c r="L53" s="1">
        <f t="shared" si="32"/>
        <v>7</v>
      </c>
      <c r="M53" s="1">
        <f t="shared" si="33"/>
        <v>1</v>
      </c>
      <c r="N53" s="1">
        <f t="shared" si="34"/>
        <v>2</v>
      </c>
      <c r="O53" s="1">
        <f t="shared" si="35"/>
        <v>12</v>
      </c>
      <c r="P53" s="1">
        <f t="shared" si="36"/>
        <v>10</v>
      </c>
      <c r="Q53" s="1">
        <f t="shared" si="37"/>
        <v>5</v>
      </c>
      <c r="R53" s="1">
        <f t="shared" si="38"/>
        <v>9</v>
      </c>
      <c r="S53" s="1">
        <f t="shared" si="39"/>
        <v>14</v>
      </c>
      <c r="T53" s="1">
        <f t="shared" si="40"/>
        <v>2</v>
      </c>
      <c r="U53" s="1">
        <f t="shared" si="14"/>
        <v>0</v>
      </c>
      <c r="V53" s="1">
        <f t="shared" si="15"/>
        <v>0</v>
      </c>
      <c r="W53" s="1">
        <f t="shared" si="16"/>
        <v>0</v>
      </c>
      <c r="X53" s="1">
        <f t="shared" si="41"/>
        <v>12</v>
      </c>
      <c r="Y53" s="1">
        <f t="shared" si="42"/>
        <v>15</v>
      </c>
      <c r="Z53" s="1">
        <f t="shared" si="43"/>
        <v>3</v>
      </c>
      <c r="AA53" s="1" t="str">
        <f t="shared" si="27"/>
        <v>W</v>
      </c>
      <c r="AB53" s="1">
        <f t="shared" si="44"/>
        <v>1</v>
      </c>
      <c r="AC53" s="1" t="str">
        <f t="shared" si="28"/>
        <v>W</v>
      </c>
      <c r="AD53" s="1">
        <f t="shared" si="45"/>
        <v>6</v>
      </c>
      <c r="AE53" s="1">
        <f t="shared" si="46"/>
        <v>2</v>
      </c>
      <c r="AF53" s="1">
        <f t="shared" si="47"/>
        <v>2</v>
      </c>
      <c r="AG53" s="43"/>
    </row>
    <row r="54" spans="1:33" x14ac:dyDescent="0.3">
      <c r="A54" s="42">
        <v>46051</v>
      </c>
      <c r="B54" s="1">
        <v>53</v>
      </c>
      <c r="C54" s="1" t="s">
        <v>65</v>
      </c>
      <c r="D54" s="1" t="s">
        <v>5</v>
      </c>
      <c r="E54" s="1">
        <v>1</v>
      </c>
      <c r="F54" s="1">
        <v>4</v>
      </c>
      <c r="G54" s="1" t="s">
        <v>83</v>
      </c>
      <c r="H54" s="1" t="s">
        <v>83</v>
      </c>
      <c r="I54" s="1">
        <f t="shared" si="29"/>
        <v>21</v>
      </c>
      <c r="J54" s="1">
        <f t="shared" si="30"/>
        <v>25</v>
      </c>
      <c r="K54" s="1">
        <f t="shared" si="31"/>
        <v>2</v>
      </c>
      <c r="L54" s="1">
        <f t="shared" si="32"/>
        <v>7</v>
      </c>
      <c r="M54" s="1">
        <f t="shared" si="33"/>
        <v>1</v>
      </c>
      <c r="N54" s="1">
        <f t="shared" si="34"/>
        <v>2</v>
      </c>
      <c r="O54" s="1">
        <f t="shared" si="35"/>
        <v>12</v>
      </c>
      <c r="P54" s="1">
        <f t="shared" si="36"/>
        <v>10</v>
      </c>
      <c r="Q54" s="1">
        <f t="shared" si="37"/>
        <v>5</v>
      </c>
      <c r="R54" s="1">
        <f t="shared" si="38"/>
        <v>9</v>
      </c>
      <c r="S54" s="1">
        <f t="shared" si="39"/>
        <v>15</v>
      </c>
      <c r="T54" s="1">
        <f t="shared" si="40"/>
        <v>2</v>
      </c>
      <c r="U54" s="1">
        <f t="shared" si="14"/>
        <v>0</v>
      </c>
      <c r="V54" s="1">
        <f t="shared" si="15"/>
        <v>0</v>
      </c>
      <c r="W54" s="1">
        <f t="shared" si="16"/>
        <v>0</v>
      </c>
      <c r="X54" s="1">
        <f t="shared" si="41"/>
        <v>12</v>
      </c>
      <c r="Y54" s="1">
        <f t="shared" si="42"/>
        <v>15</v>
      </c>
      <c r="Z54" s="1">
        <f t="shared" si="43"/>
        <v>3</v>
      </c>
      <c r="AA54" s="1" t="str">
        <f t="shared" si="27"/>
        <v>L</v>
      </c>
      <c r="AB54" s="1">
        <f t="shared" si="44"/>
        <v>1</v>
      </c>
      <c r="AC54" s="1" t="str">
        <f t="shared" si="28"/>
        <v>L</v>
      </c>
      <c r="AD54" s="1">
        <f t="shared" si="45"/>
        <v>5</v>
      </c>
      <c r="AE54" s="1">
        <f t="shared" si="46"/>
        <v>3</v>
      </c>
      <c r="AF54" s="1">
        <f t="shared" si="47"/>
        <v>2</v>
      </c>
      <c r="AG54" s="43"/>
    </row>
    <row r="55" spans="1:33" x14ac:dyDescent="0.3">
      <c r="A55" s="42">
        <v>46053</v>
      </c>
      <c r="B55" s="1">
        <v>54</v>
      </c>
      <c r="C55" s="1" t="s">
        <v>65</v>
      </c>
      <c r="D55" s="1" t="s">
        <v>19</v>
      </c>
      <c r="E55" s="1">
        <v>2</v>
      </c>
      <c r="F55" s="1">
        <v>1</v>
      </c>
      <c r="G55" s="1" t="s">
        <v>83</v>
      </c>
      <c r="H55" s="1" t="s">
        <v>83</v>
      </c>
      <c r="I55" s="1">
        <f t="shared" si="29"/>
        <v>22</v>
      </c>
      <c r="J55" s="1">
        <f t="shared" si="30"/>
        <v>25</v>
      </c>
      <c r="K55" s="1">
        <f t="shared" si="31"/>
        <v>2</v>
      </c>
      <c r="L55" s="1">
        <f t="shared" si="32"/>
        <v>7</v>
      </c>
      <c r="M55" s="1">
        <f t="shared" si="33"/>
        <v>1</v>
      </c>
      <c r="N55" s="1">
        <f t="shared" si="34"/>
        <v>2</v>
      </c>
      <c r="O55" s="1">
        <f t="shared" si="35"/>
        <v>12</v>
      </c>
      <c r="P55" s="1">
        <f t="shared" si="36"/>
        <v>10</v>
      </c>
      <c r="Q55" s="1">
        <f t="shared" si="37"/>
        <v>5</v>
      </c>
      <c r="R55" s="1">
        <f t="shared" si="38"/>
        <v>10</v>
      </c>
      <c r="S55" s="1">
        <f t="shared" si="39"/>
        <v>15</v>
      </c>
      <c r="T55" s="1">
        <f t="shared" si="40"/>
        <v>2</v>
      </c>
      <c r="U55" s="1">
        <f t="shared" si="14"/>
        <v>0</v>
      </c>
      <c r="V55" s="1">
        <f t="shared" si="15"/>
        <v>0</v>
      </c>
      <c r="W55" s="1">
        <f t="shared" si="16"/>
        <v>0</v>
      </c>
      <c r="X55" s="1">
        <f t="shared" si="41"/>
        <v>12</v>
      </c>
      <c r="Y55" s="1">
        <f t="shared" si="42"/>
        <v>15</v>
      </c>
      <c r="Z55" s="1">
        <f t="shared" si="43"/>
        <v>3</v>
      </c>
      <c r="AA55" s="1" t="str">
        <f t="shared" si="27"/>
        <v>W</v>
      </c>
      <c r="AB55" s="1">
        <f t="shared" si="44"/>
        <v>1</v>
      </c>
      <c r="AC55" s="1" t="str">
        <f t="shared" si="28"/>
        <v>W</v>
      </c>
      <c r="AD55" s="1">
        <f t="shared" si="45"/>
        <v>5</v>
      </c>
      <c r="AE55" s="1">
        <f t="shared" si="46"/>
        <v>3</v>
      </c>
      <c r="AF55" s="1">
        <f t="shared" si="47"/>
        <v>2</v>
      </c>
      <c r="AG55" s="43"/>
    </row>
    <row r="56" spans="1:33" x14ac:dyDescent="0.3">
      <c r="A56" s="42">
        <v>46055</v>
      </c>
      <c r="B56" s="1">
        <v>55</v>
      </c>
      <c r="C56" s="1" t="s">
        <v>65</v>
      </c>
      <c r="D56" s="1" t="s">
        <v>22</v>
      </c>
      <c r="E56" s="1">
        <v>3</v>
      </c>
      <c r="F56" s="1">
        <v>4</v>
      </c>
      <c r="G56" s="1" t="s">
        <v>84</v>
      </c>
      <c r="H56" s="1" t="s">
        <v>83</v>
      </c>
      <c r="I56" s="1">
        <f t="shared" si="29"/>
        <v>22</v>
      </c>
      <c r="J56" s="1">
        <f t="shared" si="30"/>
        <v>25</v>
      </c>
      <c r="K56" s="1">
        <f t="shared" si="31"/>
        <v>2</v>
      </c>
      <c r="L56" s="1">
        <f t="shared" si="32"/>
        <v>8</v>
      </c>
      <c r="M56" s="1">
        <f t="shared" si="33"/>
        <v>1</v>
      </c>
      <c r="N56" s="1">
        <f t="shared" si="34"/>
        <v>2</v>
      </c>
      <c r="O56" s="1">
        <f t="shared" si="35"/>
        <v>12</v>
      </c>
      <c r="P56" s="1">
        <f t="shared" si="36"/>
        <v>10</v>
      </c>
      <c r="Q56" s="1">
        <f t="shared" si="37"/>
        <v>5</v>
      </c>
      <c r="R56" s="1">
        <f t="shared" si="38"/>
        <v>10</v>
      </c>
      <c r="S56" s="1">
        <f t="shared" si="39"/>
        <v>15</v>
      </c>
      <c r="T56" s="1">
        <f t="shared" si="40"/>
        <v>3</v>
      </c>
      <c r="U56" s="1">
        <f t="shared" si="14"/>
        <v>0</v>
      </c>
      <c r="V56" s="1">
        <f t="shared" si="15"/>
        <v>0</v>
      </c>
      <c r="W56" s="1">
        <f t="shared" si="16"/>
        <v>1</v>
      </c>
      <c r="X56" s="1">
        <f t="shared" si="41"/>
        <v>12</v>
      </c>
      <c r="Y56" s="1">
        <f t="shared" si="42"/>
        <v>15</v>
      </c>
      <c r="Z56" s="1">
        <f t="shared" si="43"/>
        <v>4</v>
      </c>
      <c r="AA56" s="1" t="str">
        <f t="shared" si="27"/>
        <v>L</v>
      </c>
      <c r="AB56" s="1">
        <f t="shared" si="44"/>
        <v>1</v>
      </c>
      <c r="AC56" s="1" t="str">
        <f t="shared" si="28"/>
        <v>OTL</v>
      </c>
      <c r="AD56" s="1">
        <f t="shared" si="45"/>
        <v>4</v>
      </c>
      <c r="AE56" s="1">
        <f t="shared" si="46"/>
        <v>3</v>
      </c>
      <c r="AF56" s="1">
        <f t="shared" si="47"/>
        <v>3</v>
      </c>
      <c r="AG56" s="43"/>
    </row>
    <row r="57" spans="1:33" x14ac:dyDescent="0.3">
      <c r="A57" s="42">
        <v>46057</v>
      </c>
      <c r="B57" s="1">
        <v>56</v>
      </c>
      <c r="C57" s="1" t="s">
        <v>66</v>
      </c>
      <c r="D57" s="1" t="s">
        <v>16</v>
      </c>
      <c r="E57" s="1">
        <v>1</v>
      </c>
      <c r="F57" s="1">
        <v>5</v>
      </c>
      <c r="G57" s="1" t="s">
        <v>83</v>
      </c>
      <c r="H57" s="1" t="s">
        <v>83</v>
      </c>
      <c r="I57" s="1">
        <f t="shared" si="29"/>
        <v>22</v>
      </c>
      <c r="J57" s="1">
        <f t="shared" si="30"/>
        <v>26</v>
      </c>
      <c r="K57" s="1">
        <f t="shared" si="31"/>
        <v>2</v>
      </c>
      <c r="L57" s="1">
        <f t="shared" si="32"/>
        <v>8</v>
      </c>
      <c r="M57" s="1">
        <f t="shared" si="33"/>
        <v>1</v>
      </c>
      <c r="N57" s="1">
        <f t="shared" si="34"/>
        <v>2</v>
      </c>
      <c r="O57" s="1">
        <f t="shared" si="35"/>
        <v>12</v>
      </c>
      <c r="P57" s="1">
        <f t="shared" si="36"/>
        <v>11</v>
      </c>
      <c r="Q57" s="1">
        <f t="shared" si="37"/>
        <v>5</v>
      </c>
      <c r="R57" s="1">
        <f t="shared" si="38"/>
        <v>10</v>
      </c>
      <c r="S57" s="1">
        <f t="shared" si="39"/>
        <v>15</v>
      </c>
      <c r="T57" s="1">
        <f t="shared" si="40"/>
        <v>3</v>
      </c>
      <c r="U57" s="1">
        <f t="shared" si="14"/>
        <v>0</v>
      </c>
      <c r="V57" s="1">
        <f t="shared" si="15"/>
        <v>0</v>
      </c>
      <c r="W57" s="1">
        <f t="shared" si="16"/>
        <v>0</v>
      </c>
      <c r="X57" s="1">
        <f t="shared" si="41"/>
        <v>12</v>
      </c>
      <c r="Y57" s="1">
        <f t="shared" si="42"/>
        <v>15</v>
      </c>
      <c r="Z57" s="1">
        <f t="shared" si="43"/>
        <v>4</v>
      </c>
      <c r="AA57" s="1" t="str">
        <f t="shared" si="27"/>
        <v>L</v>
      </c>
      <c r="AB57" s="1">
        <f t="shared" si="44"/>
        <v>2</v>
      </c>
      <c r="AC57" s="1" t="str">
        <f t="shared" si="28"/>
        <v>L</v>
      </c>
      <c r="AD57" s="1">
        <f t="shared" si="45"/>
        <v>3</v>
      </c>
      <c r="AE57" s="1">
        <f t="shared" si="46"/>
        <v>4</v>
      </c>
      <c r="AF57" s="1">
        <f t="shared" si="47"/>
        <v>3</v>
      </c>
      <c r="AG57" s="43"/>
    </row>
    <row r="58" spans="1:33" x14ac:dyDescent="0.3">
      <c r="A58" s="42">
        <v>46078</v>
      </c>
      <c r="B58" s="1">
        <v>57</v>
      </c>
      <c r="C58" s="1" t="s">
        <v>65</v>
      </c>
      <c r="D58" s="1" t="s">
        <v>3</v>
      </c>
      <c r="E58" s="1">
        <v>3</v>
      </c>
      <c r="F58" s="1">
        <v>2</v>
      </c>
      <c r="G58" s="1" t="s">
        <v>84</v>
      </c>
      <c r="H58" s="1" t="s">
        <v>83</v>
      </c>
      <c r="I58" s="1">
        <f t="shared" si="29"/>
        <v>23</v>
      </c>
      <c r="J58" s="1">
        <f t="shared" si="30"/>
        <v>26</v>
      </c>
      <c r="K58" s="1">
        <f t="shared" si="31"/>
        <v>3</v>
      </c>
      <c r="L58" s="1">
        <f t="shared" si="32"/>
        <v>8</v>
      </c>
      <c r="M58" s="1">
        <f t="shared" si="33"/>
        <v>1</v>
      </c>
      <c r="N58" s="1">
        <f t="shared" si="34"/>
        <v>2</v>
      </c>
      <c r="O58" s="1">
        <f t="shared" si="35"/>
        <v>12</v>
      </c>
      <c r="P58" s="1">
        <f t="shared" si="36"/>
        <v>11</v>
      </c>
      <c r="Q58" s="1">
        <f t="shared" si="37"/>
        <v>5</v>
      </c>
      <c r="R58" s="1">
        <f t="shared" si="38"/>
        <v>11</v>
      </c>
      <c r="S58" s="1">
        <f t="shared" si="39"/>
        <v>15</v>
      </c>
      <c r="T58" s="1">
        <f t="shared" si="40"/>
        <v>3</v>
      </c>
      <c r="U58" s="1">
        <f t="shared" si="14"/>
        <v>0</v>
      </c>
      <c r="V58" s="1">
        <f t="shared" si="15"/>
        <v>0</v>
      </c>
      <c r="W58" s="1">
        <f t="shared" si="16"/>
        <v>0</v>
      </c>
      <c r="X58" s="1">
        <f t="shared" si="41"/>
        <v>13</v>
      </c>
      <c r="Y58" s="1">
        <f t="shared" si="42"/>
        <v>15</v>
      </c>
      <c r="Z58" s="1">
        <f t="shared" si="43"/>
        <v>4</v>
      </c>
      <c r="AA58" s="1" t="str">
        <f t="shared" si="27"/>
        <v>W</v>
      </c>
      <c r="AB58" s="1">
        <f t="shared" si="44"/>
        <v>1</v>
      </c>
      <c r="AC58" s="1" t="str">
        <f t="shared" si="28"/>
        <v>W</v>
      </c>
      <c r="AD58" s="1">
        <f t="shared" si="45"/>
        <v>4</v>
      </c>
      <c r="AE58" s="1">
        <f t="shared" si="46"/>
        <v>4</v>
      </c>
      <c r="AF58" s="1">
        <f t="shared" si="47"/>
        <v>2</v>
      </c>
      <c r="AG58" s="43"/>
    </row>
    <row r="59" spans="1:33" x14ac:dyDescent="0.3">
      <c r="A59" s="42">
        <v>46080</v>
      </c>
      <c r="B59" s="1">
        <v>58</v>
      </c>
      <c r="C59" s="1" t="s">
        <v>65</v>
      </c>
      <c r="D59" s="1" t="s">
        <v>31</v>
      </c>
      <c r="E59" s="1">
        <v>4</v>
      </c>
      <c r="F59" s="1">
        <v>5</v>
      </c>
      <c r="G59" s="1" t="s">
        <v>84</v>
      </c>
      <c r="H59" s="1" t="s">
        <v>83</v>
      </c>
      <c r="I59" s="1">
        <f t="shared" si="29"/>
        <v>23</v>
      </c>
      <c r="J59" s="1">
        <f t="shared" si="30"/>
        <v>26</v>
      </c>
      <c r="K59" s="1">
        <f t="shared" si="31"/>
        <v>3</v>
      </c>
      <c r="L59" s="1">
        <f t="shared" si="32"/>
        <v>9</v>
      </c>
      <c r="M59" s="1">
        <f t="shared" si="33"/>
        <v>1</v>
      </c>
      <c r="N59" s="1">
        <f t="shared" si="34"/>
        <v>2</v>
      </c>
      <c r="O59" s="1">
        <f t="shared" si="35"/>
        <v>12</v>
      </c>
      <c r="P59" s="1">
        <f t="shared" si="36"/>
        <v>11</v>
      </c>
      <c r="Q59" s="1">
        <f t="shared" si="37"/>
        <v>5</v>
      </c>
      <c r="R59" s="1">
        <f t="shared" si="38"/>
        <v>11</v>
      </c>
      <c r="S59" s="1">
        <f t="shared" si="39"/>
        <v>15</v>
      </c>
      <c r="T59" s="1">
        <f t="shared" si="40"/>
        <v>4</v>
      </c>
      <c r="U59" s="1">
        <f t="shared" si="14"/>
        <v>0</v>
      </c>
      <c r="V59" s="1">
        <f t="shared" si="15"/>
        <v>0</v>
      </c>
      <c r="W59" s="1">
        <f t="shared" si="16"/>
        <v>0</v>
      </c>
      <c r="X59" s="1">
        <f t="shared" si="41"/>
        <v>13</v>
      </c>
      <c r="Y59" s="1">
        <f t="shared" si="42"/>
        <v>15</v>
      </c>
      <c r="Z59" s="1">
        <f t="shared" si="43"/>
        <v>5</v>
      </c>
      <c r="AA59" s="1" t="str">
        <f t="shared" si="27"/>
        <v>L</v>
      </c>
      <c r="AB59" s="1">
        <f t="shared" si="44"/>
        <v>1</v>
      </c>
      <c r="AC59" s="1" t="str">
        <f t="shared" si="28"/>
        <v>OTL</v>
      </c>
      <c r="AD59" s="1">
        <f t="shared" si="45"/>
        <v>4</v>
      </c>
      <c r="AE59" s="1">
        <f t="shared" si="46"/>
        <v>3</v>
      </c>
      <c r="AF59" s="1">
        <f t="shared" si="47"/>
        <v>3</v>
      </c>
      <c r="AG59" s="43"/>
    </row>
    <row r="60" spans="1:33" x14ac:dyDescent="0.3">
      <c r="A60" s="42">
        <v>46082</v>
      </c>
      <c r="B60" s="1">
        <v>59</v>
      </c>
      <c r="C60" s="1" t="s">
        <v>65</v>
      </c>
      <c r="D60" s="1" t="s">
        <v>8</v>
      </c>
      <c r="E60" s="1">
        <v>1</v>
      </c>
      <c r="F60" s="1">
        <v>2</v>
      </c>
      <c r="G60" s="1" t="s">
        <v>84</v>
      </c>
      <c r="H60" s="1" t="s">
        <v>83</v>
      </c>
      <c r="I60" s="1">
        <f t="shared" si="29"/>
        <v>23</v>
      </c>
      <c r="J60" s="1">
        <f t="shared" si="30"/>
        <v>26</v>
      </c>
      <c r="K60" s="1">
        <f t="shared" si="31"/>
        <v>3</v>
      </c>
      <c r="L60" s="1">
        <f t="shared" si="32"/>
        <v>10</v>
      </c>
      <c r="M60" s="1">
        <f t="shared" si="33"/>
        <v>1</v>
      </c>
      <c r="N60" s="1">
        <f t="shared" si="34"/>
        <v>2</v>
      </c>
      <c r="O60" s="1">
        <f t="shared" si="35"/>
        <v>12</v>
      </c>
      <c r="P60" s="1">
        <f t="shared" si="36"/>
        <v>11</v>
      </c>
      <c r="Q60" s="1">
        <f t="shared" si="37"/>
        <v>5</v>
      </c>
      <c r="R60" s="1">
        <f t="shared" si="38"/>
        <v>11</v>
      </c>
      <c r="S60" s="1">
        <f t="shared" si="39"/>
        <v>15</v>
      </c>
      <c r="T60" s="1">
        <f t="shared" si="40"/>
        <v>5</v>
      </c>
      <c r="U60" s="1">
        <f t="shared" si="14"/>
        <v>0</v>
      </c>
      <c r="V60" s="1">
        <f t="shared" si="15"/>
        <v>0</v>
      </c>
      <c r="W60" s="1">
        <f t="shared" si="16"/>
        <v>0</v>
      </c>
      <c r="X60" s="1">
        <f t="shared" si="41"/>
        <v>13</v>
      </c>
      <c r="Y60" s="1">
        <f t="shared" si="42"/>
        <v>15</v>
      </c>
      <c r="Z60" s="1">
        <f t="shared" si="43"/>
        <v>6</v>
      </c>
      <c r="AA60" s="1" t="str">
        <f t="shared" si="27"/>
        <v>L</v>
      </c>
      <c r="AB60" s="1">
        <f t="shared" si="44"/>
        <v>2</v>
      </c>
      <c r="AC60" s="1" t="str">
        <f t="shared" si="28"/>
        <v>OTL</v>
      </c>
      <c r="AD60" s="1">
        <f t="shared" si="45"/>
        <v>3</v>
      </c>
      <c r="AE60" s="1">
        <f t="shared" si="46"/>
        <v>3</v>
      </c>
      <c r="AF60" s="1">
        <f t="shared" si="47"/>
        <v>4</v>
      </c>
      <c r="AG60" s="43"/>
    </row>
    <row r="61" spans="1:33" x14ac:dyDescent="0.3">
      <c r="A61" s="42">
        <v>46084</v>
      </c>
      <c r="B61" s="1">
        <v>60</v>
      </c>
      <c r="C61" s="1" t="s">
        <v>66</v>
      </c>
      <c r="D61" s="1" t="s">
        <v>25</v>
      </c>
      <c r="E61" s="1">
        <v>3</v>
      </c>
      <c r="F61" s="1">
        <v>2</v>
      </c>
      <c r="G61" s="1" t="s">
        <v>84</v>
      </c>
      <c r="H61" s="1" t="s">
        <v>83</v>
      </c>
      <c r="I61" s="1">
        <f t="shared" si="29"/>
        <v>24</v>
      </c>
      <c r="J61" s="1">
        <f t="shared" si="30"/>
        <v>26</v>
      </c>
      <c r="K61" s="1">
        <f t="shared" si="31"/>
        <v>4</v>
      </c>
      <c r="L61" s="1">
        <f t="shared" si="32"/>
        <v>10</v>
      </c>
      <c r="M61" s="1">
        <f t="shared" si="33"/>
        <v>1</v>
      </c>
      <c r="N61" s="1">
        <f t="shared" si="34"/>
        <v>2</v>
      </c>
      <c r="O61" s="1">
        <f t="shared" si="35"/>
        <v>13</v>
      </c>
      <c r="P61" s="1">
        <f t="shared" si="36"/>
        <v>11</v>
      </c>
      <c r="Q61" s="1">
        <f t="shared" si="37"/>
        <v>5</v>
      </c>
      <c r="R61" s="1">
        <f t="shared" si="38"/>
        <v>11</v>
      </c>
      <c r="S61" s="1">
        <f t="shared" si="39"/>
        <v>15</v>
      </c>
      <c r="T61" s="1">
        <f t="shared" si="40"/>
        <v>5</v>
      </c>
      <c r="U61" s="1">
        <f t="shared" si="14"/>
        <v>1</v>
      </c>
      <c r="V61" s="1">
        <f t="shared" si="15"/>
        <v>0</v>
      </c>
      <c r="W61" s="1">
        <f t="shared" si="16"/>
        <v>0</v>
      </c>
      <c r="X61" s="1">
        <f t="shared" si="41"/>
        <v>14</v>
      </c>
      <c r="Y61" s="1">
        <f t="shared" si="42"/>
        <v>15</v>
      </c>
      <c r="Z61" s="1">
        <f t="shared" si="43"/>
        <v>6</v>
      </c>
      <c r="AA61" s="1" t="str">
        <f t="shared" si="27"/>
        <v>W</v>
      </c>
      <c r="AB61" s="1">
        <f t="shared" si="44"/>
        <v>1</v>
      </c>
      <c r="AC61" s="1" t="str">
        <f t="shared" si="28"/>
        <v>W</v>
      </c>
      <c r="AD61" s="1">
        <f t="shared" si="45"/>
        <v>4</v>
      </c>
      <c r="AE61" s="1">
        <f t="shared" si="46"/>
        <v>3</v>
      </c>
      <c r="AF61" s="1">
        <f t="shared" si="47"/>
        <v>3</v>
      </c>
      <c r="AG61" s="43"/>
    </row>
    <row r="62" spans="1:33" x14ac:dyDescent="0.3">
      <c r="A62" s="42">
        <v>46086</v>
      </c>
      <c r="B62" s="1">
        <v>61</v>
      </c>
      <c r="C62" s="1" t="s">
        <v>66</v>
      </c>
      <c r="D62" s="1" t="s">
        <v>5</v>
      </c>
      <c r="E62" s="1">
        <v>4</v>
      </c>
      <c r="F62" s="1">
        <v>1</v>
      </c>
      <c r="G62" s="1" t="s">
        <v>83</v>
      </c>
      <c r="H62" s="1" t="s">
        <v>83</v>
      </c>
      <c r="I62" s="1">
        <f t="shared" si="29"/>
        <v>25</v>
      </c>
      <c r="J62" s="1">
        <f t="shared" si="30"/>
        <v>26</v>
      </c>
      <c r="K62" s="1">
        <f t="shared" si="31"/>
        <v>4</v>
      </c>
      <c r="L62" s="1">
        <f t="shared" si="32"/>
        <v>10</v>
      </c>
      <c r="M62" s="1">
        <f t="shared" si="33"/>
        <v>1</v>
      </c>
      <c r="N62" s="1">
        <f t="shared" si="34"/>
        <v>2</v>
      </c>
      <c r="O62" s="1">
        <f t="shared" si="35"/>
        <v>14</v>
      </c>
      <c r="P62" s="1">
        <f t="shared" si="36"/>
        <v>11</v>
      </c>
      <c r="Q62" s="1">
        <f t="shared" si="37"/>
        <v>5</v>
      </c>
      <c r="R62" s="1">
        <f t="shared" si="38"/>
        <v>11</v>
      </c>
      <c r="S62" s="1">
        <f t="shared" si="39"/>
        <v>15</v>
      </c>
      <c r="T62" s="1">
        <f t="shared" si="40"/>
        <v>5</v>
      </c>
      <c r="U62" s="1">
        <f t="shared" si="14"/>
        <v>0</v>
      </c>
      <c r="V62" s="1">
        <f t="shared" si="15"/>
        <v>0</v>
      </c>
      <c r="W62" s="1">
        <f t="shared" si="16"/>
        <v>0</v>
      </c>
      <c r="X62" s="1">
        <f t="shared" si="41"/>
        <v>14</v>
      </c>
      <c r="Y62" s="1">
        <f t="shared" si="42"/>
        <v>15</v>
      </c>
      <c r="Z62" s="1">
        <f t="shared" si="43"/>
        <v>6</v>
      </c>
      <c r="AA62" s="1" t="str">
        <f t="shared" si="27"/>
        <v>W</v>
      </c>
      <c r="AB62" s="1">
        <f t="shared" si="44"/>
        <v>2</v>
      </c>
      <c r="AC62" s="1" t="str">
        <f t="shared" si="28"/>
        <v>W</v>
      </c>
      <c r="AD62" s="1">
        <f t="shared" si="45"/>
        <v>5</v>
      </c>
      <c r="AE62" s="1">
        <f t="shared" si="46"/>
        <v>2</v>
      </c>
      <c r="AF62" s="1">
        <f t="shared" si="47"/>
        <v>3</v>
      </c>
      <c r="AG62" s="43"/>
    </row>
    <row r="63" spans="1:33" x14ac:dyDescent="0.3">
      <c r="A63" s="42">
        <v>46088</v>
      </c>
      <c r="B63" s="1">
        <v>62</v>
      </c>
      <c r="C63" s="1" t="s">
        <v>66</v>
      </c>
      <c r="D63" s="1" t="s">
        <v>3</v>
      </c>
      <c r="E63" s="1">
        <v>3</v>
      </c>
      <c r="F63" s="1">
        <v>2</v>
      </c>
      <c r="G63" s="1" t="s">
        <v>84</v>
      </c>
      <c r="H63" s="1" t="s">
        <v>83</v>
      </c>
      <c r="I63" s="1">
        <f t="shared" si="29"/>
        <v>26</v>
      </c>
      <c r="J63" s="1">
        <f t="shared" si="30"/>
        <v>26</v>
      </c>
      <c r="K63" s="1">
        <f t="shared" si="31"/>
        <v>5</v>
      </c>
      <c r="L63" s="1">
        <f t="shared" si="32"/>
        <v>10</v>
      </c>
      <c r="M63" s="1">
        <f t="shared" si="33"/>
        <v>1</v>
      </c>
      <c r="N63" s="1">
        <f t="shared" si="34"/>
        <v>2</v>
      </c>
      <c r="O63" s="1">
        <f t="shared" si="35"/>
        <v>15</v>
      </c>
      <c r="P63" s="1">
        <f t="shared" si="36"/>
        <v>11</v>
      </c>
      <c r="Q63" s="1">
        <f t="shared" si="37"/>
        <v>5</v>
      </c>
      <c r="R63" s="1">
        <f t="shared" si="38"/>
        <v>11</v>
      </c>
      <c r="S63" s="1">
        <f t="shared" si="39"/>
        <v>15</v>
      </c>
      <c r="T63" s="1">
        <f t="shared" si="40"/>
        <v>5</v>
      </c>
      <c r="U63" s="1">
        <f t="shared" si="14"/>
        <v>0</v>
      </c>
      <c r="V63" s="1">
        <f t="shared" si="15"/>
        <v>0</v>
      </c>
      <c r="W63" s="1">
        <f t="shared" si="16"/>
        <v>0</v>
      </c>
      <c r="X63" s="1">
        <f t="shared" si="41"/>
        <v>15</v>
      </c>
      <c r="Y63" s="1">
        <f t="shared" si="42"/>
        <v>15</v>
      </c>
      <c r="Z63" s="1">
        <f t="shared" si="43"/>
        <v>6</v>
      </c>
      <c r="AA63" s="1" t="str">
        <f t="shared" si="27"/>
        <v>W</v>
      </c>
      <c r="AB63" s="1">
        <f t="shared" si="44"/>
        <v>3</v>
      </c>
      <c r="AC63" s="1" t="str">
        <f t="shared" si="28"/>
        <v>W</v>
      </c>
      <c r="AD63" s="1">
        <f t="shared" si="45"/>
        <v>5</v>
      </c>
      <c r="AE63" s="1">
        <f t="shared" si="46"/>
        <v>2</v>
      </c>
      <c r="AF63" s="1">
        <f t="shared" si="47"/>
        <v>3</v>
      </c>
      <c r="AG63" s="43"/>
    </row>
    <row r="64" spans="1:33" x14ac:dyDescent="0.3">
      <c r="A64" s="42">
        <v>46091</v>
      </c>
      <c r="B64" s="1">
        <v>63</v>
      </c>
      <c r="C64" s="1" t="s">
        <v>66</v>
      </c>
      <c r="D64" s="1" t="s">
        <v>31</v>
      </c>
      <c r="E64" s="1">
        <v>1</v>
      </c>
      <c r="F64" s="1">
        <v>4</v>
      </c>
      <c r="G64" s="1" t="s">
        <v>83</v>
      </c>
      <c r="H64" s="1" t="s">
        <v>83</v>
      </c>
      <c r="I64" s="1">
        <f t="shared" si="29"/>
        <v>26</v>
      </c>
      <c r="J64" s="1">
        <f t="shared" si="30"/>
        <v>27</v>
      </c>
      <c r="K64" s="1">
        <f t="shared" si="31"/>
        <v>5</v>
      </c>
      <c r="L64" s="1">
        <f t="shared" si="32"/>
        <v>10</v>
      </c>
      <c r="M64" s="1">
        <f t="shared" si="33"/>
        <v>1</v>
      </c>
      <c r="N64" s="1">
        <f t="shared" si="34"/>
        <v>2</v>
      </c>
      <c r="O64" s="1">
        <f t="shared" si="35"/>
        <v>15</v>
      </c>
      <c r="P64" s="1">
        <f t="shared" si="36"/>
        <v>12</v>
      </c>
      <c r="Q64" s="1">
        <f t="shared" si="37"/>
        <v>5</v>
      </c>
      <c r="R64" s="1">
        <f t="shared" si="38"/>
        <v>11</v>
      </c>
      <c r="S64" s="1">
        <f t="shared" si="39"/>
        <v>15</v>
      </c>
      <c r="T64" s="1">
        <f t="shared" si="40"/>
        <v>5</v>
      </c>
      <c r="U64" s="1">
        <f t="shared" si="14"/>
        <v>0</v>
      </c>
      <c r="V64" s="1">
        <f t="shared" si="15"/>
        <v>0</v>
      </c>
      <c r="W64" s="1">
        <f t="shared" si="16"/>
        <v>0</v>
      </c>
      <c r="X64" s="1">
        <f t="shared" si="41"/>
        <v>15</v>
      </c>
      <c r="Y64" s="1">
        <f t="shared" si="42"/>
        <v>16</v>
      </c>
      <c r="Z64" s="1">
        <f t="shared" si="43"/>
        <v>6</v>
      </c>
      <c r="AA64" s="1" t="str">
        <f t="shared" si="27"/>
        <v>L</v>
      </c>
      <c r="AB64" s="1">
        <f t="shared" si="44"/>
        <v>1</v>
      </c>
      <c r="AC64" s="1" t="str">
        <f t="shared" si="28"/>
        <v>L</v>
      </c>
      <c r="AD64" s="1">
        <f t="shared" si="45"/>
        <v>5</v>
      </c>
      <c r="AE64" s="1">
        <f t="shared" si="46"/>
        <v>2</v>
      </c>
      <c r="AF64" s="1">
        <f t="shared" si="47"/>
        <v>3</v>
      </c>
      <c r="AG64" s="43"/>
    </row>
    <row r="65" spans="1:33" x14ac:dyDescent="0.3">
      <c r="A65" s="42">
        <v>46093</v>
      </c>
      <c r="B65" s="1">
        <v>64</v>
      </c>
      <c r="C65" s="1" t="s">
        <v>66</v>
      </c>
      <c r="D65" s="1" t="s">
        <v>12</v>
      </c>
      <c r="E65" s="1">
        <v>3</v>
      </c>
      <c r="F65" s="1">
        <v>6</v>
      </c>
      <c r="G65" s="1" t="s">
        <v>83</v>
      </c>
      <c r="H65" s="1" t="s">
        <v>83</v>
      </c>
      <c r="I65" s="1">
        <f t="shared" si="29"/>
        <v>26</v>
      </c>
      <c r="J65" s="1">
        <f t="shared" si="30"/>
        <v>28</v>
      </c>
      <c r="K65" s="1">
        <f t="shared" si="31"/>
        <v>5</v>
      </c>
      <c r="L65" s="1">
        <f t="shared" si="32"/>
        <v>10</v>
      </c>
      <c r="M65" s="1">
        <f t="shared" si="33"/>
        <v>1</v>
      </c>
      <c r="N65" s="1">
        <f t="shared" si="34"/>
        <v>2</v>
      </c>
      <c r="O65" s="1">
        <f t="shared" si="35"/>
        <v>15</v>
      </c>
      <c r="P65" s="1">
        <f t="shared" si="36"/>
        <v>13</v>
      </c>
      <c r="Q65" s="1">
        <f t="shared" si="37"/>
        <v>5</v>
      </c>
      <c r="R65" s="1">
        <f t="shared" si="38"/>
        <v>11</v>
      </c>
      <c r="S65" s="1">
        <f t="shared" si="39"/>
        <v>15</v>
      </c>
      <c r="T65" s="1">
        <f t="shared" si="40"/>
        <v>5</v>
      </c>
      <c r="U65" s="1">
        <f t="shared" si="14"/>
        <v>0</v>
      </c>
      <c r="V65" s="1">
        <f t="shared" si="15"/>
        <v>0</v>
      </c>
      <c r="W65" s="1">
        <f t="shared" si="16"/>
        <v>0</v>
      </c>
      <c r="X65" s="1">
        <f t="shared" si="41"/>
        <v>15</v>
      </c>
      <c r="Y65" s="1">
        <f t="shared" si="42"/>
        <v>16</v>
      </c>
      <c r="Z65" s="1">
        <f t="shared" si="43"/>
        <v>6</v>
      </c>
      <c r="AA65" s="1" t="str">
        <f t="shared" si="27"/>
        <v>L</v>
      </c>
      <c r="AB65" s="1">
        <f t="shared" si="44"/>
        <v>2</v>
      </c>
      <c r="AC65" s="1" t="str">
        <f t="shared" si="28"/>
        <v>L</v>
      </c>
      <c r="AD65" s="1">
        <f t="shared" si="45"/>
        <v>4</v>
      </c>
      <c r="AE65" s="1">
        <f t="shared" si="46"/>
        <v>3</v>
      </c>
      <c r="AF65" s="1">
        <f t="shared" si="47"/>
        <v>3</v>
      </c>
      <c r="AG65" s="43"/>
    </row>
    <row r="66" spans="1:33" x14ac:dyDescent="0.3">
      <c r="A66" s="42">
        <v>46095</v>
      </c>
      <c r="B66" s="1">
        <v>65</v>
      </c>
      <c r="C66" s="1" t="s">
        <v>66</v>
      </c>
      <c r="D66" s="1" t="s">
        <v>24</v>
      </c>
      <c r="E66" s="1">
        <v>3</v>
      </c>
      <c r="F66" s="1">
        <v>1</v>
      </c>
      <c r="G66" s="1" t="s">
        <v>83</v>
      </c>
      <c r="H66" s="1" t="s">
        <v>83</v>
      </c>
      <c r="I66" s="1">
        <f t="shared" si="29"/>
        <v>27</v>
      </c>
      <c r="J66" s="1">
        <f t="shared" si="30"/>
        <v>28</v>
      </c>
      <c r="K66" s="1">
        <f t="shared" si="31"/>
        <v>5</v>
      </c>
      <c r="L66" s="1">
        <f t="shared" si="32"/>
        <v>10</v>
      </c>
      <c r="M66" s="1">
        <f t="shared" si="33"/>
        <v>1</v>
      </c>
      <c r="N66" s="1">
        <f t="shared" si="34"/>
        <v>2</v>
      </c>
      <c r="O66" s="1">
        <f t="shared" si="35"/>
        <v>16</v>
      </c>
      <c r="P66" s="1">
        <f t="shared" si="36"/>
        <v>13</v>
      </c>
      <c r="Q66" s="1">
        <f t="shared" si="37"/>
        <v>5</v>
      </c>
      <c r="R66" s="1">
        <f t="shared" si="38"/>
        <v>11</v>
      </c>
      <c r="S66" s="1">
        <f t="shared" si="39"/>
        <v>15</v>
      </c>
      <c r="T66" s="1">
        <f t="shared" si="40"/>
        <v>5</v>
      </c>
      <c r="U66" s="1">
        <f t="shared" si="14"/>
        <v>1</v>
      </c>
      <c r="V66" s="1">
        <f t="shared" si="15"/>
        <v>0</v>
      </c>
      <c r="W66" s="1">
        <f t="shared" si="16"/>
        <v>0</v>
      </c>
      <c r="X66" s="1">
        <f t="shared" si="41"/>
        <v>16</v>
      </c>
      <c r="Y66" s="1">
        <f t="shared" si="42"/>
        <v>16</v>
      </c>
      <c r="Z66" s="1">
        <f t="shared" si="43"/>
        <v>6</v>
      </c>
      <c r="AA66" s="1" t="str">
        <f t="shared" ref="AA66:AA83" si="48">IF(E66="","",IF(E66&gt;F66,"W","L"))</f>
        <v>W</v>
      </c>
      <c r="AB66" s="1">
        <f t="shared" si="44"/>
        <v>1</v>
      </c>
      <c r="AC66" s="1" t="str">
        <f t="shared" ref="AC66:AC83" si="49">IF(E66="","",IF(E66&gt;F66,"W",IF(AND(E66&lt;F66,G66=$AK$2,H66=$AK$2),"L","OTL")))</f>
        <v>W</v>
      </c>
      <c r="AD66" s="1">
        <f t="shared" si="45"/>
        <v>5</v>
      </c>
      <c r="AE66" s="1">
        <f t="shared" si="46"/>
        <v>3</v>
      </c>
      <c r="AF66" s="1">
        <f t="shared" si="47"/>
        <v>2</v>
      </c>
      <c r="AG66" s="43"/>
    </row>
    <row r="67" spans="1:33" x14ac:dyDescent="0.3">
      <c r="A67" s="42">
        <v>46096</v>
      </c>
      <c r="B67" s="1">
        <v>66</v>
      </c>
      <c r="C67" s="1" t="s">
        <v>66</v>
      </c>
      <c r="D67" s="1" t="s">
        <v>6</v>
      </c>
      <c r="E67" s="1">
        <v>3</v>
      </c>
      <c r="F67" s="1">
        <v>2</v>
      </c>
      <c r="G67" s="1" t="s">
        <v>83</v>
      </c>
      <c r="H67" s="1" t="s">
        <v>83</v>
      </c>
      <c r="I67" s="1">
        <f t="shared" ref="I67:I83" si="50">IF(E67="","",IF(E67&gt;F67,I66+1,I66))</f>
        <v>28</v>
      </c>
      <c r="J67" s="1">
        <f t="shared" ref="J67:J83" si="51">IF(E67="","",IF(AND(F67&gt;E67,G67=$AK$2,H67=$AK$2),J66+1,J66))</f>
        <v>28</v>
      </c>
      <c r="K67" s="1">
        <f t="shared" ref="K67:K83" si="52">IF(E67="","",IF(AND(G67=$AK$1,E67&gt;F67),K66+1,K66))</f>
        <v>5</v>
      </c>
      <c r="L67" s="1">
        <f t="shared" ref="L67:L83" si="53">IF(E67="","",IF(AND(OR(G67=$AK$1,H67=$AK$1),E67&lt;F67),L66+1,L66))</f>
        <v>10</v>
      </c>
      <c r="M67" s="1">
        <f t="shared" ref="M67:M83" si="54">IF(E67="","",IF(AND(H67=$AK$1,E67&gt;F67),M66+1,M66))</f>
        <v>1</v>
      </c>
      <c r="N67" s="1">
        <f t="shared" ref="N67:N83" si="55">IF(E67="","",IF(AND(H67=$AK$1,E67&lt;F67),N66+1,N66))</f>
        <v>2</v>
      </c>
      <c r="O67" s="1">
        <f t="shared" ref="O67:O83" si="56">IF(E67="","",IF(AND(C67=$AL$1,E67&gt;F67),O66+1,O66))</f>
        <v>17</v>
      </c>
      <c r="P67" s="1">
        <f t="shared" ref="P67:P83" si="57">IF(E67="","",IF(AND(C67=$AL$1,F67&gt;E67,G67=$AK$2,H67=$AK$2), P66+1, P66))</f>
        <v>13</v>
      </c>
      <c r="Q67" s="1">
        <f t="shared" ref="Q67:Q83" si="58">IF(E67="","",IF(AND(C67=$AL$1,F67&gt;E67,OR(G67=$AK$1,H67=$AK$1)),Q66+1, Q66))</f>
        <v>5</v>
      </c>
      <c r="R67" s="1">
        <f t="shared" ref="R67:R83" si="59">IF(E67="","",IF(AND(C67=$AL$2,E67&gt;F67),R66+1,R66))</f>
        <v>11</v>
      </c>
      <c r="S67" s="1">
        <f t="shared" ref="S67:S83" si="60">IF(E67="","",IF(AND(C67=$AL$2,F67&gt;E67,G67=$AK$2,H67=$AK$2),S66+1,S66))</f>
        <v>15</v>
      </c>
      <c r="T67" s="1">
        <f t="shared" ref="T67:T83" si="61">IF(E67="","",IF(AND(C67=$AL$2,F67&gt;E67,OR(G67=$AK$1,H67=$AK$1)), T66+1, T66))</f>
        <v>5</v>
      </c>
      <c r="U67" s="1">
        <f t="shared" ref="U67:U83" si="62">IF(E67="","",IF(AND(E67&gt;F67,COUNTIF($AO$1:$AO$7,D67)=1),1,0))</f>
        <v>1</v>
      </c>
      <c r="V67" s="1">
        <f t="shared" ref="V67:V83" si="63">IF(E67="","",IF(AND(E67&lt;F67,G67=$AK$2,H67=$AK$2,COUNTIF($AO$1:$AO$7,D67)=1),1,0))</f>
        <v>0</v>
      </c>
      <c r="W67" s="1">
        <f t="shared" ref="W67:W83" si="64">IF(E67="","",IF(AND(E67&lt;F67,COUNTIF($AO$1:$AO$7,D67)=1,OR(G67=$AK$1,H67=$AK$1)), 1, 0))</f>
        <v>0</v>
      </c>
      <c r="X67" s="1">
        <f t="shared" ref="X67:X83" si="65">IF(E67="","",IF(AND(E67&gt;F67,COUNTIF($AN$1:$AN$15,D67)=1),X66+1,X66))</f>
        <v>17</v>
      </c>
      <c r="Y67" s="1">
        <f t="shared" ref="Y67:Y83" si="66">IF(E67="","",IF(AND(E67&lt;F67,G67=$AK$2,H67=$AK$2,COUNTIF($AN$1:$AN$15,D67)=1),Y66+1,Y66))</f>
        <v>16</v>
      </c>
      <c r="Z67" s="1">
        <f t="shared" ref="Z67:Z83" si="67">IF(E67="","",IF(AND(E67&lt;F67,COUNTIF($AN$1:$AN$15,D67)=1,OR(G67=$AK$1,H67=$AK$1)), Z66+1, Z66))</f>
        <v>6</v>
      </c>
      <c r="AA67" s="1" t="str">
        <f t="shared" si="48"/>
        <v>W</v>
      </c>
      <c r="AB67" s="1">
        <f t="shared" ref="AB67:AB83" si="68">IF(AA67="","",IF(AA67=AA66,AB66+1,1))</f>
        <v>2</v>
      </c>
      <c r="AC67" s="1" t="str">
        <f t="shared" si="49"/>
        <v>W</v>
      </c>
      <c r="AD67" s="1">
        <f t="shared" si="45"/>
        <v>6</v>
      </c>
      <c r="AE67" s="1">
        <f t="shared" si="46"/>
        <v>2</v>
      </c>
      <c r="AF67" s="1">
        <f t="shared" si="47"/>
        <v>2</v>
      </c>
      <c r="AG67" s="43"/>
    </row>
    <row r="68" spans="1:33" x14ac:dyDescent="0.3">
      <c r="A68" s="42">
        <v>46098</v>
      </c>
      <c r="B68" s="1">
        <v>67</v>
      </c>
      <c r="C68" s="1" t="s">
        <v>66</v>
      </c>
      <c r="D68" s="1" t="s">
        <v>15</v>
      </c>
      <c r="E68" s="1">
        <v>3</v>
      </c>
      <c r="F68" s="1">
        <v>4</v>
      </c>
      <c r="G68" s="1" t="s">
        <v>84</v>
      </c>
      <c r="H68" s="1" t="s">
        <v>84</v>
      </c>
      <c r="I68" s="1">
        <f t="shared" si="50"/>
        <v>28</v>
      </c>
      <c r="J68" s="1">
        <f t="shared" si="51"/>
        <v>28</v>
      </c>
      <c r="K68" s="1">
        <f t="shared" si="52"/>
        <v>5</v>
      </c>
      <c r="L68" s="1">
        <f t="shared" si="53"/>
        <v>11</v>
      </c>
      <c r="M68" s="1">
        <f t="shared" si="54"/>
        <v>1</v>
      </c>
      <c r="N68" s="1">
        <f t="shared" si="55"/>
        <v>3</v>
      </c>
      <c r="O68" s="1">
        <f t="shared" si="56"/>
        <v>17</v>
      </c>
      <c r="P68" s="1">
        <f t="shared" si="57"/>
        <v>13</v>
      </c>
      <c r="Q68" s="1">
        <f t="shared" si="58"/>
        <v>6</v>
      </c>
      <c r="R68" s="1">
        <f t="shared" si="59"/>
        <v>11</v>
      </c>
      <c r="S68" s="1">
        <f t="shared" si="60"/>
        <v>15</v>
      </c>
      <c r="T68" s="1">
        <f t="shared" si="61"/>
        <v>5</v>
      </c>
      <c r="U68" s="1">
        <f t="shared" si="62"/>
        <v>0</v>
      </c>
      <c r="V68" s="1">
        <f t="shared" si="63"/>
        <v>0</v>
      </c>
      <c r="W68" s="1">
        <f t="shared" si="64"/>
        <v>1</v>
      </c>
      <c r="X68" s="1">
        <f t="shared" si="65"/>
        <v>17</v>
      </c>
      <c r="Y68" s="1">
        <f t="shared" si="66"/>
        <v>16</v>
      </c>
      <c r="Z68" s="1">
        <f t="shared" si="67"/>
        <v>7</v>
      </c>
      <c r="AA68" s="1" t="str">
        <f t="shared" si="48"/>
        <v>L</v>
      </c>
      <c r="AB68" s="1">
        <f t="shared" si="68"/>
        <v>1</v>
      </c>
      <c r="AC68" s="1" t="str">
        <f t="shared" si="49"/>
        <v>OTL</v>
      </c>
      <c r="AD68" s="1">
        <f t="shared" si="45"/>
        <v>5</v>
      </c>
      <c r="AE68" s="1">
        <f t="shared" si="46"/>
        <v>2</v>
      </c>
      <c r="AF68" s="1">
        <f t="shared" si="47"/>
        <v>3</v>
      </c>
      <c r="AG68" s="43"/>
    </row>
    <row r="69" spans="1:33" x14ac:dyDescent="0.3">
      <c r="A69" s="42">
        <v>46100</v>
      </c>
      <c r="B69" s="1">
        <v>68</v>
      </c>
      <c r="C69" s="1" t="s">
        <v>65</v>
      </c>
      <c r="D69" s="1" t="s">
        <v>29</v>
      </c>
      <c r="E69" s="1">
        <v>1</v>
      </c>
      <c r="F69" s="1">
        <v>6</v>
      </c>
      <c r="G69" s="1" t="s">
        <v>83</v>
      </c>
      <c r="H69" s="1" t="s">
        <v>83</v>
      </c>
      <c r="I69" s="1">
        <f t="shared" si="50"/>
        <v>28</v>
      </c>
      <c r="J69" s="1">
        <f t="shared" si="51"/>
        <v>29</v>
      </c>
      <c r="K69" s="1">
        <f t="shared" si="52"/>
        <v>5</v>
      </c>
      <c r="L69" s="1">
        <f t="shared" si="53"/>
        <v>11</v>
      </c>
      <c r="M69" s="1">
        <f t="shared" si="54"/>
        <v>1</v>
      </c>
      <c r="N69" s="1">
        <f t="shared" si="55"/>
        <v>3</v>
      </c>
      <c r="O69" s="1">
        <f t="shared" si="56"/>
        <v>17</v>
      </c>
      <c r="P69" s="1">
        <f t="shared" si="57"/>
        <v>13</v>
      </c>
      <c r="Q69" s="1">
        <f t="shared" si="58"/>
        <v>6</v>
      </c>
      <c r="R69" s="1">
        <f t="shared" si="59"/>
        <v>11</v>
      </c>
      <c r="S69" s="1">
        <f t="shared" si="60"/>
        <v>16</v>
      </c>
      <c r="T69" s="1">
        <f t="shared" si="61"/>
        <v>5</v>
      </c>
      <c r="U69" s="1">
        <f t="shared" si="62"/>
        <v>0</v>
      </c>
      <c r="V69" s="1">
        <f t="shared" si="63"/>
        <v>0</v>
      </c>
      <c r="W69" s="1">
        <f t="shared" si="64"/>
        <v>0</v>
      </c>
      <c r="X69" s="1">
        <f t="shared" si="65"/>
        <v>17</v>
      </c>
      <c r="Y69" s="1">
        <f t="shared" si="66"/>
        <v>16</v>
      </c>
      <c r="Z69" s="1">
        <f t="shared" si="67"/>
        <v>7</v>
      </c>
      <c r="AA69" s="1" t="str">
        <f t="shared" si="48"/>
        <v>L</v>
      </c>
      <c r="AB69" s="1">
        <f t="shared" si="68"/>
        <v>2</v>
      </c>
      <c r="AC69" s="1" t="str">
        <f t="shared" si="49"/>
        <v>L</v>
      </c>
      <c r="AD69" s="1">
        <f t="shared" si="45"/>
        <v>5</v>
      </c>
      <c r="AE69" s="1">
        <f t="shared" si="46"/>
        <v>3</v>
      </c>
      <c r="AF69" s="1">
        <f t="shared" si="47"/>
        <v>2</v>
      </c>
      <c r="AG69" s="43"/>
    </row>
    <row r="70" spans="1:33" x14ac:dyDescent="0.3">
      <c r="A70" s="42">
        <v>46102</v>
      </c>
      <c r="B70" s="1">
        <v>69</v>
      </c>
      <c r="C70" s="1" t="s">
        <v>65</v>
      </c>
      <c r="D70" s="1" t="s">
        <v>9</v>
      </c>
      <c r="E70" s="1">
        <v>4</v>
      </c>
      <c r="F70" s="1">
        <v>5</v>
      </c>
      <c r="G70" s="1" t="s">
        <v>84</v>
      </c>
      <c r="H70" s="1" t="s">
        <v>84</v>
      </c>
      <c r="I70" s="1">
        <f t="shared" si="50"/>
        <v>28</v>
      </c>
      <c r="J70" s="1">
        <f t="shared" si="51"/>
        <v>29</v>
      </c>
      <c r="K70" s="1">
        <f t="shared" si="52"/>
        <v>5</v>
      </c>
      <c r="L70" s="1">
        <f t="shared" si="53"/>
        <v>12</v>
      </c>
      <c r="M70" s="1">
        <f t="shared" si="54"/>
        <v>1</v>
      </c>
      <c r="N70" s="1">
        <f t="shared" si="55"/>
        <v>4</v>
      </c>
      <c r="O70" s="1">
        <f t="shared" si="56"/>
        <v>17</v>
      </c>
      <c r="P70" s="1">
        <f t="shared" si="57"/>
        <v>13</v>
      </c>
      <c r="Q70" s="1">
        <f t="shared" si="58"/>
        <v>6</v>
      </c>
      <c r="R70" s="1">
        <f t="shared" si="59"/>
        <v>11</v>
      </c>
      <c r="S70" s="1">
        <f t="shared" si="60"/>
        <v>16</v>
      </c>
      <c r="T70" s="1">
        <f t="shared" si="61"/>
        <v>6</v>
      </c>
      <c r="U70" s="1">
        <f t="shared" si="62"/>
        <v>0</v>
      </c>
      <c r="V70" s="1">
        <f t="shared" si="63"/>
        <v>0</v>
      </c>
      <c r="W70" s="1">
        <f t="shared" si="64"/>
        <v>0</v>
      </c>
      <c r="X70" s="1">
        <f t="shared" si="65"/>
        <v>17</v>
      </c>
      <c r="Y70" s="1">
        <f t="shared" si="66"/>
        <v>16</v>
      </c>
      <c r="Z70" s="1">
        <f t="shared" si="67"/>
        <v>7</v>
      </c>
      <c r="AA70" s="1" t="str">
        <f t="shared" si="48"/>
        <v>L</v>
      </c>
      <c r="AB70" s="1">
        <f t="shared" si="68"/>
        <v>3</v>
      </c>
      <c r="AC70" s="1" t="str">
        <f t="shared" si="49"/>
        <v>OTL</v>
      </c>
      <c r="AD70" s="1">
        <f t="shared" si="45"/>
        <v>5</v>
      </c>
      <c r="AE70" s="1">
        <f t="shared" si="46"/>
        <v>3</v>
      </c>
      <c r="AF70" s="1">
        <f t="shared" si="47"/>
        <v>2</v>
      </c>
      <c r="AG70" s="43"/>
    </row>
    <row r="71" spans="1:33" x14ac:dyDescent="0.3">
      <c r="A71" s="42">
        <v>46103</v>
      </c>
      <c r="B71" s="1">
        <v>70</v>
      </c>
      <c r="C71" s="1" t="s">
        <v>65</v>
      </c>
      <c r="D71" s="1" t="s">
        <v>12</v>
      </c>
      <c r="E71" s="1">
        <v>3</v>
      </c>
      <c r="F71" s="1">
        <v>2</v>
      </c>
      <c r="G71" s="1" t="s">
        <v>84</v>
      </c>
      <c r="H71" s="1" t="s">
        <v>84</v>
      </c>
      <c r="I71" s="1">
        <f t="shared" si="50"/>
        <v>29</v>
      </c>
      <c r="J71" s="1">
        <f t="shared" si="51"/>
        <v>29</v>
      </c>
      <c r="K71" s="1">
        <f t="shared" si="52"/>
        <v>6</v>
      </c>
      <c r="L71" s="1">
        <f t="shared" si="53"/>
        <v>12</v>
      </c>
      <c r="M71" s="1">
        <f t="shared" si="54"/>
        <v>2</v>
      </c>
      <c r="N71" s="1">
        <f t="shared" si="55"/>
        <v>4</v>
      </c>
      <c r="O71" s="1">
        <f t="shared" si="56"/>
        <v>17</v>
      </c>
      <c r="P71" s="1">
        <f t="shared" si="57"/>
        <v>13</v>
      </c>
      <c r="Q71" s="1">
        <f t="shared" si="58"/>
        <v>6</v>
      </c>
      <c r="R71" s="1">
        <f t="shared" si="59"/>
        <v>12</v>
      </c>
      <c r="S71" s="1">
        <f t="shared" si="60"/>
        <v>16</v>
      </c>
      <c r="T71" s="1">
        <f t="shared" si="61"/>
        <v>6</v>
      </c>
      <c r="U71" s="1">
        <f t="shared" si="62"/>
        <v>0</v>
      </c>
      <c r="V71" s="1">
        <f t="shared" si="63"/>
        <v>0</v>
      </c>
      <c r="W71" s="1">
        <f t="shared" si="64"/>
        <v>0</v>
      </c>
      <c r="X71" s="1">
        <f t="shared" si="65"/>
        <v>17</v>
      </c>
      <c r="Y71" s="1">
        <f t="shared" si="66"/>
        <v>16</v>
      </c>
      <c r="Z71" s="1">
        <f t="shared" si="67"/>
        <v>7</v>
      </c>
      <c r="AA71" s="1" t="str">
        <f t="shared" si="48"/>
        <v>W</v>
      </c>
      <c r="AB71" s="1">
        <f t="shared" si="68"/>
        <v>1</v>
      </c>
      <c r="AC71" s="1" t="str">
        <f t="shared" si="49"/>
        <v>W</v>
      </c>
      <c r="AD71" s="1">
        <f t="shared" si="45"/>
        <v>5</v>
      </c>
      <c r="AE71" s="1">
        <f t="shared" si="46"/>
        <v>3</v>
      </c>
      <c r="AF71" s="1">
        <f t="shared" si="47"/>
        <v>2</v>
      </c>
      <c r="AG71" s="43"/>
    </row>
    <row r="72" spans="1:33" x14ac:dyDescent="0.3">
      <c r="A72" s="42">
        <v>46105</v>
      </c>
      <c r="B72" s="1">
        <v>71</v>
      </c>
      <c r="C72" s="1" t="s">
        <v>66</v>
      </c>
      <c r="D72" s="1" t="s">
        <v>2</v>
      </c>
      <c r="E72" s="1">
        <v>4</v>
      </c>
      <c r="F72" s="1">
        <v>1</v>
      </c>
      <c r="G72" s="1" t="s">
        <v>83</v>
      </c>
      <c r="H72" s="1" t="s">
        <v>83</v>
      </c>
      <c r="I72" s="1">
        <f t="shared" si="50"/>
        <v>30</v>
      </c>
      <c r="J72" s="1">
        <f t="shared" si="51"/>
        <v>29</v>
      </c>
      <c r="K72" s="1">
        <f t="shared" si="52"/>
        <v>6</v>
      </c>
      <c r="L72" s="1">
        <f t="shared" si="53"/>
        <v>12</v>
      </c>
      <c r="M72" s="1">
        <f t="shared" si="54"/>
        <v>2</v>
      </c>
      <c r="N72" s="1">
        <f t="shared" si="55"/>
        <v>4</v>
      </c>
      <c r="O72" s="1">
        <f t="shared" si="56"/>
        <v>18</v>
      </c>
      <c r="P72" s="1">
        <f t="shared" si="57"/>
        <v>13</v>
      </c>
      <c r="Q72" s="1">
        <f t="shared" si="58"/>
        <v>6</v>
      </c>
      <c r="R72" s="1">
        <f t="shared" si="59"/>
        <v>12</v>
      </c>
      <c r="S72" s="1">
        <f t="shared" si="60"/>
        <v>16</v>
      </c>
      <c r="T72" s="1">
        <f t="shared" si="61"/>
        <v>6</v>
      </c>
      <c r="U72" s="1">
        <f t="shared" si="62"/>
        <v>0</v>
      </c>
      <c r="V72" s="1">
        <f t="shared" si="63"/>
        <v>0</v>
      </c>
      <c r="W72" s="1">
        <f t="shared" si="64"/>
        <v>0</v>
      </c>
      <c r="X72" s="1">
        <f t="shared" si="65"/>
        <v>18</v>
      </c>
      <c r="Y72" s="1">
        <f t="shared" si="66"/>
        <v>16</v>
      </c>
      <c r="Z72" s="1">
        <f t="shared" si="67"/>
        <v>7</v>
      </c>
      <c r="AA72" s="1" t="str">
        <f t="shared" si="48"/>
        <v>W</v>
      </c>
      <c r="AB72" s="1">
        <f t="shared" si="68"/>
        <v>2</v>
      </c>
      <c r="AC72" s="1" t="str">
        <f t="shared" si="49"/>
        <v>W</v>
      </c>
      <c r="AD72" s="1">
        <f t="shared" si="45"/>
        <v>5</v>
      </c>
      <c r="AE72" s="1">
        <f t="shared" si="46"/>
        <v>3</v>
      </c>
      <c r="AF72" s="1">
        <f t="shared" si="47"/>
        <v>2</v>
      </c>
      <c r="AG72" s="43"/>
    </row>
    <row r="73" spans="1:33" x14ac:dyDescent="0.3">
      <c r="A73" s="42">
        <v>46107</v>
      </c>
      <c r="B73" s="1">
        <v>72</v>
      </c>
      <c r="C73" s="1" t="s">
        <v>66</v>
      </c>
      <c r="D73" s="1" t="s">
        <v>24</v>
      </c>
      <c r="E73" s="1">
        <v>2</v>
      </c>
      <c r="F73" s="1">
        <v>3</v>
      </c>
      <c r="G73" s="1" t="s">
        <v>83</v>
      </c>
      <c r="H73" s="1" t="s">
        <v>83</v>
      </c>
      <c r="I73" s="1">
        <f t="shared" si="50"/>
        <v>30</v>
      </c>
      <c r="J73" s="1">
        <f t="shared" si="51"/>
        <v>30</v>
      </c>
      <c r="K73" s="1">
        <f t="shared" si="52"/>
        <v>6</v>
      </c>
      <c r="L73" s="1">
        <f t="shared" si="53"/>
        <v>12</v>
      </c>
      <c r="M73" s="1">
        <f t="shared" si="54"/>
        <v>2</v>
      </c>
      <c r="N73" s="1">
        <f t="shared" si="55"/>
        <v>4</v>
      </c>
      <c r="O73" s="1">
        <f t="shared" si="56"/>
        <v>18</v>
      </c>
      <c r="P73" s="1">
        <f t="shared" si="57"/>
        <v>14</v>
      </c>
      <c r="Q73" s="1">
        <f t="shared" si="58"/>
        <v>6</v>
      </c>
      <c r="R73" s="1">
        <f t="shared" si="59"/>
        <v>12</v>
      </c>
      <c r="S73" s="1">
        <f t="shared" si="60"/>
        <v>16</v>
      </c>
      <c r="T73" s="1">
        <f t="shared" si="61"/>
        <v>6</v>
      </c>
      <c r="U73" s="1">
        <f t="shared" si="62"/>
        <v>0</v>
      </c>
      <c r="V73" s="1">
        <f t="shared" si="63"/>
        <v>1</v>
      </c>
      <c r="W73" s="1">
        <f t="shared" si="64"/>
        <v>0</v>
      </c>
      <c r="X73" s="1">
        <f t="shared" si="65"/>
        <v>18</v>
      </c>
      <c r="Y73" s="1">
        <f t="shared" si="66"/>
        <v>17</v>
      </c>
      <c r="Z73" s="1">
        <f t="shared" si="67"/>
        <v>7</v>
      </c>
      <c r="AA73" s="1" t="str">
        <f t="shared" si="48"/>
        <v>L</v>
      </c>
      <c r="AB73" s="1">
        <f t="shared" si="68"/>
        <v>1</v>
      </c>
      <c r="AC73" s="1" t="str">
        <f t="shared" si="49"/>
        <v>L</v>
      </c>
      <c r="AD73" s="1">
        <f t="shared" si="45"/>
        <v>4</v>
      </c>
      <c r="AE73" s="1">
        <f t="shared" si="46"/>
        <v>4</v>
      </c>
      <c r="AF73" s="1">
        <f t="shared" si="47"/>
        <v>2</v>
      </c>
      <c r="AG73" s="43"/>
    </row>
    <row r="74" spans="1:33" x14ac:dyDescent="0.3">
      <c r="A74" s="42">
        <v>46109</v>
      </c>
      <c r="B74" s="1">
        <v>73</v>
      </c>
      <c r="C74" s="1" t="s">
        <v>65</v>
      </c>
      <c r="D74" s="1" t="s">
        <v>24</v>
      </c>
      <c r="E74" s="1">
        <v>4</v>
      </c>
      <c r="F74" s="1">
        <v>2</v>
      </c>
      <c r="G74" s="1" t="s">
        <v>83</v>
      </c>
      <c r="H74" s="1" t="s">
        <v>83</v>
      </c>
      <c r="I74" s="1">
        <f t="shared" si="50"/>
        <v>31</v>
      </c>
      <c r="J74" s="1">
        <f t="shared" si="51"/>
        <v>30</v>
      </c>
      <c r="K74" s="1">
        <f t="shared" si="52"/>
        <v>6</v>
      </c>
      <c r="L74" s="1">
        <f t="shared" si="53"/>
        <v>12</v>
      </c>
      <c r="M74" s="1">
        <f t="shared" si="54"/>
        <v>2</v>
      </c>
      <c r="N74" s="1">
        <f t="shared" si="55"/>
        <v>4</v>
      </c>
      <c r="O74" s="1">
        <f t="shared" si="56"/>
        <v>18</v>
      </c>
      <c r="P74" s="1">
        <f t="shared" si="57"/>
        <v>14</v>
      </c>
      <c r="Q74" s="1">
        <f t="shared" si="58"/>
        <v>6</v>
      </c>
      <c r="R74" s="1">
        <f t="shared" si="59"/>
        <v>13</v>
      </c>
      <c r="S74" s="1">
        <f t="shared" si="60"/>
        <v>16</v>
      </c>
      <c r="T74" s="1">
        <f t="shared" si="61"/>
        <v>6</v>
      </c>
      <c r="U74" s="1">
        <f t="shared" si="62"/>
        <v>1</v>
      </c>
      <c r="V74" s="1">
        <f t="shared" si="63"/>
        <v>0</v>
      </c>
      <c r="W74" s="1">
        <f t="shared" si="64"/>
        <v>0</v>
      </c>
      <c r="X74" s="1">
        <f t="shared" si="65"/>
        <v>19</v>
      </c>
      <c r="Y74" s="1">
        <f t="shared" si="66"/>
        <v>17</v>
      </c>
      <c r="Z74" s="1">
        <f t="shared" si="67"/>
        <v>7</v>
      </c>
      <c r="AA74" s="1" t="str">
        <f t="shared" si="48"/>
        <v>W</v>
      </c>
      <c r="AB74" s="1">
        <f t="shared" si="68"/>
        <v>1</v>
      </c>
      <c r="AC74" s="1" t="str">
        <f t="shared" si="49"/>
        <v>W</v>
      </c>
      <c r="AD74" s="1">
        <f t="shared" si="45"/>
        <v>5</v>
      </c>
      <c r="AE74" s="1">
        <f t="shared" si="46"/>
        <v>3</v>
      </c>
      <c r="AF74" s="1">
        <f t="shared" si="47"/>
        <v>2</v>
      </c>
      <c r="AG74" s="43"/>
    </row>
    <row r="75" spans="1:33" x14ac:dyDescent="0.3">
      <c r="A75" s="42">
        <v>46112</v>
      </c>
      <c r="B75" s="1">
        <v>74</v>
      </c>
      <c r="C75" s="1" t="s">
        <v>65</v>
      </c>
      <c r="D75" s="1" t="s">
        <v>25</v>
      </c>
      <c r="E75" s="1">
        <v>4</v>
      </c>
      <c r="F75" s="1">
        <v>3</v>
      </c>
      <c r="G75" s="1" t="s">
        <v>84</v>
      </c>
      <c r="H75" s="1" t="s">
        <v>83</v>
      </c>
      <c r="I75" s="1">
        <f t="shared" si="50"/>
        <v>32</v>
      </c>
      <c r="J75" s="1">
        <f t="shared" si="51"/>
        <v>30</v>
      </c>
      <c r="K75" s="1">
        <f t="shared" si="52"/>
        <v>7</v>
      </c>
      <c r="L75" s="1">
        <f t="shared" si="53"/>
        <v>12</v>
      </c>
      <c r="M75" s="1">
        <f t="shared" si="54"/>
        <v>2</v>
      </c>
      <c r="N75" s="1">
        <f t="shared" si="55"/>
        <v>4</v>
      </c>
      <c r="O75" s="1">
        <f t="shared" si="56"/>
        <v>18</v>
      </c>
      <c r="P75" s="1">
        <f t="shared" si="57"/>
        <v>14</v>
      </c>
      <c r="Q75" s="1">
        <f t="shared" si="58"/>
        <v>6</v>
      </c>
      <c r="R75" s="1">
        <f t="shared" si="59"/>
        <v>14</v>
      </c>
      <c r="S75" s="1">
        <f t="shared" si="60"/>
        <v>16</v>
      </c>
      <c r="T75" s="1">
        <f t="shared" si="61"/>
        <v>6</v>
      </c>
      <c r="U75" s="1">
        <f t="shared" si="62"/>
        <v>1</v>
      </c>
      <c r="V75" s="1">
        <f t="shared" si="63"/>
        <v>0</v>
      </c>
      <c r="W75" s="1">
        <f t="shared" si="64"/>
        <v>0</v>
      </c>
      <c r="X75" s="1">
        <f t="shared" si="65"/>
        <v>20</v>
      </c>
      <c r="Y75" s="1">
        <f t="shared" si="66"/>
        <v>17</v>
      </c>
      <c r="Z75" s="1">
        <f t="shared" si="67"/>
        <v>7</v>
      </c>
      <c r="AA75" s="1" t="str">
        <f t="shared" si="48"/>
        <v>W</v>
      </c>
      <c r="AB75" s="1">
        <f t="shared" si="68"/>
        <v>2</v>
      </c>
      <c r="AC75" s="1" t="str">
        <f t="shared" si="49"/>
        <v>W</v>
      </c>
      <c r="AD75" s="1">
        <f t="shared" si="45"/>
        <v>6</v>
      </c>
      <c r="AE75" s="1">
        <f t="shared" si="46"/>
        <v>2</v>
      </c>
      <c r="AF75" s="1">
        <f t="shared" si="47"/>
        <v>2</v>
      </c>
      <c r="AG75" s="43"/>
    </row>
    <row r="76" spans="1:33" x14ac:dyDescent="0.3">
      <c r="A76" s="42">
        <v>46114</v>
      </c>
      <c r="B76" s="1">
        <v>75</v>
      </c>
      <c r="C76" s="1" t="s">
        <v>65</v>
      </c>
      <c r="D76" s="1" t="s">
        <v>22</v>
      </c>
      <c r="E76" s="1">
        <v>0</v>
      </c>
      <c r="F76" s="1">
        <v>3</v>
      </c>
      <c r="G76" s="1" t="s">
        <v>83</v>
      </c>
      <c r="H76" s="1" t="s">
        <v>83</v>
      </c>
      <c r="I76" s="1">
        <f t="shared" si="50"/>
        <v>32</v>
      </c>
      <c r="J76" s="1">
        <f t="shared" si="51"/>
        <v>31</v>
      </c>
      <c r="K76" s="1">
        <f t="shared" si="52"/>
        <v>7</v>
      </c>
      <c r="L76" s="1">
        <f t="shared" si="53"/>
        <v>12</v>
      </c>
      <c r="M76" s="1">
        <f t="shared" si="54"/>
        <v>2</v>
      </c>
      <c r="N76" s="1">
        <f t="shared" si="55"/>
        <v>4</v>
      </c>
      <c r="O76" s="1">
        <f t="shared" si="56"/>
        <v>18</v>
      </c>
      <c r="P76" s="1">
        <f t="shared" si="57"/>
        <v>14</v>
      </c>
      <c r="Q76" s="1">
        <f t="shared" si="58"/>
        <v>6</v>
      </c>
      <c r="R76" s="1">
        <f t="shared" si="59"/>
        <v>14</v>
      </c>
      <c r="S76" s="1">
        <f t="shared" si="60"/>
        <v>17</v>
      </c>
      <c r="T76" s="1">
        <f t="shared" si="61"/>
        <v>6</v>
      </c>
      <c r="U76" s="1">
        <f t="shared" si="62"/>
        <v>0</v>
      </c>
      <c r="V76" s="1">
        <f t="shared" si="63"/>
        <v>1</v>
      </c>
      <c r="W76" s="1">
        <f t="shared" si="64"/>
        <v>0</v>
      </c>
      <c r="X76" s="1">
        <f t="shared" si="65"/>
        <v>20</v>
      </c>
      <c r="Y76" s="1">
        <f t="shared" si="66"/>
        <v>18</v>
      </c>
      <c r="Z76" s="1">
        <f t="shared" si="67"/>
        <v>7</v>
      </c>
      <c r="AA76" s="1" t="str">
        <f t="shared" si="48"/>
        <v>L</v>
      </c>
      <c r="AB76" s="1">
        <f t="shared" si="68"/>
        <v>1</v>
      </c>
      <c r="AC76" s="1" t="str">
        <f t="shared" si="49"/>
        <v>L</v>
      </c>
      <c r="AD76" s="1">
        <f t="shared" ref="AD76:AD83" si="69">IF(AC76="","",COUNTIFS(AC67:AC76,"W"))</f>
        <v>5</v>
      </c>
      <c r="AE76" s="1">
        <f t="shared" ref="AE76:AE83" si="70">IF(AC76="","",COUNTIFS(AC67:AC76,"L"))</f>
        <v>3</v>
      </c>
      <c r="AF76" s="1">
        <f t="shared" ref="AF76:AF83" si="71">IF(AC76="","",COUNTIFS(AC67:AC76,"OTL"))</f>
        <v>2</v>
      </c>
      <c r="AG76" s="43"/>
    </row>
    <row r="77" spans="1:33" x14ac:dyDescent="0.3">
      <c r="A77" s="42">
        <v>46116</v>
      </c>
      <c r="B77" s="1">
        <v>76</v>
      </c>
      <c r="C77" s="1" t="s">
        <v>65</v>
      </c>
      <c r="D77" s="1" t="s">
        <v>23</v>
      </c>
      <c r="E77" s="1">
        <v>2</v>
      </c>
      <c r="F77" s="1">
        <v>1</v>
      </c>
      <c r="G77" s="1" t="s">
        <v>83</v>
      </c>
      <c r="H77" s="1" t="s">
        <v>83</v>
      </c>
      <c r="I77" s="1">
        <f t="shared" si="50"/>
        <v>33</v>
      </c>
      <c r="J77" s="1">
        <f t="shared" si="51"/>
        <v>31</v>
      </c>
      <c r="K77" s="1">
        <f t="shared" si="52"/>
        <v>7</v>
      </c>
      <c r="L77" s="1">
        <f t="shared" si="53"/>
        <v>12</v>
      </c>
      <c r="M77" s="1">
        <f t="shared" si="54"/>
        <v>2</v>
      </c>
      <c r="N77" s="1">
        <f t="shared" si="55"/>
        <v>4</v>
      </c>
      <c r="O77" s="1">
        <f t="shared" si="56"/>
        <v>18</v>
      </c>
      <c r="P77" s="1">
        <f t="shared" si="57"/>
        <v>14</v>
      </c>
      <c r="Q77" s="1">
        <f t="shared" si="58"/>
        <v>6</v>
      </c>
      <c r="R77" s="1">
        <f t="shared" si="59"/>
        <v>15</v>
      </c>
      <c r="S77" s="1">
        <f t="shared" si="60"/>
        <v>17</v>
      </c>
      <c r="T77" s="1">
        <f t="shared" si="61"/>
        <v>6</v>
      </c>
      <c r="U77" s="1">
        <f t="shared" si="62"/>
        <v>0</v>
      </c>
      <c r="V77" s="1">
        <f t="shared" si="63"/>
        <v>0</v>
      </c>
      <c r="W77" s="1">
        <f t="shared" si="64"/>
        <v>0</v>
      </c>
      <c r="X77" s="1">
        <f t="shared" si="65"/>
        <v>20</v>
      </c>
      <c r="Y77" s="1">
        <f t="shared" si="66"/>
        <v>18</v>
      </c>
      <c r="Z77" s="1">
        <f t="shared" si="67"/>
        <v>7</v>
      </c>
      <c r="AA77" s="1" t="str">
        <f t="shared" si="48"/>
        <v>W</v>
      </c>
      <c r="AB77" s="1">
        <f t="shared" si="68"/>
        <v>1</v>
      </c>
      <c r="AC77" s="1" t="str">
        <f t="shared" si="49"/>
        <v>W</v>
      </c>
      <c r="AD77" s="1">
        <f t="shared" si="69"/>
        <v>5</v>
      </c>
      <c r="AE77" s="1">
        <f t="shared" si="70"/>
        <v>3</v>
      </c>
      <c r="AF77" s="1">
        <f t="shared" si="71"/>
        <v>2</v>
      </c>
      <c r="AG77" s="43"/>
    </row>
    <row r="78" spans="1:33" x14ac:dyDescent="0.3">
      <c r="A78" s="42">
        <v>46118</v>
      </c>
      <c r="B78" s="1">
        <v>77</v>
      </c>
      <c r="C78" s="1" t="s">
        <v>66</v>
      </c>
      <c r="D78" s="1" t="s">
        <v>7</v>
      </c>
      <c r="E78" s="1">
        <v>6</v>
      </c>
      <c r="F78" s="1">
        <v>2</v>
      </c>
      <c r="G78" s="1" t="s">
        <v>83</v>
      </c>
      <c r="H78" s="1" t="s">
        <v>83</v>
      </c>
      <c r="I78" s="1">
        <f t="shared" si="50"/>
        <v>34</v>
      </c>
      <c r="J78" s="1">
        <f t="shared" si="51"/>
        <v>31</v>
      </c>
      <c r="K78" s="1">
        <f t="shared" si="52"/>
        <v>7</v>
      </c>
      <c r="L78" s="1">
        <f t="shared" si="53"/>
        <v>12</v>
      </c>
      <c r="M78" s="1">
        <f t="shared" si="54"/>
        <v>2</v>
      </c>
      <c r="N78" s="1">
        <f t="shared" si="55"/>
        <v>4</v>
      </c>
      <c r="O78" s="1">
        <f t="shared" si="56"/>
        <v>19</v>
      </c>
      <c r="P78" s="1">
        <f t="shared" si="57"/>
        <v>14</v>
      </c>
      <c r="Q78" s="1">
        <f t="shared" si="58"/>
        <v>6</v>
      </c>
      <c r="R78" s="1">
        <f t="shared" si="59"/>
        <v>15</v>
      </c>
      <c r="S78" s="1">
        <f t="shared" si="60"/>
        <v>17</v>
      </c>
      <c r="T78" s="1">
        <f t="shared" si="61"/>
        <v>6</v>
      </c>
      <c r="U78" s="1">
        <f t="shared" si="62"/>
        <v>0</v>
      </c>
      <c r="V78" s="1">
        <f t="shared" si="63"/>
        <v>0</v>
      </c>
      <c r="W78" s="1">
        <f t="shared" si="64"/>
        <v>0</v>
      </c>
      <c r="X78" s="1">
        <f t="shared" si="65"/>
        <v>21</v>
      </c>
      <c r="Y78" s="1">
        <f t="shared" si="66"/>
        <v>18</v>
      </c>
      <c r="Z78" s="1">
        <f t="shared" si="67"/>
        <v>7</v>
      </c>
      <c r="AA78" s="1" t="str">
        <f t="shared" si="48"/>
        <v>W</v>
      </c>
      <c r="AB78" s="1">
        <f t="shared" si="68"/>
        <v>2</v>
      </c>
      <c r="AC78" s="1" t="str">
        <f t="shared" si="49"/>
        <v>W</v>
      </c>
      <c r="AD78" s="1">
        <f t="shared" si="69"/>
        <v>6</v>
      </c>
      <c r="AE78" s="1">
        <f t="shared" si="70"/>
        <v>3</v>
      </c>
      <c r="AF78" s="1">
        <f t="shared" si="71"/>
        <v>1</v>
      </c>
      <c r="AG78" s="43"/>
    </row>
    <row r="79" spans="1:33" x14ac:dyDescent="0.3">
      <c r="A79" s="42">
        <v>46121</v>
      </c>
      <c r="B79" s="1">
        <v>78</v>
      </c>
      <c r="C79" s="1" t="s">
        <v>65</v>
      </c>
      <c r="D79" s="1" t="s">
        <v>6</v>
      </c>
      <c r="E79" s="1">
        <v>3</v>
      </c>
      <c r="F79" s="1">
        <v>2</v>
      </c>
      <c r="G79" s="1" t="s">
        <v>83</v>
      </c>
      <c r="H79" s="1" t="s">
        <v>83</v>
      </c>
      <c r="I79" s="1">
        <f t="shared" si="50"/>
        <v>35</v>
      </c>
      <c r="J79" s="1">
        <f t="shared" si="51"/>
        <v>31</v>
      </c>
      <c r="K79" s="1">
        <f t="shared" si="52"/>
        <v>7</v>
      </c>
      <c r="L79" s="1">
        <f t="shared" si="53"/>
        <v>12</v>
      </c>
      <c r="M79" s="1">
        <f t="shared" si="54"/>
        <v>2</v>
      </c>
      <c r="N79" s="1">
        <f t="shared" si="55"/>
        <v>4</v>
      </c>
      <c r="O79" s="1">
        <f t="shared" si="56"/>
        <v>19</v>
      </c>
      <c r="P79" s="1">
        <f t="shared" si="57"/>
        <v>14</v>
      </c>
      <c r="Q79" s="1">
        <f t="shared" si="58"/>
        <v>6</v>
      </c>
      <c r="R79" s="1">
        <f t="shared" si="59"/>
        <v>16</v>
      </c>
      <c r="S79" s="1">
        <f t="shared" si="60"/>
        <v>17</v>
      </c>
      <c r="T79" s="1">
        <f t="shared" si="61"/>
        <v>6</v>
      </c>
      <c r="U79" s="1">
        <f t="shared" si="62"/>
        <v>1</v>
      </c>
      <c r="V79" s="1">
        <f t="shared" si="63"/>
        <v>0</v>
      </c>
      <c r="W79" s="1">
        <f t="shared" si="64"/>
        <v>0</v>
      </c>
      <c r="X79" s="1">
        <f t="shared" si="65"/>
        <v>22</v>
      </c>
      <c r="Y79" s="1">
        <f t="shared" si="66"/>
        <v>18</v>
      </c>
      <c r="Z79" s="1">
        <f t="shared" si="67"/>
        <v>7</v>
      </c>
      <c r="AA79" s="1" t="str">
        <f t="shared" si="48"/>
        <v>W</v>
      </c>
      <c r="AB79" s="1">
        <f t="shared" si="68"/>
        <v>3</v>
      </c>
      <c r="AC79" s="1" t="str">
        <f t="shared" si="49"/>
        <v>W</v>
      </c>
      <c r="AD79" s="1">
        <f t="shared" si="69"/>
        <v>7</v>
      </c>
      <c r="AE79" s="1">
        <f t="shared" si="70"/>
        <v>2</v>
      </c>
      <c r="AF79" s="1">
        <f t="shared" si="71"/>
        <v>1</v>
      </c>
      <c r="AG79" s="43"/>
    </row>
    <row r="80" spans="1:33" x14ac:dyDescent="0.3">
      <c r="A80" s="42">
        <v>46123</v>
      </c>
      <c r="B80" s="1">
        <v>79</v>
      </c>
      <c r="C80" s="1" t="s">
        <v>66</v>
      </c>
      <c r="D80" s="1" t="s">
        <v>10</v>
      </c>
      <c r="E80" s="1">
        <v>1</v>
      </c>
      <c r="F80" s="1">
        <v>7</v>
      </c>
      <c r="G80" s="1" t="s">
        <v>83</v>
      </c>
      <c r="H80" s="1" t="s">
        <v>83</v>
      </c>
      <c r="I80" s="1">
        <f t="shared" si="50"/>
        <v>35</v>
      </c>
      <c r="J80" s="1">
        <f t="shared" si="51"/>
        <v>32</v>
      </c>
      <c r="K80" s="1">
        <f t="shared" si="52"/>
        <v>7</v>
      </c>
      <c r="L80" s="1">
        <f t="shared" si="53"/>
        <v>12</v>
      </c>
      <c r="M80" s="1">
        <f t="shared" si="54"/>
        <v>2</v>
      </c>
      <c r="N80" s="1">
        <f t="shared" si="55"/>
        <v>4</v>
      </c>
      <c r="O80" s="1">
        <f t="shared" si="56"/>
        <v>19</v>
      </c>
      <c r="P80" s="1">
        <f t="shared" si="57"/>
        <v>15</v>
      </c>
      <c r="Q80" s="1">
        <f t="shared" si="58"/>
        <v>6</v>
      </c>
      <c r="R80" s="1">
        <f t="shared" si="59"/>
        <v>16</v>
      </c>
      <c r="S80" s="1">
        <f t="shared" si="60"/>
        <v>17</v>
      </c>
      <c r="T80" s="1">
        <f t="shared" si="61"/>
        <v>6</v>
      </c>
      <c r="U80" s="1">
        <f t="shared" si="62"/>
        <v>0</v>
      </c>
      <c r="V80" s="1">
        <f t="shared" si="63"/>
        <v>0</v>
      </c>
      <c r="W80" s="1">
        <f t="shared" si="64"/>
        <v>0</v>
      </c>
      <c r="X80" s="1">
        <f t="shared" si="65"/>
        <v>22</v>
      </c>
      <c r="Y80" s="1">
        <f t="shared" si="66"/>
        <v>18</v>
      </c>
      <c r="Z80" s="1">
        <f t="shared" si="67"/>
        <v>7</v>
      </c>
      <c r="AA80" s="1" t="str">
        <f t="shared" si="48"/>
        <v>L</v>
      </c>
      <c r="AB80" s="1">
        <f t="shared" si="68"/>
        <v>1</v>
      </c>
      <c r="AC80" s="1" t="str">
        <f t="shared" si="49"/>
        <v>L</v>
      </c>
      <c r="AD80" s="1">
        <f t="shared" si="69"/>
        <v>7</v>
      </c>
      <c r="AE80" s="1">
        <f t="shared" si="70"/>
        <v>3</v>
      </c>
      <c r="AF80" s="1">
        <f t="shared" si="71"/>
        <v>0</v>
      </c>
      <c r="AG80" s="43"/>
    </row>
    <row r="81" spans="1:33" x14ac:dyDescent="0.3">
      <c r="A81" s="42">
        <v>46125</v>
      </c>
      <c r="B81" s="1">
        <v>80</v>
      </c>
      <c r="C81" s="1" t="s">
        <v>65</v>
      </c>
      <c r="D81" s="1" t="s">
        <v>2</v>
      </c>
      <c r="E81" s="1">
        <v>2</v>
      </c>
      <c r="F81" s="1">
        <v>6</v>
      </c>
      <c r="G81" s="1" t="s">
        <v>83</v>
      </c>
      <c r="H81" s="1" t="s">
        <v>83</v>
      </c>
      <c r="I81" s="1">
        <f t="shared" si="50"/>
        <v>35</v>
      </c>
      <c r="J81" s="1">
        <f t="shared" si="51"/>
        <v>33</v>
      </c>
      <c r="K81" s="1">
        <f t="shared" si="52"/>
        <v>7</v>
      </c>
      <c r="L81" s="1">
        <f t="shared" si="53"/>
        <v>12</v>
      </c>
      <c r="M81" s="1">
        <f t="shared" si="54"/>
        <v>2</v>
      </c>
      <c r="N81" s="1">
        <f t="shared" si="55"/>
        <v>4</v>
      </c>
      <c r="O81" s="1">
        <f t="shared" si="56"/>
        <v>19</v>
      </c>
      <c r="P81" s="1">
        <f t="shared" si="57"/>
        <v>15</v>
      </c>
      <c r="Q81" s="1">
        <f t="shared" si="58"/>
        <v>6</v>
      </c>
      <c r="R81" s="1">
        <f t="shared" si="59"/>
        <v>16</v>
      </c>
      <c r="S81" s="1">
        <f t="shared" si="60"/>
        <v>18</v>
      </c>
      <c r="T81" s="1">
        <f t="shared" si="61"/>
        <v>6</v>
      </c>
      <c r="U81" s="1">
        <f t="shared" si="62"/>
        <v>0</v>
      </c>
      <c r="V81" s="1">
        <f t="shared" si="63"/>
        <v>0</v>
      </c>
      <c r="W81" s="1">
        <f t="shared" si="64"/>
        <v>0</v>
      </c>
      <c r="X81" s="1">
        <f t="shared" si="65"/>
        <v>22</v>
      </c>
      <c r="Y81" s="1">
        <f t="shared" si="66"/>
        <v>19</v>
      </c>
      <c r="Z81" s="1">
        <f t="shared" si="67"/>
        <v>7</v>
      </c>
      <c r="AA81" s="1" t="str">
        <f t="shared" si="48"/>
        <v>L</v>
      </c>
      <c r="AB81" s="1">
        <f t="shared" si="68"/>
        <v>2</v>
      </c>
      <c r="AC81" s="1" t="str">
        <f t="shared" si="49"/>
        <v>L</v>
      </c>
      <c r="AD81" s="1">
        <f t="shared" si="69"/>
        <v>6</v>
      </c>
      <c r="AE81" s="1">
        <f t="shared" si="70"/>
        <v>4</v>
      </c>
      <c r="AF81" s="1">
        <f t="shared" si="71"/>
        <v>0</v>
      </c>
      <c r="AG81" s="43"/>
    </row>
    <row r="82" spans="1:33" x14ac:dyDescent="0.3">
      <c r="A82" s="42">
        <v>46126</v>
      </c>
      <c r="B82" s="1">
        <v>81</v>
      </c>
      <c r="C82" s="1" t="s">
        <v>65</v>
      </c>
      <c r="D82" s="1" t="s">
        <v>95</v>
      </c>
      <c r="E82" s="1">
        <v>3</v>
      </c>
      <c r="F82" s="1">
        <v>5</v>
      </c>
      <c r="G82" s="1" t="s">
        <v>83</v>
      </c>
      <c r="H82" s="1" t="s">
        <v>83</v>
      </c>
      <c r="I82" s="1">
        <f t="shared" si="50"/>
        <v>35</v>
      </c>
      <c r="J82" s="1">
        <f t="shared" si="51"/>
        <v>34</v>
      </c>
      <c r="K82" s="1">
        <f t="shared" si="52"/>
        <v>7</v>
      </c>
      <c r="L82" s="1">
        <f t="shared" si="53"/>
        <v>12</v>
      </c>
      <c r="M82" s="1">
        <f t="shared" si="54"/>
        <v>2</v>
      </c>
      <c r="N82" s="1">
        <f t="shared" si="55"/>
        <v>4</v>
      </c>
      <c r="O82" s="1">
        <f t="shared" si="56"/>
        <v>19</v>
      </c>
      <c r="P82" s="1">
        <f t="shared" si="57"/>
        <v>15</v>
      </c>
      <c r="Q82" s="1">
        <f t="shared" si="58"/>
        <v>6</v>
      </c>
      <c r="R82" s="1">
        <f t="shared" si="59"/>
        <v>16</v>
      </c>
      <c r="S82" s="1">
        <f t="shared" si="60"/>
        <v>19</v>
      </c>
      <c r="T82" s="1">
        <f t="shared" si="61"/>
        <v>6</v>
      </c>
      <c r="U82" s="1">
        <f t="shared" si="62"/>
        <v>0</v>
      </c>
      <c r="V82" s="1">
        <f t="shared" si="63"/>
        <v>1</v>
      </c>
      <c r="W82" s="1">
        <f t="shared" si="64"/>
        <v>0</v>
      </c>
      <c r="X82" s="1">
        <f t="shared" si="65"/>
        <v>22</v>
      </c>
      <c r="Y82" s="1">
        <f t="shared" si="66"/>
        <v>20</v>
      </c>
      <c r="Z82" s="1">
        <f t="shared" si="67"/>
        <v>7</v>
      </c>
      <c r="AA82" s="1" t="str">
        <f t="shared" si="48"/>
        <v>L</v>
      </c>
      <c r="AB82" s="1">
        <f t="shared" si="68"/>
        <v>3</v>
      </c>
      <c r="AC82" s="1" t="str">
        <f t="shared" si="49"/>
        <v>L</v>
      </c>
      <c r="AD82" s="1">
        <f t="shared" si="69"/>
        <v>5</v>
      </c>
      <c r="AE82" s="1">
        <f t="shared" si="70"/>
        <v>5</v>
      </c>
      <c r="AF82" s="1">
        <f t="shared" si="71"/>
        <v>0</v>
      </c>
      <c r="AG82" s="43"/>
    </row>
    <row r="83" spans="1:33" x14ac:dyDescent="0.3">
      <c r="A83" s="42">
        <v>46128</v>
      </c>
      <c r="B83" s="1">
        <v>82</v>
      </c>
      <c r="C83" s="1" t="s">
        <v>66</v>
      </c>
      <c r="D83" s="1" t="s">
        <v>8</v>
      </c>
      <c r="E83" s="1">
        <v>1</v>
      </c>
      <c r="F83" s="1">
        <v>6</v>
      </c>
      <c r="G83" s="1" t="s">
        <v>83</v>
      </c>
      <c r="H83" s="1" t="s">
        <v>83</v>
      </c>
      <c r="I83" s="1">
        <f t="shared" si="50"/>
        <v>35</v>
      </c>
      <c r="J83" s="1">
        <f t="shared" si="51"/>
        <v>35</v>
      </c>
      <c r="K83" s="1">
        <f t="shared" si="52"/>
        <v>7</v>
      </c>
      <c r="L83" s="1">
        <f t="shared" si="53"/>
        <v>12</v>
      </c>
      <c r="M83" s="1">
        <f t="shared" si="54"/>
        <v>2</v>
      </c>
      <c r="N83" s="1">
        <f t="shared" si="55"/>
        <v>4</v>
      </c>
      <c r="O83" s="1">
        <f t="shared" si="56"/>
        <v>19</v>
      </c>
      <c r="P83" s="1">
        <f t="shared" si="57"/>
        <v>16</v>
      </c>
      <c r="Q83" s="1">
        <f t="shared" si="58"/>
        <v>6</v>
      </c>
      <c r="R83" s="1">
        <f t="shared" si="59"/>
        <v>16</v>
      </c>
      <c r="S83" s="1">
        <f t="shared" si="60"/>
        <v>19</v>
      </c>
      <c r="T83" s="1">
        <f t="shared" si="61"/>
        <v>6</v>
      </c>
      <c r="U83" s="1">
        <f t="shared" si="62"/>
        <v>0</v>
      </c>
      <c r="V83" s="1">
        <f t="shared" si="63"/>
        <v>0</v>
      </c>
      <c r="W83" s="1">
        <f t="shared" si="64"/>
        <v>0</v>
      </c>
      <c r="X83" s="1">
        <f t="shared" si="65"/>
        <v>22</v>
      </c>
      <c r="Y83" s="1">
        <f t="shared" si="66"/>
        <v>21</v>
      </c>
      <c r="Z83" s="1">
        <f t="shared" si="67"/>
        <v>7</v>
      </c>
      <c r="AA83" s="1" t="str">
        <f t="shared" si="48"/>
        <v>L</v>
      </c>
      <c r="AB83" s="1">
        <f t="shared" si="68"/>
        <v>4</v>
      </c>
      <c r="AC83" s="1" t="str">
        <f t="shared" si="49"/>
        <v>L</v>
      </c>
      <c r="AD83" s="1">
        <f t="shared" si="69"/>
        <v>5</v>
      </c>
      <c r="AE83" s="1">
        <f t="shared" si="70"/>
        <v>5</v>
      </c>
      <c r="AF83" s="1">
        <f t="shared" si="71"/>
        <v>0</v>
      </c>
      <c r="AG83" s="43"/>
    </row>
    <row r="84" spans="1:33" x14ac:dyDescent="0.3">
      <c r="B84" s="1" t="s">
        <v>82</v>
      </c>
      <c r="C84" s="1">
        <f>COUNTIF(C1:C83,"Home")</f>
        <v>41</v>
      </c>
      <c r="E84" s="45" t="s">
        <v>81</v>
      </c>
      <c r="F84" s="45"/>
      <c r="I84" s="1">
        <f t="shared" ref="I84:N84" si="72">IF(I1="",0,MAX(I1:I83))</f>
        <v>35</v>
      </c>
      <c r="J84" s="1">
        <f t="shared" si="72"/>
        <v>35</v>
      </c>
      <c r="K84" s="1">
        <f t="shared" si="72"/>
        <v>7</v>
      </c>
      <c r="L84" s="1">
        <f t="shared" si="72"/>
        <v>12</v>
      </c>
      <c r="M84" s="1">
        <f t="shared" si="72"/>
        <v>2</v>
      </c>
      <c r="N84" s="1">
        <f t="shared" si="72"/>
        <v>4</v>
      </c>
      <c r="O84" s="1">
        <f t="shared" ref="O84:Z84" si="73">IF(O2="","",MAX(O2:O83))</f>
        <v>19</v>
      </c>
      <c r="P84" s="1">
        <f t="shared" si="73"/>
        <v>16</v>
      </c>
      <c r="Q84" s="1">
        <f t="shared" si="73"/>
        <v>6</v>
      </c>
      <c r="R84" s="1">
        <f t="shared" si="73"/>
        <v>16</v>
      </c>
      <c r="S84" s="1">
        <f t="shared" si="73"/>
        <v>19</v>
      </c>
      <c r="T84" s="1">
        <f t="shared" si="73"/>
        <v>6</v>
      </c>
      <c r="U84" s="1">
        <f t="shared" si="73"/>
        <v>1</v>
      </c>
      <c r="V84" s="1">
        <f t="shared" si="73"/>
        <v>1</v>
      </c>
      <c r="W84" s="1">
        <f t="shared" si="73"/>
        <v>1</v>
      </c>
      <c r="X84" s="1">
        <f t="shared" si="73"/>
        <v>22</v>
      </c>
      <c r="Y84" s="1">
        <f t="shared" si="73"/>
        <v>21</v>
      </c>
      <c r="Z84" s="1">
        <f t="shared" si="73"/>
        <v>7</v>
      </c>
      <c r="AA84" s="1" t="str">
        <f>IF(LOOKUP(2,1 / (AA1:AA83 &lt;&gt; ""),AA1:AA83)="Streak","",LOOKUP(2,1 / (AA1:AA83 &lt;&gt; ""),AA1:AA83))</f>
        <v>L</v>
      </c>
      <c r="AB84" s="1">
        <f>IF(LOOKUP(2,1 / (AB1:AB83 &lt;&gt; ""),AB1:AB83)="Length","",LOOKUP(2,1 / (AB1:AB83 &lt;&gt; ""),AB1:AB83))</f>
        <v>4</v>
      </c>
      <c r="AD84" s="1">
        <f>IF(LOOKUP(2,1 / (AD1:AD83 &lt;&gt; ""),AD1:AD83)="L10 W","",LOOKUP(2,1 / (AD1:AD83 &lt;&gt; ""),AD1:AD83))</f>
        <v>5</v>
      </c>
      <c r="AE84" s="1">
        <f>IF(LOOKUP(2,1 / (AE1:AE83 &lt;&gt; ""),AE1:AE83)="L10 L","",LOOKUP(2,1 / (AE1:AE83 &lt;&gt; ""),AE1:AE83))</f>
        <v>5</v>
      </c>
      <c r="AF84" s="1">
        <f>IF(LOOKUP(2,1 / (AF1:AF83 &lt;&gt; ""),AF1:AF83)="L10 L","",LOOKUP(2,1 / (AF1:AF83 &lt;&gt; ""),AF1:AF83))</f>
        <v>0</v>
      </c>
    </row>
    <row r="85" spans="1:33" x14ac:dyDescent="0.3">
      <c r="C85" s="1">
        <f>COUNTIF(C1:C83,"Away")</f>
        <v>41</v>
      </c>
      <c r="E85" s="1">
        <f>SUM(E2:E83)</f>
        <v>231</v>
      </c>
      <c r="F85" s="1">
        <f>SUM(F2:F83)</f>
        <v>260</v>
      </c>
      <c r="I85" s="45" t="s">
        <v>80</v>
      </c>
      <c r="J85" s="45"/>
      <c r="K85" s="1" t="s">
        <v>79</v>
      </c>
      <c r="L85" s="1" t="s">
        <v>68</v>
      </c>
      <c r="M85" s="1" t="s">
        <v>53</v>
      </c>
      <c r="N85" s="1" t="s">
        <v>51</v>
      </c>
      <c r="O85" s="1" t="str">
        <f>IF(O84="","0-0-0",CONCATENATE(O84,"-",P84,"-",Q84))</f>
        <v>19-16-6</v>
      </c>
      <c r="R85" s="1" t="str">
        <f>IF(R84="","0-0-0",CONCATENATE(R84,"-",S84,"-",T84))</f>
        <v>16-19-6</v>
      </c>
      <c r="U85" s="1" t="str">
        <f>IF(U84="","0-0-0",CONCATENATE(U84,"-",V84,"-",W84))</f>
        <v>1-1-1</v>
      </c>
      <c r="X85" s="1" t="str">
        <f>IF(X84="","0-0-0",CONCATENATE(X84,"-",Y84,"-",Z84))</f>
        <v>22-21-7</v>
      </c>
      <c r="AA85" s="1" t="str">
        <f>IF(AA84="","0-0",CONCATENATE(AA84,AB84))</f>
        <v>L4</v>
      </c>
      <c r="AD85" s="1" t="str">
        <f>IF(AD84="","0-0-0",CONCATENATE(AD84,"-",AE84,"-",AF84))</f>
        <v>5-5-0</v>
      </c>
    </row>
    <row r="86" spans="1:33" x14ac:dyDescent="0.3">
      <c r="C86" s="1">
        <f>SUM(C84:C85)</f>
        <v>82</v>
      </c>
      <c r="D86" s="1">
        <f>COUNTA(E2:E83)</f>
        <v>82</v>
      </c>
      <c r="E86" s="1" t="s">
        <v>62</v>
      </c>
      <c r="F86" s="1" t="s">
        <v>61</v>
      </c>
      <c r="O86" s="45" t="s">
        <v>66</v>
      </c>
      <c r="P86" s="45"/>
      <c r="R86" s="45" t="s">
        <v>65</v>
      </c>
      <c r="S86" s="45"/>
      <c r="U86" s="45" t="s">
        <v>64</v>
      </c>
      <c r="V86" s="45"/>
      <c r="X86" s="45" t="s">
        <v>63</v>
      </c>
      <c r="Y86" s="45"/>
      <c r="AA86" s="45" t="s">
        <v>78</v>
      </c>
      <c r="AB86" s="45"/>
      <c r="AD86" s="1" t="s">
        <v>77</v>
      </c>
    </row>
  </sheetData>
  <mergeCells count="11">
    <mergeCell ref="AA86:AB86"/>
    <mergeCell ref="O1:Q1"/>
    <mergeCell ref="R1:T1"/>
    <mergeCell ref="U1:W1"/>
    <mergeCell ref="X1:Z1"/>
    <mergeCell ref="E84:F84"/>
    <mergeCell ref="O86:P86"/>
    <mergeCell ref="R86:S86"/>
    <mergeCell ref="U86:V86"/>
    <mergeCell ref="X86:Y86"/>
    <mergeCell ref="I85:J85"/>
  </mergeCells>
  <dataValidations count="3">
    <dataValidation type="list" allowBlank="1" showInputMessage="1" showErrorMessage="1" sqref="G2:H83" xr:uid="{00000000-0002-0000-DA00-000002000000}">
      <formula1>$AK$1:$AK$2</formula1>
    </dataValidation>
    <dataValidation type="list" allowBlank="1" showInputMessage="1" showErrorMessage="1" sqref="C2:C83" xr:uid="{00000000-0002-0000-DA00-000001000000}">
      <formula1>$AL$1:$AL$2</formula1>
    </dataValidation>
    <dataValidation type="list" allowBlank="1" showInputMessage="1" showErrorMessage="1" sqref="D2:D83" xr:uid="{00000000-0002-0000-DA00-000000000000}">
      <formula1>$AM$1:$AM$31</formula1>
    </dataValidation>
  </dataValidations>
  <hyperlinks>
    <hyperlink ref="AG1" location="Index!A1" display="Home" xr:uid="{BD999DC6-C9BB-4812-9FCE-6020A70477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203</vt:i4>
      </vt:variant>
    </vt:vector>
  </HeadingPairs>
  <TitlesOfParts>
    <vt:vector size="203" baseType="lpstr">
      <vt:lpstr>Index</vt:lpstr>
      <vt:lpstr>Standings_Daily</vt:lpstr>
      <vt:lpstr>Division_League</vt:lpstr>
      <vt:lpstr>Standings (10_7_25)</vt:lpstr>
      <vt:lpstr>Standings (10_8_25)</vt:lpstr>
      <vt:lpstr>Standings (10_9_25)</vt:lpstr>
      <vt:lpstr>Standings (10_11_25)</vt:lpstr>
      <vt:lpstr>Standings (10_12_25)</vt:lpstr>
      <vt:lpstr>Standings (10_13_25)</vt:lpstr>
      <vt:lpstr>Standings (10_14_25)</vt:lpstr>
      <vt:lpstr>Standings (10_15_25)</vt:lpstr>
      <vt:lpstr>Standings (10_16_25)</vt:lpstr>
      <vt:lpstr>Standings (10_17_25)</vt:lpstr>
      <vt:lpstr>Standings (10_18_25)</vt:lpstr>
      <vt:lpstr>Standings (10_19_25)</vt:lpstr>
      <vt:lpstr>Standings (10_20_25)</vt:lpstr>
      <vt:lpstr>Standings (10_21_25)</vt:lpstr>
      <vt:lpstr>Standings (10_22_25)</vt:lpstr>
      <vt:lpstr>Standings (10_23_25)</vt:lpstr>
      <vt:lpstr>Standings (10_24_25)</vt:lpstr>
      <vt:lpstr>Standings (10_25_25)</vt:lpstr>
      <vt:lpstr>Standings (10_26_25)</vt:lpstr>
      <vt:lpstr>Standings (10_27_25)</vt:lpstr>
      <vt:lpstr>Standings (10_28_25)</vt:lpstr>
      <vt:lpstr>Standings (10_29_25)</vt:lpstr>
      <vt:lpstr>Standings (10_30_25)</vt:lpstr>
      <vt:lpstr>Standings (10_31_25)</vt:lpstr>
      <vt:lpstr>Standings (11_1_25)</vt:lpstr>
      <vt:lpstr>Standings (11_2_25)</vt:lpstr>
      <vt:lpstr>Standings (11_3_25)</vt:lpstr>
      <vt:lpstr>Standings (11_4_25)</vt:lpstr>
      <vt:lpstr>Standings (11_5_25)</vt:lpstr>
      <vt:lpstr>Standings (11_6_25)</vt:lpstr>
      <vt:lpstr>Standings (11_7_25)</vt:lpstr>
      <vt:lpstr>Standings (11_8_25)</vt:lpstr>
      <vt:lpstr>Standings (11_9_25)</vt:lpstr>
      <vt:lpstr>Standings (11_10_25)</vt:lpstr>
      <vt:lpstr>Standings (11_11_25)</vt:lpstr>
      <vt:lpstr>Standings (11_12_25)</vt:lpstr>
      <vt:lpstr>Standings (11_13_25)</vt:lpstr>
      <vt:lpstr>Standings (11_14_25)</vt:lpstr>
      <vt:lpstr>Standings (11_15_25)</vt:lpstr>
      <vt:lpstr>Standings (11_16_25)</vt:lpstr>
      <vt:lpstr>Standings (11_17_25)</vt:lpstr>
      <vt:lpstr>Standings (11_18_25)</vt:lpstr>
      <vt:lpstr>Standings (11_19_25)</vt:lpstr>
      <vt:lpstr>Standings (11_20_25)</vt:lpstr>
      <vt:lpstr>Standings (11_21_25)</vt:lpstr>
      <vt:lpstr>Standings (11_22_25)</vt:lpstr>
      <vt:lpstr>Standings (11_23_25)</vt:lpstr>
      <vt:lpstr>Standings (11_24_25)</vt:lpstr>
      <vt:lpstr>Standings (11_25_25)</vt:lpstr>
      <vt:lpstr>Standings (11_26_25)</vt:lpstr>
      <vt:lpstr>Standings (11_28_25)</vt:lpstr>
      <vt:lpstr>Standings (11_29_25)</vt:lpstr>
      <vt:lpstr>Standings (11_30_25)</vt:lpstr>
      <vt:lpstr>Standings (12_1_25)</vt:lpstr>
      <vt:lpstr>Standings (12_2_25)</vt:lpstr>
      <vt:lpstr>Standings (12_3_25)</vt:lpstr>
      <vt:lpstr>Standings (12_4_25)</vt:lpstr>
      <vt:lpstr>Standings (12_5_25)</vt:lpstr>
      <vt:lpstr>Standings (12_6_25)</vt:lpstr>
      <vt:lpstr>Standings (12_7_25)</vt:lpstr>
      <vt:lpstr>Standings (12_8_25)</vt:lpstr>
      <vt:lpstr>Standings (12_9_25)</vt:lpstr>
      <vt:lpstr>Standings (12_10_25)</vt:lpstr>
      <vt:lpstr>Standings (12_11_25)</vt:lpstr>
      <vt:lpstr>Standings (12_12_25)</vt:lpstr>
      <vt:lpstr>Standings (12_13_25)</vt:lpstr>
      <vt:lpstr>Standings (12_14_25)</vt:lpstr>
      <vt:lpstr>Standings (12_15_25)</vt:lpstr>
      <vt:lpstr>Standings (12_16_25)</vt:lpstr>
      <vt:lpstr>Standings (12_17_25)</vt:lpstr>
      <vt:lpstr>Standings (12_18_25)</vt:lpstr>
      <vt:lpstr>Standings (12_19_25)</vt:lpstr>
      <vt:lpstr>Standings (12_20_25)</vt:lpstr>
      <vt:lpstr>Standings (12_21_25)</vt:lpstr>
      <vt:lpstr>Standings (12_22_25)</vt:lpstr>
      <vt:lpstr>Standings (12_23_25)</vt:lpstr>
      <vt:lpstr>Standings (12_27_25)</vt:lpstr>
      <vt:lpstr>Standings (12_28_25)</vt:lpstr>
      <vt:lpstr>Standings (12_29_25)</vt:lpstr>
      <vt:lpstr>Standings (12_30_25)</vt:lpstr>
      <vt:lpstr>Standings (12_31_25)</vt:lpstr>
      <vt:lpstr>Standings (1_1_26)</vt:lpstr>
      <vt:lpstr>Standings (1_2_26)</vt:lpstr>
      <vt:lpstr>Standings (1_3_26)</vt:lpstr>
      <vt:lpstr>Standings (1_4_26)</vt:lpstr>
      <vt:lpstr>Standings (1_5_26)</vt:lpstr>
      <vt:lpstr>Standings (1_6_26)</vt:lpstr>
      <vt:lpstr>Standings (1_7_26)</vt:lpstr>
      <vt:lpstr>Standings (1_8_26)</vt:lpstr>
      <vt:lpstr>Standings (1_9_26)</vt:lpstr>
      <vt:lpstr>Standings (1_10_26)</vt:lpstr>
      <vt:lpstr>Standings (1_11_26)</vt:lpstr>
      <vt:lpstr>Standings (1_12_26)</vt:lpstr>
      <vt:lpstr>Standings (1_13_26)</vt:lpstr>
      <vt:lpstr>Standings (1_14_26)</vt:lpstr>
      <vt:lpstr>Standings (1_15_26)</vt:lpstr>
      <vt:lpstr>Standings (1_16_26)</vt:lpstr>
      <vt:lpstr>Standings (1_17_26)</vt:lpstr>
      <vt:lpstr>Standings (1_18_26)</vt:lpstr>
      <vt:lpstr>Standings (1_19_26)</vt:lpstr>
      <vt:lpstr>Standings (1_20_26)</vt:lpstr>
      <vt:lpstr>Standings (1_21_26)</vt:lpstr>
      <vt:lpstr>Standings (1_22_26)</vt:lpstr>
      <vt:lpstr>Standings (1_23_26)</vt:lpstr>
      <vt:lpstr>Standings (1_24_26)</vt:lpstr>
      <vt:lpstr>Standings (1_25_26)</vt:lpstr>
      <vt:lpstr>Standings (1_26_26)</vt:lpstr>
      <vt:lpstr>Standings (1_27_26)</vt:lpstr>
      <vt:lpstr>Standings (1_28_26)</vt:lpstr>
      <vt:lpstr>Standings (1_29_26)</vt:lpstr>
      <vt:lpstr>Standings (1_30_26)</vt:lpstr>
      <vt:lpstr>Standings (1_31_26)</vt:lpstr>
      <vt:lpstr>Standings (2_1_26)</vt:lpstr>
      <vt:lpstr>Standings (2_2_26)</vt:lpstr>
      <vt:lpstr>Standings (2_3_26)</vt:lpstr>
      <vt:lpstr>Standings (2_4_26)</vt:lpstr>
      <vt:lpstr>Standings (2_5_26)</vt:lpstr>
      <vt:lpstr>Standings (2_25_26)</vt:lpstr>
      <vt:lpstr>Standings (2_26_26)</vt:lpstr>
      <vt:lpstr>Standings (2_27_26)</vt:lpstr>
      <vt:lpstr>Standings (2_28_26)</vt:lpstr>
      <vt:lpstr>Standings (3_1_26)</vt:lpstr>
      <vt:lpstr>Standings (3_2_26)</vt:lpstr>
      <vt:lpstr>Standings (3_3_26)</vt:lpstr>
      <vt:lpstr>Standings (3_4_26)</vt:lpstr>
      <vt:lpstr>Standings (3_5_26)</vt:lpstr>
      <vt:lpstr>Standings (3_6_26)</vt:lpstr>
      <vt:lpstr>Standings (3_7_26)</vt:lpstr>
      <vt:lpstr>Standings (3_8_26)</vt:lpstr>
      <vt:lpstr>Standings (3_9_26)</vt:lpstr>
      <vt:lpstr>Standings (3_10_26)</vt:lpstr>
      <vt:lpstr>Standings (3_11_26)</vt:lpstr>
      <vt:lpstr>Standings (3_12_26)</vt:lpstr>
      <vt:lpstr>Standings (3_13_26)</vt:lpstr>
      <vt:lpstr>Standings (3_14_26)</vt:lpstr>
      <vt:lpstr>Standings (3_15_26)</vt:lpstr>
      <vt:lpstr>Standings (3_16_26)</vt:lpstr>
      <vt:lpstr>Standings (3_17_26)</vt:lpstr>
      <vt:lpstr>Standings (3_18_26)</vt:lpstr>
      <vt:lpstr>Standings (3_19_26)</vt:lpstr>
      <vt:lpstr>Standings (3_20_26)</vt:lpstr>
      <vt:lpstr>Standings (3_21_26)</vt:lpstr>
      <vt:lpstr>Standings (3_22_26)</vt:lpstr>
      <vt:lpstr>Standings (3_23_26)</vt:lpstr>
      <vt:lpstr>Standings (3_24_26)</vt:lpstr>
      <vt:lpstr>Standings (3_25_26)</vt:lpstr>
      <vt:lpstr>Standings (3_26_26)</vt:lpstr>
      <vt:lpstr>Standings (3_27_26)</vt:lpstr>
      <vt:lpstr>Standings (3_28_26)</vt:lpstr>
      <vt:lpstr>Standings (3_29_26)</vt:lpstr>
      <vt:lpstr>Standings (3_30_26)</vt:lpstr>
      <vt:lpstr>Standings (3_31_26)</vt:lpstr>
      <vt:lpstr>Standings (4_1_26)</vt:lpstr>
      <vt:lpstr>Standings (4_2_26)</vt:lpstr>
      <vt:lpstr>Standings (4_3_26)</vt:lpstr>
      <vt:lpstr>Standings (4_4_26)</vt:lpstr>
      <vt:lpstr>Standings (4_5_26)</vt:lpstr>
      <vt:lpstr>Standings (4_6_26)</vt:lpstr>
      <vt:lpstr>Standings (4_7_26)</vt:lpstr>
      <vt:lpstr>Standings (4_8_26)</vt:lpstr>
      <vt:lpstr>Standings (4_9_26)</vt:lpstr>
      <vt:lpstr>Standings (4_11_26)</vt:lpstr>
      <vt:lpstr>Standings (4_12_26)</vt:lpstr>
      <vt:lpstr>Standings (4_13_26)</vt:lpstr>
      <vt:lpstr>Standings (4_14_26)</vt:lpstr>
      <vt:lpstr>Standings (4_15_26)</vt:lpstr>
      <vt:lpstr>Standings (4_16_26)</vt:lpstr>
      <vt:lpstr>Standings</vt:lpstr>
      <vt:lpstr>Anaheim_Ducks</vt:lpstr>
      <vt:lpstr>Boston_Bruins</vt:lpstr>
      <vt:lpstr>Buffalo_Sabres</vt:lpstr>
      <vt:lpstr>Calgary_Flames</vt:lpstr>
      <vt:lpstr>Carolina_Hurricanes</vt:lpstr>
      <vt:lpstr>Chicago_Blackhawks</vt:lpstr>
      <vt:lpstr>Colorado_Avalanche</vt:lpstr>
      <vt:lpstr>Columbus_Blue_Jackets</vt:lpstr>
      <vt:lpstr>Dallas_Stars</vt:lpstr>
      <vt:lpstr>Detroit_Red_Wings</vt:lpstr>
      <vt:lpstr>Edmonton_Oilers</vt:lpstr>
      <vt:lpstr>Florida_Panthers</vt:lpstr>
      <vt:lpstr>Los_Angeles_Kings</vt:lpstr>
      <vt:lpstr>Minnesota_Wild</vt:lpstr>
      <vt:lpstr>Montreal_Canadiens</vt:lpstr>
      <vt:lpstr>Nashville_Predators</vt:lpstr>
      <vt:lpstr>New_Jersey_Devils</vt:lpstr>
      <vt:lpstr>New_York_Islanders</vt:lpstr>
      <vt:lpstr>New_York_Rangers</vt:lpstr>
      <vt:lpstr>Ottawa_Senators</vt:lpstr>
      <vt:lpstr>Philadelphia_Flyers</vt:lpstr>
      <vt:lpstr>Pittsburgh_Penguins</vt:lpstr>
      <vt:lpstr>San_Jose_Sharks</vt:lpstr>
      <vt:lpstr>Seattle_Kraken</vt:lpstr>
      <vt:lpstr>St_Louis_Blues</vt:lpstr>
      <vt:lpstr>Tampa_Bay_Lightning</vt:lpstr>
      <vt:lpstr>Toronto_Maple_Leafs</vt:lpstr>
      <vt:lpstr>Utah_Mammoth</vt:lpstr>
      <vt:lpstr>Vancouver_Canucks</vt:lpstr>
      <vt:lpstr>Vegas_Golden_Knights</vt:lpstr>
      <vt:lpstr>Washington_Capitals</vt:lpstr>
      <vt:lpstr>Winnipeg_Jets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2024-10-04T22:36:57Z</dcterms:created>
  <dcterms:modified xsi:type="dcterms:W3CDTF">2026-09-30T05:14:26Z</dcterms:modified>
</cp:coreProperties>
</file>